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ttm094\Google Drive\Gypsy Moth Project\New R Project Folder\data\"/>
    </mc:Choice>
  </mc:AlternateContent>
  <bookViews>
    <workbookView xWindow="0" yWindow="0" windowWidth="24000" windowHeight="14100"/>
  </bookViews>
  <sheets>
    <sheet name="raw_data" sheetId="12" r:id="rId1"/>
    <sheet name="Raw Data" sheetId="11" r:id="rId2"/>
    <sheet name="All Data with formulas" sheetId="7" r:id="rId3"/>
    <sheet name="Column Explanations" sheetId="10" r:id="rId4"/>
    <sheet name="gm.alldata.2016.v1.1" sheetId="1" r:id="rId5"/>
    <sheet name="summary" sheetId="3" r:id="rId6"/>
  </sheets>
  <definedNames>
    <definedName name="_xlnm._FilterDatabase" localSheetId="4" hidden="1">gm.alldata.2016.v1.1!$A$1:$Q$1125</definedName>
    <definedName name="_xlnm._FilterDatabase" localSheetId="5" hidden="1">summary!$A$1:$F$104</definedName>
  </definedNames>
  <calcPr calcId="162913"/>
</workbook>
</file>

<file path=xl/calcChain.xml><?xml version="1.0" encoding="utf-8"?>
<calcChain xmlns="http://schemas.openxmlformats.org/spreadsheetml/2006/main">
  <c r="J3" i="11" l="1"/>
  <c r="E1115" i="12"/>
  <c r="E1116" i="12" s="1"/>
  <c r="E1117" i="12" s="1"/>
  <c r="E1118" i="12" s="1"/>
  <c r="E1119" i="12" s="1"/>
  <c r="E1120" i="12" s="1"/>
  <c r="E1121" i="12" s="1"/>
  <c r="E1122" i="12" s="1"/>
  <c r="E1123" i="12" s="1"/>
  <c r="E1124" i="12" s="1"/>
  <c r="E1125" i="12" s="1"/>
  <c r="E1104" i="12"/>
  <c r="E1105" i="12" s="1"/>
  <c r="E1106" i="12" s="1"/>
  <c r="E1107" i="12" s="1"/>
  <c r="E1108" i="12" s="1"/>
  <c r="E1109" i="12" s="1"/>
  <c r="E1110" i="12" s="1"/>
  <c r="E1111" i="12" s="1"/>
  <c r="E1112" i="12" s="1"/>
  <c r="E1113" i="12" s="1"/>
  <c r="E1114" i="12" s="1"/>
  <c r="E1093" i="12"/>
  <c r="E1094" i="12" s="1"/>
  <c r="E1095" i="12" s="1"/>
  <c r="E1096" i="12" s="1"/>
  <c r="E1097" i="12" s="1"/>
  <c r="E1098" i="12" s="1"/>
  <c r="E1099" i="12" s="1"/>
  <c r="E1100" i="12" s="1"/>
  <c r="E1101" i="12" s="1"/>
  <c r="E1102" i="12" s="1"/>
  <c r="E1103" i="12" s="1"/>
  <c r="E1082" i="12"/>
  <c r="E1083" i="12" s="1"/>
  <c r="E1084" i="12" s="1"/>
  <c r="E1085" i="12" s="1"/>
  <c r="E1086" i="12" s="1"/>
  <c r="E1087" i="12" s="1"/>
  <c r="E1088" i="12" s="1"/>
  <c r="E1089" i="12" s="1"/>
  <c r="E1090" i="12" s="1"/>
  <c r="E1091" i="12" s="1"/>
  <c r="E1092" i="12" s="1"/>
  <c r="E1071" i="12"/>
  <c r="E1072" i="12" s="1"/>
  <c r="E1073" i="12" s="1"/>
  <c r="E1074" i="12" s="1"/>
  <c r="E1075" i="12" s="1"/>
  <c r="E1076" i="12" s="1"/>
  <c r="E1077" i="12" s="1"/>
  <c r="E1078" i="12" s="1"/>
  <c r="E1079" i="12" s="1"/>
  <c r="E1080" i="12" s="1"/>
  <c r="E1081" i="12" s="1"/>
  <c r="E1060" i="12"/>
  <c r="E1061" i="12" s="1"/>
  <c r="E1062" i="12" s="1"/>
  <c r="E1063" i="12" s="1"/>
  <c r="E1064" i="12" s="1"/>
  <c r="E1065" i="12" s="1"/>
  <c r="E1066" i="12" s="1"/>
  <c r="E1067" i="12" s="1"/>
  <c r="E1068" i="12" s="1"/>
  <c r="E1069" i="12" s="1"/>
  <c r="E1070" i="12" s="1"/>
  <c r="E1049" i="12"/>
  <c r="E1050" i="12" s="1"/>
  <c r="E1051" i="12" s="1"/>
  <c r="E1052" i="12" s="1"/>
  <c r="E1053" i="12" s="1"/>
  <c r="E1054" i="12" s="1"/>
  <c r="E1055" i="12" s="1"/>
  <c r="E1056" i="12" s="1"/>
  <c r="E1057" i="12" s="1"/>
  <c r="E1058" i="12" s="1"/>
  <c r="E1059" i="12" s="1"/>
  <c r="E1038" i="12"/>
  <c r="E1039" i="12" s="1"/>
  <c r="E1040" i="12" s="1"/>
  <c r="E1041" i="12" s="1"/>
  <c r="E1042" i="12" s="1"/>
  <c r="E1043" i="12" s="1"/>
  <c r="E1044" i="12" s="1"/>
  <c r="E1045" i="12" s="1"/>
  <c r="E1046" i="12" s="1"/>
  <c r="E1047" i="12" s="1"/>
  <c r="E1048" i="12" s="1"/>
  <c r="E1027" i="12"/>
  <c r="E1028" i="12" s="1"/>
  <c r="E1029" i="12" s="1"/>
  <c r="E1030" i="12" s="1"/>
  <c r="E1031" i="12" s="1"/>
  <c r="E1032" i="12" s="1"/>
  <c r="E1033" i="12" s="1"/>
  <c r="E1034" i="12" s="1"/>
  <c r="E1035" i="12" s="1"/>
  <c r="E1036" i="12" s="1"/>
  <c r="E1037" i="12" s="1"/>
  <c r="E1016" i="12"/>
  <c r="E1017" i="12" s="1"/>
  <c r="E1018" i="12" s="1"/>
  <c r="E1019" i="12" s="1"/>
  <c r="E1020" i="12" s="1"/>
  <c r="E1021" i="12" s="1"/>
  <c r="E1022" i="12" s="1"/>
  <c r="E1023" i="12" s="1"/>
  <c r="E1024" i="12" s="1"/>
  <c r="E1025" i="12" s="1"/>
  <c r="E1026" i="12" s="1"/>
  <c r="E1005" i="12"/>
  <c r="E1006" i="12" s="1"/>
  <c r="E1007" i="12" s="1"/>
  <c r="E1008" i="12" s="1"/>
  <c r="E1009" i="12" s="1"/>
  <c r="E1010" i="12" s="1"/>
  <c r="E1011" i="12" s="1"/>
  <c r="E1012" i="12" s="1"/>
  <c r="E1013" i="12" s="1"/>
  <c r="E1014" i="12" s="1"/>
  <c r="E1015" i="12" s="1"/>
  <c r="E994" i="12"/>
  <c r="E995" i="12" s="1"/>
  <c r="E996" i="12" s="1"/>
  <c r="E997" i="12" s="1"/>
  <c r="E998" i="12" s="1"/>
  <c r="E999" i="12" s="1"/>
  <c r="E1000" i="12" s="1"/>
  <c r="E1001" i="12" s="1"/>
  <c r="E1002" i="12" s="1"/>
  <c r="E1003" i="12" s="1"/>
  <c r="E1004" i="12" s="1"/>
  <c r="E983" i="12"/>
  <c r="E984" i="12" s="1"/>
  <c r="E985" i="12" s="1"/>
  <c r="E986" i="12" s="1"/>
  <c r="E987" i="12" s="1"/>
  <c r="E988" i="12" s="1"/>
  <c r="E989" i="12" s="1"/>
  <c r="E990" i="12" s="1"/>
  <c r="E991" i="12" s="1"/>
  <c r="E992" i="12" s="1"/>
  <c r="E993" i="12" s="1"/>
  <c r="E972" i="12"/>
  <c r="E973" i="12" s="1"/>
  <c r="E974" i="12" s="1"/>
  <c r="E975" i="12" s="1"/>
  <c r="E976" i="12" s="1"/>
  <c r="E977" i="12" s="1"/>
  <c r="E978" i="12" s="1"/>
  <c r="E979" i="12" s="1"/>
  <c r="E980" i="12" s="1"/>
  <c r="E981" i="12" s="1"/>
  <c r="E982" i="12" s="1"/>
  <c r="E961" i="12"/>
  <c r="E962" i="12" s="1"/>
  <c r="E963" i="12" s="1"/>
  <c r="E964" i="12" s="1"/>
  <c r="E965" i="12" s="1"/>
  <c r="E966" i="12" s="1"/>
  <c r="E967" i="12" s="1"/>
  <c r="E968" i="12" s="1"/>
  <c r="E969" i="12" s="1"/>
  <c r="E970" i="12" s="1"/>
  <c r="E971" i="12" s="1"/>
  <c r="E950" i="12"/>
  <c r="E951" i="12" s="1"/>
  <c r="E952" i="12" s="1"/>
  <c r="E953" i="12" s="1"/>
  <c r="E954" i="12" s="1"/>
  <c r="E955" i="12" s="1"/>
  <c r="E956" i="12" s="1"/>
  <c r="E957" i="12" s="1"/>
  <c r="E958" i="12" s="1"/>
  <c r="E959" i="12" s="1"/>
  <c r="E960" i="12" s="1"/>
  <c r="E939" i="12"/>
  <c r="E940" i="12" s="1"/>
  <c r="E941" i="12" s="1"/>
  <c r="E942" i="12" s="1"/>
  <c r="E943" i="12" s="1"/>
  <c r="E944" i="12" s="1"/>
  <c r="E945" i="12" s="1"/>
  <c r="E946" i="12" s="1"/>
  <c r="E947" i="12" s="1"/>
  <c r="E948" i="12" s="1"/>
  <c r="E949" i="12" s="1"/>
  <c r="E928" i="12"/>
  <c r="E929" i="12" s="1"/>
  <c r="E930" i="12" s="1"/>
  <c r="E931" i="12" s="1"/>
  <c r="E932" i="12" s="1"/>
  <c r="E933" i="12" s="1"/>
  <c r="E934" i="12" s="1"/>
  <c r="E935" i="12" s="1"/>
  <c r="E936" i="12" s="1"/>
  <c r="E937" i="12" s="1"/>
  <c r="E938" i="12" s="1"/>
  <c r="E917" i="12"/>
  <c r="E918" i="12" s="1"/>
  <c r="E919" i="12" s="1"/>
  <c r="E920" i="12" s="1"/>
  <c r="E921" i="12" s="1"/>
  <c r="E922" i="12" s="1"/>
  <c r="E923" i="12" s="1"/>
  <c r="E924" i="12" s="1"/>
  <c r="E925" i="12" s="1"/>
  <c r="E926" i="12" s="1"/>
  <c r="E927" i="12" s="1"/>
  <c r="E906" i="12"/>
  <c r="E907" i="12" s="1"/>
  <c r="E908" i="12" s="1"/>
  <c r="E909" i="12" s="1"/>
  <c r="E910" i="12" s="1"/>
  <c r="E911" i="12" s="1"/>
  <c r="E912" i="12" s="1"/>
  <c r="E913" i="12" s="1"/>
  <c r="E914" i="12" s="1"/>
  <c r="E915" i="12" s="1"/>
  <c r="E916" i="12" s="1"/>
  <c r="E895" i="12"/>
  <c r="E896" i="12" s="1"/>
  <c r="E897" i="12" s="1"/>
  <c r="E898" i="12" s="1"/>
  <c r="E899" i="12" s="1"/>
  <c r="E900" i="12" s="1"/>
  <c r="E901" i="12" s="1"/>
  <c r="E902" i="12" s="1"/>
  <c r="E903" i="12" s="1"/>
  <c r="E904" i="12" s="1"/>
  <c r="E905" i="12" s="1"/>
  <c r="E884" i="12"/>
  <c r="E885" i="12" s="1"/>
  <c r="E886" i="12" s="1"/>
  <c r="E887" i="12" s="1"/>
  <c r="E888" i="12" s="1"/>
  <c r="E889" i="12" s="1"/>
  <c r="E890" i="12" s="1"/>
  <c r="E891" i="12" s="1"/>
  <c r="E892" i="12" s="1"/>
  <c r="E893" i="12" s="1"/>
  <c r="E894" i="12" s="1"/>
  <c r="E873" i="12"/>
  <c r="E874" i="12" s="1"/>
  <c r="E875" i="12" s="1"/>
  <c r="E876" i="12" s="1"/>
  <c r="E877" i="12" s="1"/>
  <c r="E878" i="12" s="1"/>
  <c r="E879" i="12" s="1"/>
  <c r="E880" i="12" s="1"/>
  <c r="E881" i="12" s="1"/>
  <c r="E882" i="12" s="1"/>
  <c r="E883" i="12" s="1"/>
  <c r="E862" i="12"/>
  <c r="E863" i="12" s="1"/>
  <c r="E864" i="12" s="1"/>
  <c r="E865" i="12" s="1"/>
  <c r="E866" i="12" s="1"/>
  <c r="E867" i="12" s="1"/>
  <c r="E868" i="12" s="1"/>
  <c r="E869" i="12" s="1"/>
  <c r="E870" i="12" s="1"/>
  <c r="E871" i="12" s="1"/>
  <c r="E872" i="12" s="1"/>
  <c r="E851" i="12"/>
  <c r="E852" i="12" s="1"/>
  <c r="E853" i="12" s="1"/>
  <c r="E854" i="12" s="1"/>
  <c r="E855" i="12" s="1"/>
  <c r="E856" i="12" s="1"/>
  <c r="E857" i="12" s="1"/>
  <c r="E858" i="12" s="1"/>
  <c r="E859" i="12" s="1"/>
  <c r="E860" i="12" s="1"/>
  <c r="E861" i="12" s="1"/>
  <c r="E840" i="12"/>
  <c r="E841" i="12" s="1"/>
  <c r="E842" i="12" s="1"/>
  <c r="E843" i="12" s="1"/>
  <c r="E844" i="12" s="1"/>
  <c r="E845" i="12" s="1"/>
  <c r="E846" i="12" s="1"/>
  <c r="E847" i="12" s="1"/>
  <c r="E848" i="12" s="1"/>
  <c r="E849" i="12" s="1"/>
  <c r="E850" i="12" s="1"/>
  <c r="E829" i="12"/>
  <c r="E830" i="12" s="1"/>
  <c r="E831" i="12" s="1"/>
  <c r="E832" i="12" s="1"/>
  <c r="E833" i="12" s="1"/>
  <c r="E834" i="12" s="1"/>
  <c r="E835" i="12" s="1"/>
  <c r="E836" i="12" s="1"/>
  <c r="E837" i="12" s="1"/>
  <c r="E838" i="12" s="1"/>
  <c r="E839" i="12" s="1"/>
  <c r="E818" i="12"/>
  <c r="E819" i="12" s="1"/>
  <c r="E820" i="12" s="1"/>
  <c r="E821" i="12" s="1"/>
  <c r="E822" i="12" s="1"/>
  <c r="E823" i="12" s="1"/>
  <c r="E824" i="12" s="1"/>
  <c r="E825" i="12" s="1"/>
  <c r="E826" i="12" s="1"/>
  <c r="E827" i="12" s="1"/>
  <c r="E828" i="12" s="1"/>
  <c r="E807" i="12"/>
  <c r="E808" i="12" s="1"/>
  <c r="E809" i="12" s="1"/>
  <c r="E810" i="12" s="1"/>
  <c r="E811" i="12" s="1"/>
  <c r="E812" i="12" s="1"/>
  <c r="E813" i="12" s="1"/>
  <c r="E814" i="12" s="1"/>
  <c r="E815" i="12" s="1"/>
  <c r="E816" i="12" s="1"/>
  <c r="E817" i="12" s="1"/>
  <c r="E796" i="12"/>
  <c r="E797" i="12" s="1"/>
  <c r="E798" i="12" s="1"/>
  <c r="E799" i="12" s="1"/>
  <c r="E800" i="12" s="1"/>
  <c r="E801" i="12" s="1"/>
  <c r="E802" i="12" s="1"/>
  <c r="E803" i="12" s="1"/>
  <c r="E804" i="12" s="1"/>
  <c r="E805" i="12" s="1"/>
  <c r="E806" i="12" s="1"/>
  <c r="E785" i="12"/>
  <c r="E786" i="12" s="1"/>
  <c r="E787" i="12" s="1"/>
  <c r="E788" i="12" s="1"/>
  <c r="E789" i="12" s="1"/>
  <c r="E790" i="12" s="1"/>
  <c r="E791" i="12" s="1"/>
  <c r="E792" i="12" s="1"/>
  <c r="E793" i="12" s="1"/>
  <c r="E794" i="12" s="1"/>
  <c r="E795" i="12" s="1"/>
  <c r="E774" i="12"/>
  <c r="E775" i="12" s="1"/>
  <c r="E776" i="12" s="1"/>
  <c r="E777" i="12" s="1"/>
  <c r="E778" i="12" s="1"/>
  <c r="E779" i="12" s="1"/>
  <c r="E780" i="12" s="1"/>
  <c r="E781" i="12" s="1"/>
  <c r="E782" i="12" s="1"/>
  <c r="E783" i="12" s="1"/>
  <c r="E784" i="12" s="1"/>
  <c r="E763" i="12"/>
  <c r="E764" i="12" s="1"/>
  <c r="E765" i="12" s="1"/>
  <c r="E766" i="12" s="1"/>
  <c r="E767" i="12" s="1"/>
  <c r="E768" i="12" s="1"/>
  <c r="E769" i="12" s="1"/>
  <c r="E770" i="12" s="1"/>
  <c r="E771" i="12" s="1"/>
  <c r="E772" i="12" s="1"/>
  <c r="E773" i="12" s="1"/>
  <c r="E752" i="12"/>
  <c r="E753" i="12" s="1"/>
  <c r="E754" i="12" s="1"/>
  <c r="E755" i="12" s="1"/>
  <c r="E756" i="12" s="1"/>
  <c r="E757" i="12" s="1"/>
  <c r="E758" i="12" s="1"/>
  <c r="E759" i="12" s="1"/>
  <c r="E760" i="12" s="1"/>
  <c r="E761" i="12" s="1"/>
  <c r="E762" i="12" s="1"/>
  <c r="E741" i="12"/>
  <c r="E742" i="12" s="1"/>
  <c r="E743" i="12" s="1"/>
  <c r="E744" i="12" s="1"/>
  <c r="E745" i="12" s="1"/>
  <c r="E746" i="12" s="1"/>
  <c r="E747" i="12" s="1"/>
  <c r="E748" i="12" s="1"/>
  <c r="E749" i="12" s="1"/>
  <c r="E750" i="12" s="1"/>
  <c r="E751" i="12" s="1"/>
  <c r="E730" i="12"/>
  <c r="E731" i="12" s="1"/>
  <c r="E732" i="12" s="1"/>
  <c r="E733" i="12" s="1"/>
  <c r="E734" i="12" s="1"/>
  <c r="E735" i="12" s="1"/>
  <c r="E736" i="12" s="1"/>
  <c r="E737" i="12" s="1"/>
  <c r="E738" i="12" s="1"/>
  <c r="E739" i="12" s="1"/>
  <c r="E740" i="12" s="1"/>
  <c r="E719" i="12"/>
  <c r="E720" i="12" s="1"/>
  <c r="E721" i="12" s="1"/>
  <c r="E722" i="12" s="1"/>
  <c r="E723" i="12" s="1"/>
  <c r="E724" i="12" s="1"/>
  <c r="E725" i="12" s="1"/>
  <c r="E726" i="12" s="1"/>
  <c r="E727" i="12" s="1"/>
  <c r="E728" i="12" s="1"/>
  <c r="E729" i="12" s="1"/>
  <c r="E708" i="12"/>
  <c r="E709" i="12" s="1"/>
  <c r="E710" i="12" s="1"/>
  <c r="E711" i="12" s="1"/>
  <c r="E712" i="12" s="1"/>
  <c r="E713" i="12" s="1"/>
  <c r="E714" i="12" s="1"/>
  <c r="E715" i="12" s="1"/>
  <c r="E716" i="12" s="1"/>
  <c r="E717" i="12" s="1"/>
  <c r="E718" i="12" s="1"/>
  <c r="E697" i="12"/>
  <c r="E698" i="12" s="1"/>
  <c r="E699" i="12" s="1"/>
  <c r="E700" i="12" s="1"/>
  <c r="E701" i="12" s="1"/>
  <c r="E702" i="12" s="1"/>
  <c r="E703" i="12" s="1"/>
  <c r="E704" i="12" s="1"/>
  <c r="E705" i="12" s="1"/>
  <c r="E706" i="12" s="1"/>
  <c r="E707" i="12" s="1"/>
  <c r="E693" i="12"/>
  <c r="E694" i="12" s="1"/>
  <c r="E695" i="12" s="1"/>
  <c r="E696" i="12" s="1"/>
  <c r="E682" i="12"/>
  <c r="E683" i="12" s="1"/>
  <c r="E684" i="12" s="1"/>
  <c r="E685" i="12" s="1"/>
  <c r="E686" i="12" s="1"/>
  <c r="E687" i="12" s="1"/>
  <c r="E688" i="12" s="1"/>
  <c r="E689" i="12" s="1"/>
  <c r="E690" i="12" s="1"/>
  <c r="E691" i="12" s="1"/>
  <c r="E692" i="12" s="1"/>
  <c r="E671" i="12"/>
  <c r="E672" i="12" s="1"/>
  <c r="E673" i="12" s="1"/>
  <c r="E674" i="12" s="1"/>
  <c r="E675" i="12" s="1"/>
  <c r="E676" i="12" s="1"/>
  <c r="E677" i="12" s="1"/>
  <c r="E678" i="12" s="1"/>
  <c r="E679" i="12" s="1"/>
  <c r="E680" i="12" s="1"/>
  <c r="E681" i="12" s="1"/>
  <c r="E660" i="12"/>
  <c r="E661" i="12" s="1"/>
  <c r="E662" i="12" s="1"/>
  <c r="E663" i="12" s="1"/>
  <c r="E664" i="12" s="1"/>
  <c r="E665" i="12" s="1"/>
  <c r="E666" i="12" s="1"/>
  <c r="E667" i="12" s="1"/>
  <c r="E668" i="12" s="1"/>
  <c r="E669" i="12" s="1"/>
  <c r="E670" i="12" s="1"/>
  <c r="E651" i="12"/>
  <c r="E652" i="12" s="1"/>
  <c r="E653" i="12" s="1"/>
  <c r="E654" i="12" s="1"/>
  <c r="E655" i="12" s="1"/>
  <c r="E656" i="12" s="1"/>
  <c r="E657" i="12" s="1"/>
  <c r="E658" i="12" s="1"/>
  <c r="E659" i="12" s="1"/>
  <c r="E640" i="12"/>
  <c r="E641" i="12" s="1"/>
  <c r="E642" i="12" s="1"/>
  <c r="E643" i="12" s="1"/>
  <c r="E644" i="12" s="1"/>
  <c r="E645" i="12" s="1"/>
  <c r="E646" i="12" s="1"/>
  <c r="E647" i="12" s="1"/>
  <c r="E648" i="12" s="1"/>
  <c r="E649" i="12" s="1"/>
  <c r="E650" i="12" s="1"/>
  <c r="E629" i="12"/>
  <c r="E630" i="12" s="1"/>
  <c r="E631" i="12" s="1"/>
  <c r="E632" i="12" s="1"/>
  <c r="E633" i="12" s="1"/>
  <c r="E634" i="12" s="1"/>
  <c r="E635" i="12" s="1"/>
  <c r="E636" i="12" s="1"/>
  <c r="E637" i="12" s="1"/>
  <c r="E638" i="12" s="1"/>
  <c r="E639" i="12" s="1"/>
  <c r="E618" i="12"/>
  <c r="E619" i="12" s="1"/>
  <c r="E620" i="12" s="1"/>
  <c r="E621" i="12" s="1"/>
  <c r="E622" i="12" s="1"/>
  <c r="E623" i="12" s="1"/>
  <c r="E624" i="12" s="1"/>
  <c r="E625" i="12" s="1"/>
  <c r="E626" i="12" s="1"/>
  <c r="E627" i="12" s="1"/>
  <c r="E628" i="12" s="1"/>
  <c r="E607" i="12"/>
  <c r="E608" i="12" s="1"/>
  <c r="E609" i="12" s="1"/>
  <c r="E610" i="12" s="1"/>
  <c r="E611" i="12" s="1"/>
  <c r="E612" i="12" s="1"/>
  <c r="E613" i="12" s="1"/>
  <c r="E614" i="12" s="1"/>
  <c r="E615" i="12" s="1"/>
  <c r="E616" i="12" s="1"/>
  <c r="E617" i="12" s="1"/>
  <c r="E596" i="12"/>
  <c r="E597" i="12" s="1"/>
  <c r="E598" i="12" s="1"/>
  <c r="E599" i="12" s="1"/>
  <c r="E600" i="12" s="1"/>
  <c r="E601" i="12" s="1"/>
  <c r="E602" i="12" s="1"/>
  <c r="E603" i="12" s="1"/>
  <c r="E604" i="12" s="1"/>
  <c r="E605" i="12" s="1"/>
  <c r="E606" i="12" s="1"/>
  <c r="E585" i="12"/>
  <c r="E586" i="12" s="1"/>
  <c r="E587" i="12" s="1"/>
  <c r="E588" i="12" s="1"/>
  <c r="E589" i="12" s="1"/>
  <c r="E590" i="12" s="1"/>
  <c r="E591" i="12" s="1"/>
  <c r="E592" i="12" s="1"/>
  <c r="E593" i="12" s="1"/>
  <c r="E594" i="12" s="1"/>
  <c r="E595" i="12" s="1"/>
  <c r="E574" i="12"/>
  <c r="E575" i="12" s="1"/>
  <c r="E576" i="12" s="1"/>
  <c r="E577" i="12" s="1"/>
  <c r="E578" i="12" s="1"/>
  <c r="E579" i="12" s="1"/>
  <c r="E580" i="12" s="1"/>
  <c r="E581" i="12" s="1"/>
  <c r="E582" i="12" s="1"/>
  <c r="E583" i="12" s="1"/>
  <c r="E584" i="12" s="1"/>
  <c r="E563" i="12"/>
  <c r="E564" i="12" s="1"/>
  <c r="E565" i="12" s="1"/>
  <c r="E566" i="12" s="1"/>
  <c r="E567" i="12" s="1"/>
  <c r="E568" i="12" s="1"/>
  <c r="E569" i="12" s="1"/>
  <c r="E570" i="12" s="1"/>
  <c r="E571" i="12" s="1"/>
  <c r="E572" i="12" s="1"/>
  <c r="E573" i="12" s="1"/>
  <c r="E552" i="12"/>
  <c r="E553" i="12" s="1"/>
  <c r="E554" i="12" s="1"/>
  <c r="E555" i="12" s="1"/>
  <c r="E556" i="12" s="1"/>
  <c r="E557" i="12" s="1"/>
  <c r="E558" i="12" s="1"/>
  <c r="E559" i="12" s="1"/>
  <c r="E560" i="12" s="1"/>
  <c r="E561" i="12" s="1"/>
  <c r="E562" i="12" s="1"/>
  <c r="E541" i="12"/>
  <c r="E542" i="12" s="1"/>
  <c r="E543" i="12" s="1"/>
  <c r="E544" i="12" s="1"/>
  <c r="E545" i="12" s="1"/>
  <c r="E546" i="12" s="1"/>
  <c r="E547" i="12" s="1"/>
  <c r="E548" i="12" s="1"/>
  <c r="E549" i="12" s="1"/>
  <c r="E550" i="12" s="1"/>
  <c r="E551" i="12" s="1"/>
  <c r="E530" i="12"/>
  <c r="E531" i="12" s="1"/>
  <c r="E532" i="12" s="1"/>
  <c r="E533" i="12" s="1"/>
  <c r="E534" i="12" s="1"/>
  <c r="E535" i="12" s="1"/>
  <c r="E536" i="12" s="1"/>
  <c r="E537" i="12" s="1"/>
  <c r="E538" i="12" s="1"/>
  <c r="E539" i="12" s="1"/>
  <c r="E540" i="12" s="1"/>
  <c r="E519" i="12"/>
  <c r="E520" i="12" s="1"/>
  <c r="E521" i="12" s="1"/>
  <c r="E522" i="12" s="1"/>
  <c r="E523" i="12" s="1"/>
  <c r="E524" i="12" s="1"/>
  <c r="E525" i="12" s="1"/>
  <c r="E526" i="12" s="1"/>
  <c r="E527" i="12" s="1"/>
  <c r="E528" i="12" s="1"/>
  <c r="E529" i="12" s="1"/>
  <c r="E508" i="12"/>
  <c r="E509" i="12" s="1"/>
  <c r="E510" i="12" s="1"/>
  <c r="E511" i="12" s="1"/>
  <c r="E512" i="12" s="1"/>
  <c r="E513" i="12" s="1"/>
  <c r="E514" i="12" s="1"/>
  <c r="E515" i="12" s="1"/>
  <c r="E516" i="12" s="1"/>
  <c r="E517" i="12" s="1"/>
  <c r="E518" i="12" s="1"/>
  <c r="E497" i="12"/>
  <c r="E498" i="12" s="1"/>
  <c r="E499" i="12" s="1"/>
  <c r="E500" i="12" s="1"/>
  <c r="E501" i="12" s="1"/>
  <c r="E502" i="12" s="1"/>
  <c r="E503" i="12" s="1"/>
  <c r="E504" i="12" s="1"/>
  <c r="E505" i="12" s="1"/>
  <c r="E506" i="12" s="1"/>
  <c r="E507" i="12" s="1"/>
  <c r="E486" i="12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75" i="12"/>
  <c r="E476" i="12" s="1"/>
  <c r="E477" i="12" s="1"/>
  <c r="E478" i="12" s="1"/>
  <c r="E479" i="12" s="1"/>
  <c r="E480" i="12" s="1"/>
  <c r="E481" i="12" s="1"/>
  <c r="E482" i="12" s="1"/>
  <c r="E483" i="12" s="1"/>
  <c r="E484" i="12" s="1"/>
  <c r="E485" i="12" s="1"/>
  <c r="E464" i="12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53" i="12"/>
  <c r="E454" i="12" s="1"/>
  <c r="E455" i="12" s="1"/>
  <c r="E456" i="12" s="1"/>
  <c r="E457" i="12" s="1"/>
  <c r="E458" i="12" s="1"/>
  <c r="E459" i="12" s="1"/>
  <c r="E460" i="12" s="1"/>
  <c r="E461" i="12" s="1"/>
  <c r="E462" i="12" s="1"/>
  <c r="E463" i="12" s="1"/>
  <c r="E442" i="12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31" i="12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20" i="12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09" i="12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398" i="12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387" i="12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76" i="12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65" i="12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54" i="12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43" i="12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32" i="12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21" i="12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10" i="12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299" i="12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288" i="12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77" i="12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66" i="12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55" i="12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44" i="12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33" i="12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22" i="12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11" i="12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00" i="12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189" i="12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178" i="12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67" i="12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56" i="12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45" i="12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23" i="12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12" i="12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01" i="12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90" i="12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79" i="12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68" i="12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57" i="12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46" i="12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35" i="12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24" i="12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13" i="12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AM1125" i="11"/>
  <c r="AJ1125" i="11"/>
  <c r="AI1125" i="11"/>
  <c r="Q1125" i="11" s="1"/>
  <c r="AB1125" i="11"/>
  <c r="AM1124" i="11"/>
  <c r="AJ1124" i="11"/>
  <c r="AE1125" i="11" s="1"/>
  <c r="AI1124" i="11"/>
  <c r="AK1124" i="11" s="1"/>
  <c r="AB1124" i="11"/>
  <c r="U1124" i="11"/>
  <c r="AM1123" i="11"/>
  <c r="AJ1123" i="11"/>
  <c r="AE1123" i="11" s="1"/>
  <c r="AF1123" i="11" s="1"/>
  <c r="AG1123" i="11" s="1"/>
  <c r="AH1123" i="11" s="1"/>
  <c r="J1123" i="11" s="1"/>
  <c r="K1123" i="11" s="1"/>
  <c r="AI1123" i="11"/>
  <c r="AK1123" i="11" s="1"/>
  <c r="AB1123" i="11"/>
  <c r="U1123" i="11"/>
  <c r="AM1122" i="11"/>
  <c r="AJ1122" i="11"/>
  <c r="AI1122" i="11"/>
  <c r="AE1122" i="11"/>
  <c r="AB1122" i="11"/>
  <c r="U1122" i="11"/>
  <c r="Q1122" i="11"/>
  <c r="AM1121" i="11"/>
  <c r="AJ1121" i="11"/>
  <c r="AE1121" i="11" s="1"/>
  <c r="AI1121" i="11"/>
  <c r="AB1121" i="11"/>
  <c r="U1121" i="11"/>
  <c r="AM1120" i="11"/>
  <c r="AK1120" i="11"/>
  <c r="AJ1120" i="11"/>
  <c r="AI1120" i="11"/>
  <c r="Q1121" i="11" s="1"/>
  <c r="AB1120" i="11"/>
  <c r="U1120" i="11"/>
  <c r="AM1119" i="11"/>
  <c r="AJ1119" i="11"/>
  <c r="AI1119" i="11"/>
  <c r="AB1119" i="11"/>
  <c r="U1119" i="11"/>
  <c r="AM1118" i="11"/>
  <c r="AJ1118" i="11"/>
  <c r="AI1118" i="11"/>
  <c r="AE1118" i="11"/>
  <c r="AB1118" i="11"/>
  <c r="U1118" i="11"/>
  <c r="Q1118" i="11"/>
  <c r="AM1117" i="11"/>
  <c r="AJ1117" i="11"/>
  <c r="AE1117" i="11" s="1"/>
  <c r="AI1117" i="11"/>
  <c r="AB1117" i="11"/>
  <c r="U1117" i="11"/>
  <c r="AM1116" i="11"/>
  <c r="AK1116" i="11"/>
  <c r="AJ1116" i="11"/>
  <c r="AI1116" i="11"/>
  <c r="Q1117" i="11" s="1"/>
  <c r="AB1116" i="11"/>
  <c r="U1116" i="11"/>
  <c r="AM1115" i="11"/>
  <c r="AJ1115" i="11"/>
  <c r="AI1115" i="11"/>
  <c r="AK1115" i="11" s="1"/>
  <c r="AB1115" i="11"/>
  <c r="U1115" i="11"/>
  <c r="R1115" i="11"/>
  <c r="Q1115" i="11"/>
  <c r="F1115" i="11"/>
  <c r="F1116" i="11" s="1"/>
  <c r="F1117" i="11" s="1"/>
  <c r="F1118" i="11" s="1"/>
  <c r="F1119" i="11" s="1"/>
  <c r="F1120" i="11" s="1"/>
  <c r="F1121" i="11" s="1"/>
  <c r="F1122" i="11" s="1"/>
  <c r="F1123" i="11" s="1"/>
  <c r="F1124" i="11" s="1"/>
  <c r="F1125" i="11" s="1"/>
  <c r="AM1114" i="11"/>
  <c r="AJ1114" i="11"/>
  <c r="AI1114" i="11"/>
  <c r="AK1114" i="11" s="1"/>
  <c r="AE1114" i="11"/>
  <c r="AF1114" i="11" s="1"/>
  <c r="AG1114" i="11" s="1"/>
  <c r="AH1114" i="11" s="1"/>
  <c r="J1114" i="11" s="1"/>
  <c r="K1114" i="11" s="1"/>
  <c r="O1114" i="11" s="1"/>
  <c r="P1114" i="11" s="1"/>
  <c r="AB1114" i="11"/>
  <c r="U1114" i="11"/>
  <c r="R1114" i="11"/>
  <c r="Q1114" i="11"/>
  <c r="L1114" i="11"/>
  <c r="AM1113" i="11"/>
  <c r="AK1113" i="11"/>
  <c r="AJ1113" i="11"/>
  <c r="AE1113" i="11" s="1"/>
  <c r="AF1113" i="11" s="1"/>
  <c r="AG1113" i="11" s="1"/>
  <c r="AH1113" i="11" s="1"/>
  <c r="J1113" i="11" s="1"/>
  <c r="AI1113" i="11"/>
  <c r="AB1113" i="11"/>
  <c r="U1113" i="11"/>
  <c r="R1113" i="11"/>
  <c r="Q1113" i="11"/>
  <c r="K1113" i="11"/>
  <c r="AM1112" i="11"/>
  <c r="AK1112" i="11"/>
  <c r="AJ1112" i="11"/>
  <c r="AI1112" i="11"/>
  <c r="AG1112" i="11"/>
  <c r="AH1112" i="11" s="1"/>
  <c r="AE1112" i="11"/>
  <c r="AF1112" i="11" s="1"/>
  <c r="AB1112" i="11"/>
  <c r="U1112" i="11"/>
  <c r="R1112" i="11"/>
  <c r="Q1112" i="11"/>
  <c r="J1112" i="11"/>
  <c r="K1112" i="11" s="1"/>
  <c r="AM1111" i="11"/>
  <c r="AJ1111" i="11"/>
  <c r="AI1111" i="11"/>
  <c r="AK1111" i="11" s="1"/>
  <c r="AB1111" i="11"/>
  <c r="T1111" i="11"/>
  <c r="U1111" i="11" s="1"/>
  <c r="AM1110" i="11"/>
  <c r="AJ1110" i="11"/>
  <c r="AE1110" i="11" s="1"/>
  <c r="AI1110" i="11"/>
  <c r="AB1110" i="11"/>
  <c r="U1110" i="11"/>
  <c r="AM1109" i="11"/>
  <c r="AJ1109" i="11"/>
  <c r="AI1109" i="11"/>
  <c r="AE1109" i="11"/>
  <c r="AB1109" i="11"/>
  <c r="U1109" i="11"/>
  <c r="Q1109" i="11"/>
  <c r="AM1108" i="11"/>
  <c r="AJ1108" i="11"/>
  <c r="AE1108" i="11" s="1"/>
  <c r="AI1108" i="11"/>
  <c r="AB1108" i="11"/>
  <c r="U1108" i="11"/>
  <c r="AM1107" i="11"/>
  <c r="AK1107" i="11"/>
  <c r="AJ1107" i="11"/>
  <c r="AI1107" i="11"/>
  <c r="Q1108" i="11" s="1"/>
  <c r="AB1107" i="11"/>
  <c r="U1107" i="11"/>
  <c r="AM1106" i="11"/>
  <c r="AJ1106" i="11"/>
  <c r="AI1106" i="11"/>
  <c r="AK1106" i="11" s="1"/>
  <c r="AB1106" i="11"/>
  <c r="U1106" i="11"/>
  <c r="AM1105" i="11"/>
  <c r="AJ1105" i="11"/>
  <c r="AI1105" i="11"/>
  <c r="AE1105" i="11"/>
  <c r="AB1105" i="11"/>
  <c r="U1105" i="11"/>
  <c r="Q1105" i="11"/>
  <c r="R1105" i="11" s="1"/>
  <c r="AM1104" i="11"/>
  <c r="AJ1104" i="11"/>
  <c r="AE1104" i="11" s="1"/>
  <c r="AF1104" i="11" s="1"/>
  <c r="AG1104" i="11" s="1"/>
  <c r="AH1104" i="11" s="1"/>
  <c r="J1104" i="11" s="1"/>
  <c r="AI1104" i="11"/>
  <c r="AB1104" i="11"/>
  <c r="U1104" i="11"/>
  <c r="R1104" i="11"/>
  <c r="Q1104" i="11"/>
  <c r="K1104" i="11"/>
  <c r="F1104" i="11"/>
  <c r="F1105" i="11" s="1"/>
  <c r="F1106" i="11" s="1"/>
  <c r="F1107" i="11" s="1"/>
  <c r="F1108" i="11" s="1"/>
  <c r="F1109" i="11" s="1"/>
  <c r="F1110" i="11" s="1"/>
  <c r="F1111" i="11" s="1"/>
  <c r="F1112" i="11" s="1"/>
  <c r="F1113" i="11" s="1"/>
  <c r="F1114" i="11" s="1"/>
  <c r="AM1103" i="11"/>
  <c r="AK1103" i="11"/>
  <c r="AJ1103" i="11"/>
  <c r="AI1103" i="11"/>
  <c r="Q1103" i="11" s="1"/>
  <c r="AB1103" i="11"/>
  <c r="AM1102" i="11"/>
  <c r="AK1102" i="11"/>
  <c r="AJ1102" i="11"/>
  <c r="AE1103" i="11" s="1"/>
  <c r="AI1102" i="11"/>
  <c r="AG1102" i="11"/>
  <c r="AH1102" i="11" s="1"/>
  <c r="J1102" i="11" s="1"/>
  <c r="K1102" i="11" s="1"/>
  <c r="L1102" i="11" s="1"/>
  <c r="AE1102" i="11"/>
  <c r="AF1102" i="11" s="1"/>
  <c r="AB1102" i="11"/>
  <c r="U1102" i="11"/>
  <c r="Q1102" i="11"/>
  <c r="AM1101" i="11"/>
  <c r="AJ1101" i="11"/>
  <c r="AI1101" i="11"/>
  <c r="AB1101" i="11"/>
  <c r="U1101" i="11"/>
  <c r="AM1100" i="11"/>
  <c r="AK1100" i="11"/>
  <c r="AJ1100" i="11"/>
  <c r="AE1101" i="11" s="1"/>
  <c r="AI1100" i="11"/>
  <c r="AB1100" i="11"/>
  <c r="U1100" i="11"/>
  <c r="AM1099" i="11"/>
  <c r="AJ1099" i="11"/>
  <c r="AI1099" i="11"/>
  <c r="AB1099" i="11"/>
  <c r="U1099" i="11"/>
  <c r="AM1098" i="11"/>
  <c r="AJ1098" i="11"/>
  <c r="AE1098" i="11" s="1"/>
  <c r="AI1098" i="11"/>
  <c r="AB1098" i="11"/>
  <c r="U1098" i="11"/>
  <c r="AM1097" i="11"/>
  <c r="AJ1097" i="11"/>
  <c r="AI1097" i="11"/>
  <c r="AK1097" i="11" s="1"/>
  <c r="AE1097" i="11"/>
  <c r="AB1097" i="11"/>
  <c r="U1097" i="11"/>
  <c r="Q1097" i="11"/>
  <c r="AM1096" i="11"/>
  <c r="AK1096" i="11"/>
  <c r="AJ1096" i="11"/>
  <c r="AI1096" i="11"/>
  <c r="AB1096" i="11"/>
  <c r="U1096" i="11"/>
  <c r="AM1095" i="11"/>
  <c r="AJ1095" i="11"/>
  <c r="AI1095" i="11"/>
  <c r="AB1095" i="11"/>
  <c r="U1095" i="11"/>
  <c r="N1095" i="11"/>
  <c r="N1096" i="11" s="1"/>
  <c r="N1097" i="11" s="1"/>
  <c r="N1098" i="11" s="1"/>
  <c r="N1099" i="11" s="1"/>
  <c r="N1100" i="11" s="1"/>
  <c r="N1101" i="11" s="1"/>
  <c r="N1102" i="11" s="1"/>
  <c r="N1103" i="11" s="1"/>
  <c r="N1104" i="11" s="1"/>
  <c r="N1105" i="11" s="1"/>
  <c r="N1106" i="11" s="1"/>
  <c r="N1107" i="11" s="1"/>
  <c r="N1108" i="11" s="1"/>
  <c r="N1109" i="11" s="1"/>
  <c r="N1110" i="11" s="1"/>
  <c r="N1111" i="11" s="1"/>
  <c r="N1112" i="11" s="1"/>
  <c r="N1113" i="11" s="1"/>
  <c r="N1114" i="11" s="1"/>
  <c r="N1115" i="11" s="1"/>
  <c r="N1116" i="11" s="1"/>
  <c r="N1117" i="11" s="1"/>
  <c r="N1118" i="11" s="1"/>
  <c r="N1119" i="11" s="1"/>
  <c r="N1120" i="11" s="1"/>
  <c r="N1121" i="11" s="1"/>
  <c r="N1122" i="11" s="1"/>
  <c r="N1123" i="11" s="1"/>
  <c r="N1124" i="11" s="1"/>
  <c r="N1125" i="11" s="1"/>
  <c r="AM1094" i="11"/>
  <c r="AJ1094" i="11"/>
  <c r="AE1094" i="11" s="1"/>
  <c r="AI1094" i="11"/>
  <c r="AB1094" i="11"/>
  <c r="U1094" i="11"/>
  <c r="AM1093" i="11"/>
  <c r="AJ1093" i="11"/>
  <c r="AI1093" i="11"/>
  <c r="AK1093" i="11" s="1"/>
  <c r="AH1093" i="11"/>
  <c r="J1093" i="11" s="1"/>
  <c r="K1093" i="11" s="1"/>
  <c r="AE1093" i="11"/>
  <c r="AF1093" i="11" s="1"/>
  <c r="AG1093" i="11" s="1"/>
  <c r="AB1093" i="11"/>
  <c r="U1093" i="11"/>
  <c r="R1093" i="11"/>
  <c r="Q1093" i="11"/>
  <c r="F1093" i="1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AM1092" i="11"/>
  <c r="AK1092" i="11"/>
  <c r="AJ1092" i="11"/>
  <c r="AI1092" i="11"/>
  <c r="AG1092" i="11"/>
  <c r="AH1092" i="11" s="1"/>
  <c r="J1092" i="11" s="1"/>
  <c r="K1092" i="11" s="1"/>
  <c r="AE1092" i="11"/>
  <c r="AF1092" i="11" s="1"/>
  <c r="AB1092" i="11"/>
  <c r="Q1092" i="11"/>
  <c r="AM1091" i="11"/>
  <c r="AK1091" i="11"/>
  <c r="AJ1091" i="11"/>
  <c r="AI1091" i="11"/>
  <c r="AB1091" i="11"/>
  <c r="U1091" i="11"/>
  <c r="AM1090" i="11"/>
  <c r="AJ1090" i="11"/>
  <c r="AI1090" i="11"/>
  <c r="AB1090" i="11"/>
  <c r="U1090" i="11"/>
  <c r="AM1089" i="11"/>
  <c r="AJ1089" i="11"/>
  <c r="AI1089" i="11"/>
  <c r="AE1089" i="11"/>
  <c r="AB1089" i="11"/>
  <c r="U1089" i="11"/>
  <c r="AM1088" i="11"/>
  <c r="AJ1088" i="11"/>
  <c r="AI1088" i="11"/>
  <c r="AK1088" i="11" s="1"/>
  <c r="AH1088" i="11"/>
  <c r="J1088" i="11" s="1"/>
  <c r="K1088" i="11" s="1"/>
  <c r="AE1088" i="11"/>
  <c r="AF1088" i="11" s="1"/>
  <c r="AG1088" i="11" s="1"/>
  <c r="AB1088" i="11"/>
  <c r="U1088" i="11"/>
  <c r="Q1088" i="11"/>
  <c r="AM1087" i="11"/>
  <c r="AK1087" i="11"/>
  <c r="AJ1087" i="11"/>
  <c r="AI1087" i="11"/>
  <c r="AB1087" i="11"/>
  <c r="U1087" i="11"/>
  <c r="AM1086" i="11"/>
  <c r="AJ1086" i="11"/>
  <c r="AI1086" i="11"/>
  <c r="AB1086" i="11"/>
  <c r="U1086" i="11"/>
  <c r="AM1085" i="11"/>
  <c r="AJ1085" i="11"/>
  <c r="AI1085" i="11"/>
  <c r="AE1085" i="11"/>
  <c r="AB1085" i="11"/>
  <c r="U1085" i="11"/>
  <c r="AM1084" i="11"/>
  <c r="AJ1084" i="11"/>
  <c r="AI1084" i="11"/>
  <c r="AE1084" i="11"/>
  <c r="AB1084" i="11"/>
  <c r="U1084" i="11"/>
  <c r="Q1084" i="11"/>
  <c r="AM1083" i="11"/>
  <c r="AK1083" i="11"/>
  <c r="AJ1083" i="11"/>
  <c r="AI1083" i="11"/>
  <c r="Q1083" i="11" s="1"/>
  <c r="R1083" i="11" s="1"/>
  <c r="AB1083" i="11"/>
  <c r="U1083" i="11"/>
  <c r="AM1082" i="11"/>
  <c r="AK1082" i="11"/>
  <c r="AJ1082" i="11"/>
  <c r="AI1082" i="11"/>
  <c r="AB1082" i="11"/>
  <c r="U1082" i="11"/>
  <c r="R1082" i="11"/>
  <c r="Q1082" i="11"/>
  <c r="N1082" i="11"/>
  <c r="N1083" i="11" s="1"/>
  <c r="N1084" i="11" s="1"/>
  <c r="N1085" i="11" s="1"/>
  <c r="N1086" i="11" s="1"/>
  <c r="N1087" i="11" s="1"/>
  <c r="N1088" i="11" s="1"/>
  <c r="N1089" i="11" s="1"/>
  <c r="N1090" i="11" s="1"/>
  <c r="N1091" i="11" s="1"/>
  <c r="N1092" i="11" s="1"/>
  <c r="N1093" i="11" s="1"/>
  <c r="N1094" i="11" s="1"/>
  <c r="F1082" i="1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AM1081" i="11"/>
  <c r="AJ1081" i="11"/>
  <c r="AI1081" i="11"/>
  <c r="AB1081" i="11"/>
  <c r="AM1080" i="11"/>
  <c r="AJ1080" i="11"/>
  <c r="AI1080" i="11"/>
  <c r="AK1080" i="11" s="1"/>
  <c r="AB1080" i="11"/>
  <c r="U1080" i="11"/>
  <c r="R1080" i="11"/>
  <c r="Q1080" i="11"/>
  <c r="AM1079" i="11"/>
  <c r="AJ1079" i="11"/>
  <c r="AI1079" i="11"/>
  <c r="AK1079" i="11" s="1"/>
  <c r="AH1079" i="11"/>
  <c r="J1079" i="11" s="1"/>
  <c r="K1079" i="11" s="1"/>
  <c r="AF1079" i="11"/>
  <c r="AG1079" i="11" s="1"/>
  <c r="AE1079" i="11"/>
  <c r="AB1079" i="11"/>
  <c r="U1079" i="11"/>
  <c r="R1079" i="11"/>
  <c r="Q1079" i="11"/>
  <c r="AM1078" i="11"/>
  <c r="AK1078" i="11"/>
  <c r="AJ1078" i="11"/>
  <c r="AI1078" i="11"/>
  <c r="AG1078" i="11"/>
  <c r="AH1078" i="11" s="1"/>
  <c r="J1078" i="11" s="1"/>
  <c r="K1078" i="11" s="1"/>
  <c r="AE1078" i="11"/>
  <c r="AF1078" i="11" s="1"/>
  <c r="AB1078" i="11"/>
  <c r="U1078" i="11"/>
  <c r="R1078" i="11"/>
  <c r="Q1078" i="11"/>
  <c r="AM1077" i="11"/>
  <c r="AJ1077" i="11"/>
  <c r="AI1077" i="11"/>
  <c r="AB1077" i="11"/>
  <c r="U1077" i="11"/>
  <c r="AM1076" i="11"/>
  <c r="AK1076" i="11"/>
  <c r="AF1076" i="11" s="1"/>
  <c r="AG1076" i="11" s="1"/>
  <c r="AH1076" i="11" s="1"/>
  <c r="J1076" i="11" s="1"/>
  <c r="K1076" i="11" s="1"/>
  <c r="AJ1076" i="11"/>
  <c r="AI1076" i="11"/>
  <c r="AK1077" i="11" s="1"/>
  <c r="AB1076" i="11"/>
  <c r="U1076" i="11"/>
  <c r="AM1075" i="11"/>
  <c r="AJ1075" i="11"/>
  <c r="AE1076" i="11" s="1"/>
  <c r="AI1075" i="11"/>
  <c r="AE1075" i="11"/>
  <c r="AB1075" i="11"/>
  <c r="U1075" i="11"/>
  <c r="Q1075" i="11"/>
  <c r="AM1074" i="11"/>
  <c r="AK1074" i="11"/>
  <c r="AJ1074" i="11"/>
  <c r="AI1074" i="11"/>
  <c r="AB1074" i="11"/>
  <c r="U1074" i="11"/>
  <c r="AM1073" i="11"/>
  <c r="AK1073" i="11"/>
  <c r="AJ1073" i="11"/>
  <c r="AI1073" i="11"/>
  <c r="AB1073" i="11"/>
  <c r="U1073" i="11"/>
  <c r="AM1072" i="11"/>
  <c r="AJ1072" i="11"/>
  <c r="AI1072" i="11"/>
  <c r="AB1072" i="11"/>
  <c r="U1072" i="11"/>
  <c r="AM1071" i="11"/>
  <c r="AJ1071" i="11"/>
  <c r="AI1071" i="11"/>
  <c r="AK1071" i="11" s="1"/>
  <c r="AB1071" i="11"/>
  <c r="U1071" i="11"/>
  <c r="R1071" i="11"/>
  <c r="Q1071" i="11"/>
  <c r="N1071" i="11"/>
  <c r="N1072" i="11" s="1"/>
  <c r="N1073" i="11" s="1"/>
  <c r="N1074" i="11" s="1"/>
  <c r="N1075" i="11" s="1"/>
  <c r="N1076" i="11" s="1"/>
  <c r="N1077" i="11" s="1"/>
  <c r="N1078" i="11" s="1"/>
  <c r="N1079" i="11" s="1"/>
  <c r="N1080" i="11" s="1"/>
  <c r="N1081" i="11" s="1"/>
  <c r="F1071" i="1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AM1070" i="11"/>
  <c r="AJ1070" i="11"/>
  <c r="AI1070" i="11"/>
  <c r="Q1070" i="11" s="1"/>
  <c r="AE1070" i="11"/>
  <c r="AB1070" i="11"/>
  <c r="AM1069" i="11"/>
  <c r="AJ1069" i="11"/>
  <c r="AI1069" i="11"/>
  <c r="AE1069" i="11"/>
  <c r="AB1069" i="11"/>
  <c r="U1069" i="11"/>
  <c r="AM1068" i="11"/>
  <c r="AK1068" i="11"/>
  <c r="AJ1068" i="11"/>
  <c r="AI1068" i="11"/>
  <c r="AB1068" i="11"/>
  <c r="U1068" i="11"/>
  <c r="AM1067" i="11"/>
  <c r="AK1067" i="11"/>
  <c r="AJ1067" i="11"/>
  <c r="AI1067" i="11"/>
  <c r="AG1067" i="11"/>
  <c r="AH1067" i="11" s="1"/>
  <c r="J1067" i="11" s="1"/>
  <c r="K1067" i="11" s="1"/>
  <c r="L1067" i="11" s="1"/>
  <c r="AF1067" i="11"/>
  <c r="AB1067" i="11"/>
  <c r="U1067" i="11"/>
  <c r="AM1066" i="11"/>
  <c r="AJ1066" i="11"/>
  <c r="AE1067" i="11" s="1"/>
  <c r="AI1066" i="11"/>
  <c r="AE1066" i="11"/>
  <c r="AB1066" i="11"/>
  <c r="U1066" i="11"/>
  <c r="Q1066" i="11"/>
  <c r="AM1065" i="11"/>
  <c r="AJ1065" i="11"/>
  <c r="AI1065" i="11"/>
  <c r="AE1065" i="11"/>
  <c r="AB1065" i="11"/>
  <c r="U1065" i="11"/>
  <c r="AM1064" i="11"/>
  <c r="AJ1064" i="11"/>
  <c r="AI1064" i="11"/>
  <c r="AB1064" i="11"/>
  <c r="U1064" i="11"/>
  <c r="AM1063" i="11"/>
  <c r="AK1063" i="11"/>
  <c r="AJ1063" i="11"/>
  <c r="AE1064" i="11" s="1"/>
  <c r="AI1063" i="11"/>
  <c r="AB1063" i="11"/>
  <c r="U1063" i="11"/>
  <c r="AM1062" i="11"/>
  <c r="AK1062" i="11"/>
  <c r="AJ1062" i="11"/>
  <c r="AI1062" i="11"/>
  <c r="AB1062" i="11"/>
  <c r="U1062" i="11"/>
  <c r="AM1061" i="11"/>
  <c r="AJ1061" i="11"/>
  <c r="AI1061" i="11"/>
  <c r="AB1061" i="11"/>
  <c r="U1061" i="11"/>
  <c r="N1061" i="11"/>
  <c r="N1062" i="11" s="1"/>
  <c r="N1063" i="11" s="1"/>
  <c r="N1064" i="11" s="1"/>
  <c r="N1065" i="11" s="1"/>
  <c r="N1066" i="11" s="1"/>
  <c r="N1067" i="11" s="1"/>
  <c r="N1068" i="11" s="1"/>
  <c r="N1069" i="11" s="1"/>
  <c r="N1070" i="11" s="1"/>
  <c r="AM1060" i="11"/>
  <c r="AK1060" i="11"/>
  <c r="AJ1060" i="11"/>
  <c r="AI1060" i="11"/>
  <c r="AG1060" i="11"/>
  <c r="AH1060" i="11" s="1"/>
  <c r="J1060" i="11" s="1"/>
  <c r="K1060" i="11" s="1"/>
  <c r="AE1060" i="11"/>
  <c r="AF1060" i="11" s="1"/>
  <c r="AB1060" i="11"/>
  <c r="U1060" i="11"/>
  <c r="R1060" i="11"/>
  <c r="Q1060" i="11"/>
  <c r="N1060" i="11"/>
  <c r="F1060" i="11"/>
  <c r="F1061" i="11" s="1"/>
  <c r="F1062" i="11" s="1"/>
  <c r="F1063" i="11" s="1"/>
  <c r="F1064" i="11" s="1"/>
  <c r="F1065" i="11" s="1"/>
  <c r="F1066" i="11" s="1"/>
  <c r="F1067" i="11" s="1"/>
  <c r="F1068" i="11" s="1"/>
  <c r="F1069" i="11" s="1"/>
  <c r="F1070" i="11" s="1"/>
  <c r="AM1059" i="11"/>
  <c r="AK1059" i="11"/>
  <c r="AJ1059" i="11"/>
  <c r="AI1059" i="11"/>
  <c r="AB1059" i="11"/>
  <c r="AM1058" i="11"/>
  <c r="AJ1058" i="11"/>
  <c r="AI1058" i="11"/>
  <c r="AB1058" i="11"/>
  <c r="U1058" i="11"/>
  <c r="AM1057" i="11"/>
  <c r="AJ1057" i="11"/>
  <c r="AI1057" i="11"/>
  <c r="AB1057" i="11"/>
  <c r="U1057" i="11"/>
  <c r="AM1056" i="11"/>
  <c r="AJ1056" i="11"/>
  <c r="AE1057" i="11" s="1"/>
  <c r="AI1056" i="11"/>
  <c r="AE1056" i="11"/>
  <c r="AB1056" i="11"/>
  <c r="U1056" i="11"/>
  <c r="Q1056" i="11"/>
  <c r="AM1055" i="11"/>
  <c r="AK1055" i="11"/>
  <c r="AJ1055" i="11"/>
  <c r="AI1055" i="11"/>
  <c r="AB1055" i="11"/>
  <c r="U1055" i="11"/>
  <c r="Q1055" i="11"/>
  <c r="AM1054" i="11"/>
  <c r="AK1054" i="11"/>
  <c r="AJ1054" i="11"/>
  <c r="AI1054" i="11"/>
  <c r="AB1054" i="11"/>
  <c r="U1054" i="11"/>
  <c r="AM1053" i="11"/>
  <c r="AK1053" i="11"/>
  <c r="AJ1053" i="11"/>
  <c r="AI1053" i="11"/>
  <c r="AB1053" i="11"/>
  <c r="U1053" i="11"/>
  <c r="AM1052" i="11"/>
  <c r="AJ1052" i="11"/>
  <c r="AE1053" i="11" s="1"/>
  <c r="AF1053" i="11" s="1"/>
  <c r="AG1053" i="11" s="1"/>
  <c r="AH1053" i="11" s="1"/>
  <c r="J1053" i="11" s="1"/>
  <c r="K1053" i="11" s="1"/>
  <c r="AI1052" i="11"/>
  <c r="AE1052" i="11"/>
  <c r="AB1052" i="11"/>
  <c r="U1052" i="11"/>
  <c r="AM1051" i="11"/>
  <c r="AJ1051" i="11"/>
  <c r="AI1051" i="11"/>
  <c r="AE1051" i="11"/>
  <c r="AB1051" i="11"/>
  <c r="U1051" i="11"/>
  <c r="AM1050" i="11"/>
  <c r="AJ1050" i="11"/>
  <c r="AI1050" i="11"/>
  <c r="AB1050" i="11"/>
  <c r="U1050" i="11"/>
  <c r="F1050" i="11"/>
  <c r="F1051" i="11" s="1"/>
  <c r="F1052" i="11" s="1"/>
  <c r="F1053" i="11" s="1"/>
  <c r="F1054" i="11" s="1"/>
  <c r="F1055" i="11" s="1"/>
  <c r="F1056" i="11" s="1"/>
  <c r="F1057" i="11" s="1"/>
  <c r="F1058" i="11" s="1"/>
  <c r="F1059" i="11" s="1"/>
  <c r="AM1049" i="11"/>
  <c r="AJ1049" i="11"/>
  <c r="AI1049" i="11"/>
  <c r="AB1049" i="11"/>
  <c r="U1049" i="11"/>
  <c r="R1049" i="11"/>
  <c r="Q1049" i="11"/>
  <c r="N1049" i="11"/>
  <c r="N1050" i="11" s="1"/>
  <c r="N1051" i="11" s="1"/>
  <c r="N1052" i="11" s="1"/>
  <c r="N1053" i="11" s="1"/>
  <c r="N1054" i="11" s="1"/>
  <c r="N1055" i="11" s="1"/>
  <c r="N1056" i="11" s="1"/>
  <c r="N1057" i="11" s="1"/>
  <c r="N1058" i="11" s="1"/>
  <c r="N1059" i="11" s="1"/>
  <c r="F1049" i="11"/>
  <c r="AM1048" i="11"/>
  <c r="AJ1048" i="11"/>
  <c r="AE1049" i="11" s="1"/>
  <c r="AF1049" i="11" s="1"/>
  <c r="AG1049" i="11" s="1"/>
  <c r="AH1049" i="11" s="1"/>
  <c r="J1049" i="11" s="1"/>
  <c r="K1049" i="11" s="1"/>
  <c r="L1049" i="11" s="1"/>
  <c r="AI1048" i="11"/>
  <c r="AK1048" i="11" s="1"/>
  <c r="AF1048" i="11"/>
  <c r="AG1048" i="11" s="1"/>
  <c r="AH1048" i="11" s="1"/>
  <c r="J1048" i="11" s="1"/>
  <c r="K1048" i="11" s="1"/>
  <c r="AE1048" i="11"/>
  <c r="AB1048" i="11"/>
  <c r="U1048" i="11"/>
  <c r="R1048" i="11"/>
  <c r="Q1048" i="11"/>
  <c r="AM1047" i="11"/>
  <c r="AK1047" i="11"/>
  <c r="AJ1047" i="11"/>
  <c r="AI1047" i="11"/>
  <c r="AH1047" i="11"/>
  <c r="J1047" i="11" s="1"/>
  <c r="K1047" i="11" s="1"/>
  <c r="AG1047" i="11"/>
  <c r="AE1047" i="11"/>
  <c r="AF1047" i="11" s="1"/>
  <c r="AB1047" i="11"/>
  <c r="U1047" i="11"/>
  <c r="R1047" i="11"/>
  <c r="Q1047" i="11"/>
  <c r="AM1046" i="11"/>
  <c r="AK1046" i="11"/>
  <c r="AJ1046" i="11"/>
  <c r="AE1046" i="11" s="1"/>
  <c r="AI1046" i="11"/>
  <c r="AH1046" i="11"/>
  <c r="J1046" i="11" s="1"/>
  <c r="K1046" i="11" s="1"/>
  <c r="AG1046" i="11"/>
  <c r="AF1046" i="11"/>
  <c r="AB1046" i="11"/>
  <c r="U1046" i="11"/>
  <c r="R1046" i="11"/>
  <c r="Q1046" i="11"/>
  <c r="AM1045" i="11"/>
  <c r="AJ1045" i="11"/>
  <c r="AI1045" i="11"/>
  <c r="AB1045" i="11"/>
  <c r="AM1044" i="11"/>
  <c r="AJ1044" i="11"/>
  <c r="AE1045" i="11" s="1"/>
  <c r="AI1044" i="11"/>
  <c r="AE1044" i="11"/>
  <c r="AB1044" i="11"/>
  <c r="U1044" i="11"/>
  <c r="AM1043" i="11"/>
  <c r="AJ1043" i="11"/>
  <c r="AI1043" i="11"/>
  <c r="AE1043" i="11"/>
  <c r="AB1043" i="11"/>
  <c r="U1043" i="11"/>
  <c r="AM1042" i="11"/>
  <c r="AJ1042" i="11"/>
  <c r="AI1042" i="11"/>
  <c r="AB1042" i="11"/>
  <c r="U1042" i="11"/>
  <c r="AM1041" i="11"/>
  <c r="AK1041" i="11"/>
  <c r="AJ1041" i="11"/>
  <c r="AE1042" i="11" s="1"/>
  <c r="AI1041" i="11"/>
  <c r="AB1041" i="11"/>
  <c r="U1041" i="11"/>
  <c r="AM1040" i="11"/>
  <c r="AK1040" i="11"/>
  <c r="AJ1040" i="11"/>
  <c r="AI1040" i="11"/>
  <c r="AB1040" i="11"/>
  <c r="U1040" i="11"/>
  <c r="AM1039" i="11"/>
  <c r="AK1039" i="11"/>
  <c r="AJ1039" i="11"/>
  <c r="AI1039" i="11"/>
  <c r="AB1039" i="11"/>
  <c r="U1039" i="11"/>
  <c r="AM1038" i="11"/>
  <c r="AJ1038" i="11"/>
  <c r="AI1038" i="11"/>
  <c r="AE1038" i="11"/>
  <c r="AF1038" i="11" s="1"/>
  <c r="AG1038" i="11" s="1"/>
  <c r="AH1038" i="11" s="1"/>
  <c r="J1038" i="11" s="1"/>
  <c r="K1038" i="11" s="1"/>
  <c r="AB1038" i="11"/>
  <c r="U1038" i="11"/>
  <c r="R1038" i="11"/>
  <c r="Q1038" i="11"/>
  <c r="F1038" i="11"/>
  <c r="F1039" i="11" s="1"/>
  <c r="F1040" i="11" s="1"/>
  <c r="F1041" i="11" s="1"/>
  <c r="F1042" i="11" s="1"/>
  <c r="F1043" i="11" s="1"/>
  <c r="F1044" i="11" s="1"/>
  <c r="F1045" i="11" s="1"/>
  <c r="F1046" i="11" s="1"/>
  <c r="F1047" i="11" s="1"/>
  <c r="F1048" i="11" s="1"/>
  <c r="AM1037" i="11"/>
  <c r="AJ1037" i="11"/>
  <c r="AI1037" i="11"/>
  <c r="AE1037" i="11"/>
  <c r="AB1037" i="11"/>
  <c r="Q1037" i="11"/>
  <c r="AM1036" i="11"/>
  <c r="AJ1036" i="11"/>
  <c r="AI1036" i="11"/>
  <c r="AK1036" i="11" s="1"/>
  <c r="AE1036" i="11"/>
  <c r="AF1036" i="11" s="1"/>
  <c r="AG1036" i="11" s="1"/>
  <c r="AH1036" i="11" s="1"/>
  <c r="J1036" i="11" s="1"/>
  <c r="K1036" i="11" s="1"/>
  <c r="O1036" i="11" s="1"/>
  <c r="P1036" i="11" s="1"/>
  <c r="AB1036" i="11"/>
  <c r="U1036" i="11"/>
  <c r="L1036" i="11"/>
  <c r="AM1035" i="11"/>
  <c r="AK1035" i="11"/>
  <c r="AJ1035" i="11"/>
  <c r="AI1035" i="11"/>
  <c r="AB1035" i="11"/>
  <c r="U1035" i="11"/>
  <c r="AM1034" i="11"/>
  <c r="AK1034" i="11"/>
  <c r="AJ1034" i="11"/>
  <c r="AE1034" i="11" s="1"/>
  <c r="AF1034" i="11" s="1"/>
  <c r="AG1034" i="11" s="1"/>
  <c r="AH1034" i="11" s="1"/>
  <c r="J1034" i="11" s="1"/>
  <c r="K1034" i="11" s="1"/>
  <c r="L1034" i="11" s="1"/>
  <c r="AI1034" i="11"/>
  <c r="AB1034" i="11"/>
  <c r="U1034" i="11"/>
  <c r="O1034" i="11"/>
  <c r="P1034" i="11" s="1"/>
  <c r="AM1033" i="11"/>
  <c r="AJ1033" i="11"/>
  <c r="AE1033" i="11" s="1"/>
  <c r="AI1033" i="11"/>
  <c r="AB1033" i="11"/>
  <c r="U1033" i="11"/>
  <c r="Q1033" i="11"/>
  <c r="AM1032" i="11"/>
  <c r="AJ1032" i="11"/>
  <c r="AI1032" i="11"/>
  <c r="AK1032" i="11" s="1"/>
  <c r="AE1032" i="11"/>
  <c r="AF1032" i="11" s="1"/>
  <c r="AG1032" i="11" s="1"/>
  <c r="AH1032" i="11" s="1"/>
  <c r="J1032" i="11" s="1"/>
  <c r="K1032" i="11" s="1"/>
  <c r="O1032" i="11" s="1"/>
  <c r="AB1032" i="11"/>
  <c r="U1032" i="11"/>
  <c r="P1032" i="11"/>
  <c r="L1032" i="11"/>
  <c r="AM1031" i="11"/>
  <c r="AK1031" i="11"/>
  <c r="AJ1031" i="11"/>
  <c r="AE1031" i="11" s="1"/>
  <c r="AI1031" i="11"/>
  <c r="AB1031" i="11"/>
  <c r="U1031" i="11"/>
  <c r="AM1030" i="11"/>
  <c r="AK1030" i="11"/>
  <c r="AJ1030" i="11"/>
  <c r="AI1030" i="11"/>
  <c r="AB1030" i="11"/>
  <c r="U1030" i="11"/>
  <c r="AM1029" i="11"/>
  <c r="AJ1029" i="11"/>
  <c r="AI1029" i="11"/>
  <c r="AE1029" i="11"/>
  <c r="AB1029" i="11"/>
  <c r="U1029" i="11"/>
  <c r="Q1029" i="11"/>
  <c r="AM1028" i="11"/>
  <c r="AJ1028" i="11"/>
  <c r="AI1028" i="11"/>
  <c r="AK1028" i="11" s="1"/>
  <c r="AE1028" i="11"/>
  <c r="AF1028" i="11" s="1"/>
  <c r="AG1028" i="11" s="1"/>
  <c r="AH1028" i="11" s="1"/>
  <c r="J1028" i="11" s="1"/>
  <c r="K1028" i="11" s="1"/>
  <c r="O1028" i="11" s="1"/>
  <c r="P1028" i="11" s="1"/>
  <c r="AB1028" i="11"/>
  <c r="U1028" i="11"/>
  <c r="L1028" i="11"/>
  <c r="AM1027" i="11"/>
  <c r="AK1027" i="11"/>
  <c r="AJ1027" i="11"/>
  <c r="T1037" i="11" s="1"/>
  <c r="AI1027" i="11"/>
  <c r="AB1027" i="11"/>
  <c r="U1027" i="11"/>
  <c r="R1027" i="11"/>
  <c r="Q1027" i="11"/>
  <c r="F1027" i="11"/>
  <c r="F1028" i="11" s="1"/>
  <c r="F1029" i="11" s="1"/>
  <c r="F1030" i="11" s="1"/>
  <c r="F1031" i="11" s="1"/>
  <c r="F1032" i="11" s="1"/>
  <c r="F1033" i="11" s="1"/>
  <c r="F1034" i="11" s="1"/>
  <c r="F1035" i="11" s="1"/>
  <c r="F1036" i="11" s="1"/>
  <c r="F1037" i="11" s="1"/>
  <c r="AM1026" i="11"/>
  <c r="AK1026" i="11"/>
  <c r="AJ1026" i="11"/>
  <c r="AI1026" i="11"/>
  <c r="Q1026" i="11" s="1"/>
  <c r="AB1026" i="11"/>
  <c r="AM1025" i="11"/>
  <c r="AJ1025" i="11"/>
  <c r="AE1025" i="11" s="1"/>
  <c r="AI1025" i="11"/>
  <c r="AB1025" i="11"/>
  <c r="U1025" i="11"/>
  <c r="Q1025" i="11"/>
  <c r="AM1024" i="11"/>
  <c r="AJ1024" i="11"/>
  <c r="AI1024" i="11"/>
  <c r="AE1024" i="11"/>
  <c r="AB1024" i="11"/>
  <c r="U1024" i="11"/>
  <c r="AM1023" i="11"/>
  <c r="AJ1023" i="11"/>
  <c r="AI1023" i="11"/>
  <c r="AK1023" i="11" s="1"/>
  <c r="AE1023" i="11"/>
  <c r="AB1023" i="11"/>
  <c r="U1023" i="11"/>
  <c r="Q1023" i="11"/>
  <c r="AM1022" i="11"/>
  <c r="AK1022" i="11"/>
  <c r="AJ1022" i="11"/>
  <c r="AI1022" i="11"/>
  <c r="AB1022" i="11"/>
  <c r="U1022" i="11"/>
  <c r="AM1021" i="11"/>
  <c r="AJ1021" i="11"/>
  <c r="AI1021" i="11"/>
  <c r="Q1022" i="11" s="1"/>
  <c r="AB1021" i="11"/>
  <c r="U1021" i="11"/>
  <c r="AM1020" i="11"/>
  <c r="AJ1020" i="11"/>
  <c r="AE1020" i="11" s="1"/>
  <c r="AI1020" i="11"/>
  <c r="AB1020" i="11"/>
  <c r="U1020" i="11"/>
  <c r="AM1019" i="11"/>
  <c r="AJ1019" i="11"/>
  <c r="AI1019" i="11"/>
  <c r="AK1019" i="11" s="1"/>
  <c r="AE1019" i="11"/>
  <c r="AB1019" i="11"/>
  <c r="U1019" i="11"/>
  <c r="Q1019" i="11"/>
  <c r="AM1018" i="11"/>
  <c r="AK1018" i="11"/>
  <c r="AJ1018" i="11"/>
  <c r="AI1018" i="11"/>
  <c r="AB1018" i="11"/>
  <c r="U1018" i="11"/>
  <c r="AM1017" i="11"/>
  <c r="AJ1017" i="11"/>
  <c r="AE1017" i="11" s="1"/>
  <c r="AI1017" i="11"/>
  <c r="Q1018" i="11" s="1"/>
  <c r="AB1017" i="11"/>
  <c r="U1017" i="11"/>
  <c r="F1017" i="11"/>
  <c r="F1018" i="11" s="1"/>
  <c r="F1019" i="11" s="1"/>
  <c r="F1020" i="11" s="1"/>
  <c r="F1021" i="11" s="1"/>
  <c r="F1022" i="11" s="1"/>
  <c r="F1023" i="11" s="1"/>
  <c r="F1024" i="11" s="1"/>
  <c r="F1025" i="11" s="1"/>
  <c r="F1026" i="11" s="1"/>
  <c r="AM1016" i="11"/>
  <c r="AJ1016" i="11"/>
  <c r="AE1016" i="11" s="1"/>
  <c r="AI1016" i="11"/>
  <c r="AF1016" i="11"/>
  <c r="AG1016" i="11" s="1"/>
  <c r="AH1016" i="11" s="1"/>
  <c r="J1016" i="11" s="1"/>
  <c r="K1016" i="11" s="1"/>
  <c r="AB1016" i="11"/>
  <c r="U1016" i="11"/>
  <c r="R1016" i="11"/>
  <c r="Q1016" i="11"/>
  <c r="N1016" i="11"/>
  <c r="N1017" i="11" s="1"/>
  <c r="N1018" i="11" s="1"/>
  <c r="N1019" i="11" s="1"/>
  <c r="N1020" i="11" s="1"/>
  <c r="N1021" i="11" s="1"/>
  <c r="N1022" i="11" s="1"/>
  <c r="N1023" i="11" s="1"/>
  <c r="N1024" i="11" s="1"/>
  <c r="N1025" i="11" s="1"/>
  <c r="N1026" i="11" s="1"/>
  <c r="N1027" i="11" s="1"/>
  <c r="N1028" i="11" s="1"/>
  <c r="N1029" i="11" s="1"/>
  <c r="N1030" i="11" s="1"/>
  <c r="N1031" i="11" s="1"/>
  <c r="N1032" i="11" s="1"/>
  <c r="N1033" i="11" s="1"/>
  <c r="N1034" i="11" s="1"/>
  <c r="N1035" i="11" s="1"/>
  <c r="N1036" i="11" s="1"/>
  <c r="N1037" i="11" s="1"/>
  <c r="N1038" i="11" s="1"/>
  <c r="N1039" i="11" s="1"/>
  <c r="N1040" i="11" s="1"/>
  <c r="N1041" i="11" s="1"/>
  <c r="N1042" i="11" s="1"/>
  <c r="N1043" i="11" s="1"/>
  <c r="N1044" i="11" s="1"/>
  <c r="N1045" i="11" s="1"/>
  <c r="N1046" i="11" s="1"/>
  <c r="N1047" i="11" s="1"/>
  <c r="N1048" i="11" s="1"/>
  <c r="F1016" i="11"/>
  <c r="AM1015" i="11"/>
  <c r="AJ1015" i="11"/>
  <c r="AI1015" i="11"/>
  <c r="AE1015" i="11"/>
  <c r="AB1015" i="11"/>
  <c r="AM1014" i="11"/>
  <c r="AJ1014" i="11"/>
  <c r="AI1014" i="11"/>
  <c r="AE1014" i="11"/>
  <c r="AB1014" i="11"/>
  <c r="U1014" i="11"/>
  <c r="AM1013" i="11"/>
  <c r="AK1013" i="11"/>
  <c r="AJ1013" i="11"/>
  <c r="AI1013" i="11"/>
  <c r="AB1013" i="11"/>
  <c r="U1013" i="11"/>
  <c r="AM1012" i="11"/>
  <c r="AJ1012" i="11"/>
  <c r="AI1012" i="11"/>
  <c r="Q1013" i="11" s="1"/>
  <c r="AB1012" i="11"/>
  <c r="U1012" i="11"/>
  <c r="AM1011" i="11"/>
  <c r="AJ1011" i="11"/>
  <c r="AI1011" i="11"/>
  <c r="AK1012" i="11" s="1"/>
  <c r="AE1011" i="11"/>
  <c r="AB1011" i="11"/>
  <c r="U1011" i="11"/>
  <c r="AM1010" i="11"/>
  <c r="AJ1010" i="11"/>
  <c r="AI1010" i="11"/>
  <c r="AK1010" i="11" s="1"/>
  <c r="AE1010" i="11"/>
  <c r="AB1010" i="11"/>
  <c r="U1010" i="11"/>
  <c r="Q1010" i="11"/>
  <c r="AM1009" i="11"/>
  <c r="AK1009" i="11"/>
  <c r="AJ1009" i="11"/>
  <c r="AI1009" i="11"/>
  <c r="AB1009" i="11"/>
  <c r="U1009" i="11"/>
  <c r="AM1008" i="11"/>
  <c r="AK1008" i="11"/>
  <c r="AJ1008" i="11"/>
  <c r="AI1008" i="11"/>
  <c r="Q1009" i="11" s="1"/>
  <c r="AB1008" i="11"/>
  <c r="U1008" i="11"/>
  <c r="AM1007" i="11"/>
  <c r="AJ1007" i="11"/>
  <c r="AI1007" i="11"/>
  <c r="AK1007" i="11" s="1"/>
  <c r="AE1007" i="11"/>
  <c r="AF1007" i="11" s="1"/>
  <c r="AG1007" i="11" s="1"/>
  <c r="AH1007" i="11" s="1"/>
  <c r="J1007" i="11" s="1"/>
  <c r="K1007" i="11" s="1"/>
  <c r="O1007" i="11" s="1"/>
  <c r="P1007" i="11" s="1"/>
  <c r="AB1007" i="11"/>
  <c r="U1007" i="11"/>
  <c r="R1007" i="11"/>
  <c r="Q1007" i="11"/>
  <c r="L1007" i="11"/>
  <c r="F1007" i="11"/>
  <c r="F1008" i="11" s="1"/>
  <c r="F1009" i="11" s="1"/>
  <c r="F1010" i="11" s="1"/>
  <c r="F1011" i="11" s="1"/>
  <c r="F1012" i="11" s="1"/>
  <c r="F1013" i="11" s="1"/>
  <c r="F1014" i="11" s="1"/>
  <c r="F1015" i="11" s="1"/>
  <c r="AM1006" i="11"/>
  <c r="AJ1006" i="11"/>
  <c r="AI1006" i="11"/>
  <c r="AE1006" i="11"/>
  <c r="AB1006" i="11"/>
  <c r="U1006" i="11"/>
  <c r="AM1005" i="11"/>
  <c r="AK1005" i="11"/>
  <c r="AJ1005" i="11"/>
  <c r="AI1005" i="11"/>
  <c r="AB1005" i="11"/>
  <c r="U1005" i="11"/>
  <c r="R1005" i="11"/>
  <c r="Q1005" i="11"/>
  <c r="F1005" i="11"/>
  <c r="F1006" i="11" s="1"/>
  <c r="AM1004" i="11"/>
  <c r="AK1004" i="11"/>
  <c r="AJ1004" i="11"/>
  <c r="AI1004" i="11"/>
  <c r="AB1004" i="11"/>
  <c r="AM1003" i="11"/>
  <c r="AJ1003" i="11"/>
  <c r="AI1003" i="11"/>
  <c r="AB1003" i="11"/>
  <c r="U1003" i="11"/>
  <c r="AM1002" i="11"/>
  <c r="AJ1002" i="11"/>
  <c r="AI1002" i="11"/>
  <c r="AE1002" i="11"/>
  <c r="AB1002" i="11"/>
  <c r="U1002" i="11"/>
  <c r="Q1002" i="11"/>
  <c r="AM1001" i="11"/>
  <c r="AJ1001" i="11"/>
  <c r="AI1001" i="11"/>
  <c r="AK1001" i="11" s="1"/>
  <c r="AE1001" i="11"/>
  <c r="AF1001" i="11" s="1"/>
  <c r="AG1001" i="11" s="1"/>
  <c r="AH1001" i="11" s="1"/>
  <c r="J1001" i="11" s="1"/>
  <c r="K1001" i="11" s="1"/>
  <c r="AB1001" i="11"/>
  <c r="U1001" i="11"/>
  <c r="Q1001" i="11"/>
  <c r="AM1000" i="11"/>
  <c r="AK1000" i="11"/>
  <c r="AJ1000" i="11"/>
  <c r="AI1000" i="11"/>
  <c r="AB1000" i="11"/>
  <c r="U1000" i="11"/>
  <c r="AM999" i="11"/>
  <c r="AJ999" i="11"/>
  <c r="AI999" i="11"/>
  <c r="Q1000" i="11" s="1"/>
  <c r="AB999" i="11"/>
  <c r="U999" i="11"/>
  <c r="AM998" i="11"/>
  <c r="AJ998" i="11"/>
  <c r="AI998" i="11"/>
  <c r="AE998" i="11"/>
  <c r="AB998" i="11"/>
  <c r="U998" i="11"/>
  <c r="Q998" i="11"/>
  <c r="AM997" i="11"/>
  <c r="AJ997" i="11"/>
  <c r="AI997" i="11"/>
  <c r="AK997" i="11" s="1"/>
  <c r="AE997" i="11"/>
  <c r="AF997" i="11" s="1"/>
  <c r="AG997" i="11" s="1"/>
  <c r="AH997" i="11" s="1"/>
  <c r="J997" i="11" s="1"/>
  <c r="AB997" i="11"/>
  <c r="U997" i="11"/>
  <c r="Q997" i="11"/>
  <c r="K997" i="11"/>
  <c r="AM996" i="11"/>
  <c r="AK996" i="11"/>
  <c r="AJ996" i="11"/>
  <c r="AI996" i="11"/>
  <c r="AB996" i="11"/>
  <c r="U996" i="11"/>
  <c r="AM995" i="11"/>
  <c r="AJ995" i="11"/>
  <c r="AI995" i="11"/>
  <c r="Q996" i="11" s="1"/>
  <c r="AB995" i="11"/>
  <c r="U995" i="11"/>
  <c r="AM994" i="11"/>
  <c r="AJ994" i="11"/>
  <c r="AI994" i="11"/>
  <c r="AE994" i="11"/>
  <c r="AF994" i="11" s="1"/>
  <c r="AG994" i="11" s="1"/>
  <c r="AH994" i="11" s="1"/>
  <c r="J994" i="11" s="1"/>
  <c r="K994" i="11" s="1"/>
  <c r="AB994" i="11"/>
  <c r="U994" i="11"/>
  <c r="R994" i="11"/>
  <c r="Q994" i="11"/>
  <c r="N994" i="11"/>
  <c r="N995" i="11" s="1"/>
  <c r="N996" i="11" s="1"/>
  <c r="N997" i="11" s="1"/>
  <c r="N998" i="11" s="1"/>
  <c r="N999" i="11" s="1"/>
  <c r="N1000" i="11" s="1"/>
  <c r="N1001" i="11" s="1"/>
  <c r="N1002" i="11" s="1"/>
  <c r="N1003" i="11" s="1"/>
  <c r="N1004" i="11" s="1"/>
  <c r="N1005" i="11" s="1"/>
  <c r="N1006" i="11" s="1"/>
  <c r="N1007" i="11" s="1"/>
  <c r="N1008" i="11" s="1"/>
  <c r="N1009" i="11" s="1"/>
  <c r="N1010" i="11" s="1"/>
  <c r="N1011" i="11" s="1"/>
  <c r="N1012" i="11" s="1"/>
  <c r="N1013" i="11" s="1"/>
  <c r="N1014" i="11" s="1"/>
  <c r="N1015" i="11" s="1"/>
  <c r="F994" i="11"/>
  <c r="F995" i="11" s="1"/>
  <c r="F996" i="11" s="1"/>
  <c r="F997" i="11" s="1"/>
  <c r="F998" i="11" s="1"/>
  <c r="F999" i="11" s="1"/>
  <c r="F1000" i="11" s="1"/>
  <c r="F1001" i="11" s="1"/>
  <c r="F1002" i="11" s="1"/>
  <c r="F1003" i="11" s="1"/>
  <c r="F1004" i="11" s="1"/>
  <c r="AM993" i="11"/>
  <c r="AJ993" i="11"/>
  <c r="AI993" i="11"/>
  <c r="AK993" i="11" s="1"/>
  <c r="AH993" i="11"/>
  <c r="J993" i="11" s="1"/>
  <c r="K993" i="11" s="1"/>
  <c r="AE993" i="11"/>
  <c r="AF993" i="11" s="1"/>
  <c r="AG993" i="11" s="1"/>
  <c r="AB993" i="11"/>
  <c r="Q993" i="11"/>
  <c r="AM992" i="11"/>
  <c r="AJ992" i="11"/>
  <c r="AI992" i="11"/>
  <c r="AK992" i="11" s="1"/>
  <c r="AE992" i="11"/>
  <c r="AF992" i="11" s="1"/>
  <c r="AG992" i="11" s="1"/>
  <c r="AH992" i="11" s="1"/>
  <c r="J992" i="11" s="1"/>
  <c r="K992" i="11" s="1"/>
  <c r="O992" i="11" s="1"/>
  <c r="P992" i="11" s="1"/>
  <c r="AB992" i="11"/>
  <c r="U992" i="11"/>
  <c r="Q992" i="11"/>
  <c r="L992" i="11"/>
  <c r="AM991" i="11"/>
  <c r="AK991" i="11"/>
  <c r="AJ991" i="11"/>
  <c r="AE991" i="11" s="1"/>
  <c r="AF991" i="11" s="1"/>
  <c r="AG991" i="11" s="1"/>
  <c r="AH991" i="11" s="1"/>
  <c r="J991" i="11" s="1"/>
  <c r="K991" i="11" s="1"/>
  <c r="AI991" i="11"/>
  <c r="AB991" i="11"/>
  <c r="U991" i="11"/>
  <c r="AM990" i="11"/>
  <c r="AK990" i="11"/>
  <c r="AJ990" i="11"/>
  <c r="AI990" i="11"/>
  <c r="AB990" i="11"/>
  <c r="U990" i="11"/>
  <c r="AM989" i="11"/>
  <c r="AJ989" i="11"/>
  <c r="Q989" i="11" s="1"/>
  <c r="AI989" i="11"/>
  <c r="AE989" i="11"/>
  <c r="AB989" i="11"/>
  <c r="U989" i="11"/>
  <c r="AM988" i="11"/>
  <c r="AJ988" i="11"/>
  <c r="AI988" i="11"/>
  <c r="AK988" i="11" s="1"/>
  <c r="AE988" i="11"/>
  <c r="AF988" i="11" s="1"/>
  <c r="AG988" i="11" s="1"/>
  <c r="AH988" i="11" s="1"/>
  <c r="J988" i="11" s="1"/>
  <c r="K988" i="11" s="1"/>
  <c r="O988" i="11" s="1"/>
  <c r="P988" i="11" s="1"/>
  <c r="AB988" i="11"/>
  <c r="U988" i="11"/>
  <c r="Q988" i="11"/>
  <c r="L988" i="11"/>
  <c r="AM987" i="11"/>
  <c r="AK987" i="11"/>
  <c r="AJ987" i="11"/>
  <c r="AE987" i="11" s="1"/>
  <c r="AF987" i="11" s="1"/>
  <c r="AG987" i="11" s="1"/>
  <c r="AI987" i="11"/>
  <c r="AH987" i="11"/>
  <c r="J987" i="11" s="1"/>
  <c r="K987" i="11" s="1"/>
  <c r="AB987" i="11"/>
  <c r="U987" i="11"/>
  <c r="AM986" i="11"/>
  <c r="AK986" i="11"/>
  <c r="AJ986" i="11"/>
  <c r="AI986" i="11"/>
  <c r="AB986" i="11"/>
  <c r="U986" i="11"/>
  <c r="Q986" i="11"/>
  <c r="AM985" i="11"/>
  <c r="AJ985" i="11"/>
  <c r="AE985" i="11" s="1"/>
  <c r="AI985" i="11"/>
  <c r="AB985" i="11"/>
  <c r="U985" i="11"/>
  <c r="AM984" i="11"/>
  <c r="AJ984" i="11"/>
  <c r="AI984" i="11"/>
  <c r="Q985" i="11" s="1"/>
  <c r="AE984" i="11"/>
  <c r="AB984" i="11"/>
  <c r="U984" i="11"/>
  <c r="AM983" i="11"/>
  <c r="AJ983" i="11"/>
  <c r="AI983" i="11"/>
  <c r="AB983" i="11"/>
  <c r="U983" i="11"/>
  <c r="R983" i="11"/>
  <c r="Q983" i="11"/>
  <c r="N983" i="11"/>
  <c r="N984" i="11" s="1"/>
  <c r="N985" i="11" s="1"/>
  <c r="N986" i="11" s="1"/>
  <c r="N987" i="11" s="1"/>
  <c r="N988" i="11" s="1"/>
  <c r="N989" i="11" s="1"/>
  <c r="N990" i="11" s="1"/>
  <c r="N991" i="11" s="1"/>
  <c r="N992" i="11" s="1"/>
  <c r="N993" i="11" s="1"/>
  <c r="F983" i="11"/>
  <c r="F984" i="11" s="1"/>
  <c r="F985" i="11" s="1"/>
  <c r="F986" i="11" s="1"/>
  <c r="F987" i="11" s="1"/>
  <c r="F988" i="11" s="1"/>
  <c r="F989" i="11" s="1"/>
  <c r="F990" i="11" s="1"/>
  <c r="F991" i="11" s="1"/>
  <c r="F992" i="11" s="1"/>
  <c r="F993" i="11" s="1"/>
  <c r="AM982" i="11"/>
  <c r="AJ982" i="11"/>
  <c r="Q982" i="11" s="1"/>
  <c r="AI982" i="11"/>
  <c r="AE982" i="11"/>
  <c r="AB982" i="11"/>
  <c r="U982" i="11"/>
  <c r="AM981" i="11"/>
  <c r="AJ981" i="11"/>
  <c r="AI981" i="11"/>
  <c r="AE981" i="11"/>
  <c r="AB981" i="11"/>
  <c r="U981" i="11"/>
  <c r="AM980" i="11"/>
  <c r="AJ980" i="11"/>
  <c r="AI980" i="11"/>
  <c r="AK980" i="11" s="1"/>
  <c r="AB980" i="11"/>
  <c r="U980" i="11"/>
  <c r="Q980" i="11"/>
  <c r="AM979" i="11"/>
  <c r="AK979" i="11"/>
  <c r="AJ979" i="11"/>
  <c r="AI979" i="11"/>
  <c r="AB979" i="11"/>
  <c r="U979" i="11"/>
  <c r="AM978" i="11"/>
  <c r="AK978" i="11"/>
  <c r="AJ978" i="11"/>
  <c r="AI978" i="11"/>
  <c r="AF978" i="11"/>
  <c r="AG978" i="11" s="1"/>
  <c r="AH978" i="11" s="1"/>
  <c r="J978" i="11" s="1"/>
  <c r="K978" i="11" s="1"/>
  <c r="AE978" i="11"/>
  <c r="AB978" i="11"/>
  <c r="U978" i="11"/>
  <c r="Q978" i="11"/>
  <c r="AM977" i="11"/>
  <c r="AJ977" i="11"/>
  <c r="AI977" i="11"/>
  <c r="AE977" i="11"/>
  <c r="AB977" i="11"/>
  <c r="U977" i="11"/>
  <c r="AM976" i="11"/>
  <c r="AJ976" i="11"/>
  <c r="AI976" i="11"/>
  <c r="AB976" i="11"/>
  <c r="U976" i="11"/>
  <c r="AM975" i="11"/>
  <c r="AJ975" i="11"/>
  <c r="AI975" i="11"/>
  <c r="AB975" i="11"/>
  <c r="U975" i="11"/>
  <c r="AM974" i="11"/>
  <c r="AJ974" i="11"/>
  <c r="AI974" i="11"/>
  <c r="AB974" i="11"/>
  <c r="AM973" i="11"/>
  <c r="AK973" i="11"/>
  <c r="AJ973" i="11"/>
  <c r="AI973" i="11"/>
  <c r="AE973" i="11"/>
  <c r="AF973" i="11" s="1"/>
  <c r="AG973" i="11" s="1"/>
  <c r="AH973" i="11" s="1"/>
  <c r="J973" i="11" s="1"/>
  <c r="K973" i="11" s="1"/>
  <c r="AB973" i="11"/>
  <c r="U973" i="11"/>
  <c r="Q973" i="11"/>
  <c r="R973" i="11" s="1"/>
  <c r="AM972" i="11"/>
  <c r="AJ972" i="11"/>
  <c r="AE972" i="11" s="1"/>
  <c r="AF972" i="11" s="1"/>
  <c r="AG972" i="11" s="1"/>
  <c r="AH972" i="11" s="1"/>
  <c r="J972" i="11" s="1"/>
  <c r="K972" i="11" s="1"/>
  <c r="AI972" i="11"/>
  <c r="AB972" i="11"/>
  <c r="U972" i="11"/>
  <c r="R972" i="11"/>
  <c r="Q972" i="11"/>
  <c r="N972" i="11"/>
  <c r="N973" i="11" s="1"/>
  <c r="N974" i="11" s="1"/>
  <c r="N975" i="11" s="1"/>
  <c r="N976" i="11" s="1"/>
  <c r="N977" i="11" s="1"/>
  <c r="N978" i="11" s="1"/>
  <c r="N979" i="11" s="1"/>
  <c r="N980" i="11" s="1"/>
  <c r="N981" i="11" s="1"/>
  <c r="N982" i="11" s="1"/>
  <c r="F972" i="11"/>
  <c r="F973" i="11" s="1"/>
  <c r="F974" i="11" s="1"/>
  <c r="F975" i="11" s="1"/>
  <c r="F976" i="11" s="1"/>
  <c r="F977" i="11" s="1"/>
  <c r="F978" i="11" s="1"/>
  <c r="F979" i="11" s="1"/>
  <c r="F980" i="11" s="1"/>
  <c r="F981" i="11" s="1"/>
  <c r="F982" i="11" s="1"/>
  <c r="AM971" i="11"/>
  <c r="AJ971" i="11"/>
  <c r="AI971" i="11"/>
  <c r="AE971" i="11"/>
  <c r="AB971" i="11"/>
  <c r="AM970" i="11"/>
  <c r="AJ970" i="11"/>
  <c r="AI970" i="11"/>
  <c r="AE970" i="11"/>
  <c r="AB970" i="11"/>
  <c r="U970" i="11"/>
  <c r="AM969" i="11"/>
  <c r="AK969" i="11"/>
  <c r="AJ969" i="11"/>
  <c r="AI969" i="11"/>
  <c r="AB969" i="11"/>
  <c r="U969" i="11"/>
  <c r="AM968" i="11"/>
  <c r="AK968" i="11"/>
  <c r="AJ968" i="11"/>
  <c r="AI968" i="11"/>
  <c r="AB968" i="11"/>
  <c r="U968" i="11"/>
  <c r="AM967" i="11"/>
  <c r="AJ967" i="11"/>
  <c r="AI967" i="11"/>
  <c r="AB967" i="11"/>
  <c r="U967" i="11"/>
  <c r="AM966" i="11"/>
  <c r="AK966" i="11"/>
  <c r="AJ966" i="11"/>
  <c r="AI966" i="11"/>
  <c r="AB966" i="11"/>
  <c r="U966" i="11"/>
  <c r="AM965" i="11"/>
  <c r="AK965" i="11"/>
  <c r="AJ965" i="11"/>
  <c r="AI965" i="11"/>
  <c r="AB965" i="11"/>
  <c r="U965" i="11"/>
  <c r="AM964" i="11"/>
  <c r="AJ964" i="11"/>
  <c r="AI964" i="11"/>
  <c r="AB964" i="11"/>
  <c r="U964" i="11"/>
  <c r="AM963" i="11"/>
  <c r="AJ963" i="11"/>
  <c r="AE963" i="11" s="1"/>
  <c r="AI963" i="11"/>
  <c r="AB963" i="11"/>
  <c r="U963" i="11"/>
  <c r="N963" i="11"/>
  <c r="N964" i="11" s="1"/>
  <c r="N965" i="11" s="1"/>
  <c r="N966" i="11" s="1"/>
  <c r="N967" i="11" s="1"/>
  <c r="N968" i="11" s="1"/>
  <c r="N969" i="11" s="1"/>
  <c r="N970" i="11" s="1"/>
  <c r="N971" i="11" s="1"/>
  <c r="AM962" i="11"/>
  <c r="AJ962" i="11"/>
  <c r="AI962" i="11"/>
  <c r="AE962" i="11"/>
  <c r="AB962" i="11"/>
  <c r="U962" i="11"/>
  <c r="AM961" i="11"/>
  <c r="AJ961" i="11"/>
  <c r="AI961" i="11"/>
  <c r="AB961" i="11"/>
  <c r="U961" i="11"/>
  <c r="R961" i="11"/>
  <c r="Q961" i="11"/>
  <c r="N961" i="11"/>
  <c r="N962" i="11" s="1"/>
  <c r="F961" i="11"/>
  <c r="F962" i="11" s="1"/>
  <c r="F963" i="11" s="1"/>
  <c r="F964" i="11" s="1"/>
  <c r="F965" i="11" s="1"/>
  <c r="F966" i="11" s="1"/>
  <c r="F967" i="11" s="1"/>
  <c r="F968" i="11" s="1"/>
  <c r="F969" i="11" s="1"/>
  <c r="F970" i="11" s="1"/>
  <c r="F971" i="11" s="1"/>
  <c r="AM960" i="11"/>
  <c r="AJ960" i="11"/>
  <c r="AI960" i="11"/>
  <c r="AE960" i="11"/>
  <c r="AB960" i="11"/>
  <c r="AM959" i="11"/>
  <c r="AJ959" i="11"/>
  <c r="AE959" i="11" s="1"/>
  <c r="AI959" i="11"/>
  <c r="AB959" i="11"/>
  <c r="U959" i="11"/>
  <c r="AM958" i="11"/>
  <c r="AJ958" i="11"/>
  <c r="Q958" i="11" s="1"/>
  <c r="AI958" i="11"/>
  <c r="AE958" i="11"/>
  <c r="AB958" i="11"/>
  <c r="U958" i="11"/>
  <c r="AM957" i="11"/>
  <c r="AJ957" i="11"/>
  <c r="AI957" i="11"/>
  <c r="AE957" i="11"/>
  <c r="AB957" i="11"/>
  <c r="U957" i="11"/>
  <c r="AM956" i="11"/>
  <c r="AK956" i="11"/>
  <c r="AJ956" i="11"/>
  <c r="AI956" i="11"/>
  <c r="AB956" i="11"/>
  <c r="U956" i="11"/>
  <c r="AM955" i="11"/>
  <c r="AK955" i="11"/>
  <c r="AJ955" i="11"/>
  <c r="AI955" i="11"/>
  <c r="AF955" i="11"/>
  <c r="AG955" i="11" s="1"/>
  <c r="AH955" i="11" s="1"/>
  <c r="J955" i="11" s="1"/>
  <c r="K955" i="11" s="1"/>
  <c r="AB955" i="11"/>
  <c r="U955" i="11"/>
  <c r="AM954" i="11"/>
  <c r="AJ954" i="11"/>
  <c r="AE955" i="11" s="1"/>
  <c r="AI954" i="11"/>
  <c r="AE954" i="11"/>
  <c r="AB954" i="11"/>
  <c r="U954" i="11"/>
  <c r="Q954" i="11"/>
  <c r="AM953" i="11"/>
  <c r="AK953" i="11"/>
  <c r="AJ953" i="11"/>
  <c r="AI953" i="11"/>
  <c r="AE953" i="11"/>
  <c r="AF953" i="11" s="1"/>
  <c r="AG953" i="11" s="1"/>
  <c r="AH953" i="11" s="1"/>
  <c r="J953" i="11" s="1"/>
  <c r="K953" i="11" s="1"/>
  <c r="AB953" i="11"/>
  <c r="U953" i="11"/>
  <c r="Q953" i="11"/>
  <c r="AM952" i="11"/>
  <c r="AK952" i="11"/>
  <c r="AJ952" i="11"/>
  <c r="AI952" i="11"/>
  <c r="AB952" i="11"/>
  <c r="U952" i="11"/>
  <c r="AM951" i="11"/>
  <c r="AK951" i="11"/>
  <c r="AJ951" i="11"/>
  <c r="AI951" i="11"/>
  <c r="Q952" i="11" s="1"/>
  <c r="AB951" i="11"/>
  <c r="U951" i="11"/>
  <c r="AM950" i="11"/>
  <c r="AJ950" i="11"/>
  <c r="AE951" i="11" s="1"/>
  <c r="AF951" i="11" s="1"/>
  <c r="AG951" i="11" s="1"/>
  <c r="AH951" i="11" s="1"/>
  <c r="J951" i="11" s="1"/>
  <c r="K951" i="11" s="1"/>
  <c r="AI950" i="11"/>
  <c r="AB950" i="11"/>
  <c r="U950" i="11"/>
  <c r="R950" i="11"/>
  <c r="Q950" i="11"/>
  <c r="F950" i="1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AM949" i="11"/>
  <c r="AK949" i="11"/>
  <c r="AJ949" i="11"/>
  <c r="AI949" i="11"/>
  <c r="AE949" i="11"/>
  <c r="AF949" i="11" s="1"/>
  <c r="AG949" i="11" s="1"/>
  <c r="AH949" i="11" s="1"/>
  <c r="J949" i="11" s="1"/>
  <c r="K949" i="11" s="1"/>
  <c r="AB949" i="11"/>
  <c r="U949" i="11"/>
  <c r="R949" i="11"/>
  <c r="Q949" i="11"/>
  <c r="AM948" i="11"/>
  <c r="AK948" i="11"/>
  <c r="AJ948" i="11"/>
  <c r="AE948" i="11" s="1"/>
  <c r="AF948" i="11" s="1"/>
  <c r="AG948" i="11" s="1"/>
  <c r="AH948" i="11" s="1"/>
  <c r="J948" i="11" s="1"/>
  <c r="AI948" i="11"/>
  <c r="AB948" i="11"/>
  <c r="U948" i="11"/>
  <c r="R948" i="11"/>
  <c r="Q948" i="11"/>
  <c r="K948" i="11"/>
  <c r="AM947" i="11"/>
  <c r="AK947" i="11"/>
  <c r="AJ947" i="11"/>
  <c r="AI947" i="11"/>
  <c r="AF947" i="11"/>
  <c r="AG947" i="11" s="1"/>
  <c r="AH947" i="11" s="1"/>
  <c r="J947" i="11" s="1"/>
  <c r="K947" i="11" s="1"/>
  <c r="AE947" i="11"/>
  <c r="AB947" i="11"/>
  <c r="U947" i="11"/>
  <c r="R947" i="11"/>
  <c r="Q947" i="11"/>
  <c r="AM946" i="11"/>
  <c r="AJ946" i="11"/>
  <c r="AI946" i="11"/>
  <c r="AE946" i="11"/>
  <c r="AB946" i="11"/>
  <c r="AM945" i="11"/>
  <c r="AJ945" i="11"/>
  <c r="AI945" i="11"/>
  <c r="AE945" i="11"/>
  <c r="AB945" i="11"/>
  <c r="U945" i="11"/>
  <c r="AM944" i="11"/>
  <c r="AJ944" i="11"/>
  <c r="AI944" i="11"/>
  <c r="AE944" i="11"/>
  <c r="AB944" i="11"/>
  <c r="U944" i="11"/>
  <c r="AM943" i="11"/>
  <c r="AJ943" i="11"/>
  <c r="AI943" i="11"/>
  <c r="AB943" i="11"/>
  <c r="U943" i="11"/>
  <c r="AM942" i="11"/>
  <c r="AJ942" i="11"/>
  <c r="AI942" i="11"/>
  <c r="AE942" i="11"/>
  <c r="AB942" i="11"/>
  <c r="U942" i="11"/>
  <c r="AM941" i="11"/>
  <c r="AJ941" i="11"/>
  <c r="AI941" i="11"/>
  <c r="AE941" i="11"/>
  <c r="AB941" i="11"/>
  <c r="U941" i="11"/>
  <c r="AM940" i="11"/>
  <c r="AK940" i="11"/>
  <c r="AJ940" i="11"/>
  <c r="AI940" i="11"/>
  <c r="AB940" i="11"/>
  <c r="U940" i="11"/>
  <c r="AM939" i="11"/>
  <c r="AK939" i="11"/>
  <c r="AJ939" i="11"/>
  <c r="AI939" i="11"/>
  <c r="AB939" i="11"/>
  <c r="U939" i="11"/>
  <c r="R939" i="11"/>
  <c r="Q939" i="11"/>
  <c r="F939" i="1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AM938" i="11"/>
  <c r="AJ938" i="11"/>
  <c r="AI938" i="11"/>
  <c r="AB938" i="11"/>
  <c r="T938" i="11"/>
  <c r="AM937" i="11"/>
  <c r="AJ937" i="11"/>
  <c r="AE938" i="11" s="1"/>
  <c r="AI937" i="11"/>
  <c r="AE937" i="11"/>
  <c r="AB937" i="11"/>
  <c r="U937" i="11"/>
  <c r="AM936" i="11"/>
  <c r="AJ936" i="11"/>
  <c r="AI936" i="11"/>
  <c r="AE936" i="11"/>
  <c r="AB936" i="11"/>
  <c r="U936" i="11"/>
  <c r="AM935" i="11"/>
  <c r="AK935" i="11"/>
  <c r="AJ935" i="11"/>
  <c r="AI935" i="11"/>
  <c r="AB935" i="11"/>
  <c r="U935" i="11"/>
  <c r="Q935" i="11"/>
  <c r="AM934" i="11"/>
  <c r="AK934" i="11"/>
  <c r="AJ934" i="11"/>
  <c r="AI934" i="11"/>
  <c r="AB934" i="11"/>
  <c r="U934" i="11"/>
  <c r="AM933" i="11"/>
  <c r="AJ933" i="11"/>
  <c r="AI933" i="11"/>
  <c r="AB933" i="11"/>
  <c r="U933" i="11"/>
  <c r="AM932" i="11"/>
  <c r="AJ932" i="11"/>
  <c r="Q933" i="11" s="1"/>
  <c r="AI932" i="11"/>
  <c r="AK932" i="11" s="1"/>
  <c r="AB932" i="11"/>
  <c r="U932" i="11"/>
  <c r="AM931" i="11"/>
  <c r="AJ931" i="11"/>
  <c r="AI931" i="11"/>
  <c r="AE931" i="11"/>
  <c r="AB931" i="11"/>
  <c r="U931" i="11"/>
  <c r="AM930" i="11"/>
  <c r="AJ930" i="11"/>
  <c r="AI930" i="11"/>
  <c r="AB930" i="11"/>
  <c r="U930" i="11"/>
  <c r="AM929" i="11"/>
  <c r="AJ929" i="11"/>
  <c r="AI929" i="11"/>
  <c r="AE929" i="11"/>
  <c r="AB929" i="11"/>
  <c r="U929" i="11"/>
  <c r="AM928" i="11"/>
  <c r="AJ928" i="11"/>
  <c r="AI928" i="11"/>
  <c r="AH928" i="11"/>
  <c r="J928" i="11" s="1"/>
  <c r="K928" i="11" s="1"/>
  <c r="O928" i="11" s="1"/>
  <c r="P928" i="11" s="1"/>
  <c r="AF928" i="11"/>
  <c r="AG928" i="11" s="1"/>
  <c r="AE928" i="11"/>
  <c r="AB928" i="11"/>
  <c r="U928" i="11"/>
  <c r="R928" i="11"/>
  <c r="Q928" i="11"/>
  <c r="L928" i="11"/>
  <c r="F928" i="1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AM927" i="11"/>
  <c r="AK927" i="11"/>
  <c r="AJ927" i="11"/>
  <c r="AI927" i="11"/>
  <c r="Q927" i="11" s="1"/>
  <c r="AE927" i="11"/>
  <c r="AB927" i="11"/>
  <c r="AM926" i="11"/>
  <c r="AK926" i="11"/>
  <c r="AJ926" i="11"/>
  <c r="AI926" i="11"/>
  <c r="AB926" i="11"/>
  <c r="U926" i="11"/>
  <c r="AM925" i="11"/>
  <c r="AK925" i="11"/>
  <c r="AJ925" i="11"/>
  <c r="Q926" i="11" s="1"/>
  <c r="AI925" i="11"/>
  <c r="AB925" i="11"/>
  <c r="U925" i="11"/>
  <c r="AM924" i="11"/>
  <c r="AJ924" i="11"/>
  <c r="AE924" i="11" s="1"/>
  <c r="AF924" i="11" s="1"/>
  <c r="AG924" i="11" s="1"/>
  <c r="AH924" i="11" s="1"/>
  <c r="AI924" i="11"/>
  <c r="AB924" i="11"/>
  <c r="U924" i="11"/>
  <c r="J924" i="11"/>
  <c r="K924" i="11" s="1"/>
  <c r="AM923" i="11"/>
  <c r="AJ923" i="11"/>
  <c r="AI923" i="11"/>
  <c r="AK924" i="11" s="1"/>
  <c r="AE923" i="11"/>
  <c r="AB923" i="11"/>
  <c r="U923" i="11"/>
  <c r="AM922" i="11"/>
  <c r="AJ922" i="11"/>
  <c r="AI922" i="11"/>
  <c r="AE922" i="11"/>
  <c r="AB922" i="11"/>
  <c r="U922" i="11"/>
  <c r="AM921" i="11"/>
  <c r="AJ921" i="11"/>
  <c r="AI921" i="11"/>
  <c r="AB921" i="11"/>
  <c r="U921" i="11"/>
  <c r="AM920" i="11"/>
  <c r="AJ920" i="11"/>
  <c r="AI920" i="11"/>
  <c r="AB920" i="11"/>
  <c r="U920" i="11"/>
  <c r="AM919" i="11"/>
  <c r="AJ919" i="11"/>
  <c r="AE920" i="11" s="1"/>
  <c r="AI919" i="11"/>
  <c r="AE919" i="11"/>
  <c r="AB919" i="11"/>
  <c r="U919" i="11"/>
  <c r="Q919" i="11"/>
  <c r="N919" i="11"/>
  <c r="N920" i="11" s="1"/>
  <c r="N921" i="11" s="1"/>
  <c r="N922" i="11" s="1"/>
  <c r="N923" i="11" s="1"/>
  <c r="N924" i="11" s="1"/>
  <c r="N925" i="11" s="1"/>
  <c r="N926" i="11" s="1"/>
  <c r="N927" i="11" s="1"/>
  <c r="N928" i="11" s="1"/>
  <c r="N929" i="11" s="1"/>
  <c r="N930" i="11" s="1"/>
  <c r="N931" i="11" s="1"/>
  <c r="N932" i="11" s="1"/>
  <c r="N933" i="11" s="1"/>
  <c r="N934" i="11" s="1"/>
  <c r="N935" i="11" s="1"/>
  <c r="N936" i="11" s="1"/>
  <c r="N937" i="11" s="1"/>
  <c r="N938" i="11" s="1"/>
  <c r="N939" i="11" s="1"/>
  <c r="N940" i="11" s="1"/>
  <c r="N941" i="11" s="1"/>
  <c r="N942" i="11" s="1"/>
  <c r="N943" i="11" s="1"/>
  <c r="N944" i="11" s="1"/>
  <c r="N945" i="11" s="1"/>
  <c r="N946" i="11" s="1"/>
  <c r="N947" i="11" s="1"/>
  <c r="N948" i="11" s="1"/>
  <c r="N949" i="11" s="1"/>
  <c r="N950" i="11" s="1"/>
  <c r="N951" i="11" s="1"/>
  <c r="N952" i="11" s="1"/>
  <c r="N953" i="11" s="1"/>
  <c r="N954" i="11" s="1"/>
  <c r="N955" i="11" s="1"/>
  <c r="N956" i="11" s="1"/>
  <c r="N957" i="11" s="1"/>
  <c r="N958" i="11" s="1"/>
  <c r="N959" i="11" s="1"/>
  <c r="N960" i="11" s="1"/>
  <c r="AM918" i="11"/>
  <c r="AK918" i="11"/>
  <c r="AJ918" i="11"/>
  <c r="AI918" i="11"/>
  <c r="AB918" i="11"/>
  <c r="U918" i="11"/>
  <c r="AM917" i="11"/>
  <c r="AK917" i="11"/>
  <c r="AJ917" i="11"/>
  <c r="Q918" i="11" s="1"/>
  <c r="R918" i="11" s="1"/>
  <c r="R919" i="11" s="1"/>
  <c r="AI917" i="11"/>
  <c r="AB917" i="11"/>
  <c r="U917" i="11"/>
  <c r="R917" i="11"/>
  <c r="Q917" i="11"/>
  <c r="N917" i="11"/>
  <c r="N918" i="11" s="1"/>
  <c r="F917" i="11"/>
  <c r="F918" i="11" s="1"/>
  <c r="F919" i="11" s="1"/>
  <c r="F920" i="11" s="1"/>
  <c r="F921" i="11" s="1"/>
  <c r="F922" i="11" s="1"/>
  <c r="F923" i="11" s="1"/>
  <c r="F924" i="11" s="1"/>
  <c r="F925" i="11" s="1"/>
  <c r="F926" i="11" s="1"/>
  <c r="F927" i="11" s="1"/>
  <c r="AM916" i="11"/>
  <c r="AJ916" i="11"/>
  <c r="AI916" i="11"/>
  <c r="AE916" i="11"/>
  <c r="AB916" i="11"/>
  <c r="T916" i="11"/>
  <c r="AM915" i="11"/>
  <c r="AJ915" i="11"/>
  <c r="AI915" i="11"/>
  <c r="AB915" i="11"/>
  <c r="U915" i="11"/>
  <c r="AM914" i="11"/>
  <c r="AJ914" i="11"/>
  <c r="AE915" i="11" s="1"/>
  <c r="AI914" i="11"/>
  <c r="AE914" i="11"/>
  <c r="AB914" i="11"/>
  <c r="U914" i="11"/>
  <c r="Q914" i="11"/>
  <c r="AM913" i="11"/>
  <c r="AK913" i="11"/>
  <c r="AJ913" i="11"/>
  <c r="AI913" i="11"/>
  <c r="AB913" i="11"/>
  <c r="U913" i="11"/>
  <c r="AM912" i="11"/>
  <c r="AK912" i="11"/>
  <c r="AJ912" i="11"/>
  <c r="AI912" i="11"/>
  <c r="AB912" i="11"/>
  <c r="U912" i="11"/>
  <c r="AM911" i="11"/>
  <c r="AK911" i="11"/>
  <c r="AJ911" i="11"/>
  <c r="AI911" i="11"/>
  <c r="AF911" i="11"/>
  <c r="AG911" i="11" s="1"/>
  <c r="AH911" i="11" s="1"/>
  <c r="J911" i="11" s="1"/>
  <c r="K911" i="11" s="1"/>
  <c r="AE911" i="11"/>
  <c r="AB911" i="11"/>
  <c r="U911" i="11"/>
  <c r="Q911" i="11"/>
  <c r="AM910" i="11"/>
  <c r="AJ910" i="11"/>
  <c r="AI910" i="11"/>
  <c r="AK910" i="11" s="1"/>
  <c r="AH910" i="11"/>
  <c r="J910" i="11" s="1"/>
  <c r="K910" i="11" s="1"/>
  <c r="AE910" i="11"/>
  <c r="AF910" i="11" s="1"/>
  <c r="AG910" i="11" s="1"/>
  <c r="AB910" i="11"/>
  <c r="U910" i="11"/>
  <c r="Q910" i="11"/>
  <c r="AM909" i="11"/>
  <c r="AK909" i="11"/>
  <c r="AJ909" i="11"/>
  <c r="AI909" i="11"/>
  <c r="AB909" i="11"/>
  <c r="U909" i="11"/>
  <c r="AM908" i="11"/>
  <c r="AK908" i="11"/>
  <c r="AJ908" i="11"/>
  <c r="AE908" i="11" s="1"/>
  <c r="AF908" i="11" s="1"/>
  <c r="AG908" i="11" s="1"/>
  <c r="AH908" i="11" s="1"/>
  <c r="J908" i="11" s="1"/>
  <c r="K908" i="11" s="1"/>
  <c r="AI908" i="11"/>
  <c r="AB908" i="11"/>
  <c r="U908" i="11"/>
  <c r="AM907" i="11"/>
  <c r="AJ907" i="11"/>
  <c r="AI907" i="11"/>
  <c r="AE907" i="11"/>
  <c r="AB907" i="11"/>
  <c r="U907" i="11"/>
  <c r="R907" i="11"/>
  <c r="Q907" i="11"/>
  <c r="AM906" i="11"/>
  <c r="AJ906" i="11"/>
  <c r="AI906" i="11"/>
  <c r="AK906" i="11" s="1"/>
  <c r="AH906" i="11"/>
  <c r="J906" i="11" s="1"/>
  <c r="K906" i="11" s="1"/>
  <c r="O906" i="11" s="1"/>
  <c r="P906" i="11" s="1"/>
  <c r="AE906" i="11"/>
  <c r="AF906" i="11" s="1"/>
  <c r="AG906" i="11" s="1"/>
  <c r="AB906" i="11"/>
  <c r="U906" i="11"/>
  <c r="R906" i="11"/>
  <c r="Q906" i="11"/>
  <c r="N906" i="11"/>
  <c r="N907" i="11" s="1"/>
  <c r="N908" i="11" s="1"/>
  <c r="N909" i="11" s="1"/>
  <c r="N910" i="11" s="1"/>
  <c r="N911" i="11" s="1"/>
  <c r="N912" i="11" s="1"/>
  <c r="N913" i="11" s="1"/>
  <c r="N914" i="11" s="1"/>
  <c r="N915" i="11" s="1"/>
  <c r="N916" i="11" s="1"/>
  <c r="F906" i="11"/>
  <c r="F907" i="11" s="1"/>
  <c r="F908" i="11" s="1"/>
  <c r="F909" i="11" s="1"/>
  <c r="F910" i="11" s="1"/>
  <c r="F911" i="11" s="1"/>
  <c r="F912" i="11" s="1"/>
  <c r="F913" i="11" s="1"/>
  <c r="F914" i="11" s="1"/>
  <c r="F915" i="11" s="1"/>
  <c r="F916" i="11" s="1"/>
  <c r="AM905" i="11"/>
  <c r="AK905" i="11"/>
  <c r="AJ905" i="11"/>
  <c r="AE905" i="11" s="1"/>
  <c r="AI905" i="11"/>
  <c r="AB905" i="11"/>
  <c r="Q905" i="11"/>
  <c r="AM904" i="11"/>
  <c r="AK904" i="11"/>
  <c r="AJ904" i="11"/>
  <c r="AE904" i="11" s="1"/>
  <c r="AF904" i="11" s="1"/>
  <c r="AG904" i="11" s="1"/>
  <c r="AH904" i="11" s="1"/>
  <c r="J904" i="11" s="1"/>
  <c r="K904" i="11" s="1"/>
  <c r="AI904" i="11"/>
  <c r="AB904" i="11"/>
  <c r="U904" i="11"/>
  <c r="AM903" i="11"/>
  <c r="AJ903" i="11"/>
  <c r="AE903" i="11" s="1"/>
  <c r="AI903" i="11"/>
  <c r="AB903" i="11"/>
  <c r="U903" i="11"/>
  <c r="AM902" i="11"/>
  <c r="AJ902" i="11"/>
  <c r="AI902" i="11"/>
  <c r="AE902" i="11"/>
  <c r="AB902" i="11"/>
  <c r="U902" i="11"/>
  <c r="Q902" i="11"/>
  <c r="AM901" i="11"/>
  <c r="AJ901" i="11"/>
  <c r="AI901" i="11"/>
  <c r="AE901" i="11"/>
  <c r="AB901" i="11"/>
  <c r="U901" i="11"/>
  <c r="AM900" i="11"/>
  <c r="AK900" i="11"/>
  <c r="AJ900" i="11"/>
  <c r="AI900" i="11"/>
  <c r="AB900" i="11"/>
  <c r="U900" i="11"/>
  <c r="AM899" i="11"/>
  <c r="AK899" i="11"/>
  <c r="AJ899" i="11"/>
  <c r="AI899" i="11"/>
  <c r="AB899" i="11"/>
  <c r="U899" i="11"/>
  <c r="AM898" i="11"/>
  <c r="AJ898" i="11"/>
  <c r="AI898" i="11"/>
  <c r="AE898" i="11"/>
  <c r="AB898" i="11"/>
  <c r="U898" i="11"/>
  <c r="Q898" i="11"/>
  <c r="F898" i="11"/>
  <c r="F899" i="11" s="1"/>
  <c r="F900" i="11" s="1"/>
  <c r="F901" i="11" s="1"/>
  <c r="F902" i="11" s="1"/>
  <c r="F903" i="11" s="1"/>
  <c r="F904" i="11" s="1"/>
  <c r="F905" i="11" s="1"/>
  <c r="AM897" i="11"/>
  <c r="AJ897" i="11"/>
  <c r="AI897" i="11"/>
  <c r="AK897" i="11" s="1"/>
  <c r="AH897" i="11"/>
  <c r="J897" i="11" s="1"/>
  <c r="K897" i="11" s="1"/>
  <c r="AE897" i="11"/>
  <c r="AF897" i="11" s="1"/>
  <c r="AG897" i="11" s="1"/>
  <c r="AB897" i="11"/>
  <c r="U897" i="11"/>
  <c r="Q897" i="11"/>
  <c r="AM896" i="11"/>
  <c r="AK896" i="11"/>
  <c r="AJ896" i="11"/>
  <c r="AI896" i="11"/>
  <c r="AB896" i="11"/>
  <c r="U896" i="11"/>
  <c r="AM895" i="11"/>
  <c r="AJ895" i="11"/>
  <c r="AI895" i="11"/>
  <c r="AB895" i="11"/>
  <c r="U895" i="11"/>
  <c r="R895" i="11"/>
  <c r="Q895" i="11"/>
  <c r="N895" i="11"/>
  <c r="N896" i="11" s="1"/>
  <c r="N897" i="11" s="1"/>
  <c r="N898" i="11" s="1"/>
  <c r="N899" i="11" s="1"/>
  <c r="N900" i="11" s="1"/>
  <c r="N901" i="11" s="1"/>
  <c r="N902" i="11" s="1"/>
  <c r="N903" i="11" s="1"/>
  <c r="N904" i="11" s="1"/>
  <c r="N905" i="11" s="1"/>
  <c r="F895" i="11"/>
  <c r="F896" i="11" s="1"/>
  <c r="F897" i="11" s="1"/>
  <c r="AM894" i="11"/>
  <c r="AJ894" i="11"/>
  <c r="AE894" i="11" s="1"/>
  <c r="AI894" i="11"/>
  <c r="AB894" i="11"/>
  <c r="AM893" i="11"/>
  <c r="AJ893" i="11"/>
  <c r="AE893" i="11" s="1"/>
  <c r="AI893" i="11"/>
  <c r="AB893" i="11"/>
  <c r="U893" i="11"/>
  <c r="AM892" i="11"/>
  <c r="AJ892" i="11"/>
  <c r="AI892" i="11"/>
  <c r="AE892" i="11"/>
  <c r="AB892" i="11"/>
  <c r="U892" i="11"/>
  <c r="AM891" i="11"/>
  <c r="AK891" i="11"/>
  <c r="AJ891" i="11"/>
  <c r="AI891" i="11"/>
  <c r="AB891" i="11"/>
  <c r="U891" i="11"/>
  <c r="AM890" i="11"/>
  <c r="AJ890" i="11"/>
  <c r="AI890" i="11"/>
  <c r="Q891" i="11" s="1"/>
  <c r="AB890" i="11"/>
  <c r="U890" i="11"/>
  <c r="AM889" i="11"/>
  <c r="AJ889" i="11"/>
  <c r="AE889" i="11" s="1"/>
  <c r="AI889" i="11"/>
  <c r="AB889" i="11"/>
  <c r="U889" i="11"/>
  <c r="AM888" i="11"/>
  <c r="AJ888" i="11"/>
  <c r="AI888" i="11"/>
  <c r="AE888" i="11"/>
  <c r="AB888" i="11"/>
  <c r="U888" i="11"/>
  <c r="AM887" i="11"/>
  <c r="AK887" i="11"/>
  <c r="AJ887" i="11"/>
  <c r="AI887" i="11"/>
  <c r="AB887" i="11"/>
  <c r="U887" i="11"/>
  <c r="AM886" i="11"/>
  <c r="AJ886" i="11"/>
  <c r="AI886" i="11"/>
  <c r="Q887" i="11" s="1"/>
  <c r="AB886" i="11"/>
  <c r="U886" i="11"/>
  <c r="AM885" i="11"/>
  <c r="AJ885" i="11"/>
  <c r="AE885" i="11" s="1"/>
  <c r="AI885" i="11"/>
  <c r="AB885" i="11"/>
  <c r="U885" i="11"/>
  <c r="N885" i="11"/>
  <c r="N886" i="11" s="1"/>
  <c r="N887" i="11" s="1"/>
  <c r="N888" i="11" s="1"/>
  <c r="N889" i="11" s="1"/>
  <c r="N890" i="11" s="1"/>
  <c r="N891" i="11" s="1"/>
  <c r="N892" i="11" s="1"/>
  <c r="N893" i="11" s="1"/>
  <c r="N894" i="11" s="1"/>
  <c r="F885" i="11"/>
  <c r="F886" i="11" s="1"/>
  <c r="F887" i="11" s="1"/>
  <c r="F888" i="11" s="1"/>
  <c r="F889" i="11" s="1"/>
  <c r="F890" i="11" s="1"/>
  <c r="F891" i="11" s="1"/>
  <c r="F892" i="11" s="1"/>
  <c r="F893" i="11" s="1"/>
  <c r="F894" i="11" s="1"/>
  <c r="AM884" i="11"/>
  <c r="AJ884" i="11"/>
  <c r="AI884" i="11"/>
  <c r="AK884" i="11" s="1"/>
  <c r="AH884" i="11"/>
  <c r="J884" i="11" s="1"/>
  <c r="K884" i="11" s="1"/>
  <c r="AE884" i="11"/>
  <c r="AF884" i="11" s="1"/>
  <c r="AG884" i="11" s="1"/>
  <c r="AB884" i="11"/>
  <c r="U884" i="11"/>
  <c r="R884" i="11"/>
  <c r="Q884" i="11"/>
  <c r="N884" i="11"/>
  <c r="F884" i="11"/>
  <c r="AM883" i="11"/>
  <c r="AK883" i="11"/>
  <c r="AJ883" i="11"/>
  <c r="AE883" i="11" s="1"/>
  <c r="AI883" i="11"/>
  <c r="AB883" i="11"/>
  <c r="Q883" i="11"/>
  <c r="AM882" i="11"/>
  <c r="AK882" i="11"/>
  <c r="AJ882" i="11"/>
  <c r="AI882" i="11"/>
  <c r="AB882" i="11"/>
  <c r="U882" i="11"/>
  <c r="AM881" i="11"/>
  <c r="AK881" i="11"/>
  <c r="AJ881" i="11"/>
  <c r="AI881" i="11"/>
  <c r="Q882" i="11" s="1"/>
  <c r="AB881" i="11"/>
  <c r="U881" i="11"/>
  <c r="AM880" i="11"/>
  <c r="AJ880" i="11"/>
  <c r="AI880" i="11"/>
  <c r="AE880" i="11"/>
  <c r="AB880" i="11"/>
  <c r="U880" i="11"/>
  <c r="Q880" i="11"/>
  <c r="AM879" i="11"/>
  <c r="AJ879" i="11"/>
  <c r="AI879" i="11"/>
  <c r="AK879" i="11" s="1"/>
  <c r="AH879" i="11"/>
  <c r="J879" i="11" s="1"/>
  <c r="K879" i="11" s="1"/>
  <c r="AE879" i="11"/>
  <c r="AF879" i="11" s="1"/>
  <c r="AG879" i="11" s="1"/>
  <c r="AB879" i="11"/>
  <c r="U879" i="11"/>
  <c r="Q879" i="11"/>
  <c r="AM878" i="11"/>
  <c r="AK878" i="11"/>
  <c r="AJ878" i="11"/>
  <c r="AI878" i="11"/>
  <c r="AB878" i="11"/>
  <c r="U878" i="11"/>
  <c r="AM877" i="11"/>
  <c r="AK877" i="11"/>
  <c r="AJ877" i="11"/>
  <c r="AI877" i="11"/>
  <c r="Q878" i="11" s="1"/>
  <c r="AB877" i="11"/>
  <c r="U877" i="11"/>
  <c r="AM876" i="11"/>
  <c r="AJ876" i="11"/>
  <c r="AI876" i="11"/>
  <c r="AE876" i="11"/>
  <c r="AB876" i="11"/>
  <c r="U876" i="11"/>
  <c r="Q876" i="11"/>
  <c r="F876" i="11"/>
  <c r="F877" i="11" s="1"/>
  <c r="F878" i="11" s="1"/>
  <c r="F879" i="11" s="1"/>
  <c r="F880" i="11" s="1"/>
  <c r="F881" i="11" s="1"/>
  <c r="F882" i="11" s="1"/>
  <c r="F883" i="11" s="1"/>
  <c r="AM875" i="11"/>
  <c r="AJ875" i="11"/>
  <c r="AI875" i="11"/>
  <c r="AK875" i="11" s="1"/>
  <c r="AH875" i="11"/>
  <c r="J875" i="11" s="1"/>
  <c r="K875" i="11" s="1"/>
  <c r="AE875" i="11"/>
  <c r="AF875" i="11" s="1"/>
  <c r="AG875" i="11" s="1"/>
  <c r="AB875" i="11"/>
  <c r="U875" i="11"/>
  <c r="Q875" i="11"/>
  <c r="AM874" i="11"/>
  <c r="AK874" i="11"/>
  <c r="AJ874" i="11"/>
  <c r="AI874" i="11"/>
  <c r="AB874" i="11"/>
  <c r="U874" i="11"/>
  <c r="AM873" i="11"/>
  <c r="AJ873" i="11"/>
  <c r="T883" i="11" s="1"/>
  <c r="AI873" i="11"/>
  <c r="AE873" i="11"/>
  <c r="AF873" i="11" s="1"/>
  <c r="AG873" i="11" s="1"/>
  <c r="AH873" i="11" s="1"/>
  <c r="J873" i="11" s="1"/>
  <c r="K873" i="11" s="1"/>
  <c r="AB873" i="11"/>
  <c r="U873" i="11"/>
  <c r="R873" i="11"/>
  <c r="Q873" i="11"/>
  <c r="F873" i="11"/>
  <c r="F874" i="11" s="1"/>
  <c r="F875" i="11" s="1"/>
  <c r="AM872" i="11"/>
  <c r="AJ872" i="11"/>
  <c r="AI872" i="11"/>
  <c r="AE872" i="11"/>
  <c r="AB872" i="11"/>
  <c r="AM871" i="11"/>
  <c r="AJ871" i="11"/>
  <c r="AI871" i="11"/>
  <c r="AK871" i="11" s="1"/>
  <c r="AE871" i="11"/>
  <c r="AB871" i="11"/>
  <c r="U871" i="11"/>
  <c r="AM870" i="11"/>
  <c r="AK870" i="11"/>
  <c r="AJ870" i="11"/>
  <c r="AI870" i="11"/>
  <c r="AB870" i="11"/>
  <c r="U870" i="11"/>
  <c r="AM869" i="11"/>
  <c r="AJ869" i="11"/>
  <c r="AE869" i="11" s="1"/>
  <c r="AF869" i="11" s="1"/>
  <c r="AG869" i="11" s="1"/>
  <c r="AH869" i="11" s="1"/>
  <c r="J869" i="11" s="1"/>
  <c r="K869" i="11" s="1"/>
  <c r="AI869" i="11"/>
  <c r="AB869" i="11"/>
  <c r="U869" i="11"/>
  <c r="AM868" i="11"/>
  <c r="AJ868" i="11"/>
  <c r="AE868" i="11" s="1"/>
  <c r="AI868" i="11"/>
  <c r="AK869" i="11" s="1"/>
  <c r="AB868" i="11"/>
  <c r="U868" i="11"/>
  <c r="AM867" i="11"/>
  <c r="AJ867" i="11"/>
  <c r="AI867" i="11"/>
  <c r="AK867" i="11" s="1"/>
  <c r="AE867" i="11"/>
  <c r="AB867" i="11"/>
  <c r="U867" i="11"/>
  <c r="AM866" i="11"/>
  <c r="AK866" i="11"/>
  <c r="AJ866" i="11"/>
  <c r="AE866" i="11" s="1"/>
  <c r="AF866" i="11" s="1"/>
  <c r="AG866" i="11" s="1"/>
  <c r="AH866" i="11" s="1"/>
  <c r="J866" i="11" s="1"/>
  <c r="AI866" i="11"/>
  <c r="AB866" i="11"/>
  <c r="U866" i="11"/>
  <c r="K866" i="11"/>
  <c r="AM865" i="11"/>
  <c r="AJ865" i="11"/>
  <c r="AI865" i="11"/>
  <c r="AB865" i="11"/>
  <c r="U865" i="11"/>
  <c r="AM864" i="11"/>
  <c r="AJ864" i="11"/>
  <c r="AE864" i="11" s="1"/>
  <c r="AI864" i="11"/>
  <c r="AK865" i="11" s="1"/>
  <c r="AB864" i="11"/>
  <c r="U864" i="11"/>
  <c r="AM863" i="11"/>
  <c r="AJ863" i="11"/>
  <c r="AI863" i="11"/>
  <c r="AK863" i="11" s="1"/>
  <c r="AE863" i="11"/>
  <c r="AB863" i="11"/>
  <c r="U863" i="11"/>
  <c r="AM862" i="11"/>
  <c r="AK862" i="11"/>
  <c r="AJ862" i="11"/>
  <c r="T872" i="11" s="1"/>
  <c r="U872" i="11" s="1"/>
  <c r="AI862" i="11"/>
  <c r="AB862" i="11"/>
  <c r="U862" i="11"/>
  <c r="R862" i="11"/>
  <c r="Q862" i="11"/>
  <c r="F862" i="11"/>
  <c r="F863" i="11" s="1"/>
  <c r="F864" i="11" s="1"/>
  <c r="F865" i="11" s="1"/>
  <c r="F866" i="11" s="1"/>
  <c r="F867" i="11" s="1"/>
  <c r="F868" i="11" s="1"/>
  <c r="F869" i="11" s="1"/>
  <c r="F870" i="11" s="1"/>
  <c r="F871" i="11" s="1"/>
  <c r="F872" i="11" s="1"/>
  <c r="AM861" i="11"/>
  <c r="AK861" i="11"/>
  <c r="AJ861" i="11"/>
  <c r="AI861" i="11"/>
  <c r="Q861" i="11" s="1"/>
  <c r="AB861" i="11"/>
  <c r="AM860" i="11"/>
  <c r="AJ860" i="11"/>
  <c r="AI860" i="11"/>
  <c r="AB860" i="11"/>
  <c r="U860" i="11"/>
  <c r="AM859" i="11"/>
  <c r="AJ859" i="11"/>
  <c r="AE859" i="11" s="1"/>
  <c r="AI859" i="11"/>
  <c r="AK860" i="11" s="1"/>
  <c r="AB859" i="11"/>
  <c r="U859" i="11"/>
  <c r="AM858" i="11"/>
  <c r="AJ858" i="11"/>
  <c r="AI858" i="11"/>
  <c r="AK858" i="11" s="1"/>
  <c r="AE858" i="11"/>
  <c r="AB858" i="11"/>
  <c r="U858" i="11"/>
  <c r="AM857" i="11"/>
  <c r="AK857" i="11"/>
  <c r="AJ857" i="11"/>
  <c r="AI857" i="11"/>
  <c r="AB857" i="11"/>
  <c r="U857" i="11"/>
  <c r="AM856" i="11"/>
  <c r="AJ856" i="11"/>
  <c r="AE856" i="11" s="1"/>
  <c r="AF856" i="11" s="1"/>
  <c r="AG856" i="11" s="1"/>
  <c r="AH856" i="11" s="1"/>
  <c r="J856" i="11" s="1"/>
  <c r="K856" i="11" s="1"/>
  <c r="AI856" i="11"/>
  <c r="AB856" i="11"/>
  <c r="U856" i="11"/>
  <c r="AM855" i="11"/>
  <c r="AJ855" i="11"/>
  <c r="AE855" i="11" s="1"/>
  <c r="AI855" i="11"/>
  <c r="AK856" i="11" s="1"/>
  <c r="AB855" i="11"/>
  <c r="U855" i="11"/>
  <c r="AM854" i="11"/>
  <c r="AJ854" i="11"/>
  <c r="AI854" i="11"/>
  <c r="AK854" i="11" s="1"/>
  <c r="AE854" i="11"/>
  <c r="AB854" i="11"/>
  <c r="U854" i="11"/>
  <c r="AM853" i="11"/>
  <c r="AK853" i="11"/>
  <c r="AJ853" i="11"/>
  <c r="AE853" i="11" s="1"/>
  <c r="AF853" i="11" s="1"/>
  <c r="AG853" i="11" s="1"/>
  <c r="AH853" i="11" s="1"/>
  <c r="J853" i="11" s="1"/>
  <c r="AI853" i="11"/>
  <c r="AB853" i="11"/>
  <c r="U853" i="11"/>
  <c r="K853" i="11"/>
  <c r="AM852" i="11"/>
  <c r="AJ852" i="11"/>
  <c r="AI852" i="11"/>
  <c r="AB852" i="11"/>
  <c r="U852" i="11"/>
  <c r="AM851" i="11"/>
  <c r="AJ851" i="11"/>
  <c r="AI851" i="11"/>
  <c r="AK852" i="11" s="1"/>
  <c r="AB851" i="11"/>
  <c r="U851" i="11"/>
  <c r="R851" i="11"/>
  <c r="Q851" i="11"/>
  <c r="F851" i="11"/>
  <c r="F852" i="11" s="1"/>
  <c r="F853" i="11" s="1"/>
  <c r="F854" i="11" s="1"/>
  <c r="F855" i="11" s="1"/>
  <c r="F856" i="11" s="1"/>
  <c r="F857" i="11" s="1"/>
  <c r="F858" i="11" s="1"/>
  <c r="F859" i="11" s="1"/>
  <c r="F860" i="11" s="1"/>
  <c r="F861" i="11" s="1"/>
  <c r="AM850" i="11"/>
  <c r="AJ850" i="11"/>
  <c r="AI850" i="11"/>
  <c r="AE850" i="11"/>
  <c r="AB850" i="11"/>
  <c r="AM849" i="11"/>
  <c r="AJ849" i="11"/>
  <c r="AI849" i="11"/>
  <c r="AE849" i="11"/>
  <c r="AB849" i="11"/>
  <c r="U849" i="11"/>
  <c r="AM848" i="11"/>
  <c r="AK848" i="11"/>
  <c r="AJ848" i="11"/>
  <c r="AI848" i="11"/>
  <c r="AB848" i="11"/>
  <c r="U848" i="11"/>
  <c r="AM847" i="11"/>
  <c r="AJ847" i="11"/>
  <c r="AI847" i="11"/>
  <c r="Q848" i="11" s="1"/>
  <c r="AB847" i="11"/>
  <c r="U847" i="11"/>
  <c r="AM846" i="11"/>
  <c r="AJ846" i="11"/>
  <c r="AE846" i="11" s="1"/>
  <c r="AI846" i="11"/>
  <c r="AB846" i="11"/>
  <c r="U846" i="11"/>
  <c r="AM845" i="11"/>
  <c r="AJ845" i="11"/>
  <c r="AI845" i="11"/>
  <c r="AE845" i="11"/>
  <c r="AB845" i="11"/>
  <c r="U845" i="11"/>
  <c r="AM844" i="11"/>
  <c r="AK844" i="11"/>
  <c r="AJ844" i="11"/>
  <c r="AI844" i="11"/>
  <c r="AB844" i="11"/>
  <c r="U844" i="11"/>
  <c r="AM843" i="11"/>
  <c r="AJ843" i="11"/>
  <c r="AI843" i="11"/>
  <c r="Q844" i="11" s="1"/>
  <c r="AB843" i="11"/>
  <c r="U843" i="11"/>
  <c r="AM842" i="11"/>
  <c r="AJ842" i="11"/>
  <c r="AE842" i="11" s="1"/>
  <c r="AI842" i="11"/>
  <c r="AB842" i="11"/>
  <c r="U842" i="11"/>
  <c r="AM841" i="11"/>
  <c r="AJ841" i="11"/>
  <c r="AI841" i="11"/>
  <c r="AE841" i="11"/>
  <c r="AB841" i="11"/>
  <c r="U841" i="11"/>
  <c r="AM840" i="11"/>
  <c r="AK840" i="11"/>
  <c r="AJ840" i="11"/>
  <c r="AI840" i="11"/>
  <c r="AB840" i="11"/>
  <c r="U840" i="11"/>
  <c r="R840" i="11"/>
  <c r="Q840" i="11"/>
  <c r="F840" i="11"/>
  <c r="F841" i="11" s="1"/>
  <c r="F842" i="11" s="1"/>
  <c r="F843" i="11" s="1"/>
  <c r="F844" i="11" s="1"/>
  <c r="F845" i="11" s="1"/>
  <c r="F846" i="11" s="1"/>
  <c r="F847" i="11" s="1"/>
  <c r="F848" i="11" s="1"/>
  <c r="F849" i="11" s="1"/>
  <c r="F850" i="11" s="1"/>
  <c r="AM839" i="11"/>
  <c r="AK839" i="11"/>
  <c r="AJ839" i="11"/>
  <c r="AI839" i="11"/>
  <c r="AB839" i="11"/>
  <c r="T839" i="11"/>
  <c r="AM838" i="11"/>
  <c r="AJ838" i="11"/>
  <c r="AI838" i="11"/>
  <c r="AB838" i="11"/>
  <c r="U838" i="11"/>
  <c r="AM837" i="11"/>
  <c r="AJ837" i="11"/>
  <c r="AE837" i="11" s="1"/>
  <c r="AI837" i="11"/>
  <c r="AB837" i="11"/>
  <c r="U837" i="11"/>
  <c r="AM836" i="11"/>
  <c r="AJ836" i="11"/>
  <c r="AI836" i="11"/>
  <c r="AE836" i="11"/>
  <c r="AB836" i="11"/>
  <c r="U836" i="11"/>
  <c r="AM835" i="11"/>
  <c r="AK835" i="11"/>
  <c r="AJ835" i="11"/>
  <c r="AI835" i="11"/>
  <c r="AB835" i="11"/>
  <c r="U835" i="11"/>
  <c r="AM834" i="11"/>
  <c r="AJ834" i="11"/>
  <c r="AI834" i="11"/>
  <c r="Q835" i="11" s="1"/>
  <c r="AB834" i="11"/>
  <c r="U834" i="11"/>
  <c r="AM833" i="11"/>
  <c r="AJ833" i="11"/>
  <c r="AE833" i="11" s="1"/>
  <c r="AI833" i="11"/>
  <c r="AB833" i="11"/>
  <c r="U833" i="11"/>
  <c r="AM832" i="11"/>
  <c r="AJ832" i="11"/>
  <c r="AI832" i="11"/>
  <c r="AE832" i="11"/>
  <c r="AB832" i="11"/>
  <c r="U832" i="11"/>
  <c r="AM831" i="11"/>
  <c r="AK831" i="11"/>
  <c r="AJ831" i="11"/>
  <c r="AI831" i="11"/>
  <c r="AB831" i="11"/>
  <c r="U831" i="11"/>
  <c r="AM830" i="11"/>
  <c r="AJ830" i="11"/>
  <c r="AI830" i="11"/>
  <c r="Q831" i="11" s="1"/>
  <c r="AB830" i="11"/>
  <c r="U830" i="11"/>
  <c r="N830" i="11"/>
  <c r="N831" i="11" s="1"/>
  <c r="N832" i="11" s="1"/>
  <c r="N833" i="11" s="1"/>
  <c r="N834" i="11" s="1"/>
  <c r="N835" i="11" s="1"/>
  <c r="N836" i="11" s="1"/>
  <c r="N837" i="11" s="1"/>
  <c r="N838" i="11" s="1"/>
  <c r="N839" i="11" s="1"/>
  <c r="N840" i="11" s="1"/>
  <c r="N841" i="11" s="1"/>
  <c r="N842" i="11" s="1"/>
  <c r="N843" i="11" s="1"/>
  <c r="N844" i="11" s="1"/>
  <c r="N845" i="11" s="1"/>
  <c r="N846" i="11" s="1"/>
  <c r="N847" i="11" s="1"/>
  <c r="N848" i="11" s="1"/>
  <c r="N849" i="11" s="1"/>
  <c r="N850" i="11" s="1"/>
  <c r="N851" i="11" s="1"/>
  <c r="N852" i="11" s="1"/>
  <c r="N853" i="11" s="1"/>
  <c r="N854" i="11" s="1"/>
  <c r="N855" i="11" s="1"/>
  <c r="N856" i="11" s="1"/>
  <c r="N857" i="11" s="1"/>
  <c r="N858" i="11" s="1"/>
  <c r="N859" i="11" s="1"/>
  <c r="N860" i="11" s="1"/>
  <c r="N861" i="11" s="1"/>
  <c r="N862" i="11" s="1"/>
  <c r="N863" i="11" s="1"/>
  <c r="N864" i="11" s="1"/>
  <c r="N865" i="11" s="1"/>
  <c r="N866" i="11" s="1"/>
  <c r="N867" i="11" s="1"/>
  <c r="N868" i="11" s="1"/>
  <c r="N869" i="11" s="1"/>
  <c r="N870" i="11" s="1"/>
  <c r="N871" i="11" s="1"/>
  <c r="N872" i="11" s="1"/>
  <c r="N873" i="11" s="1"/>
  <c r="N874" i="11" s="1"/>
  <c r="N875" i="11" s="1"/>
  <c r="N876" i="11" s="1"/>
  <c r="N877" i="11" s="1"/>
  <c r="N878" i="11" s="1"/>
  <c r="N879" i="11" s="1"/>
  <c r="N880" i="11" s="1"/>
  <c r="N881" i="11" s="1"/>
  <c r="N882" i="11" s="1"/>
  <c r="N883" i="11" s="1"/>
  <c r="AM829" i="11"/>
  <c r="AJ829" i="11"/>
  <c r="AI829" i="11"/>
  <c r="AH829" i="11"/>
  <c r="J829" i="11" s="1"/>
  <c r="K829" i="11" s="1"/>
  <c r="O829" i="11" s="1"/>
  <c r="P829" i="11" s="1"/>
  <c r="AE829" i="11"/>
  <c r="AF829" i="11" s="1"/>
  <c r="AG829" i="11" s="1"/>
  <c r="AB829" i="11"/>
  <c r="U829" i="11"/>
  <c r="R829" i="11"/>
  <c r="Q829" i="11"/>
  <c r="N829" i="11"/>
  <c r="L829" i="11"/>
  <c r="F829" i="11"/>
  <c r="F830" i="11" s="1"/>
  <c r="F831" i="11" s="1"/>
  <c r="F832" i="11" s="1"/>
  <c r="F833" i="11" s="1"/>
  <c r="F834" i="11" s="1"/>
  <c r="F835" i="11" s="1"/>
  <c r="F836" i="11" s="1"/>
  <c r="F837" i="11" s="1"/>
  <c r="F838" i="11" s="1"/>
  <c r="F839" i="11" s="1"/>
  <c r="AM828" i="11"/>
  <c r="AK828" i="11"/>
  <c r="AJ828" i="11"/>
  <c r="AI828" i="11"/>
  <c r="AE828" i="11"/>
  <c r="AB828" i="11"/>
  <c r="Q828" i="11"/>
  <c r="AM827" i="11"/>
  <c r="AK827" i="11"/>
  <c r="AJ827" i="11"/>
  <c r="AI827" i="11"/>
  <c r="AB827" i="11"/>
  <c r="U827" i="11"/>
  <c r="AM826" i="11"/>
  <c r="AK826" i="11"/>
  <c r="AJ826" i="11"/>
  <c r="AI826" i="11"/>
  <c r="AB826" i="11"/>
  <c r="U826" i="11"/>
  <c r="AM825" i="11"/>
  <c r="AJ825" i="11"/>
  <c r="AI825" i="11"/>
  <c r="AE825" i="11"/>
  <c r="AB825" i="11"/>
  <c r="U825" i="11"/>
  <c r="Q825" i="11"/>
  <c r="AM824" i="11"/>
  <c r="AJ824" i="11"/>
  <c r="AI824" i="11"/>
  <c r="AK824" i="11" s="1"/>
  <c r="AH824" i="11"/>
  <c r="J824" i="11" s="1"/>
  <c r="K824" i="11" s="1"/>
  <c r="AE824" i="11"/>
  <c r="AF824" i="11" s="1"/>
  <c r="AG824" i="11" s="1"/>
  <c r="AB824" i="11"/>
  <c r="U824" i="11"/>
  <c r="Q824" i="11"/>
  <c r="AM823" i="11"/>
  <c r="AK823" i="11"/>
  <c r="AJ823" i="11"/>
  <c r="AI823" i="11"/>
  <c r="AB823" i="11"/>
  <c r="U823" i="11"/>
  <c r="AM822" i="11"/>
  <c r="AK822" i="11"/>
  <c r="AJ822" i="11"/>
  <c r="AI822" i="11"/>
  <c r="AB822" i="11"/>
  <c r="U822" i="11"/>
  <c r="AM821" i="11"/>
  <c r="AJ821" i="11"/>
  <c r="AI821" i="11"/>
  <c r="AE821" i="11"/>
  <c r="AB821" i="11"/>
  <c r="U821" i="11"/>
  <c r="Q821" i="11"/>
  <c r="AM820" i="11"/>
  <c r="AJ820" i="11"/>
  <c r="AI820" i="11"/>
  <c r="AK820" i="11" s="1"/>
  <c r="AH820" i="11"/>
  <c r="J820" i="11" s="1"/>
  <c r="K820" i="11" s="1"/>
  <c r="AE820" i="11"/>
  <c r="AF820" i="11" s="1"/>
  <c r="AG820" i="11" s="1"/>
  <c r="AB820" i="11"/>
  <c r="U820" i="11"/>
  <c r="Q820" i="11"/>
  <c r="AM819" i="11"/>
  <c r="AK819" i="11"/>
  <c r="AJ819" i="11"/>
  <c r="AI819" i="11"/>
  <c r="AB819" i="11"/>
  <c r="U819" i="11"/>
  <c r="AM818" i="11"/>
  <c r="AJ818" i="11"/>
  <c r="AI818" i="11"/>
  <c r="AB818" i="11"/>
  <c r="U818" i="11"/>
  <c r="R818" i="11"/>
  <c r="Q818" i="11"/>
  <c r="N818" i="11"/>
  <c r="N819" i="11" s="1"/>
  <c r="N820" i="11" s="1"/>
  <c r="N821" i="11" s="1"/>
  <c r="N822" i="11" s="1"/>
  <c r="N823" i="11" s="1"/>
  <c r="N824" i="11" s="1"/>
  <c r="N825" i="11" s="1"/>
  <c r="N826" i="11" s="1"/>
  <c r="N827" i="11" s="1"/>
  <c r="N828" i="11" s="1"/>
  <c r="F818" i="11"/>
  <c r="F819" i="11" s="1"/>
  <c r="F820" i="11" s="1"/>
  <c r="F821" i="11" s="1"/>
  <c r="F822" i="11" s="1"/>
  <c r="F823" i="11" s="1"/>
  <c r="F824" i="11" s="1"/>
  <c r="F825" i="11" s="1"/>
  <c r="F826" i="11" s="1"/>
  <c r="F827" i="11" s="1"/>
  <c r="F828" i="11" s="1"/>
  <c r="AM817" i="11"/>
  <c r="AJ817" i="11"/>
  <c r="AE817" i="11" s="1"/>
  <c r="AI817" i="11"/>
  <c r="AB817" i="11"/>
  <c r="AM816" i="11"/>
  <c r="AJ816" i="11"/>
  <c r="AE816" i="11" s="1"/>
  <c r="AI816" i="11"/>
  <c r="AB816" i="11"/>
  <c r="U816" i="11"/>
  <c r="AM815" i="11"/>
  <c r="AJ815" i="11"/>
  <c r="AI815" i="11"/>
  <c r="AE815" i="11"/>
  <c r="AB815" i="11"/>
  <c r="U815" i="11"/>
  <c r="AM814" i="11"/>
  <c r="AK814" i="11"/>
  <c r="AJ814" i="11"/>
  <c r="AI814" i="11"/>
  <c r="AB814" i="11"/>
  <c r="U814" i="11"/>
  <c r="AM813" i="11"/>
  <c r="AJ813" i="11"/>
  <c r="AI813" i="11"/>
  <c r="AB813" i="11"/>
  <c r="U813" i="11"/>
  <c r="AM812" i="11"/>
  <c r="AJ812" i="11"/>
  <c r="AE812" i="11" s="1"/>
  <c r="AI812" i="11"/>
  <c r="AB812" i="11"/>
  <c r="U812" i="11"/>
  <c r="AM811" i="11"/>
  <c r="AJ811" i="11"/>
  <c r="AI811" i="11"/>
  <c r="AK811" i="11" s="1"/>
  <c r="AE811" i="11"/>
  <c r="AB811" i="11"/>
  <c r="U811" i="11"/>
  <c r="Q811" i="11"/>
  <c r="AM810" i="11"/>
  <c r="AK810" i="11"/>
  <c r="AJ810" i="11"/>
  <c r="AI810" i="11"/>
  <c r="AB810" i="11"/>
  <c r="U810" i="11"/>
  <c r="AM809" i="11"/>
  <c r="AJ809" i="11"/>
  <c r="AI809" i="11"/>
  <c r="AB809" i="11"/>
  <c r="U809" i="11"/>
  <c r="AM808" i="11"/>
  <c r="AJ808" i="11"/>
  <c r="AE808" i="11" s="1"/>
  <c r="AI808" i="11"/>
  <c r="AB808" i="11"/>
  <c r="U808" i="11"/>
  <c r="AM807" i="11"/>
  <c r="AJ807" i="11"/>
  <c r="AI807" i="11"/>
  <c r="AK807" i="11" s="1"/>
  <c r="AH807" i="11"/>
  <c r="J807" i="11" s="1"/>
  <c r="K807" i="11" s="1"/>
  <c r="O807" i="11" s="1"/>
  <c r="P807" i="11" s="1"/>
  <c r="AE807" i="11"/>
  <c r="AF807" i="11" s="1"/>
  <c r="AG807" i="11" s="1"/>
  <c r="AB807" i="11"/>
  <c r="U807" i="11"/>
  <c r="R807" i="11"/>
  <c r="Q807" i="11"/>
  <c r="N807" i="11"/>
  <c r="N808" i="11" s="1"/>
  <c r="N809" i="11" s="1"/>
  <c r="N810" i="11" s="1"/>
  <c r="N811" i="11" s="1"/>
  <c r="N812" i="11" s="1"/>
  <c r="N813" i="11" s="1"/>
  <c r="N814" i="11" s="1"/>
  <c r="N815" i="11" s="1"/>
  <c r="N816" i="11" s="1"/>
  <c r="N817" i="11" s="1"/>
  <c r="L807" i="11"/>
  <c r="F807" i="1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AM806" i="11"/>
  <c r="AK806" i="11"/>
  <c r="AJ806" i="11"/>
  <c r="AI806" i="11"/>
  <c r="AE806" i="11"/>
  <c r="AB806" i="11"/>
  <c r="Q806" i="11"/>
  <c r="AM805" i="11"/>
  <c r="AK805" i="11"/>
  <c r="AJ805" i="11"/>
  <c r="AI805" i="11"/>
  <c r="AB805" i="11"/>
  <c r="U805" i="11"/>
  <c r="AM804" i="11"/>
  <c r="AJ804" i="11"/>
  <c r="AI804" i="11"/>
  <c r="AB804" i="11"/>
  <c r="U804" i="11"/>
  <c r="AM803" i="11"/>
  <c r="AJ803" i="11"/>
  <c r="AE803" i="11" s="1"/>
  <c r="AI803" i="11"/>
  <c r="AB803" i="11"/>
  <c r="U803" i="11"/>
  <c r="AM802" i="11"/>
  <c r="AJ802" i="11"/>
  <c r="AI802" i="11"/>
  <c r="AK802" i="11" s="1"/>
  <c r="AE802" i="11"/>
  <c r="AB802" i="11"/>
  <c r="U802" i="11"/>
  <c r="AM801" i="11"/>
  <c r="AK801" i="11"/>
  <c r="AJ801" i="11"/>
  <c r="AI801" i="11"/>
  <c r="AB801" i="11"/>
  <c r="U801" i="11"/>
  <c r="AM800" i="11"/>
  <c r="AJ800" i="11"/>
  <c r="AI800" i="11"/>
  <c r="AB800" i="11"/>
  <c r="U800" i="11"/>
  <c r="AM799" i="11"/>
  <c r="AJ799" i="11"/>
  <c r="AE799" i="11" s="1"/>
  <c r="AI799" i="11"/>
  <c r="AB799" i="11"/>
  <c r="U799" i="11"/>
  <c r="AM798" i="11"/>
  <c r="AJ798" i="11"/>
  <c r="AI798" i="11"/>
  <c r="AK798" i="11" s="1"/>
  <c r="AE798" i="11"/>
  <c r="AB798" i="11"/>
  <c r="U798" i="11"/>
  <c r="AM797" i="11"/>
  <c r="AK797" i="11"/>
  <c r="AJ797" i="11"/>
  <c r="AI797" i="11"/>
  <c r="AB797" i="11"/>
  <c r="U797" i="11"/>
  <c r="AM796" i="11"/>
  <c r="AJ796" i="11"/>
  <c r="AI796" i="11"/>
  <c r="AB796" i="11"/>
  <c r="U796" i="11"/>
  <c r="R796" i="11"/>
  <c r="Q796" i="11"/>
  <c r="N796" i="11"/>
  <c r="N797" i="11" s="1"/>
  <c r="N798" i="11" s="1"/>
  <c r="N799" i="11" s="1"/>
  <c r="N800" i="11" s="1"/>
  <c r="N801" i="11" s="1"/>
  <c r="N802" i="11" s="1"/>
  <c r="N803" i="11" s="1"/>
  <c r="N804" i="11" s="1"/>
  <c r="N805" i="11" s="1"/>
  <c r="N806" i="11" s="1"/>
  <c r="F796" i="1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AM795" i="11"/>
  <c r="AJ795" i="11"/>
  <c r="AE795" i="11" s="1"/>
  <c r="AI795" i="11"/>
  <c r="AB795" i="11"/>
  <c r="AM794" i="11"/>
  <c r="AJ794" i="11"/>
  <c r="Q794" i="11" s="1"/>
  <c r="AI794" i="11"/>
  <c r="AK794" i="11" s="1"/>
  <c r="AB794" i="11"/>
  <c r="U794" i="11"/>
  <c r="AM793" i="11"/>
  <c r="AJ793" i="11"/>
  <c r="AI793" i="11"/>
  <c r="AE793" i="11"/>
  <c r="AB793" i="11"/>
  <c r="U793" i="11"/>
  <c r="AM792" i="11"/>
  <c r="AK792" i="11"/>
  <c r="AJ792" i="11"/>
  <c r="AI792" i="11"/>
  <c r="AB792" i="11"/>
  <c r="U792" i="11"/>
  <c r="AM791" i="11"/>
  <c r="AK791" i="11"/>
  <c r="AJ791" i="11"/>
  <c r="AI791" i="11"/>
  <c r="AB791" i="11"/>
  <c r="U791" i="11"/>
  <c r="AM790" i="11"/>
  <c r="AJ790" i="11"/>
  <c r="AI790" i="11"/>
  <c r="AE790" i="11"/>
  <c r="AB790" i="11"/>
  <c r="U790" i="11"/>
  <c r="AM789" i="11"/>
  <c r="AJ789" i="11"/>
  <c r="AI789" i="11"/>
  <c r="AK789" i="11" s="1"/>
  <c r="AE789" i="11"/>
  <c r="AB789" i="11"/>
  <c r="U789" i="11"/>
  <c r="AM788" i="11"/>
  <c r="AJ788" i="11"/>
  <c r="AI788" i="11"/>
  <c r="AE788" i="11"/>
  <c r="AB788" i="11"/>
  <c r="U788" i="11"/>
  <c r="AM787" i="11"/>
  <c r="AJ787" i="11"/>
  <c r="AI787" i="11"/>
  <c r="AK787" i="11" s="1"/>
  <c r="AE787" i="11"/>
  <c r="AB787" i="11"/>
  <c r="U787" i="11"/>
  <c r="Q787" i="11"/>
  <c r="R787" i="11" s="1"/>
  <c r="AM786" i="11"/>
  <c r="AK786" i="11"/>
  <c r="AJ786" i="11"/>
  <c r="AE786" i="11" s="1"/>
  <c r="AF786" i="11" s="1"/>
  <c r="AG786" i="11" s="1"/>
  <c r="AH786" i="11" s="1"/>
  <c r="J786" i="11" s="1"/>
  <c r="K786" i="11" s="1"/>
  <c r="AI786" i="11"/>
  <c r="AB786" i="11"/>
  <c r="U786" i="11"/>
  <c r="AM785" i="11"/>
  <c r="AJ785" i="11"/>
  <c r="AE785" i="11" s="1"/>
  <c r="AF785" i="11" s="1"/>
  <c r="AG785" i="11" s="1"/>
  <c r="AH785" i="11" s="1"/>
  <c r="J785" i="11" s="1"/>
  <c r="K785" i="11" s="1"/>
  <c r="AI785" i="11"/>
  <c r="Q786" i="11" s="1"/>
  <c r="R786" i="11" s="1"/>
  <c r="AB785" i="11"/>
  <c r="U785" i="11"/>
  <c r="R785" i="11"/>
  <c r="Q785" i="11"/>
  <c r="F785" i="11"/>
  <c r="F786" i="11" s="1"/>
  <c r="F787" i="11" s="1"/>
  <c r="F788" i="11" s="1"/>
  <c r="F789" i="11" s="1"/>
  <c r="F790" i="11" s="1"/>
  <c r="F791" i="11" s="1"/>
  <c r="F792" i="11" s="1"/>
  <c r="F793" i="11" s="1"/>
  <c r="F794" i="11" s="1"/>
  <c r="F795" i="11" s="1"/>
  <c r="AM784" i="11"/>
  <c r="AJ784" i="11"/>
  <c r="AI784" i="11"/>
  <c r="Q784" i="11" s="1"/>
  <c r="AE784" i="11"/>
  <c r="AB784" i="11"/>
  <c r="AM783" i="11"/>
  <c r="AJ783" i="11"/>
  <c r="AI783" i="11"/>
  <c r="AK783" i="11" s="1"/>
  <c r="AE783" i="11"/>
  <c r="AF783" i="11" s="1"/>
  <c r="AG783" i="11" s="1"/>
  <c r="AH783" i="11" s="1"/>
  <c r="J783" i="11" s="1"/>
  <c r="K783" i="11" s="1"/>
  <c r="AB783" i="11"/>
  <c r="U783" i="11"/>
  <c r="Q783" i="11"/>
  <c r="AM782" i="11"/>
  <c r="AJ782" i="11"/>
  <c r="AI782" i="11"/>
  <c r="AK782" i="11" s="1"/>
  <c r="AE782" i="11"/>
  <c r="AF782" i="11" s="1"/>
  <c r="AG782" i="11" s="1"/>
  <c r="AH782" i="11" s="1"/>
  <c r="J782" i="11" s="1"/>
  <c r="K782" i="11" s="1"/>
  <c r="AB782" i="11"/>
  <c r="U782" i="11"/>
  <c r="Q782" i="11"/>
  <c r="AM781" i="11"/>
  <c r="AK781" i="11"/>
  <c r="AJ781" i="11"/>
  <c r="AE781" i="11" s="1"/>
  <c r="AF781" i="11" s="1"/>
  <c r="AG781" i="11" s="1"/>
  <c r="AH781" i="11" s="1"/>
  <c r="J781" i="11" s="1"/>
  <c r="K781" i="11" s="1"/>
  <c r="AI781" i="11"/>
  <c r="AB781" i="11"/>
  <c r="U781" i="11"/>
  <c r="AM780" i="11"/>
  <c r="AJ780" i="11"/>
  <c r="AE780" i="11" s="1"/>
  <c r="AI780" i="11"/>
  <c r="Q781" i="11" s="1"/>
  <c r="AB780" i="11"/>
  <c r="U780" i="11"/>
  <c r="AM779" i="11"/>
  <c r="AJ779" i="11"/>
  <c r="AI779" i="11"/>
  <c r="Q780" i="11" s="1"/>
  <c r="AE779" i="11"/>
  <c r="AB779" i="11"/>
  <c r="U779" i="11"/>
  <c r="Q779" i="11"/>
  <c r="AM778" i="11"/>
  <c r="AJ778" i="11"/>
  <c r="AI778" i="11"/>
  <c r="AK778" i="11" s="1"/>
  <c r="AE778" i="11"/>
  <c r="AF778" i="11" s="1"/>
  <c r="AG778" i="11" s="1"/>
  <c r="AH778" i="11" s="1"/>
  <c r="J778" i="11" s="1"/>
  <c r="K778" i="11" s="1"/>
  <c r="AB778" i="11"/>
  <c r="U778" i="11"/>
  <c r="Q778" i="11"/>
  <c r="AM777" i="11"/>
  <c r="AK777" i="11"/>
  <c r="AJ777" i="11"/>
  <c r="AE777" i="11" s="1"/>
  <c r="AF777" i="11" s="1"/>
  <c r="AG777" i="11" s="1"/>
  <c r="AH777" i="11" s="1"/>
  <c r="J777" i="11" s="1"/>
  <c r="K777" i="11" s="1"/>
  <c r="AI777" i="11"/>
  <c r="AB777" i="11"/>
  <c r="U777" i="11"/>
  <c r="AM776" i="11"/>
  <c r="AJ776" i="11"/>
  <c r="AE776" i="11" s="1"/>
  <c r="AI776" i="11"/>
  <c r="Q777" i="11" s="1"/>
  <c r="AB776" i="11"/>
  <c r="U776" i="11"/>
  <c r="AM775" i="11"/>
  <c r="AJ775" i="11"/>
  <c r="AI775" i="11"/>
  <c r="Q776" i="11" s="1"/>
  <c r="AE775" i="11"/>
  <c r="AB775" i="11"/>
  <c r="U775" i="11"/>
  <c r="Q775" i="11"/>
  <c r="R775" i="11" s="1"/>
  <c r="F775" i="11"/>
  <c r="F776" i="11" s="1"/>
  <c r="F777" i="11" s="1"/>
  <c r="F778" i="11" s="1"/>
  <c r="F779" i="11" s="1"/>
  <c r="F780" i="11" s="1"/>
  <c r="F781" i="11" s="1"/>
  <c r="F782" i="11" s="1"/>
  <c r="F783" i="11" s="1"/>
  <c r="F784" i="11" s="1"/>
  <c r="AM774" i="11"/>
  <c r="AJ774" i="11"/>
  <c r="AI774" i="11"/>
  <c r="AK774" i="11" s="1"/>
  <c r="AE774" i="11"/>
  <c r="AF774" i="11" s="1"/>
  <c r="AG774" i="11" s="1"/>
  <c r="AH774" i="11" s="1"/>
  <c r="J774" i="11" s="1"/>
  <c r="K774" i="11" s="1"/>
  <c r="AB774" i="11"/>
  <c r="U774" i="11"/>
  <c r="R774" i="11"/>
  <c r="Q774" i="11"/>
  <c r="F774" i="11"/>
  <c r="AM773" i="11"/>
  <c r="AK773" i="11"/>
  <c r="AJ773" i="11"/>
  <c r="AE773" i="11" s="1"/>
  <c r="AF773" i="11" s="1"/>
  <c r="AG773" i="11" s="1"/>
  <c r="AH773" i="11" s="1"/>
  <c r="J773" i="11" s="1"/>
  <c r="K773" i="11" s="1"/>
  <c r="AI773" i="11"/>
  <c r="AB773" i="11"/>
  <c r="Q773" i="11"/>
  <c r="AM772" i="11"/>
  <c r="AK772" i="11"/>
  <c r="AJ772" i="11"/>
  <c r="AE772" i="11" s="1"/>
  <c r="AF772" i="11" s="1"/>
  <c r="AG772" i="11" s="1"/>
  <c r="AH772" i="11" s="1"/>
  <c r="J772" i="11" s="1"/>
  <c r="K772" i="11" s="1"/>
  <c r="AI772" i="11"/>
  <c r="AB772" i="11"/>
  <c r="U772" i="11"/>
  <c r="AM771" i="11"/>
  <c r="AJ771" i="11"/>
  <c r="AE771" i="11" s="1"/>
  <c r="AI771" i="11"/>
  <c r="Q772" i="11" s="1"/>
  <c r="AB771" i="11"/>
  <c r="U771" i="11"/>
  <c r="AM770" i="11"/>
  <c r="AJ770" i="11"/>
  <c r="AI770" i="11"/>
  <c r="Q771" i="11" s="1"/>
  <c r="AE770" i="11"/>
  <c r="AB770" i="11"/>
  <c r="U770" i="11"/>
  <c r="Q770" i="11"/>
  <c r="AM769" i="11"/>
  <c r="AJ769" i="11"/>
  <c r="AI769" i="11"/>
  <c r="AK769" i="11" s="1"/>
  <c r="AE769" i="11"/>
  <c r="AF769" i="11" s="1"/>
  <c r="AG769" i="11" s="1"/>
  <c r="AH769" i="11" s="1"/>
  <c r="J769" i="11" s="1"/>
  <c r="K769" i="11" s="1"/>
  <c r="AB769" i="11"/>
  <c r="U769" i="11"/>
  <c r="Q769" i="11"/>
  <c r="AM768" i="11"/>
  <c r="AK768" i="11"/>
  <c r="AJ768" i="11"/>
  <c r="AE768" i="11" s="1"/>
  <c r="AF768" i="11" s="1"/>
  <c r="AG768" i="11" s="1"/>
  <c r="AH768" i="11" s="1"/>
  <c r="J768" i="11" s="1"/>
  <c r="K768" i="11" s="1"/>
  <c r="AI768" i="11"/>
  <c r="AB768" i="11"/>
  <c r="U768" i="11"/>
  <c r="AM767" i="11"/>
  <c r="AJ767" i="11"/>
  <c r="AE767" i="11" s="1"/>
  <c r="AI767" i="11"/>
  <c r="Q768" i="11" s="1"/>
  <c r="AB767" i="11"/>
  <c r="U767" i="11"/>
  <c r="AM766" i="11"/>
  <c r="AJ766" i="11"/>
  <c r="AI766" i="11"/>
  <c r="Q767" i="11" s="1"/>
  <c r="AE766" i="11"/>
  <c r="AB766" i="11"/>
  <c r="U766" i="11"/>
  <c r="Q766" i="11"/>
  <c r="AM765" i="11"/>
  <c r="AJ765" i="11"/>
  <c r="AI765" i="11"/>
  <c r="AK765" i="11" s="1"/>
  <c r="AE765" i="11"/>
  <c r="AB765" i="11"/>
  <c r="U765" i="11"/>
  <c r="Q765" i="11"/>
  <c r="R765" i="11" s="1"/>
  <c r="AM764" i="11"/>
  <c r="AK764" i="11"/>
  <c r="AJ764" i="11"/>
  <c r="AE764" i="11" s="1"/>
  <c r="AF764" i="11" s="1"/>
  <c r="AG764" i="11" s="1"/>
  <c r="AH764" i="11" s="1"/>
  <c r="J764" i="11" s="1"/>
  <c r="K764" i="11" s="1"/>
  <c r="AI764" i="11"/>
  <c r="AB764" i="11"/>
  <c r="U764" i="11"/>
  <c r="AM763" i="11"/>
  <c r="AJ763" i="11"/>
  <c r="T773" i="11" s="1"/>
  <c r="AI763" i="11"/>
  <c r="Q764" i="11" s="1"/>
  <c r="R764" i="11" s="1"/>
  <c r="AB763" i="11"/>
  <c r="U763" i="11"/>
  <c r="R763" i="11"/>
  <c r="Q763" i="11"/>
  <c r="F763" i="11"/>
  <c r="F764" i="11" s="1"/>
  <c r="F765" i="11" s="1"/>
  <c r="F766" i="11" s="1"/>
  <c r="F767" i="11" s="1"/>
  <c r="F768" i="11" s="1"/>
  <c r="F769" i="11" s="1"/>
  <c r="F770" i="11" s="1"/>
  <c r="F771" i="11" s="1"/>
  <c r="F772" i="11" s="1"/>
  <c r="F773" i="11" s="1"/>
  <c r="AM762" i="11"/>
  <c r="AJ762" i="11"/>
  <c r="AI762" i="11"/>
  <c r="Q762" i="11" s="1"/>
  <c r="AE762" i="11"/>
  <c r="AB762" i="11"/>
  <c r="AM761" i="11"/>
  <c r="AJ761" i="11"/>
  <c r="AI761" i="11"/>
  <c r="AK761" i="11" s="1"/>
  <c r="AE761" i="11"/>
  <c r="AF761" i="11" s="1"/>
  <c r="AG761" i="11" s="1"/>
  <c r="AH761" i="11" s="1"/>
  <c r="J761" i="11" s="1"/>
  <c r="K761" i="11" s="1"/>
  <c r="AB761" i="11"/>
  <c r="U761" i="11"/>
  <c r="Q761" i="11"/>
  <c r="AM760" i="11"/>
  <c r="AJ760" i="11"/>
  <c r="AI760" i="11"/>
  <c r="AK760" i="11" s="1"/>
  <c r="AE760" i="11"/>
  <c r="AB760" i="11"/>
  <c r="U760" i="11"/>
  <c r="Q760" i="11"/>
  <c r="AM759" i="11"/>
  <c r="AK759" i="11"/>
  <c r="AJ759" i="11"/>
  <c r="AE759" i="11" s="1"/>
  <c r="AF759" i="11" s="1"/>
  <c r="AG759" i="11" s="1"/>
  <c r="AH759" i="11" s="1"/>
  <c r="J759" i="11" s="1"/>
  <c r="K759" i="11" s="1"/>
  <c r="AI759" i="11"/>
  <c r="AB759" i="11"/>
  <c r="U759" i="11"/>
  <c r="AM758" i="11"/>
  <c r="AJ758" i="11"/>
  <c r="AE758" i="11" s="1"/>
  <c r="AI758" i="11"/>
  <c r="Q759" i="11" s="1"/>
  <c r="AB758" i="11"/>
  <c r="U758" i="11"/>
  <c r="AM757" i="11"/>
  <c r="AJ757" i="11"/>
  <c r="AI757" i="11"/>
  <c r="Q758" i="11" s="1"/>
  <c r="AE757" i="11"/>
  <c r="AB757" i="11"/>
  <c r="U757" i="11"/>
  <c r="Q757" i="11"/>
  <c r="AM756" i="11"/>
  <c r="AJ756" i="11"/>
  <c r="AI756" i="11"/>
  <c r="AK756" i="11" s="1"/>
  <c r="AE756" i="11"/>
  <c r="AF756" i="11" s="1"/>
  <c r="AG756" i="11" s="1"/>
  <c r="AH756" i="11" s="1"/>
  <c r="J756" i="11" s="1"/>
  <c r="K756" i="11" s="1"/>
  <c r="AB756" i="11"/>
  <c r="U756" i="11"/>
  <c r="Q756" i="11"/>
  <c r="AM755" i="11"/>
  <c r="AK755" i="11"/>
  <c r="AJ755" i="11"/>
  <c r="AE755" i="11" s="1"/>
  <c r="AF755" i="11" s="1"/>
  <c r="AG755" i="11" s="1"/>
  <c r="AH755" i="11" s="1"/>
  <c r="J755" i="11" s="1"/>
  <c r="K755" i="11" s="1"/>
  <c r="AI755" i="11"/>
  <c r="AB755" i="11"/>
  <c r="U755" i="11"/>
  <c r="AM754" i="11"/>
  <c r="AJ754" i="11"/>
  <c r="AE754" i="11" s="1"/>
  <c r="AI754" i="11"/>
  <c r="Q755" i="11" s="1"/>
  <c r="AB754" i="11"/>
  <c r="U754" i="11"/>
  <c r="AM753" i="11"/>
  <c r="AJ753" i="11"/>
  <c r="AI753" i="11"/>
  <c r="Q754" i="11" s="1"/>
  <c r="AE753" i="11"/>
  <c r="AB753" i="11"/>
  <c r="U753" i="11"/>
  <c r="Q753" i="11"/>
  <c r="R753" i="11" s="1"/>
  <c r="N753" i="11"/>
  <c r="N754" i="11" s="1"/>
  <c r="N755" i="11" s="1"/>
  <c r="N756" i="11" s="1"/>
  <c r="N757" i="11" s="1"/>
  <c r="N758" i="11" s="1"/>
  <c r="N759" i="11" s="1"/>
  <c r="N760" i="11" s="1"/>
  <c r="N761" i="11" s="1"/>
  <c r="N762" i="11" s="1"/>
  <c r="N763" i="11" s="1"/>
  <c r="N764" i="11" s="1"/>
  <c r="N765" i="11" s="1"/>
  <c r="N766" i="11" s="1"/>
  <c r="N767" i="11" s="1"/>
  <c r="N768" i="11" s="1"/>
  <c r="N769" i="11" s="1"/>
  <c r="N770" i="11" s="1"/>
  <c r="N771" i="11" s="1"/>
  <c r="N772" i="11" s="1"/>
  <c r="N773" i="11" s="1"/>
  <c r="N774" i="11" s="1"/>
  <c r="N775" i="11" s="1"/>
  <c r="N776" i="11" s="1"/>
  <c r="N777" i="11" s="1"/>
  <c r="N778" i="11" s="1"/>
  <c r="N779" i="11" s="1"/>
  <c r="N780" i="11" s="1"/>
  <c r="N781" i="11" s="1"/>
  <c r="N782" i="11" s="1"/>
  <c r="N783" i="11" s="1"/>
  <c r="N784" i="11" s="1"/>
  <c r="N785" i="11" s="1"/>
  <c r="N786" i="11" s="1"/>
  <c r="N787" i="11" s="1"/>
  <c r="N788" i="11" s="1"/>
  <c r="N789" i="11" s="1"/>
  <c r="N790" i="11" s="1"/>
  <c r="N791" i="11" s="1"/>
  <c r="N792" i="11" s="1"/>
  <c r="N793" i="11" s="1"/>
  <c r="N794" i="11" s="1"/>
  <c r="N795" i="11" s="1"/>
  <c r="AM752" i="11"/>
  <c r="AJ752" i="11"/>
  <c r="AI752" i="11"/>
  <c r="AK752" i="11" s="1"/>
  <c r="AE752" i="11"/>
  <c r="AF752" i="11" s="1"/>
  <c r="AG752" i="11" s="1"/>
  <c r="AH752" i="11" s="1"/>
  <c r="J752" i="11" s="1"/>
  <c r="K752" i="11" s="1"/>
  <c r="AB752" i="11"/>
  <c r="U752" i="11"/>
  <c r="R752" i="11"/>
  <c r="Q752" i="11"/>
  <c r="N752" i="11"/>
  <c r="F752" i="1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AM751" i="11"/>
  <c r="AK751" i="11"/>
  <c r="AJ751" i="11"/>
  <c r="AE751" i="11" s="1"/>
  <c r="AF751" i="11" s="1"/>
  <c r="AG751" i="11" s="1"/>
  <c r="AH751" i="11" s="1"/>
  <c r="J751" i="11" s="1"/>
  <c r="K751" i="11" s="1"/>
  <c r="AI751" i="11"/>
  <c r="AB751" i="11"/>
  <c r="Q751" i="11"/>
  <c r="AM750" i="11"/>
  <c r="AK750" i="11"/>
  <c r="AJ750" i="11"/>
  <c r="AE750" i="11" s="1"/>
  <c r="AF750" i="11" s="1"/>
  <c r="AG750" i="11" s="1"/>
  <c r="AH750" i="11" s="1"/>
  <c r="J750" i="11" s="1"/>
  <c r="K750" i="11" s="1"/>
  <c r="AI750" i="11"/>
  <c r="AB750" i="11"/>
  <c r="U750" i="11"/>
  <c r="AM749" i="11"/>
  <c r="AJ749" i="11"/>
  <c r="AE749" i="11" s="1"/>
  <c r="AI749" i="11"/>
  <c r="Q750" i="11" s="1"/>
  <c r="AB749" i="11"/>
  <c r="U749" i="11"/>
  <c r="AM748" i="11"/>
  <c r="AJ748" i="11"/>
  <c r="AI748" i="11"/>
  <c r="Q749" i="11" s="1"/>
  <c r="AE748" i="11"/>
  <c r="AB748" i="11"/>
  <c r="U748" i="11"/>
  <c r="Q748" i="11"/>
  <c r="AM747" i="11"/>
  <c r="AJ747" i="11"/>
  <c r="AI747" i="11"/>
  <c r="AK747" i="11" s="1"/>
  <c r="AE747" i="11"/>
  <c r="AF747" i="11" s="1"/>
  <c r="AG747" i="11" s="1"/>
  <c r="AH747" i="11" s="1"/>
  <c r="J747" i="11" s="1"/>
  <c r="K747" i="11" s="1"/>
  <c r="AB747" i="11"/>
  <c r="U747" i="11"/>
  <c r="Q747" i="11"/>
  <c r="AM746" i="11"/>
  <c r="AK746" i="11"/>
  <c r="AJ746" i="11"/>
  <c r="AE746" i="11" s="1"/>
  <c r="AF746" i="11" s="1"/>
  <c r="AG746" i="11" s="1"/>
  <c r="AH746" i="11" s="1"/>
  <c r="J746" i="11" s="1"/>
  <c r="K746" i="11" s="1"/>
  <c r="AI746" i="11"/>
  <c r="AB746" i="11"/>
  <c r="U746" i="11"/>
  <c r="AM745" i="11"/>
  <c r="AJ745" i="11"/>
  <c r="AE745" i="11" s="1"/>
  <c r="AI745" i="11"/>
  <c r="Q746" i="11" s="1"/>
  <c r="AB745" i="11"/>
  <c r="U745" i="11"/>
  <c r="F745" i="11"/>
  <c r="F746" i="11" s="1"/>
  <c r="F747" i="11" s="1"/>
  <c r="F748" i="11" s="1"/>
  <c r="F749" i="11" s="1"/>
  <c r="F750" i="11" s="1"/>
  <c r="F751" i="11" s="1"/>
  <c r="AM744" i="11"/>
  <c r="AJ744" i="11"/>
  <c r="AI744" i="11"/>
  <c r="AE744" i="11"/>
  <c r="AB744" i="11"/>
  <c r="U744" i="11"/>
  <c r="Q744" i="11"/>
  <c r="AM743" i="11"/>
  <c r="AJ743" i="11"/>
  <c r="AI743" i="11"/>
  <c r="AK743" i="11" s="1"/>
  <c r="AE743" i="11"/>
  <c r="AB743" i="11"/>
  <c r="U743" i="11"/>
  <c r="Q743" i="11"/>
  <c r="AM742" i="11"/>
  <c r="AK742" i="11"/>
  <c r="AJ742" i="11"/>
  <c r="AI742" i="11"/>
  <c r="AB742" i="11"/>
  <c r="U742" i="11"/>
  <c r="AM741" i="11"/>
  <c r="AJ741" i="11"/>
  <c r="AI741" i="11"/>
  <c r="Q742" i="11" s="1"/>
  <c r="AB741" i="11"/>
  <c r="U741" i="11"/>
  <c r="R741" i="11"/>
  <c r="Q741" i="11"/>
  <c r="N741" i="11"/>
  <c r="N742" i="11" s="1"/>
  <c r="N743" i="11" s="1"/>
  <c r="N744" i="11" s="1"/>
  <c r="N745" i="11" s="1"/>
  <c r="N746" i="11" s="1"/>
  <c r="N747" i="11" s="1"/>
  <c r="N748" i="11" s="1"/>
  <c r="N749" i="11" s="1"/>
  <c r="N750" i="11" s="1"/>
  <c r="N751" i="11" s="1"/>
  <c r="F741" i="11"/>
  <c r="F742" i="11" s="1"/>
  <c r="F743" i="11" s="1"/>
  <c r="F744" i="11" s="1"/>
  <c r="AM740" i="11"/>
  <c r="AJ740" i="11"/>
  <c r="AI740" i="11"/>
  <c r="AE740" i="11"/>
  <c r="AB740" i="11"/>
  <c r="AM739" i="11"/>
  <c r="AJ739" i="11"/>
  <c r="AI739" i="11"/>
  <c r="AK739" i="11" s="1"/>
  <c r="AE739" i="11"/>
  <c r="AB739" i="11"/>
  <c r="U739" i="11"/>
  <c r="Q739" i="11"/>
  <c r="AM738" i="11"/>
  <c r="AJ738" i="11"/>
  <c r="AI738" i="11"/>
  <c r="AK738" i="11" s="1"/>
  <c r="AE738" i="11"/>
  <c r="AB738" i="11"/>
  <c r="U738" i="11"/>
  <c r="Q738" i="11"/>
  <c r="AM737" i="11"/>
  <c r="AK737" i="11"/>
  <c r="AJ737" i="11"/>
  <c r="AI737" i="11"/>
  <c r="AB737" i="11"/>
  <c r="U737" i="11"/>
  <c r="AM736" i="11"/>
  <c r="AJ736" i="11"/>
  <c r="AE736" i="11" s="1"/>
  <c r="AI736" i="11"/>
  <c r="AB736" i="11"/>
  <c r="U736" i="11"/>
  <c r="AM735" i="11"/>
  <c r="AJ735" i="11"/>
  <c r="AI735" i="11"/>
  <c r="AE735" i="11"/>
  <c r="AB735" i="11"/>
  <c r="U735" i="11"/>
  <c r="Q735" i="11"/>
  <c r="AM734" i="11"/>
  <c r="AJ734" i="11"/>
  <c r="AI734" i="11"/>
  <c r="AK734" i="11" s="1"/>
  <c r="AE734" i="11"/>
  <c r="AB734" i="11"/>
  <c r="U734" i="11"/>
  <c r="Q734" i="11"/>
  <c r="AM733" i="11"/>
  <c r="AK733" i="11"/>
  <c r="AJ733" i="11"/>
  <c r="AI733" i="11"/>
  <c r="AB733" i="11"/>
  <c r="U733" i="11"/>
  <c r="AM732" i="11"/>
  <c r="AJ732" i="11"/>
  <c r="AE732" i="11" s="1"/>
  <c r="AI732" i="11"/>
  <c r="AB732" i="11"/>
  <c r="U732" i="11"/>
  <c r="AM731" i="11"/>
  <c r="AJ731" i="11"/>
  <c r="AI731" i="11"/>
  <c r="AE731" i="11"/>
  <c r="AB731" i="11"/>
  <c r="U731" i="11"/>
  <c r="Q731" i="11"/>
  <c r="R731" i="11" s="1"/>
  <c r="AM730" i="11"/>
  <c r="AJ730" i="11"/>
  <c r="AI730" i="11"/>
  <c r="AK730" i="11" s="1"/>
  <c r="AE730" i="11"/>
  <c r="AF730" i="11" s="1"/>
  <c r="AG730" i="11" s="1"/>
  <c r="AH730" i="11" s="1"/>
  <c r="J730" i="11" s="1"/>
  <c r="K730" i="11" s="1"/>
  <c r="AB730" i="11"/>
  <c r="U730" i="11"/>
  <c r="R730" i="11"/>
  <c r="Q730" i="11"/>
  <c r="N730" i="11"/>
  <c r="N731" i="11" s="1"/>
  <c r="N732" i="11" s="1"/>
  <c r="N733" i="11" s="1"/>
  <c r="N734" i="11" s="1"/>
  <c r="N735" i="11" s="1"/>
  <c r="N736" i="11" s="1"/>
  <c r="N737" i="11" s="1"/>
  <c r="N738" i="11" s="1"/>
  <c r="N739" i="11" s="1"/>
  <c r="N740" i="11" s="1"/>
  <c r="F730" i="1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AM729" i="11"/>
  <c r="AK729" i="11"/>
  <c r="AJ729" i="11"/>
  <c r="AE729" i="11" s="1"/>
  <c r="AI729" i="11"/>
  <c r="AB729" i="11"/>
  <c r="Q729" i="11"/>
  <c r="AM728" i="11"/>
  <c r="AK728" i="11"/>
  <c r="AJ728" i="11"/>
  <c r="AI728" i="11"/>
  <c r="AB728" i="11"/>
  <c r="U728" i="11"/>
  <c r="AM727" i="11"/>
  <c r="AJ727" i="11"/>
  <c r="AE727" i="11" s="1"/>
  <c r="AI727" i="11"/>
  <c r="Q728" i="11" s="1"/>
  <c r="AB727" i="11"/>
  <c r="U727" i="11"/>
  <c r="AM726" i="11"/>
  <c r="AJ726" i="11"/>
  <c r="AI726" i="11"/>
  <c r="AE726" i="11"/>
  <c r="AB726" i="11"/>
  <c r="U726" i="11"/>
  <c r="Q726" i="11"/>
  <c r="AM725" i="11"/>
  <c r="AJ725" i="11"/>
  <c r="AI725" i="11"/>
  <c r="AK725" i="11" s="1"/>
  <c r="AE725" i="11"/>
  <c r="AB725" i="11"/>
  <c r="U725" i="11"/>
  <c r="Q725" i="11"/>
  <c r="AM724" i="11"/>
  <c r="AK724" i="11"/>
  <c r="AJ724" i="11"/>
  <c r="AI724" i="11"/>
  <c r="AB724" i="11"/>
  <c r="U724" i="11"/>
  <c r="AM723" i="11"/>
  <c r="AJ723" i="11"/>
  <c r="AI723" i="11"/>
  <c r="Q724" i="11" s="1"/>
  <c r="AB723" i="11"/>
  <c r="U723" i="11"/>
  <c r="AM722" i="11"/>
  <c r="AJ722" i="11"/>
  <c r="AI722" i="11"/>
  <c r="AE722" i="11"/>
  <c r="AF722" i="11" s="1"/>
  <c r="AG722" i="11" s="1"/>
  <c r="AH722" i="11" s="1"/>
  <c r="J722" i="11" s="1"/>
  <c r="K722" i="11" s="1"/>
  <c r="AB722" i="11"/>
  <c r="U722" i="11"/>
  <c r="R722" i="11"/>
  <c r="Q722" i="11"/>
  <c r="AM721" i="11"/>
  <c r="AJ721" i="11"/>
  <c r="AI721" i="11"/>
  <c r="Q721" i="11" s="1"/>
  <c r="R721" i="11" s="1"/>
  <c r="AE721" i="11"/>
  <c r="AB721" i="11"/>
  <c r="U721" i="11"/>
  <c r="AM720" i="11"/>
  <c r="AK720" i="11"/>
  <c r="AJ720" i="11"/>
  <c r="AI720" i="11"/>
  <c r="AB720" i="11"/>
  <c r="U720" i="11"/>
  <c r="AM719" i="11"/>
  <c r="AK719" i="11"/>
  <c r="AJ719" i="11"/>
  <c r="AI719" i="11"/>
  <c r="Q720" i="11" s="1"/>
  <c r="R720" i="11" s="1"/>
  <c r="AB719" i="11"/>
  <c r="U719" i="11"/>
  <c r="R719" i="11"/>
  <c r="Q719" i="11"/>
  <c r="N719" i="11"/>
  <c r="N720" i="11" s="1"/>
  <c r="N721" i="11" s="1"/>
  <c r="N722" i="11" s="1"/>
  <c r="N723" i="11" s="1"/>
  <c r="N724" i="11" s="1"/>
  <c r="N725" i="11" s="1"/>
  <c r="N726" i="11" s="1"/>
  <c r="N727" i="11" s="1"/>
  <c r="N728" i="11" s="1"/>
  <c r="N729" i="11" s="1"/>
  <c r="F719" i="1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AM718" i="11"/>
  <c r="AJ718" i="11"/>
  <c r="T718" i="11" s="1"/>
  <c r="AI718" i="11"/>
  <c r="AB718" i="11"/>
  <c r="AM717" i="11"/>
  <c r="AJ717" i="11"/>
  <c r="AE717" i="11" s="1"/>
  <c r="AI717" i="11"/>
  <c r="Q717" i="11" s="1"/>
  <c r="AB717" i="11"/>
  <c r="U717" i="11"/>
  <c r="AM716" i="11"/>
  <c r="AJ716" i="11"/>
  <c r="AI716" i="11"/>
  <c r="AK716" i="11" s="1"/>
  <c r="AB716" i="11"/>
  <c r="U716" i="11"/>
  <c r="AM715" i="11"/>
  <c r="AJ715" i="11"/>
  <c r="AE716" i="11" s="1"/>
  <c r="AF716" i="11" s="1"/>
  <c r="AG716" i="11" s="1"/>
  <c r="AH716" i="11" s="1"/>
  <c r="J716" i="11" s="1"/>
  <c r="K716" i="11" s="1"/>
  <c r="AI715" i="11"/>
  <c r="AB715" i="11"/>
  <c r="U715" i="11"/>
  <c r="AM714" i="11"/>
  <c r="AJ714" i="11"/>
  <c r="AI714" i="11"/>
  <c r="AE714" i="11"/>
  <c r="AB714" i="11"/>
  <c r="U714" i="11"/>
  <c r="AM713" i="11"/>
  <c r="AJ713" i="11"/>
  <c r="AI713" i="11"/>
  <c r="AE713" i="11"/>
  <c r="AB713" i="11"/>
  <c r="U713" i="11"/>
  <c r="AM712" i="11"/>
  <c r="AK712" i="11"/>
  <c r="AJ712" i="11"/>
  <c r="AI712" i="11"/>
  <c r="AB712" i="11"/>
  <c r="U712" i="11"/>
  <c r="AM711" i="11"/>
  <c r="AJ711" i="11"/>
  <c r="AE712" i="11" s="1"/>
  <c r="AF712" i="11" s="1"/>
  <c r="AG712" i="11" s="1"/>
  <c r="AH712" i="11" s="1"/>
  <c r="J712" i="11" s="1"/>
  <c r="K712" i="11" s="1"/>
  <c r="AI711" i="11"/>
  <c r="AB711" i="11"/>
  <c r="U711" i="11"/>
  <c r="AM710" i="11"/>
  <c r="AJ710" i="11"/>
  <c r="AI710" i="11"/>
  <c r="AK711" i="11" s="1"/>
  <c r="AE710" i="11"/>
  <c r="AB710" i="11"/>
  <c r="U710" i="11"/>
  <c r="AM709" i="11"/>
  <c r="AJ709" i="11"/>
  <c r="AI709" i="11"/>
  <c r="Q709" i="11" s="1"/>
  <c r="R709" i="11" s="1"/>
  <c r="AE709" i="11"/>
  <c r="AB709" i="11"/>
  <c r="U709" i="11"/>
  <c r="AM708" i="11"/>
  <c r="AJ708" i="11"/>
  <c r="AI708" i="11"/>
  <c r="AK708" i="11" s="1"/>
  <c r="AB708" i="11"/>
  <c r="U708" i="11"/>
  <c r="R708" i="11"/>
  <c r="Q708" i="11"/>
  <c r="F708" i="11"/>
  <c r="F709" i="11" s="1"/>
  <c r="F710" i="11" s="1"/>
  <c r="F711" i="11" s="1"/>
  <c r="F712" i="11" s="1"/>
  <c r="F713" i="11" s="1"/>
  <c r="F714" i="11" s="1"/>
  <c r="F715" i="11" s="1"/>
  <c r="F716" i="11" s="1"/>
  <c r="F717" i="11" s="1"/>
  <c r="F718" i="11" s="1"/>
  <c r="AM707" i="11"/>
  <c r="AK707" i="11"/>
  <c r="AJ707" i="11"/>
  <c r="AE708" i="11" s="1"/>
  <c r="AF708" i="11" s="1"/>
  <c r="AG708" i="11" s="1"/>
  <c r="AH708" i="11" s="1"/>
  <c r="J708" i="11" s="1"/>
  <c r="K708" i="11" s="1"/>
  <c r="AI707" i="11"/>
  <c r="AB707" i="11"/>
  <c r="AM706" i="11"/>
  <c r="AJ706" i="11"/>
  <c r="AI706" i="11"/>
  <c r="AB706" i="11"/>
  <c r="U706" i="11"/>
  <c r="AM705" i="11"/>
  <c r="AJ705" i="11"/>
  <c r="AI705" i="11"/>
  <c r="AK706" i="11" s="1"/>
  <c r="AE705" i="11"/>
  <c r="AB705" i="11"/>
  <c r="U705" i="11"/>
  <c r="AM704" i="11"/>
  <c r="AJ704" i="11"/>
  <c r="AI704" i="11"/>
  <c r="Q704" i="11" s="1"/>
  <c r="AE704" i="11"/>
  <c r="AB704" i="11"/>
  <c r="U704" i="11"/>
  <c r="AM703" i="11"/>
  <c r="AJ703" i="11"/>
  <c r="AI703" i="11"/>
  <c r="AK703" i="11" s="1"/>
  <c r="AB703" i="11"/>
  <c r="U703" i="11"/>
  <c r="AM702" i="11"/>
  <c r="AJ702" i="11"/>
  <c r="AE703" i="11" s="1"/>
  <c r="AF703" i="11" s="1"/>
  <c r="AG703" i="11" s="1"/>
  <c r="AH703" i="11" s="1"/>
  <c r="J703" i="11" s="1"/>
  <c r="K703" i="11" s="1"/>
  <c r="AI702" i="11"/>
  <c r="AB702" i="11"/>
  <c r="U702" i="11"/>
  <c r="AM701" i="11"/>
  <c r="AJ701" i="11"/>
  <c r="AI701" i="11"/>
  <c r="AE701" i="11"/>
  <c r="AB701" i="11"/>
  <c r="U701" i="11"/>
  <c r="AM700" i="11"/>
  <c r="AJ700" i="11"/>
  <c r="AI700" i="11"/>
  <c r="AE700" i="11"/>
  <c r="AB700" i="11"/>
  <c r="U700" i="11"/>
  <c r="AM699" i="11"/>
  <c r="AK699" i="11"/>
  <c r="AJ699" i="11"/>
  <c r="AI699" i="11"/>
  <c r="AB699" i="11"/>
  <c r="U699" i="11"/>
  <c r="Q699" i="11"/>
  <c r="AM698" i="11"/>
  <c r="AK698" i="11"/>
  <c r="AJ698" i="11"/>
  <c r="AE699" i="11" s="1"/>
  <c r="AF699" i="11" s="1"/>
  <c r="AG699" i="11" s="1"/>
  <c r="AH699" i="11" s="1"/>
  <c r="J699" i="11" s="1"/>
  <c r="K699" i="11" s="1"/>
  <c r="AI698" i="11"/>
  <c r="AB698" i="11"/>
  <c r="U698" i="11"/>
  <c r="AM697" i="11"/>
  <c r="AJ697" i="11"/>
  <c r="AE697" i="11" s="1"/>
  <c r="AF697" i="11" s="1"/>
  <c r="AG697" i="11" s="1"/>
  <c r="AH697" i="11" s="1"/>
  <c r="J697" i="11" s="1"/>
  <c r="K697" i="11" s="1"/>
  <c r="AI697" i="11"/>
  <c r="AK697" i="11" s="1"/>
  <c r="AB697" i="11"/>
  <c r="U697" i="11"/>
  <c r="R697" i="11"/>
  <c r="Q697" i="11"/>
  <c r="F697" i="11"/>
  <c r="F698" i="11" s="1"/>
  <c r="F699" i="11" s="1"/>
  <c r="F700" i="11" s="1"/>
  <c r="F701" i="11" s="1"/>
  <c r="F702" i="11" s="1"/>
  <c r="F703" i="11" s="1"/>
  <c r="F704" i="11" s="1"/>
  <c r="F705" i="11" s="1"/>
  <c r="F706" i="11" s="1"/>
  <c r="F707" i="11" s="1"/>
  <c r="AM696" i="11"/>
  <c r="AJ696" i="11"/>
  <c r="AI696" i="11"/>
  <c r="AK696" i="11" s="1"/>
  <c r="AE696" i="11"/>
  <c r="AF696" i="11" s="1"/>
  <c r="AG696" i="11" s="1"/>
  <c r="AH696" i="11" s="1"/>
  <c r="J696" i="11" s="1"/>
  <c r="K696" i="11" s="1"/>
  <c r="AB696" i="11"/>
  <c r="U696" i="11"/>
  <c r="R696" i="11"/>
  <c r="Q696" i="11"/>
  <c r="AM695" i="11"/>
  <c r="AJ695" i="11"/>
  <c r="AE695" i="11" s="1"/>
  <c r="AF695" i="11" s="1"/>
  <c r="AG695" i="11" s="1"/>
  <c r="AH695" i="11" s="1"/>
  <c r="J695" i="11" s="1"/>
  <c r="K695" i="11" s="1"/>
  <c r="AI695" i="11"/>
  <c r="AK695" i="11" s="1"/>
  <c r="AB695" i="11"/>
  <c r="U695" i="11"/>
  <c r="R695" i="11"/>
  <c r="Q695" i="11"/>
  <c r="AM694" i="11"/>
  <c r="AK694" i="11"/>
  <c r="AJ694" i="11"/>
  <c r="AI694" i="11"/>
  <c r="AB694" i="11"/>
  <c r="AM693" i="11"/>
  <c r="AJ693" i="11"/>
  <c r="AE693" i="11" s="1"/>
  <c r="AF693" i="11" s="1"/>
  <c r="AG693" i="11" s="1"/>
  <c r="AH693" i="11" s="1"/>
  <c r="J693" i="11" s="1"/>
  <c r="K693" i="11" s="1"/>
  <c r="AI693" i="11"/>
  <c r="AB693" i="11"/>
  <c r="U693" i="11"/>
  <c r="R693" i="11"/>
  <c r="Q693" i="11"/>
  <c r="F693" i="11"/>
  <c r="F694" i="11" s="1"/>
  <c r="F695" i="11" s="1"/>
  <c r="F696" i="11" s="1"/>
  <c r="AM692" i="11"/>
  <c r="AJ692" i="11"/>
  <c r="AI692" i="11"/>
  <c r="AE692" i="11"/>
  <c r="AB692" i="11"/>
  <c r="AM691" i="11"/>
  <c r="AJ691" i="11"/>
  <c r="AI691" i="11"/>
  <c r="AK691" i="11" s="1"/>
  <c r="AE691" i="11"/>
  <c r="AF691" i="11" s="1"/>
  <c r="AG691" i="11" s="1"/>
  <c r="AH691" i="11" s="1"/>
  <c r="J691" i="11" s="1"/>
  <c r="K691" i="11" s="1"/>
  <c r="O691" i="11" s="1"/>
  <c r="P691" i="11" s="1"/>
  <c r="AB691" i="11"/>
  <c r="U691" i="11"/>
  <c r="Q691" i="11"/>
  <c r="L691" i="11"/>
  <c r="AM690" i="11"/>
  <c r="AJ690" i="11"/>
  <c r="AI690" i="11"/>
  <c r="AK690" i="11" s="1"/>
  <c r="AH690" i="11"/>
  <c r="J690" i="11" s="1"/>
  <c r="K690" i="11" s="1"/>
  <c r="AE690" i="11"/>
  <c r="AF690" i="11" s="1"/>
  <c r="AG690" i="11" s="1"/>
  <c r="AB690" i="11"/>
  <c r="U690" i="11"/>
  <c r="Q690" i="11"/>
  <c r="AM689" i="11"/>
  <c r="AK689" i="11"/>
  <c r="AJ689" i="11"/>
  <c r="AI689" i="11"/>
  <c r="AB689" i="11"/>
  <c r="U689" i="11"/>
  <c r="AM688" i="11"/>
  <c r="AJ688" i="11"/>
  <c r="AI688" i="11"/>
  <c r="AB688" i="11"/>
  <c r="U688" i="11"/>
  <c r="AM687" i="11"/>
  <c r="AJ687" i="11"/>
  <c r="AI687" i="11"/>
  <c r="AE687" i="11"/>
  <c r="AB687" i="11"/>
  <c r="U687" i="11"/>
  <c r="Q687" i="11"/>
  <c r="AM686" i="11"/>
  <c r="AJ686" i="11"/>
  <c r="AI686" i="11"/>
  <c r="AK686" i="11" s="1"/>
  <c r="AH686" i="11"/>
  <c r="J686" i="11" s="1"/>
  <c r="K686" i="11" s="1"/>
  <c r="AE686" i="11"/>
  <c r="AF686" i="11" s="1"/>
  <c r="AG686" i="11" s="1"/>
  <c r="AB686" i="11"/>
  <c r="U686" i="11"/>
  <c r="Q686" i="11"/>
  <c r="AM685" i="11"/>
  <c r="AK685" i="11"/>
  <c r="AJ685" i="11"/>
  <c r="AI685" i="11"/>
  <c r="AB685" i="11"/>
  <c r="U685" i="11"/>
  <c r="AM684" i="11"/>
  <c r="AJ684" i="11"/>
  <c r="AI684" i="11"/>
  <c r="AB684" i="11"/>
  <c r="U684" i="11"/>
  <c r="AM683" i="11"/>
  <c r="AJ683" i="11"/>
  <c r="AI683" i="11"/>
  <c r="AE683" i="11"/>
  <c r="AB683" i="11"/>
  <c r="U683" i="11"/>
  <c r="Q683" i="11"/>
  <c r="R683" i="11" s="1"/>
  <c r="F683" i="11"/>
  <c r="F684" i="11" s="1"/>
  <c r="F685" i="11" s="1"/>
  <c r="F686" i="11" s="1"/>
  <c r="F687" i="11" s="1"/>
  <c r="F688" i="11" s="1"/>
  <c r="F689" i="11" s="1"/>
  <c r="F690" i="11" s="1"/>
  <c r="F691" i="11" s="1"/>
  <c r="F692" i="11" s="1"/>
  <c r="AM682" i="11"/>
  <c r="AJ682" i="11"/>
  <c r="AI682" i="11"/>
  <c r="AK682" i="11" s="1"/>
  <c r="AH682" i="11"/>
  <c r="J682" i="11" s="1"/>
  <c r="AE682" i="11"/>
  <c r="AF682" i="11" s="1"/>
  <c r="AG682" i="11" s="1"/>
  <c r="AB682" i="11"/>
  <c r="U682" i="11"/>
  <c r="R682" i="11"/>
  <c r="Q682" i="11"/>
  <c r="K682" i="11"/>
  <c r="F682" i="11"/>
  <c r="AM681" i="11"/>
  <c r="AK681" i="11"/>
  <c r="AJ681" i="11"/>
  <c r="AI681" i="11"/>
  <c r="AG681" i="11"/>
  <c r="AH681" i="11" s="1"/>
  <c r="J681" i="11" s="1"/>
  <c r="AE681" i="11"/>
  <c r="AF681" i="11" s="1"/>
  <c r="AB681" i="11"/>
  <c r="Q681" i="11"/>
  <c r="K681" i="11"/>
  <c r="AM680" i="11"/>
  <c r="AK680" i="11"/>
  <c r="AJ680" i="11"/>
  <c r="AI680" i="11"/>
  <c r="AB680" i="11"/>
  <c r="U680" i="11"/>
  <c r="AM679" i="11"/>
  <c r="AJ679" i="11"/>
  <c r="AI679" i="11"/>
  <c r="AB679" i="11"/>
  <c r="U679" i="11"/>
  <c r="AM678" i="11"/>
  <c r="AJ678" i="11"/>
  <c r="AI678" i="11"/>
  <c r="AE678" i="11"/>
  <c r="AB678" i="11"/>
  <c r="U678" i="11"/>
  <c r="Q678" i="11"/>
  <c r="AM677" i="11"/>
  <c r="AJ677" i="11"/>
  <c r="AI677" i="11"/>
  <c r="AK677" i="11" s="1"/>
  <c r="AE677" i="11"/>
  <c r="AB677" i="11"/>
  <c r="U677" i="11"/>
  <c r="Q677" i="11"/>
  <c r="AM676" i="11"/>
  <c r="AK676" i="11"/>
  <c r="AJ676" i="11"/>
  <c r="AI676" i="11"/>
  <c r="AB676" i="11"/>
  <c r="U676" i="11"/>
  <c r="AM675" i="11"/>
  <c r="AJ675" i="11"/>
  <c r="AI675" i="11"/>
  <c r="AB675" i="11"/>
  <c r="U675" i="11"/>
  <c r="AM674" i="11"/>
  <c r="AJ674" i="11"/>
  <c r="AI674" i="11"/>
  <c r="AE674" i="11"/>
  <c r="AB674" i="11"/>
  <c r="U674" i="11"/>
  <c r="Q674" i="11"/>
  <c r="AM673" i="11"/>
  <c r="AJ673" i="11"/>
  <c r="AI673" i="11"/>
  <c r="AK673" i="11" s="1"/>
  <c r="AE673" i="11"/>
  <c r="AB673" i="11"/>
  <c r="U673" i="11"/>
  <c r="Q673" i="11"/>
  <c r="AM672" i="11"/>
  <c r="AK672" i="11"/>
  <c r="AJ672" i="11"/>
  <c r="AI672" i="11"/>
  <c r="AB672" i="11"/>
  <c r="U672" i="11"/>
  <c r="AM671" i="11"/>
  <c r="AJ671" i="11"/>
  <c r="AI671" i="11"/>
  <c r="AB671" i="11"/>
  <c r="U671" i="11"/>
  <c r="R671" i="11"/>
  <c r="Q671" i="11"/>
  <c r="F671" i="11"/>
  <c r="F672" i="11" s="1"/>
  <c r="F673" i="11" s="1"/>
  <c r="F674" i="11" s="1"/>
  <c r="F675" i="11" s="1"/>
  <c r="F676" i="11" s="1"/>
  <c r="F677" i="11" s="1"/>
  <c r="F678" i="11" s="1"/>
  <c r="F679" i="11" s="1"/>
  <c r="F680" i="11" s="1"/>
  <c r="F681" i="11" s="1"/>
  <c r="AM670" i="11"/>
  <c r="AJ670" i="11"/>
  <c r="AI670" i="11"/>
  <c r="AE670" i="11"/>
  <c r="AB670" i="11"/>
  <c r="AM669" i="11"/>
  <c r="AJ669" i="11"/>
  <c r="AI669" i="11"/>
  <c r="AK669" i="11" s="1"/>
  <c r="AE669" i="11"/>
  <c r="AB669" i="11"/>
  <c r="U669" i="11"/>
  <c r="Q669" i="11"/>
  <c r="AM668" i="11"/>
  <c r="AJ668" i="11"/>
  <c r="AI668" i="11"/>
  <c r="AK668" i="11" s="1"/>
  <c r="AE668" i="11"/>
  <c r="AF668" i="11" s="1"/>
  <c r="AG668" i="11" s="1"/>
  <c r="AH668" i="11" s="1"/>
  <c r="J668" i="11" s="1"/>
  <c r="K668" i="11" s="1"/>
  <c r="AB668" i="11"/>
  <c r="U668" i="11"/>
  <c r="Q668" i="11"/>
  <c r="AM667" i="11"/>
  <c r="AK667" i="11"/>
  <c r="AJ667" i="11"/>
  <c r="AI667" i="11"/>
  <c r="AB667" i="11"/>
  <c r="U667" i="11"/>
  <c r="AM666" i="11"/>
  <c r="AJ666" i="11"/>
  <c r="AI666" i="11"/>
  <c r="AB666" i="11"/>
  <c r="U666" i="11"/>
  <c r="AM665" i="11"/>
  <c r="AJ665" i="11"/>
  <c r="AI665" i="11"/>
  <c r="AE665" i="11"/>
  <c r="AB665" i="11"/>
  <c r="U665" i="11"/>
  <c r="Q665" i="11"/>
  <c r="AM664" i="11"/>
  <c r="AJ664" i="11"/>
  <c r="AI664" i="11"/>
  <c r="AK664" i="11" s="1"/>
  <c r="AE664" i="11"/>
  <c r="AF664" i="11" s="1"/>
  <c r="AG664" i="11" s="1"/>
  <c r="AH664" i="11" s="1"/>
  <c r="J664" i="11" s="1"/>
  <c r="K664" i="11" s="1"/>
  <c r="AB664" i="11"/>
  <c r="U664" i="11"/>
  <c r="Q664" i="11"/>
  <c r="AM663" i="11"/>
  <c r="AK663" i="11"/>
  <c r="AJ663" i="11"/>
  <c r="AI663" i="11"/>
  <c r="AB663" i="11"/>
  <c r="U663" i="11"/>
  <c r="AM662" i="11"/>
  <c r="AJ662" i="11"/>
  <c r="AI662" i="11"/>
  <c r="AB662" i="11"/>
  <c r="U662" i="11"/>
  <c r="AM661" i="11"/>
  <c r="AJ661" i="11"/>
  <c r="AI661" i="11"/>
  <c r="AE661" i="11"/>
  <c r="AB661" i="11"/>
  <c r="U661" i="11"/>
  <c r="Q661" i="11"/>
  <c r="R661" i="11" s="1"/>
  <c r="F661" i="11"/>
  <c r="F662" i="11" s="1"/>
  <c r="F663" i="11" s="1"/>
  <c r="F664" i="11" s="1"/>
  <c r="F665" i="11" s="1"/>
  <c r="F666" i="11" s="1"/>
  <c r="F667" i="11" s="1"/>
  <c r="F668" i="11" s="1"/>
  <c r="F669" i="11" s="1"/>
  <c r="F670" i="11" s="1"/>
  <c r="AM660" i="11"/>
  <c r="AJ660" i="11"/>
  <c r="AI660" i="11"/>
  <c r="AK660" i="11" s="1"/>
  <c r="AH660" i="11"/>
  <c r="J660" i="11" s="1"/>
  <c r="K660" i="11" s="1"/>
  <c r="AE660" i="11"/>
  <c r="AF660" i="11" s="1"/>
  <c r="AG660" i="11" s="1"/>
  <c r="AB660" i="11"/>
  <c r="U660" i="11"/>
  <c r="R660" i="11"/>
  <c r="Q660" i="11"/>
  <c r="F660" i="11"/>
  <c r="AM659" i="11"/>
  <c r="AK659" i="11"/>
  <c r="AJ659" i="11"/>
  <c r="AI659" i="11"/>
  <c r="AE659" i="11"/>
  <c r="AF659" i="11" s="1"/>
  <c r="AG659" i="11" s="1"/>
  <c r="AH659" i="11" s="1"/>
  <c r="J659" i="11" s="1"/>
  <c r="K659" i="11" s="1"/>
  <c r="AB659" i="11"/>
  <c r="U659" i="11"/>
  <c r="R659" i="11"/>
  <c r="Q659" i="11"/>
  <c r="AM658" i="11"/>
  <c r="AK658" i="11"/>
  <c r="AJ658" i="11"/>
  <c r="AE658" i="11" s="1"/>
  <c r="AI658" i="11"/>
  <c r="AF658" i="11"/>
  <c r="AG658" i="11" s="1"/>
  <c r="AH658" i="11" s="1"/>
  <c r="J658" i="11" s="1"/>
  <c r="K658" i="11" s="1"/>
  <c r="AB658" i="11"/>
  <c r="U658" i="11"/>
  <c r="R658" i="11"/>
  <c r="Q658" i="11"/>
  <c r="AM657" i="11"/>
  <c r="AJ657" i="11"/>
  <c r="AI657" i="11"/>
  <c r="AE657" i="11"/>
  <c r="AB657" i="11"/>
  <c r="AM656" i="11"/>
  <c r="AJ656" i="11"/>
  <c r="AI656" i="11"/>
  <c r="AK656" i="11" s="1"/>
  <c r="AE656" i="11"/>
  <c r="AB656" i="11"/>
  <c r="U656" i="11"/>
  <c r="Q656" i="11"/>
  <c r="AM655" i="11"/>
  <c r="AJ655" i="11"/>
  <c r="AI655" i="11"/>
  <c r="AK655" i="11" s="1"/>
  <c r="AE655" i="11"/>
  <c r="AF655" i="11" s="1"/>
  <c r="AG655" i="11" s="1"/>
  <c r="AH655" i="11" s="1"/>
  <c r="J655" i="11" s="1"/>
  <c r="K655" i="11" s="1"/>
  <c r="AB655" i="11"/>
  <c r="U655" i="11"/>
  <c r="Q655" i="11"/>
  <c r="AM654" i="11"/>
  <c r="AK654" i="11"/>
  <c r="AJ654" i="11"/>
  <c r="AI654" i="11"/>
  <c r="AB654" i="11"/>
  <c r="U654" i="11"/>
  <c r="AM653" i="11"/>
  <c r="AJ653" i="11"/>
  <c r="AI653" i="11"/>
  <c r="AB653" i="11"/>
  <c r="U653" i="11"/>
  <c r="AM652" i="11"/>
  <c r="AJ652" i="11"/>
  <c r="AI652" i="11"/>
  <c r="AE652" i="11"/>
  <c r="AB652" i="11"/>
  <c r="U652" i="11"/>
  <c r="Q652" i="11"/>
  <c r="R652" i="11" s="1"/>
  <c r="AM651" i="11"/>
  <c r="AJ651" i="11"/>
  <c r="AI651" i="11"/>
  <c r="AK651" i="11" s="1"/>
  <c r="AE651" i="11"/>
  <c r="AF651" i="11" s="1"/>
  <c r="AG651" i="11" s="1"/>
  <c r="AH651" i="11" s="1"/>
  <c r="J651" i="11" s="1"/>
  <c r="K651" i="11" s="1"/>
  <c r="AB651" i="11"/>
  <c r="U651" i="11"/>
  <c r="R651" i="11"/>
  <c r="Q651" i="11"/>
  <c r="N651" i="11"/>
  <c r="N652" i="11" s="1"/>
  <c r="N653" i="11" s="1"/>
  <c r="N654" i="11" s="1"/>
  <c r="N655" i="11" s="1"/>
  <c r="N656" i="11" s="1"/>
  <c r="N657" i="11" s="1"/>
  <c r="N658" i="11" s="1"/>
  <c r="N659" i="11" s="1"/>
  <c r="N660" i="11" s="1"/>
  <c r="N661" i="11" s="1"/>
  <c r="N662" i="11" s="1"/>
  <c r="N663" i="11" s="1"/>
  <c r="N664" i="11" s="1"/>
  <c r="N665" i="11" s="1"/>
  <c r="N666" i="11" s="1"/>
  <c r="N667" i="11" s="1"/>
  <c r="N668" i="11" s="1"/>
  <c r="N669" i="11" s="1"/>
  <c r="N670" i="11" s="1"/>
  <c r="N671" i="11" s="1"/>
  <c r="N672" i="11" s="1"/>
  <c r="N673" i="11" s="1"/>
  <c r="N674" i="11" s="1"/>
  <c r="N675" i="11" s="1"/>
  <c r="N676" i="11" s="1"/>
  <c r="N677" i="11" s="1"/>
  <c r="N678" i="11" s="1"/>
  <c r="N679" i="11" s="1"/>
  <c r="N680" i="11" s="1"/>
  <c r="N681" i="11" s="1"/>
  <c r="N682" i="11" s="1"/>
  <c r="N683" i="11" s="1"/>
  <c r="N684" i="11" s="1"/>
  <c r="N685" i="11" s="1"/>
  <c r="N686" i="11" s="1"/>
  <c r="N687" i="11" s="1"/>
  <c r="N688" i="11" s="1"/>
  <c r="N689" i="11" s="1"/>
  <c r="N690" i="11" s="1"/>
  <c r="N691" i="11" s="1"/>
  <c r="N692" i="11" s="1"/>
  <c r="N693" i="11" s="1"/>
  <c r="N694" i="11" s="1"/>
  <c r="N695" i="11" s="1"/>
  <c r="N696" i="11" s="1"/>
  <c r="N697" i="11" s="1"/>
  <c r="N698" i="11" s="1"/>
  <c r="N699" i="11" s="1"/>
  <c r="N700" i="11" s="1"/>
  <c r="N701" i="11" s="1"/>
  <c r="N702" i="11" s="1"/>
  <c r="N703" i="11" s="1"/>
  <c r="N704" i="11" s="1"/>
  <c r="N705" i="11" s="1"/>
  <c r="N706" i="11" s="1"/>
  <c r="N707" i="11" s="1"/>
  <c r="N708" i="11" s="1"/>
  <c r="N709" i="11" s="1"/>
  <c r="N710" i="11" s="1"/>
  <c r="N711" i="11" s="1"/>
  <c r="N712" i="11" s="1"/>
  <c r="N713" i="11" s="1"/>
  <c r="N714" i="11" s="1"/>
  <c r="N715" i="11" s="1"/>
  <c r="N716" i="11" s="1"/>
  <c r="N717" i="11" s="1"/>
  <c r="N718" i="11" s="1"/>
  <c r="F651" i="11"/>
  <c r="F652" i="11" s="1"/>
  <c r="F653" i="11" s="1"/>
  <c r="F654" i="11" s="1"/>
  <c r="F655" i="11" s="1"/>
  <c r="F656" i="11" s="1"/>
  <c r="F657" i="11" s="1"/>
  <c r="F658" i="11" s="1"/>
  <c r="F659" i="11" s="1"/>
  <c r="AM650" i="11"/>
  <c r="AK650" i="11"/>
  <c r="AJ650" i="11"/>
  <c r="AI650" i="11"/>
  <c r="AE650" i="11"/>
  <c r="AF650" i="11" s="1"/>
  <c r="AG650" i="11" s="1"/>
  <c r="AH650" i="11" s="1"/>
  <c r="J650" i="11" s="1"/>
  <c r="K650" i="11" s="1"/>
  <c r="AB650" i="11"/>
  <c r="Q650" i="11"/>
  <c r="AM649" i="11"/>
  <c r="AK649" i="11"/>
  <c r="AJ649" i="11"/>
  <c r="AI649" i="11"/>
  <c r="AB649" i="11"/>
  <c r="U649" i="11"/>
  <c r="AM648" i="11"/>
  <c r="AJ648" i="11"/>
  <c r="AI648" i="11"/>
  <c r="AB648" i="11"/>
  <c r="U648" i="11"/>
  <c r="AM647" i="11"/>
  <c r="AJ647" i="11"/>
  <c r="AI647" i="11"/>
  <c r="AE647" i="11"/>
  <c r="AB647" i="11"/>
  <c r="U647" i="11"/>
  <c r="Q647" i="11"/>
  <c r="AM646" i="11"/>
  <c r="AJ646" i="11"/>
  <c r="AI646" i="11"/>
  <c r="AK646" i="11" s="1"/>
  <c r="AE646" i="11"/>
  <c r="AB646" i="11"/>
  <c r="U646" i="11"/>
  <c r="Q646" i="11"/>
  <c r="AM645" i="11"/>
  <c r="AK645" i="11"/>
  <c r="AJ645" i="11"/>
  <c r="AI645" i="11"/>
  <c r="AB645" i="11"/>
  <c r="U645" i="11"/>
  <c r="AM644" i="11"/>
  <c r="AJ644" i="11"/>
  <c r="AI644" i="11"/>
  <c r="AB644" i="11"/>
  <c r="U644" i="11"/>
  <c r="AM643" i="11"/>
  <c r="AJ643" i="11"/>
  <c r="AI643" i="11"/>
  <c r="AE643" i="11"/>
  <c r="AB643" i="11"/>
  <c r="U643" i="11"/>
  <c r="AM642" i="11"/>
  <c r="AJ642" i="11"/>
  <c r="AI642" i="11"/>
  <c r="AK642" i="11" s="1"/>
  <c r="AE642" i="11"/>
  <c r="AB642" i="11"/>
  <c r="U642" i="11"/>
  <c r="AM641" i="11"/>
  <c r="AK641" i="11"/>
  <c r="AJ641" i="11"/>
  <c r="AI641" i="11"/>
  <c r="AB641" i="11"/>
  <c r="U641" i="11"/>
  <c r="AM640" i="11"/>
  <c r="AK640" i="11"/>
  <c r="AJ640" i="11"/>
  <c r="AI640" i="11"/>
  <c r="AB640" i="11"/>
  <c r="U640" i="11"/>
  <c r="R640" i="11"/>
  <c r="Q640" i="11"/>
  <c r="N640" i="11"/>
  <c r="N641" i="11" s="1"/>
  <c r="N642" i="11" s="1"/>
  <c r="N643" i="11" s="1"/>
  <c r="N644" i="11" s="1"/>
  <c r="N645" i="11" s="1"/>
  <c r="N646" i="11" s="1"/>
  <c r="N647" i="11" s="1"/>
  <c r="N648" i="11" s="1"/>
  <c r="N649" i="11" s="1"/>
  <c r="N650" i="11" s="1"/>
  <c r="F640" i="1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AM639" i="11"/>
  <c r="AJ639" i="11"/>
  <c r="AE639" i="11" s="1"/>
  <c r="AI639" i="11"/>
  <c r="AB639" i="11"/>
  <c r="AM638" i="11"/>
  <c r="AJ638" i="11"/>
  <c r="AE638" i="11" s="1"/>
  <c r="AI638" i="11"/>
  <c r="AB638" i="11"/>
  <c r="U638" i="11"/>
  <c r="AM637" i="11"/>
  <c r="AJ637" i="11"/>
  <c r="AI637" i="11"/>
  <c r="AK637" i="11" s="1"/>
  <c r="AE637" i="11"/>
  <c r="AB637" i="11"/>
  <c r="U637" i="11"/>
  <c r="Q637" i="11"/>
  <c r="AM636" i="11"/>
  <c r="AK636" i="11"/>
  <c r="AJ636" i="11"/>
  <c r="AI636" i="11"/>
  <c r="AB636" i="11"/>
  <c r="U636" i="11"/>
  <c r="AM635" i="11"/>
  <c r="AJ635" i="11"/>
  <c r="AI635" i="11"/>
  <c r="AB635" i="11"/>
  <c r="U635" i="11"/>
  <c r="AM634" i="11"/>
  <c r="AJ634" i="11"/>
  <c r="AE634" i="11" s="1"/>
  <c r="AI634" i="11"/>
  <c r="AB634" i="11"/>
  <c r="U634" i="11"/>
  <c r="AM633" i="11"/>
  <c r="AJ633" i="11"/>
  <c r="AI633" i="11"/>
  <c r="AK633" i="11" s="1"/>
  <c r="AE633" i="11"/>
  <c r="AB633" i="11"/>
  <c r="U633" i="11"/>
  <c r="Q633" i="11"/>
  <c r="AM632" i="11"/>
  <c r="AK632" i="11"/>
  <c r="AJ632" i="11"/>
  <c r="AI632" i="11"/>
  <c r="AB632" i="11"/>
  <c r="U632" i="11"/>
  <c r="AM631" i="11"/>
  <c r="AJ631" i="11"/>
  <c r="AI631" i="11"/>
  <c r="AB631" i="11"/>
  <c r="U631" i="11"/>
  <c r="AM630" i="11"/>
  <c r="AJ630" i="11"/>
  <c r="AE630" i="11" s="1"/>
  <c r="AI630" i="11"/>
  <c r="AB630" i="11"/>
  <c r="U630" i="11"/>
  <c r="F630" i="11"/>
  <c r="F631" i="11" s="1"/>
  <c r="F632" i="11" s="1"/>
  <c r="F633" i="11" s="1"/>
  <c r="F634" i="11" s="1"/>
  <c r="F635" i="11" s="1"/>
  <c r="F636" i="11" s="1"/>
  <c r="F637" i="11" s="1"/>
  <c r="F638" i="11" s="1"/>
  <c r="F639" i="11" s="1"/>
  <c r="AM629" i="11"/>
  <c r="AJ629" i="11"/>
  <c r="AI629" i="11"/>
  <c r="AE629" i="11"/>
  <c r="AF629" i="11" s="1"/>
  <c r="AG629" i="11" s="1"/>
  <c r="AH629" i="11" s="1"/>
  <c r="J629" i="11" s="1"/>
  <c r="K629" i="11" s="1"/>
  <c r="AB629" i="11"/>
  <c r="U629" i="11"/>
  <c r="R629" i="11"/>
  <c r="Q629" i="11"/>
  <c r="N629" i="11"/>
  <c r="N630" i="11" s="1"/>
  <c r="N631" i="11" s="1"/>
  <c r="N632" i="11" s="1"/>
  <c r="N633" i="11" s="1"/>
  <c r="N634" i="11" s="1"/>
  <c r="N635" i="11" s="1"/>
  <c r="N636" i="11" s="1"/>
  <c r="N637" i="11" s="1"/>
  <c r="N638" i="11" s="1"/>
  <c r="N639" i="11" s="1"/>
  <c r="F629" i="11"/>
  <c r="AM628" i="11"/>
  <c r="AK628" i="11"/>
  <c r="AJ628" i="11"/>
  <c r="AI628" i="11"/>
  <c r="AE628" i="11"/>
  <c r="AF628" i="11" s="1"/>
  <c r="AG628" i="11" s="1"/>
  <c r="AH628" i="11" s="1"/>
  <c r="J628" i="11" s="1"/>
  <c r="K628" i="11" s="1"/>
  <c r="AB628" i="11"/>
  <c r="Q628" i="11"/>
  <c r="AM627" i="11"/>
  <c r="AK627" i="11"/>
  <c r="AJ627" i="11"/>
  <c r="AI627" i="11"/>
  <c r="AE627" i="11"/>
  <c r="AF627" i="11" s="1"/>
  <c r="AG627" i="11" s="1"/>
  <c r="AH627" i="11" s="1"/>
  <c r="J627" i="11" s="1"/>
  <c r="K627" i="11" s="1"/>
  <c r="AB627" i="11"/>
  <c r="U627" i="11"/>
  <c r="AM626" i="11"/>
  <c r="AJ626" i="11"/>
  <c r="AI626" i="11"/>
  <c r="AB626" i="11"/>
  <c r="U626" i="11"/>
  <c r="AM625" i="11"/>
  <c r="AJ625" i="11"/>
  <c r="AI625" i="11"/>
  <c r="Q626" i="11" s="1"/>
  <c r="AE625" i="11"/>
  <c r="AB625" i="11"/>
  <c r="U625" i="11"/>
  <c r="Q625" i="11"/>
  <c r="AM624" i="11"/>
  <c r="AJ624" i="11"/>
  <c r="AE624" i="11" s="1"/>
  <c r="AI624" i="11"/>
  <c r="AK624" i="11" s="1"/>
  <c r="AB624" i="11"/>
  <c r="U624" i="11"/>
  <c r="AM623" i="11"/>
  <c r="AK623" i="11"/>
  <c r="AJ623" i="11"/>
  <c r="AI623" i="11"/>
  <c r="Q624" i="11" s="1"/>
  <c r="AB623" i="11"/>
  <c r="U623" i="11"/>
  <c r="AM622" i="11"/>
  <c r="AJ622" i="11"/>
  <c r="AE622" i="11" s="1"/>
  <c r="AI622" i="11"/>
  <c r="AB622" i="11"/>
  <c r="U622" i="11"/>
  <c r="AM621" i="11"/>
  <c r="AJ621" i="11"/>
  <c r="AI621" i="11"/>
  <c r="Q622" i="11" s="1"/>
  <c r="AE621" i="11"/>
  <c r="AB621" i="11"/>
  <c r="U621" i="11"/>
  <c r="Q621" i="11"/>
  <c r="AM620" i="11"/>
  <c r="AJ620" i="11"/>
  <c r="AE620" i="11" s="1"/>
  <c r="AF620" i="11" s="1"/>
  <c r="AG620" i="11" s="1"/>
  <c r="AH620" i="11" s="1"/>
  <c r="J620" i="11" s="1"/>
  <c r="K620" i="11" s="1"/>
  <c r="AI620" i="11"/>
  <c r="AK620" i="11" s="1"/>
  <c r="AB620" i="11"/>
  <c r="U620" i="11"/>
  <c r="AM619" i="11"/>
  <c r="AK619" i="11"/>
  <c r="AJ619" i="11"/>
  <c r="AI619" i="11"/>
  <c r="Q620" i="11" s="1"/>
  <c r="AB619" i="11"/>
  <c r="U619" i="11"/>
  <c r="AM618" i="11"/>
  <c r="AJ618" i="11"/>
  <c r="T628" i="11" s="1"/>
  <c r="U628" i="11" s="1"/>
  <c r="AI618" i="11"/>
  <c r="AB618" i="11"/>
  <c r="U618" i="11"/>
  <c r="R618" i="11"/>
  <c r="Q618" i="11"/>
  <c r="F618" i="1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AM617" i="11"/>
  <c r="AJ617" i="11"/>
  <c r="AI617" i="11"/>
  <c r="Q617" i="11" s="1"/>
  <c r="AE617" i="11"/>
  <c r="AB617" i="11"/>
  <c r="AM616" i="11"/>
  <c r="AJ616" i="11"/>
  <c r="AI616" i="11"/>
  <c r="AK616" i="11" s="1"/>
  <c r="AE616" i="11"/>
  <c r="AF616" i="11" s="1"/>
  <c r="AG616" i="11" s="1"/>
  <c r="AH616" i="11" s="1"/>
  <c r="J616" i="11" s="1"/>
  <c r="K616" i="11" s="1"/>
  <c r="AB616" i="11"/>
  <c r="U616" i="11"/>
  <c r="Q616" i="11"/>
  <c r="AM615" i="11"/>
  <c r="AJ615" i="11"/>
  <c r="AE615" i="11" s="1"/>
  <c r="AI615" i="11"/>
  <c r="AK615" i="11" s="1"/>
  <c r="AB615" i="11"/>
  <c r="U615" i="11"/>
  <c r="AM614" i="11"/>
  <c r="AK614" i="11"/>
  <c r="AJ614" i="11"/>
  <c r="AI614" i="11"/>
  <c r="Q615" i="11" s="1"/>
  <c r="AB614" i="11"/>
  <c r="U614" i="11"/>
  <c r="AM613" i="11"/>
  <c r="AJ613" i="11"/>
  <c r="AE613" i="11" s="1"/>
  <c r="AI613" i="11"/>
  <c r="AB613" i="11"/>
  <c r="U613" i="11"/>
  <c r="AM612" i="11"/>
  <c r="AJ612" i="11"/>
  <c r="AI612" i="11"/>
  <c r="Q613" i="11" s="1"/>
  <c r="AE612" i="11"/>
  <c r="AB612" i="11"/>
  <c r="U612" i="11"/>
  <c r="Q612" i="11"/>
  <c r="AM611" i="11"/>
  <c r="AJ611" i="11"/>
  <c r="AE611" i="11" s="1"/>
  <c r="AF611" i="11" s="1"/>
  <c r="AG611" i="11" s="1"/>
  <c r="AH611" i="11" s="1"/>
  <c r="J611" i="11" s="1"/>
  <c r="K611" i="11" s="1"/>
  <c r="AI611" i="11"/>
  <c r="AK611" i="11" s="1"/>
  <c r="AB611" i="11"/>
  <c r="U611" i="11"/>
  <c r="AM610" i="11"/>
  <c r="AK610" i="11"/>
  <c r="AJ610" i="11"/>
  <c r="AI610" i="11"/>
  <c r="Q611" i="11" s="1"/>
  <c r="AB610" i="11"/>
  <c r="U610" i="11"/>
  <c r="AM609" i="11"/>
  <c r="AJ609" i="11"/>
  <c r="AE609" i="11" s="1"/>
  <c r="AI609" i="11"/>
  <c r="AB609" i="11"/>
  <c r="U609" i="11"/>
  <c r="AM608" i="11"/>
  <c r="AJ608" i="11"/>
  <c r="AI608" i="11"/>
  <c r="Q609" i="11" s="1"/>
  <c r="AE608" i="11"/>
  <c r="AB608" i="11"/>
  <c r="U608" i="11"/>
  <c r="Q608" i="11"/>
  <c r="R608" i="11" s="1"/>
  <c r="AM607" i="11"/>
  <c r="AJ607" i="11"/>
  <c r="T617" i="11" s="1"/>
  <c r="AI607" i="11"/>
  <c r="AK607" i="11" s="1"/>
  <c r="AB607" i="11"/>
  <c r="U607" i="11"/>
  <c r="R607" i="11"/>
  <c r="Q607" i="11"/>
  <c r="F607" i="1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AM606" i="11"/>
  <c r="AK606" i="11"/>
  <c r="AJ606" i="11"/>
  <c r="AI606" i="11"/>
  <c r="Q606" i="11" s="1"/>
  <c r="AE606" i="11"/>
  <c r="AF606" i="11" s="1"/>
  <c r="AG606" i="11" s="1"/>
  <c r="AH606" i="11" s="1"/>
  <c r="J606" i="11" s="1"/>
  <c r="K606" i="11" s="1"/>
  <c r="AB606" i="11"/>
  <c r="AM605" i="11"/>
  <c r="AK605" i="11"/>
  <c r="AJ605" i="11"/>
  <c r="AI605" i="11"/>
  <c r="AB605" i="11"/>
  <c r="U605" i="11"/>
  <c r="AM604" i="11"/>
  <c r="AJ604" i="11"/>
  <c r="AE604" i="11" s="1"/>
  <c r="AI604" i="11"/>
  <c r="AB604" i="11"/>
  <c r="U604" i="11"/>
  <c r="AM603" i="11"/>
  <c r="AJ603" i="11"/>
  <c r="AI603" i="11"/>
  <c r="Q604" i="11" s="1"/>
  <c r="AE603" i="11"/>
  <c r="AB603" i="11"/>
  <c r="U603" i="11"/>
  <c r="Q603" i="11"/>
  <c r="AM602" i="11"/>
  <c r="AJ602" i="11"/>
  <c r="AE602" i="11" s="1"/>
  <c r="AI602" i="11"/>
  <c r="AK602" i="11" s="1"/>
  <c r="AB602" i="11"/>
  <c r="U602" i="11"/>
  <c r="AM601" i="11"/>
  <c r="AK601" i="11"/>
  <c r="AJ601" i="11"/>
  <c r="AI601" i="11"/>
  <c r="Q602" i="11" s="1"/>
  <c r="AB601" i="11"/>
  <c r="U601" i="11"/>
  <c r="AM600" i="11"/>
  <c r="AJ600" i="11"/>
  <c r="AE600" i="11" s="1"/>
  <c r="AI600" i="11"/>
  <c r="AB600" i="11"/>
  <c r="U600" i="11"/>
  <c r="AM599" i="11"/>
  <c r="AJ599" i="11"/>
  <c r="AI599" i="11"/>
  <c r="Q600" i="11" s="1"/>
  <c r="AE599" i="11"/>
  <c r="AB599" i="11"/>
  <c r="U599" i="11"/>
  <c r="Q599" i="11"/>
  <c r="AM598" i="11"/>
  <c r="AJ598" i="11"/>
  <c r="AE598" i="11" s="1"/>
  <c r="AF598" i="11" s="1"/>
  <c r="AG598" i="11" s="1"/>
  <c r="AH598" i="11" s="1"/>
  <c r="J598" i="11" s="1"/>
  <c r="K598" i="11" s="1"/>
  <c r="AI598" i="11"/>
  <c r="AK598" i="11" s="1"/>
  <c r="AB598" i="11"/>
  <c r="U598" i="11"/>
  <c r="AM597" i="11"/>
  <c r="AK597" i="11"/>
  <c r="AJ597" i="11"/>
  <c r="AI597" i="11"/>
  <c r="Q598" i="11" s="1"/>
  <c r="AB597" i="11"/>
  <c r="U597" i="11"/>
  <c r="AM596" i="11"/>
  <c r="AJ596" i="11"/>
  <c r="T606" i="11" s="1"/>
  <c r="AI596" i="11"/>
  <c r="AB596" i="11"/>
  <c r="U596" i="11"/>
  <c r="R596" i="11"/>
  <c r="Q596" i="11"/>
  <c r="F596" i="1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AM595" i="11"/>
  <c r="AJ595" i="11"/>
  <c r="AI595" i="11"/>
  <c r="AK595" i="11" s="1"/>
  <c r="AE595" i="11"/>
  <c r="AF595" i="11" s="1"/>
  <c r="AG595" i="11" s="1"/>
  <c r="AH595" i="11" s="1"/>
  <c r="J595" i="11" s="1"/>
  <c r="K595" i="11" s="1"/>
  <c r="AB595" i="11"/>
  <c r="U595" i="11"/>
  <c r="R595" i="11"/>
  <c r="Q595" i="11"/>
  <c r="AM594" i="11"/>
  <c r="AJ594" i="11"/>
  <c r="AE594" i="11" s="1"/>
  <c r="AF594" i="11" s="1"/>
  <c r="AG594" i="11" s="1"/>
  <c r="AH594" i="11" s="1"/>
  <c r="J594" i="11" s="1"/>
  <c r="K594" i="11" s="1"/>
  <c r="AI594" i="11"/>
  <c r="AK594" i="11" s="1"/>
  <c r="AB594" i="11"/>
  <c r="U594" i="11"/>
  <c r="R594" i="11"/>
  <c r="Q594" i="11"/>
  <c r="AM593" i="11"/>
  <c r="AK593" i="11"/>
  <c r="AJ593" i="11"/>
  <c r="AI593" i="11"/>
  <c r="Q593" i="11" s="1"/>
  <c r="AE593" i="11"/>
  <c r="AF593" i="11" s="1"/>
  <c r="AG593" i="11" s="1"/>
  <c r="AH593" i="11" s="1"/>
  <c r="J593" i="11" s="1"/>
  <c r="K593" i="11" s="1"/>
  <c r="AB593" i="11"/>
  <c r="AM592" i="11"/>
  <c r="AK592" i="11"/>
  <c r="AJ592" i="11"/>
  <c r="AI592" i="11"/>
  <c r="AB592" i="11"/>
  <c r="U592" i="11"/>
  <c r="AM591" i="11"/>
  <c r="AJ591" i="11"/>
  <c r="AE591" i="11" s="1"/>
  <c r="AI591" i="11"/>
  <c r="AB591" i="11"/>
  <c r="U591" i="11"/>
  <c r="AM590" i="11"/>
  <c r="AJ590" i="11"/>
  <c r="AI590" i="11"/>
  <c r="Q591" i="11" s="1"/>
  <c r="AE590" i="11"/>
  <c r="AB590" i="11"/>
  <c r="U590" i="11"/>
  <c r="Q590" i="11"/>
  <c r="AM589" i="11"/>
  <c r="AJ589" i="11"/>
  <c r="AE589" i="11" s="1"/>
  <c r="AF589" i="11" s="1"/>
  <c r="AG589" i="11" s="1"/>
  <c r="AH589" i="11" s="1"/>
  <c r="J589" i="11" s="1"/>
  <c r="K589" i="11" s="1"/>
  <c r="AI589" i="11"/>
  <c r="AK589" i="11" s="1"/>
  <c r="AB589" i="11"/>
  <c r="U589" i="11"/>
  <c r="AM588" i="11"/>
  <c r="AK588" i="11"/>
  <c r="AJ588" i="11"/>
  <c r="AI588" i="11"/>
  <c r="Q589" i="11" s="1"/>
  <c r="AB588" i="11"/>
  <c r="U588" i="11"/>
  <c r="AM587" i="11"/>
  <c r="AJ587" i="11"/>
  <c r="AE587" i="11" s="1"/>
  <c r="AI587" i="11"/>
  <c r="AB587" i="11"/>
  <c r="U587" i="11"/>
  <c r="AM586" i="11"/>
  <c r="AJ586" i="11"/>
  <c r="AI586" i="11"/>
  <c r="Q587" i="11" s="1"/>
  <c r="AE586" i="11"/>
  <c r="AB586" i="11"/>
  <c r="U586" i="11"/>
  <c r="Q586" i="11"/>
  <c r="R586" i="11" s="1"/>
  <c r="AM585" i="11"/>
  <c r="AJ585" i="11"/>
  <c r="T593" i="11" s="1"/>
  <c r="AI585" i="11"/>
  <c r="AK585" i="11" s="1"/>
  <c r="AB585" i="11"/>
  <c r="U585" i="11"/>
  <c r="R585" i="11"/>
  <c r="Q585" i="11"/>
  <c r="F585" i="1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AM584" i="11"/>
  <c r="AK584" i="11"/>
  <c r="AJ584" i="11"/>
  <c r="AI584" i="11"/>
  <c r="Q584" i="11" s="1"/>
  <c r="AE584" i="11"/>
  <c r="AF584" i="11" s="1"/>
  <c r="AG584" i="11" s="1"/>
  <c r="AH584" i="11" s="1"/>
  <c r="J584" i="11" s="1"/>
  <c r="K584" i="11" s="1"/>
  <c r="AB584" i="11"/>
  <c r="AM583" i="11"/>
  <c r="AK583" i="11"/>
  <c r="AJ583" i="11"/>
  <c r="AI583" i="11"/>
  <c r="AB583" i="11"/>
  <c r="U583" i="11"/>
  <c r="AM582" i="11"/>
  <c r="AJ582" i="11"/>
  <c r="AE582" i="11" s="1"/>
  <c r="AI582" i="11"/>
  <c r="AB582" i="11"/>
  <c r="U582" i="11"/>
  <c r="AM581" i="11"/>
  <c r="AJ581" i="11"/>
  <c r="AI581" i="11"/>
  <c r="Q582" i="11" s="1"/>
  <c r="AE581" i="11"/>
  <c r="AB581" i="11"/>
  <c r="U581" i="11"/>
  <c r="Q581" i="11"/>
  <c r="AM580" i="11"/>
  <c r="AJ580" i="11"/>
  <c r="AE580" i="11" s="1"/>
  <c r="AI580" i="11"/>
  <c r="AK580" i="11" s="1"/>
  <c r="AB580" i="11"/>
  <c r="U580" i="11"/>
  <c r="AM579" i="11"/>
  <c r="AK579" i="11"/>
  <c r="AJ579" i="11"/>
  <c r="AI579" i="11"/>
  <c r="Q580" i="11" s="1"/>
  <c r="AB579" i="11"/>
  <c r="U579" i="11"/>
  <c r="AM578" i="11"/>
  <c r="AJ578" i="11"/>
  <c r="AE578" i="11" s="1"/>
  <c r="AI578" i="11"/>
  <c r="AB578" i="11"/>
  <c r="U578" i="11"/>
  <c r="AM577" i="11"/>
  <c r="AJ577" i="11"/>
  <c r="AI577" i="11"/>
  <c r="Q578" i="11" s="1"/>
  <c r="AE577" i="11"/>
  <c r="AB577" i="11"/>
  <c r="U577" i="11"/>
  <c r="Q577" i="11"/>
  <c r="AM576" i="11"/>
  <c r="AJ576" i="11"/>
  <c r="AE576" i="11" s="1"/>
  <c r="AF576" i="11" s="1"/>
  <c r="AG576" i="11" s="1"/>
  <c r="AH576" i="11" s="1"/>
  <c r="J576" i="11" s="1"/>
  <c r="K576" i="11" s="1"/>
  <c r="AI576" i="11"/>
  <c r="AK576" i="11" s="1"/>
  <c r="AB576" i="11"/>
  <c r="U576" i="11"/>
  <c r="AM575" i="11"/>
  <c r="AK575" i="11"/>
  <c r="AJ575" i="11"/>
  <c r="AI575" i="11"/>
  <c r="Q576" i="11" s="1"/>
  <c r="AB575" i="11"/>
  <c r="U575" i="11"/>
  <c r="AM574" i="11"/>
  <c r="AJ574" i="11"/>
  <c r="T584" i="11" s="1"/>
  <c r="U584" i="11" s="1"/>
  <c r="AI574" i="11"/>
  <c r="AB574" i="11"/>
  <c r="U574" i="11"/>
  <c r="R574" i="11"/>
  <c r="Q574" i="11"/>
  <c r="N574" i="11"/>
  <c r="N575" i="11" s="1"/>
  <c r="N576" i="11" s="1"/>
  <c r="N577" i="11" s="1"/>
  <c r="N578" i="11" s="1"/>
  <c r="N579" i="11" s="1"/>
  <c r="N580" i="11" s="1"/>
  <c r="N581" i="11" s="1"/>
  <c r="N582" i="11" s="1"/>
  <c r="N583" i="11" s="1"/>
  <c r="N584" i="11" s="1"/>
  <c r="N585" i="11" s="1"/>
  <c r="N586" i="11" s="1"/>
  <c r="N587" i="11" s="1"/>
  <c r="N588" i="11" s="1"/>
  <c r="N589" i="11" s="1"/>
  <c r="N590" i="11" s="1"/>
  <c r="N591" i="11" s="1"/>
  <c r="N592" i="11" s="1"/>
  <c r="N593" i="11" s="1"/>
  <c r="N594" i="11" s="1"/>
  <c r="N595" i="11" s="1"/>
  <c r="N596" i="11" s="1"/>
  <c r="N597" i="11" s="1"/>
  <c r="N598" i="11" s="1"/>
  <c r="N599" i="11" s="1"/>
  <c r="N600" i="11" s="1"/>
  <c r="N601" i="11" s="1"/>
  <c r="N602" i="11" s="1"/>
  <c r="N603" i="11" s="1"/>
  <c r="N604" i="11" s="1"/>
  <c r="N605" i="11" s="1"/>
  <c r="N606" i="11" s="1"/>
  <c r="N607" i="11" s="1"/>
  <c r="N608" i="11" s="1"/>
  <c r="N609" i="11" s="1"/>
  <c r="N610" i="11" s="1"/>
  <c r="N611" i="11" s="1"/>
  <c r="N612" i="11" s="1"/>
  <c r="N613" i="11" s="1"/>
  <c r="N614" i="11" s="1"/>
  <c r="N615" i="11" s="1"/>
  <c r="N616" i="11" s="1"/>
  <c r="N617" i="11" s="1"/>
  <c r="N618" i="11" s="1"/>
  <c r="N619" i="11" s="1"/>
  <c r="N620" i="11" s="1"/>
  <c r="N621" i="11" s="1"/>
  <c r="N622" i="11" s="1"/>
  <c r="N623" i="11" s="1"/>
  <c r="N624" i="11" s="1"/>
  <c r="N625" i="11" s="1"/>
  <c r="N626" i="11" s="1"/>
  <c r="N627" i="11" s="1"/>
  <c r="N628" i="11" s="1"/>
  <c r="F574" i="1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AM573" i="11"/>
  <c r="AJ573" i="11"/>
  <c r="AI573" i="11"/>
  <c r="Q573" i="11" s="1"/>
  <c r="AE573" i="11"/>
  <c r="AB573" i="11"/>
  <c r="AM572" i="11"/>
  <c r="AJ572" i="11"/>
  <c r="AI572" i="11"/>
  <c r="AK572" i="11" s="1"/>
  <c r="AE572" i="11"/>
  <c r="AB572" i="11"/>
  <c r="U572" i="11"/>
  <c r="Q572" i="11"/>
  <c r="AM571" i="11"/>
  <c r="AJ571" i="11"/>
  <c r="AE571" i="11" s="1"/>
  <c r="AF571" i="11" s="1"/>
  <c r="AG571" i="11" s="1"/>
  <c r="AH571" i="11" s="1"/>
  <c r="J571" i="11" s="1"/>
  <c r="K571" i="11" s="1"/>
  <c r="AI571" i="11"/>
  <c r="AK571" i="11" s="1"/>
  <c r="AB571" i="11"/>
  <c r="U571" i="11"/>
  <c r="AM570" i="11"/>
  <c r="AK570" i="11"/>
  <c r="AJ570" i="11"/>
  <c r="AI570" i="11"/>
  <c r="Q571" i="11" s="1"/>
  <c r="AB570" i="11"/>
  <c r="U570" i="11"/>
  <c r="AM569" i="11"/>
  <c r="AJ569" i="11"/>
  <c r="AE569" i="11" s="1"/>
  <c r="AI569" i="11"/>
  <c r="AB569" i="11"/>
  <c r="U569" i="11"/>
  <c r="AM568" i="11"/>
  <c r="AK568" i="11"/>
  <c r="AJ568" i="11"/>
  <c r="AI568" i="11"/>
  <c r="Q569" i="11" s="1"/>
  <c r="AB568" i="11"/>
  <c r="U568" i="11"/>
  <c r="AM567" i="11"/>
  <c r="AJ567" i="11"/>
  <c r="AI567" i="11"/>
  <c r="AK567" i="11" s="1"/>
  <c r="AB567" i="11"/>
  <c r="U567" i="11"/>
  <c r="AM566" i="11"/>
  <c r="AJ566" i="11"/>
  <c r="AI566" i="11"/>
  <c r="AE566" i="11"/>
  <c r="AB566" i="11"/>
  <c r="U566" i="11"/>
  <c r="Q566" i="11"/>
  <c r="AM565" i="11"/>
  <c r="AJ565" i="11"/>
  <c r="AE565" i="11" s="1"/>
  <c r="AI565" i="11"/>
  <c r="AB565" i="11"/>
  <c r="U565" i="11"/>
  <c r="AM564" i="11"/>
  <c r="AK564" i="11"/>
  <c r="AJ564" i="11"/>
  <c r="AI564" i="11"/>
  <c r="Q565" i="11" s="1"/>
  <c r="AB564" i="11"/>
  <c r="U564" i="11"/>
  <c r="AM563" i="11"/>
  <c r="AJ563" i="11"/>
  <c r="AI563" i="11"/>
  <c r="AB563" i="11"/>
  <c r="U563" i="11"/>
  <c r="R563" i="11"/>
  <c r="Q563" i="11"/>
  <c r="N563" i="11"/>
  <c r="N564" i="11" s="1"/>
  <c r="N565" i="11" s="1"/>
  <c r="N566" i="11" s="1"/>
  <c r="N567" i="11" s="1"/>
  <c r="N568" i="11" s="1"/>
  <c r="N569" i="11" s="1"/>
  <c r="N570" i="11" s="1"/>
  <c r="N571" i="11" s="1"/>
  <c r="N572" i="11" s="1"/>
  <c r="N573" i="11" s="1"/>
  <c r="F563" i="1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AM562" i="11"/>
  <c r="AJ562" i="11"/>
  <c r="AI562" i="11"/>
  <c r="AE562" i="11"/>
  <c r="AB562" i="11"/>
  <c r="AM561" i="11"/>
  <c r="AJ561" i="11"/>
  <c r="AI561" i="11"/>
  <c r="AK561" i="11" s="1"/>
  <c r="AE561" i="11"/>
  <c r="AB561" i="11"/>
  <c r="U561" i="11"/>
  <c r="Q561" i="11"/>
  <c r="AM560" i="11"/>
  <c r="AJ560" i="11"/>
  <c r="AE560" i="11" s="1"/>
  <c r="AI560" i="11"/>
  <c r="AB560" i="11"/>
  <c r="U560" i="11"/>
  <c r="AM559" i="11"/>
  <c r="AK559" i="11"/>
  <c r="AJ559" i="11"/>
  <c r="AI559" i="11"/>
  <c r="Q560" i="11" s="1"/>
  <c r="AB559" i="11"/>
  <c r="U559" i="11"/>
  <c r="AM558" i="11"/>
  <c r="AJ558" i="11"/>
  <c r="AI558" i="11"/>
  <c r="AB558" i="11"/>
  <c r="U558" i="11"/>
  <c r="AM557" i="11"/>
  <c r="AJ557" i="11"/>
  <c r="AI557" i="11"/>
  <c r="AB557" i="11"/>
  <c r="U557" i="11"/>
  <c r="Q557" i="11"/>
  <c r="AM556" i="11"/>
  <c r="AJ556" i="11"/>
  <c r="AE556" i="11" s="1"/>
  <c r="AI556" i="11"/>
  <c r="AB556" i="11"/>
  <c r="U556" i="11"/>
  <c r="AM555" i="11"/>
  <c r="AJ555" i="11"/>
  <c r="AI555" i="11"/>
  <c r="AK555" i="11" s="1"/>
  <c r="AB555" i="11"/>
  <c r="U555" i="11"/>
  <c r="Q555" i="11"/>
  <c r="AM554" i="11"/>
  <c r="AJ554" i="11"/>
  <c r="AE554" i="11" s="1"/>
  <c r="AI554" i="11"/>
  <c r="AK554" i="11" s="1"/>
  <c r="AF554" i="11" s="1"/>
  <c r="AG554" i="11" s="1"/>
  <c r="AH554" i="11" s="1"/>
  <c r="J554" i="11" s="1"/>
  <c r="AB554" i="11"/>
  <c r="U554" i="11"/>
  <c r="K554" i="11"/>
  <c r="AM553" i="11"/>
  <c r="AJ553" i="11"/>
  <c r="AI553" i="11"/>
  <c r="Q554" i="11" s="1"/>
  <c r="AB553" i="11"/>
  <c r="U553" i="11"/>
  <c r="AN552" i="11"/>
  <c r="AM552" i="11"/>
  <c r="AB552" i="11"/>
  <c r="U552" i="11"/>
  <c r="Q552" i="11"/>
  <c r="N552" i="11"/>
  <c r="N553" i="11" s="1"/>
  <c r="N554" i="11" s="1"/>
  <c r="N555" i="11" s="1"/>
  <c r="N556" i="11" s="1"/>
  <c r="N557" i="11" s="1"/>
  <c r="N558" i="11" s="1"/>
  <c r="N559" i="11" s="1"/>
  <c r="N560" i="11" s="1"/>
  <c r="N561" i="11" s="1"/>
  <c r="N562" i="11" s="1"/>
  <c r="F552" i="1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AM551" i="11"/>
  <c r="AJ551" i="11"/>
  <c r="AI551" i="11"/>
  <c r="AK551" i="11" s="1"/>
  <c r="AB551" i="11"/>
  <c r="AM550" i="11"/>
  <c r="AJ550" i="11"/>
  <c r="AE550" i="11" s="1"/>
  <c r="AI550" i="11"/>
  <c r="AB550" i="11"/>
  <c r="U550" i="11"/>
  <c r="AM549" i="11"/>
  <c r="AK549" i="11"/>
  <c r="AJ549" i="11"/>
  <c r="AI549" i="11"/>
  <c r="AE549" i="11"/>
  <c r="AF549" i="11" s="1"/>
  <c r="AG549" i="11" s="1"/>
  <c r="AH549" i="11" s="1"/>
  <c r="J549" i="11" s="1"/>
  <c r="AB549" i="11"/>
  <c r="U549" i="11"/>
  <c r="Q549" i="11"/>
  <c r="K549" i="11"/>
  <c r="AM548" i="11"/>
  <c r="AK548" i="11"/>
  <c r="AJ548" i="11"/>
  <c r="AI548" i="11"/>
  <c r="AB548" i="11"/>
  <c r="U548" i="11"/>
  <c r="AM547" i="11"/>
  <c r="AJ547" i="11"/>
  <c r="AI547" i="11"/>
  <c r="AK547" i="11" s="1"/>
  <c r="AB547" i="11"/>
  <c r="U547" i="11"/>
  <c r="AM546" i="11"/>
  <c r="AJ546" i="11"/>
  <c r="AI546" i="11"/>
  <c r="AE546" i="11"/>
  <c r="AB546" i="11"/>
  <c r="U546" i="11"/>
  <c r="Q546" i="11"/>
  <c r="AM545" i="11"/>
  <c r="AJ545" i="11"/>
  <c r="AE545" i="11" s="1"/>
  <c r="AF545" i="11" s="1"/>
  <c r="AG545" i="11" s="1"/>
  <c r="AH545" i="11" s="1"/>
  <c r="J545" i="11" s="1"/>
  <c r="K545" i="11" s="1"/>
  <c r="AI545" i="11"/>
  <c r="AB545" i="11"/>
  <c r="U545" i="11"/>
  <c r="AM544" i="11"/>
  <c r="AK544" i="11"/>
  <c r="AJ544" i="11"/>
  <c r="AI544" i="11"/>
  <c r="AK545" i="11" s="1"/>
  <c r="AB544" i="11"/>
  <c r="U544" i="11"/>
  <c r="AM543" i="11"/>
  <c r="AJ543" i="11"/>
  <c r="AI543" i="11"/>
  <c r="AB543" i="11"/>
  <c r="U543" i="11"/>
  <c r="AM542" i="11"/>
  <c r="AJ542" i="11"/>
  <c r="AI542" i="11"/>
  <c r="AE542" i="11"/>
  <c r="AB542" i="11"/>
  <c r="U542" i="11"/>
  <c r="Q542" i="11"/>
  <c r="R542" i="11" s="1"/>
  <c r="AM541" i="11"/>
  <c r="AJ541" i="11"/>
  <c r="T551" i="11" s="1"/>
  <c r="AI541" i="11"/>
  <c r="AB541" i="11"/>
  <c r="U541" i="11"/>
  <c r="R541" i="11"/>
  <c r="Q541" i="11"/>
  <c r="N541" i="11"/>
  <c r="N542" i="11" s="1"/>
  <c r="N543" i="11" s="1"/>
  <c r="N544" i="11" s="1"/>
  <c r="N545" i="11" s="1"/>
  <c r="N546" i="11" s="1"/>
  <c r="N547" i="11" s="1"/>
  <c r="N548" i="11" s="1"/>
  <c r="N549" i="11" s="1"/>
  <c r="N550" i="11" s="1"/>
  <c r="N551" i="11" s="1"/>
  <c r="F541" i="1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AM540" i="11"/>
  <c r="AK540" i="11"/>
  <c r="AJ540" i="11"/>
  <c r="AI540" i="11"/>
  <c r="AK541" i="11" s="1"/>
  <c r="AE540" i="11"/>
  <c r="AF540" i="11" s="1"/>
  <c r="AG540" i="11" s="1"/>
  <c r="AH540" i="11" s="1"/>
  <c r="J540" i="11" s="1"/>
  <c r="K540" i="11" s="1"/>
  <c r="AB540" i="11"/>
  <c r="U540" i="11"/>
  <c r="R540" i="11"/>
  <c r="Q540" i="11"/>
  <c r="AM539" i="11"/>
  <c r="AJ539" i="11"/>
  <c r="AE539" i="11" s="1"/>
  <c r="AI539" i="11"/>
  <c r="AK539" i="11" s="1"/>
  <c r="AF539" i="11"/>
  <c r="AG539" i="11" s="1"/>
  <c r="AH539" i="11" s="1"/>
  <c r="J539" i="11" s="1"/>
  <c r="K539" i="11" s="1"/>
  <c r="AB539" i="11"/>
  <c r="U539" i="11"/>
  <c r="R539" i="11"/>
  <c r="Q539" i="11"/>
  <c r="AM538" i="11"/>
  <c r="AJ538" i="11"/>
  <c r="AI538" i="11"/>
  <c r="AK538" i="11" s="1"/>
  <c r="AE538" i="11"/>
  <c r="AF538" i="11" s="1"/>
  <c r="AG538" i="11" s="1"/>
  <c r="AH538" i="11" s="1"/>
  <c r="J538" i="11" s="1"/>
  <c r="K538" i="11" s="1"/>
  <c r="O538" i="11" s="1"/>
  <c r="P538" i="11" s="1"/>
  <c r="AB538" i="11"/>
  <c r="U538" i="11"/>
  <c r="R538" i="11"/>
  <c r="Q538" i="11"/>
  <c r="L538" i="11"/>
  <c r="AM537" i="11"/>
  <c r="AK537" i="11"/>
  <c r="AJ537" i="11"/>
  <c r="AE537" i="11" s="1"/>
  <c r="AF537" i="11" s="1"/>
  <c r="AG537" i="11" s="1"/>
  <c r="AI537" i="11"/>
  <c r="AH537" i="11"/>
  <c r="J537" i="11" s="1"/>
  <c r="K537" i="11" s="1"/>
  <c r="AB537" i="11"/>
  <c r="U537" i="11"/>
  <c r="R537" i="11"/>
  <c r="Q537" i="11"/>
  <c r="AM536" i="11"/>
  <c r="AK536" i="11"/>
  <c r="AJ536" i="11"/>
  <c r="AI536" i="11"/>
  <c r="AE536" i="11"/>
  <c r="AF536" i="11" s="1"/>
  <c r="AG536" i="11" s="1"/>
  <c r="AH536" i="11" s="1"/>
  <c r="J536" i="11" s="1"/>
  <c r="K536" i="11" s="1"/>
  <c r="AB536" i="11"/>
  <c r="U536" i="11"/>
  <c r="R536" i="11"/>
  <c r="Q536" i="11"/>
  <c r="AM535" i="11"/>
  <c r="AJ535" i="11"/>
  <c r="AI535" i="11"/>
  <c r="AK535" i="11" s="1"/>
  <c r="AB535" i="11"/>
  <c r="T535" i="11"/>
  <c r="AM534" i="11"/>
  <c r="AJ534" i="11"/>
  <c r="AE534" i="11" s="1"/>
  <c r="AI534" i="11"/>
  <c r="AB534" i="11"/>
  <c r="U534" i="11"/>
  <c r="AM533" i="11"/>
  <c r="AJ533" i="11"/>
  <c r="AI533" i="11"/>
  <c r="AE533" i="11"/>
  <c r="AB533" i="11"/>
  <c r="U533" i="11"/>
  <c r="Q533" i="11"/>
  <c r="AM532" i="11"/>
  <c r="AJ532" i="11"/>
  <c r="AE532" i="11" s="1"/>
  <c r="AI532" i="11"/>
  <c r="AB532" i="11"/>
  <c r="U532" i="11"/>
  <c r="AM531" i="11"/>
  <c r="AK531" i="11"/>
  <c r="AJ531" i="11"/>
  <c r="AI531" i="11"/>
  <c r="AK532" i="11" s="1"/>
  <c r="AB531" i="11"/>
  <c r="U531" i="11"/>
  <c r="AM530" i="11"/>
  <c r="AJ530" i="11"/>
  <c r="AI530" i="11"/>
  <c r="AK530" i="11" s="1"/>
  <c r="AB530" i="11"/>
  <c r="U530" i="11"/>
  <c r="R530" i="11"/>
  <c r="Q530" i="11"/>
  <c r="F530" i="1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AM529" i="11"/>
  <c r="AJ529" i="11"/>
  <c r="AI529" i="11"/>
  <c r="AK529" i="11" s="1"/>
  <c r="AE529" i="11"/>
  <c r="AF529" i="11" s="1"/>
  <c r="AG529" i="11" s="1"/>
  <c r="AH529" i="11" s="1"/>
  <c r="J529" i="11" s="1"/>
  <c r="K529" i="11" s="1"/>
  <c r="O529" i="11" s="1"/>
  <c r="P529" i="11" s="1"/>
  <c r="AB529" i="11"/>
  <c r="U529" i="11"/>
  <c r="R529" i="11"/>
  <c r="Q529" i="11"/>
  <c r="L529" i="11"/>
  <c r="AM528" i="11"/>
  <c r="AK528" i="11"/>
  <c r="AJ528" i="11"/>
  <c r="AE528" i="11" s="1"/>
  <c r="AF528" i="11" s="1"/>
  <c r="AG528" i="11" s="1"/>
  <c r="AI528" i="11"/>
  <c r="AH528" i="11"/>
  <c r="J528" i="11" s="1"/>
  <c r="K528" i="11" s="1"/>
  <c r="AB528" i="11"/>
  <c r="U528" i="11"/>
  <c r="R528" i="11"/>
  <c r="Q528" i="11"/>
  <c r="AM527" i="11"/>
  <c r="AK527" i="11"/>
  <c r="AJ527" i="11"/>
  <c r="AI527" i="11"/>
  <c r="AE527" i="11"/>
  <c r="AF527" i="11" s="1"/>
  <c r="AG527" i="11" s="1"/>
  <c r="AH527" i="11" s="1"/>
  <c r="J527" i="11" s="1"/>
  <c r="K527" i="11" s="1"/>
  <c r="AB527" i="11"/>
  <c r="U527" i="11"/>
  <c r="R527" i="11"/>
  <c r="Q527" i="11"/>
  <c r="AM526" i="11"/>
  <c r="AJ526" i="11"/>
  <c r="AE526" i="11" s="1"/>
  <c r="AF526" i="11" s="1"/>
  <c r="AG526" i="11" s="1"/>
  <c r="AH526" i="11" s="1"/>
  <c r="J526" i="11" s="1"/>
  <c r="K526" i="11" s="1"/>
  <c r="AI526" i="11"/>
  <c r="AK526" i="11" s="1"/>
  <c r="AB526" i="11"/>
  <c r="U526" i="11"/>
  <c r="R526" i="11"/>
  <c r="Q526" i="11"/>
  <c r="AM525" i="11"/>
  <c r="AJ525" i="11"/>
  <c r="AI525" i="11"/>
  <c r="AE525" i="11"/>
  <c r="AB525" i="11"/>
  <c r="AM524" i="11"/>
  <c r="AJ524" i="11"/>
  <c r="AI524" i="11"/>
  <c r="AK524" i="11" s="1"/>
  <c r="AE524" i="11"/>
  <c r="AF524" i="11" s="1"/>
  <c r="AG524" i="11" s="1"/>
  <c r="AH524" i="11" s="1"/>
  <c r="J524" i="11" s="1"/>
  <c r="K524" i="11" s="1"/>
  <c r="O524" i="11" s="1"/>
  <c r="P524" i="11" s="1"/>
  <c r="AB524" i="11"/>
  <c r="U524" i="11"/>
  <c r="Q524" i="11"/>
  <c r="L524" i="11"/>
  <c r="AM523" i="11"/>
  <c r="AJ523" i="11"/>
  <c r="AE523" i="11" s="1"/>
  <c r="AI523" i="11"/>
  <c r="AB523" i="11"/>
  <c r="U523" i="11"/>
  <c r="AM522" i="11"/>
  <c r="AK522" i="11"/>
  <c r="AJ522" i="11"/>
  <c r="AI522" i="11"/>
  <c r="AK523" i="11" s="1"/>
  <c r="AB522" i="11"/>
  <c r="U522" i="11"/>
  <c r="AM521" i="11"/>
  <c r="AJ521" i="11"/>
  <c r="AI521" i="11"/>
  <c r="AK521" i="11" s="1"/>
  <c r="AB521" i="11"/>
  <c r="U521" i="11"/>
  <c r="AM520" i="11"/>
  <c r="AJ520" i="11"/>
  <c r="AI520" i="11"/>
  <c r="AE520" i="11"/>
  <c r="AB520" i="11"/>
  <c r="U520" i="11"/>
  <c r="Q520" i="11"/>
  <c r="R520" i="11" s="1"/>
  <c r="AM519" i="11"/>
  <c r="AJ519" i="11"/>
  <c r="T525" i="11" s="1"/>
  <c r="AI519" i="11"/>
  <c r="AB519" i="11"/>
  <c r="U519" i="11"/>
  <c r="R519" i="11"/>
  <c r="Q519" i="11"/>
  <c r="F519" i="1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AM518" i="11"/>
  <c r="AK518" i="11"/>
  <c r="AJ518" i="11"/>
  <c r="AI518" i="11"/>
  <c r="AK519" i="11" s="1"/>
  <c r="AE518" i="11"/>
  <c r="AF518" i="11" s="1"/>
  <c r="AG518" i="11" s="1"/>
  <c r="AH518" i="11" s="1"/>
  <c r="J518" i="11" s="1"/>
  <c r="K518" i="11" s="1"/>
  <c r="L518" i="11" s="1"/>
  <c r="AB518" i="11"/>
  <c r="U518" i="11"/>
  <c r="R518" i="11"/>
  <c r="Q518" i="11"/>
  <c r="O518" i="11"/>
  <c r="P518" i="11" s="1"/>
  <c r="AM517" i="11"/>
  <c r="AJ517" i="11"/>
  <c r="AE517" i="11" s="1"/>
  <c r="AF517" i="11" s="1"/>
  <c r="AG517" i="11" s="1"/>
  <c r="AH517" i="11" s="1"/>
  <c r="J517" i="11" s="1"/>
  <c r="K517" i="11" s="1"/>
  <c r="AI517" i="11"/>
  <c r="AK517" i="11" s="1"/>
  <c r="AB517" i="11"/>
  <c r="U517" i="11"/>
  <c r="R517" i="11"/>
  <c r="Q517" i="11"/>
  <c r="AM516" i="11"/>
  <c r="AJ516" i="11"/>
  <c r="AI516" i="11"/>
  <c r="AK516" i="11" s="1"/>
  <c r="AE516" i="11"/>
  <c r="AF516" i="11" s="1"/>
  <c r="AG516" i="11" s="1"/>
  <c r="AH516" i="11" s="1"/>
  <c r="J516" i="11" s="1"/>
  <c r="K516" i="11" s="1"/>
  <c r="O516" i="11" s="1"/>
  <c r="P516" i="11" s="1"/>
  <c r="AB516" i="11"/>
  <c r="U516" i="11"/>
  <c r="R516" i="11"/>
  <c r="Q516" i="11"/>
  <c r="L516" i="11"/>
  <c r="AM515" i="11"/>
  <c r="AK515" i="11"/>
  <c r="AJ515" i="11"/>
  <c r="AE515" i="11" s="1"/>
  <c r="AF515" i="11" s="1"/>
  <c r="AG515" i="11" s="1"/>
  <c r="AH515" i="11" s="1"/>
  <c r="J515" i="11" s="1"/>
  <c r="K515" i="11" s="1"/>
  <c r="AI515" i="11"/>
  <c r="AB515" i="11"/>
  <c r="U515" i="11"/>
  <c r="R515" i="11"/>
  <c r="Q515" i="11"/>
  <c r="AM514" i="11"/>
  <c r="AK514" i="11"/>
  <c r="AJ514" i="11"/>
  <c r="AI514" i="11"/>
  <c r="AB514" i="11"/>
  <c r="U514" i="11"/>
  <c r="AM513" i="11"/>
  <c r="AJ513" i="11"/>
  <c r="AI513" i="11"/>
  <c r="AK513" i="11" s="1"/>
  <c r="AB513" i="11"/>
  <c r="T513" i="11"/>
  <c r="U513" i="11" s="1"/>
  <c r="AM512" i="11"/>
  <c r="AJ512" i="11"/>
  <c r="AE512" i="11" s="1"/>
  <c r="AI512" i="11"/>
  <c r="AB512" i="11"/>
  <c r="U512" i="11"/>
  <c r="AM511" i="11"/>
  <c r="AK511" i="11"/>
  <c r="AJ511" i="11"/>
  <c r="AI511" i="11"/>
  <c r="AK512" i="11" s="1"/>
  <c r="AB511" i="11"/>
  <c r="U511" i="11"/>
  <c r="AM510" i="11"/>
  <c r="AJ510" i="11"/>
  <c r="AI510" i="11"/>
  <c r="AB510" i="11"/>
  <c r="U510" i="11"/>
  <c r="AM509" i="11"/>
  <c r="AJ509" i="11"/>
  <c r="AI509" i="11"/>
  <c r="AE509" i="11"/>
  <c r="AB509" i="11"/>
  <c r="U509" i="11"/>
  <c r="Q509" i="11"/>
  <c r="R509" i="11" s="1"/>
  <c r="AM508" i="11"/>
  <c r="AJ508" i="11"/>
  <c r="AE508" i="11" s="1"/>
  <c r="AF508" i="11" s="1"/>
  <c r="AG508" i="11" s="1"/>
  <c r="AH508" i="11" s="1"/>
  <c r="J508" i="11" s="1"/>
  <c r="K508" i="11" s="1"/>
  <c r="AI508" i="11"/>
  <c r="AB508" i="11"/>
  <c r="U508" i="11"/>
  <c r="R508" i="11"/>
  <c r="Q508" i="11"/>
  <c r="F508" i="1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AM507" i="11"/>
  <c r="AK507" i="11"/>
  <c r="AJ507" i="11"/>
  <c r="AI507" i="11"/>
  <c r="AK508" i="11" s="1"/>
  <c r="AE507" i="11"/>
  <c r="AF507" i="11" s="1"/>
  <c r="AG507" i="11" s="1"/>
  <c r="AH507" i="11" s="1"/>
  <c r="AB507" i="11"/>
  <c r="U507" i="11"/>
  <c r="R507" i="11"/>
  <c r="Q507" i="11"/>
  <c r="J507" i="11"/>
  <c r="K507" i="11" s="1"/>
  <c r="AM506" i="11"/>
  <c r="AJ506" i="11"/>
  <c r="AE506" i="11" s="1"/>
  <c r="AI506" i="11"/>
  <c r="AK506" i="11" s="1"/>
  <c r="AF506" i="11"/>
  <c r="AG506" i="11" s="1"/>
  <c r="AH506" i="11" s="1"/>
  <c r="J506" i="11" s="1"/>
  <c r="K506" i="11" s="1"/>
  <c r="AB506" i="11"/>
  <c r="U506" i="11"/>
  <c r="R506" i="11"/>
  <c r="Q506" i="11"/>
  <c r="AM505" i="11"/>
  <c r="AJ505" i="11"/>
  <c r="AI505" i="11"/>
  <c r="AK505" i="11" s="1"/>
  <c r="AE505" i="11"/>
  <c r="AF505" i="11" s="1"/>
  <c r="AG505" i="11" s="1"/>
  <c r="AH505" i="11" s="1"/>
  <c r="J505" i="11" s="1"/>
  <c r="K505" i="11" s="1"/>
  <c r="O505" i="11" s="1"/>
  <c r="P505" i="11" s="1"/>
  <c r="AB505" i="11"/>
  <c r="U505" i="11"/>
  <c r="R505" i="11"/>
  <c r="Q505" i="11"/>
  <c r="AM504" i="11"/>
  <c r="AK504" i="11"/>
  <c r="AJ504" i="11"/>
  <c r="AE504" i="11" s="1"/>
  <c r="AF504" i="11" s="1"/>
  <c r="AG504" i="11" s="1"/>
  <c r="AI504" i="11"/>
  <c r="AH504" i="11"/>
  <c r="J504" i="11" s="1"/>
  <c r="K504" i="11" s="1"/>
  <c r="AB504" i="11"/>
  <c r="U504" i="11"/>
  <c r="R504" i="11"/>
  <c r="Q504" i="11"/>
  <c r="AM503" i="11"/>
  <c r="AK503" i="11"/>
  <c r="AJ503" i="11"/>
  <c r="AI503" i="11"/>
  <c r="T503" i="11" s="1"/>
  <c r="AB503" i="11"/>
  <c r="AM502" i="11"/>
  <c r="AJ502" i="11"/>
  <c r="AI502" i="11"/>
  <c r="AK502" i="11" s="1"/>
  <c r="AB502" i="11"/>
  <c r="U502" i="11"/>
  <c r="AM501" i="11"/>
  <c r="AJ501" i="11"/>
  <c r="AI501" i="11"/>
  <c r="AE501" i="11"/>
  <c r="AB501" i="11"/>
  <c r="U501" i="11"/>
  <c r="Q501" i="11"/>
  <c r="AM500" i="11"/>
  <c r="AJ500" i="11"/>
  <c r="AE500" i="11" s="1"/>
  <c r="AI500" i="11"/>
  <c r="AB500" i="11"/>
  <c r="U500" i="11"/>
  <c r="AM499" i="11"/>
  <c r="AK499" i="11"/>
  <c r="AJ499" i="11"/>
  <c r="AI499" i="11"/>
  <c r="AK500" i="11" s="1"/>
  <c r="AB499" i="11"/>
  <c r="U499" i="11"/>
  <c r="AM498" i="11"/>
  <c r="AJ498" i="11"/>
  <c r="AI498" i="11"/>
  <c r="AK498" i="11" s="1"/>
  <c r="AB498" i="11"/>
  <c r="U498" i="11"/>
  <c r="F498" i="11"/>
  <c r="F499" i="11" s="1"/>
  <c r="F500" i="11" s="1"/>
  <c r="F501" i="11" s="1"/>
  <c r="F502" i="11" s="1"/>
  <c r="F503" i="11" s="1"/>
  <c r="F504" i="11" s="1"/>
  <c r="F505" i="11" s="1"/>
  <c r="F506" i="11" s="1"/>
  <c r="F507" i="11" s="1"/>
  <c r="AM497" i="11"/>
  <c r="AJ497" i="11"/>
  <c r="AI497" i="11"/>
  <c r="AE497" i="11"/>
  <c r="AF497" i="11" s="1"/>
  <c r="AG497" i="11" s="1"/>
  <c r="AH497" i="11" s="1"/>
  <c r="J497" i="11" s="1"/>
  <c r="K497" i="11" s="1"/>
  <c r="O497" i="11" s="1"/>
  <c r="P497" i="11" s="1"/>
  <c r="AB497" i="11"/>
  <c r="U497" i="11"/>
  <c r="R497" i="11"/>
  <c r="Q497" i="11"/>
  <c r="N497" i="11"/>
  <c r="N498" i="11" s="1"/>
  <c r="N499" i="11" s="1"/>
  <c r="N500" i="11" s="1"/>
  <c r="N501" i="11" s="1"/>
  <c r="N502" i="11" s="1"/>
  <c r="N503" i="11" s="1"/>
  <c r="N504" i="11" s="1"/>
  <c r="N505" i="11" s="1"/>
  <c r="N506" i="11" s="1"/>
  <c r="N507" i="11" s="1"/>
  <c r="N508" i="11" s="1"/>
  <c r="N509" i="11" s="1"/>
  <c r="N510" i="11" s="1"/>
  <c r="N511" i="11" s="1"/>
  <c r="N512" i="11" s="1"/>
  <c r="N513" i="11" s="1"/>
  <c r="N514" i="11" s="1"/>
  <c r="N515" i="11" s="1"/>
  <c r="N516" i="11" s="1"/>
  <c r="N517" i="11" s="1"/>
  <c r="N518" i="11" s="1"/>
  <c r="N519" i="11" s="1"/>
  <c r="N520" i="11" s="1"/>
  <c r="N521" i="11" s="1"/>
  <c r="N522" i="11" s="1"/>
  <c r="N523" i="11" s="1"/>
  <c r="N524" i="11" s="1"/>
  <c r="N525" i="11" s="1"/>
  <c r="N526" i="11" s="1"/>
  <c r="N527" i="11" s="1"/>
  <c r="N528" i="11" s="1"/>
  <c r="N529" i="11" s="1"/>
  <c r="N530" i="11" s="1"/>
  <c r="N531" i="11" s="1"/>
  <c r="N532" i="11" s="1"/>
  <c r="N533" i="11" s="1"/>
  <c r="N534" i="11" s="1"/>
  <c r="N535" i="11" s="1"/>
  <c r="N536" i="11" s="1"/>
  <c r="N537" i="11" s="1"/>
  <c r="N538" i="11" s="1"/>
  <c r="N539" i="11" s="1"/>
  <c r="N540" i="11" s="1"/>
  <c r="L497" i="11"/>
  <c r="F497" i="11"/>
  <c r="AM496" i="11"/>
  <c r="AK496" i="11"/>
  <c r="AJ496" i="11"/>
  <c r="AE496" i="11" s="1"/>
  <c r="AF496" i="11" s="1"/>
  <c r="AG496" i="11" s="1"/>
  <c r="AH496" i="11" s="1"/>
  <c r="J496" i="11" s="1"/>
  <c r="K496" i="11" s="1"/>
  <c r="AI496" i="11"/>
  <c r="AB496" i="11"/>
  <c r="U496" i="11"/>
  <c r="R496" i="11"/>
  <c r="Q496" i="11"/>
  <c r="AM495" i="11"/>
  <c r="AK495" i="11"/>
  <c r="AJ495" i="11"/>
  <c r="AI495" i="11"/>
  <c r="AE495" i="11"/>
  <c r="AF495" i="11" s="1"/>
  <c r="AG495" i="11" s="1"/>
  <c r="AH495" i="11" s="1"/>
  <c r="AB495" i="11"/>
  <c r="U495" i="11"/>
  <c r="R495" i="11"/>
  <c r="Q495" i="11"/>
  <c r="J495" i="11"/>
  <c r="K495" i="11" s="1"/>
  <c r="AM494" i="11"/>
  <c r="AJ494" i="11"/>
  <c r="AE494" i="11" s="1"/>
  <c r="AI494" i="11"/>
  <c r="AK494" i="11" s="1"/>
  <c r="AF494" i="11"/>
  <c r="AG494" i="11" s="1"/>
  <c r="AH494" i="11" s="1"/>
  <c r="J494" i="11" s="1"/>
  <c r="K494" i="11" s="1"/>
  <c r="AB494" i="11"/>
  <c r="U494" i="11"/>
  <c r="R494" i="11"/>
  <c r="Q494" i="11"/>
  <c r="AM493" i="11"/>
  <c r="AJ493" i="11"/>
  <c r="AI493" i="11"/>
  <c r="AK493" i="11" s="1"/>
  <c r="AE493" i="11"/>
  <c r="AF493" i="11" s="1"/>
  <c r="AG493" i="11" s="1"/>
  <c r="AH493" i="11" s="1"/>
  <c r="J493" i="11" s="1"/>
  <c r="K493" i="11" s="1"/>
  <c r="O493" i="11" s="1"/>
  <c r="P493" i="11" s="1"/>
  <c r="AB493" i="11"/>
  <c r="U493" i="11"/>
  <c r="R493" i="11"/>
  <c r="Q493" i="11"/>
  <c r="AM492" i="11"/>
  <c r="AK492" i="11"/>
  <c r="AJ492" i="11"/>
  <c r="AE492" i="11" s="1"/>
  <c r="AF492" i="11" s="1"/>
  <c r="AG492" i="11" s="1"/>
  <c r="AI492" i="11"/>
  <c r="AH492" i="11"/>
  <c r="J492" i="11" s="1"/>
  <c r="K492" i="11" s="1"/>
  <c r="AB492" i="11"/>
  <c r="Q492" i="11"/>
  <c r="AM491" i="11"/>
  <c r="AJ491" i="11"/>
  <c r="AE491" i="11" s="1"/>
  <c r="AI491" i="11"/>
  <c r="AB491" i="11"/>
  <c r="U491" i="11"/>
  <c r="AM490" i="11"/>
  <c r="AK490" i="11"/>
  <c r="AJ490" i="11"/>
  <c r="AI490" i="11"/>
  <c r="AK491" i="11" s="1"/>
  <c r="AB490" i="11"/>
  <c r="U490" i="11"/>
  <c r="AM489" i="11"/>
  <c r="AJ489" i="11"/>
  <c r="AI489" i="11"/>
  <c r="AB489" i="11"/>
  <c r="U489" i="11"/>
  <c r="AM488" i="11"/>
  <c r="AJ488" i="11"/>
  <c r="AI488" i="11"/>
  <c r="AE488" i="11"/>
  <c r="AB488" i="11"/>
  <c r="U488" i="11"/>
  <c r="Q488" i="11"/>
  <c r="AM487" i="11"/>
  <c r="AJ487" i="11"/>
  <c r="AE487" i="11" s="1"/>
  <c r="AI487" i="11"/>
  <c r="AB487" i="11"/>
  <c r="U487" i="11"/>
  <c r="N487" i="11"/>
  <c r="N488" i="11" s="1"/>
  <c r="N489" i="11" s="1"/>
  <c r="N490" i="11" s="1"/>
  <c r="N491" i="11" s="1"/>
  <c r="N492" i="11" s="1"/>
  <c r="N493" i="11" s="1"/>
  <c r="N494" i="11" s="1"/>
  <c r="N495" i="11" s="1"/>
  <c r="N496" i="11" s="1"/>
  <c r="AM486" i="11"/>
  <c r="AK486" i="11"/>
  <c r="AJ486" i="11"/>
  <c r="AI486" i="11"/>
  <c r="AK487" i="11" s="1"/>
  <c r="AB486" i="11"/>
  <c r="U486" i="11"/>
  <c r="R486" i="11"/>
  <c r="Q486" i="11"/>
  <c r="N486" i="11"/>
  <c r="F486" i="1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AM485" i="11"/>
  <c r="AJ485" i="11"/>
  <c r="AI485" i="11"/>
  <c r="AK485" i="11" s="1"/>
  <c r="AB485" i="11"/>
  <c r="U485" i="11"/>
  <c r="R485" i="11"/>
  <c r="Q485" i="11"/>
  <c r="AM484" i="11"/>
  <c r="AJ484" i="11"/>
  <c r="AI484" i="11"/>
  <c r="AK484" i="11" s="1"/>
  <c r="AE484" i="11"/>
  <c r="AF484" i="11" s="1"/>
  <c r="AG484" i="11" s="1"/>
  <c r="AH484" i="11" s="1"/>
  <c r="J484" i="11" s="1"/>
  <c r="K484" i="11" s="1"/>
  <c r="O484" i="11" s="1"/>
  <c r="P484" i="11" s="1"/>
  <c r="AB484" i="11"/>
  <c r="U484" i="11"/>
  <c r="R484" i="11"/>
  <c r="Q484" i="11"/>
  <c r="AM483" i="11"/>
  <c r="AK483" i="11"/>
  <c r="AJ483" i="11"/>
  <c r="AE483" i="11" s="1"/>
  <c r="AF483" i="11" s="1"/>
  <c r="AG483" i="11" s="1"/>
  <c r="AI483" i="11"/>
  <c r="AH483" i="11"/>
  <c r="J483" i="11" s="1"/>
  <c r="K483" i="11" s="1"/>
  <c r="AB483" i="11"/>
  <c r="U483" i="11"/>
  <c r="R483" i="11"/>
  <c r="Q483" i="11"/>
  <c r="AM482" i="11"/>
  <c r="AK482" i="11"/>
  <c r="AJ482" i="11"/>
  <c r="AI482" i="11"/>
  <c r="AE482" i="11"/>
  <c r="AF482" i="11" s="1"/>
  <c r="AG482" i="11" s="1"/>
  <c r="AH482" i="11" s="1"/>
  <c r="J482" i="11" s="1"/>
  <c r="K482" i="11" s="1"/>
  <c r="AB482" i="11"/>
  <c r="U482" i="11"/>
  <c r="R482" i="11"/>
  <c r="Q482" i="11"/>
  <c r="AM481" i="11"/>
  <c r="AJ481" i="11"/>
  <c r="AI481" i="11"/>
  <c r="AK481" i="11" s="1"/>
  <c r="AB481" i="11"/>
  <c r="T481" i="11"/>
  <c r="AM480" i="11"/>
  <c r="AJ480" i="11"/>
  <c r="AE480" i="11" s="1"/>
  <c r="AI480" i="11"/>
  <c r="AB480" i="11"/>
  <c r="U480" i="11"/>
  <c r="AM479" i="11"/>
  <c r="AJ479" i="11"/>
  <c r="AI479" i="11"/>
  <c r="AE479" i="11"/>
  <c r="AB479" i="11"/>
  <c r="U479" i="11"/>
  <c r="Q479" i="11"/>
  <c r="AM478" i="11"/>
  <c r="AJ478" i="11"/>
  <c r="AE478" i="11" s="1"/>
  <c r="AI478" i="11"/>
  <c r="AB478" i="11"/>
  <c r="U478" i="11"/>
  <c r="AM477" i="11"/>
  <c r="AJ477" i="11"/>
  <c r="AI477" i="11"/>
  <c r="AB477" i="11"/>
  <c r="U477" i="11"/>
  <c r="Q477" i="11"/>
  <c r="AM476" i="11"/>
  <c r="AJ476" i="11"/>
  <c r="AE476" i="11" s="1"/>
  <c r="AI476" i="11"/>
  <c r="AK476" i="11" s="1"/>
  <c r="AF476" i="11"/>
  <c r="AG476" i="11" s="1"/>
  <c r="AH476" i="11" s="1"/>
  <c r="J476" i="11" s="1"/>
  <c r="K476" i="11" s="1"/>
  <c r="AB476" i="11"/>
  <c r="U476" i="11"/>
  <c r="F476" i="11"/>
  <c r="F477" i="11" s="1"/>
  <c r="F478" i="11" s="1"/>
  <c r="F479" i="11" s="1"/>
  <c r="F480" i="11" s="1"/>
  <c r="F481" i="11" s="1"/>
  <c r="F482" i="11" s="1"/>
  <c r="F483" i="11" s="1"/>
  <c r="F484" i="11" s="1"/>
  <c r="F485" i="11" s="1"/>
  <c r="AM475" i="11"/>
  <c r="AJ475" i="11"/>
  <c r="AI475" i="11"/>
  <c r="Q476" i="11" s="1"/>
  <c r="R476" i="11" s="1"/>
  <c r="AB475" i="11"/>
  <c r="U475" i="11"/>
  <c r="R475" i="11"/>
  <c r="Q475" i="11"/>
  <c r="N475" i="11"/>
  <c r="N476" i="11" s="1"/>
  <c r="N477" i="11" s="1"/>
  <c r="N478" i="11" s="1"/>
  <c r="N479" i="11" s="1"/>
  <c r="N480" i="11" s="1"/>
  <c r="N481" i="11" s="1"/>
  <c r="N482" i="11" s="1"/>
  <c r="N483" i="11" s="1"/>
  <c r="N484" i="11" s="1"/>
  <c r="N485" i="11" s="1"/>
  <c r="F475" i="11"/>
  <c r="AM474" i="11"/>
  <c r="AK474" i="11"/>
  <c r="AJ474" i="11"/>
  <c r="AE474" i="11" s="1"/>
  <c r="AI474" i="11"/>
  <c r="AF474" i="11"/>
  <c r="AG474" i="11" s="1"/>
  <c r="AH474" i="11" s="1"/>
  <c r="J474" i="11" s="1"/>
  <c r="K474" i="11" s="1"/>
  <c r="AB474" i="11"/>
  <c r="U474" i="11"/>
  <c r="R474" i="11"/>
  <c r="Q474" i="11"/>
  <c r="AM473" i="11"/>
  <c r="AJ473" i="11"/>
  <c r="AI473" i="11"/>
  <c r="AK473" i="11" s="1"/>
  <c r="AE473" i="11"/>
  <c r="AF473" i="11" s="1"/>
  <c r="AG473" i="11" s="1"/>
  <c r="AH473" i="11" s="1"/>
  <c r="J473" i="11" s="1"/>
  <c r="K473" i="11" s="1"/>
  <c r="O473" i="11" s="1"/>
  <c r="P473" i="11" s="1"/>
  <c r="AB473" i="11"/>
  <c r="U473" i="11"/>
  <c r="R473" i="11"/>
  <c r="Q473" i="11"/>
  <c r="AM472" i="11"/>
  <c r="AJ472" i="11"/>
  <c r="AE472" i="11" s="1"/>
  <c r="AI472" i="11"/>
  <c r="AK472" i="11" s="1"/>
  <c r="AF472" i="11"/>
  <c r="AG472" i="11" s="1"/>
  <c r="AH472" i="11" s="1"/>
  <c r="J472" i="11" s="1"/>
  <c r="K472" i="11" s="1"/>
  <c r="AB472" i="11"/>
  <c r="U472" i="11"/>
  <c r="R472" i="11"/>
  <c r="Q472" i="11"/>
  <c r="AM471" i="11"/>
  <c r="AK471" i="11"/>
  <c r="AJ471" i="11"/>
  <c r="AI471" i="11"/>
  <c r="AE471" i="11"/>
  <c r="AF471" i="11" s="1"/>
  <c r="AG471" i="11" s="1"/>
  <c r="AH471" i="11" s="1"/>
  <c r="J471" i="11" s="1"/>
  <c r="K471" i="11" s="1"/>
  <c r="AB471" i="11"/>
  <c r="U471" i="11"/>
  <c r="R471" i="11"/>
  <c r="Q471" i="11"/>
  <c r="AM470" i="11"/>
  <c r="AK470" i="11"/>
  <c r="AJ470" i="11"/>
  <c r="AE470" i="11" s="1"/>
  <c r="AF470" i="11" s="1"/>
  <c r="AG470" i="11" s="1"/>
  <c r="AI470" i="11"/>
  <c r="AH470" i="11"/>
  <c r="J470" i="11" s="1"/>
  <c r="K470" i="11" s="1"/>
  <c r="AB470" i="11"/>
  <c r="Q470" i="11"/>
  <c r="AM469" i="11"/>
  <c r="AJ469" i="11"/>
  <c r="AE469" i="11" s="1"/>
  <c r="AI469" i="11"/>
  <c r="AB469" i="11"/>
  <c r="U469" i="11"/>
  <c r="AM468" i="11"/>
  <c r="AJ468" i="11"/>
  <c r="AI468" i="11"/>
  <c r="AB468" i="11"/>
  <c r="U468" i="11"/>
  <c r="Q468" i="11"/>
  <c r="AM467" i="11"/>
  <c r="AJ467" i="11"/>
  <c r="AE467" i="11" s="1"/>
  <c r="AI467" i="11"/>
  <c r="AK467" i="11" s="1"/>
  <c r="AF467" i="11"/>
  <c r="AG467" i="11" s="1"/>
  <c r="AH467" i="11" s="1"/>
  <c r="J467" i="11" s="1"/>
  <c r="K467" i="11" s="1"/>
  <c r="AB467" i="11"/>
  <c r="U467" i="11"/>
  <c r="AM466" i="11"/>
  <c r="AJ466" i="11"/>
  <c r="AI466" i="11"/>
  <c r="Q467" i="11" s="1"/>
  <c r="AB466" i="11"/>
  <c r="U466" i="11"/>
  <c r="Q466" i="11"/>
  <c r="AM465" i="11"/>
  <c r="AJ465" i="11"/>
  <c r="AE465" i="11" s="1"/>
  <c r="AI465" i="11"/>
  <c r="AB465" i="11"/>
  <c r="U465" i="11"/>
  <c r="AM464" i="11"/>
  <c r="AJ464" i="11"/>
  <c r="AI464" i="11"/>
  <c r="AB464" i="11"/>
  <c r="U464" i="11"/>
  <c r="R464" i="11"/>
  <c r="Q464" i="11"/>
  <c r="N464" i="11"/>
  <c r="N465" i="11" s="1"/>
  <c r="N466" i="11" s="1"/>
  <c r="N467" i="11" s="1"/>
  <c r="N468" i="11" s="1"/>
  <c r="N469" i="11" s="1"/>
  <c r="N470" i="11" s="1"/>
  <c r="N471" i="11" s="1"/>
  <c r="N472" i="11" s="1"/>
  <c r="N473" i="11" s="1"/>
  <c r="N474" i="11" s="1"/>
  <c r="F464" i="1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AM463" i="11"/>
  <c r="AJ463" i="11"/>
  <c r="AI463" i="11"/>
  <c r="AK463" i="11" s="1"/>
  <c r="AB463" i="11"/>
  <c r="U463" i="11"/>
  <c r="R463" i="11"/>
  <c r="Q463" i="11"/>
  <c r="AM462" i="11"/>
  <c r="AJ462" i="11"/>
  <c r="AI462" i="11"/>
  <c r="AK462" i="11" s="1"/>
  <c r="AG462" i="11"/>
  <c r="AH462" i="11" s="1"/>
  <c r="AE462" i="11"/>
  <c r="AF462" i="11" s="1"/>
  <c r="AB462" i="11"/>
  <c r="U462" i="11"/>
  <c r="R462" i="11"/>
  <c r="Q462" i="11"/>
  <c r="J462" i="11"/>
  <c r="K462" i="11" s="1"/>
  <c r="AM461" i="11"/>
  <c r="AK461" i="11"/>
  <c r="AJ461" i="11"/>
  <c r="AE461" i="11" s="1"/>
  <c r="AI461" i="11"/>
  <c r="AF461" i="11"/>
  <c r="AG461" i="11" s="1"/>
  <c r="AH461" i="11" s="1"/>
  <c r="J461" i="11" s="1"/>
  <c r="K461" i="11" s="1"/>
  <c r="AB461" i="11"/>
  <c r="U461" i="11"/>
  <c r="R461" i="11"/>
  <c r="Q461" i="11"/>
  <c r="AM460" i="11"/>
  <c r="AK460" i="11"/>
  <c r="AJ460" i="11"/>
  <c r="AI460" i="11"/>
  <c r="AE460" i="11"/>
  <c r="AF460" i="11" s="1"/>
  <c r="AG460" i="11" s="1"/>
  <c r="AH460" i="11" s="1"/>
  <c r="J460" i="11" s="1"/>
  <c r="K460" i="11" s="1"/>
  <c r="AB460" i="11"/>
  <c r="U460" i="11"/>
  <c r="R460" i="11"/>
  <c r="Q460" i="11"/>
  <c r="AM459" i="11"/>
  <c r="AJ459" i="11"/>
  <c r="AI459" i="11"/>
  <c r="AK459" i="11" s="1"/>
  <c r="AB459" i="11"/>
  <c r="AM458" i="11"/>
  <c r="AJ458" i="11"/>
  <c r="AI458" i="11"/>
  <c r="AB458" i="11"/>
  <c r="U458" i="11"/>
  <c r="AM457" i="11"/>
  <c r="AK457" i="11"/>
  <c r="AJ457" i="11"/>
  <c r="AI457" i="11"/>
  <c r="Q457" i="11" s="1"/>
  <c r="AE457" i="11"/>
  <c r="AF457" i="11" s="1"/>
  <c r="AG457" i="11" s="1"/>
  <c r="AH457" i="11" s="1"/>
  <c r="J457" i="11" s="1"/>
  <c r="K457" i="11" s="1"/>
  <c r="O457" i="11" s="1"/>
  <c r="P457" i="11" s="1"/>
  <c r="AB457" i="11"/>
  <c r="U457" i="11"/>
  <c r="AM456" i="11"/>
  <c r="AJ456" i="11"/>
  <c r="AE456" i="11" s="1"/>
  <c r="AI456" i="11"/>
  <c r="AB456" i="11"/>
  <c r="U456" i="11"/>
  <c r="AM455" i="11"/>
  <c r="AK455" i="11"/>
  <c r="AJ455" i="11"/>
  <c r="AI455" i="11"/>
  <c r="AB455" i="11"/>
  <c r="U455" i="11"/>
  <c r="AM454" i="11"/>
  <c r="AJ454" i="11"/>
  <c r="AE454" i="11" s="1"/>
  <c r="AI454" i="11"/>
  <c r="AB454" i="11"/>
  <c r="U454" i="11"/>
  <c r="F454" i="11"/>
  <c r="F455" i="11" s="1"/>
  <c r="F456" i="11" s="1"/>
  <c r="F457" i="11" s="1"/>
  <c r="F458" i="11" s="1"/>
  <c r="F459" i="11" s="1"/>
  <c r="F460" i="11" s="1"/>
  <c r="F461" i="11" s="1"/>
  <c r="F462" i="11" s="1"/>
  <c r="F463" i="11" s="1"/>
  <c r="AM453" i="11"/>
  <c r="AK453" i="11"/>
  <c r="AJ453" i="11"/>
  <c r="AI453" i="11"/>
  <c r="AE453" i="11"/>
  <c r="AF453" i="11" s="1"/>
  <c r="AG453" i="11" s="1"/>
  <c r="AH453" i="11" s="1"/>
  <c r="J453" i="11" s="1"/>
  <c r="K453" i="11" s="1"/>
  <c r="AB453" i="11"/>
  <c r="U453" i="11"/>
  <c r="R453" i="11"/>
  <c r="Q453" i="11"/>
  <c r="F453" i="11"/>
  <c r="AM452" i="11"/>
  <c r="AK452" i="11"/>
  <c r="AJ452" i="11"/>
  <c r="AE452" i="11" s="1"/>
  <c r="AI452" i="11"/>
  <c r="AF452" i="11"/>
  <c r="AG452" i="11" s="1"/>
  <c r="AH452" i="11" s="1"/>
  <c r="J452" i="11" s="1"/>
  <c r="K452" i="11" s="1"/>
  <c r="AB452" i="11"/>
  <c r="U452" i="11"/>
  <c r="R452" i="11"/>
  <c r="Q452" i="11"/>
  <c r="AM451" i="11"/>
  <c r="AK451" i="11"/>
  <c r="AJ451" i="11"/>
  <c r="AI451" i="11"/>
  <c r="AE451" i="11"/>
  <c r="AF451" i="11" s="1"/>
  <c r="AG451" i="11" s="1"/>
  <c r="AH451" i="11" s="1"/>
  <c r="J451" i="11" s="1"/>
  <c r="K451" i="11" s="1"/>
  <c r="AB451" i="11"/>
  <c r="U451" i="11"/>
  <c r="R451" i="11"/>
  <c r="Q451" i="11"/>
  <c r="AM450" i="11"/>
  <c r="AJ450" i="11"/>
  <c r="AE450" i="11" s="1"/>
  <c r="AI450" i="11"/>
  <c r="AK450" i="11" s="1"/>
  <c r="AF450" i="11"/>
  <c r="AG450" i="11" s="1"/>
  <c r="AH450" i="11" s="1"/>
  <c r="J450" i="11" s="1"/>
  <c r="K450" i="11" s="1"/>
  <c r="AB450" i="11"/>
  <c r="U450" i="11"/>
  <c r="R450" i="11"/>
  <c r="Q450" i="11"/>
  <c r="AM449" i="11"/>
  <c r="AJ449" i="11"/>
  <c r="AI449" i="11"/>
  <c r="AK449" i="11" s="1"/>
  <c r="AE449" i="11"/>
  <c r="AF449" i="11" s="1"/>
  <c r="AG449" i="11" s="1"/>
  <c r="AH449" i="11" s="1"/>
  <c r="J449" i="11" s="1"/>
  <c r="K449" i="11" s="1"/>
  <c r="O449" i="11" s="1"/>
  <c r="P449" i="11" s="1"/>
  <c r="AB449" i="11"/>
  <c r="U449" i="11"/>
  <c r="R449" i="11"/>
  <c r="Q449" i="11"/>
  <c r="L449" i="11"/>
  <c r="AM448" i="11"/>
  <c r="AK448" i="11"/>
  <c r="AJ448" i="11"/>
  <c r="AI448" i="11"/>
  <c r="AB448" i="11"/>
  <c r="AM447" i="11"/>
  <c r="AJ447" i="11"/>
  <c r="AE447" i="11" s="1"/>
  <c r="AI447" i="11"/>
  <c r="AB447" i="11"/>
  <c r="U447" i="11"/>
  <c r="AM446" i="11"/>
  <c r="AK446" i="11"/>
  <c r="AJ446" i="11"/>
  <c r="AI446" i="11"/>
  <c r="AB446" i="11"/>
  <c r="U446" i="11"/>
  <c r="Q446" i="11"/>
  <c r="AM445" i="11"/>
  <c r="AJ445" i="11"/>
  <c r="AE445" i="11" s="1"/>
  <c r="AI445" i="11"/>
  <c r="AK445" i="11" s="1"/>
  <c r="AF445" i="11" s="1"/>
  <c r="AG445" i="11" s="1"/>
  <c r="AH445" i="11" s="1"/>
  <c r="J445" i="11" s="1"/>
  <c r="K445" i="11" s="1"/>
  <c r="AB445" i="11"/>
  <c r="U445" i="11"/>
  <c r="AM444" i="11"/>
  <c r="AK444" i="11"/>
  <c r="AJ444" i="11"/>
  <c r="AI444" i="11"/>
  <c r="AB444" i="11"/>
  <c r="U444" i="11"/>
  <c r="Q444" i="11"/>
  <c r="AM443" i="11"/>
  <c r="AJ443" i="11"/>
  <c r="AE443" i="11" s="1"/>
  <c r="AI443" i="11"/>
  <c r="AB443" i="11"/>
  <c r="U443" i="11"/>
  <c r="F443" i="11"/>
  <c r="F444" i="11" s="1"/>
  <c r="F445" i="11" s="1"/>
  <c r="F446" i="11" s="1"/>
  <c r="F447" i="11" s="1"/>
  <c r="F448" i="11" s="1"/>
  <c r="F449" i="11" s="1"/>
  <c r="F450" i="11" s="1"/>
  <c r="F451" i="11" s="1"/>
  <c r="F452" i="11" s="1"/>
  <c r="AM442" i="11"/>
  <c r="AK442" i="11"/>
  <c r="AJ442" i="11"/>
  <c r="AI442" i="11"/>
  <c r="AG442" i="11"/>
  <c r="AH442" i="11" s="1"/>
  <c r="AE442" i="11"/>
  <c r="AF442" i="11" s="1"/>
  <c r="AB442" i="11"/>
  <c r="U442" i="11"/>
  <c r="R442" i="11"/>
  <c r="Q442" i="11"/>
  <c r="O442" i="11"/>
  <c r="P442" i="11" s="1"/>
  <c r="J442" i="11"/>
  <c r="K442" i="11" s="1"/>
  <c r="L442" i="11" s="1"/>
  <c r="F442" i="11"/>
  <c r="AM441" i="11"/>
  <c r="AJ441" i="11"/>
  <c r="AE441" i="11" s="1"/>
  <c r="AI441" i="11"/>
  <c r="AK441" i="11" s="1"/>
  <c r="AF441" i="11"/>
  <c r="AG441" i="11" s="1"/>
  <c r="AH441" i="11" s="1"/>
  <c r="J441" i="11" s="1"/>
  <c r="K441" i="11" s="1"/>
  <c r="AB441" i="11"/>
  <c r="U441" i="11"/>
  <c r="R441" i="11"/>
  <c r="Q441" i="11"/>
  <c r="AM440" i="11"/>
  <c r="AJ440" i="11"/>
  <c r="AI440" i="11"/>
  <c r="AK440" i="11" s="1"/>
  <c r="AE440" i="11"/>
  <c r="AF440" i="11" s="1"/>
  <c r="AG440" i="11" s="1"/>
  <c r="AH440" i="11" s="1"/>
  <c r="J440" i="11" s="1"/>
  <c r="K440" i="11" s="1"/>
  <c r="O440" i="11" s="1"/>
  <c r="P440" i="11" s="1"/>
  <c r="AB440" i="11"/>
  <c r="U440" i="11"/>
  <c r="R440" i="11"/>
  <c r="Q440" i="11"/>
  <c r="L440" i="11"/>
  <c r="AM439" i="11"/>
  <c r="AK439" i="11"/>
  <c r="AJ439" i="11"/>
  <c r="AE439" i="11" s="1"/>
  <c r="AF439" i="11" s="1"/>
  <c r="AG439" i="11" s="1"/>
  <c r="AH439" i="11" s="1"/>
  <c r="J439" i="11" s="1"/>
  <c r="K439" i="11" s="1"/>
  <c r="AI439" i="11"/>
  <c r="AB439" i="11"/>
  <c r="U439" i="11"/>
  <c r="R439" i="11"/>
  <c r="Q439" i="11"/>
  <c r="AM438" i="11"/>
  <c r="AJ438" i="11"/>
  <c r="AI438" i="11"/>
  <c r="AK438" i="11" s="1"/>
  <c r="AG438" i="11"/>
  <c r="AH438" i="11" s="1"/>
  <c r="J438" i="11" s="1"/>
  <c r="K438" i="11" s="1"/>
  <c r="AE438" i="11"/>
  <c r="AF438" i="11" s="1"/>
  <c r="AB438" i="11"/>
  <c r="U438" i="11"/>
  <c r="R438" i="11"/>
  <c r="Q438" i="11"/>
  <c r="AM437" i="11"/>
  <c r="AJ437" i="11"/>
  <c r="AE437" i="11" s="1"/>
  <c r="AF437" i="11" s="1"/>
  <c r="AG437" i="11" s="1"/>
  <c r="AH437" i="11" s="1"/>
  <c r="J437" i="11" s="1"/>
  <c r="K437" i="11" s="1"/>
  <c r="AI437" i="11"/>
  <c r="AK437" i="11" s="1"/>
  <c r="AB437" i="11"/>
  <c r="Q437" i="11"/>
  <c r="AM436" i="11"/>
  <c r="AJ436" i="11"/>
  <c r="AE436" i="11" s="1"/>
  <c r="AI436" i="11"/>
  <c r="AK436" i="11" s="1"/>
  <c r="AF436" i="11"/>
  <c r="AG436" i="11" s="1"/>
  <c r="AH436" i="11" s="1"/>
  <c r="J436" i="11" s="1"/>
  <c r="K436" i="11" s="1"/>
  <c r="AB436" i="11"/>
  <c r="U436" i="11"/>
  <c r="AM435" i="11"/>
  <c r="AJ435" i="11"/>
  <c r="AI435" i="11"/>
  <c r="Q436" i="11" s="1"/>
  <c r="AB435" i="11"/>
  <c r="U435" i="11"/>
  <c r="Q435" i="11"/>
  <c r="AM434" i="11"/>
  <c r="AJ434" i="11"/>
  <c r="AE434" i="11" s="1"/>
  <c r="AI434" i="11"/>
  <c r="AB434" i="11"/>
  <c r="U434" i="11"/>
  <c r="AM433" i="11"/>
  <c r="AJ433" i="11"/>
  <c r="AI433" i="11"/>
  <c r="AB433" i="11"/>
  <c r="U433" i="11"/>
  <c r="Q433" i="11"/>
  <c r="R433" i="11" s="1"/>
  <c r="AM432" i="11"/>
  <c r="AJ432" i="11"/>
  <c r="AE432" i="11" s="1"/>
  <c r="AI432" i="11"/>
  <c r="AK432" i="11" s="1"/>
  <c r="AF432" i="11"/>
  <c r="AG432" i="11" s="1"/>
  <c r="AH432" i="11" s="1"/>
  <c r="J432" i="11" s="1"/>
  <c r="K432" i="11" s="1"/>
  <c r="AB432" i="11"/>
  <c r="U432" i="11"/>
  <c r="AM431" i="11"/>
  <c r="AJ431" i="11"/>
  <c r="AI431" i="11"/>
  <c r="Q432" i="11" s="1"/>
  <c r="R432" i="11" s="1"/>
  <c r="AB431" i="11"/>
  <c r="U431" i="11"/>
  <c r="R431" i="11"/>
  <c r="Q431" i="11"/>
  <c r="F431" i="1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AM430" i="11"/>
  <c r="AK430" i="11"/>
  <c r="AJ430" i="11"/>
  <c r="AI430" i="11"/>
  <c r="AB430" i="11"/>
  <c r="U430" i="11"/>
  <c r="R430" i="11"/>
  <c r="Q430" i="11"/>
  <c r="AM429" i="11"/>
  <c r="AJ429" i="11"/>
  <c r="AI429" i="11"/>
  <c r="AK429" i="11" s="1"/>
  <c r="AG429" i="11"/>
  <c r="AH429" i="11" s="1"/>
  <c r="J429" i="11" s="1"/>
  <c r="K429" i="11" s="1"/>
  <c r="AE429" i="11"/>
  <c r="AF429" i="11" s="1"/>
  <c r="AB429" i="11"/>
  <c r="U429" i="11"/>
  <c r="R429" i="11"/>
  <c r="Q429" i="11"/>
  <c r="AM428" i="11"/>
  <c r="AJ428" i="11"/>
  <c r="AE428" i="11" s="1"/>
  <c r="AF428" i="11" s="1"/>
  <c r="AG428" i="11" s="1"/>
  <c r="AH428" i="11" s="1"/>
  <c r="J428" i="11" s="1"/>
  <c r="K428" i="11" s="1"/>
  <c r="AI428" i="11"/>
  <c r="AK428" i="11" s="1"/>
  <c r="AB428" i="11"/>
  <c r="U428" i="11"/>
  <c r="R428" i="11"/>
  <c r="Q428" i="11"/>
  <c r="AM427" i="11"/>
  <c r="AK427" i="11"/>
  <c r="AJ427" i="11"/>
  <c r="AI427" i="11"/>
  <c r="AG427" i="11"/>
  <c r="AH427" i="11" s="1"/>
  <c r="AE427" i="11"/>
  <c r="AF427" i="11" s="1"/>
  <c r="AB427" i="11"/>
  <c r="U427" i="11"/>
  <c r="R427" i="11"/>
  <c r="Q427" i="11"/>
  <c r="O427" i="11"/>
  <c r="P427" i="11" s="1"/>
  <c r="J427" i="11"/>
  <c r="K427" i="11" s="1"/>
  <c r="L427" i="11" s="1"/>
  <c r="AM426" i="11"/>
  <c r="AK426" i="11"/>
  <c r="AJ426" i="11"/>
  <c r="AI426" i="11"/>
  <c r="AB426" i="11"/>
  <c r="AM425" i="11"/>
  <c r="AJ425" i="11"/>
  <c r="AI425" i="11"/>
  <c r="AB425" i="11"/>
  <c r="U425" i="11"/>
  <c r="AM424" i="11"/>
  <c r="AK424" i="11"/>
  <c r="AJ424" i="11"/>
  <c r="AI424" i="11"/>
  <c r="Q424" i="11" s="1"/>
  <c r="AE424" i="11"/>
  <c r="AF424" i="11" s="1"/>
  <c r="AG424" i="11" s="1"/>
  <c r="AH424" i="11" s="1"/>
  <c r="J424" i="11" s="1"/>
  <c r="K424" i="11" s="1"/>
  <c r="L424" i="11" s="1"/>
  <c r="AB424" i="11"/>
  <c r="U424" i="11"/>
  <c r="AM423" i="11"/>
  <c r="AJ423" i="11"/>
  <c r="AE423" i="11" s="1"/>
  <c r="AI423" i="11"/>
  <c r="AB423" i="11"/>
  <c r="U423" i="11"/>
  <c r="AM422" i="11"/>
  <c r="AK422" i="11"/>
  <c r="AJ422" i="11"/>
  <c r="AI422" i="11"/>
  <c r="AB422" i="11"/>
  <c r="U422" i="11"/>
  <c r="AM421" i="11"/>
  <c r="AJ421" i="11"/>
  <c r="AE421" i="11" s="1"/>
  <c r="AI421" i="11"/>
  <c r="AB421" i="11"/>
  <c r="U421" i="11"/>
  <c r="F421" i="11"/>
  <c r="F422" i="11" s="1"/>
  <c r="F423" i="11" s="1"/>
  <c r="F424" i="11" s="1"/>
  <c r="F425" i="11" s="1"/>
  <c r="F426" i="11" s="1"/>
  <c r="F427" i="11" s="1"/>
  <c r="F428" i="11" s="1"/>
  <c r="F429" i="11" s="1"/>
  <c r="F430" i="11" s="1"/>
  <c r="AM420" i="11"/>
  <c r="AK420" i="11"/>
  <c r="AJ420" i="11"/>
  <c r="AI420" i="11"/>
  <c r="AE420" i="11"/>
  <c r="AF420" i="11" s="1"/>
  <c r="AG420" i="11" s="1"/>
  <c r="AH420" i="11" s="1"/>
  <c r="J420" i="11" s="1"/>
  <c r="K420" i="11" s="1"/>
  <c r="AB420" i="11"/>
  <c r="U420" i="11"/>
  <c r="R420" i="11"/>
  <c r="Q420" i="11"/>
  <c r="F420" i="11"/>
  <c r="AM419" i="11"/>
  <c r="AJ419" i="11"/>
  <c r="AE419" i="11" s="1"/>
  <c r="AF419" i="11" s="1"/>
  <c r="AG419" i="11" s="1"/>
  <c r="AH419" i="11" s="1"/>
  <c r="J419" i="11" s="1"/>
  <c r="K419" i="11" s="1"/>
  <c r="AI419" i="11"/>
  <c r="AK419" i="11" s="1"/>
  <c r="AB419" i="11"/>
  <c r="U419" i="11"/>
  <c r="R419" i="11"/>
  <c r="Q419" i="11"/>
  <c r="AM418" i="11"/>
  <c r="AK418" i="11"/>
  <c r="AJ418" i="11"/>
  <c r="AI418" i="11"/>
  <c r="AE418" i="11"/>
  <c r="AF418" i="11" s="1"/>
  <c r="AG418" i="11" s="1"/>
  <c r="AH418" i="11" s="1"/>
  <c r="J418" i="11" s="1"/>
  <c r="K418" i="11" s="1"/>
  <c r="AB418" i="11"/>
  <c r="U418" i="11"/>
  <c r="R418" i="11"/>
  <c r="Q418" i="11"/>
  <c r="AM417" i="11"/>
  <c r="AK417" i="11"/>
  <c r="AJ417" i="11"/>
  <c r="AE417" i="11" s="1"/>
  <c r="AF417" i="11" s="1"/>
  <c r="AG417" i="11" s="1"/>
  <c r="AH417" i="11" s="1"/>
  <c r="J417" i="11" s="1"/>
  <c r="K417" i="11" s="1"/>
  <c r="AI417" i="11"/>
  <c r="AB417" i="11"/>
  <c r="U417" i="11"/>
  <c r="R417" i="11"/>
  <c r="Q417" i="11"/>
  <c r="AM416" i="11"/>
  <c r="AK416" i="11"/>
  <c r="AJ416" i="11"/>
  <c r="AI416" i="11"/>
  <c r="AF416" i="11"/>
  <c r="AG416" i="11" s="1"/>
  <c r="AH416" i="11" s="1"/>
  <c r="J416" i="11" s="1"/>
  <c r="K416" i="11" s="1"/>
  <c r="O416" i="11" s="1"/>
  <c r="P416" i="11" s="1"/>
  <c r="AE416" i="11"/>
  <c r="AB416" i="11"/>
  <c r="U416" i="11"/>
  <c r="R416" i="11"/>
  <c r="Q416" i="11"/>
  <c r="AM415" i="11"/>
  <c r="AJ415" i="11"/>
  <c r="T415" i="11" s="1"/>
  <c r="AI415" i="11"/>
  <c r="AB415" i="11"/>
  <c r="AM414" i="11"/>
  <c r="AJ414" i="11"/>
  <c r="AI414" i="11"/>
  <c r="AE414" i="11"/>
  <c r="AB414" i="11"/>
  <c r="U414" i="11"/>
  <c r="AM413" i="11"/>
  <c r="AJ413" i="11"/>
  <c r="AI413" i="11"/>
  <c r="AB413" i="11"/>
  <c r="U413" i="11"/>
  <c r="AM412" i="11"/>
  <c r="AJ412" i="11"/>
  <c r="AE413" i="11" s="1"/>
  <c r="AI412" i="11"/>
  <c r="AB412" i="11"/>
  <c r="U412" i="11"/>
  <c r="AM411" i="11"/>
  <c r="AJ411" i="11"/>
  <c r="AI411" i="11"/>
  <c r="AE411" i="11"/>
  <c r="AB411" i="11"/>
  <c r="U411" i="11"/>
  <c r="AM410" i="11"/>
  <c r="AJ410" i="11"/>
  <c r="AI410" i="11"/>
  <c r="AE410" i="11"/>
  <c r="AB410" i="11"/>
  <c r="U410" i="11"/>
  <c r="N410" i="11"/>
  <c r="N411" i="11" s="1"/>
  <c r="N412" i="11" s="1"/>
  <c r="N413" i="11" s="1"/>
  <c r="N414" i="11" s="1"/>
  <c r="N415" i="11" s="1"/>
  <c r="N416" i="11" s="1"/>
  <c r="N417" i="11" s="1"/>
  <c r="N418" i="11" s="1"/>
  <c r="N419" i="11" s="1"/>
  <c r="N420" i="11" s="1"/>
  <c r="N421" i="11" s="1"/>
  <c r="N422" i="11" s="1"/>
  <c r="N423" i="11" s="1"/>
  <c r="N424" i="11" s="1"/>
  <c r="N425" i="11" s="1"/>
  <c r="N426" i="11" s="1"/>
  <c r="N427" i="11" s="1"/>
  <c r="N428" i="11" s="1"/>
  <c r="N429" i="11" s="1"/>
  <c r="N430" i="11" s="1"/>
  <c r="N431" i="11" s="1"/>
  <c r="N432" i="11" s="1"/>
  <c r="N433" i="11" s="1"/>
  <c r="N434" i="11" s="1"/>
  <c r="N435" i="11" s="1"/>
  <c r="N436" i="11" s="1"/>
  <c r="N437" i="11" s="1"/>
  <c r="N438" i="11" s="1"/>
  <c r="N439" i="11" s="1"/>
  <c r="N440" i="11" s="1"/>
  <c r="N441" i="11" s="1"/>
  <c r="N442" i="11" s="1"/>
  <c r="N443" i="11" s="1"/>
  <c r="N444" i="11" s="1"/>
  <c r="N445" i="11" s="1"/>
  <c r="N446" i="11" s="1"/>
  <c r="N447" i="11" s="1"/>
  <c r="N448" i="11" s="1"/>
  <c r="N449" i="11" s="1"/>
  <c r="N450" i="11" s="1"/>
  <c r="N451" i="11" s="1"/>
  <c r="N452" i="11" s="1"/>
  <c r="N453" i="11" s="1"/>
  <c r="N454" i="11" s="1"/>
  <c r="N455" i="11" s="1"/>
  <c r="N456" i="11" s="1"/>
  <c r="N457" i="11" s="1"/>
  <c r="N458" i="11" s="1"/>
  <c r="N459" i="11" s="1"/>
  <c r="N460" i="11" s="1"/>
  <c r="N461" i="11" s="1"/>
  <c r="N462" i="11" s="1"/>
  <c r="N463" i="11" s="1"/>
  <c r="F410" i="11"/>
  <c r="F411" i="11" s="1"/>
  <c r="F412" i="11" s="1"/>
  <c r="F413" i="11" s="1"/>
  <c r="F414" i="11" s="1"/>
  <c r="F415" i="11" s="1"/>
  <c r="F416" i="11" s="1"/>
  <c r="F417" i="11" s="1"/>
  <c r="F418" i="11" s="1"/>
  <c r="F419" i="11" s="1"/>
  <c r="AM409" i="11"/>
  <c r="AK409" i="11"/>
  <c r="AJ409" i="11"/>
  <c r="AI409" i="11"/>
  <c r="AB409" i="11"/>
  <c r="U409" i="11"/>
  <c r="R409" i="11"/>
  <c r="Q409" i="11"/>
  <c r="N409" i="11"/>
  <c r="F409" i="11"/>
  <c r="AM408" i="11"/>
  <c r="AK408" i="11"/>
  <c r="AJ408" i="11"/>
  <c r="AE408" i="11" s="1"/>
  <c r="AI408" i="11"/>
  <c r="AG408" i="11"/>
  <c r="AH408" i="11" s="1"/>
  <c r="AF408" i="11"/>
  <c r="AB408" i="11"/>
  <c r="U408" i="11"/>
  <c r="R408" i="11"/>
  <c r="Q408" i="11"/>
  <c r="J408" i="11"/>
  <c r="K408" i="11" s="1"/>
  <c r="AM407" i="11"/>
  <c r="AK407" i="11"/>
  <c r="AJ407" i="11"/>
  <c r="AE407" i="11" s="1"/>
  <c r="AF407" i="11" s="1"/>
  <c r="AG407" i="11" s="1"/>
  <c r="AH407" i="11" s="1"/>
  <c r="J407" i="11" s="1"/>
  <c r="K407" i="11" s="1"/>
  <c r="AI407" i="11"/>
  <c r="AB407" i="11"/>
  <c r="U407" i="11"/>
  <c r="R407" i="11"/>
  <c r="Q407" i="11"/>
  <c r="AM406" i="11"/>
  <c r="AJ406" i="11"/>
  <c r="AI406" i="11"/>
  <c r="AK406" i="11" s="1"/>
  <c r="AF406" i="11"/>
  <c r="AG406" i="11" s="1"/>
  <c r="AH406" i="11" s="1"/>
  <c r="J406" i="11" s="1"/>
  <c r="K406" i="11" s="1"/>
  <c r="AE406" i="11"/>
  <c r="AB406" i="11"/>
  <c r="U406" i="11"/>
  <c r="R406" i="11"/>
  <c r="Q406" i="11"/>
  <c r="AM405" i="11"/>
  <c r="AJ405" i="11"/>
  <c r="AI405" i="11"/>
  <c r="AK405" i="11" s="1"/>
  <c r="AG405" i="11"/>
  <c r="AH405" i="11" s="1"/>
  <c r="AE405" i="11"/>
  <c r="AF405" i="11" s="1"/>
  <c r="AB405" i="11"/>
  <c r="U405" i="11"/>
  <c r="R405" i="11"/>
  <c r="Q405" i="11"/>
  <c r="J405" i="11"/>
  <c r="K405" i="11" s="1"/>
  <c r="AM404" i="11"/>
  <c r="AK404" i="11"/>
  <c r="AJ404" i="11"/>
  <c r="AI404" i="11"/>
  <c r="AB404" i="11"/>
  <c r="AM403" i="11"/>
  <c r="AJ403" i="11"/>
  <c r="AI403" i="11"/>
  <c r="AB403" i="11"/>
  <c r="U403" i="11"/>
  <c r="AM402" i="11"/>
  <c r="AJ402" i="11"/>
  <c r="AI402" i="11"/>
  <c r="AB402" i="11"/>
  <c r="U402" i="11"/>
  <c r="AM401" i="11"/>
  <c r="AJ401" i="11"/>
  <c r="AE402" i="11" s="1"/>
  <c r="AI401" i="11"/>
  <c r="AE401" i="11"/>
  <c r="AB401" i="11"/>
  <c r="U401" i="11"/>
  <c r="Q401" i="11"/>
  <c r="AM400" i="11"/>
  <c r="AJ400" i="11"/>
  <c r="AI400" i="11"/>
  <c r="AK400" i="11" s="1"/>
  <c r="AE400" i="11"/>
  <c r="AB400" i="11"/>
  <c r="U400" i="11"/>
  <c r="AM399" i="11"/>
  <c r="AK399" i="11"/>
  <c r="AJ399" i="11"/>
  <c r="AI399" i="11"/>
  <c r="AB399" i="11"/>
  <c r="U399" i="11"/>
  <c r="AM398" i="11"/>
  <c r="AK398" i="11"/>
  <c r="AJ398" i="11"/>
  <c r="AI398" i="11"/>
  <c r="Q399" i="11" s="1"/>
  <c r="AF398" i="11"/>
  <c r="AG398" i="11" s="1"/>
  <c r="AH398" i="11" s="1"/>
  <c r="J398" i="11" s="1"/>
  <c r="K398" i="11" s="1"/>
  <c r="O398" i="11" s="1"/>
  <c r="P398" i="11" s="1"/>
  <c r="AB398" i="11"/>
  <c r="U398" i="11"/>
  <c r="R398" i="11"/>
  <c r="R399" i="11" s="1"/>
  <c r="Q398" i="11"/>
  <c r="N398" i="11"/>
  <c r="N399" i="11" s="1"/>
  <c r="N400" i="11" s="1"/>
  <c r="N401" i="11" s="1"/>
  <c r="N402" i="11" s="1"/>
  <c r="N403" i="11" s="1"/>
  <c r="N404" i="11" s="1"/>
  <c r="N405" i="11" s="1"/>
  <c r="N406" i="11" s="1"/>
  <c r="N407" i="11" s="1"/>
  <c r="N408" i="11" s="1"/>
  <c r="F398" i="1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AM397" i="11"/>
  <c r="AJ397" i="11"/>
  <c r="AE398" i="11" s="1"/>
  <c r="AI397" i="11"/>
  <c r="AK397" i="11" s="1"/>
  <c r="AE397" i="11"/>
  <c r="AF397" i="11" s="1"/>
  <c r="AG397" i="11" s="1"/>
  <c r="AH397" i="11" s="1"/>
  <c r="J397" i="11" s="1"/>
  <c r="AB397" i="11"/>
  <c r="U397" i="11"/>
  <c r="R397" i="11"/>
  <c r="Q397" i="11"/>
  <c r="K397" i="11"/>
  <c r="AM396" i="11"/>
  <c r="AK396" i="11"/>
  <c r="AJ396" i="11"/>
  <c r="AI396" i="11"/>
  <c r="AE396" i="11"/>
  <c r="AF396" i="11" s="1"/>
  <c r="AG396" i="11" s="1"/>
  <c r="AH396" i="11" s="1"/>
  <c r="J396" i="11" s="1"/>
  <c r="K396" i="11" s="1"/>
  <c r="AB396" i="11"/>
  <c r="U396" i="11"/>
  <c r="R396" i="11"/>
  <c r="Q396" i="11"/>
  <c r="AM395" i="11"/>
  <c r="AK395" i="11"/>
  <c r="AJ395" i="11"/>
  <c r="AI395" i="11"/>
  <c r="AB395" i="11"/>
  <c r="AM394" i="11"/>
  <c r="AK394" i="11"/>
  <c r="AJ394" i="11"/>
  <c r="AI394" i="11"/>
  <c r="AB394" i="11"/>
  <c r="U394" i="11"/>
  <c r="AM393" i="11"/>
  <c r="AJ393" i="11"/>
  <c r="AI393" i="11"/>
  <c r="AE393" i="11"/>
  <c r="AB393" i="11"/>
  <c r="U393" i="11"/>
  <c r="AM392" i="11"/>
  <c r="AJ392" i="11"/>
  <c r="AI392" i="11"/>
  <c r="AE392" i="11"/>
  <c r="AB392" i="11"/>
  <c r="U392" i="11"/>
  <c r="AM391" i="11"/>
  <c r="AJ391" i="11"/>
  <c r="AI391" i="11"/>
  <c r="AB391" i="11"/>
  <c r="U391" i="11"/>
  <c r="AM390" i="11"/>
  <c r="AJ390" i="11"/>
  <c r="AE391" i="11" s="1"/>
  <c r="AI390" i="11"/>
  <c r="AB390" i="11"/>
  <c r="U390" i="11"/>
  <c r="AM389" i="11"/>
  <c r="AJ389" i="11"/>
  <c r="AI389" i="11"/>
  <c r="AE389" i="11"/>
  <c r="AB389" i="11"/>
  <c r="U389" i="11"/>
  <c r="AM388" i="11"/>
  <c r="AJ388" i="11"/>
  <c r="AI388" i="11"/>
  <c r="AE388" i="11"/>
  <c r="AB388" i="11"/>
  <c r="U388" i="11"/>
  <c r="AM387" i="11"/>
  <c r="AK387" i="11"/>
  <c r="AJ387" i="11"/>
  <c r="AI387" i="11"/>
  <c r="AB387" i="11"/>
  <c r="U387" i="11"/>
  <c r="R387" i="11"/>
  <c r="Q387" i="11"/>
  <c r="N387" i="11"/>
  <c r="N388" i="11" s="1"/>
  <c r="N389" i="11" s="1"/>
  <c r="N390" i="11" s="1"/>
  <c r="N391" i="11" s="1"/>
  <c r="N392" i="11" s="1"/>
  <c r="N393" i="11" s="1"/>
  <c r="N394" i="11" s="1"/>
  <c r="N395" i="11" s="1"/>
  <c r="N396" i="11" s="1"/>
  <c r="N397" i="11" s="1"/>
  <c r="F387" i="1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AM386" i="11"/>
  <c r="AK386" i="11"/>
  <c r="AJ386" i="11"/>
  <c r="AI386" i="11"/>
  <c r="AB386" i="11"/>
  <c r="AM385" i="11"/>
  <c r="AJ385" i="11"/>
  <c r="AI385" i="11"/>
  <c r="AB385" i="11"/>
  <c r="U385" i="11"/>
  <c r="AM384" i="11"/>
  <c r="AJ384" i="11"/>
  <c r="AI384" i="11"/>
  <c r="AB384" i="11"/>
  <c r="U384" i="11"/>
  <c r="AM383" i="11"/>
  <c r="AJ383" i="11"/>
  <c r="AE384" i="11" s="1"/>
  <c r="AI383" i="11"/>
  <c r="AE383" i="11"/>
  <c r="AB383" i="11"/>
  <c r="U383" i="11"/>
  <c r="Q383" i="11"/>
  <c r="AM382" i="11"/>
  <c r="AJ382" i="11"/>
  <c r="AI382" i="11"/>
  <c r="AK382" i="11" s="1"/>
  <c r="AE382" i="11"/>
  <c r="AB382" i="11"/>
  <c r="U382" i="11"/>
  <c r="AM381" i="11"/>
  <c r="AK381" i="11"/>
  <c r="AJ381" i="11"/>
  <c r="AI381" i="11"/>
  <c r="AB381" i="11"/>
  <c r="U381" i="11"/>
  <c r="AM380" i="11"/>
  <c r="AK380" i="11"/>
  <c r="AJ380" i="11"/>
  <c r="AI380" i="11"/>
  <c r="Q381" i="11" s="1"/>
  <c r="AB380" i="11"/>
  <c r="U380" i="11"/>
  <c r="AM379" i="11"/>
  <c r="AJ379" i="11"/>
  <c r="AE380" i="11" s="1"/>
  <c r="AF380" i="11" s="1"/>
  <c r="AG380" i="11" s="1"/>
  <c r="AH380" i="11" s="1"/>
  <c r="J380" i="11" s="1"/>
  <c r="K380" i="11" s="1"/>
  <c r="AI379" i="11"/>
  <c r="AB379" i="11"/>
  <c r="U379" i="11"/>
  <c r="AM378" i="11"/>
  <c r="AK378" i="11"/>
  <c r="AJ378" i="11"/>
  <c r="AI378" i="11"/>
  <c r="AE378" i="11"/>
  <c r="AF378" i="11" s="1"/>
  <c r="AG378" i="11" s="1"/>
  <c r="AH378" i="11" s="1"/>
  <c r="AB378" i="11"/>
  <c r="U378" i="11"/>
  <c r="J378" i="11"/>
  <c r="K378" i="11" s="1"/>
  <c r="AM377" i="11"/>
  <c r="AJ377" i="11"/>
  <c r="AI377" i="11"/>
  <c r="AB377" i="11"/>
  <c r="U377" i="11"/>
  <c r="AM376" i="11"/>
  <c r="AJ376" i="11"/>
  <c r="AI376" i="11"/>
  <c r="AB376" i="11"/>
  <c r="U376" i="11"/>
  <c r="R376" i="11"/>
  <c r="Q376" i="11"/>
  <c r="N376" i="11"/>
  <c r="N377" i="11" s="1"/>
  <c r="N378" i="11" s="1"/>
  <c r="N379" i="11" s="1"/>
  <c r="N380" i="11" s="1"/>
  <c r="N381" i="11" s="1"/>
  <c r="N382" i="11" s="1"/>
  <c r="N383" i="11" s="1"/>
  <c r="N384" i="11" s="1"/>
  <c r="N385" i="11" s="1"/>
  <c r="N386" i="11" s="1"/>
  <c r="F376" i="1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AM375" i="11"/>
  <c r="AJ375" i="11"/>
  <c r="AE376" i="11" s="1"/>
  <c r="AF376" i="11" s="1"/>
  <c r="AG376" i="11" s="1"/>
  <c r="AH376" i="11" s="1"/>
  <c r="J376" i="11" s="1"/>
  <c r="K376" i="11" s="1"/>
  <c r="L376" i="11" s="1"/>
  <c r="AI375" i="11"/>
  <c r="AK375" i="11" s="1"/>
  <c r="AH375" i="11"/>
  <c r="J375" i="11" s="1"/>
  <c r="K375" i="11" s="1"/>
  <c r="AE375" i="11"/>
  <c r="AF375" i="11" s="1"/>
  <c r="AG375" i="11" s="1"/>
  <c r="AB375" i="11"/>
  <c r="U375" i="11"/>
  <c r="R375" i="11"/>
  <c r="Q375" i="11"/>
  <c r="AM374" i="11"/>
  <c r="AJ374" i="11"/>
  <c r="AI374" i="11"/>
  <c r="AK374" i="11" s="1"/>
  <c r="AE374" i="11"/>
  <c r="AF374" i="11" s="1"/>
  <c r="AG374" i="11" s="1"/>
  <c r="AH374" i="11" s="1"/>
  <c r="J374" i="11" s="1"/>
  <c r="K374" i="11" s="1"/>
  <c r="AB374" i="11"/>
  <c r="U374" i="11"/>
  <c r="R374" i="11"/>
  <c r="Q374" i="11"/>
  <c r="AM373" i="11"/>
  <c r="AK373" i="11"/>
  <c r="AJ373" i="11"/>
  <c r="AE373" i="11" s="1"/>
  <c r="AI373" i="11"/>
  <c r="AH373" i="11"/>
  <c r="J373" i="11" s="1"/>
  <c r="K373" i="11" s="1"/>
  <c r="L373" i="11" s="1"/>
  <c r="AF373" i="11"/>
  <c r="AG373" i="11" s="1"/>
  <c r="AB373" i="11"/>
  <c r="U373" i="11"/>
  <c r="R373" i="11"/>
  <c r="Q373" i="11"/>
  <c r="O373" i="11"/>
  <c r="P373" i="11" s="1"/>
  <c r="AM372" i="11"/>
  <c r="AJ372" i="11"/>
  <c r="AI372" i="11"/>
  <c r="AK372" i="11" s="1"/>
  <c r="AF372" i="11"/>
  <c r="AG372" i="11" s="1"/>
  <c r="AH372" i="11" s="1"/>
  <c r="J372" i="11" s="1"/>
  <c r="K372" i="11" s="1"/>
  <c r="L372" i="11" s="1"/>
  <c r="AE372" i="11"/>
  <c r="AB372" i="11"/>
  <c r="U372" i="11"/>
  <c r="R372" i="11"/>
  <c r="Q372" i="11"/>
  <c r="AM371" i="11"/>
  <c r="AJ371" i="11"/>
  <c r="AI371" i="11"/>
  <c r="AE371" i="11"/>
  <c r="AB371" i="11"/>
  <c r="AM370" i="11"/>
  <c r="AJ370" i="11"/>
  <c r="AI370" i="11"/>
  <c r="AE370" i="11"/>
  <c r="AB370" i="11"/>
  <c r="U370" i="11"/>
  <c r="AM369" i="11"/>
  <c r="AK369" i="11"/>
  <c r="AJ369" i="11"/>
  <c r="AI369" i="11"/>
  <c r="AB369" i="11"/>
  <c r="U369" i="11"/>
  <c r="AM368" i="11"/>
  <c r="AK368" i="11"/>
  <c r="AJ368" i="11"/>
  <c r="AI368" i="11"/>
  <c r="AB368" i="11"/>
  <c r="U368" i="11"/>
  <c r="AM367" i="11"/>
  <c r="AJ367" i="11"/>
  <c r="AE367" i="11" s="1"/>
  <c r="AI367" i="11"/>
  <c r="AB367" i="11"/>
  <c r="U367" i="11"/>
  <c r="AM366" i="11"/>
  <c r="AJ366" i="11"/>
  <c r="AI366" i="11"/>
  <c r="AE366" i="11"/>
  <c r="AB366" i="11"/>
  <c r="U366" i="11"/>
  <c r="AM365" i="11"/>
  <c r="AJ365" i="11"/>
  <c r="AI365" i="11"/>
  <c r="AK365" i="11" s="1"/>
  <c r="AB365" i="11"/>
  <c r="U365" i="11"/>
  <c r="R365" i="11"/>
  <c r="Q365" i="11"/>
  <c r="F365" i="1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AM364" i="11"/>
  <c r="AK364" i="11"/>
  <c r="AJ364" i="11"/>
  <c r="AI364" i="11"/>
  <c r="AB364" i="11"/>
  <c r="U364" i="11"/>
  <c r="R364" i="11"/>
  <c r="Q364" i="11"/>
  <c r="AM363" i="11"/>
  <c r="AK363" i="11"/>
  <c r="AJ363" i="11"/>
  <c r="AI363" i="11"/>
  <c r="AF363" i="11"/>
  <c r="AG363" i="11" s="1"/>
  <c r="AH363" i="11" s="1"/>
  <c r="J363" i="11" s="1"/>
  <c r="K363" i="11" s="1"/>
  <c r="O363" i="11" s="1"/>
  <c r="P363" i="11" s="1"/>
  <c r="AE363" i="11"/>
  <c r="AB363" i="11"/>
  <c r="U363" i="11"/>
  <c r="R363" i="11"/>
  <c r="Q363" i="11"/>
  <c r="AM362" i="11"/>
  <c r="AJ362" i="11"/>
  <c r="AE362" i="11" s="1"/>
  <c r="AF362" i="11" s="1"/>
  <c r="AG362" i="11" s="1"/>
  <c r="AH362" i="11" s="1"/>
  <c r="J362" i="11" s="1"/>
  <c r="K362" i="11" s="1"/>
  <c r="AI362" i="11"/>
  <c r="AK362" i="11" s="1"/>
  <c r="AB362" i="11"/>
  <c r="U362" i="11"/>
  <c r="R362" i="11"/>
  <c r="Q362" i="11"/>
  <c r="AM361" i="11"/>
  <c r="AK361" i="11"/>
  <c r="AJ361" i="11"/>
  <c r="AI361" i="11"/>
  <c r="AE361" i="11"/>
  <c r="AF361" i="11" s="1"/>
  <c r="AG361" i="11" s="1"/>
  <c r="AH361" i="11" s="1"/>
  <c r="J361" i="11" s="1"/>
  <c r="AB361" i="11"/>
  <c r="U361" i="11"/>
  <c r="R361" i="11"/>
  <c r="Q361" i="11"/>
  <c r="K361" i="11"/>
  <c r="AM360" i="11"/>
  <c r="AK360" i="11"/>
  <c r="AJ360" i="11"/>
  <c r="AI360" i="11"/>
  <c r="AB360" i="11"/>
  <c r="AM359" i="11"/>
  <c r="AK359" i="11"/>
  <c r="AJ359" i="11"/>
  <c r="AI359" i="11"/>
  <c r="AB359" i="11"/>
  <c r="U359" i="11"/>
  <c r="AM358" i="11"/>
  <c r="AJ358" i="11"/>
  <c r="AE358" i="11" s="1"/>
  <c r="AI358" i="11"/>
  <c r="AB358" i="11"/>
  <c r="U358" i="11"/>
  <c r="AM357" i="11"/>
  <c r="AJ357" i="11"/>
  <c r="AI357" i="11"/>
  <c r="AE357" i="11"/>
  <c r="AB357" i="11"/>
  <c r="U357" i="11"/>
  <c r="AM356" i="11"/>
  <c r="AK356" i="11"/>
  <c r="AJ356" i="11"/>
  <c r="AI356" i="11"/>
  <c r="AB356" i="11"/>
  <c r="U356" i="11"/>
  <c r="AM355" i="11"/>
  <c r="AJ355" i="11"/>
  <c r="AI355" i="11"/>
  <c r="AB355" i="11"/>
  <c r="U355" i="11"/>
  <c r="AM354" i="11"/>
  <c r="AJ354" i="11"/>
  <c r="AI354" i="11"/>
  <c r="AE354" i="11"/>
  <c r="AF354" i="11" s="1"/>
  <c r="AG354" i="11" s="1"/>
  <c r="AH354" i="11" s="1"/>
  <c r="J354" i="11" s="1"/>
  <c r="K354" i="11" s="1"/>
  <c r="O354" i="11" s="1"/>
  <c r="P354" i="11" s="1"/>
  <c r="AB354" i="11"/>
  <c r="U354" i="11"/>
  <c r="R354" i="11"/>
  <c r="Q354" i="11"/>
  <c r="L354" i="11"/>
  <c r="F354" i="1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AM353" i="11"/>
  <c r="AJ353" i="11"/>
  <c r="AE353" i="11" s="1"/>
  <c r="AF353" i="11" s="1"/>
  <c r="AG353" i="11" s="1"/>
  <c r="AH353" i="11" s="1"/>
  <c r="J353" i="11" s="1"/>
  <c r="K353" i="11" s="1"/>
  <c r="AI353" i="11"/>
  <c r="AK353" i="11" s="1"/>
  <c r="AB353" i="11"/>
  <c r="U353" i="11"/>
  <c r="R353" i="11"/>
  <c r="Q353" i="11"/>
  <c r="AM352" i="11"/>
  <c r="AK352" i="11"/>
  <c r="AJ352" i="11"/>
  <c r="AI352" i="11"/>
  <c r="AG352" i="11"/>
  <c r="AH352" i="11" s="1"/>
  <c r="J352" i="11" s="1"/>
  <c r="K352" i="11" s="1"/>
  <c r="AE352" i="11"/>
  <c r="AF352" i="11" s="1"/>
  <c r="AB352" i="11"/>
  <c r="U352" i="11"/>
  <c r="R352" i="11"/>
  <c r="Q352" i="11"/>
  <c r="AM351" i="11"/>
  <c r="AK351" i="11"/>
  <c r="AJ351" i="11"/>
  <c r="AE351" i="11" s="1"/>
  <c r="AI351" i="11"/>
  <c r="AF351" i="11"/>
  <c r="AG351" i="11" s="1"/>
  <c r="AH351" i="11" s="1"/>
  <c r="J351" i="11" s="1"/>
  <c r="K351" i="11" s="1"/>
  <c r="AB351" i="11"/>
  <c r="U351" i="11"/>
  <c r="R351" i="11"/>
  <c r="Q351" i="11"/>
  <c r="AM350" i="11"/>
  <c r="AJ350" i="11"/>
  <c r="AI350" i="11"/>
  <c r="AK350" i="11" s="1"/>
  <c r="AE350" i="11"/>
  <c r="AF350" i="11" s="1"/>
  <c r="AG350" i="11" s="1"/>
  <c r="AH350" i="11" s="1"/>
  <c r="J350" i="11" s="1"/>
  <c r="K350" i="11" s="1"/>
  <c r="O350" i="11" s="1"/>
  <c r="P350" i="11" s="1"/>
  <c r="AB350" i="11"/>
  <c r="U350" i="11"/>
  <c r="R350" i="11"/>
  <c r="Q350" i="11"/>
  <c r="L350" i="11"/>
  <c r="AM349" i="11"/>
  <c r="AJ349" i="11"/>
  <c r="AE349" i="11" s="1"/>
  <c r="AF349" i="11" s="1"/>
  <c r="AG349" i="11" s="1"/>
  <c r="AI349" i="11"/>
  <c r="AK349" i="11" s="1"/>
  <c r="AH349" i="11"/>
  <c r="J349" i="11" s="1"/>
  <c r="K349" i="11" s="1"/>
  <c r="O349" i="11" s="1"/>
  <c r="P349" i="11" s="1"/>
  <c r="AB349" i="11"/>
  <c r="Q349" i="11"/>
  <c r="AM348" i="11"/>
  <c r="AJ348" i="11"/>
  <c r="AE348" i="11" s="1"/>
  <c r="AF348" i="11" s="1"/>
  <c r="AG348" i="11" s="1"/>
  <c r="AH348" i="11" s="1"/>
  <c r="J348" i="11" s="1"/>
  <c r="K348" i="11" s="1"/>
  <c r="AI348" i="11"/>
  <c r="AK348" i="11" s="1"/>
  <c r="AB348" i="11"/>
  <c r="U348" i="11"/>
  <c r="AM347" i="11"/>
  <c r="AK347" i="11"/>
  <c r="AJ347" i="11"/>
  <c r="AI347" i="11"/>
  <c r="Q348" i="11" s="1"/>
  <c r="AB347" i="11"/>
  <c r="U347" i="11"/>
  <c r="AM346" i="11"/>
  <c r="AJ346" i="11"/>
  <c r="AI346" i="11"/>
  <c r="AB346" i="11"/>
  <c r="U346" i="11"/>
  <c r="AM345" i="11"/>
  <c r="AJ345" i="11"/>
  <c r="AE345" i="11" s="1"/>
  <c r="AI345" i="11"/>
  <c r="AB345" i="11"/>
  <c r="U345" i="11"/>
  <c r="AM344" i="11"/>
  <c r="AK344" i="11"/>
  <c r="AJ344" i="11"/>
  <c r="AI344" i="11"/>
  <c r="Q345" i="11" s="1"/>
  <c r="AB344" i="11"/>
  <c r="U344" i="11"/>
  <c r="AM343" i="11"/>
  <c r="AJ343" i="11"/>
  <c r="AI343" i="11"/>
  <c r="AB343" i="11"/>
  <c r="U343" i="11"/>
  <c r="R343" i="11"/>
  <c r="Q343" i="11"/>
  <c r="F343" i="1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AM342" i="11"/>
  <c r="AJ342" i="11"/>
  <c r="AI342" i="11"/>
  <c r="AE342" i="11"/>
  <c r="AF342" i="11" s="1"/>
  <c r="AG342" i="11" s="1"/>
  <c r="AH342" i="11" s="1"/>
  <c r="J342" i="11" s="1"/>
  <c r="K342" i="11" s="1"/>
  <c r="O342" i="11" s="1"/>
  <c r="P342" i="11" s="1"/>
  <c r="AB342" i="11"/>
  <c r="U342" i="11"/>
  <c r="R342" i="11"/>
  <c r="Q342" i="11"/>
  <c r="L342" i="11"/>
  <c r="AM341" i="11"/>
  <c r="AJ341" i="11"/>
  <c r="AE341" i="11" s="1"/>
  <c r="AF341" i="11" s="1"/>
  <c r="AG341" i="11" s="1"/>
  <c r="AI341" i="11"/>
  <c r="AK341" i="11" s="1"/>
  <c r="AH341" i="11"/>
  <c r="J341" i="11" s="1"/>
  <c r="K341" i="11" s="1"/>
  <c r="AB341" i="11"/>
  <c r="U341" i="11"/>
  <c r="R341" i="11"/>
  <c r="Q341" i="11"/>
  <c r="AM340" i="11"/>
  <c r="AK340" i="11"/>
  <c r="AJ340" i="11"/>
  <c r="AI340" i="11"/>
  <c r="AE340" i="11"/>
  <c r="AF340" i="11" s="1"/>
  <c r="AG340" i="11" s="1"/>
  <c r="AH340" i="11" s="1"/>
  <c r="J340" i="11" s="1"/>
  <c r="K340" i="11" s="1"/>
  <c r="AB340" i="11"/>
  <c r="U340" i="11"/>
  <c r="R340" i="11"/>
  <c r="Q340" i="11"/>
  <c r="AM339" i="11"/>
  <c r="AK339" i="11"/>
  <c r="AJ339" i="11"/>
  <c r="AI339" i="11"/>
  <c r="AB339" i="11"/>
  <c r="T339" i="11"/>
  <c r="AM338" i="11"/>
  <c r="AJ338" i="11"/>
  <c r="AE338" i="11" s="1"/>
  <c r="AI338" i="11"/>
  <c r="AB338" i="11"/>
  <c r="U338" i="11"/>
  <c r="AM337" i="11"/>
  <c r="AJ337" i="11"/>
  <c r="AI337" i="11"/>
  <c r="AE337" i="11"/>
  <c r="AB337" i="11"/>
  <c r="U337" i="11"/>
  <c r="Q337" i="11"/>
  <c r="AM336" i="11"/>
  <c r="AJ336" i="11"/>
  <c r="AE336" i="11" s="1"/>
  <c r="AF336" i="11" s="1"/>
  <c r="AG336" i="11" s="1"/>
  <c r="AI336" i="11"/>
  <c r="AK336" i="11" s="1"/>
  <c r="AH336" i="11"/>
  <c r="J336" i="11" s="1"/>
  <c r="AB336" i="11"/>
  <c r="U336" i="11"/>
  <c r="K336" i="11"/>
  <c r="AM335" i="11"/>
  <c r="AK335" i="11"/>
  <c r="AJ335" i="11"/>
  <c r="AI335" i="11"/>
  <c r="Q336" i="11" s="1"/>
  <c r="AB335" i="11"/>
  <c r="U335" i="11"/>
  <c r="AM334" i="11"/>
  <c r="AJ334" i="11"/>
  <c r="AI334" i="11"/>
  <c r="AB334" i="11"/>
  <c r="U334" i="11"/>
  <c r="AM333" i="11"/>
  <c r="AJ333" i="11"/>
  <c r="AI333" i="11"/>
  <c r="AE333" i="11"/>
  <c r="AB333" i="11"/>
  <c r="U333" i="11"/>
  <c r="Q333" i="11"/>
  <c r="R333" i="11" s="1"/>
  <c r="AM332" i="11"/>
  <c r="AJ332" i="11"/>
  <c r="AE332" i="11" s="1"/>
  <c r="AF332" i="11" s="1"/>
  <c r="AG332" i="11" s="1"/>
  <c r="AH332" i="11" s="1"/>
  <c r="J332" i="11" s="1"/>
  <c r="K332" i="11" s="1"/>
  <c r="AI332" i="11"/>
  <c r="AK332" i="11" s="1"/>
  <c r="AB332" i="11"/>
  <c r="U332" i="11"/>
  <c r="R332" i="11"/>
  <c r="Q332" i="11"/>
  <c r="N332" i="11"/>
  <c r="N333" i="11" s="1"/>
  <c r="N334" i="11" s="1"/>
  <c r="N335" i="11" s="1"/>
  <c r="N336" i="11" s="1"/>
  <c r="N337" i="11" s="1"/>
  <c r="N338" i="11" s="1"/>
  <c r="N339" i="11" s="1"/>
  <c r="N340" i="11" s="1"/>
  <c r="N341" i="11" s="1"/>
  <c r="N342" i="11" s="1"/>
  <c r="N343" i="11" s="1"/>
  <c r="N344" i="11" s="1"/>
  <c r="N345" i="11" s="1"/>
  <c r="N346" i="11" s="1"/>
  <c r="N347" i="11" s="1"/>
  <c r="N348" i="11" s="1"/>
  <c r="N349" i="11" s="1"/>
  <c r="N350" i="11" s="1"/>
  <c r="N351" i="11" s="1"/>
  <c r="N352" i="11" s="1"/>
  <c r="N353" i="11" s="1"/>
  <c r="N354" i="11" s="1"/>
  <c r="N355" i="11" s="1"/>
  <c r="N356" i="11" s="1"/>
  <c r="N357" i="11" s="1"/>
  <c r="N358" i="11" s="1"/>
  <c r="N359" i="11" s="1"/>
  <c r="N360" i="11" s="1"/>
  <c r="N361" i="11" s="1"/>
  <c r="N362" i="11" s="1"/>
  <c r="N363" i="11" s="1"/>
  <c r="N364" i="11" s="1"/>
  <c r="N365" i="11" s="1"/>
  <c r="N366" i="11" s="1"/>
  <c r="N367" i="11" s="1"/>
  <c r="N368" i="11" s="1"/>
  <c r="N369" i="11" s="1"/>
  <c r="N370" i="11" s="1"/>
  <c r="N371" i="11" s="1"/>
  <c r="N372" i="11" s="1"/>
  <c r="N373" i="11" s="1"/>
  <c r="N374" i="11" s="1"/>
  <c r="N375" i="11" s="1"/>
  <c r="F332" i="1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AM331" i="11"/>
  <c r="AK331" i="11"/>
  <c r="AJ331" i="11"/>
  <c r="AI331" i="11"/>
  <c r="Q331" i="11" s="1"/>
  <c r="AE331" i="11"/>
  <c r="AF331" i="11" s="1"/>
  <c r="AG331" i="11" s="1"/>
  <c r="AH331" i="11" s="1"/>
  <c r="J331" i="11" s="1"/>
  <c r="K331" i="11" s="1"/>
  <c r="AB331" i="11"/>
  <c r="AM330" i="11"/>
  <c r="AK330" i="11"/>
  <c r="AJ330" i="11"/>
  <c r="AI330" i="11"/>
  <c r="AB330" i="11"/>
  <c r="U330" i="11"/>
  <c r="AM329" i="11"/>
  <c r="AJ329" i="11"/>
  <c r="AI329" i="11"/>
  <c r="AB329" i="11"/>
  <c r="U329" i="11"/>
  <c r="AM328" i="11"/>
  <c r="AJ328" i="11"/>
  <c r="AI328" i="11"/>
  <c r="AE328" i="11"/>
  <c r="AB328" i="11"/>
  <c r="U328" i="11"/>
  <c r="Q328" i="11"/>
  <c r="AM327" i="11"/>
  <c r="AJ327" i="11"/>
  <c r="AE327" i="11" s="1"/>
  <c r="AI327" i="11"/>
  <c r="AK327" i="11" s="1"/>
  <c r="AB327" i="11"/>
  <c r="U327" i="11"/>
  <c r="AM326" i="11"/>
  <c r="AK326" i="11"/>
  <c r="AJ326" i="11"/>
  <c r="AI326" i="11"/>
  <c r="Q327" i="11" s="1"/>
  <c r="AB326" i="11"/>
  <c r="U326" i="11"/>
  <c r="AM325" i="11"/>
  <c r="AJ325" i="11"/>
  <c r="AI325" i="11"/>
  <c r="AB325" i="11"/>
  <c r="U325" i="11"/>
  <c r="F325" i="11"/>
  <c r="F326" i="11" s="1"/>
  <c r="F327" i="11" s="1"/>
  <c r="F328" i="11" s="1"/>
  <c r="F329" i="11" s="1"/>
  <c r="F330" i="11" s="1"/>
  <c r="F331" i="11" s="1"/>
  <c r="AM324" i="11"/>
  <c r="AJ324" i="11"/>
  <c r="AI324" i="11"/>
  <c r="AE324" i="11"/>
  <c r="AB324" i="11"/>
  <c r="U324" i="11"/>
  <c r="Q324" i="11"/>
  <c r="AM323" i="11"/>
  <c r="AJ323" i="11"/>
  <c r="AE323" i="11" s="1"/>
  <c r="AF323" i="11" s="1"/>
  <c r="AG323" i="11" s="1"/>
  <c r="AI323" i="11"/>
  <c r="AK323" i="11" s="1"/>
  <c r="AH323" i="11"/>
  <c r="J323" i="11" s="1"/>
  <c r="AB323" i="11"/>
  <c r="U323" i="11"/>
  <c r="K323" i="11"/>
  <c r="AM322" i="11"/>
  <c r="AK322" i="11"/>
  <c r="AJ322" i="11"/>
  <c r="AI322" i="11"/>
  <c r="Q323" i="11" s="1"/>
  <c r="AB322" i="11"/>
  <c r="U322" i="11"/>
  <c r="AM321" i="11"/>
  <c r="AJ321" i="11"/>
  <c r="AI321" i="11"/>
  <c r="AB321" i="11"/>
  <c r="U321" i="11"/>
  <c r="R321" i="11"/>
  <c r="Q321" i="11"/>
  <c r="N321" i="11"/>
  <c r="N322" i="11" s="1"/>
  <c r="N323" i="11" s="1"/>
  <c r="N324" i="11" s="1"/>
  <c r="N325" i="11" s="1"/>
  <c r="N326" i="11" s="1"/>
  <c r="N327" i="11" s="1"/>
  <c r="N328" i="11" s="1"/>
  <c r="N329" i="11" s="1"/>
  <c r="N330" i="11" s="1"/>
  <c r="N331" i="11" s="1"/>
  <c r="F321" i="11"/>
  <c r="F322" i="11" s="1"/>
  <c r="F323" i="11" s="1"/>
  <c r="F324" i="11" s="1"/>
  <c r="AM320" i="11"/>
  <c r="AJ320" i="11"/>
  <c r="AI320" i="11"/>
  <c r="AE320" i="11"/>
  <c r="AB320" i="11"/>
  <c r="AM319" i="11"/>
  <c r="AJ319" i="11"/>
  <c r="AI319" i="11"/>
  <c r="AK319" i="11" s="1"/>
  <c r="AE319" i="11"/>
  <c r="AB319" i="11"/>
  <c r="U319" i="11"/>
  <c r="Q319" i="11"/>
  <c r="AM318" i="11"/>
  <c r="AJ318" i="11"/>
  <c r="AE318" i="11" s="1"/>
  <c r="AF318" i="11" s="1"/>
  <c r="AG318" i="11" s="1"/>
  <c r="AH318" i="11" s="1"/>
  <c r="J318" i="11" s="1"/>
  <c r="K318" i="11" s="1"/>
  <c r="AI318" i="11"/>
  <c r="AK318" i="11" s="1"/>
  <c r="AB318" i="11"/>
  <c r="U318" i="11"/>
  <c r="AM317" i="11"/>
  <c r="AK317" i="11"/>
  <c r="AJ317" i="11"/>
  <c r="AI317" i="11"/>
  <c r="Q318" i="11" s="1"/>
  <c r="AB317" i="11"/>
  <c r="U317" i="11"/>
  <c r="AM316" i="11"/>
  <c r="AJ316" i="11"/>
  <c r="AI316" i="11"/>
  <c r="AB316" i="11"/>
  <c r="U316" i="11"/>
  <c r="AM315" i="11"/>
  <c r="AJ315" i="11"/>
  <c r="AE315" i="11" s="1"/>
  <c r="AI315" i="11"/>
  <c r="AB315" i="11"/>
  <c r="U315" i="11"/>
  <c r="AM314" i="11"/>
  <c r="AK314" i="11"/>
  <c r="AJ314" i="11"/>
  <c r="AI314" i="11"/>
  <c r="Q315" i="11" s="1"/>
  <c r="AB314" i="11"/>
  <c r="U314" i="11"/>
  <c r="AM313" i="11"/>
  <c r="AJ313" i="11"/>
  <c r="AI313" i="11"/>
  <c r="AB313" i="11"/>
  <c r="U313" i="11"/>
  <c r="AM312" i="11"/>
  <c r="AJ312" i="11"/>
  <c r="AI312" i="11"/>
  <c r="AE312" i="11"/>
  <c r="AB312" i="11"/>
  <c r="U312" i="11"/>
  <c r="Q312" i="11"/>
  <c r="R312" i="11" s="1"/>
  <c r="AM311" i="11"/>
  <c r="AJ311" i="11"/>
  <c r="AE311" i="11" s="1"/>
  <c r="AI311" i="11"/>
  <c r="AK311" i="11" s="1"/>
  <c r="AB311" i="11"/>
  <c r="U311" i="11"/>
  <c r="F311" i="11"/>
  <c r="F312" i="11" s="1"/>
  <c r="F313" i="11" s="1"/>
  <c r="F314" i="11" s="1"/>
  <c r="F315" i="11" s="1"/>
  <c r="F316" i="11" s="1"/>
  <c r="F317" i="11" s="1"/>
  <c r="F318" i="11" s="1"/>
  <c r="F319" i="11" s="1"/>
  <c r="F320" i="11" s="1"/>
  <c r="AM310" i="11"/>
  <c r="AK310" i="11"/>
  <c r="AJ310" i="11"/>
  <c r="AI310" i="11"/>
  <c r="Q311" i="11" s="1"/>
  <c r="R311" i="11" s="1"/>
  <c r="AB310" i="11"/>
  <c r="U310" i="11"/>
  <c r="R310" i="11"/>
  <c r="Q310" i="11"/>
  <c r="N310" i="11"/>
  <c r="N311" i="11" s="1"/>
  <c r="N312" i="11" s="1"/>
  <c r="N313" i="11" s="1"/>
  <c r="N314" i="11" s="1"/>
  <c r="N315" i="11" s="1"/>
  <c r="N316" i="11" s="1"/>
  <c r="N317" i="11" s="1"/>
  <c r="N318" i="11" s="1"/>
  <c r="N319" i="11" s="1"/>
  <c r="N320" i="11" s="1"/>
  <c r="F310" i="11"/>
  <c r="AM309" i="11"/>
  <c r="AK309" i="11"/>
  <c r="AJ309" i="11"/>
  <c r="AI309" i="11"/>
  <c r="AB309" i="11"/>
  <c r="T309" i="11"/>
  <c r="AM308" i="11"/>
  <c r="AJ308" i="11"/>
  <c r="AE308" i="11" s="1"/>
  <c r="AI308" i="11"/>
  <c r="AB308" i="11"/>
  <c r="U308" i="11"/>
  <c r="AM307" i="11"/>
  <c r="AJ307" i="11"/>
  <c r="AI307" i="11"/>
  <c r="AE307" i="11"/>
  <c r="AB307" i="11"/>
  <c r="U307" i="11"/>
  <c r="Q307" i="11"/>
  <c r="AM306" i="11"/>
  <c r="AJ306" i="11"/>
  <c r="AE306" i="11" s="1"/>
  <c r="AF306" i="11" s="1"/>
  <c r="AG306" i="11" s="1"/>
  <c r="AH306" i="11" s="1"/>
  <c r="J306" i="11" s="1"/>
  <c r="K306" i="11" s="1"/>
  <c r="AI306" i="11"/>
  <c r="AK306" i="11" s="1"/>
  <c r="AB306" i="11"/>
  <c r="U306" i="11"/>
  <c r="AM305" i="11"/>
  <c r="AK305" i="11"/>
  <c r="AJ305" i="11"/>
  <c r="AI305" i="11"/>
  <c r="Q306" i="11" s="1"/>
  <c r="AB305" i="11"/>
  <c r="U305" i="11"/>
  <c r="AM304" i="11"/>
  <c r="AJ304" i="11"/>
  <c r="AI304" i="11"/>
  <c r="AB304" i="11"/>
  <c r="U304" i="11"/>
  <c r="AM303" i="11"/>
  <c r="AJ303" i="11"/>
  <c r="AI303" i="11"/>
  <c r="AE303" i="11"/>
  <c r="AB303" i="11"/>
  <c r="U303" i="11"/>
  <c r="Q303" i="11"/>
  <c r="AM302" i="11"/>
  <c r="AJ302" i="11"/>
  <c r="AE302" i="11" s="1"/>
  <c r="AI302" i="11"/>
  <c r="AK302" i="11" s="1"/>
  <c r="AB302" i="11"/>
  <c r="U302" i="11"/>
  <c r="AM301" i="11"/>
  <c r="AK301" i="11"/>
  <c r="AJ301" i="11"/>
  <c r="AI301" i="11"/>
  <c r="Q302" i="11" s="1"/>
  <c r="AB301" i="11"/>
  <c r="U301" i="11"/>
  <c r="AM300" i="11"/>
  <c r="AJ300" i="11"/>
  <c r="AI300" i="11"/>
  <c r="AB300" i="11"/>
  <c r="U300" i="11"/>
  <c r="N300" i="11"/>
  <c r="N301" i="11" s="1"/>
  <c r="N302" i="11" s="1"/>
  <c r="N303" i="11" s="1"/>
  <c r="N304" i="11" s="1"/>
  <c r="N305" i="11" s="1"/>
  <c r="N306" i="11" s="1"/>
  <c r="N307" i="11" s="1"/>
  <c r="N308" i="11" s="1"/>
  <c r="N309" i="11" s="1"/>
  <c r="F300" i="11"/>
  <c r="F301" i="11" s="1"/>
  <c r="F302" i="11" s="1"/>
  <c r="F303" i="11" s="1"/>
  <c r="F304" i="11" s="1"/>
  <c r="F305" i="11" s="1"/>
  <c r="F306" i="11" s="1"/>
  <c r="F307" i="11" s="1"/>
  <c r="F308" i="11" s="1"/>
  <c r="F309" i="11" s="1"/>
  <c r="AM299" i="11"/>
  <c r="AJ299" i="11"/>
  <c r="AI299" i="11"/>
  <c r="AE299" i="11"/>
  <c r="AF299" i="11" s="1"/>
  <c r="AG299" i="11" s="1"/>
  <c r="AH299" i="11" s="1"/>
  <c r="J299" i="11" s="1"/>
  <c r="K299" i="11" s="1"/>
  <c r="O299" i="11" s="1"/>
  <c r="P299" i="11" s="1"/>
  <c r="AB299" i="11"/>
  <c r="U299" i="11"/>
  <c r="R299" i="11"/>
  <c r="Q299" i="11"/>
  <c r="N299" i="11"/>
  <c r="L299" i="11"/>
  <c r="F299" i="11"/>
  <c r="AM298" i="11"/>
  <c r="AJ298" i="11"/>
  <c r="AE298" i="11" s="1"/>
  <c r="AI298" i="11"/>
  <c r="AK298" i="11" s="1"/>
  <c r="AB298" i="11"/>
  <c r="Q298" i="11"/>
  <c r="AM297" i="11"/>
  <c r="AJ297" i="11"/>
  <c r="AE297" i="11" s="1"/>
  <c r="AI297" i="11"/>
  <c r="AK297" i="11" s="1"/>
  <c r="AB297" i="11"/>
  <c r="U297" i="11"/>
  <c r="AM296" i="11"/>
  <c r="AK296" i="11"/>
  <c r="AJ296" i="11"/>
  <c r="AI296" i="11"/>
  <c r="Q297" i="11" s="1"/>
  <c r="AB296" i="11"/>
  <c r="U296" i="11"/>
  <c r="AM295" i="11"/>
  <c r="AJ295" i="11"/>
  <c r="AI295" i="11"/>
  <c r="AB295" i="11"/>
  <c r="U295" i="11"/>
  <c r="AM294" i="11"/>
  <c r="AJ294" i="11"/>
  <c r="AI294" i="11"/>
  <c r="AE294" i="11"/>
  <c r="AB294" i="11"/>
  <c r="U294" i="11"/>
  <c r="Q294" i="11"/>
  <c r="AM293" i="11"/>
  <c r="AJ293" i="11"/>
  <c r="AE293" i="11" s="1"/>
  <c r="AF293" i="11" s="1"/>
  <c r="AG293" i="11" s="1"/>
  <c r="AH293" i="11" s="1"/>
  <c r="J293" i="11" s="1"/>
  <c r="K293" i="11" s="1"/>
  <c r="AI293" i="11"/>
  <c r="AK293" i="11" s="1"/>
  <c r="AB293" i="11"/>
  <c r="U293" i="11"/>
  <c r="AM292" i="11"/>
  <c r="AK292" i="11"/>
  <c r="AJ292" i="11"/>
  <c r="AI292" i="11"/>
  <c r="Q293" i="11" s="1"/>
  <c r="AB292" i="11"/>
  <c r="U292" i="11"/>
  <c r="AM291" i="11"/>
  <c r="AJ291" i="11"/>
  <c r="AI291" i="11"/>
  <c r="AB291" i="11"/>
  <c r="U291" i="11"/>
  <c r="F291" i="11"/>
  <c r="F292" i="11" s="1"/>
  <c r="F293" i="11" s="1"/>
  <c r="F294" i="11" s="1"/>
  <c r="F295" i="11" s="1"/>
  <c r="F296" i="11" s="1"/>
  <c r="F297" i="11" s="1"/>
  <c r="F298" i="11" s="1"/>
  <c r="AM290" i="11"/>
  <c r="AJ290" i="11"/>
  <c r="AI290" i="11"/>
  <c r="AE290" i="11"/>
  <c r="AB290" i="11"/>
  <c r="U290" i="11"/>
  <c r="Q290" i="11"/>
  <c r="AM289" i="11"/>
  <c r="AJ289" i="11"/>
  <c r="AE289" i="11" s="1"/>
  <c r="AI289" i="11"/>
  <c r="AK289" i="11" s="1"/>
  <c r="AB289" i="11"/>
  <c r="U289" i="11"/>
  <c r="F289" i="11"/>
  <c r="F290" i="11" s="1"/>
  <c r="AM288" i="11"/>
  <c r="AK288" i="11"/>
  <c r="AJ288" i="11"/>
  <c r="AI288" i="11"/>
  <c r="T298" i="11" s="1"/>
  <c r="AB288" i="11"/>
  <c r="U288" i="11"/>
  <c r="R288" i="11"/>
  <c r="Q288" i="11"/>
  <c r="F288" i="11"/>
  <c r="AM287" i="11"/>
  <c r="AK287" i="11"/>
  <c r="AJ287" i="11"/>
  <c r="AI287" i="11"/>
  <c r="AB287" i="11"/>
  <c r="T287" i="11"/>
  <c r="AM286" i="11"/>
  <c r="AJ286" i="11"/>
  <c r="AE286" i="11" s="1"/>
  <c r="AI286" i="11"/>
  <c r="AB286" i="11"/>
  <c r="U286" i="11"/>
  <c r="AM285" i="11"/>
  <c r="AJ285" i="11"/>
  <c r="AI285" i="11"/>
  <c r="AE285" i="11"/>
  <c r="AB285" i="11"/>
  <c r="U285" i="11"/>
  <c r="Q285" i="11"/>
  <c r="AM284" i="11"/>
  <c r="AJ284" i="11"/>
  <c r="AE284" i="11" s="1"/>
  <c r="AF284" i="11" s="1"/>
  <c r="AG284" i="11" s="1"/>
  <c r="AI284" i="11"/>
  <c r="AK284" i="11" s="1"/>
  <c r="AH284" i="11"/>
  <c r="J284" i="11" s="1"/>
  <c r="AB284" i="11"/>
  <c r="U284" i="11"/>
  <c r="K284" i="11"/>
  <c r="AM283" i="11"/>
  <c r="AK283" i="11"/>
  <c r="AJ283" i="11"/>
  <c r="AI283" i="11"/>
  <c r="Q284" i="11" s="1"/>
  <c r="AB283" i="11"/>
  <c r="U283" i="11"/>
  <c r="AM282" i="11"/>
  <c r="AJ282" i="11"/>
  <c r="AI282" i="11"/>
  <c r="AB282" i="11"/>
  <c r="U282" i="11"/>
  <c r="AM281" i="11"/>
  <c r="AJ281" i="11"/>
  <c r="AI281" i="11"/>
  <c r="AE281" i="11"/>
  <c r="AB281" i="11"/>
  <c r="U281" i="11"/>
  <c r="Q281" i="11"/>
  <c r="AM280" i="11"/>
  <c r="AJ280" i="11"/>
  <c r="AE280" i="11" s="1"/>
  <c r="AI280" i="11"/>
  <c r="AK280" i="11" s="1"/>
  <c r="AB280" i="11"/>
  <c r="U280" i="11"/>
  <c r="AM279" i="11"/>
  <c r="AK279" i="11"/>
  <c r="AJ279" i="11"/>
  <c r="AI279" i="11"/>
  <c r="Q280" i="11" s="1"/>
  <c r="AB279" i="11"/>
  <c r="U279" i="11"/>
  <c r="AM278" i="11"/>
  <c r="AJ278" i="11"/>
  <c r="AI278" i="11"/>
  <c r="AB278" i="11"/>
  <c r="U278" i="11"/>
  <c r="AM277" i="11"/>
  <c r="AJ277" i="11"/>
  <c r="AI277" i="11"/>
  <c r="AE277" i="11"/>
  <c r="AF277" i="11" s="1"/>
  <c r="AG277" i="11" s="1"/>
  <c r="AH277" i="11" s="1"/>
  <c r="J277" i="11" s="1"/>
  <c r="K277" i="11" s="1"/>
  <c r="O277" i="11" s="1"/>
  <c r="P277" i="11" s="1"/>
  <c r="AB277" i="11"/>
  <c r="U277" i="11"/>
  <c r="R277" i="11"/>
  <c r="Q277" i="11"/>
  <c r="L277" i="11"/>
  <c r="F277" i="1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AM276" i="11"/>
  <c r="AJ276" i="11"/>
  <c r="AE276" i="11" s="1"/>
  <c r="AI276" i="11"/>
  <c r="AK276" i="11" s="1"/>
  <c r="AB276" i="11"/>
  <c r="Q276" i="11"/>
  <c r="AM275" i="11"/>
  <c r="AJ275" i="11"/>
  <c r="AE275" i="11" s="1"/>
  <c r="AI275" i="11"/>
  <c r="AK275" i="11" s="1"/>
  <c r="AB275" i="11"/>
  <c r="U275" i="11"/>
  <c r="AM274" i="11"/>
  <c r="AK274" i="11"/>
  <c r="AJ274" i="11"/>
  <c r="AI274" i="11"/>
  <c r="Q275" i="11" s="1"/>
  <c r="AB274" i="11"/>
  <c r="U274" i="11"/>
  <c r="AM273" i="11"/>
  <c r="AJ273" i="11"/>
  <c r="AI273" i="11"/>
  <c r="AB273" i="11"/>
  <c r="U273" i="11"/>
  <c r="AM272" i="11"/>
  <c r="AJ272" i="11"/>
  <c r="AI272" i="11"/>
  <c r="AE272" i="11"/>
  <c r="AB272" i="11"/>
  <c r="U272" i="11"/>
  <c r="Q272" i="11"/>
  <c r="AM271" i="11"/>
  <c r="AJ271" i="11"/>
  <c r="AE271" i="11" s="1"/>
  <c r="AF271" i="11" s="1"/>
  <c r="AG271" i="11" s="1"/>
  <c r="AH271" i="11" s="1"/>
  <c r="J271" i="11" s="1"/>
  <c r="K271" i="11" s="1"/>
  <c r="AI271" i="11"/>
  <c r="AK271" i="11" s="1"/>
  <c r="AB271" i="11"/>
  <c r="U271" i="11"/>
  <c r="AM270" i="11"/>
  <c r="AK270" i="11"/>
  <c r="AJ270" i="11"/>
  <c r="AI270" i="11"/>
  <c r="Q271" i="11" s="1"/>
  <c r="AB270" i="11"/>
  <c r="U270" i="11"/>
  <c r="AM269" i="11"/>
  <c r="AJ269" i="11"/>
  <c r="AI269" i="11"/>
  <c r="AB269" i="11"/>
  <c r="U269" i="11"/>
  <c r="AM268" i="11"/>
  <c r="AJ268" i="11"/>
  <c r="AI268" i="11"/>
  <c r="AE268" i="11"/>
  <c r="AB268" i="11"/>
  <c r="U268" i="11"/>
  <c r="Q268" i="11"/>
  <c r="AM267" i="11"/>
  <c r="AJ267" i="11"/>
  <c r="AE267" i="11" s="1"/>
  <c r="AI267" i="11"/>
  <c r="AK267" i="11" s="1"/>
  <c r="AB267" i="11"/>
  <c r="U267" i="11"/>
  <c r="AM266" i="11"/>
  <c r="AK266" i="11"/>
  <c r="AJ266" i="11"/>
  <c r="AI266" i="11"/>
  <c r="T276" i="11" s="1"/>
  <c r="AB266" i="11"/>
  <c r="U266" i="11"/>
  <c r="R266" i="11"/>
  <c r="Q266" i="11"/>
  <c r="F266" i="1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AM265" i="11"/>
  <c r="AK265" i="11"/>
  <c r="AJ265" i="11"/>
  <c r="AI265" i="11"/>
  <c r="AB265" i="11"/>
  <c r="T265" i="11"/>
  <c r="U265" i="11" s="1"/>
  <c r="AM264" i="11"/>
  <c r="AJ264" i="11"/>
  <c r="AE264" i="11" s="1"/>
  <c r="AI264" i="11"/>
  <c r="AB264" i="11"/>
  <c r="U264" i="11"/>
  <c r="AM263" i="11"/>
  <c r="AJ263" i="11"/>
  <c r="AI263" i="11"/>
  <c r="AE263" i="11"/>
  <c r="AB263" i="11"/>
  <c r="U263" i="11"/>
  <c r="Q263" i="11"/>
  <c r="AM262" i="11"/>
  <c r="AJ262" i="11"/>
  <c r="AE262" i="11" s="1"/>
  <c r="AF262" i="11" s="1"/>
  <c r="AG262" i="11" s="1"/>
  <c r="AI262" i="11"/>
  <c r="AK262" i="11" s="1"/>
  <c r="AH262" i="11"/>
  <c r="J262" i="11" s="1"/>
  <c r="AB262" i="11"/>
  <c r="U262" i="11"/>
  <c r="K262" i="11"/>
  <c r="AM261" i="11"/>
  <c r="AK261" i="11"/>
  <c r="AJ261" i="11"/>
  <c r="AI261" i="11"/>
  <c r="Q262" i="11" s="1"/>
  <c r="AB261" i="11"/>
  <c r="U261" i="11"/>
  <c r="AM260" i="11"/>
  <c r="AJ260" i="11"/>
  <c r="AI260" i="11"/>
  <c r="AB260" i="11"/>
  <c r="U260" i="11"/>
  <c r="AM259" i="11"/>
  <c r="AJ259" i="11"/>
  <c r="AI259" i="11"/>
  <c r="AE259" i="11"/>
  <c r="AB259" i="11"/>
  <c r="U259" i="11"/>
  <c r="Q259" i="11"/>
  <c r="AM258" i="11"/>
  <c r="AJ258" i="11"/>
  <c r="AE258" i="11" s="1"/>
  <c r="AI258" i="11"/>
  <c r="AK258" i="11" s="1"/>
  <c r="AB258" i="11"/>
  <c r="U258" i="11"/>
  <c r="AM257" i="11"/>
  <c r="AK257" i="11"/>
  <c r="AJ257" i="11"/>
  <c r="AI257" i="11"/>
  <c r="Q258" i="11" s="1"/>
  <c r="AB257" i="11"/>
  <c r="U257" i="11"/>
  <c r="AM256" i="11"/>
  <c r="AJ256" i="11"/>
  <c r="AI256" i="11"/>
  <c r="AB256" i="11"/>
  <c r="U256" i="11"/>
  <c r="AM255" i="11"/>
  <c r="AJ255" i="11"/>
  <c r="AI255" i="11"/>
  <c r="AE255" i="11"/>
  <c r="AF255" i="11" s="1"/>
  <c r="AG255" i="11" s="1"/>
  <c r="AH255" i="11" s="1"/>
  <c r="J255" i="11" s="1"/>
  <c r="K255" i="11" s="1"/>
  <c r="O255" i="11" s="1"/>
  <c r="P255" i="11" s="1"/>
  <c r="AB255" i="11"/>
  <c r="U255" i="11"/>
  <c r="R255" i="11"/>
  <c r="Q255" i="11"/>
  <c r="L255" i="11"/>
  <c r="F255" i="1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AM254" i="11"/>
  <c r="AJ254" i="11"/>
  <c r="AE254" i="11" s="1"/>
  <c r="AI254" i="11"/>
  <c r="AK254" i="11" s="1"/>
  <c r="AB254" i="11"/>
  <c r="Q254" i="11"/>
  <c r="AM253" i="11"/>
  <c r="AJ253" i="11"/>
  <c r="AE253" i="11" s="1"/>
  <c r="AI253" i="11"/>
  <c r="AK253" i="11" s="1"/>
  <c r="AB253" i="11"/>
  <c r="U253" i="11"/>
  <c r="AM252" i="11"/>
  <c r="AK252" i="11"/>
  <c r="AJ252" i="11"/>
  <c r="AI252" i="11"/>
  <c r="Q253" i="11" s="1"/>
  <c r="AB252" i="11"/>
  <c r="U252" i="11"/>
  <c r="AM251" i="11"/>
  <c r="AJ251" i="11"/>
  <c r="AI251" i="11"/>
  <c r="AK251" i="11" s="1"/>
  <c r="AB251" i="11"/>
  <c r="U251" i="11"/>
  <c r="AM250" i="11"/>
  <c r="AJ250" i="11"/>
  <c r="AI250" i="11"/>
  <c r="AE250" i="11"/>
  <c r="AB250" i="11"/>
  <c r="U250" i="11"/>
  <c r="Q250" i="11"/>
  <c r="AM249" i="11"/>
  <c r="AJ249" i="11"/>
  <c r="AE249" i="11" s="1"/>
  <c r="AF249" i="11" s="1"/>
  <c r="AG249" i="11" s="1"/>
  <c r="AH249" i="11" s="1"/>
  <c r="J249" i="11" s="1"/>
  <c r="K249" i="11" s="1"/>
  <c r="AI249" i="11"/>
  <c r="AB249" i="11"/>
  <c r="U249" i="11"/>
  <c r="AM248" i="11"/>
  <c r="AK248" i="11"/>
  <c r="AJ248" i="11"/>
  <c r="AI248" i="11"/>
  <c r="AK249" i="11" s="1"/>
  <c r="AB248" i="11"/>
  <c r="U248" i="11"/>
  <c r="AM247" i="11"/>
  <c r="AJ247" i="11"/>
  <c r="AI247" i="11"/>
  <c r="AB247" i="11"/>
  <c r="U247" i="11"/>
  <c r="AM246" i="11"/>
  <c r="AJ246" i="11"/>
  <c r="AI246" i="11"/>
  <c r="AE246" i="11"/>
  <c r="AB246" i="11"/>
  <c r="U246" i="11"/>
  <c r="Q246" i="11"/>
  <c r="AM245" i="11"/>
  <c r="AJ245" i="11"/>
  <c r="AE245" i="11" s="1"/>
  <c r="AI245" i="11"/>
  <c r="AB245" i="11"/>
  <c r="U245" i="11"/>
  <c r="F245" i="11"/>
  <c r="F246" i="11" s="1"/>
  <c r="F247" i="11" s="1"/>
  <c r="F248" i="11" s="1"/>
  <c r="F249" i="11" s="1"/>
  <c r="F250" i="11" s="1"/>
  <c r="F251" i="11" s="1"/>
  <c r="F252" i="11" s="1"/>
  <c r="F253" i="11" s="1"/>
  <c r="F254" i="11" s="1"/>
  <c r="AM244" i="11"/>
  <c r="AK244" i="11"/>
  <c r="AJ244" i="11"/>
  <c r="AI244" i="11"/>
  <c r="AK245" i="11" s="1"/>
  <c r="AB244" i="11"/>
  <c r="U244" i="11"/>
  <c r="R244" i="11"/>
  <c r="Q244" i="11"/>
  <c r="N244" i="11"/>
  <c r="N245" i="11" s="1"/>
  <c r="N246" i="11" s="1"/>
  <c r="N247" i="11" s="1"/>
  <c r="N248" i="11" s="1"/>
  <c r="N249" i="11" s="1"/>
  <c r="N250" i="11" s="1"/>
  <c r="N251" i="11" s="1"/>
  <c r="N252" i="11" s="1"/>
  <c r="N253" i="11" s="1"/>
  <c r="N254" i="11" s="1"/>
  <c r="N255" i="11" s="1"/>
  <c r="N256" i="11" s="1"/>
  <c r="N257" i="11" s="1"/>
  <c r="N258" i="11" s="1"/>
  <c r="N259" i="11" s="1"/>
  <c r="N260" i="11" s="1"/>
  <c r="N261" i="11" s="1"/>
  <c r="N262" i="11" s="1"/>
  <c r="N263" i="11" s="1"/>
  <c r="N264" i="11" s="1"/>
  <c r="N265" i="11" s="1"/>
  <c r="N266" i="11" s="1"/>
  <c r="N267" i="11" s="1"/>
  <c r="N268" i="11" s="1"/>
  <c r="N269" i="11" s="1"/>
  <c r="N270" i="11" s="1"/>
  <c r="N271" i="11" s="1"/>
  <c r="N272" i="11" s="1"/>
  <c r="N273" i="11" s="1"/>
  <c r="N274" i="11" s="1"/>
  <c r="N275" i="11" s="1"/>
  <c r="N276" i="11" s="1"/>
  <c r="N277" i="11" s="1"/>
  <c r="N278" i="11" s="1"/>
  <c r="N279" i="11" s="1"/>
  <c r="N280" i="11" s="1"/>
  <c r="N281" i="11" s="1"/>
  <c r="N282" i="11" s="1"/>
  <c r="N283" i="11" s="1"/>
  <c r="N284" i="11" s="1"/>
  <c r="N285" i="11" s="1"/>
  <c r="N286" i="11" s="1"/>
  <c r="N287" i="11" s="1"/>
  <c r="N288" i="11" s="1"/>
  <c r="N289" i="11" s="1"/>
  <c r="N290" i="11" s="1"/>
  <c r="N291" i="11" s="1"/>
  <c r="N292" i="11" s="1"/>
  <c r="N293" i="11" s="1"/>
  <c r="N294" i="11" s="1"/>
  <c r="N295" i="11" s="1"/>
  <c r="N296" i="11" s="1"/>
  <c r="N297" i="11" s="1"/>
  <c r="N298" i="11" s="1"/>
  <c r="F244" i="11"/>
  <c r="AM243" i="11"/>
  <c r="AJ243" i="11"/>
  <c r="AI243" i="11"/>
  <c r="AK243" i="11" s="1"/>
  <c r="AB243" i="11"/>
  <c r="AM242" i="11"/>
  <c r="AJ242" i="11"/>
  <c r="AE242" i="11" s="1"/>
  <c r="AI242" i="11"/>
  <c r="AB242" i="11"/>
  <c r="U242" i="11"/>
  <c r="AM241" i="11"/>
  <c r="AJ241" i="11"/>
  <c r="AI241" i="11"/>
  <c r="AE241" i="11"/>
  <c r="AB241" i="11"/>
  <c r="U241" i="11"/>
  <c r="Q241" i="11"/>
  <c r="AM240" i="11"/>
  <c r="AJ240" i="11"/>
  <c r="AE240" i="11" s="1"/>
  <c r="AI240" i="11"/>
  <c r="AB240" i="11"/>
  <c r="U240" i="11"/>
  <c r="AM239" i="11"/>
  <c r="AK239" i="11"/>
  <c r="AJ239" i="11"/>
  <c r="AI239" i="11"/>
  <c r="AK240" i="11" s="1"/>
  <c r="AB239" i="11"/>
  <c r="U239" i="11"/>
  <c r="AM238" i="11"/>
  <c r="AJ238" i="11"/>
  <c r="AI238" i="11"/>
  <c r="AK238" i="11" s="1"/>
  <c r="AB238" i="11"/>
  <c r="U238" i="11"/>
  <c r="AM237" i="11"/>
  <c r="AK237" i="11"/>
  <c r="AJ237" i="11"/>
  <c r="AI237" i="11"/>
  <c r="Q237" i="11" s="1"/>
  <c r="AB237" i="11"/>
  <c r="U237" i="11"/>
  <c r="AM236" i="11"/>
  <c r="AJ236" i="11"/>
  <c r="AE236" i="11" s="1"/>
  <c r="AI236" i="11"/>
  <c r="AB236" i="11"/>
  <c r="U236" i="11"/>
  <c r="AM235" i="11"/>
  <c r="AK235" i="11"/>
  <c r="AJ235" i="11"/>
  <c r="AI235" i="11"/>
  <c r="Q235" i="11" s="1"/>
  <c r="AB235" i="11"/>
  <c r="U235" i="11"/>
  <c r="AM234" i="11"/>
  <c r="AJ234" i="11"/>
  <c r="AE234" i="11" s="1"/>
  <c r="AF234" i="11" s="1"/>
  <c r="AG234" i="11" s="1"/>
  <c r="AH234" i="11" s="1"/>
  <c r="J234" i="11" s="1"/>
  <c r="K234" i="11" s="1"/>
  <c r="AI234" i="11"/>
  <c r="AK234" i="11" s="1"/>
  <c r="AB234" i="11"/>
  <c r="U234" i="11"/>
  <c r="N234" i="11"/>
  <c r="N235" i="11" s="1"/>
  <c r="N236" i="11" s="1"/>
  <c r="N237" i="11" s="1"/>
  <c r="N238" i="11" s="1"/>
  <c r="N239" i="11" s="1"/>
  <c r="N240" i="11" s="1"/>
  <c r="N241" i="11" s="1"/>
  <c r="N242" i="11" s="1"/>
  <c r="N243" i="11" s="1"/>
  <c r="AM233" i="11"/>
  <c r="AK233" i="11"/>
  <c r="AJ233" i="11"/>
  <c r="AI233" i="11"/>
  <c r="AB233" i="11"/>
  <c r="U233" i="11"/>
  <c r="R233" i="11"/>
  <c r="Q233" i="11"/>
  <c r="N233" i="11"/>
  <c r="F233" i="1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AM232" i="11"/>
  <c r="AK232" i="11"/>
  <c r="AJ232" i="11"/>
  <c r="AE232" i="11" s="1"/>
  <c r="AF232" i="11" s="1"/>
  <c r="AG232" i="11" s="1"/>
  <c r="AH232" i="11" s="1"/>
  <c r="J232" i="11" s="1"/>
  <c r="K232" i="11" s="1"/>
  <c r="AI232" i="11"/>
  <c r="AB232" i="11"/>
  <c r="AM231" i="11"/>
  <c r="AJ231" i="11"/>
  <c r="AE231" i="11" s="1"/>
  <c r="AI231" i="11"/>
  <c r="AB231" i="11"/>
  <c r="U231" i="11"/>
  <c r="AM230" i="11"/>
  <c r="AJ230" i="11"/>
  <c r="AI230" i="11"/>
  <c r="Q230" i="11" s="1"/>
  <c r="AB230" i="11"/>
  <c r="U230" i="11"/>
  <c r="AM229" i="11"/>
  <c r="AJ229" i="11"/>
  <c r="AE229" i="11" s="1"/>
  <c r="AI229" i="11"/>
  <c r="AB229" i="11"/>
  <c r="U229" i="11"/>
  <c r="AM228" i="11"/>
  <c r="AJ228" i="11"/>
  <c r="AI228" i="11"/>
  <c r="Q229" i="11" s="1"/>
  <c r="AB228" i="11"/>
  <c r="U228" i="11"/>
  <c r="AM227" i="11"/>
  <c r="AJ227" i="11"/>
  <c r="AE227" i="11" s="1"/>
  <c r="AI227" i="11"/>
  <c r="AB227" i="11"/>
  <c r="U227" i="11"/>
  <c r="AM226" i="11"/>
  <c r="AJ226" i="11"/>
  <c r="AI226" i="11"/>
  <c r="Q226" i="11" s="1"/>
  <c r="AB226" i="11"/>
  <c r="U226" i="11"/>
  <c r="AM225" i="11"/>
  <c r="AJ225" i="11"/>
  <c r="AE225" i="11" s="1"/>
  <c r="AI225" i="11"/>
  <c r="AB225" i="11"/>
  <c r="U225" i="11"/>
  <c r="AM224" i="11"/>
  <c r="AJ224" i="11"/>
  <c r="AI224" i="11"/>
  <c r="Q225" i="11" s="1"/>
  <c r="AB224" i="11"/>
  <c r="U224" i="11"/>
  <c r="AM223" i="11"/>
  <c r="AJ223" i="11"/>
  <c r="AE223" i="11" s="1"/>
  <c r="AI223" i="11"/>
  <c r="AB223" i="11"/>
  <c r="U223" i="11"/>
  <c r="F223" i="11"/>
  <c r="F224" i="11" s="1"/>
  <c r="F225" i="11" s="1"/>
  <c r="F226" i="11" s="1"/>
  <c r="F227" i="11" s="1"/>
  <c r="F228" i="11" s="1"/>
  <c r="F229" i="11" s="1"/>
  <c r="F230" i="11" s="1"/>
  <c r="F231" i="11" s="1"/>
  <c r="F232" i="11" s="1"/>
  <c r="AM222" i="11"/>
  <c r="AJ222" i="11"/>
  <c r="AI222" i="11"/>
  <c r="AK222" i="11" s="1"/>
  <c r="AB222" i="11"/>
  <c r="U222" i="11"/>
  <c r="R222" i="11"/>
  <c r="Q222" i="11"/>
  <c r="N222" i="11"/>
  <c r="N223" i="11" s="1"/>
  <c r="N224" i="11" s="1"/>
  <c r="N225" i="11" s="1"/>
  <c r="N226" i="11" s="1"/>
  <c r="N227" i="11" s="1"/>
  <c r="N228" i="11" s="1"/>
  <c r="N229" i="11" s="1"/>
  <c r="N230" i="11" s="1"/>
  <c r="N231" i="11" s="1"/>
  <c r="N232" i="11" s="1"/>
  <c r="F222" i="11"/>
  <c r="AM221" i="11"/>
  <c r="AJ221" i="11"/>
  <c r="AE222" i="11" s="1"/>
  <c r="AF222" i="11" s="1"/>
  <c r="AG222" i="11" s="1"/>
  <c r="AH222" i="11" s="1"/>
  <c r="J222" i="11" s="1"/>
  <c r="K222" i="11" s="1"/>
  <c r="AI221" i="11"/>
  <c r="AK221" i="11" s="1"/>
  <c r="AB221" i="11"/>
  <c r="AM220" i="11"/>
  <c r="AJ220" i="11"/>
  <c r="AE220" i="11" s="1"/>
  <c r="AF220" i="11" s="1"/>
  <c r="AG220" i="11" s="1"/>
  <c r="AH220" i="11" s="1"/>
  <c r="J220" i="11" s="1"/>
  <c r="K220" i="11" s="1"/>
  <c r="AI220" i="11"/>
  <c r="AK220" i="11" s="1"/>
  <c r="AB220" i="11"/>
  <c r="U220" i="11"/>
  <c r="AM219" i="11"/>
  <c r="AK219" i="11"/>
  <c r="AJ219" i="11"/>
  <c r="AI219" i="11"/>
  <c r="AB219" i="11"/>
  <c r="U219" i="11"/>
  <c r="AM218" i="11"/>
  <c r="AJ218" i="11"/>
  <c r="AE218" i="11" s="1"/>
  <c r="AI218" i="11"/>
  <c r="AB218" i="11"/>
  <c r="U218" i="11"/>
  <c r="AM217" i="11"/>
  <c r="AK217" i="11"/>
  <c r="AJ217" i="11"/>
  <c r="AI217" i="11"/>
  <c r="AB217" i="11"/>
  <c r="U217" i="11"/>
  <c r="AM216" i="11"/>
  <c r="AJ216" i="11"/>
  <c r="AE216" i="11" s="1"/>
  <c r="AF216" i="11" s="1"/>
  <c r="AG216" i="11" s="1"/>
  <c r="AH216" i="11" s="1"/>
  <c r="J216" i="11" s="1"/>
  <c r="K216" i="11" s="1"/>
  <c r="AI216" i="11"/>
  <c r="AK216" i="11" s="1"/>
  <c r="AB216" i="11"/>
  <c r="U216" i="11"/>
  <c r="AM215" i="11"/>
  <c r="AK215" i="11"/>
  <c r="AJ215" i="11"/>
  <c r="AI215" i="11"/>
  <c r="AB215" i="11"/>
  <c r="U215" i="11"/>
  <c r="AM214" i="11"/>
  <c r="AJ214" i="11"/>
  <c r="AE214" i="11" s="1"/>
  <c r="AI214" i="11"/>
  <c r="AB214" i="11"/>
  <c r="U214" i="11"/>
  <c r="AM213" i="11"/>
  <c r="AK213" i="11"/>
  <c r="AJ213" i="11"/>
  <c r="AI213" i="11"/>
  <c r="AB213" i="11"/>
  <c r="U213" i="11"/>
  <c r="AM212" i="11"/>
  <c r="AJ212" i="11"/>
  <c r="AE212" i="11" s="1"/>
  <c r="AF212" i="11" s="1"/>
  <c r="AG212" i="11" s="1"/>
  <c r="AH212" i="11" s="1"/>
  <c r="J212" i="11" s="1"/>
  <c r="K212" i="11" s="1"/>
  <c r="AI212" i="11"/>
  <c r="AK212" i="11" s="1"/>
  <c r="AB212" i="11"/>
  <c r="U212" i="11"/>
  <c r="F212" i="11"/>
  <c r="F213" i="11" s="1"/>
  <c r="F214" i="11" s="1"/>
  <c r="F215" i="11" s="1"/>
  <c r="F216" i="11" s="1"/>
  <c r="F217" i="11" s="1"/>
  <c r="F218" i="11" s="1"/>
  <c r="F219" i="11" s="1"/>
  <c r="F220" i="11" s="1"/>
  <c r="F221" i="11" s="1"/>
  <c r="AM211" i="11"/>
  <c r="AK211" i="11"/>
  <c r="AJ211" i="11"/>
  <c r="AI211" i="11"/>
  <c r="AB211" i="11"/>
  <c r="U211" i="11"/>
  <c r="R211" i="11"/>
  <c r="Q211" i="11"/>
  <c r="N211" i="11"/>
  <c r="N212" i="11" s="1"/>
  <c r="N213" i="11" s="1"/>
  <c r="N214" i="11" s="1"/>
  <c r="N215" i="11" s="1"/>
  <c r="N216" i="11" s="1"/>
  <c r="N217" i="11" s="1"/>
  <c r="N218" i="11" s="1"/>
  <c r="N219" i="11" s="1"/>
  <c r="N220" i="11" s="1"/>
  <c r="N221" i="11" s="1"/>
  <c r="F211" i="11"/>
  <c r="AM210" i="11"/>
  <c r="AK210" i="11"/>
  <c r="AJ210" i="11"/>
  <c r="AE210" i="11" s="1"/>
  <c r="AF210" i="11" s="1"/>
  <c r="AG210" i="11" s="1"/>
  <c r="AH210" i="11" s="1"/>
  <c r="J210" i="11" s="1"/>
  <c r="K210" i="11" s="1"/>
  <c r="AI210" i="11"/>
  <c r="AB210" i="11"/>
  <c r="AM209" i="11"/>
  <c r="AJ209" i="11"/>
  <c r="AE209" i="11" s="1"/>
  <c r="AI209" i="11"/>
  <c r="AB209" i="11"/>
  <c r="U209" i="11"/>
  <c r="AM208" i="11"/>
  <c r="AK208" i="11"/>
  <c r="AJ208" i="11"/>
  <c r="AI208" i="11"/>
  <c r="Q208" i="11" s="1"/>
  <c r="AB208" i="11"/>
  <c r="U208" i="11"/>
  <c r="AM207" i="11"/>
  <c r="AJ207" i="11"/>
  <c r="AE207" i="11" s="1"/>
  <c r="AF207" i="11" s="1"/>
  <c r="AG207" i="11" s="1"/>
  <c r="AH207" i="11" s="1"/>
  <c r="J207" i="11" s="1"/>
  <c r="K207" i="11" s="1"/>
  <c r="AI207" i="11"/>
  <c r="AK207" i="11" s="1"/>
  <c r="AB207" i="11"/>
  <c r="U207" i="11"/>
  <c r="AM206" i="11"/>
  <c r="AK206" i="11"/>
  <c r="AJ206" i="11"/>
  <c r="AI206" i="11"/>
  <c r="Q206" i="11" s="1"/>
  <c r="AB206" i="11"/>
  <c r="U206" i="11"/>
  <c r="AM205" i="11"/>
  <c r="AJ205" i="11"/>
  <c r="AE205" i="11" s="1"/>
  <c r="AI205" i="11"/>
  <c r="AB205" i="11"/>
  <c r="U205" i="11"/>
  <c r="AM204" i="11"/>
  <c r="AK204" i="11"/>
  <c r="AJ204" i="11"/>
  <c r="AI204" i="11"/>
  <c r="Q204" i="11" s="1"/>
  <c r="AB204" i="11"/>
  <c r="U204" i="11"/>
  <c r="AM203" i="11"/>
  <c r="AJ203" i="11"/>
  <c r="AE203" i="11" s="1"/>
  <c r="AF203" i="11" s="1"/>
  <c r="AG203" i="11" s="1"/>
  <c r="AH203" i="11" s="1"/>
  <c r="J203" i="11" s="1"/>
  <c r="K203" i="11" s="1"/>
  <c r="AI203" i="11"/>
  <c r="AK203" i="11" s="1"/>
  <c r="AB203" i="11"/>
  <c r="U203" i="11"/>
  <c r="AM202" i="11"/>
  <c r="AK202" i="11"/>
  <c r="AJ202" i="11"/>
  <c r="AI202" i="11"/>
  <c r="Q202" i="11" s="1"/>
  <c r="AB202" i="11"/>
  <c r="U202" i="11"/>
  <c r="AM201" i="11"/>
  <c r="AJ201" i="11"/>
  <c r="AE201" i="11" s="1"/>
  <c r="AF201" i="11" s="1"/>
  <c r="AG201" i="11" s="1"/>
  <c r="AH201" i="11" s="1"/>
  <c r="J201" i="11" s="1"/>
  <c r="K201" i="11" s="1"/>
  <c r="AI201" i="11"/>
  <c r="AK201" i="11" s="1"/>
  <c r="AB201" i="11"/>
  <c r="U201" i="11"/>
  <c r="F201" i="11"/>
  <c r="F202" i="11" s="1"/>
  <c r="F203" i="11" s="1"/>
  <c r="F204" i="11" s="1"/>
  <c r="F205" i="11" s="1"/>
  <c r="F206" i="11" s="1"/>
  <c r="F207" i="11" s="1"/>
  <c r="F208" i="11" s="1"/>
  <c r="F209" i="11" s="1"/>
  <c r="F210" i="11" s="1"/>
  <c r="AM200" i="11"/>
  <c r="AK200" i="11"/>
  <c r="AJ200" i="11"/>
  <c r="AI200" i="11"/>
  <c r="AE200" i="11"/>
  <c r="AF200" i="11" s="1"/>
  <c r="AG200" i="11" s="1"/>
  <c r="AH200" i="11" s="1"/>
  <c r="J200" i="11" s="1"/>
  <c r="K200" i="11" s="1"/>
  <c r="AB200" i="11"/>
  <c r="U200" i="11"/>
  <c r="R200" i="11"/>
  <c r="Q200" i="11"/>
  <c r="F200" i="11"/>
  <c r="AM199" i="11"/>
  <c r="AJ199" i="11"/>
  <c r="T199" i="11" s="1"/>
  <c r="U199" i="11" s="1"/>
  <c r="AI199" i="11"/>
  <c r="AK199" i="11" s="1"/>
  <c r="AB199" i="11"/>
  <c r="AM198" i="11"/>
  <c r="AJ198" i="11"/>
  <c r="AE198" i="11" s="1"/>
  <c r="AF198" i="11" s="1"/>
  <c r="AG198" i="11" s="1"/>
  <c r="AH198" i="11" s="1"/>
  <c r="J198" i="11" s="1"/>
  <c r="K198" i="11" s="1"/>
  <c r="AI198" i="11"/>
  <c r="AK198" i="11" s="1"/>
  <c r="AB198" i="11"/>
  <c r="U198" i="11"/>
  <c r="AM197" i="11"/>
  <c r="AK197" i="11"/>
  <c r="AJ197" i="11"/>
  <c r="AI197" i="11"/>
  <c r="AB197" i="11"/>
  <c r="U197" i="11"/>
  <c r="AM196" i="11"/>
  <c r="AJ196" i="11"/>
  <c r="AE196" i="11" s="1"/>
  <c r="AF196" i="11" s="1"/>
  <c r="AG196" i="11" s="1"/>
  <c r="AH196" i="11" s="1"/>
  <c r="J196" i="11" s="1"/>
  <c r="K196" i="11" s="1"/>
  <c r="AI196" i="11"/>
  <c r="AK196" i="11" s="1"/>
  <c r="AB196" i="11"/>
  <c r="U196" i="11"/>
  <c r="AM195" i="11"/>
  <c r="AK195" i="11"/>
  <c r="AJ195" i="11"/>
  <c r="AI195" i="11"/>
  <c r="AB195" i="11"/>
  <c r="U195" i="11"/>
  <c r="AM194" i="11"/>
  <c r="AJ194" i="11"/>
  <c r="AE194" i="11" s="1"/>
  <c r="AI194" i="11"/>
  <c r="AB194" i="11"/>
  <c r="U194" i="11"/>
  <c r="AM193" i="11"/>
  <c r="AK193" i="11"/>
  <c r="AJ193" i="11"/>
  <c r="AI193" i="11"/>
  <c r="AE193" i="11"/>
  <c r="AF193" i="11" s="1"/>
  <c r="AG193" i="11" s="1"/>
  <c r="AH193" i="11" s="1"/>
  <c r="J193" i="11" s="1"/>
  <c r="K193" i="11" s="1"/>
  <c r="AB193" i="11"/>
  <c r="U193" i="11"/>
  <c r="AM192" i="11"/>
  <c r="AJ192" i="11"/>
  <c r="AI192" i="11"/>
  <c r="AK192" i="11" s="1"/>
  <c r="AE192" i="11"/>
  <c r="AB192" i="11"/>
  <c r="U192" i="11"/>
  <c r="Q192" i="11"/>
  <c r="AM191" i="11"/>
  <c r="AK191" i="11"/>
  <c r="AJ191" i="11"/>
  <c r="AE191" i="11" s="1"/>
  <c r="AF191" i="11" s="1"/>
  <c r="AG191" i="11" s="1"/>
  <c r="AH191" i="11" s="1"/>
  <c r="J191" i="11" s="1"/>
  <c r="K191" i="11" s="1"/>
  <c r="AI191" i="11"/>
  <c r="AB191" i="11"/>
  <c r="U191" i="11"/>
  <c r="AM190" i="11"/>
  <c r="AJ190" i="11"/>
  <c r="AE190" i="11" s="1"/>
  <c r="AI190" i="11"/>
  <c r="Q191" i="11" s="1"/>
  <c r="AB190" i="11"/>
  <c r="U190" i="11"/>
  <c r="F190" i="11"/>
  <c r="F191" i="11" s="1"/>
  <c r="F192" i="11" s="1"/>
  <c r="F193" i="11" s="1"/>
  <c r="F194" i="11" s="1"/>
  <c r="F195" i="11" s="1"/>
  <c r="F196" i="11" s="1"/>
  <c r="F197" i="11" s="1"/>
  <c r="F198" i="11" s="1"/>
  <c r="F199" i="11" s="1"/>
  <c r="AM189" i="11"/>
  <c r="AJ189" i="11"/>
  <c r="AI189" i="11"/>
  <c r="Q190" i="11" s="1"/>
  <c r="R190" i="11" s="1"/>
  <c r="AE189" i="11"/>
  <c r="AF189" i="11" s="1"/>
  <c r="AG189" i="11" s="1"/>
  <c r="AH189" i="11" s="1"/>
  <c r="J189" i="11" s="1"/>
  <c r="K189" i="11" s="1"/>
  <c r="AB189" i="11"/>
  <c r="U189" i="11"/>
  <c r="R189" i="11"/>
  <c r="Q189" i="11"/>
  <c r="F189" i="11"/>
  <c r="AM188" i="11"/>
  <c r="AJ188" i="11"/>
  <c r="AI188" i="11"/>
  <c r="AK188" i="11" s="1"/>
  <c r="AE188" i="11"/>
  <c r="AB188" i="11"/>
  <c r="Q188" i="11"/>
  <c r="AM187" i="11"/>
  <c r="AJ187" i="11"/>
  <c r="AI187" i="11"/>
  <c r="AK187" i="11" s="1"/>
  <c r="AE187" i="11"/>
  <c r="AF187" i="11" s="1"/>
  <c r="AG187" i="11" s="1"/>
  <c r="AH187" i="11" s="1"/>
  <c r="J187" i="11" s="1"/>
  <c r="K187" i="11" s="1"/>
  <c r="AB187" i="11"/>
  <c r="U187" i="11"/>
  <c r="Q187" i="11"/>
  <c r="AM186" i="11"/>
  <c r="AK186" i="11"/>
  <c r="AJ186" i="11"/>
  <c r="AE186" i="11" s="1"/>
  <c r="AF186" i="11" s="1"/>
  <c r="AG186" i="11" s="1"/>
  <c r="AH186" i="11" s="1"/>
  <c r="J186" i="11" s="1"/>
  <c r="K186" i="11" s="1"/>
  <c r="AI186" i="11"/>
  <c r="AB186" i="11"/>
  <c r="U186" i="11"/>
  <c r="AM185" i="11"/>
  <c r="AJ185" i="11"/>
  <c r="AE185" i="11" s="1"/>
  <c r="AI185" i="11"/>
  <c r="Q186" i="11" s="1"/>
  <c r="AB185" i="11"/>
  <c r="U185" i="11"/>
  <c r="AM184" i="11"/>
  <c r="AJ184" i="11"/>
  <c r="AI184" i="11"/>
  <c r="Q185" i="11" s="1"/>
  <c r="AE184" i="11"/>
  <c r="AB184" i="11"/>
  <c r="U184" i="11"/>
  <c r="Q184" i="11"/>
  <c r="AM183" i="11"/>
  <c r="AJ183" i="11"/>
  <c r="AI183" i="11"/>
  <c r="AK183" i="11" s="1"/>
  <c r="AE183" i="11"/>
  <c r="AB183" i="11"/>
  <c r="U183" i="11"/>
  <c r="Q183" i="11"/>
  <c r="AM182" i="11"/>
  <c r="AK182" i="11"/>
  <c r="AJ182" i="11"/>
  <c r="AE182" i="11" s="1"/>
  <c r="AF182" i="11" s="1"/>
  <c r="AG182" i="11" s="1"/>
  <c r="AH182" i="11" s="1"/>
  <c r="J182" i="11" s="1"/>
  <c r="K182" i="11" s="1"/>
  <c r="AI182" i="11"/>
  <c r="AB182" i="11"/>
  <c r="U182" i="11"/>
  <c r="AM181" i="11"/>
  <c r="AJ181" i="11"/>
  <c r="AE181" i="11" s="1"/>
  <c r="AI181" i="11"/>
  <c r="Q182" i="11" s="1"/>
  <c r="AB181" i="11"/>
  <c r="U181" i="11"/>
  <c r="AM180" i="11"/>
  <c r="AJ180" i="11"/>
  <c r="AI180" i="11"/>
  <c r="Q181" i="11" s="1"/>
  <c r="AE180" i="11"/>
  <c r="AB180" i="11"/>
  <c r="U180" i="11"/>
  <c r="Q180" i="11"/>
  <c r="AM179" i="11"/>
  <c r="AJ179" i="11"/>
  <c r="AI179" i="11"/>
  <c r="AK179" i="11" s="1"/>
  <c r="AE179" i="11"/>
  <c r="AB179" i="11"/>
  <c r="U179" i="11"/>
  <c r="Q179" i="11"/>
  <c r="R179" i="11" s="1"/>
  <c r="AM178" i="11"/>
  <c r="AK178" i="11"/>
  <c r="AJ178" i="11"/>
  <c r="T188" i="11" s="1"/>
  <c r="AI178" i="11"/>
  <c r="AB178" i="11"/>
  <c r="U178" i="11"/>
  <c r="R178" i="11"/>
  <c r="Q178" i="11"/>
  <c r="F178" i="1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AM177" i="11"/>
  <c r="AK177" i="11"/>
  <c r="AJ177" i="11"/>
  <c r="AE177" i="11" s="1"/>
  <c r="AF177" i="11" s="1"/>
  <c r="AG177" i="11" s="1"/>
  <c r="AH177" i="11" s="1"/>
  <c r="J177" i="11" s="1"/>
  <c r="K177" i="11" s="1"/>
  <c r="AI177" i="11"/>
  <c r="Q177" i="11" s="1"/>
  <c r="AB177" i="11"/>
  <c r="AM176" i="11"/>
  <c r="AJ176" i="11"/>
  <c r="AE176" i="11" s="1"/>
  <c r="AI176" i="11"/>
  <c r="AB176" i="11"/>
  <c r="U176" i="11"/>
  <c r="AM175" i="11"/>
  <c r="AJ175" i="11"/>
  <c r="AI175" i="11"/>
  <c r="Q176" i="11" s="1"/>
  <c r="AE175" i="11"/>
  <c r="AB175" i="11"/>
  <c r="U175" i="11"/>
  <c r="Q175" i="11"/>
  <c r="AM174" i="11"/>
  <c r="AJ174" i="11"/>
  <c r="AI174" i="11"/>
  <c r="AK174" i="11" s="1"/>
  <c r="AE174" i="11"/>
  <c r="AF174" i="11" s="1"/>
  <c r="AG174" i="11" s="1"/>
  <c r="AH174" i="11" s="1"/>
  <c r="J174" i="11" s="1"/>
  <c r="K174" i="11" s="1"/>
  <c r="AB174" i="11"/>
  <c r="U174" i="11"/>
  <c r="Q174" i="11"/>
  <c r="AM173" i="11"/>
  <c r="AK173" i="11"/>
  <c r="AJ173" i="11"/>
  <c r="AE173" i="11" s="1"/>
  <c r="AF173" i="11" s="1"/>
  <c r="AG173" i="11" s="1"/>
  <c r="AH173" i="11" s="1"/>
  <c r="J173" i="11" s="1"/>
  <c r="K173" i="11" s="1"/>
  <c r="AI173" i="11"/>
  <c r="AB173" i="11"/>
  <c r="U173" i="11"/>
  <c r="AM172" i="11"/>
  <c r="AJ172" i="11"/>
  <c r="AE172" i="11" s="1"/>
  <c r="AI172" i="11"/>
  <c r="Q173" i="11" s="1"/>
  <c r="AB172" i="11"/>
  <c r="U172" i="11"/>
  <c r="AM171" i="11"/>
  <c r="AJ171" i="11"/>
  <c r="AI171" i="11"/>
  <c r="Q172" i="11" s="1"/>
  <c r="AE171" i="11"/>
  <c r="AB171" i="11"/>
  <c r="U171" i="11"/>
  <c r="Q171" i="11"/>
  <c r="AM170" i="11"/>
  <c r="AJ170" i="11"/>
  <c r="AI170" i="11"/>
  <c r="AK170" i="11" s="1"/>
  <c r="AE170" i="11"/>
  <c r="AF170" i="11" s="1"/>
  <c r="AG170" i="11" s="1"/>
  <c r="AH170" i="11" s="1"/>
  <c r="J170" i="11" s="1"/>
  <c r="K170" i="11" s="1"/>
  <c r="AB170" i="11"/>
  <c r="U170" i="11"/>
  <c r="Q170" i="11"/>
  <c r="AM169" i="11"/>
  <c r="AK169" i="11"/>
  <c r="AJ169" i="11"/>
  <c r="AE169" i="11" s="1"/>
  <c r="AF169" i="11" s="1"/>
  <c r="AG169" i="11" s="1"/>
  <c r="AH169" i="11" s="1"/>
  <c r="J169" i="11" s="1"/>
  <c r="K169" i="11" s="1"/>
  <c r="AI169" i="11"/>
  <c r="AB169" i="11"/>
  <c r="U169" i="11"/>
  <c r="AM168" i="11"/>
  <c r="AJ168" i="11"/>
  <c r="AE168" i="11" s="1"/>
  <c r="AI168" i="11"/>
  <c r="Q169" i="11" s="1"/>
  <c r="AB168" i="11"/>
  <c r="U168" i="11"/>
  <c r="N168" i="11"/>
  <c r="N169" i="11" s="1"/>
  <c r="N170" i="11" s="1"/>
  <c r="N171" i="11" s="1"/>
  <c r="N172" i="11" s="1"/>
  <c r="N173" i="11" s="1"/>
  <c r="N174" i="11" s="1"/>
  <c r="N175" i="11" s="1"/>
  <c r="N176" i="11" s="1"/>
  <c r="N177" i="11" s="1"/>
  <c r="N178" i="11" s="1"/>
  <c r="N179" i="11" s="1"/>
  <c r="N180" i="11" s="1"/>
  <c r="N181" i="11" s="1"/>
  <c r="N182" i="11" s="1"/>
  <c r="N183" i="11" s="1"/>
  <c r="N184" i="11" s="1"/>
  <c r="N185" i="11" s="1"/>
  <c r="N186" i="11" s="1"/>
  <c r="N187" i="11" s="1"/>
  <c r="N188" i="11" s="1"/>
  <c r="N189" i="11" s="1"/>
  <c r="N190" i="11" s="1"/>
  <c r="N191" i="11" s="1"/>
  <c r="N192" i="11" s="1"/>
  <c r="N193" i="11" s="1"/>
  <c r="N194" i="11" s="1"/>
  <c r="N195" i="11" s="1"/>
  <c r="N196" i="11" s="1"/>
  <c r="N197" i="11" s="1"/>
  <c r="N198" i="11" s="1"/>
  <c r="N199" i="11" s="1"/>
  <c r="N200" i="11" s="1"/>
  <c r="N201" i="11" s="1"/>
  <c r="N202" i="11" s="1"/>
  <c r="N203" i="11" s="1"/>
  <c r="N204" i="11" s="1"/>
  <c r="N205" i="11" s="1"/>
  <c r="N206" i="11" s="1"/>
  <c r="N207" i="11" s="1"/>
  <c r="N208" i="11" s="1"/>
  <c r="N209" i="11" s="1"/>
  <c r="N210" i="11" s="1"/>
  <c r="AM167" i="11"/>
  <c r="AJ167" i="11"/>
  <c r="AI167" i="11"/>
  <c r="T177" i="11" s="1"/>
  <c r="AE167" i="11"/>
  <c r="AF167" i="11" s="1"/>
  <c r="AG167" i="11" s="1"/>
  <c r="AH167" i="11" s="1"/>
  <c r="J167" i="11" s="1"/>
  <c r="K167" i="11" s="1"/>
  <c r="AB167" i="11"/>
  <c r="U167" i="11"/>
  <c r="R167" i="11"/>
  <c r="Q167" i="11"/>
  <c r="N167" i="11"/>
  <c r="F167" i="1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AM166" i="11"/>
  <c r="AJ166" i="11"/>
  <c r="AI166" i="11"/>
  <c r="AK166" i="11" s="1"/>
  <c r="AE166" i="11"/>
  <c r="AB166" i="11"/>
  <c r="Q166" i="11"/>
  <c r="AM165" i="11"/>
  <c r="AJ165" i="11"/>
  <c r="AI165" i="11"/>
  <c r="AK165" i="11" s="1"/>
  <c r="AE165" i="11"/>
  <c r="AF165" i="11" s="1"/>
  <c r="AG165" i="11" s="1"/>
  <c r="AH165" i="11" s="1"/>
  <c r="J165" i="11" s="1"/>
  <c r="K165" i="11" s="1"/>
  <c r="AB165" i="11"/>
  <c r="U165" i="11"/>
  <c r="Q165" i="11"/>
  <c r="AM164" i="11"/>
  <c r="AK164" i="11"/>
  <c r="AJ164" i="11"/>
  <c r="AE164" i="11" s="1"/>
  <c r="AF164" i="11" s="1"/>
  <c r="AG164" i="11" s="1"/>
  <c r="AH164" i="11" s="1"/>
  <c r="J164" i="11" s="1"/>
  <c r="K164" i="11" s="1"/>
  <c r="AI164" i="11"/>
  <c r="AB164" i="11"/>
  <c r="U164" i="11"/>
  <c r="AM163" i="11"/>
  <c r="AJ163" i="11"/>
  <c r="AE163" i="11" s="1"/>
  <c r="AI163" i="11"/>
  <c r="Q164" i="11" s="1"/>
  <c r="AB163" i="11"/>
  <c r="U163" i="11"/>
  <c r="AM162" i="11"/>
  <c r="AJ162" i="11"/>
  <c r="AI162" i="11"/>
  <c r="Q163" i="11" s="1"/>
  <c r="AE162" i="11"/>
  <c r="AB162" i="11"/>
  <c r="U162" i="11"/>
  <c r="Q162" i="11"/>
  <c r="AM161" i="11"/>
  <c r="AJ161" i="11"/>
  <c r="AI161" i="11"/>
  <c r="AK161" i="11" s="1"/>
  <c r="AE161" i="11"/>
  <c r="AB161" i="11"/>
  <c r="U161" i="11"/>
  <c r="Q161" i="11"/>
  <c r="AM160" i="11"/>
  <c r="AK160" i="11"/>
  <c r="AJ160" i="11"/>
  <c r="AE160" i="11" s="1"/>
  <c r="AF160" i="11" s="1"/>
  <c r="AG160" i="11" s="1"/>
  <c r="AH160" i="11" s="1"/>
  <c r="J160" i="11" s="1"/>
  <c r="K160" i="11" s="1"/>
  <c r="AI160" i="11"/>
  <c r="AB160" i="11"/>
  <c r="U160" i="11"/>
  <c r="AM159" i="11"/>
  <c r="AJ159" i="11"/>
  <c r="AE159" i="11" s="1"/>
  <c r="AI159" i="11"/>
  <c r="Q160" i="11" s="1"/>
  <c r="AB159" i="11"/>
  <c r="U159" i="11"/>
  <c r="AM158" i="11"/>
  <c r="AJ158" i="11"/>
  <c r="AI158" i="11"/>
  <c r="Q159" i="11" s="1"/>
  <c r="AE158" i="11"/>
  <c r="AB158" i="11"/>
  <c r="U158" i="11"/>
  <c r="Q158" i="11"/>
  <c r="AM157" i="11"/>
  <c r="AJ157" i="11"/>
  <c r="AI157" i="11"/>
  <c r="AK157" i="11" s="1"/>
  <c r="AE157" i="11"/>
  <c r="AB157" i="11"/>
  <c r="U157" i="11"/>
  <c r="Q157" i="11"/>
  <c r="R157" i="11" s="1"/>
  <c r="AM156" i="11"/>
  <c r="AK156" i="11"/>
  <c r="AJ156" i="11"/>
  <c r="T166" i="11" s="1"/>
  <c r="AI156" i="11"/>
  <c r="AB156" i="11"/>
  <c r="U156" i="11"/>
  <c r="R156" i="11"/>
  <c r="Q156" i="11"/>
  <c r="N156" i="11"/>
  <c r="N157" i="11" s="1"/>
  <c r="N158" i="11" s="1"/>
  <c r="N159" i="11" s="1"/>
  <c r="N160" i="11" s="1"/>
  <c r="N161" i="11" s="1"/>
  <c r="N162" i="11" s="1"/>
  <c r="N163" i="11" s="1"/>
  <c r="N164" i="11" s="1"/>
  <c r="N165" i="11" s="1"/>
  <c r="N166" i="11" s="1"/>
  <c r="F156" i="1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AM155" i="11"/>
  <c r="AK155" i="11"/>
  <c r="AJ155" i="11"/>
  <c r="AE155" i="11" s="1"/>
  <c r="AF155" i="11" s="1"/>
  <c r="AG155" i="11" s="1"/>
  <c r="AH155" i="11" s="1"/>
  <c r="J155" i="11" s="1"/>
  <c r="K155" i="11" s="1"/>
  <c r="AI155" i="11"/>
  <c r="Q155" i="11" s="1"/>
  <c r="AB155" i="11"/>
  <c r="AM154" i="11"/>
  <c r="AJ154" i="11"/>
  <c r="AE154" i="11" s="1"/>
  <c r="AI154" i="11"/>
  <c r="AB154" i="11"/>
  <c r="U154" i="11"/>
  <c r="AM153" i="11"/>
  <c r="AJ153" i="11"/>
  <c r="AI153" i="11"/>
  <c r="Q154" i="11" s="1"/>
  <c r="AE153" i="11"/>
  <c r="AB153" i="11"/>
  <c r="U153" i="11"/>
  <c r="Q153" i="11"/>
  <c r="AM152" i="11"/>
  <c r="AJ152" i="11"/>
  <c r="AI152" i="11"/>
  <c r="AK152" i="11" s="1"/>
  <c r="AE152" i="11"/>
  <c r="AF152" i="11" s="1"/>
  <c r="AG152" i="11" s="1"/>
  <c r="AH152" i="11" s="1"/>
  <c r="J152" i="11" s="1"/>
  <c r="K152" i="11" s="1"/>
  <c r="AB152" i="11"/>
  <c r="U152" i="11"/>
  <c r="Q152" i="11"/>
  <c r="AM151" i="11"/>
  <c r="AK151" i="11"/>
  <c r="AJ151" i="11"/>
  <c r="AE151" i="11" s="1"/>
  <c r="AF151" i="11" s="1"/>
  <c r="AG151" i="11" s="1"/>
  <c r="AH151" i="11" s="1"/>
  <c r="J151" i="11" s="1"/>
  <c r="K151" i="11" s="1"/>
  <c r="AI151" i="11"/>
  <c r="AB151" i="11"/>
  <c r="U151" i="11"/>
  <c r="AM150" i="11"/>
  <c r="AJ150" i="11"/>
  <c r="AE150" i="11" s="1"/>
  <c r="AI150" i="11"/>
  <c r="Q151" i="11" s="1"/>
  <c r="AB150" i="11"/>
  <c r="U150" i="11"/>
  <c r="AM149" i="11"/>
  <c r="AJ149" i="11"/>
  <c r="AI149" i="11"/>
  <c r="Q150" i="11" s="1"/>
  <c r="AE149" i="11"/>
  <c r="AB149" i="11"/>
  <c r="U149" i="11"/>
  <c r="Q149" i="11"/>
  <c r="AM148" i="11"/>
  <c r="AJ148" i="11"/>
  <c r="AI148" i="11"/>
  <c r="AK148" i="11" s="1"/>
  <c r="AE148" i="11"/>
  <c r="AB148" i="11"/>
  <c r="U148" i="11"/>
  <c r="Q148" i="11"/>
  <c r="AM147" i="11"/>
  <c r="AK147" i="11"/>
  <c r="AJ147" i="11"/>
  <c r="AE147" i="11" s="1"/>
  <c r="AF147" i="11" s="1"/>
  <c r="AG147" i="11" s="1"/>
  <c r="AH147" i="11" s="1"/>
  <c r="AI147" i="11"/>
  <c r="AB147" i="11"/>
  <c r="U147" i="11"/>
  <c r="J147" i="11"/>
  <c r="K147" i="11" s="1"/>
  <c r="O147" i="11" s="1"/>
  <c r="P147" i="11" s="1"/>
  <c r="AM146" i="11"/>
  <c r="AJ146" i="11"/>
  <c r="AE146" i="11" s="1"/>
  <c r="AI146" i="11"/>
  <c r="Q147" i="11" s="1"/>
  <c r="AB146" i="11"/>
  <c r="U146" i="11"/>
  <c r="F146" i="11"/>
  <c r="F147" i="11" s="1"/>
  <c r="F148" i="11" s="1"/>
  <c r="F149" i="11" s="1"/>
  <c r="F150" i="11" s="1"/>
  <c r="F151" i="11" s="1"/>
  <c r="F152" i="11" s="1"/>
  <c r="F153" i="11" s="1"/>
  <c r="F154" i="11" s="1"/>
  <c r="F155" i="11" s="1"/>
  <c r="AM145" i="11"/>
  <c r="AJ145" i="11"/>
  <c r="AI145" i="11"/>
  <c r="AE145" i="11"/>
  <c r="AF145" i="11" s="1"/>
  <c r="AG145" i="11" s="1"/>
  <c r="AH145" i="11" s="1"/>
  <c r="J145" i="11" s="1"/>
  <c r="K145" i="11" s="1"/>
  <c r="O145" i="11" s="1"/>
  <c r="P145" i="11" s="1"/>
  <c r="AB145" i="11"/>
  <c r="U145" i="11"/>
  <c r="R145" i="11"/>
  <c r="Q145" i="11"/>
  <c r="N145" i="11"/>
  <c r="N146" i="11" s="1"/>
  <c r="N147" i="11" s="1"/>
  <c r="N148" i="11" s="1"/>
  <c r="N149" i="11" s="1"/>
  <c r="N150" i="11" s="1"/>
  <c r="N151" i="11" s="1"/>
  <c r="N152" i="11" s="1"/>
  <c r="N153" i="11" s="1"/>
  <c r="N154" i="11" s="1"/>
  <c r="N155" i="11" s="1"/>
  <c r="F145" i="11"/>
  <c r="AM144" i="11"/>
  <c r="AJ144" i="11"/>
  <c r="AI144" i="11"/>
  <c r="AK144" i="11" s="1"/>
  <c r="AH144" i="11"/>
  <c r="J144" i="11" s="1"/>
  <c r="K144" i="11" s="1"/>
  <c r="O144" i="11" s="1"/>
  <c r="P144" i="11" s="1"/>
  <c r="AE144" i="11"/>
  <c r="AF144" i="11" s="1"/>
  <c r="AG144" i="11" s="1"/>
  <c r="AB144" i="11"/>
  <c r="Q144" i="11"/>
  <c r="AM143" i="11"/>
  <c r="AJ143" i="11"/>
  <c r="AI143" i="11"/>
  <c r="AK143" i="11" s="1"/>
  <c r="AH143" i="11"/>
  <c r="J143" i="11" s="1"/>
  <c r="K143" i="11" s="1"/>
  <c r="AE143" i="11"/>
  <c r="AF143" i="11" s="1"/>
  <c r="AG143" i="11" s="1"/>
  <c r="AB143" i="11"/>
  <c r="U143" i="11"/>
  <c r="Q143" i="11"/>
  <c r="AM142" i="11"/>
  <c r="AK142" i="11"/>
  <c r="AJ142" i="11"/>
  <c r="AI142" i="11"/>
  <c r="AB142" i="11"/>
  <c r="U142" i="11"/>
  <c r="AM141" i="11"/>
  <c r="AJ141" i="11"/>
  <c r="AE141" i="11" s="1"/>
  <c r="AI141" i="11"/>
  <c r="AB141" i="11"/>
  <c r="U141" i="11"/>
  <c r="AM140" i="11"/>
  <c r="AJ140" i="11"/>
  <c r="AI140" i="11"/>
  <c r="AE140" i="11"/>
  <c r="AB140" i="11"/>
  <c r="U140" i="11"/>
  <c r="Q140" i="11"/>
  <c r="AM139" i="11"/>
  <c r="AJ139" i="11"/>
  <c r="AI139" i="11"/>
  <c r="AK139" i="11" s="1"/>
  <c r="AH139" i="11"/>
  <c r="J139" i="11" s="1"/>
  <c r="K139" i="11" s="1"/>
  <c r="AE139" i="11"/>
  <c r="AF139" i="11" s="1"/>
  <c r="AG139" i="11" s="1"/>
  <c r="AB139" i="11"/>
  <c r="U139" i="11"/>
  <c r="Q139" i="11"/>
  <c r="AM138" i="11"/>
  <c r="AK138" i="11"/>
  <c r="AJ138" i="11"/>
  <c r="AI138" i="11"/>
  <c r="AB138" i="11"/>
  <c r="U138" i="11"/>
  <c r="AM137" i="11"/>
  <c r="AJ137" i="11"/>
  <c r="AE137" i="11" s="1"/>
  <c r="AI137" i="11"/>
  <c r="AB137" i="11"/>
  <c r="U137" i="11"/>
  <c r="F137" i="11"/>
  <c r="F138" i="11" s="1"/>
  <c r="F139" i="11" s="1"/>
  <c r="F140" i="11" s="1"/>
  <c r="F141" i="11" s="1"/>
  <c r="F142" i="11" s="1"/>
  <c r="F143" i="11" s="1"/>
  <c r="F144" i="11" s="1"/>
  <c r="AM136" i="11"/>
  <c r="AJ136" i="11"/>
  <c r="AI136" i="11"/>
  <c r="AE136" i="11"/>
  <c r="AB136" i="11"/>
  <c r="U136" i="11"/>
  <c r="Q136" i="11"/>
  <c r="AM135" i="11"/>
  <c r="AJ135" i="11"/>
  <c r="AI135" i="11"/>
  <c r="AK135" i="11" s="1"/>
  <c r="AH135" i="11"/>
  <c r="J135" i="11" s="1"/>
  <c r="K135" i="11" s="1"/>
  <c r="AE135" i="11"/>
  <c r="AF135" i="11" s="1"/>
  <c r="AG135" i="11" s="1"/>
  <c r="AB135" i="11"/>
  <c r="U135" i="11"/>
  <c r="Q135" i="11"/>
  <c r="R135" i="11" s="1"/>
  <c r="AM134" i="11"/>
  <c r="AK134" i="11"/>
  <c r="AJ134" i="11"/>
  <c r="T144" i="11" s="1"/>
  <c r="AI134" i="11"/>
  <c r="AB134" i="11"/>
  <c r="U134" i="11"/>
  <c r="R134" i="11"/>
  <c r="Q134" i="11"/>
  <c r="N134" i="11"/>
  <c r="N135" i="11" s="1"/>
  <c r="N136" i="11" s="1"/>
  <c r="N137" i="11" s="1"/>
  <c r="N138" i="11" s="1"/>
  <c r="N139" i="11" s="1"/>
  <c r="N140" i="11" s="1"/>
  <c r="N141" i="11" s="1"/>
  <c r="N142" i="11" s="1"/>
  <c r="N143" i="11" s="1"/>
  <c r="N144" i="11" s="1"/>
  <c r="F134" i="11"/>
  <c r="F135" i="11" s="1"/>
  <c r="F136" i="11" s="1"/>
  <c r="AM133" i="11"/>
  <c r="AJ133" i="11"/>
  <c r="AE133" i="11" s="1"/>
  <c r="AF133" i="11" s="1"/>
  <c r="AG133" i="11" s="1"/>
  <c r="AH133" i="11" s="1"/>
  <c r="J133" i="11" s="1"/>
  <c r="K133" i="11" s="1"/>
  <c r="AI133" i="11"/>
  <c r="AB133" i="11"/>
  <c r="T133" i="11"/>
  <c r="U133" i="11" s="1"/>
  <c r="AM132" i="11"/>
  <c r="AJ132" i="11"/>
  <c r="AI132" i="11"/>
  <c r="AK132" i="11" s="1"/>
  <c r="AE132" i="11"/>
  <c r="AF132" i="11" s="1"/>
  <c r="AG132" i="11" s="1"/>
  <c r="AH132" i="11" s="1"/>
  <c r="J132" i="11" s="1"/>
  <c r="K132" i="11" s="1"/>
  <c r="AB132" i="11"/>
  <c r="U132" i="11"/>
  <c r="R132" i="11"/>
  <c r="Q132" i="11"/>
  <c r="AM131" i="11"/>
  <c r="AK131" i="11"/>
  <c r="AJ131" i="11"/>
  <c r="AE131" i="11" s="1"/>
  <c r="AF131" i="11" s="1"/>
  <c r="AG131" i="11" s="1"/>
  <c r="AH131" i="11" s="1"/>
  <c r="J131" i="11" s="1"/>
  <c r="K131" i="11" s="1"/>
  <c r="AI131" i="11"/>
  <c r="AB131" i="11"/>
  <c r="U131" i="11"/>
  <c r="R131" i="11"/>
  <c r="Q131" i="11"/>
  <c r="AM130" i="11"/>
  <c r="AJ130" i="11"/>
  <c r="AE130" i="11" s="1"/>
  <c r="AI130" i="11"/>
  <c r="AB130" i="11"/>
  <c r="U130" i="11"/>
  <c r="AM129" i="11"/>
  <c r="AJ129" i="11"/>
  <c r="AI129" i="11"/>
  <c r="Q129" i="11" s="1"/>
  <c r="AE129" i="11"/>
  <c r="AB129" i="11"/>
  <c r="U129" i="11"/>
  <c r="AM128" i="11"/>
  <c r="AJ128" i="11"/>
  <c r="AI128" i="11"/>
  <c r="AK128" i="11" s="1"/>
  <c r="AE128" i="11"/>
  <c r="AB128" i="11"/>
  <c r="U128" i="11"/>
  <c r="Q128" i="11"/>
  <c r="AM127" i="11"/>
  <c r="AK127" i="11"/>
  <c r="AJ127" i="11"/>
  <c r="AI127" i="11"/>
  <c r="AB127" i="11"/>
  <c r="U127" i="11"/>
  <c r="AM126" i="11"/>
  <c r="AJ126" i="11"/>
  <c r="AE126" i="11" s="1"/>
  <c r="AI126" i="11"/>
  <c r="Q127" i="11" s="1"/>
  <c r="AB126" i="11"/>
  <c r="U126" i="11"/>
  <c r="F126" i="11"/>
  <c r="F127" i="11" s="1"/>
  <c r="F128" i="11" s="1"/>
  <c r="F129" i="11" s="1"/>
  <c r="F130" i="11" s="1"/>
  <c r="F131" i="11" s="1"/>
  <c r="F132" i="11" s="1"/>
  <c r="F133" i="11" s="1"/>
  <c r="AM125" i="11"/>
  <c r="AJ125" i="11"/>
  <c r="AI125" i="11"/>
  <c r="AE125" i="11"/>
  <c r="AB125" i="11"/>
  <c r="U125" i="11"/>
  <c r="AM124" i="11"/>
  <c r="AJ124" i="11"/>
  <c r="AI124" i="11"/>
  <c r="AK124" i="11" s="1"/>
  <c r="AE124" i="11"/>
  <c r="AB124" i="11"/>
  <c r="U124" i="11"/>
  <c r="Q124" i="11"/>
  <c r="AM123" i="11"/>
  <c r="AK123" i="11"/>
  <c r="AJ123" i="11"/>
  <c r="AI123" i="11"/>
  <c r="AB123" i="11"/>
  <c r="U123" i="11"/>
  <c r="R123" i="11"/>
  <c r="Q123" i="11"/>
  <c r="F123" i="11"/>
  <c r="F124" i="11" s="1"/>
  <c r="F125" i="11" s="1"/>
  <c r="AM122" i="11"/>
  <c r="AK122" i="11"/>
  <c r="AJ122" i="11"/>
  <c r="AI122" i="11"/>
  <c r="Q122" i="11" s="1"/>
  <c r="AB122" i="11"/>
  <c r="AM121" i="11"/>
  <c r="AJ121" i="11"/>
  <c r="AE121" i="11" s="1"/>
  <c r="AI121" i="11"/>
  <c r="AB121" i="11"/>
  <c r="U121" i="11"/>
  <c r="AM120" i="11"/>
  <c r="AJ120" i="11"/>
  <c r="AI120" i="11"/>
  <c r="Q120" i="11" s="1"/>
  <c r="AE120" i="11"/>
  <c r="AB120" i="11"/>
  <c r="U120" i="11"/>
  <c r="AM119" i="11"/>
  <c r="AJ119" i="11"/>
  <c r="AI119" i="11"/>
  <c r="AK119" i="11" s="1"/>
  <c r="AE119" i="11"/>
  <c r="AB119" i="11"/>
  <c r="U119" i="11"/>
  <c r="Q119" i="11"/>
  <c r="AM118" i="11"/>
  <c r="AK118" i="11"/>
  <c r="AJ118" i="11"/>
  <c r="AI118" i="11"/>
  <c r="AB118" i="11"/>
  <c r="U118" i="11"/>
  <c r="AM117" i="11"/>
  <c r="AJ117" i="11"/>
  <c r="AE117" i="11" s="1"/>
  <c r="AI117" i="11"/>
  <c r="Q118" i="11" s="1"/>
  <c r="AB117" i="11"/>
  <c r="U117" i="11"/>
  <c r="AM116" i="11"/>
  <c r="AJ116" i="11"/>
  <c r="AI116" i="11"/>
  <c r="AE116" i="11"/>
  <c r="AB116" i="11"/>
  <c r="U116" i="11"/>
  <c r="AM115" i="11"/>
  <c r="AJ115" i="11"/>
  <c r="AI115" i="11"/>
  <c r="AK115" i="11" s="1"/>
  <c r="AE115" i="11"/>
  <c r="AB115" i="11"/>
  <c r="U115" i="11"/>
  <c r="Q115" i="11"/>
  <c r="AM114" i="11"/>
  <c r="AK114" i="11"/>
  <c r="AJ114" i="11"/>
  <c r="AI114" i="11"/>
  <c r="AB114" i="11"/>
  <c r="U114" i="11"/>
  <c r="AM113" i="11"/>
  <c r="AJ113" i="11"/>
  <c r="AE113" i="11" s="1"/>
  <c r="AI113" i="11"/>
  <c r="Q114" i="11" s="1"/>
  <c r="AB113" i="11"/>
  <c r="U113" i="11"/>
  <c r="F113" i="11"/>
  <c r="F114" i="11" s="1"/>
  <c r="F115" i="11" s="1"/>
  <c r="F116" i="11" s="1"/>
  <c r="F117" i="11" s="1"/>
  <c r="F118" i="11" s="1"/>
  <c r="F119" i="11" s="1"/>
  <c r="F120" i="11" s="1"/>
  <c r="F121" i="11" s="1"/>
  <c r="F122" i="11" s="1"/>
  <c r="AM112" i="11"/>
  <c r="AJ112" i="11"/>
  <c r="AI112" i="11"/>
  <c r="AE112" i="11"/>
  <c r="AF112" i="11" s="1"/>
  <c r="AG112" i="11" s="1"/>
  <c r="AH112" i="11" s="1"/>
  <c r="J112" i="11" s="1"/>
  <c r="K112" i="11" s="1"/>
  <c r="O112" i="11" s="1"/>
  <c r="P112" i="11" s="1"/>
  <c r="AB112" i="11"/>
  <c r="U112" i="11"/>
  <c r="R112" i="11"/>
  <c r="Q112" i="11"/>
  <c r="F112" i="11"/>
  <c r="AM111" i="11"/>
  <c r="AJ111" i="11"/>
  <c r="AI111" i="11"/>
  <c r="AK111" i="11" s="1"/>
  <c r="AE111" i="11"/>
  <c r="AF111" i="11" s="1"/>
  <c r="AG111" i="11" s="1"/>
  <c r="AH111" i="11" s="1"/>
  <c r="J111" i="11" s="1"/>
  <c r="K111" i="11" s="1"/>
  <c r="AB111" i="11"/>
  <c r="Q111" i="11"/>
  <c r="AM110" i="11"/>
  <c r="AJ110" i="11"/>
  <c r="AI110" i="11"/>
  <c r="AK110" i="11" s="1"/>
  <c r="AE110" i="11"/>
  <c r="AF110" i="11" s="1"/>
  <c r="AG110" i="11" s="1"/>
  <c r="AH110" i="11" s="1"/>
  <c r="J110" i="11" s="1"/>
  <c r="K110" i="11" s="1"/>
  <c r="AB110" i="11"/>
  <c r="U110" i="11"/>
  <c r="Q110" i="11"/>
  <c r="AM109" i="11"/>
  <c r="AK109" i="11"/>
  <c r="AJ109" i="11"/>
  <c r="AI109" i="11"/>
  <c r="AB109" i="11"/>
  <c r="U109" i="11"/>
  <c r="AM108" i="11"/>
  <c r="AJ108" i="11"/>
  <c r="AE108" i="11" s="1"/>
  <c r="AI108" i="11"/>
  <c r="AB108" i="11"/>
  <c r="U108" i="11"/>
  <c r="AM107" i="11"/>
  <c r="AJ107" i="11"/>
  <c r="AI107" i="11"/>
  <c r="AE107" i="11"/>
  <c r="AB107" i="11"/>
  <c r="U107" i="11"/>
  <c r="Q107" i="11"/>
  <c r="AM106" i="11"/>
  <c r="AJ106" i="11"/>
  <c r="AI106" i="11"/>
  <c r="AK106" i="11" s="1"/>
  <c r="AE106" i="11"/>
  <c r="AF106" i="11" s="1"/>
  <c r="AG106" i="11" s="1"/>
  <c r="AH106" i="11" s="1"/>
  <c r="J106" i="11" s="1"/>
  <c r="K106" i="11" s="1"/>
  <c r="AB106" i="11"/>
  <c r="U106" i="11"/>
  <c r="Q106" i="11"/>
  <c r="AM105" i="11"/>
  <c r="AK105" i="11"/>
  <c r="AJ105" i="11"/>
  <c r="AI105" i="11"/>
  <c r="AB105" i="11"/>
  <c r="U105" i="11"/>
  <c r="AM104" i="11"/>
  <c r="AJ104" i="11"/>
  <c r="AE104" i="11" s="1"/>
  <c r="AI104" i="11"/>
  <c r="AB104" i="11"/>
  <c r="U104" i="11"/>
  <c r="AM103" i="11"/>
  <c r="AJ103" i="11"/>
  <c r="AI103" i="11"/>
  <c r="AE103" i="11"/>
  <c r="AB103" i="11"/>
  <c r="U103" i="11"/>
  <c r="Q103" i="11"/>
  <c r="AM102" i="11"/>
  <c r="AJ102" i="11"/>
  <c r="AI102" i="11"/>
  <c r="AK102" i="11" s="1"/>
  <c r="AE102" i="11"/>
  <c r="AF102" i="11" s="1"/>
  <c r="AG102" i="11" s="1"/>
  <c r="AH102" i="11" s="1"/>
  <c r="J102" i="11" s="1"/>
  <c r="K102" i="11" s="1"/>
  <c r="AB102" i="11"/>
  <c r="U102" i="11"/>
  <c r="Q102" i="11"/>
  <c r="AM101" i="11"/>
  <c r="AK101" i="11"/>
  <c r="AJ101" i="11"/>
  <c r="T111" i="11" s="1"/>
  <c r="U111" i="11" s="1"/>
  <c r="AI101" i="11"/>
  <c r="AB101" i="11"/>
  <c r="U101" i="11"/>
  <c r="R101" i="11"/>
  <c r="Q101" i="11"/>
  <c r="F101" i="1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AM100" i="11"/>
  <c r="AK100" i="11"/>
  <c r="AJ100" i="11"/>
  <c r="T100" i="11" s="1"/>
  <c r="U100" i="11" s="1"/>
  <c r="AI100" i="11"/>
  <c r="AB100" i="11"/>
  <c r="AM99" i="11"/>
  <c r="AJ99" i="11"/>
  <c r="AE99" i="11" s="1"/>
  <c r="AI99" i="11"/>
  <c r="AB99" i="11"/>
  <c r="U99" i="11"/>
  <c r="AM98" i="11"/>
  <c r="AJ98" i="11"/>
  <c r="AI98" i="11"/>
  <c r="AE98" i="11"/>
  <c r="AB98" i="11"/>
  <c r="U98" i="11"/>
  <c r="Q98" i="11"/>
  <c r="AM97" i="11"/>
  <c r="AJ97" i="11"/>
  <c r="AI97" i="11"/>
  <c r="AK97" i="11" s="1"/>
  <c r="AE97" i="11"/>
  <c r="AF97" i="11" s="1"/>
  <c r="AG97" i="11" s="1"/>
  <c r="AH97" i="11" s="1"/>
  <c r="J97" i="11" s="1"/>
  <c r="K97" i="11" s="1"/>
  <c r="AB97" i="11"/>
  <c r="U97" i="11"/>
  <c r="Q97" i="11"/>
  <c r="AM96" i="11"/>
  <c r="AK96" i="11"/>
  <c r="AJ96" i="11"/>
  <c r="AI96" i="11"/>
  <c r="AB96" i="11"/>
  <c r="U96" i="11"/>
  <c r="AM95" i="11"/>
  <c r="AJ95" i="11"/>
  <c r="AE95" i="11" s="1"/>
  <c r="AI95" i="11"/>
  <c r="AB95" i="11"/>
  <c r="U95" i="11"/>
  <c r="AM94" i="11"/>
  <c r="AJ94" i="11"/>
  <c r="AI94" i="11"/>
  <c r="AE94" i="11"/>
  <c r="AB94" i="11"/>
  <c r="U94" i="11"/>
  <c r="Q94" i="11"/>
  <c r="AM93" i="11"/>
  <c r="AJ93" i="11"/>
  <c r="AI93" i="11"/>
  <c r="AK93" i="11" s="1"/>
  <c r="AE93" i="11"/>
  <c r="AF93" i="11" s="1"/>
  <c r="AG93" i="11" s="1"/>
  <c r="AH93" i="11" s="1"/>
  <c r="J93" i="11" s="1"/>
  <c r="K93" i="11" s="1"/>
  <c r="AB93" i="11"/>
  <c r="U93" i="11"/>
  <c r="Q93" i="11"/>
  <c r="AM92" i="11"/>
  <c r="AK92" i="11"/>
  <c r="AJ92" i="11"/>
  <c r="AI92" i="11"/>
  <c r="AB92" i="11"/>
  <c r="U92" i="11"/>
  <c r="AM91" i="11"/>
  <c r="AJ91" i="11"/>
  <c r="AE91" i="11" s="1"/>
  <c r="AI91" i="11"/>
  <c r="AB91" i="11"/>
  <c r="U91" i="11"/>
  <c r="AM90" i="11"/>
  <c r="AJ90" i="11"/>
  <c r="AI90" i="11"/>
  <c r="AE90" i="11"/>
  <c r="AF90" i="11" s="1"/>
  <c r="AG90" i="11" s="1"/>
  <c r="AH90" i="11" s="1"/>
  <c r="J90" i="11" s="1"/>
  <c r="K90" i="11" s="1"/>
  <c r="O90" i="11" s="1"/>
  <c r="P90" i="11" s="1"/>
  <c r="AB90" i="11"/>
  <c r="U90" i="11"/>
  <c r="R90" i="11"/>
  <c r="Q90" i="11"/>
  <c r="L90" i="11"/>
  <c r="F90" i="1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AM89" i="11"/>
  <c r="AJ89" i="11"/>
  <c r="AI89" i="11"/>
  <c r="AK89" i="11" s="1"/>
  <c r="AE89" i="11"/>
  <c r="AB89" i="11"/>
  <c r="Q89" i="11"/>
  <c r="AM88" i="11"/>
  <c r="AJ88" i="11"/>
  <c r="AI88" i="11"/>
  <c r="AK88" i="11" s="1"/>
  <c r="AE88" i="11"/>
  <c r="AB88" i="11"/>
  <c r="U88" i="11"/>
  <c r="Q88" i="11"/>
  <c r="AM87" i="11"/>
  <c r="AK87" i="11"/>
  <c r="AJ87" i="11"/>
  <c r="AI87" i="11"/>
  <c r="AB87" i="11"/>
  <c r="U87" i="11"/>
  <c r="AM86" i="11"/>
  <c r="AJ86" i="11"/>
  <c r="AE86" i="11" s="1"/>
  <c r="AI86" i="11"/>
  <c r="Q87" i="11" s="1"/>
  <c r="AB86" i="11"/>
  <c r="U86" i="11"/>
  <c r="AM85" i="11"/>
  <c r="AJ85" i="11"/>
  <c r="AI85" i="11"/>
  <c r="Q85" i="11" s="1"/>
  <c r="AE85" i="11"/>
  <c r="AB85" i="11"/>
  <c r="U85" i="11"/>
  <c r="AM84" i="11"/>
  <c r="AJ84" i="11"/>
  <c r="AI84" i="11"/>
  <c r="AK84" i="11" s="1"/>
  <c r="AE84" i="11"/>
  <c r="AB84" i="11"/>
  <c r="U84" i="11"/>
  <c r="Q84" i="11"/>
  <c r="AM83" i="11"/>
  <c r="AK83" i="11"/>
  <c r="AJ83" i="11"/>
  <c r="AI83" i="11"/>
  <c r="AB83" i="11"/>
  <c r="U83" i="11"/>
  <c r="AM82" i="11"/>
  <c r="AJ82" i="11"/>
  <c r="AE82" i="11" s="1"/>
  <c r="AI82" i="11"/>
  <c r="Q83" i="11" s="1"/>
  <c r="AB82" i="11"/>
  <c r="U82" i="11"/>
  <c r="AM81" i="11"/>
  <c r="AJ81" i="11"/>
  <c r="AI81" i="11"/>
  <c r="AE81" i="11"/>
  <c r="AB81" i="11"/>
  <c r="U81" i="11"/>
  <c r="AM80" i="11"/>
  <c r="AJ80" i="11"/>
  <c r="AI80" i="11"/>
  <c r="AK80" i="11" s="1"/>
  <c r="AE80" i="11"/>
  <c r="AB80" i="11"/>
  <c r="U80" i="11"/>
  <c r="Q80" i="11"/>
  <c r="AM79" i="11"/>
  <c r="AK79" i="11"/>
  <c r="AJ79" i="11"/>
  <c r="T89" i="11" s="1"/>
  <c r="U89" i="11" s="1"/>
  <c r="AI79" i="11"/>
  <c r="AB79" i="11"/>
  <c r="U79" i="11"/>
  <c r="R79" i="11"/>
  <c r="Q79" i="11"/>
  <c r="N79" i="1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F79" i="1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AM78" i="11"/>
  <c r="AK78" i="11"/>
  <c r="AJ78" i="11"/>
  <c r="AI78" i="11"/>
  <c r="Q78" i="11" s="1"/>
  <c r="AB78" i="11"/>
  <c r="AM77" i="11"/>
  <c r="AJ77" i="11"/>
  <c r="AE77" i="11" s="1"/>
  <c r="AI77" i="11"/>
  <c r="AB77" i="11"/>
  <c r="U77" i="11"/>
  <c r="AM76" i="11"/>
  <c r="AJ76" i="11"/>
  <c r="AI76" i="11"/>
  <c r="AE76" i="11"/>
  <c r="AB76" i="11"/>
  <c r="U76" i="11"/>
  <c r="Q76" i="11"/>
  <c r="AM75" i="11"/>
  <c r="AJ75" i="11"/>
  <c r="AI75" i="11"/>
  <c r="AK75" i="11" s="1"/>
  <c r="AE75" i="11"/>
  <c r="AB75" i="11"/>
  <c r="U75" i="11"/>
  <c r="Q75" i="11"/>
  <c r="AM74" i="11"/>
  <c r="AK74" i="11"/>
  <c r="AJ74" i="11"/>
  <c r="AI74" i="11"/>
  <c r="AB74" i="11"/>
  <c r="U74" i="11"/>
  <c r="AM73" i="11"/>
  <c r="AJ73" i="11"/>
  <c r="AE73" i="11" s="1"/>
  <c r="AI73" i="11"/>
  <c r="Q74" i="11" s="1"/>
  <c r="AB73" i="11"/>
  <c r="U73" i="11"/>
  <c r="AM72" i="11"/>
  <c r="AJ72" i="11"/>
  <c r="AI72" i="11"/>
  <c r="AE72" i="11"/>
  <c r="AB72" i="11"/>
  <c r="U72" i="11"/>
  <c r="Q72" i="11"/>
  <c r="AM71" i="11"/>
  <c r="AJ71" i="11"/>
  <c r="AI71" i="11"/>
  <c r="AK71" i="11" s="1"/>
  <c r="AE71" i="11"/>
  <c r="AB71" i="11"/>
  <c r="U71" i="11"/>
  <c r="Q71" i="11"/>
  <c r="AM70" i="11"/>
  <c r="AK70" i="11"/>
  <c r="AJ70" i="11"/>
  <c r="AI70" i="11"/>
  <c r="AB70" i="11"/>
  <c r="U70" i="11"/>
  <c r="AM69" i="11"/>
  <c r="AJ69" i="11"/>
  <c r="AE69" i="11" s="1"/>
  <c r="AI69" i="11"/>
  <c r="Q70" i="11" s="1"/>
  <c r="AB69" i="11"/>
  <c r="U69" i="11"/>
  <c r="F69" i="11"/>
  <c r="F70" i="11" s="1"/>
  <c r="F71" i="11" s="1"/>
  <c r="F72" i="11" s="1"/>
  <c r="F73" i="11" s="1"/>
  <c r="F74" i="11" s="1"/>
  <c r="F75" i="11" s="1"/>
  <c r="F76" i="11" s="1"/>
  <c r="F77" i="11" s="1"/>
  <c r="F78" i="11" s="1"/>
  <c r="AM68" i="11"/>
  <c r="AJ68" i="11"/>
  <c r="AI68" i="11"/>
  <c r="AE68" i="11"/>
  <c r="AF68" i="11" s="1"/>
  <c r="AG68" i="11" s="1"/>
  <c r="AH68" i="11" s="1"/>
  <c r="J68" i="11" s="1"/>
  <c r="K68" i="11" s="1"/>
  <c r="O68" i="11" s="1"/>
  <c r="P68" i="11" s="1"/>
  <c r="AB68" i="11"/>
  <c r="U68" i="11"/>
  <c r="R68" i="11"/>
  <c r="Q68" i="11"/>
  <c r="N68" i="1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L68" i="11"/>
  <c r="F68" i="11"/>
  <c r="AM67" i="11"/>
  <c r="AJ67" i="11"/>
  <c r="AI67" i="11"/>
  <c r="AK67" i="11" s="1"/>
  <c r="AE67" i="11"/>
  <c r="AB67" i="11"/>
  <c r="Q67" i="11"/>
  <c r="AM66" i="11"/>
  <c r="AJ66" i="11"/>
  <c r="AI66" i="11"/>
  <c r="AK66" i="11" s="1"/>
  <c r="AE66" i="11"/>
  <c r="AB66" i="11"/>
  <c r="U66" i="11"/>
  <c r="Q66" i="11"/>
  <c r="AM65" i="11"/>
  <c r="AK65" i="11"/>
  <c r="AJ65" i="11"/>
  <c r="AI65" i="11"/>
  <c r="AB65" i="11"/>
  <c r="U65" i="11"/>
  <c r="AM64" i="11"/>
  <c r="AJ64" i="11"/>
  <c r="AE64" i="11" s="1"/>
  <c r="AI64" i="11"/>
  <c r="Q65" i="11" s="1"/>
  <c r="AB64" i="11"/>
  <c r="U64" i="11"/>
  <c r="AM63" i="11"/>
  <c r="AJ63" i="11"/>
  <c r="AI63" i="11"/>
  <c r="AE63" i="11"/>
  <c r="AB63" i="11"/>
  <c r="U63" i="11"/>
  <c r="AM62" i="11"/>
  <c r="AJ62" i="11"/>
  <c r="AI62" i="11"/>
  <c r="AK62" i="11" s="1"/>
  <c r="AE62" i="11"/>
  <c r="AB62" i="11"/>
  <c r="U62" i="11"/>
  <c r="Q62" i="11"/>
  <c r="AM61" i="11"/>
  <c r="AK61" i="11"/>
  <c r="AJ61" i="11"/>
  <c r="AI61" i="11"/>
  <c r="AB61" i="11"/>
  <c r="U61" i="11"/>
  <c r="AM60" i="11"/>
  <c r="AJ60" i="11"/>
  <c r="AE60" i="11" s="1"/>
  <c r="AI60" i="11"/>
  <c r="Q61" i="11" s="1"/>
  <c r="AB60" i="11"/>
  <c r="U60" i="11"/>
  <c r="N60" i="11"/>
  <c r="N61" i="11" s="1"/>
  <c r="N62" i="11" s="1"/>
  <c r="N63" i="11" s="1"/>
  <c r="N64" i="11" s="1"/>
  <c r="N65" i="11" s="1"/>
  <c r="N66" i="11" s="1"/>
  <c r="N67" i="11" s="1"/>
  <c r="AM59" i="11"/>
  <c r="AJ59" i="11"/>
  <c r="AI59" i="11"/>
  <c r="AE59" i="11"/>
  <c r="AB59" i="11"/>
  <c r="U59" i="11"/>
  <c r="AM58" i="11"/>
  <c r="AJ58" i="11"/>
  <c r="AI58" i="11"/>
  <c r="AK58" i="11" s="1"/>
  <c r="AE58" i="11"/>
  <c r="AB58" i="11"/>
  <c r="U58" i="11"/>
  <c r="Q58" i="11"/>
  <c r="AM57" i="11"/>
  <c r="AK57" i="11"/>
  <c r="AJ57" i="11"/>
  <c r="T67" i="11" s="1"/>
  <c r="AI57" i="11"/>
  <c r="AB57" i="11"/>
  <c r="U57" i="11"/>
  <c r="R57" i="11"/>
  <c r="Q57" i="11"/>
  <c r="N57" i="11"/>
  <c r="N58" i="11" s="1"/>
  <c r="N59" i="11" s="1"/>
  <c r="F57" i="1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AM56" i="11"/>
  <c r="AK56" i="11"/>
  <c r="AJ56" i="11"/>
  <c r="AI56" i="11"/>
  <c r="Q56" i="11" s="1"/>
  <c r="AB56" i="11"/>
  <c r="AM55" i="11"/>
  <c r="AJ55" i="11"/>
  <c r="AE55" i="11" s="1"/>
  <c r="AI55" i="11"/>
  <c r="AB55" i="11"/>
  <c r="U55" i="11"/>
  <c r="AM54" i="11"/>
  <c r="AJ54" i="11"/>
  <c r="AI54" i="11"/>
  <c r="AE54" i="11"/>
  <c r="AB54" i="11"/>
  <c r="U54" i="11"/>
  <c r="Q54" i="11"/>
  <c r="AM53" i="11"/>
  <c r="AJ53" i="11"/>
  <c r="AI53" i="11"/>
  <c r="AK53" i="11" s="1"/>
  <c r="AE53" i="11"/>
  <c r="AB53" i="11"/>
  <c r="U53" i="11"/>
  <c r="Q53" i="11"/>
  <c r="AM52" i="11"/>
  <c r="AK52" i="11"/>
  <c r="AJ52" i="11"/>
  <c r="AI52" i="11"/>
  <c r="AB52" i="11"/>
  <c r="U52" i="11"/>
  <c r="AM51" i="11"/>
  <c r="AJ51" i="11"/>
  <c r="AE51" i="11" s="1"/>
  <c r="AI51" i="11"/>
  <c r="Q52" i="11" s="1"/>
  <c r="AB51" i="11"/>
  <c r="U51" i="11"/>
  <c r="AM50" i="11"/>
  <c r="AJ50" i="11"/>
  <c r="AI50" i="11"/>
  <c r="AE50" i="11"/>
  <c r="AB50" i="11"/>
  <c r="U50" i="11"/>
  <c r="Q50" i="11"/>
  <c r="AM49" i="11"/>
  <c r="AJ49" i="11"/>
  <c r="AI49" i="11"/>
  <c r="AK49" i="11" s="1"/>
  <c r="AE49" i="11"/>
  <c r="AB49" i="11"/>
  <c r="U49" i="11"/>
  <c r="Q49" i="11"/>
  <c r="AM48" i="11"/>
  <c r="AK48" i="11"/>
  <c r="AJ48" i="11"/>
  <c r="AI48" i="11"/>
  <c r="AB48" i="11"/>
  <c r="U48" i="11"/>
  <c r="AM47" i="11"/>
  <c r="AJ47" i="11"/>
  <c r="AE47" i="11" s="1"/>
  <c r="AI47" i="11"/>
  <c r="Q48" i="11" s="1"/>
  <c r="AB47" i="11"/>
  <c r="U47" i="11"/>
  <c r="N47" i="11"/>
  <c r="N48" i="11" s="1"/>
  <c r="N49" i="11" s="1"/>
  <c r="N50" i="11" s="1"/>
  <c r="N51" i="11" s="1"/>
  <c r="N52" i="11" s="1"/>
  <c r="N53" i="11" s="1"/>
  <c r="N54" i="11" s="1"/>
  <c r="N55" i="11" s="1"/>
  <c r="N56" i="11" s="1"/>
  <c r="F47" i="11"/>
  <c r="F48" i="11" s="1"/>
  <c r="F49" i="11" s="1"/>
  <c r="F50" i="11" s="1"/>
  <c r="F51" i="11" s="1"/>
  <c r="F52" i="11" s="1"/>
  <c r="F53" i="11" s="1"/>
  <c r="F54" i="11" s="1"/>
  <c r="F55" i="11" s="1"/>
  <c r="F56" i="11" s="1"/>
  <c r="AM46" i="11"/>
  <c r="AJ46" i="11"/>
  <c r="AI46" i="11"/>
  <c r="AE46" i="11"/>
  <c r="AF46" i="11" s="1"/>
  <c r="AG46" i="11" s="1"/>
  <c r="AH46" i="11" s="1"/>
  <c r="J46" i="11" s="1"/>
  <c r="K46" i="11" s="1"/>
  <c r="O46" i="11" s="1"/>
  <c r="P46" i="11" s="1"/>
  <c r="AB46" i="11"/>
  <c r="U46" i="11"/>
  <c r="R46" i="11"/>
  <c r="Q46" i="11"/>
  <c r="N46" i="11"/>
  <c r="L46" i="11"/>
  <c r="F46" i="11"/>
  <c r="AM45" i="11"/>
  <c r="AJ45" i="11"/>
  <c r="AI45" i="11"/>
  <c r="AK45" i="11" s="1"/>
  <c r="AE45" i="11"/>
  <c r="AB45" i="11"/>
  <c r="Q45" i="11"/>
  <c r="AM44" i="11"/>
  <c r="AJ44" i="11"/>
  <c r="AI44" i="11"/>
  <c r="AK44" i="11" s="1"/>
  <c r="AE44" i="11"/>
  <c r="AB44" i="11"/>
  <c r="U44" i="11"/>
  <c r="Q44" i="11"/>
  <c r="AM43" i="11"/>
  <c r="AK43" i="11"/>
  <c r="AJ43" i="11"/>
  <c r="AI43" i="11"/>
  <c r="AB43" i="11"/>
  <c r="U43" i="11"/>
  <c r="AM42" i="11"/>
  <c r="AJ42" i="11"/>
  <c r="AE42" i="11" s="1"/>
  <c r="AI42" i="11"/>
  <c r="AB42" i="11"/>
  <c r="U42" i="11"/>
  <c r="AM41" i="11"/>
  <c r="AJ41" i="11"/>
  <c r="AI41" i="11"/>
  <c r="AE41" i="11"/>
  <c r="AB41" i="11"/>
  <c r="U41" i="11"/>
  <c r="AM40" i="11"/>
  <c r="AJ40" i="11"/>
  <c r="AI40" i="11"/>
  <c r="AK40" i="11" s="1"/>
  <c r="AE40" i="11"/>
  <c r="AB40" i="11"/>
  <c r="U40" i="11"/>
  <c r="AM39" i="11"/>
  <c r="AK39" i="11"/>
  <c r="AJ39" i="11"/>
  <c r="AI39" i="11"/>
  <c r="AB39" i="11"/>
  <c r="U39" i="11"/>
  <c r="AM38" i="11"/>
  <c r="AJ38" i="11"/>
  <c r="AI38" i="11"/>
  <c r="AB38" i="11"/>
  <c r="U38" i="11"/>
  <c r="AM37" i="11"/>
  <c r="AJ37" i="11"/>
  <c r="AE37" i="11" s="1"/>
  <c r="AI37" i="11"/>
  <c r="AB37" i="11"/>
  <c r="U37" i="11"/>
  <c r="AM36" i="11"/>
  <c r="AJ36" i="11"/>
  <c r="AI36" i="11"/>
  <c r="AK36" i="11" s="1"/>
  <c r="AE36" i="11"/>
  <c r="AB36" i="11"/>
  <c r="U36" i="11"/>
  <c r="AM35" i="11"/>
  <c r="AK35" i="11"/>
  <c r="AJ35" i="11"/>
  <c r="T45" i="11" s="1"/>
  <c r="U45" i="11" s="1"/>
  <c r="AI35" i="11"/>
  <c r="AB35" i="11"/>
  <c r="U35" i="11"/>
  <c r="R35" i="11"/>
  <c r="Q35" i="11"/>
  <c r="F35" i="1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AM34" i="11"/>
  <c r="AK34" i="11"/>
  <c r="AJ34" i="11"/>
  <c r="AI34" i="11"/>
  <c r="AB34" i="11"/>
  <c r="AM33" i="11"/>
  <c r="AJ33" i="11"/>
  <c r="AI33" i="11"/>
  <c r="AB33" i="11"/>
  <c r="U33" i="11"/>
  <c r="AM32" i="11"/>
  <c r="AJ32" i="11"/>
  <c r="AE32" i="11" s="1"/>
  <c r="AI32" i="11"/>
  <c r="AB32" i="11"/>
  <c r="U32" i="11"/>
  <c r="AM31" i="11"/>
  <c r="AJ31" i="11"/>
  <c r="AI31" i="11"/>
  <c r="AK31" i="11" s="1"/>
  <c r="AE31" i="11"/>
  <c r="AB31" i="11"/>
  <c r="U31" i="11"/>
  <c r="AM30" i="11"/>
  <c r="AK30" i="11"/>
  <c r="AJ30" i="11"/>
  <c r="AI30" i="11"/>
  <c r="AB30" i="11"/>
  <c r="U30" i="11"/>
  <c r="AM29" i="11"/>
  <c r="AJ29" i="11"/>
  <c r="AI29" i="11"/>
  <c r="AB29" i="11"/>
  <c r="U29" i="11"/>
  <c r="AM28" i="11"/>
  <c r="AJ28" i="11"/>
  <c r="AE28" i="11" s="1"/>
  <c r="AI28" i="11"/>
  <c r="AB28" i="11"/>
  <c r="U28" i="11"/>
  <c r="AM27" i="11"/>
  <c r="AJ27" i="11"/>
  <c r="AI27" i="11"/>
  <c r="AK27" i="11" s="1"/>
  <c r="AE27" i="11"/>
  <c r="AB27" i="11"/>
  <c r="U27" i="11"/>
  <c r="AM26" i="11"/>
  <c r="AK26" i="11"/>
  <c r="AJ26" i="11"/>
  <c r="AI26" i="11"/>
  <c r="AB26" i="11"/>
  <c r="U26" i="11"/>
  <c r="AM25" i="11"/>
  <c r="AJ25" i="11"/>
  <c r="AI25" i="11"/>
  <c r="AB25" i="11"/>
  <c r="U25" i="11"/>
  <c r="AM24" i="11"/>
  <c r="AJ24" i="11"/>
  <c r="AE24" i="11" s="1"/>
  <c r="AF24" i="11" s="1"/>
  <c r="AG24" i="11" s="1"/>
  <c r="AH24" i="11" s="1"/>
  <c r="J24" i="11" s="1"/>
  <c r="K24" i="11" s="1"/>
  <c r="AI24" i="11"/>
  <c r="AB24" i="11"/>
  <c r="U24" i="11"/>
  <c r="R24" i="11"/>
  <c r="Q24" i="11"/>
  <c r="F24" i="1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AM23" i="11"/>
  <c r="AJ23" i="11"/>
  <c r="AI23" i="11"/>
  <c r="AE23" i="11"/>
  <c r="AB23" i="11"/>
  <c r="AM22" i="11"/>
  <c r="AJ22" i="11"/>
  <c r="AI22" i="11"/>
  <c r="AK22" i="11" s="1"/>
  <c r="AE22" i="11"/>
  <c r="AB22" i="11"/>
  <c r="U22" i="11"/>
  <c r="AM21" i="11"/>
  <c r="AK21" i="11"/>
  <c r="AJ21" i="11"/>
  <c r="AI21" i="11"/>
  <c r="AB21" i="11"/>
  <c r="U21" i="11"/>
  <c r="AM20" i="11"/>
  <c r="AJ20" i="11"/>
  <c r="AI20" i="11"/>
  <c r="Q21" i="11" s="1"/>
  <c r="AB20" i="11"/>
  <c r="U20" i="11"/>
  <c r="AM19" i="11"/>
  <c r="AJ19" i="11"/>
  <c r="AI19" i="11"/>
  <c r="AE19" i="11"/>
  <c r="AB19" i="11"/>
  <c r="U19" i="11"/>
  <c r="AM18" i="11"/>
  <c r="AJ18" i="11"/>
  <c r="AI18" i="11"/>
  <c r="AK18" i="11" s="1"/>
  <c r="AE18" i="11"/>
  <c r="AB18" i="11"/>
  <c r="U18" i="11"/>
  <c r="AM17" i="11"/>
  <c r="AK17" i="11"/>
  <c r="AJ17" i="11"/>
  <c r="AI17" i="11"/>
  <c r="AB17" i="11"/>
  <c r="U17" i="11"/>
  <c r="AM16" i="11"/>
  <c r="AJ16" i="11"/>
  <c r="AI16" i="11"/>
  <c r="Q17" i="11" s="1"/>
  <c r="AB16" i="11"/>
  <c r="U16" i="11"/>
  <c r="AM15" i="11"/>
  <c r="AJ15" i="11"/>
  <c r="AI15" i="11"/>
  <c r="AE15" i="11"/>
  <c r="AB15" i="11"/>
  <c r="U15" i="11"/>
  <c r="F15" i="11"/>
  <c r="F16" i="11" s="1"/>
  <c r="F17" i="11" s="1"/>
  <c r="F18" i="11" s="1"/>
  <c r="F19" i="11" s="1"/>
  <c r="F20" i="11" s="1"/>
  <c r="F21" i="11" s="1"/>
  <c r="F22" i="11" s="1"/>
  <c r="F23" i="11" s="1"/>
  <c r="AM14" i="11"/>
  <c r="AJ14" i="11"/>
  <c r="AI14" i="11"/>
  <c r="AK14" i="11" s="1"/>
  <c r="AE14" i="11"/>
  <c r="AB14" i="11"/>
  <c r="U14" i="11"/>
  <c r="AM13" i="11"/>
  <c r="AK13" i="11"/>
  <c r="AJ13" i="11"/>
  <c r="AI13" i="11"/>
  <c r="AB13" i="11"/>
  <c r="U13" i="11"/>
  <c r="R13" i="11"/>
  <c r="Q13" i="11"/>
  <c r="F13" i="11"/>
  <c r="F14" i="11" s="1"/>
  <c r="AM12" i="11"/>
  <c r="AK12" i="11"/>
  <c r="AJ12" i="11"/>
  <c r="AE12" i="11" s="1"/>
  <c r="AI12" i="11"/>
  <c r="AG12" i="11"/>
  <c r="AH12" i="11" s="1"/>
  <c r="AF12" i="11"/>
  <c r="AB12" i="11"/>
  <c r="J12" i="11"/>
  <c r="K12" i="11" s="1"/>
  <c r="AM11" i="11"/>
  <c r="AJ11" i="11"/>
  <c r="AI11" i="11"/>
  <c r="AB11" i="11"/>
  <c r="U11" i="11"/>
  <c r="AM10" i="11"/>
  <c r="AJ10" i="11"/>
  <c r="AI10" i="11"/>
  <c r="AE10" i="11"/>
  <c r="AB10" i="11"/>
  <c r="U10" i="11"/>
  <c r="AM9" i="11"/>
  <c r="AJ9" i="11"/>
  <c r="AI9" i="11"/>
  <c r="AK9" i="11" s="1"/>
  <c r="AE9" i="11"/>
  <c r="AB9" i="11"/>
  <c r="U9" i="11"/>
  <c r="AM8" i="11"/>
  <c r="AK8" i="11"/>
  <c r="AJ8" i="11"/>
  <c r="AI8" i="11"/>
  <c r="AB8" i="11"/>
  <c r="U8" i="11"/>
  <c r="AM7" i="11"/>
  <c r="AJ7" i="11"/>
  <c r="AI7" i="11"/>
  <c r="Q8" i="11" s="1"/>
  <c r="AB7" i="11"/>
  <c r="U7" i="11"/>
  <c r="AM6" i="11"/>
  <c r="AJ6" i="11"/>
  <c r="AI6" i="11"/>
  <c r="AE6" i="11"/>
  <c r="AB6" i="11"/>
  <c r="U6" i="11"/>
  <c r="AM5" i="11"/>
  <c r="AJ5" i="11"/>
  <c r="AI5" i="11"/>
  <c r="AK5" i="11" s="1"/>
  <c r="AE5" i="11"/>
  <c r="AB5" i="11"/>
  <c r="U5" i="11"/>
  <c r="AM4" i="11"/>
  <c r="AK4" i="11"/>
  <c r="AJ4" i="11"/>
  <c r="AI4" i="11"/>
  <c r="AB4" i="11"/>
  <c r="U4" i="11"/>
  <c r="AM3" i="11"/>
  <c r="AJ3" i="11"/>
  <c r="AI3" i="11"/>
  <c r="Q4" i="11" s="1"/>
  <c r="AB3" i="11"/>
  <c r="U3" i="11"/>
  <c r="AM2" i="11"/>
  <c r="AJ2" i="11"/>
  <c r="AI2" i="11"/>
  <c r="AF2" i="11"/>
  <c r="AG2" i="11" s="1"/>
  <c r="AH2" i="11" s="1"/>
  <c r="J2" i="11" s="1"/>
  <c r="K2" i="11" s="1"/>
  <c r="AE2" i="11"/>
  <c r="AB2" i="11"/>
  <c r="U2" i="11"/>
  <c r="R2" i="11"/>
  <c r="Q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F2" i="11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R58" i="11" l="1"/>
  <c r="R80" i="11"/>
  <c r="R102" i="11"/>
  <c r="R124" i="11"/>
  <c r="AF28" i="11"/>
  <c r="AG28" i="11" s="1"/>
  <c r="AH28" i="11" s="1"/>
  <c r="J28" i="11" s="1"/>
  <c r="K28" i="11" s="1"/>
  <c r="O93" i="11"/>
  <c r="P93" i="11" s="1"/>
  <c r="L93" i="11"/>
  <c r="O110" i="11"/>
  <c r="P110" i="11" s="1"/>
  <c r="L110" i="11"/>
  <c r="O139" i="11"/>
  <c r="P139" i="11" s="1"/>
  <c r="L139" i="11"/>
  <c r="O24" i="11"/>
  <c r="P24" i="11" s="1"/>
  <c r="L24" i="11"/>
  <c r="O2" i="11"/>
  <c r="P2" i="11" s="1"/>
  <c r="L2" i="11"/>
  <c r="L12" i="11"/>
  <c r="O12" i="11"/>
  <c r="P12" i="11" s="1"/>
  <c r="O97" i="11"/>
  <c r="P97" i="11" s="1"/>
  <c r="L97" i="11"/>
  <c r="O133" i="11"/>
  <c r="P133" i="11" s="1"/>
  <c r="L133" i="11"/>
  <c r="O135" i="11"/>
  <c r="P135" i="11" s="1"/>
  <c r="L135" i="11"/>
  <c r="O102" i="11"/>
  <c r="P102" i="11" s="1"/>
  <c r="L102" i="11"/>
  <c r="O143" i="11"/>
  <c r="P143" i="11" s="1"/>
  <c r="L143" i="11"/>
  <c r="O111" i="11"/>
  <c r="P111" i="11" s="1"/>
  <c r="L111" i="11"/>
  <c r="O132" i="11"/>
  <c r="P132" i="11" s="1"/>
  <c r="L132" i="11"/>
  <c r="O106" i="11"/>
  <c r="P106" i="11" s="1"/>
  <c r="L106" i="11"/>
  <c r="L131" i="11"/>
  <c r="O131" i="11"/>
  <c r="P131" i="11" s="1"/>
  <c r="Q3" i="11"/>
  <c r="R3" i="11" s="1"/>
  <c r="R4" i="11" s="1"/>
  <c r="AK2" i="11"/>
  <c r="AE25" i="11"/>
  <c r="Q5" i="11"/>
  <c r="Q9" i="11"/>
  <c r="Q14" i="11"/>
  <c r="R14" i="11" s="1"/>
  <c r="Q18" i="11"/>
  <c r="Q22" i="11"/>
  <c r="AK23" i="11"/>
  <c r="Q25" i="11"/>
  <c r="R25" i="11" s="1"/>
  <c r="AK24" i="11"/>
  <c r="Q26" i="11"/>
  <c r="R26" i="11" s="1"/>
  <c r="Q29" i="11"/>
  <c r="AK28" i="11"/>
  <c r="Q30" i="11"/>
  <c r="Q33" i="11"/>
  <c r="AK32" i="11"/>
  <c r="AF32" i="11" s="1"/>
  <c r="AG32" i="11" s="1"/>
  <c r="AH32" i="11" s="1"/>
  <c r="J32" i="11" s="1"/>
  <c r="K32" i="11" s="1"/>
  <c r="T34" i="11"/>
  <c r="Q38" i="11"/>
  <c r="AK37" i="11"/>
  <c r="AF37" i="11" s="1"/>
  <c r="AG37" i="11" s="1"/>
  <c r="AH37" i="11" s="1"/>
  <c r="J37" i="11" s="1"/>
  <c r="K37" i="11" s="1"/>
  <c r="AK38" i="11"/>
  <c r="AE38" i="11"/>
  <c r="AE39" i="11"/>
  <c r="AF39" i="11" s="1"/>
  <c r="AG39" i="11" s="1"/>
  <c r="AH39" i="11" s="1"/>
  <c r="J39" i="11" s="1"/>
  <c r="K39" i="11" s="1"/>
  <c r="Q47" i="11"/>
  <c r="R47" i="11" s="1"/>
  <c r="R48" i="11" s="1"/>
  <c r="R49" i="11" s="1"/>
  <c r="R50" i="11" s="1"/>
  <c r="AK46" i="11"/>
  <c r="AK47" i="11"/>
  <c r="AF47" i="11" s="1"/>
  <c r="AG47" i="11" s="1"/>
  <c r="AH47" i="11" s="1"/>
  <c r="J47" i="11" s="1"/>
  <c r="K47" i="11" s="1"/>
  <c r="Q51" i="11"/>
  <c r="AK50" i="11"/>
  <c r="AK51" i="11"/>
  <c r="AF51" i="11" s="1"/>
  <c r="AG51" i="11" s="1"/>
  <c r="AH51" i="11" s="1"/>
  <c r="J51" i="11" s="1"/>
  <c r="K51" i="11" s="1"/>
  <c r="Q55" i="11"/>
  <c r="AK54" i="11"/>
  <c r="AF54" i="11" s="1"/>
  <c r="AG54" i="11" s="1"/>
  <c r="AH54" i="11" s="1"/>
  <c r="J54" i="11" s="1"/>
  <c r="K54" i="11" s="1"/>
  <c r="AK55" i="11"/>
  <c r="AF55" i="11" s="1"/>
  <c r="AG55" i="11" s="1"/>
  <c r="AH55" i="11" s="1"/>
  <c r="J55" i="11" s="1"/>
  <c r="K55" i="11" s="1"/>
  <c r="AF63" i="11"/>
  <c r="AG63" i="11" s="1"/>
  <c r="AH63" i="11" s="1"/>
  <c r="J63" i="11" s="1"/>
  <c r="K63" i="11" s="1"/>
  <c r="Q69" i="11"/>
  <c r="R69" i="11" s="1"/>
  <c r="R70" i="11" s="1"/>
  <c r="R71" i="11" s="1"/>
  <c r="R72" i="11" s="1"/>
  <c r="AK68" i="11"/>
  <c r="AK69" i="11"/>
  <c r="AF69" i="11" s="1"/>
  <c r="AG69" i="11" s="1"/>
  <c r="AH69" i="11" s="1"/>
  <c r="J69" i="11" s="1"/>
  <c r="K69" i="11" s="1"/>
  <c r="Q73" i="11"/>
  <c r="AK72" i="11"/>
  <c r="AK73" i="11"/>
  <c r="AF73" i="11" s="1"/>
  <c r="AG73" i="11" s="1"/>
  <c r="AH73" i="11" s="1"/>
  <c r="J73" i="11" s="1"/>
  <c r="K73" i="11" s="1"/>
  <c r="Q77" i="11"/>
  <c r="AK76" i="11"/>
  <c r="AK77" i="11"/>
  <c r="AF77" i="11" s="1"/>
  <c r="AG77" i="11" s="1"/>
  <c r="AH77" i="11" s="1"/>
  <c r="J77" i="11" s="1"/>
  <c r="K77" i="11" s="1"/>
  <c r="AF81" i="11"/>
  <c r="AG81" i="11" s="1"/>
  <c r="AH81" i="11" s="1"/>
  <c r="J81" i="11" s="1"/>
  <c r="K81" i="11" s="1"/>
  <c r="Q92" i="11"/>
  <c r="Q96" i="11"/>
  <c r="Q100" i="11"/>
  <c r="Q105" i="11"/>
  <c r="Q109" i="11"/>
  <c r="AF129" i="11"/>
  <c r="AG129" i="11" s="1"/>
  <c r="AH129" i="11" s="1"/>
  <c r="J129" i="11" s="1"/>
  <c r="K129" i="11" s="1"/>
  <c r="AE138" i="11"/>
  <c r="AF138" i="11" s="1"/>
  <c r="AG138" i="11" s="1"/>
  <c r="AH138" i="11" s="1"/>
  <c r="J138" i="11" s="1"/>
  <c r="K138" i="11" s="1"/>
  <c r="AE142" i="11"/>
  <c r="AF142" i="11" s="1"/>
  <c r="AG142" i="11" s="1"/>
  <c r="AH142" i="11" s="1"/>
  <c r="J142" i="11" s="1"/>
  <c r="K142" i="11" s="1"/>
  <c r="AF148" i="11"/>
  <c r="AG148" i="11" s="1"/>
  <c r="AH148" i="11" s="1"/>
  <c r="J148" i="11" s="1"/>
  <c r="K148" i="11" s="1"/>
  <c r="AF161" i="11"/>
  <c r="AG161" i="11" s="1"/>
  <c r="AH161" i="11" s="1"/>
  <c r="J161" i="11" s="1"/>
  <c r="K161" i="11" s="1"/>
  <c r="O173" i="11"/>
  <c r="P173" i="11" s="1"/>
  <c r="L173" i="11"/>
  <c r="O177" i="11"/>
  <c r="P177" i="11" s="1"/>
  <c r="L177" i="11"/>
  <c r="AF183" i="11"/>
  <c r="AG183" i="11" s="1"/>
  <c r="AH183" i="11" s="1"/>
  <c r="J183" i="11" s="1"/>
  <c r="K183" i="11" s="1"/>
  <c r="L189" i="11"/>
  <c r="O189" i="11"/>
  <c r="P189" i="11" s="1"/>
  <c r="O196" i="11"/>
  <c r="P196" i="11" s="1"/>
  <c r="L196" i="11"/>
  <c r="L207" i="11"/>
  <c r="O207" i="11"/>
  <c r="P207" i="11" s="1"/>
  <c r="O318" i="11"/>
  <c r="P318" i="11" s="1"/>
  <c r="L318" i="11"/>
  <c r="O348" i="11"/>
  <c r="P348" i="11" s="1"/>
  <c r="L348" i="11"/>
  <c r="L419" i="11"/>
  <c r="O419" i="11"/>
  <c r="P419" i="11" s="1"/>
  <c r="Q7" i="11"/>
  <c r="AK6" i="11"/>
  <c r="AF6" i="11" s="1"/>
  <c r="AG6" i="11" s="1"/>
  <c r="AH6" i="11" s="1"/>
  <c r="J6" i="11" s="1"/>
  <c r="K6" i="11" s="1"/>
  <c r="T12" i="11"/>
  <c r="Q20" i="11"/>
  <c r="AK19" i="11"/>
  <c r="AF19" i="11" s="1"/>
  <c r="AG19" i="11" s="1"/>
  <c r="AH19" i="11" s="1"/>
  <c r="J19" i="11" s="1"/>
  <c r="K19" i="11" s="1"/>
  <c r="AE26" i="11"/>
  <c r="AF26" i="11" s="1"/>
  <c r="AG26" i="11" s="1"/>
  <c r="AH26" i="11" s="1"/>
  <c r="J26" i="11" s="1"/>
  <c r="K26" i="11" s="1"/>
  <c r="AE30" i="11"/>
  <c r="AF30" i="11" s="1"/>
  <c r="AG30" i="11" s="1"/>
  <c r="AH30" i="11" s="1"/>
  <c r="J30" i="11" s="1"/>
  <c r="K30" i="11" s="1"/>
  <c r="AE33" i="11"/>
  <c r="Q60" i="11"/>
  <c r="AK59" i="11"/>
  <c r="AF59" i="11" s="1"/>
  <c r="AG59" i="11" s="1"/>
  <c r="AH59" i="11" s="1"/>
  <c r="J59" i="11" s="1"/>
  <c r="K59" i="11" s="1"/>
  <c r="AK60" i="11"/>
  <c r="AF60" i="11" s="1"/>
  <c r="AG60" i="11" s="1"/>
  <c r="AH60" i="11" s="1"/>
  <c r="J60" i="11" s="1"/>
  <c r="K60" i="11" s="1"/>
  <c r="Q64" i="11"/>
  <c r="AK63" i="11"/>
  <c r="AK64" i="11"/>
  <c r="AF64" i="11" s="1"/>
  <c r="AG64" i="11" s="1"/>
  <c r="AH64" i="11" s="1"/>
  <c r="J64" i="11" s="1"/>
  <c r="K64" i="11" s="1"/>
  <c r="Q82" i="11"/>
  <c r="AK81" i="11"/>
  <c r="AK82" i="11"/>
  <c r="AF82" i="11" s="1"/>
  <c r="AG82" i="11" s="1"/>
  <c r="AH82" i="11" s="1"/>
  <c r="J82" i="11" s="1"/>
  <c r="K82" i="11" s="1"/>
  <c r="Q113" i="11"/>
  <c r="R113" i="11" s="1"/>
  <c r="R114" i="11" s="1"/>
  <c r="R115" i="11" s="1"/>
  <c r="AK112" i="11"/>
  <c r="AK113" i="11"/>
  <c r="AF113" i="11" s="1"/>
  <c r="AG113" i="11" s="1"/>
  <c r="AH113" i="11" s="1"/>
  <c r="J113" i="11" s="1"/>
  <c r="K113" i="11" s="1"/>
  <c r="Q126" i="11"/>
  <c r="AK125" i="11"/>
  <c r="AF125" i="11" s="1"/>
  <c r="AG125" i="11" s="1"/>
  <c r="AH125" i="11" s="1"/>
  <c r="J125" i="11" s="1"/>
  <c r="K125" i="11" s="1"/>
  <c r="AK126" i="11"/>
  <c r="AF126" i="11" s="1"/>
  <c r="AG126" i="11" s="1"/>
  <c r="AH126" i="11" s="1"/>
  <c r="J126" i="11" s="1"/>
  <c r="K126" i="11" s="1"/>
  <c r="L144" i="11"/>
  <c r="T155" i="11"/>
  <c r="Q146" i="11"/>
  <c r="R146" i="11" s="1"/>
  <c r="AK145" i="11"/>
  <c r="AK146" i="11"/>
  <c r="AF146" i="11" s="1"/>
  <c r="AG146" i="11" s="1"/>
  <c r="AH146" i="11" s="1"/>
  <c r="J146" i="11" s="1"/>
  <c r="K146" i="11" s="1"/>
  <c r="L147" i="11" s="1"/>
  <c r="O165" i="11"/>
  <c r="P165" i="11" s="1"/>
  <c r="L165" i="11"/>
  <c r="O170" i="11"/>
  <c r="P170" i="11" s="1"/>
  <c r="L170" i="11"/>
  <c r="AF181" i="11"/>
  <c r="AG181" i="11" s="1"/>
  <c r="AH181" i="11" s="1"/>
  <c r="J181" i="11" s="1"/>
  <c r="K181" i="11" s="1"/>
  <c r="O187" i="11"/>
  <c r="P187" i="11" s="1"/>
  <c r="L187" i="11"/>
  <c r="O191" i="11"/>
  <c r="P191" i="11" s="1"/>
  <c r="L191" i="11"/>
  <c r="O193" i="11"/>
  <c r="P193" i="11" s="1"/>
  <c r="L193" i="11"/>
  <c r="L212" i="11"/>
  <c r="O212" i="11"/>
  <c r="P212" i="11" s="1"/>
  <c r="L220" i="11"/>
  <c r="O220" i="11"/>
  <c r="P220" i="11" s="1"/>
  <c r="L222" i="11"/>
  <c r="O222" i="11"/>
  <c r="P222" i="11" s="1"/>
  <c r="O232" i="11"/>
  <c r="P232" i="11" s="1"/>
  <c r="L232" i="11"/>
  <c r="O249" i="11"/>
  <c r="P249" i="11" s="1"/>
  <c r="L249" i="11"/>
  <c r="O306" i="11"/>
  <c r="P306" i="11" s="1"/>
  <c r="L306" i="11"/>
  <c r="L340" i="11"/>
  <c r="O340" i="11"/>
  <c r="P340" i="11" s="1"/>
  <c r="O353" i="11"/>
  <c r="P353" i="11" s="1"/>
  <c r="L353" i="11"/>
  <c r="O380" i="11"/>
  <c r="P380" i="11" s="1"/>
  <c r="L380" i="11"/>
  <c r="O407" i="11"/>
  <c r="P407" i="11" s="1"/>
  <c r="L407" i="11"/>
  <c r="L540" i="11"/>
  <c r="O540" i="11"/>
  <c r="P540" i="11" s="1"/>
  <c r="Q16" i="11"/>
  <c r="AK15" i="11"/>
  <c r="AF15" i="11" s="1"/>
  <c r="AG15" i="11" s="1"/>
  <c r="AH15" i="11" s="1"/>
  <c r="J15" i="11" s="1"/>
  <c r="K15" i="11" s="1"/>
  <c r="AE29" i="11"/>
  <c r="AF29" i="11" s="1"/>
  <c r="AG29" i="11" s="1"/>
  <c r="AH29" i="11" s="1"/>
  <c r="J29" i="11" s="1"/>
  <c r="K29" i="11" s="1"/>
  <c r="Q42" i="11"/>
  <c r="AK41" i="11"/>
  <c r="AF41" i="11" s="1"/>
  <c r="AG41" i="11" s="1"/>
  <c r="AH41" i="11" s="1"/>
  <c r="J41" i="11" s="1"/>
  <c r="K41" i="11" s="1"/>
  <c r="AK42" i="11"/>
  <c r="AF42" i="11" s="1"/>
  <c r="AG42" i="11" s="1"/>
  <c r="AH42" i="11" s="1"/>
  <c r="J42" i="11" s="1"/>
  <c r="K42" i="11" s="1"/>
  <c r="AE92" i="11"/>
  <c r="AF92" i="11" s="1"/>
  <c r="AG92" i="11" s="1"/>
  <c r="AH92" i="11" s="1"/>
  <c r="J92" i="11" s="1"/>
  <c r="K92" i="11" s="1"/>
  <c r="AE96" i="11"/>
  <c r="AF96" i="11" s="1"/>
  <c r="AG96" i="11" s="1"/>
  <c r="AH96" i="11" s="1"/>
  <c r="J96" i="11" s="1"/>
  <c r="K96" i="11" s="1"/>
  <c r="AE105" i="11"/>
  <c r="AF105" i="11" s="1"/>
  <c r="AG105" i="11" s="1"/>
  <c r="AH105" i="11" s="1"/>
  <c r="J105" i="11" s="1"/>
  <c r="K105" i="11" s="1"/>
  <c r="AE109" i="11"/>
  <c r="AF109" i="11" s="1"/>
  <c r="AG109" i="11" s="1"/>
  <c r="AH109" i="11" s="1"/>
  <c r="J109" i="11" s="1"/>
  <c r="K109" i="11" s="1"/>
  <c r="Q117" i="11"/>
  <c r="AK116" i="11"/>
  <c r="AF116" i="11" s="1"/>
  <c r="AG116" i="11" s="1"/>
  <c r="AH116" i="11" s="1"/>
  <c r="J116" i="11" s="1"/>
  <c r="K116" i="11" s="1"/>
  <c r="AK117" i="11"/>
  <c r="AF117" i="11" s="1"/>
  <c r="AG117" i="11" s="1"/>
  <c r="AH117" i="11" s="1"/>
  <c r="J117" i="11" s="1"/>
  <c r="K117" i="11" s="1"/>
  <c r="O152" i="11"/>
  <c r="P152" i="11" s="1"/>
  <c r="L152" i="11"/>
  <c r="AE3" i="11"/>
  <c r="AF3" i="11" s="1"/>
  <c r="AG3" i="11" s="1"/>
  <c r="AH3" i="11" s="1"/>
  <c r="K3" i="11" s="1"/>
  <c r="AE4" i="11"/>
  <c r="AF4" i="11" s="1"/>
  <c r="AG4" i="11" s="1"/>
  <c r="AH4" i="11" s="1"/>
  <c r="J4" i="11" s="1"/>
  <c r="K4" i="11" s="1"/>
  <c r="AE7" i="11"/>
  <c r="AE8" i="11"/>
  <c r="AF8" i="11" s="1"/>
  <c r="AG8" i="11" s="1"/>
  <c r="AH8" i="11" s="1"/>
  <c r="J8" i="11" s="1"/>
  <c r="K8" i="11" s="1"/>
  <c r="AE11" i="11"/>
  <c r="AF11" i="11" s="1"/>
  <c r="AG11" i="11" s="1"/>
  <c r="AH11" i="11" s="1"/>
  <c r="J11" i="11" s="1"/>
  <c r="K11" i="11" s="1"/>
  <c r="Q12" i="11"/>
  <c r="T23" i="11"/>
  <c r="AE16" i="11"/>
  <c r="AE17" i="11"/>
  <c r="AF17" i="11" s="1"/>
  <c r="AG17" i="11" s="1"/>
  <c r="AH17" i="11" s="1"/>
  <c r="J17" i="11" s="1"/>
  <c r="K17" i="11" s="1"/>
  <c r="AE20" i="11"/>
  <c r="AE21" i="11"/>
  <c r="AF21" i="11" s="1"/>
  <c r="AG21" i="11" s="1"/>
  <c r="AH21" i="11" s="1"/>
  <c r="J21" i="11" s="1"/>
  <c r="K21" i="11" s="1"/>
  <c r="AF23" i="11"/>
  <c r="AG23" i="11" s="1"/>
  <c r="AH23" i="11" s="1"/>
  <c r="J23" i="11" s="1"/>
  <c r="K23" i="11" s="1"/>
  <c r="AK25" i="11"/>
  <c r="AF27" i="11"/>
  <c r="AG27" i="11" s="1"/>
  <c r="AH27" i="11" s="1"/>
  <c r="J27" i="11" s="1"/>
  <c r="K27" i="11" s="1"/>
  <c r="Q28" i="11"/>
  <c r="AK29" i="11"/>
  <c r="AF31" i="11"/>
  <c r="AG31" i="11" s="1"/>
  <c r="AH31" i="11" s="1"/>
  <c r="J31" i="11" s="1"/>
  <c r="K31" i="11" s="1"/>
  <c r="Q32" i="11"/>
  <c r="AK33" i="11"/>
  <c r="AE34" i="11"/>
  <c r="AF34" i="11" s="1"/>
  <c r="AG34" i="11" s="1"/>
  <c r="AH34" i="11" s="1"/>
  <c r="J34" i="11" s="1"/>
  <c r="K34" i="11" s="1"/>
  <c r="AF36" i="11"/>
  <c r="AG36" i="11" s="1"/>
  <c r="AH36" i="11" s="1"/>
  <c r="J36" i="11" s="1"/>
  <c r="K36" i="11" s="1"/>
  <c r="Q37" i="11"/>
  <c r="Q43" i="11"/>
  <c r="AE48" i="11"/>
  <c r="AF48" i="11" s="1"/>
  <c r="AG48" i="11" s="1"/>
  <c r="AH48" i="11" s="1"/>
  <c r="J48" i="11" s="1"/>
  <c r="K48" i="11" s="1"/>
  <c r="AF49" i="11"/>
  <c r="AG49" i="11" s="1"/>
  <c r="AH49" i="11" s="1"/>
  <c r="J49" i="11" s="1"/>
  <c r="K49" i="11" s="1"/>
  <c r="AE52" i="11"/>
  <c r="AF52" i="11" s="1"/>
  <c r="AG52" i="11" s="1"/>
  <c r="AH52" i="11" s="1"/>
  <c r="J52" i="11" s="1"/>
  <c r="K52" i="11" s="1"/>
  <c r="AF53" i="11"/>
  <c r="AG53" i="11" s="1"/>
  <c r="AH53" i="11" s="1"/>
  <c r="J53" i="11" s="1"/>
  <c r="K53" i="11" s="1"/>
  <c r="T56" i="11"/>
  <c r="AE56" i="11"/>
  <c r="AF56" i="11" s="1"/>
  <c r="AG56" i="11" s="1"/>
  <c r="AH56" i="11" s="1"/>
  <c r="J56" i="11" s="1"/>
  <c r="K56" i="11" s="1"/>
  <c r="AE70" i="11"/>
  <c r="AF70" i="11" s="1"/>
  <c r="AG70" i="11" s="1"/>
  <c r="AH70" i="11" s="1"/>
  <c r="J70" i="11" s="1"/>
  <c r="K70" i="11" s="1"/>
  <c r="AF71" i="11"/>
  <c r="AG71" i="11" s="1"/>
  <c r="AH71" i="11" s="1"/>
  <c r="J71" i="11" s="1"/>
  <c r="K71" i="11" s="1"/>
  <c r="AE74" i="11"/>
  <c r="AF74" i="11" s="1"/>
  <c r="AG74" i="11" s="1"/>
  <c r="AH74" i="11" s="1"/>
  <c r="J74" i="11" s="1"/>
  <c r="K74" i="11" s="1"/>
  <c r="AF75" i="11"/>
  <c r="AG75" i="11" s="1"/>
  <c r="AH75" i="11" s="1"/>
  <c r="J75" i="11" s="1"/>
  <c r="K75" i="11" s="1"/>
  <c r="T78" i="11"/>
  <c r="U78" i="11" s="1"/>
  <c r="AE78" i="11"/>
  <c r="AF78" i="11" s="1"/>
  <c r="AG78" i="11" s="1"/>
  <c r="AH78" i="11" s="1"/>
  <c r="J78" i="11" s="1"/>
  <c r="K78" i="11" s="1"/>
  <c r="AF94" i="11"/>
  <c r="AG94" i="11" s="1"/>
  <c r="AH94" i="11" s="1"/>
  <c r="J94" i="11" s="1"/>
  <c r="K94" i="11" s="1"/>
  <c r="AF107" i="11"/>
  <c r="AG107" i="11" s="1"/>
  <c r="AH107" i="11" s="1"/>
  <c r="J107" i="11" s="1"/>
  <c r="K107" i="11" s="1"/>
  <c r="R136" i="11"/>
  <c r="Q137" i="11"/>
  <c r="R137" i="11" s="1"/>
  <c r="AK136" i="11"/>
  <c r="AF136" i="11" s="1"/>
  <c r="AG136" i="11" s="1"/>
  <c r="AH136" i="11" s="1"/>
  <c r="J136" i="11" s="1"/>
  <c r="K136" i="11" s="1"/>
  <c r="AK137" i="11"/>
  <c r="AF137" i="11" s="1"/>
  <c r="AG137" i="11" s="1"/>
  <c r="AH137" i="11" s="1"/>
  <c r="J137" i="11" s="1"/>
  <c r="K137" i="11" s="1"/>
  <c r="Q141" i="11"/>
  <c r="AK140" i="11"/>
  <c r="AK141" i="11"/>
  <c r="AF141" i="11" s="1"/>
  <c r="AG141" i="11" s="1"/>
  <c r="AH141" i="11" s="1"/>
  <c r="J141" i="11" s="1"/>
  <c r="K141" i="11" s="1"/>
  <c r="L145" i="11"/>
  <c r="R147" i="11"/>
  <c r="R148" i="11" s="1"/>
  <c r="R149" i="11" s="1"/>
  <c r="R150" i="11" s="1"/>
  <c r="R151" i="11" s="1"/>
  <c r="R152" i="11" s="1"/>
  <c r="R153" i="11" s="1"/>
  <c r="R154" i="11" s="1"/>
  <c r="R155" i="11" s="1"/>
  <c r="O160" i="11"/>
  <c r="P160" i="11" s="1"/>
  <c r="AF163" i="11"/>
  <c r="AG163" i="11" s="1"/>
  <c r="AH163" i="11" s="1"/>
  <c r="J163" i="11" s="1"/>
  <c r="K163" i="11" s="1"/>
  <c r="O174" i="11"/>
  <c r="P174" i="11" s="1"/>
  <c r="L174" i="11"/>
  <c r="O182" i="11"/>
  <c r="P182" i="11" s="1"/>
  <c r="L182" i="11"/>
  <c r="AF185" i="11"/>
  <c r="AG185" i="11" s="1"/>
  <c r="AH185" i="11" s="1"/>
  <c r="J185" i="11" s="1"/>
  <c r="K185" i="11" s="1"/>
  <c r="O200" i="11"/>
  <c r="P200" i="11" s="1"/>
  <c r="L200" i="11"/>
  <c r="L203" i="11"/>
  <c r="O203" i="11"/>
  <c r="P203" i="11" s="1"/>
  <c r="O271" i="11"/>
  <c r="P271" i="11" s="1"/>
  <c r="L271" i="11"/>
  <c r="O341" i="11"/>
  <c r="P341" i="11" s="1"/>
  <c r="L341" i="11"/>
  <c r="O362" i="11"/>
  <c r="P362" i="11" s="1"/>
  <c r="L362" i="11"/>
  <c r="O396" i="11"/>
  <c r="P396" i="11" s="1"/>
  <c r="L396" i="11"/>
  <c r="O418" i="11"/>
  <c r="P418" i="11" s="1"/>
  <c r="L418" i="11"/>
  <c r="O429" i="11"/>
  <c r="P429" i="11" s="1"/>
  <c r="L429" i="11"/>
  <c r="O438" i="11"/>
  <c r="P438" i="11" s="1"/>
  <c r="L438" i="11"/>
  <c r="O496" i="11"/>
  <c r="P496" i="11" s="1"/>
  <c r="L496" i="11"/>
  <c r="Q11" i="11"/>
  <c r="AK10" i="11"/>
  <c r="AF10" i="11" s="1"/>
  <c r="AG10" i="11" s="1"/>
  <c r="AH10" i="11" s="1"/>
  <c r="J10" i="11" s="1"/>
  <c r="K10" i="11" s="1"/>
  <c r="Q34" i="11"/>
  <c r="Q41" i="11"/>
  <c r="Q59" i="11"/>
  <c r="Q63" i="11"/>
  <c r="Q81" i="11"/>
  <c r="Q86" i="11"/>
  <c r="AK85" i="11"/>
  <c r="AF85" i="11" s="1"/>
  <c r="AG85" i="11" s="1"/>
  <c r="AH85" i="11" s="1"/>
  <c r="J85" i="11" s="1"/>
  <c r="K85" i="11" s="1"/>
  <c r="AK86" i="11"/>
  <c r="AF86" i="11" s="1"/>
  <c r="AG86" i="11" s="1"/>
  <c r="AH86" i="11" s="1"/>
  <c r="J86" i="11" s="1"/>
  <c r="K86" i="11" s="1"/>
  <c r="AE100" i="11"/>
  <c r="AF100" i="11" s="1"/>
  <c r="AG100" i="11" s="1"/>
  <c r="AH100" i="11" s="1"/>
  <c r="J100" i="11" s="1"/>
  <c r="K100" i="11" s="1"/>
  <c r="Q116" i="11"/>
  <c r="Q121" i="11"/>
  <c r="AK120" i="11"/>
  <c r="AF120" i="11" s="1"/>
  <c r="AG120" i="11" s="1"/>
  <c r="AH120" i="11" s="1"/>
  <c r="J120" i="11" s="1"/>
  <c r="K120" i="11" s="1"/>
  <c r="AK121" i="11"/>
  <c r="AF121" i="11" s="1"/>
  <c r="AG121" i="11" s="1"/>
  <c r="AH121" i="11" s="1"/>
  <c r="J121" i="11" s="1"/>
  <c r="K121" i="11" s="1"/>
  <c r="Q125" i="11"/>
  <c r="Q130" i="11"/>
  <c r="AK129" i="11"/>
  <c r="AK130" i="11"/>
  <c r="AF130" i="11" s="1"/>
  <c r="AG130" i="11" s="1"/>
  <c r="AH130" i="11" s="1"/>
  <c r="J130" i="11" s="1"/>
  <c r="K130" i="11" s="1"/>
  <c r="AF140" i="11"/>
  <c r="AG140" i="11" s="1"/>
  <c r="AH140" i="11" s="1"/>
  <c r="J140" i="11" s="1"/>
  <c r="K140" i="11" s="1"/>
  <c r="L167" i="11"/>
  <c r="O167" i="11"/>
  <c r="P167" i="11" s="1"/>
  <c r="AK3" i="11"/>
  <c r="AF5" i="11"/>
  <c r="AG5" i="11" s="1"/>
  <c r="AH5" i="11" s="1"/>
  <c r="J5" i="11" s="1"/>
  <c r="K5" i="11" s="1"/>
  <c r="Q6" i="11"/>
  <c r="AK7" i="11"/>
  <c r="AF9" i="11"/>
  <c r="AG9" i="11" s="1"/>
  <c r="AH9" i="11" s="1"/>
  <c r="J9" i="11" s="1"/>
  <c r="K9" i="11" s="1"/>
  <c r="Q10" i="11"/>
  <c r="AK11" i="11"/>
  <c r="AF14" i="11"/>
  <c r="AG14" i="11" s="1"/>
  <c r="AH14" i="11" s="1"/>
  <c r="J14" i="11" s="1"/>
  <c r="K14" i="11" s="1"/>
  <c r="Q15" i="11"/>
  <c r="AK16" i="11"/>
  <c r="AF18" i="11"/>
  <c r="AG18" i="11" s="1"/>
  <c r="AH18" i="11" s="1"/>
  <c r="J18" i="11" s="1"/>
  <c r="K18" i="11" s="1"/>
  <c r="Q19" i="11"/>
  <c r="AK20" i="11"/>
  <c r="AF22" i="11"/>
  <c r="AG22" i="11" s="1"/>
  <c r="AH22" i="11" s="1"/>
  <c r="J22" i="11" s="1"/>
  <c r="K22" i="11" s="1"/>
  <c r="Q23" i="11"/>
  <c r="Q27" i="11"/>
  <c r="R27" i="11" s="1"/>
  <c r="Q31" i="11"/>
  <c r="Q36" i="11"/>
  <c r="R36" i="11" s="1"/>
  <c r="Q39" i="11"/>
  <c r="AF40" i="11"/>
  <c r="AG40" i="11" s="1"/>
  <c r="AH40" i="11" s="1"/>
  <c r="J40" i="11" s="1"/>
  <c r="K40" i="11" s="1"/>
  <c r="AE43" i="11"/>
  <c r="AF43" i="11" s="1"/>
  <c r="AG43" i="11" s="1"/>
  <c r="AH43" i="11" s="1"/>
  <c r="J43" i="11" s="1"/>
  <c r="K43" i="11" s="1"/>
  <c r="AF44" i="11"/>
  <c r="AG44" i="11" s="1"/>
  <c r="AH44" i="11" s="1"/>
  <c r="J44" i="11" s="1"/>
  <c r="K44" i="11" s="1"/>
  <c r="AF45" i="11"/>
  <c r="AG45" i="11" s="1"/>
  <c r="AH45" i="11" s="1"/>
  <c r="J45" i="11" s="1"/>
  <c r="K45" i="11" s="1"/>
  <c r="AF50" i="11"/>
  <c r="AG50" i="11" s="1"/>
  <c r="AH50" i="11" s="1"/>
  <c r="J50" i="11" s="1"/>
  <c r="K50" i="11" s="1"/>
  <c r="AF58" i="11"/>
  <c r="AG58" i="11" s="1"/>
  <c r="AH58" i="11" s="1"/>
  <c r="J58" i="11" s="1"/>
  <c r="K58" i="11" s="1"/>
  <c r="AE61" i="11"/>
  <c r="AF61" i="11" s="1"/>
  <c r="AG61" i="11" s="1"/>
  <c r="AH61" i="11" s="1"/>
  <c r="J61" i="11" s="1"/>
  <c r="K61" i="11" s="1"/>
  <c r="AF62" i="11"/>
  <c r="AG62" i="11" s="1"/>
  <c r="AH62" i="11" s="1"/>
  <c r="J62" i="11" s="1"/>
  <c r="K62" i="11" s="1"/>
  <c r="AE65" i="11"/>
  <c r="AF65" i="11" s="1"/>
  <c r="AG65" i="11" s="1"/>
  <c r="AH65" i="11" s="1"/>
  <c r="J65" i="11" s="1"/>
  <c r="K65" i="11" s="1"/>
  <c r="AF66" i="11"/>
  <c r="AG66" i="11" s="1"/>
  <c r="AH66" i="11" s="1"/>
  <c r="J66" i="11" s="1"/>
  <c r="K66" i="11" s="1"/>
  <c r="AF67" i="11"/>
  <c r="AG67" i="11" s="1"/>
  <c r="AH67" i="11" s="1"/>
  <c r="J67" i="11" s="1"/>
  <c r="K67" i="11" s="1"/>
  <c r="AF72" i="11"/>
  <c r="AG72" i="11" s="1"/>
  <c r="AH72" i="11" s="1"/>
  <c r="J72" i="11" s="1"/>
  <c r="K72" i="11" s="1"/>
  <c r="AF76" i="11"/>
  <c r="AG76" i="11" s="1"/>
  <c r="AH76" i="11" s="1"/>
  <c r="J76" i="11" s="1"/>
  <c r="K76" i="11" s="1"/>
  <c r="AF80" i="11"/>
  <c r="AG80" i="11" s="1"/>
  <c r="AH80" i="11" s="1"/>
  <c r="J80" i="11" s="1"/>
  <c r="K80" i="11" s="1"/>
  <c r="AE83" i="11"/>
  <c r="AF83" i="11" s="1"/>
  <c r="AG83" i="11" s="1"/>
  <c r="AH83" i="11" s="1"/>
  <c r="J83" i="11" s="1"/>
  <c r="K83" i="11" s="1"/>
  <c r="AF84" i="11"/>
  <c r="AG84" i="11" s="1"/>
  <c r="AH84" i="11" s="1"/>
  <c r="J84" i="11" s="1"/>
  <c r="K84" i="11" s="1"/>
  <c r="AE87" i="11"/>
  <c r="AF87" i="11" s="1"/>
  <c r="AG87" i="11" s="1"/>
  <c r="AH87" i="11" s="1"/>
  <c r="J87" i="11" s="1"/>
  <c r="K87" i="11" s="1"/>
  <c r="AF88" i="11"/>
  <c r="AG88" i="11" s="1"/>
  <c r="AH88" i="11" s="1"/>
  <c r="J88" i="11" s="1"/>
  <c r="K88" i="11" s="1"/>
  <c r="AF89" i="11"/>
  <c r="AG89" i="11" s="1"/>
  <c r="AH89" i="11" s="1"/>
  <c r="J89" i="11" s="1"/>
  <c r="K89" i="11" s="1"/>
  <c r="Q91" i="11"/>
  <c r="R91" i="11" s="1"/>
  <c r="AK90" i="11"/>
  <c r="AK91" i="11"/>
  <c r="AF91" i="11" s="1"/>
  <c r="AG91" i="11" s="1"/>
  <c r="AH91" i="11" s="1"/>
  <c r="J91" i="11" s="1"/>
  <c r="K91" i="11" s="1"/>
  <c r="Q95" i="11"/>
  <c r="AK94" i="11"/>
  <c r="AK95" i="11"/>
  <c r="AF95" i="11" s="1"/>
  <c r="AG95" i="11" s="1"/>
  <c r="AH95" i="11" s="1"/>
  <c r="J95" i="11" s="1"/>
  <c r="K95" i="11" s="1"/>
  <c r="Q99" i="11"/>
  <c r="AK98" i="11"/>
  <c r="AF98" i="11" s="1"/>
  <c r="AG98" i="11" s="1"/>
  <c r="AH98" i="11" s="1"/>
  <c r="J98" i="11" s="1"/>
  <c r="K98" i="11" s="1"/>
  <c r="AK99" i="11"/>
  <c r="AF99" i="11" s="1"/>
  <c r="AG99" i="11" s="1"/>
  <c r="AH99" i="11" s="1"/>
  <c r="J99" i="11" s="1"/>
  <c r="K99" i="11" s="1"/>
  <c r="R103" i="11"/>
  <c r="Q104" i="11"/>
  <c r="AK103" i="11"/>
  <c r="AF103" i="11" s="1"/>
  <c r="AG103" i="11" s="1"/>
  <c r="AH103" i="11" s="1"/>
  <c r="J103" i="11" s="1"/>
  <c r="K103" i="11" s="1"/>
  <c r="AK104" i="11"/>
  <c r="AF104" i="11" s="1"/>
  <c r="AG104" i="11" s="1"/>
  <c r="AH104" i="11" s="1"/>
  <c r="J104" i="11" s="1"/>
  <c r="K104" i="11" s="1"/>
  <c r="Q108" i="11"/>
  <c r="AK107" i="11"/>
  <c r="AK108" i="11"/>
  <c r="AF108" i="11" s="1"/>
  <c r="AG108" i="11" s="1"/>
  <c r="AH108" i="11" s="1"/>
  <c r="J108" i="11" s="1"/>
  <c r="K108" i="11" s="1"/>
  <c r="L112" i="11"/>
  <c r="AE114" i="11"/>
  <c r="AF114" i="11" s="1"/>
  <c r="AG114" i="11" s="1"/>
  <c r="AH114" i="11" s="1"/>
  <c r="J114" i="11" s="1"/>
  <c r="K114" i="11" s="1"/>
  <c r="AF115" i="11"/>
  <c r="AG115" i="11" s="1"/>
  <c r="AH115" i="11" s="1"/>
  <c r="J115" i="11" s="1"/>
  <c r="K115" i="11" s="1"/>
  <c r="AE118" i="11"/>
  <c r="AF118" i="11" s="1"/>
  <c r="AG118" i="11" s="1"/>
  <c r="AH118" i="11" s="1"/>
  <c r="J118" i="11" s="1"/>
  <c r="K118" i="11" s="1"/>
  <c r="AF119" i="11"/>
  <c r="AG119" i="11" s="1"/>
  <c r="AH119" i="11" s="1"/>
  <c r="J119" i="11" s="1"/>
  <c r="K119" i="11" s="1"/>
  <c r="T122" i="11"/>
  <c r="U122" i="11" s="1"/>
  <c r="AE122" i="11"/>
  <c r="AF122" i="11" s="1"/>
  <c r="AG122" i="11" s="1"/>
  <c r="AH122" i="11" s="1"/>
  <c r="J122" i="11" s="1"/>
  <c r="K122" i="11" s="1"/>
  <c r="AE123" i="11"/>
  <c r="AF123" i="11" s="1"/>
  <c r="AG123" i="11" s="1"/>
  <c r="AH123" i="11" s="1"/>
  <c r="J123" i="11" s="1"/>
  <c r="K123" i="11" s="1"/>
  <c r="AF124" i="11"/>
  <c r="AG124" i="11" s="1"/>
  <c r="AH124" i="11" s="1"/>
  <c r="J124" i="11" s="1"/>
  <c r="K124" i="11" s="1"/>
  <c r="AE127" i="11"/>
  <c r="AF127" i="11" s="1"/>
  <c r="AG127" i="11" s="1"/>
  <c r="AH127" i="11" s="1"/>
  <c r="J127" i="11" s="1"/>
  <c r="K127" i="11" s="1"/>
  <c r="AF128" i="11"/>
  <c r="AG128" i="11" s="1"/>
  <c r="AH128" i="11" s="1"/>
  <c r="J128" i="11" s="1"/>
  <c r="K128" i="11" s="1"/>
  <c r="Q138" i="11"/>
  <c r="R138" i="11" s="1"/>
  <c r="R139" i="11" s="1"/>
  <c r="R140" i="11" s="1"/>
  <c r="Q142" i="11"/>
  <c r="O151" i="11"/>
  <c r="P151" i="11" s="1"/>
  <c r="L151" i="11"/>
  <c r="O155" i="11"/>
  <c r="P155" i="11" s="1"/>
  <c r="L155" i="11"/>
  <c r="AF157" i="11"/>
  <c r="AG157" i="11" s="1"/>
  <c r="AH157" i="11" s="1"/>
  <c r="J157" i="11" s="1"/>
  <c r="K157" i="11" s="1"/>
  <c r="R158" i="11"/>
  <c r="R159" i="11" s="1"/>
  <c r="R160" i="11" s="1"/>
  <c r="R161" i="11" s="1"/>
  <c r="R162" i="11" s="1"/>
  <c r="R163" i="11" s="1"/>
  <c r="R164" i="11" s="1"/>
  <c r="R165" i="11" s="1"/>
  <c r="R166" i="11" s="1"/>
  <c r="U166" i="11" s="1"/>
  <c r="O164" i="11"/>
  <c r="P164" i="11" s="1"/>
  <c r="L164" i="11"/>
  <c r="AF166" i="11"/>
  <c r="AG166" i="11" s="1"/>
  <c r="AH166" i="11" s="1"/>
  <c r="J166" i="11" s="1"/>
  <c r="K166" i="11" s="1"/>
  <c r="O169" i="11"/>
  <c r="P169" i="11" s="1"/>
  <c r="AF179" i="11"/>
  <c r="AG179" i="11" s="1"/>
  <c r="AH179" i="11" s="1"/>
  <c r="J179" i="11" s="1"/>
  <c r="K179" i="11" s="1"/>
  <c r="R180" i="11"/>
  <c r="R181" i="11" s="1"/>
  <c r="R182" i="11" s="1"/>
  <c r="R183" i="11" s="1"/>
  <c r="R184" i="11" s="1"/>
  <c r="R185" i="11" s="1"/>
  <c r="R186" i="11" s="1"/>
  <c r="R187" i="11" s="1"/>
  <c r="R188" i="11" s="1"/>
  <c r="U188" i="11" s="1"/>
  <c r="O186" i="11"/>
  <c r="P186" i="11" s="1"/>
  <c r="L186" i="11"/>
  <c r="AF188" i="11"/>
  <c r="AG188" i="11" s="1"/>
  <c r="AH188" i="11" s="1"/>
  <c r="J188" i="11" s="1"/>
  <c r="K188" i="11" s="1"/>
  <c r="R191" i="11"/>
  <c r="R192" i="11" s="1"/>
  <c r="AF192" i="11"/>
  <c r="AG192" i="11" s="1"/>
  <c r="AH192" i="11" s="1"/>
  <c r="J192" i="11" s="1"/>
  <c r="K192" i="11" s="1"/>
  <c r="L198" i="11"/>
  <c r="O198" i="11"/>
  <c r="P198" i="11" s="1"/>
  <c r="O201" i="11"/>
  <c r="P201" i="11" s="1"/>
  <c r="L201" i="11"/>
  <c r="L210" i="11"/>
  <c r="O210" i="11"/>
  <c r="P210" i="11" s="1"/>
  <c r="L216" i="11"/>
  <c r="O216" i="11"/>
  <c r="P216" i="11" s="1"/>
  <c r="L234" i="11"/>
  <c r="O234" i="11"/>
  <c r="P234" i="11" s="1"/>
  <c r="O293" i="11"/>
  <c r="P293" i="11" s="1"/>
  <c r="L293" i="11"/>
  <c r="O331" i="11"/>
  <c r="P331" i="11" s="1"/>
  <c r="L331" i="11"/>
  <c r="O332" i="11"/>
  <c r="P332" i="11" s="1"/>
  <c r="L332" i="11"/>
  <c r="L352" i="11"/>
  <c r="O352" i="11"/>
  <c r="P352" i="11" s="1"/>
  <c r="L374" i="11"/>
  <c r="O374" i="11"/>
  <c r="P374" i="11" s="1"/>
  <c r="L417" i="11"/>
  <c r="O417" i="11"/>
  <c r="P417" i="11" s="1"/>
  <c r="L428" i="11"/>
  <c r="O428" i="11"/>
  <c r="P428" i="11" s="1"/>
  <c r="O437" i="11"/>
  <c r="P437" i="11" s="1"/>
  <c r="L437" i="11"/>
  <c r="L445" i="11"/>
  <c r="O445" i="11"/>
  <c r="P445" i="11" s="1"/>
  <c r="AK133" i="11"/>
  <c r="AK150" i="11"/>
  <c r="AF150" i="11" s="1"/>
  <c r="AG150" i="11" s="1"/>
  <c r="AH150" i="11" s="1"/>
  <c r="J150" i="11" s="1"/>
  <c r="K150" i="11" s="1"/>
  <c r="AK154" i="11"/>
  <c r="AF154" i="11" s="1"/>
  <c r="AG154" i="11" s="1"/>
  <c r="AH154" i="11" s="1"/>
  <c r="J154" i="11" s="1"/>
  <c r="K154" i="11" s="1"/>
  <c r="AK159" i="11"/>
  <c r="AF159" i="11" s="1"/>
  <c r="AG159" i="11" s="1"/>
  <c r="AH159" i="11" s="1"/>
  <c r="J159" i="11" s="1"/>
  <c r="K159" i="11" s="1"/>
  <c r="AK163" i="11"/>
  <c r="AK168" i="11"/>
  <c r="AF168" i="11" s="1"/>
  <c r="AG168" i="11" s="1"/>
  <c r="AH168" i="11" s="1"/>
  <c r="J168" i="11" s="1"/>
  <c r="K168" i="11" s="1"/>
  <c r="AK172" i="11"/>
  <c r="AF172" i="11" s="1"/>
  <c r="AG172" i="11" s="1"/>
  <c r="AH172" i="11" s="1"/>
  <c r="J172" i="11" s="1"/>
  <c r="K172" i="11" s="1"/>
  <c r="AK176" i="11"/>
  <c r="AF176" i="11" s="1"/>
  <c r="AG176" i="11" s="1"/>
  <c r="AH176" i="11" s="1"/>
  <c r="J176" i="11" s="1"/>
  <c r="K176" i="11" s="1"/>
  <c r="AK181" i="11"/>
  <c r="AK185" i="11"/>
  <c r="AK190" i="11"/>
  <c r="AF190" i="11" s="1"/>
  <c r="AG190" i="11" s="1"/>
  <c r="AH190" i="11" s="1"/>
  <c r="J190" i="11" s="1"/>
  <c r="K190" i="11" s="1"/>
  <c r="Q193" i="11"/>
  <c r="Q195" i="11"/>
  <c r="Q197" i="11"/>
  <c r="Q199" i="11"/>
  <c r="AE202" i="11"/>
  <c r="AF202" i="11" s="1"/>
  <c r="AG202" i="11" s="1"/>
  <c r="AH202" i="11" s="1"/>
  <c r="J202" i="11" s="1"/>
  <c r="K202" i="11" s="1"/>
  <c r="AE204" i="11"/>
  <c r="AF204" i="11" s="1"/>
  <c r="AG204" i="11" s="1"/>
  <c r="AH204" i="11" s="1"/>
  <c r="J204" i="11" s="1"/>
  <c r="K204" i="11" s="1"/>
  <c r="AE206" i="11"/>
  <c r="AF206" i="11" s="1"/>
  <c r="AG206" i="11" s="1"/>
  <c r="AH206" i="11" s="1"/>
  <c r="J206" i="11" s="1"/>
  <c r="K206" i="11" s="1"/>
  <c r="AE208" i="11"/>
  <c r="AF208" i="11" s="1"/>
  <c r="AG208" i="11" s="1"/>
  <c r="AH208" i="11" s="1"/>
  <c r="J208" i="11" s="1"/>
  <c r="K208" i="11" s="1"/>
  <c r="Q213" i="11"/>
  <c r="Q215" i="11"/>
  <c r="Q217" i="11"/>
  <c r="Q219" i="11"/>
  <c r="Q221" i="11"/>
  <c r="AK225" i="11"/>
  <c r="AF225" i="11" s="1"/>
  <c r="AG225" i="11" s="1"/>
  <c r="AH225" i="11" s="1"/>
  <c r="J225" i="11" s="1"/>
  <c r="K225" i="11" s="1"/>
  <c r="AK229" i="11"/>
  <c r="AF229" i="11" s="1"/>
  <c r="AG229" i="11" s="1"/>
  <c r="AH229" i="11" s="1"/>
  <c r="J229" i="11" s="1"/>
  <c r="K229" i="11" s="1"/>
  <c r="AE233" i="11"/>
  <c r="AF233" i="11" s="1"/>
  <c r="AG233" i="11" s="1"/>
  <c r="AH233" i="11" s="1"/>
  <c r="J233" i="11" s="1"/>
  <c r="K233" i="11" s="1"/>
  <c r="AE235" i="11"/>
  <c r="AF235" i="11" s="1"/>
  <c r="AG235" i="11" s="1"/>
  <c r="AH235" i="11" s="1"/>
  <c r="J235" i="11" s="1"/>
  <c r="K235" i="11" s="1"/>
  <c r="AE237" i="11"/>
  <c r="AF237" i="11" s="1"/>
  <c r="AG237" i="11" s="1"/>
  <c r="AH237" i="11" s="1"/>
  <c r="J237" i="11" s="1"/>
  <c r="K237" i="11" s="1"/>
  <c r="AE238" i="11"/>
  <c r="AF238" i="11" s="1"/>
  <c r="AG238" i="11" s="1"/>
  <c r="AH238" i="11" s="1"/>
  <c r="J238" i="11" s="1"/>
  <c r="K238" i="11" s="1"/>
  <c r="AE239" i="11"/>
  <c r="AF239" i="11" s="1"/>
  <c r="AG239" i="11" s="1"/>
  <c r="AH239" i="11" s="1"/>
  <c r="J239" i="11" s="1"/>
  <c r="K239" i="11" s="1"/>
  <c r="Q239" i="11"/>
  <c r="Q242" i="11"/>
  <c r="AK241" i="11"/>
  <c r="Q247" i="11"/>
  <c r="AK246" i="11"/>
  <c r="AE251" i="11"/>
  <c r="AF251" i="11" s="1"/>
  <c r="AG251" i="11" s="1"/>
  <c r="AH251" i="11" s="1"/>
  <c r="J251" i="11" s="1"/>
  <c r="K251" i="11" s="1"/>
  <c r="AE252" i="11"/>
  <c r="AF252" i="11" s="1"/>
  <c r="AG252" i="11" s="1"/>
  <c r="AH252" i="11" s="1"/>
  <c r="J252" i="11" s="1"/>
  <c r="K252" i="11" s="1"/>
  <c r="Q252" i="11"/>
  <c r="AF254" i="11"/>
  <c r="AG254" i="11" s="1"/>
  <c r="AH254" i="11" s="1"/>
  <c r="J254" i="11" s="1"/>
  <c r="K254" i="11" s="1"/>
  <c r="AF258" i="11"/>
  <c r="AG258" i="11" s="1"/>
  <c r="AH258" i="11" s="1"/>
  <c r="J258" i="11" s="1"/>
  <c r="K258" i="11" s="1"/>
  <c r="O262" i="11"/>
  <c r="P262" i="11" s="1"/>
  <c r="L262" i="11"/>
  <c r="Q269" i="11"/>
  <c r="AK268" i="11"/>
  <c r="AF268" i="11" s="1"/>
  <c r="AG268" i="11" s="1"/>
  <c r="AH268" i="11" s="1"/>
  <c r="J268" i="11" s="1"/>
  <c r="K268" i="11" s="1"/>
  <c r="AK269" i="11"/>
  <c r="AE273" i="11"/>
  <c r="AE274" i="11"/>
  <c r="AF274" i="11" s="1"/>
  <c r="AG274" i="11" s="1"/>
  <c r="AH274" i="11" s="1"/>
  <c r="J274" i="11" s="1"/>
  <c r="K274" i="11" s="1"/>
  <c r="Q274" i="11"/>
  <c r="AF276" i="11"/>
  <c r="AG276" i="11" s="1"/>
  <c r="AH276" i="11" s="1"/>
  <c r="J276" i="11" s="1"/>
  <c r="K276" i="11" s="1"/>
  <c r="AF280" i="11"/>
  <c r="AG280" i="11" s="1"/>
  <c r="AH280" i="11" s="1"/>
  <c r="J280" i="11" s="1"/>
  <c r="K280" i="11" s="1"/>
  <c r="O284" i="11"/>
  <c r="P284" i="11" s="1"/>
  <c r="L284" i="11"/>
  <c r="Q291" i="11"/>
  <c r="AK290" i="11"/>
  <c r="AK291" i="11"/>
  <c r="AE295" i="11"/>
  <c r="AF295" i="11" s="1"/>
  <c r="AG295" i="11" s="1"/>
  <c r="AH295" i="11" s="1"/>
  <c r="J295" i="11" s="1"/>
  <c r="K295" i="11" s="1"/>
  <c r="AE296" i="11"/>
  <c r="AF296" i="11" s="1"/>
  <c r="AG296" i="11" s="1"/>
  <c r="AH296" i="11" s="1"/>
  <c r="J296" i="11" s="1"/>
  <c r="K296" i="11" s="1"/>
  <c r="Q296" i="11"/>
  <c r="AF298" i="11"/>
  <c r="AG298" i="11" s="1"/>
  <c r="AH298" i="11" s="1"/>
  <c r="J298" i="11" s="1"/>
  <c r="K298" i="11" s="1"/>
  <c r="AE300" i="11"/>
  <c r="AE301" i="11"/>
  <c r="AF301" i="11" s="1"/>
  <c r="AG301" i="11" s="1"/>
  <c r="AH301" i="11" s="1"/>
  <c r="J301" i="11" s="1"/>
  <c r="K301" i="11" s="1"/>
  <c r="Q301" i="11"/>
  <c r="Q304" i="11"/>
  <c r="AK303" i="11"/>
  <c r="AK304" i="11"/>
  <c r="AE309" i="11"/>
  <c r="AF309" i="11" s="1"/>
  <c r="AG309" i="11" s="1"/>
  <c r="AH309" i="11" s="1"/>
  <c r="J309" i="11" s="1"/>
  <c r="K309" i="11" s="1"/>
  <c r="AE310" i="11"/>
  <c r="AF310" i="11" s="1"/>
  <c r="AG310" i="11" s="1"/>
  <c r="AH310" i="11" s="1"/>
  <c r="J310" i="11" s="1"/>
  <c r="K310" i="11" s="1"/>
  <c r="Q309" i="11"/>
  <c r="AF311" i="11"/>
  <c r="AG311" i="11" s="1"/>
  <c r="AH311" i="11" s="1"/>
  <c r="J311" i="11" s="1"/>
  <c r="K311" i="11" s="1"/>
  <c r="O323" i="11"/>
  <c r="P323" i="11" s="1"/>
  <c r="L323" i="11"/>
  <c r="AF327" i="11"/>
  <c r="AG327" i="11" s="1"/>
  <c r="AH327" i="11" s="1"/>
  <c r="J327" i="11" s="1"/>
  <c r="K327" i="11" s="1"/>
  <c r="O336" i="11"/>
  <c r="P336" i="11" s="1"/>
  <c r="L336" i="11"/>
  <c r="AE359" i="11"/>
  <c r="AF359" i="11" s="1"/>
  <c r="AG359" i="11" s="1"/>
  <c r="AH359" i="11" s="1"/>
  <c r="J359" i="11" s="1"/>
  <c r="K359" i="11" s="1"/>
  <c r="Q360" i="11"/>
  <c r="AE360" i="11"/>
  <c r="AF360" i="11" s="1"/>
  <c r="AG360" i="11" s="1"/>
  <c r="AH360" i="11" s="1"/>
  <c r="J360" i="11" s="1"/>
  <c r="K360" i="11" s="1"/>
  <c r="T360" i="11"/>
  <c r="AE364" i="11"/>
  <c r="AF364" i="11" s="1"/>
  <c r="AG364" i="11" s="1"/>
  <c r="AH364" i="11" s="1"/>
  <c r="J364" i="11" s="1"/>
  <c r="K364" i="11" s="1"/>
  <c r="AE365" i="11"/>
  <c r="AF365" i="11" s="1"/>
  <c r="AG365" i="11" s="1"/>
  <c r="AH365" i="11" s="1"/>
  <c r="J365" i="11" s="1"/>
  <c r="K365" i="11" s="1"/>
  <c r="O378" i="11"/>
  <c r="P378" i="11" s="1"/>
  <c r="L378" i="11"/>
  <c r="Q385" i="11"/>
  <c r="AK385" i="11"/>
  <c r="AK384" i="11"/>
  <c r="Q384" i="11"/>
  <c r="O424" i="11"/>
  <c r="P424" i="11" s="1"/>
  <c r="AE425" i="11"/>
  <c r="Q426" i="11"/>
  <c r="O452" i="11"/>
  <c r="P452" i="11" s="1"/>
  <c r="L452" i="11"/>
  <c r="AE458" i="11"/>
  <c r="Q459" i="11"/>
  <c r="O460" i="11"/>
  <c r="P460" i="11" s="1"/>
  <c r="L460" i="11"/>
  <c r="O471" i="11"/>
  <c r="P471" i="11" s="1"/>
  <c r="L471" i="11"/>
  <c r="O474" i="11"/>
  <c r="P474" i="11" s="1"/>
  <c r="L474" i="11"/>
  <c r="L482" i="11"/>
  <c r="O482" i="11"/>
  <c r="P482" i="11" s="1"/>
  <c r="L506" i="11"/>
  <c r="O506" i="11"/>
  <c r="P506" i="11" s="1"/>
  <c r="L507" i="11"/>
  <c r="O507" i="11"/>
  <c r="P507" i="11" s="1"/>
  <c r="O508" i="11"/>
  <c r="P508" i="11" s="1"/>
  <c r="L508" i="11"/>
  <c r="O515" i="11"/>
  <c r="P515" i="11" s="1"/>
  <c r="L515" i="11"/>
  <c r="L527" i="11"/>
  <c r="O527" i="11"/>
  <c r="P527" i="11" s="1"/>
  <c r="O537" i="11"/>
  <c r="P537" i="11" s="1"/>
  <c r="L537" i="11"/>
  <c r="O549" i="11"/>
  <c r="P549" i="11" s="1"/>
  <c r="L549" i="11"/>
  <c r="O571" i="11"/>
  <c r="P571" i="11" s="1"/>
  <c r="L571" i="11"/>
  <c r="O576" i="11"/>
  <c r="P576" i="11" s="1"/>
  <c r="L576" i="11"/>
  <c r="O584" i="11"/>
  <c r="P584" i="11" s="1"/>
  <c r="L584" i="11"/>
  <c r="O598" i="11"/>
  <c r="P598" i="11" s="1"/>
  <c r="O606" i="11"/>
  <c r="P606" i="11" s="1"/>
  <c r="L606" i="11"/>
  <c r="O620" i="11"/>
  <c r="P620" i="11" s="1"/>
  <c r="L620" i="11"/>
  <c r="Q40" i="11"/>
  <c r="AE13" i="11"/>
  <c r="AF13" i="11" s="1"/>
  <c r="AG13" i="11" s="1"/>
  <c r="AH13" i="11" s="1"/>
  <c r="J13" i="11" s="1"/>
  <c r="K13" i="11" s="1"/>
  <c r="AE35" i="11"/>
  <c r="AF35" i="11" s="1"/>
  <c r="AG35" i="11" s="1"/>
  <c r="AH35" i="11" s="1"/>
  <c r="J35" i="11" s="1"/>
  <c r="K35" i="11" s="1"/>
  <c r="AE57" i="11"/>
  <c r="AF57" i="11" s="1"/>
  <c r="AG57" i="11" s="1"/>
  <c r="AH57" i="11" s="1"/>
  <c r="J57" i="11" s="1"/>
  <c r="K57" i="11" s="1"/>
  <c r="AE79" i="11"/>
  <c r="AF79" i="11" s="1"/>
  <c r="AG79" i="11" s="1"/>
  <c r="AH79" i="11" s="1"/>
  <c r="J79" i="11" s="1"/>
  <c r="K79" i="11" s="1"/>
  <c r="AE101" i="11"/>
  <c r="AF101" i="11" s="1"/>
  <c r="AG101" i="11" s="1"/>
  <c r="AH101" i="11" s="1"/>
  <c r="J101" i="11" s="1"/>
  <c r="K101" i="11" s="1"/>
  <c r="AE134" i="11"/>
  <c r="AF134" i="11" s="1"/>
  <c r="AG134" i="11" s="1"/>
  <c r="AH134" i="11" s="1"/>
  <c r="J134" i="11" s="1"/>
  <c r="K134" i="11" s="1"/>
  <c r="AK149" i="11"/>
  <c r="AF149" i="11" s="1"/>
  <c r="AG149" i="11" s="1"/>
  <c r="AH149" i="11" s="1"/>
  <c r="J149" i="11" s="1"/>
  <c r="K149" i="11" s="1"/>
  <c r="AK153" i="11"/>
  <c r="AF153" i="11" s="1"/>
  <c r="AG153" i="11" s="1"/>
  <c r="AH153" i="11" s="1"/>
  <c r="J153" i="11" s="1"/>
  <c r="K153" i="11" s="1"/>
  <c r="AE156" i="11"/>
  <c r="AF156" i="11" s="1"/>
  <c r="AG156" i="11" s="1"/>
  <c r="AH156" i="11" s="1"/>
  <c r="J156" i="11" s="1"/>
  <c r="K156" i="11" s="1"/>
  <c r="AK158" i="11"/>
  <c r="AF158" i="11" s="1"/>
  <c r="AG158" i="11" s="1"/>
  <c r="AH158" i="11" s="1"/>
  <c r="J158" i="11" s="1"/>
  <c r="K158" i="11" s="1"/>
  <c r="AK162" i="11"/>
  <c r="AF162" i="11" s="1"/>
  <c r="AG162" i="11" s="1"/>
  <c r="AH162" i="11" s="1"/>
  <c r="J162" i="11" s="1"/>
  <c r="K162" i="11" s="1"/>
  <c r="AK167" i="11"/>
  <c r="AK171" i="11"/>
  <c r="AF171" i="11" s="1"/>
  <c r="AG171" i="11" s="1"/>
  <c r="AH171" i="11" s="1"/>
  <c r="J171" i="11" s="1"/>
  <c r="K171" i="11" s="1"/>
  <c r="AK175" i="11"/>
  <c r="AF175" i="11" s="1"/>
  <c r="AG175" i="11" s="1"/>
  <c r="AH175" i="11" s="1"/>
  <c r="J175" i="11" s="1"/>
  <c r="K175" i="11" s="1"/>
  <c r="AE178" i="11"/>
  <c r="AF178" i="11" s="1"/>
  <c r="AG178" i="11" s="1"/>
  <c r="AH178" i="11" s="1"/>
  <c r="J178" i="11" s="1"/>
  <c r="K178" i="11" s="1"/>
  <c r="AK180" i="11"/>
  <c r="AF180" i="11" s="1"/>
  <c r="AG180" i="11" s="1"/>
  <c r="AH180" i="11" s="1"/>
  <c r="J180" i="11" s="1"/>
  <c r="K180" i="11" s="1"/>
  <c r="AK184" i="11"/>
  <c r="AF184" i="11" s="1"/>
  <c r="AG184" i="11" s="1"/>
  <c r="AH184" i="11" s="1"/>
  <c r="J184" i="11" s="1"/>
  <c r="K184" i="11" s="1"/>
  <c r="AK189" i="11"/>
  <c r="Q194" i="11"/>
  <c r="AK194" i="11"/>
  <c r="AF194" i="11" s="1"/>
  <c r="AG194" i="11" s="1"/>
  <c r="AH194" i="11" s="1"/>
  <c r="J194" i="11" s="1"/>
  <c r="K194" i="11" s="1"/>
  <c r="Q196" i="11"/>
  <c r="Q198" i="11"/>
  <c r="Q210" i="11"/>
  <c r="Q212" i="11"/>
  <c r="R212" i="11" s="1"/>
  <c r="AK214" i="11"/>
  <c r="AF214" i="11" s="1"/>
  <c r="AG214" i="11" s="1"/>
  <c r="AH214" i="11" s="1"/>
  <c r="J214" i="11" s="1"/>
  <c r="K214" i="11" s="1"/>
  <c r="Q214" i="11"/>
  <c r="Q216" i="11"/>
  <c r="AK218" i="11"/>
  <c r="AF218" i="11" s="1"/>
  <c r="AG218" i="11" s="1"/>
  <c r="AH218" i="11" s="1"/>
  <c r="J218" i="11" s="1"/>
  <c r="K218" i="11" s="1"/>
  <c r="Q218" i="11"/>
  <c r="Q220" i="11"/>
  <c r="T221" i="11"/>
  <c r="U221" i="11" s="1"/>
  <c r="AE224" i="11"/>
  <c r="AF224" i="11" s="1"/>
  <c r="AG224" i="11" s="1"/>
  <c r="AH224" i="11" s="1"/>
  <c r="J224" i="11" s="1"/>
  <c r="K224" i="11" s="1"/>
  <c r="AK224" i="11"/>
  <c r="AE226" i="11"/>
  <c r="AF226" i="11" s="1"/>
  <c r="AG226" i="11" s="1"/>
  <c r="AH226" i="11" s="1"/>
  <c r="J226" i="11" s="1"/>
  <c r="K226" i="11" s="1"/>
  <c r="AK226" i="11"/>
  <c r="AE228" i="11"/>
  <c r="AF228" i="11" s="1"/>
  <c r="AG228" i="11" s="1"/>
  <c r="AH228" i="11" s="1"/>
  <c r="J228" i="11" s="1"/>
  <c r="K228" i="11" s="1"/>
  <c r="AK228" i="11"/>
  <c r="AE230" i="11"/>
  <c r="AF230" i="11" s="1"/>
  <c r="AG230" i="11" s="1"/>
  <c r="AH230" i="11" s="1"/>
  <c r="J230" i="11" s="1"/>
  <c r="K230" i="11" s="1"/>
  <c r="AK230" i="11"/>
  <c r="AF240" i="11"/>
  <c r="AG240" i="11" s="1"/>
  <c r="AH240" i="11" s="1"/>
  <c r="J240" i="11" s="1"/>
  <c r="K240" i="11" s="1"/>
  <c r="AK242" i="11"/>
  <c r="AF242" i="11" s="1"/>
  <c r="AG242" i="11" s="1"/>
  <c r="AH242" i="11" s="1"/>
  <c r="J242" i="11" s="1"/>
  <c r="K242" i="11" s="1"/>
  <c r="AF245" i="11"/>
  <c r="AG245" i="11" s="1"/>
  <c r="AH245" i="11" s="1"/>
  <c r="J245" i="11" s="1"/>
  <c r="K245" i="11" s="1"/>
  <c r="AK247" i="11"/>
  <c r="AF250" i="11"/>
  <c r="AG250" i="11" s="1"/>
  <c r="AH250" i="11" s="1"/>
  <c r="J250" i="11" s="1"/>
  <c r="K250" i="11" s="1"/>
  <c r="AF253" i="11"/>
  <c r="AG253" i="11" s="1"/>
  <c r="AH253" i="11" s="1"/>
  <c r="J253" i="11" s="1"/>
  <c r="K253" i="11" s="1"/>
  <c r="Q256" i="11"/>
  <c r="R256" i="11" s="1"/>
  <c r="AK255" i="11"/>
  <c r="AK256" i="11"/>
  <c r="AE260" i="11"/>
  <c r="AE261" i="11"/>
  <c r="AF261" i="11" s="1"/>
  <c r="AG261" i="11" s="1"/>
  <c r="AH261" i="11" s="1"/>
  <c r="J261" i="11" s="1"/>
  <c r="K261" i="11" s="1"/>
  <c r="Q261" i="11"/>
  <c r="Q264" i="11"/>
  <c r="AK263" i="11"/>
  <c r="AF263" i="11" s="1"/>
  <c r="AG263" i="11" s="1"/>
  <c r="AH263" i="11" s="1"/>
  <c r="J263" i="11" s="1"/>
  <c r="K263" i="11" s="1"/>
  <c r="AK264" i="11"/>
  <c r="AF264" i="11" s="1"/>
  <c r="AG264" i="11" s="1"/>
  <c r="AH264" i="11" s="1"/>
  <c r="J264" i="11" s="1"/>
  <c r="K264" i="11" s="1"/>
  <c r="AF267" i="11"/>
  <c r="AG267" i="11" s="1"/>
  <c r="AH267" i="11" s="1"/>
  <c r="J267" i="11" s="1"/>
  <c r="K267" i="11" s="1"/>
  <c r="AF272" i="11"/>
  <c r="AG272" i="11" s="1"/>
  <c r="AH272" i="11" s="1"/>
  <c r="J272" i="11" s="1"/>
  <c r="K272" i="11" s="1"/>
  <c r="AF275" i="11"/>
  <c r="AG275" i="11" s="1"/>
  <c r="AH275" i="11" s="1"/>
  <c r="J275" i="11" s="1"/>
  <c r="K275" i="11" s="1"/>
  <c r="Q278" i="11"/>
  <c r="R278" i="11" s="1"/>
  <c r="AK277" i="11"/>
  <c r="AK278" i="11"/>
  <c r="AE282" i="11"/>
  <c r="AE283" i="11"/>
  <c r="AF283" i="11" s="1"/>
  <c r="AG283" i="11" s="1"/>
  <c r="AH283" i="11" s="1"/>
  <c r="J283" i="11" s="1"/>
  <c r="K283" i="11" s="1"/>
  <c r="Q283" i="11"/>
  <c r="Q286" i="11"/>
  <c r="AK285" i="11"/>
  <c r="AF285" i="11" s="1"/>
  <c r="AG285" i="11" s="1"/>
  <c r="AH285" i="11" s="1"/>
  <c r="J285" i="11" s="1"/>
  <c r="K285" i="11" s="1"/>
  <c r="AK286" i="11"/>
  <c r="AF286" i="11" s="1"/>
  <c r="AG286" i="11" s="1"/>
  <c r="AH286" i="11" s="1"/>
  <c r="J286" i="11" s="1"/>
  <c r="K286" i="11" s="1"/>
  <c r="AF289" i="11"/>
  <c r="AG289" i="11" s="1"/>
  <c r="AH289" i="11" s="1"/>
  <c r="J289" i="11" s="1"/>
  <c r="K289" i="11" s="1"/>
  <c r="AF294" i="11"/>
  <c r="AG294" i="11" s="1"/>
  <c r="AH294" i="11" s="1"/>
  <c r="J294" i="11" s="1"/>
  <c r="K294" i="11" s="1"/>
  <c r="AF297" i="11"/>
  <c r="AG297" i="11" s="1"/>
  <c r="AH297" i="11" s="1"/>
  <c r="J297" i="11" s="1"/>
  <c r="K297" i="11" s="1"/>
  <c r="AF302" i="11"/>
  <c r="AG302" i="11" s="1"/>
  <c r="AH302" i="11" s="1"/>
  <c r="J302" i="11" s="1"/>
  <c r="K302" i="11" s="1"/>
  <c r="AF307" i="11"/>
  <c r="AG307" i="11" s="1"/>
  <c r="AH307" i="11" s="1"/>
  <c r="J307" i="11" s="1"/>
  <c r="K307" i="11" s="1"/>
  <c r="AE313" i="11"/>
  <c r="AE314" i="11"/>
  <c r="AF314" i="11" s="1"/>
  <c r="AG314" i="11" s="1"/>
  <c r="AH314" i="11" s="1"/>
  <c r="J314" i="11" s="1"/>
  <c r="K314" i="11" s="1"/>
  <c r="Q314" i="11"/>
  <c r="Q316" i="11"/>
  <c r="AF319" i="11"/>
  <c r="AG319" i="11" s="1"/>
  <c r="AH319" i="11" s="1"/>
  <c r="J319" i="11" s="1"/>
  <c r="K319" i="11" s="1"/>
  <c r="T331" i="11"/>
  <c r="AE321" i="11"/>
  <c r="AF321" i="11" s="1"/>
  <c r="AG321" i="11" s="1"/>
  <c r="AH321" i="11" s="1"/>
  <c r="J321" i="11" s="1"/>
  <c r="K321" i="11" s="1"/>
  <c r="AE322" i="11"/>
  <c r="AF322" i="11" s="1"/>
  <c r="AG322" i="11" s="1"/>
  <c r="AH322" i="11" s="1"/>
  <c r="J322" i="11" s="1"/>
  <c r="K322" i="11" s="1"/>
  <c r="Q322" i="11"/>
  <c r="R322" i="11" s="1"/>
  <c r="R323" i="11" s="1"/>
  <c r="R324" i="11" s="1"/>
  <c r="Q325" i="11"/>
  <c r="AK324" i="11"/>
  <c r="AF324" i="11" s="1"/>
  <c r="AG324" i="11" s="1"/>
  <c r="AH324" i="11" s="1"/>
  <c r="J324" i="11" s="1"/>
  <c r="K324" i="11" s="1"/>
  <c r="AK325" i="11"/>
  <c r="AE329" i="11"/>
  <c r="AE330" i="11"/>
  <c r="AF330" i="11" s="1"/>
  <c r="AG330" i="11" s="1"/>
  <c r="AH330" i="11" s="1"/>
  <c r="J330" i="11" s="1"/>
  <c r="K330" i="11" s="1"/>
  <c r="Q330" i="11"/>
  <c r="AE334" i="11"/>
  <c r="AE335" i="11"/>
  <c r="AF335" i="11" s="1"/>
  <c r="AG335" i="11" s="1"/>
  <c r="AH335" i="11" s="1"/>
  <c r="J335" i="11" s="1"/>
  <c r="K335" i="11" s="1"/>
  <c r="Q335" i="11"/>
  <c r="Q338" i="11"/>
  <c r="AK337" i="11"/>
  <c r="AF337" i="11" s="1"/>
  <c r="AG337" i="11" s="1"/>
  <c r="AH337" i="11" s="1"/>
  <c r="J337" i="11" s="1"/>
  <c r="K337" i="11" s="1"/>
  <c r="AK338" i="11"/>
  <c r="AF338" i="11" s="1"/>
  <c r="AG338" i="11" s="1"/>
  <c r="AH338" i="11" s="1"/>
  <c r="J338" i="11" s="1"/>
  <c r="K338" i="11" s="1"/>
  <c r="AE343" i="11"/>
  <c r="AF343" i="11" s="1"/>
  <c r="AG343" i="11" s="1"/>
  <c r="AH343" i="11" s="1"/>
  <c r="J343" i="11" s="1"/>
  <c r="K343" i="11" s="1"/>
  <c r="T349" i="11"/>
  <c r="AE344" i="11"/>
  <c r="AF344" i="11" s="1"/>
  <c r="AG344" i="11" s="1"/>
  <c r="AH344" i="11" s="1"/>
  <c r="J344" i="11" s="1"/>
  <c r="K344" i="11" s="1"/>
  <c r="Q344" i="11"/>
  <c r="R344" i="11" s="1"/>
  <c r="R345" i="11" s="1"/>
  <c r="Q346" i="11"/>
  <c r="L349" i="11"/>
  <c r="Q355" i="11"/>
  <c r="R355" i="11" s="1"/>
  <c r="AK354" i="11"/>
  <c r="AK355" i="11"/>
  <c r="T371" i="11"/>
  <c r="O372" i="11"/>
  <c r="P372" i="11" s="1"/>
  <c r="O376" i="11"/>
  <c r="P376" i="11" s="1"/>
  <c r="AE379" i="11"/>
  <c r="AK391" i="11"/>
  <c r="AF391" i="11" s="1"/>
  <c r="AG391" i="11" s="1"/>
  <c r="AH391" i="11" s="1"/>
  <c r="J391" i="11" s="1"/>
  <c r="K391" i="11" s="1"/>
  <c r="Q391" i="11"/>
  <c r="AK392" i="11"/>
  <c r="AF392" i="11" s="1"/>
  <c r="AG392" i="11" s="1"/>
  <c r="AH392" i="11" s="1"/>
  <c r="J392" i="11" s="1"/>
  <c r="K392" i="11" s="1"/>
  <c r="AK393" i="11"/>
  <c r="AF393" i="11" s="1"/>
  <c r="AG393" i="11" s="1"/>
  <c r="AH393" i="11" s="1"/>
  <c r="J393" i="11" s="1"/>
  <c r="K393" i="11" s="1"/>
  <c r="Q392" i="11"/>
  <c r="Q393" i="11"/>
  <c r="L398" i="11"/>
  <c r="O406" i="11"/>
  <c r="P406" i="11" s="1"/>
  <c r="L406" i="11"/>
  <c r="AE415" i="11"/>
  <c r="L416" i="11"/>
  <c r="AE422" i="11"/>
  <c r="AF422" i="11" s="1"/>
  <c r="AG422" i="11" s="1"/>
  <c r="AH422" i="11" s="1"/>
  <c r="J422" i="11" s="1"/>
  <c r="K422" i="11" s="1"/>
  <c r="O439" i="11"/>
  <c r="P439" i="11" s="1"/>
  <c r="L439" i="11"/>
  <c r="AE448" i="11"/>
  <c r="AF448" i="11" s="1"/>
  <c r="AG448" i="11" s="1"/>
  <c r="AH448" i="11" s="1"/>
  <c r="J448" i="11" s="1"/>
  <c r="K448" i="11" s="1"/>
  <c r="T448" i="11"/>
  <c r="Q448" i="11"/>
  <c r="AE455" i="11"/>
  <c r="AF455" i="11" s="1"/>
  <c r="AG455" i="11" s="1"/>
  <c r="AH455" i="11" s="1"/>
  <c r="J455" i="11" s="1"/>
  <c r="K455" i="11" s="1"/>
  <c r="L476" i="11"/>
  <c r="O476" i="11"/>
  <c r="P476" i="11" s="1"/>
  <c r="R477" i="11"/>
  <c r="O483" i="11"/>
  <c r="P483" i="11" s="1"/>
  <c r="L483" i="11"/>
  <c r="Q489" i="11"/>
  <c r="AK488" i="11"/>
  <c r="AF488" i="11" s="1"/>
  <c r="AG488" i="11" s="1"/>
  <c r="AH488" i="11" s="1"/>
  <c r="J488" i="11" s="1"/>
  <c r="K488" i="11" s="1"/>
  <c r="L517" i="11"/>
  <c r="O517" i="11"/>
  <c r="P517" i="11" s="1"/>
  <c r="O528" i="11"/>
  <c r="P528" i="11" s="1"/>
  <c r="L528" i="11"/>
  <c r="AE535" i="11"/>
  <c r="AF535" i="11" s="1"/>
  <c r="AG535" i="11" s="1"/>
  <c r="AH535" i="11" s="1"/>
  <c r="J535" i="11" s="1"/>
  <c r="K535" i="11" s="1"/>
  <c r="Q535" i="11"/>
  <c r="Q168" i="11"/>
  <c r="R168" i="11" s="1"/>
  <c r="R169" i="11" s="1"/>
  <c r="R170" i="11" s="1"/>
  <c r="R171" i="11" s="1"/>
  <c r="R172" i="11" s="1"/>
  <c r="R173" i="11" s="1"/>
  <c r="R174" i="11" s="1"/>
  <c r="R175" i="11" s="1"/>
  <c r="R176" i="11" s="1"/>
  <c r="R177" i="11" s="1"/>
  <c r="U177" i="11" s="1"/>
  <c r="AE199" i="11"/>
  <c r="AF199" i="11" s="1"/>
  <c r="AG199" i="11" s="1"/>
  <c r="AH199" i="11" s="1"/>
  <c r="J199" i="11" s="1"/>
  <c r="K199" i="11" s="1"/>
  <c r="Q201" i="11"/>
  <c r="R201" i="11" s="1"/>
  <c r="R202" i="11" s="1"/>
  <c r="Q203" i="11"/>
  <c r="AK205" i="11"/>
  <c r="AF205" i="11" s="1"/>
  <c r="AG205" i="11" s="1"/>
  <c r="AH205" i="11" s="1"/>
  <c r="J205" i="11" s="1"/>
  <c r="K205" i="11" s="1"/>
  <c r="Q205" i="11"/>
  <c r="Q207" i="11"/>
  <c r="AK209" i="11"/>
  <c r="AF209" i="11" s="1"/>
  <c r="AG209" i="11" s="1"/>
  <c r="AH209" i="11" s="1"/>
  <c r="J209" i="11" s="1"/>
  <c r="K209" i="11" s="1"/>
  <c r="Q209" i="11"/>
  <c r="T210" i="11"/>
  <c r="U210" i="11" s="1"/>
  <c r="AE221" i="11"/>
  <c r="AF221" i="11" s="1"/>
  <c r="AG221" i="11" s="1"/>
  <c r="AH221" i="11" s="1"/>
  <c r="J221" i="11" s="1"/>
  <c r="K221" i="11" s="1"/>
  <c r="Q224" i="11"/>
  <c r="R224" i="11" s="1"/>
  <c r="R225" i="11" s="1"/>
  <c r="R226" i="11" s="1"/>
  <c r="Q228" i="11"/>
  <c r="Q232" i="11"/>
  <c r="Q234" i="11"/>
  <c r="R234" i="11" s="1"/>
  <c r="R235" i="11" s="1"/>
  <c r="AK236" i="11"/>
  <c r="AF236" i="11" s="1"/>
  <c r="AG236" i="11" s="1"/>
  <c r="AH236" i="11" s="1"/>
  <c r="J236" i="11" s="1"/>
  <c r="K236" i="11" s="1"/>
  <c r="Q236" i="11"/>
  <c r="Q238" i="11"/>
  <c r="T243" i="11"/>
  <c r="AE243" i="11"/>
  <c r="AF243" i="11" s="1"/>
  <c r="AG243" i="11" s="1"/>
  <c r="AH243" i="11" s="1"/>
  <c r="J243" i="11" s="1"/>
  <c r="K243" i="11" s="1"/>
  <c r="AE244" i="11"/>
  <c r="AF244" i="11" s="1"/>
  <c r="AG244" i="11" s="1"/>
  <c r="AH244" i="11" s="1"/>
  <c r="J244" i="11" s="1"/>
  <c r="K244" i="11" s="1"/>
  <c r="Q243" i="11"/>
  <c r="AE247" i="11"/>
  <c r="AF247" i="11" s="1"/>
  <c r="AG247" i="11" s="1"/>
  <c r="AH247" i="11" s="1"/>
  <c r="J247" i="11" s="1"/>
  <c r="K247" i="11" s="1"/>
  <c r="AE248" i="11"/>
  <c r="AF248" i="11" s="1"/>
  <c r="AG248" i="11" s="1"/>
  <c r="AH248" i="11" s="1"/>
  <c r="J248" i="11" s="1"/>
  <c r="K248" i="11" s="1"/>
  <c r="Q248" i="11"/>
  <c r="Q251" i="11"/>
  <c r="AK250" i="11"/>
  <c r="AF259" i="11"/>
  <c r="AG259" i="11" s="1"/>
  <c r="AH259" i="11" s="1"/>
  <c r="J259" i="11" s="1"/>
  <c r="K259" i="11" s="1"/>
  <c r="AE269" i="11"/>
  <c r="AF269" i="11" s="1"/>
  <c r="AG269" i="11" s="1"/>
  <c r="AH269" i="11" s="1"/>
  <c r="J269" i="11" s="1"/>
  <c r="K269" i="11" s="1"/>
  <c r="AE270" i="11"/>
  <c r="AF270" i="11" s="1"/>
  <c r="AG270" i="11" s="1"/>
  <c r="AH270" i="11" s="1"/>
  <c r="J270" i="11" s="1"/>
  <c r="K270" i="11" s="1"/>
  <c r="Q270" i="11"/>
  <c r="Q273" i="11"/>
  <c r="AK272" i="11"/>
  <c r="AK273" i="11"/>
  <c r="AE291" i="11"/>
  <c r="AF291" i="11" s="1"/>
  <c r="AG291" i="11" s="1"/>
  <c r="AH291" i="11" s="1"/>
  <c r="J291" i="11" s="1"/>
  <c r="K291" i="11" s="1"/>
  <c r="AE292" i="11"/>
  <c r="AF292" i="11" s="1"/>
  <c r="AG292" i="11" s="1"/>
  <c r="AH292" i="11" s="1"/>
  <c r="J292" i="11" s="1"/>
  <c r="K292" i="11" s="1"/>
  <c r="Q292" i="11"/>
  <c r="Q295" i="11"/>
  <c r="AK294" i="11"/>
  <c r="AK295" i="11"/>
  <c r="Q300" i="11"/>
  <c r="R300" i="11" s="1"/>
  <c r="AK299" i="11"/>
  <c r="AK300" i="11"/>
  <c r="AE304" i="11"/>
  <c r="AF304" i="11" s="1"/>
  <c r="AG304" i="11" s="1"/>
  <c r="AH304" i="11" s="1"/>
  <c r="J304" i="11" s="1"/>
  <c r="K304" i="11" s="1"/>
  <c r="AE305" i="11"/>
  <c r="AF305" i="11" s="1"/>
  <c r="AG305" i="11" s="1"/>
  <c r="AH305" i="11" s="1"/>
  <c r="J305" i="11" s="1"/>
  <c r="K305" i="11" s="1"/>
  <c r="Q305" i="11"/>
  <c r="Q308" i="11"/>
  <c r="AK307" i="11"/>
  <c r="AK308" i="11"/>
  <c r="AF308" i="11" s="1"/>
  <c r="AG308" i="11" s="1"/>
  <c r="AH308" i="11" s="1"/>
  <c r="J308" i="11" s="1"/>
  <c r="K308" i="11" s="1"/>
  <c r="AE316" i="11"/>
  <c r="AE317" i="11"/>
  <c r="AF317" i="11" s="1"/>
  <c r="AG317" i="11" s="1"/>
  <c r="AH317" i="11" s="1"/>
  <c r="J317" i="11" s="1"/>
  <c r="K317" i="11" s="1"/>
  <c r="Q317" i="11"/>
  <c r="Q320" i="11"/>
  <c r="AK320" i="11"/>
  <c r="AF320" i="11" s="1"/>
  <c r="AG320" i="11" s="1"/>
  <c r="AH320" i="11" s="1"/>
  <c r="J320" i="11" s="1"/>
  <c r="K320" i="11" s="1"/>
  <c r="AK321" i="11"/>
  <c r="T320" i="11"/>
  <c r="AF328" i="11"/>
  <c r="AG328" i="11" s="1"/>
  <c r="AH328" i="11" s="1"/>
  <c r="J328" i="11" s="1"/>
  <c r="K328" i="11" s="1"/>
  <c r="AK342" i="11"/>
  <c r="AK343" i="11"/>
  <c r="AE346" i="11"/>
  <c r="AE347" i="11"/>
  <c r="AF347" i="11" s="1"/>
  <c r="AG347" i="11" s="1"/>
  <c r="AH347" i="11" s="1"/>
  <c r="J347" i="11" s="1"/>
  <c r="K347" i="11" s="1"/>
  <c r="Q347" i="11"/>
  <c r="L363" i="11"/>
  <c r="AK366" i="11"/>
  <c r="AF366" i="11" s="1"/>
  <c r="AG366" i="11" s="1"/>
  <c r="AH366" i="11" s="1"/>
  <c r="J366" i="11" s="1"/>
  <c r="K366" i="11" s="1"/>
  <c r="AK367" i="11"/>
  <c r="AF367" i="11" s="1"/>
  <c r="AG367" i="11" s="1"/>
  <c r="AH367" i="11" s="1"/>
  <c r="J367" i="11" s="1"/>
  <c r="K367" i="11" s="1"/>
  <c r="Q366" i="11"/>
  <c r="R366" i="11" s="1"/>
  <c r="Q367" i="11"/>
  <c r="Q377" i="11"/>
  <c r="R377" i="11" s="1"/>
  <c r="T386" i="11"/>
  <c r="U386" i="11" s="1"/>
  <c r="AK377" i="11"/>
  <c r="AK376" i="11"/>
  <c r="Q379" i="11"/>
  <c r="AF384" i="11"/>
  <c r="AG384" i="11" s="1"/>
  <c r="AH384" i="11" s="1"/>
  <c r="J384" i="11" s="1"/>
  <c r="K384" i="11" s="1"/>
  <c r="AE394" i="11"/>
  <c r="AF394" i="11" s="1"/>
  <c r="AG394" i="11" s="1"/>
  <c r="AH394" i="11" s="1"/>
  <c r="J394" i="11" s="1"/>
  <c r="K394" i="11" s="1"/>
  <c r="Q395" i="11"/>
  <c r="AE395" i="11"/>
  <c r="AF395" i="11" s="1"/>
  <c r="AG395" i="11" s="1"/>
  <c r="AH395" i="11" s="1"/>
  <c r="J395" i="11" s="1"/>
  <c r="K395" i="11" s="1"/>
  <c r="T395" i="11"/>
  <c r="U395" i="11" s="1"/>
  <c r="Q403" i="11"/>
  <c r="AK403" i="11"/>
  <c r="AK402" i="11"/>
  <c r="AF402" i="11" s="1"/>
  <c r="AG402" i="11" s="1"/>
  <c r="AH402" i="11" s="1"/>
  <c r="J402" i="11" s="1"/>
  <c r="K402" i="11" s="1"/>
  <c r="Q402" i="11"/>
  <c r="O420" i="11"/>
  <c r="P420" i="11" s="1"/>
  <c r="L420" i="11"/>
  <c r="Q422" i="11"/>
  <c r="AE430" i="11"/>
  <c r="AF430" i="11" s="1"/>
  <c r="AG430" i="11" s="1"/>
  <c r="AH430" i="11" s="1"/>
  <c r="J430" i="11" s="1"/>
  <c r="K430" i="11" s="1"/>
  <c r="AE431" i="11"/>
  <c r="AF431" i="11" s="1"/>
  <c r="AG431" i="11" s="1"/>
  <c r="AH431" i="11" s="1"/>
  <c r="J431" i="11" s="1"/>
  <c r="K431" i="11" s="1"/>
  <c r="L441" i="11"/>
  <c r="O441" i="11"/>
  <c r="P441" i="11" s="1"/>
  <c r="L450" i="11"/>
  <c r="O450" i="11"/>
  <c r="P450" i="11" s="1"/>
  <c r="O451" i="11"/>
  <c r="P451" i="11" s="1"/>
  <c r="L451" i="11"/>
  <c r="O453" i="11"/>
  <c r="P453" i="11" s="1"/>
  <c r="L453" i="11"/>
  <c r="Q455" i="11"/>
  <c r="O461" i="11"/>
  <c r="P461" i="11" s="1"/>
  <c r="L461" i="11"/>
  <c r="L472" i="11"/>
  <c r="O472" i="11"/>
  <c r="P472" i="11" s="1"/>
  <c r="L473" i="11"/>
  <c r="AE481" i="11"/>
  <c r="AF481" i="11" s="1"/>
  <c r="AG481" i="11" s="1"/>
  <c r="AH481" i="11" s="1"/>
  <c r="J481" i="11" s="1"/>
  <c r="K481" i="11" s="1"/>
  <c r="Q481" i="11"/>
  <c r="O492" i="11"/>
  <c r="P492" i="11" s="1"/>
  <c r="L492" i="11"/>
  <c r="Q510" i="11"/>
  <c r="R510" i="11" s="1"/>
  <c r="AK509" i="11"/>
  <c r="L526" i="11"/>
  <c r="O526" i="11"/>
  <c r="P526" i="11" s="1"/>
  <c r="L539" i="11"/>
  <c r="O539" i="11"/>
  <c r="P539" i="11" s="1"/>
  <c r="AF542" i="11"/>
  <c r="AG542" i="11" s="1"/>
  <c r="AH542" i="11" s="1"/>
  <c r="J542" i="11" s="1"/>
  <c r="K542" i="11" s="1"/>
  <c r="O545" i="11"/>
  <c r="P545" i="11" s="1"/>
  <c r="L545" i="11"/>
  <c r="AE195" i="11"/>
  <c r="AF195" i="11" s="1"/>
  <c r="AG195" i="11" s="1"/>
  <c r="AH195" i="11" s="1"/>
  <c r="J195" i="11" s="1"/>
  <c r="K195" i="11" s="1"/>
  <c r="AE197" i="11"/>
  <c r="AF197" i="11" s="1"/>
  <c r="AG197" i="11" s="1"/>
  <c r="AH197" i="11" s="1"/>
  <c r="J197" i="11" s="1"/>
  <c r="K197" i="11" s="1"/>
  <c r="AE211" i="11"/>
  <c r="AF211" i="11" s="1"/>
  <c r="AG211" i="11" s="1"/>
  <c r="AH211" i="11" s="1"/>
  <c r="J211" i="11" s="1"/>
  <c r="K211" i="11" s="1"/>
  <c r="AE213" i="11"/>
  <c r="AF213" i="11" s="1"/>
  <c r="AG213" i="11" s="1"/>
  <c r="AH213" i="11" s="1"/>
  <c r="J213" i="11" s="1"/>
  <c r="K213" i="11" s="1"/>
  <c r="AE215" i="11"/>
  <c r="AF215" i="11" s="1"/>
  <c r="AG215" i="11" s="1"/>
  <c r="AH215" i="11" s="1"/>
  <c r="J215" i="11" s="1"/>
  <c r="K215" i="11" s="1"/>
  <c r="AE217" i="11"/>
  <c r="AF217" i="11" s="1"/>
  <c r="AG217" i="11" s="1"/>
  <c r="AH217" i="11" s="1"/>
  <c r="J217" i="11" s="1"/>
  <c r="K217" i="11" s="1"/>
  <c r="AE219" i="11"/>
  <c r="AF219" i="11" s="1"/>
  <c r="AG219" i="11" s="1"/>
  <c r="AH219" i="11" s="1"/>
  <c r="J219" i="11" s="1"/>
  <c r="K219" i="11" s="1"/>
  <c r="AK223" i="11"/>
  <c r="AF223" i="11" s="1"/>
  <c r="AG223" i="11" s="1"/>
  <c r="AH223" i="11" s="1"/>
  <c r="J223" i="11" s="1"/>
  <c r="K223" i="11" s="1"/>
  <c r="Q223" i="11"/>
  <c r="R223" i="11" s="1"/>
  <c r="AK227" i="11"/>
  <c r="AF227" i="11" s="1"/>
  <c r="AG227" i="11" s="1"/>
  <c r="AH227" i="11" s="1"/>
  <c r="J227" i="11" s="1"/>
  <c r="K227" i="11" s="1"/>
  <c r="Q227" i="11"/>
  <c r="AK231" i="11"/>
  <c r="AF231" i="11" s="1"/>
  <c r="AG231" i="11" s="1"/>
  <c r="AH231" i="11" s="1"/>
  <c r="J231" i="11" s="1"/>
  <c r="K231" i="11" s="1"/>
  <c r="Q231" i="11"/>
  <c r="T232" i="11"/>
  <c r="AF241" i="11"/>
  <c r="AG241" i="11" s="1"/>
  <c r="AH241" i="11" s="1"/>
  <c r="J241" i="11" s="1"/>
  <c r="K241" i="11" s="1"/>
  <c r="AF246" i="11"/>
  <c r="AG246" i="11" s="1"/>
  <c r="AH246" i="11" s="1"/>
  <c r="J246" i="11" s="1"/>
  <c r="K246" i="11" s="1"/>
  <c r="AE256" i="11"/>
  <c r="AF256" i="11" s="1"/>
  <c r="AG256" i="11" s="1"/>
  <c r="AH256" i="11" s="1"/>
  <c r="J256" i="11" s="1"/>
  <c r="K256" i="11" s="1"/>
  <c r="AE257" i="11"/>
  <c r="AF257" i="11" s="1"/>
  <c r="AG257" i="11" s="1"/>
  <c r="AH257" i="11" s="1"/>
  <c r="J257" i="11" s="1"/>
  <c r="K257" i="11" s="1"/>
  <c r="Q257" i="11"/>
  <c r="R257" i="11" s="1"/>
  <c r="R258" i="11" s="1"/>
  <c r="R259" i="11" s="1"/>
  <c r="Q260" i="11"/>
  <c r="AK259" i="11"/>
  <c r="AK260" i="11"/>
  <c r="AE265" i="11"/>
  <c r="AF265" i="11" s="1"/>
  <c r="AG265" i="11" s="1"/>
  <c r="AH265" i="11" s="1"/>
  <c r="J265" i="11" s="1"/>
  <c r="K265" i="11" s="1"/>
  <c r="AE266" i="11"/>
  <c r="AF266" i="11" s="1"/>
  <c r="AG266" i="11" s="1"/>
  <c r="AH266" i="11" s="1"/>
  <c r="J266" i="11" s="1"/>
  <c r="K266" i="11" s="1"/>
  <c r="Q265" i="11"/>
  <c r="AE278" i="11"/>
  <c r="AF278" i="11" s="1"/>
  <c r="AG278" i="11" s="1"/>
  <c r="AH278" i="11" s="1"/>
  <c r="J278" i="11" s="1"/>
  <c r="K278" i="11" s="1"/>
  <c r="AE279" i="11"/>
  <c r="AF279" i="11" s="1"/>
  <c r="AG279" i="11" s="1"/>
  <c r="AH279" i="11" s="1"/>
  <c r="J279" i="11" s="1"/>
  <c r="K279" i="11" s="1"/>
  <c r="Q279" i="11"/>
  <c r="Q282" i="11"/>
  <c r="AK281" i="11"/>
  <c r="AF281" i="11" s="1"/>
  <c r="AG281" i="11" s="1"/>
  <c r="AH281" i="11" s="1"/>
  <c r="J281" i="11" s="1"/>
  <c r="K281" i="11" s="1"/>
  <c r="AK282" i="11"/>
  <c r="AE287" i="11"/>
  <c r="AF287" i="11" s="1"/>
  <c r="AG287" i="11" s="1"/>
  <c r="AH287" i="11" s="1"/>
  <c r="J287" i="11" s="1"/>
  <c r="K287" i="11" s="1"/>
  <c r="AE288" i="11"/>
  <c r="AF288" i="11" s="1"/>
  <c r="AG288" i="11" s="1"/>
  <c r="AH288" i="11" s="1"/>
  <c r="J288" i="11" s="1"/>
  <c r="K288" i="11" s="1"/>
  <c r="Q287" i="11"/>
  <c r="AF290" i="11"/>
  <c r="AG290" i="11" s="1"/>
  <c r="AH290" i="11" s="1"/>
  <c r="J290" i="11" s="1"/>
  <c r="K290" i="11" s="1"/>
  <c r="AF303" i="11"/>
  <c r="AG303" i="11" s="1"/>
  <c r="AH303" i="11" s="1"/>
  <c r="J303" i="11" s="1"/>
  <c r="K303" i="11" s="1"/>
  <c r="Q313" i="11"/>
  <c r="R313" i="11" s="1"/>
  <c r="AK312" i="11"/>
  <c r="AF312" i="11" s="1"/>
  <c r="AG312" i="11" s="1"/>
  <c r="AH312" i="11" s="1"/>
  <c r="J312" i="11" s="1"/>
  <c r="K312" i="11" s="1"/>
  <c r="AK313" i="11"/>
  <c r="AE325" i="11"/>
  <c r="AF325" i="11" s="1"/>
  <c r="AG325" i="11" s="1"/>
  <c r="AH325" i="11" s="1"/>
  <c r="J325" i="11" s="1"/>
  <c r="K325" i="11" s="1"/>
  <c r="AE326" i="11"/>
  <c r="AF326" i="11" s="1"/>
  <c r="AG326" i="11" s="1"/>
  <c r="AH326" i="11" s="1"/>
  <c r="J326" i="11" s="1"/>
  <c r="K326" i="11" s="1"/>
  <c r="Q326" i="11"/>
  <c r="Q329" i="11"/>
  <c r="AK328" i="11"/>
  <c r="AK329" i="11"/>
  <c r="Q334" i="11"/>
  <c r="R334" i="11" s="1"/>
  <c r="AK333" i="11"/>
  <c r="AF333" i="11" s="1"/>
  <c r="AG333" i="11" s="1"/>
  <c r="AH333" i="11" s="1"/>
  <c r="J333" i="11" s="1"/>
  <c r="K333" i="11" s="1"/>
  <c r="AK334" i="11"/>
  <c r="AE339" i="11"/>
  <c r="AF339" i="11" s="1"/>
  <c r="AG339" i="11" s="1"/>
  <c r="AH339" i="11" s="1"/>
  <c r="J339" i="11" s="1"/>
  <c r="K339" i="11" s="1"/>
  <c r="Q339" i="11"/>
  <c r="L351" i="11"/>
  <c r="O351" i="11"/>
  <c r="P351" i="11" s="1"/>
  <c r="AE355" i="11"/>
  <c r="AF355" i="11" s="1"/>
  <c r="AG355" i="11" s="1"/>
  <c r="AH355" i="11" s="1"/>
  <c r="J355" i="11" s="1"/>
  <c r="K355" i="11" s="1"/>
  <c r="AE356" i="11"/>
  <c r="AF356" i="11" s="1"/>
  <c r="AG356" i="11" s="1"/>
  <c r="AH356" i="11" s="1"/>
  <c r="J356" i="11" s="1"/>
  <c r="K356" i="11" s="1"/>
  <c r="Q356" i="11"/>
  <c r="AK357" i="11"/>
  <c r="AF357" i="11" s="1"/>
  <c r="AG357" i="11" s="1"/>
  <c r="AH357" i="11" s="1"/>
  <c r="J357" i="11" s="1"/>
  <c r="K357" i="11" s="1"/>
  <c r="AK358" i="11"/>
  <c r="AF358" i="11" s="1"/>
  <c r="AG358" i="11" s="1"/>
  <c r="AH358" i="11" s="1"/>
  <c r="J358" i="11" s="1"/>
  <c r="K358" i="11" s="1"/>
  <c r="Q357" i="11"/>
  <c r="Q358" i="11"/>
  <c r="O361" i="11"/>
  <c r="P361" i="11" s="1"/>
  <c r="L361" i="11"/>
  <c r="AE368" i="11"/>
  <c r="AF368" i="11" s="1"/>
  <c r="AG368" i="11" s="1"/>
  <c r="AH368" i="11" s="1"/>
  <c r="J368" i="11" s="1"/>
  <c r="K368" i="11" s="1"/>
  <c r="AE369" i="11"/>
  <c r="AF369" i="11" s="1"/>
  <c r="AG369" i="11" s="1"/>
  <c r="AH369" i="11" s="1"/>
  <c r="J369" i="11" s="1"/>
  <c r="K369" i="11" s="1"/>
  <c r="Q369" i="11"/>
  <c r="O375" i="11"/>
  <c r="P375" i="11" s="1"/>
  <c r="L375" i="11"/>
  <c r="O397" i="11"/>
  <c r="P397" i="11" s="1"/>
  <c r="L397" i="11"/>
  <c r="O405" i="11"/>
  <c r="P405" i="11" s="1"/>
  <c r="L405" i="11"/>
  <c r="L408" i="11"/>
  <c r="O408" i="11"/>
  <c r="P408" i="11" s="1"/>
  <c r="AK413" i="11"/>
  <c r="AF413" i="11" s="1"/>
  <c r="AG413" i="11" s="1"/>
  <c r="AH413" i="11" s="1"/>
  <c r="J413" i="11" s="1"/>
  <c r="K413" i="11" s="1"/>
  <c r="Q413" i="11"/>
  <c r="AK414" i="11"/>
  <c r="AF414" i="11" s="1"/>
  <c r="AG414" i="11" s="1"/>
  <c r="AH414" i="11" s="1"/>
  <c r="J414" i="11" s="1"/>
  <c r="K414" i="11" s="1"/>
  <c r="Q414" i="11"/>
  <c r="Q415" i="11"/>
  <c r="L432" i="11"/>
  <c r="O432" i="11"/>
  <c r="P432" i="11" s="1"/>
  <c r="L436" i="11"/>
  <c r="O436" i="11"/>
  <c r="P436" i="11" s="1"/>
  <c r="O462" i="11"/>
  <c r="P462" i="11" s="1"/>
  <c r="L462" i="11"/>
  <c r="AE463" i="11"/>
  <c r="AF463" i="11" s="1"/>
  <c r="AG463" i="11" s="1"/>
  <c r="AH463" i="11" s="1"/>
  <c r="J463" i="11" s="1"/>
  <c r="K463" i="11" s="1"/>
  <c r="AE464" i="11"/>
  <c r="AF464" i="11" s="1"/>
  <c r="AG464" i="11" s="1"/>
  <c r="AH464" i="11" s="1"/>
  <c r="J464" i="11" s="1"/>
  <c r="K464" i="11" s="1"/>
  <c r="L467" i="11"/>
  <c r="O467" i="11"/>
  <c r="P467" i="11" s="1"/>
  <c r="O470" i="11"/>
  <c r="P470" i="11" s="1"/>
  <c r="L470" i="11"/>
  <c r="L494" i="11"/>
  <c r="O494" i="11"/>
  <c r="P494" i="11" s="1"/>
  <c r="L495" i="11"/>
  <c r="O495" i="11"/>
  <c r="P495" i="11" s="1"/>
  <c r="O504" i="11"/>
  <c r="P504" i="11" s="1"/>
  <c r="L504" i="11"/>
  <c r="L536" i="11"/>
  <c r="O536" i="11"/>
  <c r="P536" i="11" s="1"/>
  <c r="O554" i="11"/>
  <c r="P554" i="11" s="1"/>
  <c r="L659" i="11"/>
  <c r="O659" i="11"/>
  <c r="P659" i="11" s="1"/>
  <c r="L686" i="11"/>
  <c r="O686" i="11"/>
  <c r="P686" i="11" s="1"/>
  <c r="Q240" i="11"/>
  <c r="Q245" i="11"/>
  <c r="R245" i="11" s="1"/>
  <c r="R246" i="11" s="1"/>
  <c r="Q249" i="11"/>
  <c r="Q267" i="11"/>
  <c r="R267" i="11" s="1"/>
  <c r="R268" i="11" s="1"/>
  <c r="Q289" i="11"/>
  <c r="R289" i="11" s="1"/>
  <c r="R290" i="11" s="1"/>
  <c r="AK316" i="11"/>
  <c r="AK346" i="11"/>
  <c r="AK371" i="11"/>
  <c r="AF371" i="11" s="1"/>
  <c r="AG371" i="11" s="1"/>
  <c r="AH371" i="11" s="1"/>
  <c r="J371" i="11" s="1"/>
  <c r="K371" i="11" s="1"/>
  <c r="AE377" i="11"/>
  <c r="AF377" i="11" s="1"/>
  <c r="AG377" i="11" s="1"/>
  <c r="AH377" i="11" s="1"/>
  <c r="J377" i="11" s="1"/>
  <c r="K377" i="11" s="1"/>
  <c r="Q378" i="11"/>
  <c r="R378" i="11" s="1"/>
  <c r="AK383" i="11"/>
  <c r="AF383" i="11" s="1"/>
  <c r="AG383" i="11" s="1"/>
  <c r="AH383" i="11" s="1"/>
  <c r="J383" i="11" s="1"/>
  <c r="K383" i="11" s="1"/>
  <c r="AE385" i="11"/>
  <c r="AF385" i="11" s="1"/>
  <c r="AG385" i="11" s="1"/>
  <c r="AH385" i="11" s="1"/>
  <c r="J385" i="11" s="1"/>
  <c r="K385" i="11" s="1"/>
  <c r="Q386" i="11"/>
  <c r="AE386" i="11"/>
  <c r="AF386" i="11" s="1"/>
  <c r="AG386" i="11" s="1"/>
  <c r="AH386" i="11" s="1"/>
  <c r="J386" i="11" s="1"/>
  <c r="K386" i="11" s="1"/>
  <c r="Q390" i="11"/>
  <c r="AK401" i="11"/>
  <c r="AF401" i="11" s="1"/>
  <c r="AG401" i="11" s="1"/>
  <c r="AH401" i="11" s="1"/>
  <c r="J401" i="11" s="1"/>
  <c r="K401" i="11" s="1"/>
  <c r="AE403" i="11"/>
  <c r="Q404" i="11"/>
  <c r="AE404" i="11"/>
  <c r="AF404" i="11" s="1"/>
  <c r="AG404" i="11" s="1"/>
  <c r="AH404" i="11" s="1"/>
  <c r="J404" i="11" s="1"/>
  <c r="K404" i="11" s="1"/>
  <c r="Q412" i="11"/>
  <c r="AK434" i="11"/>
  <c r="AF434" i="11" s="1"/>
  <c r="AG434" i="11" s="1"/>
  <c r="AH434" i="11" s="1"/>
  <c r="J434" i="11" s="1"/>
  <c r="K434" i="11" s="1"/>
  <c r="Q434" i="11"/>
  <c r="R434" i="11" s="1"/>
  <c r="R435" i="11" s="1"/>
  <c r="R436" i="11" s="1"/>
  <c r="R437" i="11" s="1"/>
  <c r="T437" i="11"/>
  <c r="AE444" i="11"/>
  <c r="AF444" i="11" s="1"/>
  <c r="AG444" i="11" s="1"/>
  <c r="AH444" i="11" s="1"/>
  <c r="J444" i="11" s="1"/>
  <c r="K444" i="11" s="1"/>
  <c r="AE446" i="11"/>
  <c r="AF446" i="11" s="1"/>
  <c r="AG446" i="11" s="1"/>
  <c r="AH446" i="11" s="1"/>
  <c r="J446" i="11" s="1"/>
  <c r="K446" i="11" s="1"/>
  <c r="AK465" i="11"/>
  <c r="AF465" i="11" s="1"/>
  <c r="AG465" i="11" s="1"/>
  <c r="AH465" i="11" s="1"/>
  <c r="J465" i="11" s="1"/>
  <c r="K465" i="11" s="1"/>
  <c r="Q465" i="11"/>
  <c r="R465" i="11" s="1"/>
  <c r="R466" i="11" s="1"/>
  <c r="R467" i="11" s="1"/>
  <c r="R468" i="11" s="1"/>
  <c r="AK469" i="11"/>
  <c r="AF469" i="11" s="1"/>
  <c r="AG469" i="11" s="1"/>
  <c r="AH469" i="11" s="1"/>
  <c r="J469" i="11" s="1"/>
  <c r="K469" i="11" s="1"/>
  <c r="Q469" i="11"/>
  <c r="T470" i="11"/>
  <c r="AK478" i="11"/>
  <c r="AF478" i="11" s="1"/>
  <c r="AG478" i="11" s="1"/>
  <c r="AH478" i="11" s="1"/>
  <c r="J478" i="11" s="1"/>
  <c r="K478" i="11" s="1"/>
  <c r="Q478" i="11"/>
  <c r="R478" i="11" s="1"/>
  <c r="L484" i="11"/>
  <c r="AF487" i="11"/>
  <c r="AG487" i="11" s="1"/>
  <c r="AH487" i="11" s="1"/>
  <c r="J487" i="11" s="1"/>
  <c r="K487" i="11" s="1"/>
  <c r="AK489" i="11"/>
  <c r="L493" i="11"/>
  <c r="AE498" i="11"/>
  <c r="AF498" i="11" s="1"/>
  <c r="AG498" i="11" s="1"/>
  <c r="AH498" i="11" s="1"/>
  <c r="J498" i="11" s="1"/>
  <c r="K498" i="11" s="1"/>
  <c r="AE499" i="11"/>
  <c r="AF499" i="11" s="1"/>
  <c r="AG499" i="11" s="1"/>
  <c r="AH499" i="11" s="1"/>
  <c r="J499" i="11" s="1"/>
  <c r="K499" i="11" s="1"/>
  <c r="Q499" i="11"/>
  <c r="Q502" i="11"/>
  <c r="AK501" i="11"/>
  <c r="AF501" i="11" s="1"/>
  <c r="AG501" i="11" s="1"/>
  <c r="AH501" i="11" s="1"/>
  <c r="J501" i="11" s="1"/>
  <c r="K501" i="11" s="1"/>
  <c r="L505" i="11"/>
  <c r="AK510" i="11"/>
  <c r="AE521" i="11"/>
  <c r="AF521" i="11" s="1"/>
  <c r="AG521" i="11" s="1"/>
  <c r="AH521" i="11" s="1"/>
  <c r="J521" i="11" s="1"/>
  <c r="K521" i="11" s="1"/>
  <c r="AE522" i="11"/>
  <c r="AF522" i="11" s="1"/>
  <c r="AG522" i="11" s="1"/>
  <c r="AH522" i="11" s="1"/>
  <c r="J522" i="11" s="1"/>
  <c r="K522" i="11" s="1"/>
  <c r="Q522" i="11"/>
  <c r="Q525" i="11"/>
  <c r="AK525" i="11"/>
  <c r="AF525" i="11" s="1"/>
  <c r="AG525" i="11" s="1"/>
  <c r="AH525" i="11" s="1"/>
  <c r="J525" i="11" s="1"/>
  <c r="K525" i="11" s="1"/>
  <c r="AF533" i="11"/>
  <c r="AG533" i="11" s="1"/>
  <c r="AH533" i="11" s="1"/>
  <c r="J533" i="11" s="1"/>
  <c r="K533" i="11" s="1"/>
  <c r="Q543" i="11"/>
  <c r="R543" i="11" s="1"/>
  <c r="AK542" i="11"/>
  <c r="AE547" i="11"/>
  <c r="AF547" i="11" s="1"/>
  <c r="AG547" i="11" s="1"/>
  <c r="AH547" i="11" s="1"/>
  <c r="J547" i="11" s="1"/>
  <c r="K547" i="11" s="1"/>
  <c r="AE548" i="11"/>
  <c r="AF548" i="11" s="1"/>
  <c r="AG548" i="11" s="1"/>
  <c r="AH548" i="11" s="1"/>
  <c r="J548" i="11" s="1"/>
  <c r="K548" i="11" s="1"/>
  <c r="Q548" i="11"/>
  <c r="AE559" i="11"/>
  <c r="AF559" i="11" s="1"/>
  <c r="AG559" i="11" s="1"/>
  <c r="AH559" i="11" s="1"/>
  <c r="J559" i="11" s="1"/>
  <c r="K559" i="11" s="1"/>
  <c r="Q559" i="11"/>
  <c r="AE558" i="11"/>
  <c r="AK562" i="11"/>
  <c r="Q562" i="11"/>
  <c r="T254" i="11"/>
  <c r="U254" i="11" s="1"/>
  <c r="AK370" i="11"/>
  <c r="AF370" i="11" s="1"/>
  <c r="AG370" i="11" s="1"/>
  <c r="AH370" i="11" s="1"/>
  <c r="J370" i="11" s="1"/>
  <c r="K370" i="11" s="1"/>
  <c r="Q371" i="11"/>
  <c r="AF382" i="11"/>
  <c r="AG382" i="11" s="1"/>
  <c r="AH382" i="11" s="1"/>
  <c r="J382" i="11" s="1"/>
  <c r="K382" i="11" s="1"/>
  <c r="AK388" i="11"/>
  <c r="AF388" i="11" s="1"/>
  <c r="AG388" i="11" s="1"/>
  <c r="AH388" i="11" s="1"/>
  <c r="J388" i="11" s="1"/>
  <c r="K388" i="11" s="1"/>
  <c r="Q389" i="11"/>
  <c r="R389" i="11" s="1"/>
  <c r="AE390" i="11"/>
  <c r="AF400" i="11"/>
  <c r="AG400" i="11" s="1"/>
  <c r="AH400" i="11" s="1"/>
  <c r="J400" i="11" s="1"/>
  <c r="K400" i="11" s="1"/>
  <c r="T404" i="11"/>
  <c r="U404" i="11" s="1"/>
  <c r="AK410" i="11"/>
  <c r="AF410" i="11" s="1"/>
  <c r="AG410" i="11" s="1"/>
  <c r="AH410" i="11" s="1"/>
  <c r="J410" i="11" s="1"/>
  <c r="K410" i="11" s="1"/>
  <c r="Q411" i="11"/>
  <c r="AE412" i="11"/>
  <c r="AF412" i="11" s="1"/>
  <c r="AG412" i="11" s="1"/>
  <c r="AH412" i="11" s="1"/>
  <c r="J412" i="11" s="1"/>
  <c r="K412" i="11" s="1"/>
  <c r="AK421" i="11"/>
  <c r="AF421" i="11" s="1"/>
  <c r="AG421" i="11" s="1"/>
  <c r="AH421" i="11" s="1"/>
  <c r="J421" i="11" s="1"/>
  <c r="K421" i="11" s="1"/>
  <c r="Q421" i="11"/>
  <c r="R421" i="11" s="1"/>
  <c r="Q423" i="11"/>
  <c r="AK425" i="11"/>
  <c r="Q425" i="11"/>
  <c r="T426" i="11"/>
  <c r="Q454" i="11"/>
  <c r="R454" i="11" s="1"/>
  <c r="AK456" i="11"/>
  <c r="AF456" i="11" s="1"/>
  <c r="AG456" i="11" s="1"/>
  <c r="AH456" i="11" s="1"/>
  <c r="J456" i="11" s="1"/>
  <c r="K456" i="11" s="1"/>
  <c r="Q456" i="11"/>
  <c r="Q458" i="11"/>
  <c r="T459" i="11"/>
  <c r="U459" i="11" s="1"/>
  <c r="R479" i="11"/>
  <c r="Q480" i="11"/>
  <c r="AK479" i="11"/>
  <c r="AF479" i="11" s="1"/>
  <c r="AG479" i="11" s="1"/>
  <c r="AH479" i="11" s="1"/>
  <c r="J479" i="11" s="1"/>
  <c r="K479" i="11" s="1"/>
  <c r="AE485" i="11"/>
  <c r="AF485" i="11" s="1"/>
  <c r="AG485" i="11" s="1"/>
  <c r="AH485" i="11" s="1"/>
  <c r="J485" i="11" s="1"/>
  <c r="K485" i="11" s="1"/>
  <c r="AE486" i="11"/>
  <c r="AF486" i="11" s="1"/>
  <c r="AG486" i="11" s="1"/>
  <c r="AH486" i="11" s="1"/>
  <c r="J486" i="11" s="1"/>
  <c r="K486" i="11" s="1"/>
  <c r="AE489" i="11"/>
  <c r="AF489" i="11" s="1"/>
  <c r="AG489" i="11" s="1"/>
  <c r="AH489" i="11" s="1"/>
  <c r="J489" i="11" s="1"/>
  <c r="K489" i="11" s="1"/>
  <c r="AE490" i="11"/>
  <c r="AF490" i="11" s="1"/>
  <c r="AG490" i="11" s="1"/>
  <c r="AH490" i="11" s="1"/>
  <c r="J490" i="11" s="1"/>
  <c r="K490" i="11" s="1"/>
  <c r="Q490" i="11"/>
  <c r="AF500" i="11"/>
  <c r="AG500" i="11" s="1"/>
  <c r="AH500" i="11" s="1"/>
  <c r="J500" i="11" s="1"/>
  <c r="K500" i="11" s="1"/>
  <c r="AE510" i="11"/>
  <c r="AF510" i="11" s="1"/>
  <c r="AG510" i="11" s="1"/>
  <c r="AH510" i="11" s="1"/>
  <c r="J510" i="11" s="1"/>
  <c r="K510" i="11" s="1"/>
  <c r="AE511" i="11"/>
  <c r="AF511" i="11" s="1"/>
  <c r="AG511" i="11" s="1"/>
  <c r="AH511" i="11" s="1"/>
  <c r="J511" i="11" s="1"/>
  <c r="K511" i="11" s="1"/>
  <c r="Q511" i="11"/>
  <c r="R511" i="11" s="1"/>
  <c r="AE513" i="11"/>
  <c r="AF513" i="11" s="1"/>
  <c r="AG513" i="11" s="1"/>
  <c r="AH513" i="11" s="1"/>
  <c r="J513" i="11" s="1"/>
  <c r="K513" i="11" s="1"/>
  <c r="AE514" i="11"/>
  <c r="AF514" i="11" s="1"/>
  <c r="AG514" i="11" s="1"/>
  <c r="AH514" i="11" s="1"/>
  <c r="J514" i="11" s="1"/>
  <c r="K514" i="11" s="1"/>
  <c r="Q514" i="11"/>
  <c r="R514" i="11" s="1"/>
  <c r="AF520" i="11"/>
  <c r="AG520" i="11" s="1"/>
  <c r="AH520" i="11" s="1"/>
  <c r="J520" i="11" s="1"/>
  <c r="K520" i="11" s="1"/>
  <c r="AF523" i="11"/>
  <c r="AG523" i="11" s="1"/>
  <c r="AH523" i="11" s="1"/>
  <c r="J523" i="11" s="1"/>
  <c r="K523" i="11" s="1"/>
  <c r="AE530" i="11"/>
  <c r="AF530" i="11" s="1"/>
  <c r="AG530" i="11" s="1"/>
  <c r="AH530" i="11" s="1"/>
  <c r="J530" i="11" s="1"/>
  <c r="K530" i="11" s="1"/>
  <c r="AE531" i="11"/>
  <c r="AF531" i="11" s="1"/>
  <c r="AG531" i="11" s="1"/>
  <c r="AH531" i="11" s="1"/>
  <c r="J531" i="11" s="1"/>
  <c r="K531" i="11" s="1"/>
  <c r="Q531" i="11"/>
  <c r="R531" i="11" s="1"/>
  <c r="Q534" i="11"/>
  <c r="AK533" i="11"/>
  <c r="AK543" i="11"/>
  <c r="AF546" i="11"/>
  <c r="AG546" i="11" s="1"/>
  <c r="AH546" i="11" s="1"/>
  <c r="J546" i="11" s="1"/>
  <c r="K546" i="11" s="1"/>
  <c r="AK315" i="11"/>
  <c r="AF315" i="11" s="1"/>
  <c r="AG315" i="11" s="1"/>
  <c r="AH315" i="11" s="1"/>
  <c r="J315" i="11" s="1"/>
  <c r="K315" i="11" s="1"/>
  <c r="AK345" i="11"/>
  <c r="AF345" i="11" s="1"/>
  <c r="AG345" i="11" s="1"/>
  <c r="AH345" i="11" s="1"/>
  <c r="J345" i="11" s="1"/>
  <c r="K345" i="11" s="1"/>
  <c r="Q359" i="11"/>
  <c r="Q368" i="11"/>
  <c r="Q370" i="11"/>
  <c r="AK379" i="11"/>
  <c r="Q380" i="11"/>
  <c r="AE381" i="11"/>
  <c r="AF381" i="11" s="1"/>
  <c r="AG381" i="11" s="1"/>
  <c r="AH381" i="11" s="1"/>
  <c r="J381" i="11" s="1"/>
  <c r="K381" i="11" s="1"/>
  <c r="Q382" i="11"/>
  <c r="AE387" i="11"/>
  <c r="AF387" i="11" s="1"/>
  <c r="AG387" i="11" s="1"/>
  <c r="AH387" i="11" s="1"/>
  <c r="J387" i="11" s="1"/>
  <c r="K387" i="11" s="1"/>
  <c r="Q388" i="11"/>
  <c r="R388" i="11" s="1"/>
  <c r="AK389" i="11"/>
  <c r="AF389" i="11" s="1"/>
  <c r="AG389" i="11" s="1"/>
  <c r="AH389" i="11" s="1"/>
  <c r="J389" i="11" s="1"/>
  <c r="K389" i="11" s="1"/>
  <c r="AK390" i="11"/>
  <c r="Q394" i="11"/>
  <c r="AE399" i="11"/>
  <c r="AF399" i="11" s="1"/>
  <c r="AG399" i="11" s="1"/>
  <c r="AH399" i="11" s="1"/>
  <c r="J399" i="11" s="1"/>
  <c r="K399" i="11" s="1"/>
  <c r="Q400" i="11"/>
  <c r="R400" i="11" s="1"/>
  <c r="R401" i="11" s="1"/>
  <c r="AE409" i="11"/>
  <c r="AF409" i="11" s="1"/>
  <c r="AG409" i="11" s="1"/>
  <c r="AH409" i="11" s="1"/>
  <c r="J409" i="11" s="1"/>
  <c r="K409" i="11" s="1"/>
  <c r="Q410" i="11"/>
  <c r="R410" i="11" s="1"/>
  <c r="AK411" i="11"/>
  <c r="AF411" i="11" s="1"/>
  <c r="AG411" i="11" s="1"/>
  <c r="AH411" i="11" s="1"/>
  <c r="J411" i="11" s="1"/>
  <c r="K411" i="11" s="1"/>
  <c r="AK412" i="11"/>
  <c r="AK415" i="11"/>
  <c r="AK423" i="11"/>
  <c r="AF423" i="11" s="1"/>
  <c r="AG423" i="11" s="1"/>
  <c r="AH423" i="11" s="1"/>
  <c r="J423" i="11" s="1"/>
  <c r="K423" i="11" s="1"/>
  <c r="AE426" i="11"/>
  <c r="AF426" i="11" s="1"/>
  <c r="AG426" i="11" s="1"/>
  <c r="AH426" i="11" s="1"/>
  <c r="J426" i="11" s="1"/>
  <c r="K426" i="11" s="1"/>
  <c r="AK431" i="11"/>
  <c r="AE433" i="11"/>
  <c r="AF433" i="11" s="1"/>
  <c r="AG433" i="11" s="1"/>
  <c r="AH433" i="11" s="1"/>
  <c r="J433" i="11" s="1"/>
  <c r="K433" i="11" s="1"/>
  <c r="AK433" i="11"/>
  <c r="AE435" i="11"/>
  <c r="AF435" i="11" s="1"/>
  <c r="AG435" i="11" s="1"/>
  <c r="AH435" i="11" s="1"/>
  <c r="J435" i="11" s="1"/>
  <c r="K435" i="11" s="1"/>
  <c r="AK435" i="11"/>
  <c r="AK443" i="11"/>
  <c r="AF443" i="11" s="1"/>
  <c r="AG443" i="11" s="1"/>
  <c r="AH443" i="11" s="1"/>
  <c r="J443" i="11" s="1"/>
  <c r="K443" i="11" s="1"/>
  <c r="Q443" i="11"/>
  <c r="R443" i="11" s="1"/>
  <c r="R444" i="11" s="1"/>
  <c r="Q445" i="11"/>
  <c r="AK447" i="11"/>
  <c r="AF447" i="11" s="1"/>
  <c r="AG447" i="11" s="1"/>
  <c r="AH447" i="11" s="1"/>
  <c r="J447" i="11" s="1"/>
  <c r="K447" i="11" s="1"/>
  <c r="Q447" i="11"/>
  <c r="AK454" i="11"/>
  <c r="AF454" i="11" s="1"/>
  <c r="AG454" i="11" s="1"/>
  <c r="AH454" i="11" s="1"/>
  <c r="J454" i="11" s="1"/>
  <c r="K454" i="11" s="1"/>
  <c r="AK458" i="11"/>
  <c r="AE459" i="11"/>
  <c r="AF459" i="11" s="1"/>
  <c r="AG459" i="11" s="1"/>
  <c r="AH459" i="11" s="1"/>
  <c r="J459" i="11" s="1"/>
  <c r="K459" i="11" s="1"/>
  <c r="AK464" i="11"/>
  <c r="AE466" i="11"/>
  <c r="AF466" i="11" s="1"/>
  <c r="AG466" i="11" s="1"/>
  <c r="AH466" i="11" s="1"/>
  <c r="J466" i="11" s="1"/>
  <c r="K466" i="11" s="1"/>
  <c r="AK466" i="11"/>
  <c r="AE468" i="11"/>
  <c r="AK468" i="11"/>
  <c r="AE475" i="11"/>
  <c r="AF475" i="11" s="1"/>
  <c r="AG475" i="11" s="1"/>
  <c r="AH475" i="11" s="1"/>
  <c r="J475" i="11" s="1"/>
  <c r="K475" i="11" s="1"/>
  <c r="AK475" i="11"/>
  <c r="AE477" i="11"/>
  <c r="AK477" i="11"/>
  <c r="AK480" i="11"/>
  <c r="AF480" i="11" s="1"/>
  <c r="AG480" i="11" s="1"/>
  <c r="AH480" i="11" s="1"/>
  <c r="J480" i="11" s="1"/>
  <c r="K480" i="11" s="1"/>
  <c r="AF491" i="11"/>
  <c r="AG491" i="11" s="1"/>
  <c r="AH491" i="11" s="1"/>
  <c r="J491" i="11" s="1"/>
  <c r="K491" i="11" s="1"/>
  <c r="Q498" i="11"/>
  <c r="R498" i="11" s="1"/>
  <c r="AK497" i="11"/>
  <c r="AE502" i="11"/>
  <c r="AF502" i="11" s="1"/>
  <c r="AG502" i="11" s="1"/>
  <c r="AH502" i="11" s="1"/>
  <c r="J502" i="11" s="1"/>
  <c r="K502" i="11" s="1"/>
  <c r="AE503" i="11"/>
  <c r="AF503" i="11" s="1"/>
  <c r="AG503" i="11" s="1"/>
  <c r="AH503" i="11" s="1"/>
  <c r="J503" i="11" s="1"/>
  <c r="K503" i="11" s="1"/>
  <c r="O503" i="11" s="1"/>
  <c r="P503" i="11" s="1"/>
  <c r="AF509" i="11"/>
  <c r="AG509" i="11" s="1"/>
  <c r="AH509" i="11" s="1"/>
  <c r="J509" i="11" s="1"/>
  <c r="K509" i="11" s="1"/>
  <c r="AF512" i="11"/>
  <c r="AG512" i="11" s="1"/>
  <c r="AH512" i="11" s="1"/>
  <c r="J512" i="11" s="1"/>
  <c r="K512" i="11" s="1"/>
  <c r="Q521" i="11"/>
  <c r="R521" i="11" s="1"/>
  <c r="AK520" i="11"/>
  <c r="AF532" i="11"/>
  <c r="AG532" i="11" s="1"/>
  <c r="AH532" i="11" s="1"/>
  <c r="J532" i="11" s="1"/>
  <c r="K532" i="11" s="1"/>
  <c r="AK534" i="11"/>
  <c r="AF534" i="11" s="1"/>
  <c r="AG534" i="11" s="1"/>
  <c r="AH534" i="11" s="1"/>
  <c r="J534" i="11" s="1"/>
  <c r="K534" i="11" s="1"/>
  <c r="AE543" i="11"/>
  <c r="AE544" i="11"/>
  <c r="AF544" i="11" s="1"/>
  <c r="AG544" i="11" s="1"/>
  <c r="AH544" i="11" s="1"/>
  <c r="J544" i="11" s="1"/>
  <c r="K544" i="11" s="1"/>
  <c r="Q544" i="11"/>
  <c r="R544" i="11" s="1"/>
  <c r="Q547" i="11"/>
  <c r="AK546" i="11"/>
  <c r="Q551" i="11"/>
  <c r="Q487" i="11"/>
  <c r="R487" i="11" s="1"/>
  <c r="R488" i="11" s="1"/>
  <c r="Q491" i="11"/>
  <c r="Q500" i="11"/>
  <c r="Q503" i="11"/>
  <c r="Q512" i="11"/>
  <c r="AE519" i="11"/>
  <c r="AF519" i="11" s="1"/>
  <c r="AG519" i="11" s="1"/>
  <c r="AH519" i="11" s="1"/>
  <c r="J519" i="11" s="1"/>
  <c r="K519" i="11" s="1"/>
  <c r="Q523" i="11"/>
  <c r="Q532" i="11"/>
  <c r="AE541" i="11"/>
  <c r="AF541" i="11" s="1"/>
  <c r="AG541" i="11" s="1"/>
  <c r="AH541" i="11" s="1"/>
  <c r="J541" i="11" s="1"/>
  <c r="K541" i="11" s="1"/>
  <c r="Q545" i="11"/>
  <c r="AK553" i="11"/>
  <c r="AE555" i="11"/>
  <c r="AF555" i="11" s="1"/>
  <c r="AG555" i="11" s="1"/>
  <c r="AH555" i="11" s="1"/>
  <c r="J555" i="11" s="1"/>
  <c r="K555" i="11" s="1"/>
  <c r="AE557" i="11"/>
  <c r="AE568" i="11"/>
  <c r="AF568" i="11" s="1"/>
  <c r="AG568" i="11" s="1"/>
  <c r="AH568" i="11" s="1"/>
  <c r="J568" i="11" s="1"/>
  <c r="K568" i="11" s="1"/>
  <c r="Q568" i="11"/>
  <c r="AE567" i="11"/>
  <c r="AF567" i="11" s="1"/>
  <c r="AG567" i="11" s="1"/>
  <c r="AH567" i="11" s="1"/>
  <c r="J567" i="11" s="1"/>
  <c r="K567" i="11" s="1"/>
  <c r="AF572" i="11"/>
  <c r="AG572" i="11" s="1"/>
  <c r="AH572" i="11" s="1"/>
  <c r="J572" i="11" s="1"/>
  <c r="K572" i="11" s="1"/>
  <c r="R587" i="11"/>
  <c r="O594" i="11"/>
  <c r="P594" i="11" s="1"/>
  <c r="L594" i="11"/>
  <c r="R609" i="11"/>
  <c r="AF615" i="11"/>
  <c r="AG615" i="11" s="1"/>
  <c r="AH615" i="11" s="1"/>
  <c r="J615" i="11" s="1"/>
  <c r="K615" i="11" s="1"/>
  <c r="O629" i="11"/>
  <c r="P629" i="11" s="1"/>
  <c r="L629" i="11"/>
  <c r="AF643" i="11"/>
  <c r="AG643" i="11" s="1"/>
  <c r="AH643" i="11" s="1"/>
  <c r="J643" i="11" s="1"/>
  <c r="K643" i="11" s="1"/>
  <c r="O693" i="11"/>
  <c r="P693" i="11" s="1"/>
  <c r="L693" i="11"/>
  <c r="T492" i="11"/>
  <c r="U492" i="11" s="1"/>
  <c r="Q550" i="11"/>
  <c r="AJ552" i="11"/>
  <c r="R552" i="11"/>
  <c r="AK557" i="11"/>
  <c r="Q558" i="11"/>
  <c r="AK563" i="11"/>
  <c r="R565" i="11"/>
  <c r="AF573" i="11"/>
  <c r="AG573" i="11" s="1"/>
  <c r="AH573" i="11" s="1"/>
  <c r="J573" i="11" s="1"/>
  <c r="K573" i="11" s="1"/>
  <c r="O589" i="11"/>
  <c r="P589" i="11" s="1"/>
  <c r="L589" i="11"/>
  <c r="AF591" i="11"/>
  <c r="AG591" i="11" s="1"/>
  <c r="AH591" i="11" s="1"/>
  <c r="J591" i="11" s="1"/>
  <c r="K591" i="11" s="1"/>
  <c r="O611" i="11"/>
  <c r="P611" i="11" s="1"/>
  <c r="L611" i="11"/>
  <c r="L616" i="11"/>
  <c r="O616" i="11"/>
  <c r="P616" i="11" s="1"/>
  <c r="O628" i="11"/>
  <c r="P628" i="11" s="1"/>
  <c r="L628" i="11"/>
  <c r="L651" i="11"/>
  <c r="O651" i="11"/>
  <c r="P651" i="11" s="1"/>
  <c r="L664" i="11"/>
  <c r="O664" i="11"/>
  <c r="P664" i="11" s="1"/>
  <c r="L690" i="11"/>
  <c r="O690" i="11"/>
  <c r="P690" i="11" s="1"/>
  <c r="AK550" i="11"/>
  <c r="AF550" i="11" s="1"/>
  <c r="AG550" i="11" s="1"/>
  <c r="AH550" i="11" s="1"/>
  <c r="J550" i="11" s="1"/>
  <c r="K550" i="11" s="1"/>
  <c r="AE551" i="11"/>
  <c r="AF551" i="11" s="1"/>
  <c r="AG551" i="11" s="1"/>
  <c r="AH551" i="11" s="1"/>
  <c r="J551" i="11" s="1"/>
  <c r="K551" i="11" s="1"/>
  <c r="AI552" i="11"/>
  <c r="Q556" i="11"/>
  <c r="AK556" i="11"/>
  <c r="AF556" i="11" s="1"/>
  <c r="AG556" i="11" s="1"/>
  <c r="AH556" i="11" s="1"/>
  <c r="J556" i="11" s="1"/>
  <c r="K556" i="11" s="1"/>
  <c r="AK558" i="11"/>
  <c r="AF561" i="11"/>
  <c r="AG561" i="11" s="1"/>
  <c r="AH561" i="11" s="1"/>
  <c r="J561" i="11" s="1"/>
  <c r="K561" i="11" s="1"/>
  <c r="AF562" i="11"/>
  <c r="AG562" i="11" s="1"/>
  <c r="AH562" i="11" s="1"/>
  <c r="J562" i="11" s="1"/>
  <c r="K562" i="11" s="1"/>
  <c r="AE564" i="11"/>
  <c r="AF564" i="11" s="1"/>
  <c r="AG564" i="11" s="1"/>
  <c r="AH564" i="11" s="1"/>
  <c r="J564" i="11" s="1"/>
  <c r="K564" i="11" s="1"/>
  <c r="Q564" i="11"/>
  <c r="R564" i="11" s="1"/>
  <c r="T573" i="11"/>
  <c r="U573" i="11" s="1"/>
  <c r="AE563" i="11"/>
  <c r="AF563" i="11" s="1"/>
  <c r="AG563" i="11" s="1"/>
  <c r="AH563" i="11" s="1"/>
  <c r="J563" i="11" s="1"/>
  <c r="K563" i="11" s="1"/>
  <c r="R566" i="11"/>
  <c r="AK566" i="11"/>
  <c r="AF566" i="11" s="1"/>
  <c r="AG566" i="11" s="1"/>
  <c r="AH566" i="11" s="1"/>
  <c r="J566" i="11" s="1"/>
  <c r="K566" i="11" s="1"/>
  <c r="Q567" i="11"/>
  <c r="AF580" i="11"/>
  <c r="AG580" i="11" s="1"/>
  <c r="AH580" i="11" s="1"/>
  <c r="J580" i="11" s="1"/>
  <c r="K580" i="11" s="1"/>
  <c r="AF587" i="11"/>
  <c r="AG587" i="11" s="1"/>
  <c r="AH587" i="11" s="1"/>
  <c r="J587" i="11" s="1"/>
  <c r="K587" i="11" s="1"/>
  <c r="AF590" i="11"/>
  <c r="AG590" i="11" s="1"/>
  <c r="AH590" i="11" s="1"/>
  <c r="J590" i="11" s="1"/>
  <c r="K590" i="11" s="1"/>
  <c r="O593" i="11"/>
  <c r="P593" i="11" s="1"/>
  <c r="L593" i="11"/>
  <c r="L595" i="11"/>
  <c r="O595" i="11"/>
  <c r="P595" i="11" s="1"/>
  <c r="AF602" i="11"/>
  <c r="AG602" i="11" s="1"/>
  <c r="AH602" i="11" s="1"/>
  <c r="J602" i="11" s="1"/>
  <c r="K602" i="11" s="1"/>
  <c r="AF604" i="11"/>
  <c r="AG604" i="11" s="1"/>
  <c r="AH604" i="11" s="1"/>
  <c r="J604" i="11" s="1"/>
  <c r="K604" i="11" s="1"/>
  <c r="AF624" i="11"/>
  <c r="AG624" i="11" s="1"/>
  <c r="AH624" i="11" s="1"/>
  <c r="J624" i="11" s="1"/>
  <c r="K624" i="11" s="1"/>
  <c r="O627" i="11"/>
  <c r="P627" i="11" s="1"/>
  <c r="L627" i="11"/>
  <c r="AF638" i="11"/>
  <c r="AG638" i="11" s="1"/>
  <c r="AH638" i="11" s="1"/>
  <c r="J638" i="11" s="1"/>
  <c r="K638" i="11" s="1"/>
  <c r="L650" i="11"/>
  <c r="O650" i="11"/>
  <c r="P650" i="11" s="1"/>
  <c r="L655" i="11"/>
  <c r="O655" i="11"/>
  <c r="P655" i="11" s="1"/>
  <c r="L660" i="11"/>
  <c r="O660" i="11"/>
  <c r="P660" i="11" s="1"/>
  <c r="L668" i="11"/>
  <c r="O668" i="11"/>
  <c r="P668" i="11" s="1"/>
  <c r="AK560" i="11"/>
  <c r="AF560" i="11" s="1"/>
  <c r="AG560" i="11" s="1"/>
  <c r="AH560" i="11" s="1"/>
  <c r="J560" i="11" s="1"/>
  <c r="K560" i="11" s="1"/>
  <c r="AK565" i="11"/>
  <c r="AF565" i="11" s="1"/>
  <c r="AG565" i="11" s="1"/>
  <c r="AH565" i="11" s="1"/>
  <c r="J565" i="11" s="1"/>
  <c r="K565" i="11" s="1"/>
  <c r="AK569" i="11"/>
  <c r="AF569" i="11" s="1"/>
  <c r="AG569" i="11" s="1"/>
  <c r="AH569" i="11" s="1"/>
  <c r="J569" i="11" s="1"/>
  <c r="K569" i="11" s="1"/>
  <c r="AK574" i="11"/>
  <c r="AK578" i="11"/>
  <c r="AF578" i="11" s="1"/>
  <c r="AG578" i="11" s="1"/>
  <c r="AH578" i="11" s="1"/>
  <c r="J578" i="11" s="1"/>
  <c r="K578" i="11" s="1"/>
  <c r="AK582" i="11"/>
  <c r="AF582" i="11" s="1"/>
  <c r="AG582" i="11" s="1"/>
  <c r="AH582" i="11" s="1"/>
  <c r="J582" i="11" s="1"/>
  <c r="K582" i="11" s="1"/>
  <c r="AE585" i="11"/>
  <c r="AF585" i="11" s="1"/>
  <c r="AG585" i="11" s="1"/>
  <c r="AH585" i="11" s="1"/>
  <c r="J585" i="11" s="1"/>
  <c r="K585" i="11" s="1"/>
  <c r="AK587" i="11"/>
  <c r="AK591" i="11"/>
  <c r="AK596" i="11"/>
  <c r="AK600" i="11"/>
  <c r="AF600" i="11" s="1"/>
  <c r="AG600" i="11" s="1"/>
  <c r="AH600" i="11" s="1"/>
  <c r="J600" i="11" s="1"/>
  <c r="K600" i="11" s="1"/>
  <c r="AK604" i="11"/>
  <c r="AE607" i="11"/>
  <c r="AF607" i="11" s="1"/>
  <c r="AG607" i="11" s="1"/>
  <c r="AH607" i="11" s="1"/>
  <c r="J607" i="11" s="1"/>
  <c r="K607" i="11" s="1"/>
  <c r="AK609" i="11"/>
  <c r="AF609" i="11" s="1"/>
  <c r="AG609" i="11" s="1"/>
  <c r="AH609" i="11" s="1"/>
  <c r="J609" i="11" s="1"/>
  <c r="K609" i="11" s="1"/>
  <c r="AK613" i="11"/>
  <c r="AF613" i="11" s="1"/>
  <c r="AG613" i="11" s="1"/>
  <c r="AH613" i="11" s="1"/>
  <c r="J613" i="11" s="1"/>
  <c r="K613" i="11" s="1"/>
  <c r="AK618" i="11"/>
  <c r="AK622" i="11"/>
  <c r="AF622" i="11" s="1"/>
  <c r="AG622" i="11" s="1"/>
  <c r="AH622" i="11" s="1"/>
  <c r="J622" i="11" s="1"/>
  <c r="K622" i="11" s="1"/>
  <c r="AE626" i="11"/>
  <c r="AF626" i="11" s="1"/>
  <c r="AG626" i="11" s="1"/>
  <c r="AH626" i="11" s="1"/>
  <c r="J626" i="11" s="1"/>
  <c r="K626" i="11" s="1"/>
  <c r="Q627" i="11"/>
  <c r="Q631" i="11"/>
  <c r="AK630" i="11"/>
  <c r="AF630" i="11" s="1"/>
  <c r="AG630" i="11" s="1"/>
  <c r="AH630" i="11" s="1"/>
  <c r="J630" i="11" s="1"/>
  <c r="K630" i="11" s="1"/>
  <c r="Q635" i="11"/>
  <c r="AK634" i="11"/>
  <c r="AF634" i="11" s="1"/>
  <c r="AG634" i="11" s="1"/>
  <c r="AH634" i="11" s="1"/>
  <c r="J634" i="11" s="1"/>
  <c r="K634" i="11" s="1"/>
  <c r="AK638" i="11"/>
  <c r="T639" i="11"/>
  <c r="Q639" i="11"/>
  <c r="AK639" i="11"/>
  <c r="AF639" i="11" s="1"/>
  <c r="AG639" i="11" s="1"/>
  <c r="AH639" i="11" s="1"/>
  <c r="J639" i="11" s="1"/>
  <c r="K639" i="11" s="1"/>
  <c r="Q642" i="11"/>
  <c r="O658" i="11"/>
  <c r="P658" i="11" s="1"/>
  <c r="L658" i="11"/>
  <c r="AK675" i="11"/>
  <c r="Q675" i="11"/>
  <c r="AK674" i="11"/>
  <c r="AF674" i="11" s="1"/>
  <c r="AG674" i="11" s="1"/>
  <c r="AH674" i="11" s="1"/>
  <c r="J674" i="11" s="1"/>
  <c r="K674" i="11" s="1"/>
  <c r="AK679" i="11"/>
  <c r="Q679" i="11"/>
  <c r="AK678" i="11"/>
  <c r="AF678" i="11" s="1"/>
  <c r="AG678" i="11" s="1"/>
  <c r="AH678" i="11" s="1"/>
  <c r="J678" i="11" s="1"/>
  <c r="K678" i="11" s="1"/>
  <c r="AE684" i="11"/>
  <c r="AE685" i="11"/>
  <c r="AF685" i="11" s="1"/>
  <c r="AG685" i="11" s="1"/>
  <c r="AH685" i="11" s="1"/>
  <c r="J685" i="11" s="1"/>
  <c r="K685" i="11" s="1"/>
  <c r="Q685" i="11"/>
  <c r="AE688" i="11"/>
  <c r="AF688" i="11" s="1"/>
  <c r="AG688" i="11" s="1"/>
  <c r="AH688" i="11" s="1"/>
  <c r="J688" i="11" s="1"/>
  <c r="K688" i="11" s="1"/>
  <c r="AE689" i="11"/>
  <c r="AF689" i="11" s="1"/>
  <c r="AG689" i="11" s="1"/>
  <c r="AH689" i="11" s="1"/>
  <c r="J689" i="11" s="1"/>
  <c r="K689" i="11" s="1"/>
  <c r="Q694" i="11"/>
  <c r="R694" i="11" s="1"/>
  <c r="O712" i="11"/>
  <c r="P712" i="11" s="1"/>
  <c r="Q570" i="11"/>
  <c r="AE570" i="11"/>
  <c r="AF570" i="11" s="1"/>
  <c r="AG570" i="11" s="1"/>
  <c r="AH570" i="11" s="1"/>
  <c r="J570" i="11" s="1"/>
  <c r="K570" i="11" s="1"/>
  <c r="AK573" i="11"/>
  <c r="Q575" i="11"/>
  <c r="R575" i="11" s="1"/>
  <c r="R576" i="11" s="1"/>
  <c r="R577" i="11" s="1"/>
  <c r="R578" i="11" s="1"/>
  <c r="AE575" i="11"/>
  <c r="AF575" i="11" s="1"/>
  <c r="AG575" i="11" s="1"/>
  <c r="AH575" i="11" s="1"/>
  <c r="J575" i="11" s="1"/>
  <c r="K575" i="11" s="1"/>
  <c r="AK577" i="11"/>
  <c r="AF577" i="11" s="1"/>
  <c r="AG577" i="11" s="1"/>
  <c r="AH577" i="11" s="1"/>
  <c r="J577" i="11" s="1"/>
  <c r="K577" i="11" s="1"/>
  <c r="Q579" i="11"/>
  <c r="AE579" i="11"/>
  <c r="AF579" i="11" s="1"/>
  <c r="AG579" i="11" s="1"/>
  <c r="AH579" i="11" s="1"/>
  <c r="J579" i="11" s="1"/>
  <c r="K579" i="11" s="1"/>
  <c r="AK581" i="11"/>
  <c r="AF581" i="11" s="1"/>
  <c r="AG581" i="11" s="1"/>
  <c r="AH581" i="11" s="1"/>
  <c r="J581" i="11" s="1"/>
  <c r="K581" i="11" s="1"/>
  <c r="Q583" i="11"/>
  <c r="AE583" i="11"/>
  <c r="AF583" i="11" s="1"/>
  <c r="AG583" i="11" s="1"/>
  <c r="AH583" i="11" s="1"/>
  <c r="J583" i="11" s="1"/>
  <c r="K583" i="11" s="1"/>
  <c r="AK586" i="11"/>
  <c r="AF586" i="11" s="1"/>
  <c r="AG586" i="11" s="1"/>
  <c r="AH586" i="11" s="1"/>
  <c r="J586" i="11" s="1"/>
  <c r="K586" i="11" s="1"/>
  <c r="Q588" i="11"/>
  <c r="R588" i="11" s="1"/>
  <c r="R589" i="11" s="1"/>
  <c r="R590" i="11" s="1"/>
  <c r="R591" i="11" s="1"/>
  <c r="AE588" i="11"/>
  <c r="AF588" i="11" s="1"/>
  <c r="AG588" i="11" s="1"/>
  <c r="AH588" i="11" s="1"/>
  <c r="J588" i="11" s="1"/>
  <c r="K588" i="11" s="1"/>
  <c r="AK590" i="11"/>
  <c r="Q592" i="11"/>
  <c r="AE592" i="11"/>
  <c r="AF592" i="11" s="1"/>
  <c r="AG592" i="11" s="1"/>
  <c r="AH592" i="11" s="1"/>
  <c r="J592" i="11" s="1"/>
  <c r="K592" i="11" s="1"/>
  <c r="Q597" i="11"/>
  <c r="R597" i="11" s="1"/>
  <c r="R598" i="11" s="1"/>
  <c r="R599" i="11" s="1"/>
  <c r="R600" i="11" s="1"/>
  <c r="AE597" i="11"/>
  <c r="AF597" i="11" s="1"/>
  <c r="AG597" i="11" s="1"/>
  <c r="AH597" i="11" s="1"/>
  <c r="J597" i="11" s="1"/>
  <c r="K597" i="11" s="1"/>
  <c r="AK599" i="11"/>
  <c r="AF599" i="11" s="1"/>
  <c r="AG599" i="11" s="1"/>
  <c r="AH599" i="11" s="1"/>
  <c r="J599" i="11" s="1"/>
  <c r="K599" i="11" s="1"/>
  <c r="Q601" i="11"/>
  <c r="AE601" i="11"/>
  <c r="AF601" i="11" s="1"/>
  <c r="AG601" i="11" s="1"/>
  <c r="AH601" i="11" s="1"/>
  <c r="J601" i="11" s="1"/>
  <c r="K601" i="11" s="1"/>
  <c r="AK603" i="11"/>
  <c r="AF603" i="11" s="1"/>
  <c r="AG603" i="11" s="1"/>
  <c r="AH603" i="11" s="1"/>
  <c r="J603" i="11" s="1"/>
  <c r="K603" i="11" s="1"/>
  <c r="Q605" i="11"/>
  <c r="AE605" i="11"/>
  <c r="AF605" i="11" s="1"/>
  <c r="AG605" i="11" s="1"/>
  <c r="AH605" i="11" s="1"/>
  <c r="J605" i="11" s="1"/>
  <c r="K605" i="11" s="1"/>
  <c r="AK608" i="11"/>
  <c r="AF608" i="11" s="1"/>
  <c r="AG608" i="11" s="1"/>
  <c r="AH608" i="11" s="1"/>
  <c r="J608" i="11" s="1"/>
  <c r="K608" i="11" s="1"/>
  <c r="Q610" i="11"/>
  <c r="AE610" i="11"/>
  <c r="AF610" i="11" s="1"/>
  <c r="AG610" i="11" s="1"/>
  <c r="AH610" i="11" s="1"/>
  <c r="J610" i="11" s="1"/>
  <c r="K610" i="11" s="1"/>
  <c r="AK612" i="11"/>
  <c r="AF612" i="11" s="1"/>
  <c r="AG612" i="11" s="1"/>
  <c r="AH612" i="11" s="1"/>
  <c r="J612" i="11" s="1"/>
  <c r="K612" i="11" s="1"/>
  <c r="Q614" i="11"/>
  <c r="AE614" i="11"/>
  <c r="AF614" i="11" s="1"/>
  <c r="AG614" i="11" s="1"/>
  <c r="AH614" i="11" s="1"/>
  <c r="J614" i="11" s="1"/>
  <c r="K614" i="11" s="1"/>
  <c r="AK617" i="11"/>
  <c r="AF617" i="11" s="1"/>
  <c r="AG617" i="11" s="1"/>
  <c r="AH617" i="11" s="1"/>
  <c r="J617" i="11" s="1"/>
  <c r="K617" i="11" s="1"/>
  <c r="Q619" i="11"/>
  <c r="R619" i="11" s="1"/>
  <c r="R620" i="11" s="1"/>
  <c r="R621" i="11" s="1"/>
  <c r="R622" i="11" s="1"/>
  <c r="AE619" i="11"/>
  <c r="AF619" i="11" s="1"/>
  <c r="AG619" i="11" s="1"/>
  <c r="AH619" i="11" s="1"/>
  <c r="J619" i="11" s="1"/>
  <c r="K619" i="11" s="1"/>
  <c r="AK621" i="11"/>
  <c r="AF621" i="11" s="1"/>
  <c r="AG621" i="11" s="1"/>
  <c r="AH621" i="11" s="1"/>
  <c r="J621" i="11" s="1"/>
  <c r="K621" i="11" s="1"/>
  <c r="Q623" i="11"/>
  <c r="AE623" i="11"/>
  <c r="AF623" i="11" s="1"/>
  <c r="AG623" i="11" s="1"/>
  <c r="AH623" i="11" s="1"/>
  <c r="J623" i="11" s="1"/>
  <c r="K623" i="11" s="1"/>
  <c r="AK625" i="11"/>
  <c r="AF625" i="11" s="1"/>
  <c r="AG625" i="11" s="1"/>
  <c r="AH625" i="11" s="1"/>
  <c r="J625" i="11" s="1"/>
  <c r="K625" i="11" s="1"/>
  <c r="AK626" i="11"/>
  <c r="AE631" i="11"/>
  <c r="AF631" i="11" s="1"/>
  <c r="AG631" i="11" s="1"/>
  <c r="AH631" i="11" s="1"/>
  <c r="J631" i="11" s="1"/>
  <c r="K631" i="11" s="1"/>
  <c r="AE632" i="11"/>
  <c r="AF632" i="11" s="1"/>
  <c r="AG632" i="11" s="1"/>
  <c r="AH632" i="11" s="1"/>
  <c r="J632" i="11" s="1"/>
  <c r="K632" i="11" s="1"/>
  <c r="Q632" i="11"/>
  <c r="AE635" i="11"/>
  <c r="AE636" i="11"/>
  <c r="AF636" i="11" s="1"/>
  <c r="AG636" i="11" s="1"/>
  <c r="AH636" i="11" s="1"/>
  <c r="J636" i="11" s="1"/>
  <c r="K636" i="11" s="1"/>
  <c r="Q636" i="11"/>
  <c r="Q644" i="11"/>
  <c r="AK643" i="11"/>
  <c r="AF646" i="11"/>
  <c r="AG646" i="11" s="1"/>
  <c r="AH646" i="11" s="1"/>
  <c r="J646" i="11" s="1"/>
  <c r="K646" i="11" s="1"/>
  <c r="AE648" i="11"/>
  <c r="AE649" i="11"/>
  <c r="AF649" i="11" s="1"/>
  <c r="AG649" i="11" s="1"/>
  <c r="AH649" i="11" s="1"/>
  <c r="J649" i="11" s="1"/>
  <c r="K649" i="11" s="1"/>
  <c r="Q649" i="11"/>
  <c r="AE653" i="11"/>
  <c r="AE654" i="11"/>
  <c r="AF654" i="11" s="1"/>
  <c r="AG654" i="11" s="1"/>
  <c r="AH654" i="11" s="1"/>
  <c r="J654" i="11" s="1"/>
  <c r="K654" i="11" s="1"/>
  <c r="Q654" i="11"/>
  <c r="AE662" i="11"/>
  <c r="AE663" i="11"/>
  <c r="AF663" i="11" s="1"/>
  <c r="AG663" i="11" s="1"/>
  <c r="AH663" i="11" s="1"/>
  <c r="J663" i="11" s="1"/>
  <c r="K663" i="11" s="1"/>
  <c r="Q663" i="11"/>
  <c r="R663" i="11" s="1"/>
  <c r="R664" i="11" s="1"/>
  <c r="R665" i="11" s="1"/>
  <c r="AE666" i="11"/>
  <c r="AF666" i="11" s="1"/>
  <c r="AG666" i="11" s="1"/>
  <c r="AH666" i="11" s="1"/>
  <c r="J666" i="11" s="1"/>
  <c r="K666" i="11" s="1"/>
  <c r="AE667" i="11"/>
  <c r="AF667" i="11" s="1"/>
  <c r="AG667" i="11" s="1"/>
  <c r="AH667" i="11" s="1"/>
  <c r="J667" i="11" s="1"/>
  <c r="K667" i="11" s="1"/>
  <c r="Q667" i="11"/>
  <c r="L681" i="11"/>
  <c r="O681" i="11"/>
  <c r="P681" i="11" s="1"/>
  <c r="L682" i="11"/>
  <c r="O682" i="11"/>
  <c r="P682" i="11" s="1"/>
  <c r="AF683" i="11"/>
  <c r="AG683" i="11" s="1"/>
  <c r="AH683" i="11" s="1"/>
  <c r="J683" i="11" s="1"/>
  <c r="K683" i="11" s="1"/>
  <c r="AF692" i="11"/>
  <c r="AG692" i="11" s="1"/>
  <c r="AH692" i="11" s="1"/>
  <c r="J692" i="11" s="1"/>
  <c r="K692" i="11" s="1"/>
  <c r="T694" i="11"/>
  <c r="U694" i="11" s="1"/>
  <c r="AE694" i="11"/>
  <c r="AF694" i="11" s="1"/>
  <c r="AG694" i="11" s="1"/>
  <c r="AH694" i="11" s="1"/>
  <c r="J694" i="11" s="1"/>
  <c r="K694" i="11" s="1"/>
  <c r="O695" i="11"/>
  <c r="P695" i="11" s="1"/>
  <c r="L695" i="11"/>
  <c r="L697" i="11"/>
  <c r="O697" i="11"/>
  <c r="P697" i="11" s="1"/>
  <c r="O708" i="11"/>
  <c r="P708" i="11" s="1"/>
  <c r="L708" i="11"/>
  <c r="O722" i="11"/>
  <c r="P722" i="11" s="1"/>
  <c r="L722" i="11"/>
  <c r="AF727" i="11"/>
  <c r="AG727" i="11" s="1"/>
  <c r="AH727" i="11" s="1"/>
  <c r="J727" i="11" s="1"/>
  <c r="K727" i="11" s="1"/>
  <c r="O730" i="11"/>
  <c r="P730" i="11" s="1"/>
  <c r="L730" i="11"/>
  <c r="L746" i="11"/>
  <c r="O746" i="11"/>
  <c r="P746" i="11" s="1"/>
  <c r="AE574" i="11"/>
  <c r="AF574" i="11" s="1"/>
  <c r="AG574" i="11" s="1"/>
  <c r="AH574" i="11" s="1"/>
  <c r="J574" i="11" s="1"/>
  <c r="K574" i="11" s="1"/>
  <c r="AE596" i="11"/>
  <c r="AF596" i="11" s="1"/>
  <c r="AG596" i="11" s="1"/>
  <c r="AH596" i="11" s="1"/>
  <c r="J596" i="11" s="1"/>
  <c r="K596" i="11" s="1"/>
  <c r="AE618" i="11"/>
  <c r="AF618" i="11" s="1"/>
  <c r="AG618" i="11" s="1"/>
  <c r="AH618" i="11" s="1"/>
  <c r="J618" i="11" s="1"/>
  <c r="K618" i="11" s="1"/>
  <c r="AK629" i="11"/>
  <c r="Q630" i="11"/>
  <c r="R630" i="11" s="1"/>
  <c r="AK631" i="11"/>
  <c r="AF633" i="11"/>
  <c r="AG633" i="11" s="1"/>
  <c r="AH633" i="11" s="1"/>
  <c r="J633" i="11" s="1"/>
  <c r="K633" i="11" s="1"/>
  <c r="Q634" i="11"/>
  <c r="AK635" i="11"/>
  <c r="AF637" i="11"/>
  <c r="AG637" i="11" s="1"/>
  <c r="AH637" i="11" s="1"/>
  <c r="J637" i="11" s="1"/>
  <c r="K637" i="11" s="1"/>
  <c r="Q638" i="11"/>
  <c r="T650" i="11"/>
  <c r="U650" i="11" s="1"/>
  <c r="AE640" i="11"/>
  <c r="AF640" i="11" s="1"/>
  <c r="AG640" i="11" s="1"/>
  <c r="AH640" i="11" s="1"/>
  <c r="J640" i="11" s="1"/>
  <c r="K640" i="11" s="1"/>
  <c r="AE641" i="11"/>
  <c r="AF641" i="11" s="1"/>
  <c r="AG641" i="11" s="1"/>
  <c r="AH641" i="11" s="1"/>
  <c r="J641" i="11" s="1"/>
  <c r="K641" i="11" s="1"/>
  <c r="Q641" i="11"/>
  <c r="R641" i="11" s="1"/>
  <c r="AE644" i="11"/>
  <c r="AF644" i="11" s="1"/>
  <c r="AG644" i="11" s="1"/>
  <c r="AH644" i="11" s="1"/>
  <c r="J644" i="11" s="1"/>
  <c r="K644" i="11" s="1"/>
  <c r="AE645" i="11"/>
  <c r="AF645" i="11" s="1"/>
  <c r="AG645" i="11" s="1"/>
  <c r="AH645" i="11" s="1"/>
  <c r="J645" i="11" s="1"/>
  <c r="K645" i="11" s="1"/>
  <c r="Q645" i="11"/>
  <c r="AF647" i="11"/>
  <c r="AG647" i="11" s="1"/>
  <c r="AH647" i="11" s="1"/>
  <c r="J647" i="11" s="1"/>
  <c r="K647" i="11" s="1"/>
  <c r="AF656" i="11"/>
  <c r="AG656" i="11" s="1"/>
  <c r="AH656" i="11" s="1"/>
  <c r="J656" i="11" s="1"/>
  <c r="K656" i="11" s="1"/>
  <c r="AF657" i="11"/>
  <c r="AG657" i="11" s="1"/>
  <c r="AH657" i="11" s="1"/>
  <c r="J657" i="11" s="1"/>
  <c r="K657" i="11" s="1"/>
  <c r="AF669" i="11"/>
  <c r="AG669" i="11" s="1"/>
  <c r="AH669" i="11" s="1"/>
  <c r="J669" i="11" s="1"/>
  <c r="K669" i="11" s="1"/>
  <c r="T681" i="11"/>
  <c r="AE671" i="11"/>
  <c r="AF671" i="11" s="1"/>
  <c r="AG671" i="11" s="1"/>
  <c r="AH671" i="11" s="1"/>
  <c r="J671" i="11" s="1"/>
  <c r="K671" i="11" s="1"/>
  <c r="AE672" i="11"/>
  <c r="AF672" i="11" s="1"/>
  <c r="AG672" i="11" s="1"/>
  <c r="AH672" i="11" s="1"/>
  <c r="J672" i="11" s="1"/>
  <c r="K672" i="11" s="1"/>
  <c r="Q672" i="11"/>
  <c r="R672" i="11" s="1"/>
  <c r="AF673" i="11"/>
  <c r="AG673" i="11" s="1"/>
  <c r="AH673" i="11" s="1"/>
  <c r="J673" i="11" s="1"/>
  <c r="K673" i="11" s="1"/>
  <c r="AE675" i="11"/>
  <c r="AF675" i="11" s="1"/>
  <c r="AG675" i="11" s="1"/>
  <c r="AH675" i="11" s="1"/>
  <c r="J675" i="11" s="1"/>
  <c r="K675" i="11" s="1"/>
  <c r="AE676" i="11"/>
  <c r="AF676" i="11" s="1"/>
  <c r="AG676" i="11" s="1"/>
  <c r="AH676" i="11" s="1"/>
  <c r="J676" i="11" s="1"/>
  <c r="K676" i="11" s="1"/>
  <c r="Q676" i="11"/>
  <c r="AF677" i="11"/>
  <c r="AG677" i="11" s="1"/>
  <c r="AH677" i="11" s="1"/>
  <c r="J677" i="11" s="1"/>
  <c r="K677" i="11" s="1"/>
  <c r="AE679" i="11"/>
  <c r="AF679" i="11" s="1"/>
  <c r="AG679" i="11" s="1"/>
  <c r="AH679" i="11" s="1"/>
  <c r="J679" i="11" s="1"/>
  <c r="K679" i="11" s="1"/>
  <c r="AE680" i="11"/>
  <c r="AF680" i="11" s="1"/>
  <c r="AG680" i="11" s="1"/>
  <c r="AH680" i="11" s="1"/>
  <c r="J680" i="11" s="1"/>
  <c r="K680" i="11" s="1"/>
  <c r="Q680" i="11"/>
  <c r="AK684" i="11"/>
  <c r="Q684" i="11"/>
  <c r="R684" i="11" s="1"/>
  <c r="AK683" i="11"/>
  <c r="AK688" i="11"/>
  <c r="Q688" i="11"/>
  <c r="AK687" i="11"/>
  <c r="AF687" i="11" s="1"/>
  <c r="AG687" i="11" s="1"/>
  <c r="AH687" i="11" s="1"/>
  <c r="J687" i="11" s="1"/>
  <c r="K687" i="11" s="1"/>
  <c r="AK693" i="11"/>
  <c r="T692" i="11"/>
  <c r="Q692" i="11"/>
  <c r="AK692" i="11"/>
  <c r="O699" i="11"/>
  <c r="P699" i="11" s="1"/>
  <c r="L699" i="11"/>
  <c r="AF642" i="11"/>
  <c r="AG642" i="11" s="1"/>
  <c r="AH642" i="11" s="1"/>
  <c r="J642" i="11" s="1"/>
  <c r="K642" i="11" s="1"/>
  <c r="Q643" i="11"/>
  <c r="AK644" i="11"/>
  <c r="AK648" i="11"/>
  <c r="Q648" i="11"/>
  <c r="AK647" i="11"/>
  <c r="AK653" i="11"/>
  <c r="Q653" i="11"/>
  <c r="R653" i="11" s="1"/>
  <c r="AK652" i="11"/>
  <c r="AF652" i="11" s="1"/>
  <c r="AG652" i="11" s="1"/>
  <c r="AH652" i="11" s="1"/>
  <c r="J652" i="11" s="1"/>
  <c r="K652" i="11" s="1"/>
  <c r="T657" i="11"/>
  <c r="U657" i="11" s="1"/>
  <c r="Q657" i="11"/>
  <c r="AK657" i="11"/>
  <c r="AK662" i="11"/>
  <c r="Q662" i="11"/>
  <c r="R662" i="11" s="1"/>
  <c r="AK661" i="11"/>
  <c r="AF661" i="11" s="1"/>
  <c r="AG661" i="11" s="1"/>
  <c r="AH661" i="11" s="1"/>
  <c r="J661" i="11" s="1"/>
  <c r="K661" i="11" s="1"/>
  <c r="AK666" i="11"/>
  <c r="Q666" i="11"/>
  <c r="AK665" i="11"/>
  <c r="AF665" i="11" s="1"/>
  <c r="AG665" i="11" s="1"/>
  <c r="AH665" i="11" s="1"/>
  <c r="J665" i="11" s="1"/>
  <c r="K665" i="11" s="1"/>
  <c r="AK671" i="11"/>
  <c r="T670" i="11"/>
  <c r="Q670" i="11"/>
  <c r="AK670" i="11"/>
  <c r="AF670" i="11" s="1"/>
  <c r="AG670" i="11" s="1"/>
  <c r="AH670" i="11" s="1"/>
  <c r="J670" i="11" s="1"/>
  <c r="K670" i="11" s="1"/>
  <c r="R673" i="11"/>
  <c r="R674" i="11" s="1"/>
  <c r="Q689" i="11"/>
  <c r="L696" i="11"/>
  <c r="O696" i="11"/>
  <c r="P696" i="11" s="1"/>
  <c r="O703" i="11"/>
  <c r="P703" i="11" s="1"/>
  <c r="L703" i="11"/>
  <c r="O716" i="11"/>
  <c r="P716" i="11" s="1"/>
  <c r="L716" i="11"/>
  <c r="Q702" i="11"/>
  <c r="AK705" i="11"/>
  <c r="AF705" i="11" s="1"/>
  <c r="AG705" i="11" s="1"/>
  <c r="AH705" i="11" s="1"/>
  <c r="J705" i="11" s="1"/>
  <c r="K705" i="11" s="1"/>
  <c r="T707" i="11"/>
  <c r="AK710" i="11"/>
  <c r="AF710" i="11" s="1"/>
  <c r="AG710" i="11" s="1"/>
  <c r="AH710" i="11" s="1"/>
  <c r="J710" i="11" s="1"/>
  <c r="K710" i="11" s="1"/>
  <c r="Q715" i="11"/>
  <c r="AE718" i="11"/>
  <c r="AF718" i="11" s="1"/>
  <c r="AG718" i="11" s="1"/>
  <c r="AH718" i="11" s="1"/>
  <c r="J718" i="11" s="1"/>
  <c r="K718" i="11" s="1"/>
  <c r="T729" i="11"/>
  <c r="AE719" i="11"/>
  <c r="AF719" i="11" s="1"/>
  <c r="AG719" i="11" s="1"/>
  <c r="AH719" i="11" s="1"/>
  <c r="J719" i="11" s="1"/>
  <c r="K719" i="11" s="1"/>
  <c r="AE720" i="11"/>
  <c r="AF720" i="11" s="1"/>
  <c r="AG720" i="11" s="1"/>
  <c r="AH720" i="11" s="1"/>
  <c r="J720" i="11" s="1"/>
  <c r="K720" i="11" s="1"/>
  <c r="Q727" i="11"/>
  <c r="AK726" i="11"/>
  <c r="AK727" i="11"/>
  <c r="AF729" i="11"/>
  <c r="AG729" i="11" s="1"/>
  <c r="AH729" i="11" s="1"/>
  <c r="J729" i="11" s="1"/>
  <c r="K729" i="11" s="1"/>
  <c r="Q733" i="11"/>
  <c r="R733" i="11" s="1"/>
  <c r="R734" i="11" s="1"/>
  <c r="R735" i="11" s="1"/>
  <c r="Q737" i="11"/>
  <c r="Q745" i="11"/>
  <c r="AK744" i="11"/>
  <c r="AK745" i="11"/>
  <c r="AF745" i="11" s="1"/>
  <c r="AG745" i="11" s="1"/>
  <c r="AH745" i="11" s="1"/>
  <c r="J745" i="11" s="1"/>
  <c r="K745" i="11" s="1"/>
  <c r="O751" i="11"/>
  <c r="P751" i="11" s="1"/>
  <c r="L751" i="11"/>
  <c r="O755" i="11"/>
  <c r="P755" i="11" s="1"/>
  <c r="AF758" i="11"/>
  <c r="AG758" i="11" s="1"/>
  <c r="AH758" i="11" s="1"/>
  <c r="J758" i="11" s="1"/>
  <c r="K758" i="11" s="1"/>
  <c r="AF765" i="11"/>
  <c r="AG765" i="11" s="1"/>
  <c r="AH765" i="11" s="1"/>
  <c r="J765" i="11" s="1"/>
  <c r="K765" i="11" s="1"/>
  <c r="R766" i="11"/>
  <c r="R767" i="11" s="1"/>
  <c r="R768" i="11" s="1"/>
  <c r="R769" i="11" s="1"/>
  <c r="R770" i="11" s="1"/>
  <c r="R771" i="11" s="1"/>
  <c r="R772" i="11" s="1"/>
  <c r="R773" i="11" s="1"/>
  <c r="U773" i="11" s="1"/>
  <c r="O772" i="11"/>
  <c r="P772" i="11" s="1"/>
  <c r="L781" i="11"/>
  <c r="O781" i="11"/>
  <c r="P781" i="11" s="1"/>
  <c r="L785" i="11"/>
  <c r="O785" i="11"/>
  <c r="P785" i="11" s="1"/>
  <c r="Q698" i="11"/>
  <c r="R698" i="11" s="1"/>
  <c r="AE698" i="11"/>
  <c r="AF698" i="11" s="1"/>
  <c r="AG698" i="11" s="1"/>
  <c r="AH698" i="11" s="1"/>
  <c r="J698" i="11" s="1"/>
  <c r="K698" i="11" s="1"/>
  <c r="AK700" i="11"/>
  <c r="AF700" i="11" s="1"/>
  <c r="AG700" i="11" s="1"/>
  <c r="AH700" i="11" s="1"/>
  <c r="J700" i="11" s="1"/>
  <c r="K700" i="11" s="1"/>
  <c r="Q701" i="11"/>
  <c r="AE702" i="11"/>
  <c r="Q703" i="11"/>
  <c r="AK713" i="11"/>
  <c r="AF713" i="11" s="1"/>
  <c r="AG713" i="11" s="1"/>
  <c r="AH713" i="11" s="1"/>
  <c r="J713" i="11" s="1"/>
  <c r="K713" i="11" s="1"/>
  <c r="Q714" i="11"/>
  <c r="AE715" i="11"/>
  <c r="Q716" i="11"/>
  <c r="AF721" i="11"/>
  <c r="AG721" i="11" s="1"/>
  <c r="AH721" i="11" s="1"/>
  <c r="J721" i="11" s="1"/>
  <c r="K721" i="11" s="1"/>
  <c r="AE733" i="11"/>
  <c r="AF733" i="11" s="1"/>
  <c r="AG733" i="11" s="1"/>
  <c r="AH733" i="11" s="1"/>
  <c r="J733" i="11" s="1"/>
  <c r="K733" i="11" s="1"/>
  <c r="AF734" i="11"/>
  <c r="AG734" i="11" s="1"/>
  <c r="AH734" i="11" s="1"/>
  <c r="J734" i="11" s="1"/>
  <c r="K734" i="11" s="1"/>
  <c r="AE737" i="11"/>
  <c r="AF737" i="11" s="1"/>
  <c r="AG737" i="11" s="1"/>
  <c r="AH737" i="11" s="1"/>
  <c r="J737" i="11" s="1"/>
  <c r="K737" i="11" s="1"/>
  <c r="AF738" i="11"/>
  <c r="AG738" i="11" s="1"/>
  <c r="AH738" i="11" s="1"/>
  <c r="J738" i="11" s="1"/>
  <c r="K738" i="11" s="1"/>
  <c r="R742" i="11"/>
  <c r="O752" i="11"/>
  <c r="P752" i="11" s="1"/>
  <c r="L752" i="11"/>
  <c r="L759" i="11"/>
  <c r="O759" i="11"/>
  <c r="P759" i="11" s="1"/>
  <c r="O769" i="11"/>
  <c r="P769" i="11" s="1"/>
  <c r="L769" i="11"/>
  <c r="O778" i="11"/>
  <c r="P778" i="11" s="1"/>
  <c r="L778" i="11"/>
  <c r="O783" i="11"/>
  <c r="P783" i="11" s="1"/>
  <c r="L783" i="11"/>
  <c r="L786" i="11"/>
  <c r="O786" i="11"/>
  <c r="P786" i="11" s="1"/>
  <c r="Q700" i="11"/>
  <c r="R700" i="11" s="1"/>
  <c r="AK701" i="11"/>
  <c r="AF701" i="11" s="1"/>
  <c r="AG701" i="11" s="1"/>
  <c r="AH701" i="11" s="1"/>
  <c r="J701" i="11" s="1"/>
  <c r="K701" i="11" s="1"/>
  <c r="AK702" i="11"/>
  <c r="Q706" i="11"/>
  <c r="Q711" i="11"/>
  <c r="R711" i="11" s="1"/>
  <c r="Q713" i="11"/>
  <c r="R713" i="11" s="1"/>
  <c r="AK714" i="11"/>
  <c r="AF714" i="11" s="1"/>
  <c r="AG714" i="11" s="1"/>
  <c r="AH714" i="11" s="1"/>
  <c r="J714" i="11" s="1"/>
  <c r="K714" i="11" s="1"/>
  <c r="AK715" i="11"/>
  <c r="AK717" i="11"/>
  <c r="AF717" i="11" s="1"/>
  <c r="AG717" i="11" s="1"/>
  <c r="AH717" i="11" s="1"/>
  <c r="J717" i="11" s="1"/>
  <c r="K717" i="11" s="1"/>
  <c r="Q718" i="11"/>
  <c r="AK718" i="11"/>
  <c r="AE723" i="11"/>
  <c r="AF723" i="11" s="1"/>
  <c r="AG723" i="11" s="1"/>
  <c r="AH723" i="11" s="1"/>
  <c r="J723" i="11" s="1"/>
  <c r="K723" i="11" s="1"/>
  <c r="AE724" i="11"/>
  <c r="AF724" i="11" s="1"/>
  <c r="AG724" i="11" s="1"/>
  <c r="AH724" i="11" s="1"/>
  <c r="J724" i="11" s="1"/>
  <c r="K724" i="11" s="1"/>
  <c r="AF725" i="11"/>
  <c r="AG725" i="11" s="1"/>
  <c r="AH725" i="11" s="1"/>
  <c r="J725" i="11" s="1"/>
  <c r="K725" i="11" s="1"/>
  <c r="AE728" i="11"/>
  <c r="AF728" i="11" s="1"/>
  <c r="AG728" i="11" s="1"/>
  <c r="AH728" i="11" s="1"/>
  <c r="J728" i="11" s="1"/>
  <c r="K728" i="11" s="1"/>
  <c r="AF739" i="11"/>
  <c r="AG739" i="11" s="1"/>
  <c r="AH739" i="11" s="1"/>
  <c r="J739" i="11" s="1"/>
  <c r="K739" i="11" s="1"/>
  <c r="T751" i="11"/>
  <c r="AE741" i="11"/>
  <c r="AF741" i="11" s="1"/>
  <c r="AG741" i="11" s="1"/>
  <c r="AH741" i="11" s="1"/>
  <c r="J741" i="11" s="1"/>
  <c r="K741" i="11" s="1"/>
  <c r="AE742" i="11"/>
  <c r="AF742" i="11" s="1"/>
  <c r="AG742" i="11" s="1"/>
  <c r="AH742" i="11" s="1"/>
  <c r="J742" i="11" s="1"/>
  <c r="K742" i="11" s="1"/>
  <c r="AF743" i="11"/>
  <c r="AG743" i="11" s="1"/>
  <c r="AH743" i="11" s="1"/>
  <c r="J743" i="11" s="1"/>
  <c r="K743" i="11" s="1"/>
  <c r="AF748" i="11"/>
  <c r="AG748" i="11" s="1"/>
  <c r="AH748" i="11" s="1"/>
  <c r="J748" i="11" s="1"/>
  <c r="K748" i="11" s="1"/>
  <c r="L750" i="11"/>
  <c r="O750" i="11"/>
  <c r="P750" i="11" s="1"/>
  <c r="AF753" i="11"/>
  <c r="AG753" i="11" s="1"/>
  <c r="AH753" i="11" s="1"/>
  <c r="J753" i="11" s="1"/>
  <c r="K753" i="11" s="1"/>
  <c r="R755" i="11"/>
  <c r="R756" i="11" s="1"/>
  <c r="R757" i="11" s="1"/>
  <c r="R758" i="11" s="1"/>
  <c r="R759" i="11" s="1"/>
  <c r="R760" i="11" s="1"/>
  <c r="R761" i="11" s="1"/>
  <c r="R762" i="11" s="1"/>
  <c r="O756" i="11"/>
  <c r="P756" i="11" s="1"/>
  <c r="L756" i="11"/>
  <c r="O761" i="11"/>
  <c r="P761" i="11" s="1"/>
  <c r="L761" i="11"/>
  <c r="L764" i="11"/>
  <c r="O764" i="11"/>
  <c r="P764" i="11" s="1"/>
  <c r="O773" i="11"/>
  <c r="P773" i="11" s="1"/>
  <c r="L773" i="11"/>
  <c r="O774" i="11"/>
  <c r="P774" i="11" s="1"/>
  <c r="L774" i="11"/>
  <c r="AF775" i="11"/>
  <c r="AG775" i="11" s="1"/>
  <c r="AH775" i="11" s="1"/>
  <c r="J775" i="11" s="1"/>
  <c r="K775" i="11" s="1"/>
  <c r="O782" i="11"/>
  <c r="P782" i="11" s="1"/>
  <c r="L782" i="11"/>
  <c r="AF784" i="11"/>
  <c r="AG784" i="11" s="1"/>
  <c r="AH784" i="11" s="1"/>
  <c r="J784" i="11" s="1"/>
  <c r="K784" i="11" s="1"/>
  <c r="AF795" i="11"/>
  <c r="AG795" i="11" s="1"/>
  <c r="AH795" i="11" s="1"/>
  <c r="J795" i="11" s="1"/>
  <c r="K795" i="11" s="1"/>
  <c r="R699" i="11"/>
  <c r="AK704" i="11"/>
  <c r="AF704" i="11" s="1"/>
  <c r="AG704" i="11" s="1"/>
  <c r="AH704" i="11" s="1"/>
  <c r="J704" i="11" s="1"/>
  <c r="K704" i="11" s="1"/>
  <c r="Q705" i="11"/>
  <c r="AE706" i="11"/>
  <c r="AF706" i="11" s="1"/>
  <c r="AG706" i="11" s="1"/>
  <c r="AH706" i="11" s="1"/>
  <c r="J706" i="11" s="1"/>
  <c r="K706" i="11" s="1"/>
  <c r="Q707" i="11"/>
  <c r="AE707" i="11"/>
  <c r="AF707" i="11" s="1"/>
  <c r="AG707" i="11" s="1"/>
  <c r="AH707" i="11" s="1"/>
  <c r="J707" i="11" s="1"/>
  <c r="K707" i="11" s="1"/>
  <c r="AK709" i="11"/>
  <c r="AF709" i="11" s="1"/>
  <c r="AG709" i="11" s="1"/>
  <c r="AH709" i="11" s="1"/>
  <c r="J709" i="11" s="1"/>
  <c r="K709" i="11" s="1"/>
  <c r="Q710" i="11"/>
  <c r="R710" i="11" s="1"/>
  <c r="AE711" i="11"/>
  <c r="AF711" i="11" s="1"/>
  <c r="AG711" i="11" s="1"/>
  <c r="AH711" i="11" s="1"/>
  <c r="J711" i="11" s="1"/>
  <c r="K711" i="11" s="1"/>
  <c r="Q712" i="11"/>
  <c r="R712" i="11" s="1"/>
  <c r="Q723" i="11"/>
  <c r="R723" i="11" s="1"/>
  <c r="R724" i="11" s="1"/>
  <c r="R725" i="11" s="1"/>
  <c r="R726" i="11" s="1"/>
  <c r="AK721" i="11"/>
  <c r="AK722" i="11"/>
  <c r="AK723" i="11"/>
  <c r="AF726" i="11"/>
  <c r="AG726" i="11" s="1"/>
  <c r="AH726" i="11" s="1"/>
  <c r="J726" i="11" s="1"/>
  <c r="K726" i="11" s="1"/>
  <c r="Q732" i="11"/>
  <c r="R732" i="11" s="1"/>
  <c r="AK731" i="11"/>
  <c r="AF731" i="11" s="1"/>
  <c r="AG731" i="11" s="1"/>
  <c r="AH731" i="11" s="1"/>
  <c r="J731" i="11" s="1"/>
  <c r="K731" i="11" s="1"/>
  <c r="AK732" i="11"/>
  <c r="AF732" i="11" s="1"/>
  <c r="AG732" i="11" s="1"/>
  <c r="AH732" i="11" s="1"/>
  <c r="J732" i="11" s="1"/>
  <c r="K732" i="11" s="1"/>
  <c r="Q736" i="11"/>
  <c r="AK735" i="11"/>
  <c r="AF735" i="11" s="1"/>
  <c r="AG735" i="11" s="1"/>
  <c r="AH735" i="11" s="1"/>
  <c r="J735" i="11" s="1"/>
  <c r="K735" i="11" s="1"/>
  <c r="AK736" i="11"/>
  <c r="AF736" i="11" s="1"/>
  <c r="AG736" i="11" s="1"/>
  <c r="AH736" i="11" s="1"/>
  <c r="J736" i="11" s="1"/>
  <c r="K736" i="11" s="1"/>
  <c r="Q740" i="11"/>
  <c r="AK740" i="11"/>
  <c r="AF740" i="11" s="1"/>
  <c r="AG740" i="11" s="1"/>
  <c r="AH740" i="11" s="1"/>
  <c r="J740" i="11" s="1"/>
  <c r="K740" i="11" s="1"/>
  <c r="AK741" i="11"/>
  <c r="T740" i="11"/>
  <c r="U740" i="11" s="1"/>
  <c r="R743" i="11"/>
  <c r="R744" i="11" s="1"/>
  <c r="AF744" i="11"/>
  <c r="AG744" i="11" s="1"/>
  <c r="AH744" i="11" s="1"/>
  <c r="J744" i="11" s="1"/>
  <c r="K744" i="11" s="1"/>
  <c r="O747" i="11"/>
  <c r="P747" i="11" s="1"/>
  <c r="L747" i="11"/>
  <c r="R754" i="11"/>
  <c r="AF760" i="11"/>
  <c r="AG760" i="11" s="1"/>
  <c r="AH760" i="11" s="1"/>
  <c r="J760" i="11" s="1"/>
  <c r="K760" i="11" s="1"/>
  <c r="AF766" i="11"/>
  <c r="AG766" i="11" s="1"/>
  <c r="AH766" i="11" s="1"/>
  <c r="J766" i="11" s="1"/>
  <c r="K766" i="11" s="1"/>
  <c r="L768" i="11"/>
  <c r="O768" i="11"/>
  <c r="P768" i="11" s="1"/>
  <c r="AF771" i="11"/>
  <c r="AG771" i="11" s="1"/>
  <c r="AH771" i="11" s="1"/>
  <c r="J771" i="11" s="1"/>
  <c r="K771" i="11" s="1"/>
  <c r="R776" i="11"/>
  <c r="R777" i="11" s="1"/>
  <c r="R778" i="11" s="1"/>
  <c r="R779" i="11" s="1"/>
  <c r="R780" i="11" s="1"/>
  <c r="R781" i="11" s="1"/>
  <c r="R782" i="11" s="1"/>
  <c r="R783" i="11" s="1"/>
  <c r="R784" i="11" s="1"/>
  <c r="L777" i="11"/>
  <c r="O777" i="11"/>
  <c r="P777" i="11" s="1"/>
  <c r="AF787" i="11"/>
  <c r="AG787" i="11" s="1"/>
  <c r="AH787" i="11" s="1"/>
  <c r="J787" i="11" s="1"/>
  <c r="K787" i="11" s="1"/>
  <c r="AF790" i="11"/>
  <c r="AG790" i="11" s="1"/>
  <c r="AH790" i="11" s="1"/>
  <c r="J790" i="11" s="1"/>
  <c r="K790" i="11" s="1"/>
  <c r="Q795" i="11"/>
  <c r="AK795" i="11"/>
  <c r="AK796" i="11"/>
  <c r="O824" i="11"/>
  <c r="P824" i="11" s="1"/>
  <c r="L824" i="11"/>
  <c r="AF833" i="11"/>
  <c r="AG833" i="11" s="1"/>
  <c r="AH833" i="11" s="1"/>
  <c r="J833" i="11" s="1"/>
  <c r="K833" i="11" s="1"/>
  <c r="AK841" i="11"/>
  <c r="Q841" i="11"/>
  <c r="R841" i="11" s="1"/>
  <c r="AF842" i="11"/>
  <c r="AG842" i="11" s="1"/>
  <c r="AH842" i="11" s="1"/>
  <c r="J842" i="11" s="1"/>
  <c r="K842" i="11" s="1"/>
  <c r="O873" i="11"/>
  <c r="P873" i="11" s="1"/>
  <c r="L873" i="11"/>
  <c r="R875" i="11"/>
  <c r="R876" i="11" s="1"/>
  <c r="O875" i="11"/>
  <c r="P875" i="11" s="1"/>
  <c r="O884" i="11"/>
  <c r="P884" i="11" s="1"/>
  <c r="L884" i="11"/>
  <c r="AE912" i="11"/>
  <c r="AF912" i="11" s="1"/>
  <c r="AG912" i="11" s="1"/>
  <c r="AH912" i="11" s="1"/>
  <c r="J912" i="11" s="1"/>
  <c r="K912" i="11" s="1"/>
  <c r="AE913" i="11"/>
  <c r="AF913" i="11" s="1"/>
  <c r="AG913" i="11" s="1"/>
  <c r="AH913" i="11" s="1"/>
  <c r="J913" i="11" s="1"/>
  <c r="K913" i="11" s="1"/>
  <c r="O924" i="11"/>
  <c r="P924" i="11" s="1"/>
  <c r="L924" i="11"/>
  <c r="AK749" i="11"/>
  <c r="AF749" i="11" s="1"/>
  <c r="AG749" i="11" s="1"/>
  <c r="AH749" i="11" s="1"/>
  <c r="J749" i="11" s="1"/>
  <c r="K749" i="11" s="1"/>
  <c r="AK754" i="11"/>
  <c r="AF754" i="11" s="1"/>
  <c r="AG754" i="11" s="1"/>
  <c r="AH754" i="11" s="1"/>
  <c r="J754" i="11" s="1"/>
  <c r="K754" i="11" s="1"/>
  <c r="AK758" i="11"/>
  <c r="T762" i="11"/>
  <c r="AK763" i="11"/>
  <c r="AK767" i="11"/>
  <c r="AF767" i="11" s="1"/>
  <c r="AG767" i="11" s="1"/>
  <c r="AH767" i="11" s="1"/>
  <c r="J767" i="11" s="1"/>
  <c r="K767" i="11" s="1"/>
  <c r="AK771" i="11"/>
  <c r="AK776" i="11"/>
  <c r="AF776" i="11" s="1"/>
  <c r="AG776" i="11" s="1"/>
  <c r="AH776" i="11" s="1"/>
  <c r="J776" i="11" s="1"/>
  <c r="K776" i="11" s="1"/>
  <c r="AK780" i="11"/>
  <c r="AF780" i="11" s="1"/>
  <c r="AG780" i="11" s="1"/>
  <c r="AH780" i="11" s="1"/>
  <c r="J780" i="11" s="1"/>
  <c r="K780" i="11" s="1"/>
  <c r="T784" i="11"/>
  <c r="U784" i="11" s="1"/>
  <c r="AK785" i="11"/>
  <c r="Q790" i="11"/>
  <c r="Q791" i="11"/>
  <c r="AK790" i="11"/>
  <c r="AF793" i="11"/>
  <c r="AG793" i="11" s="1"/>
  <c r="AH793" i="11" s="1"/>
  <c r="J793" i="11" s="1"/>
  <c r="K793" i="11" s="1"/>
  <c r="T795" i="11"/>
  <c r="U795" i="11" s="1"/>
  <c r="T806" i="11"/>
  <c r="U806" i="11" s="1"/>
  <c r="AE796" i="11"/>
  <c r="AF796" i="11" s="1"/>
  <c r="AG796" i="11" s="1"/>
  <c r="AH796" i="11" s="1"/>
  <c r="J796" i="11" s="1"/>
  <c r="K796" i="11" s="1"/>
  <c r="AE797" i="11"/>
  <c r="AF797" i="11" s="1"/>
  <c r="AG797" i="11" s="1"/>
  <c r="AH797" i="11" s="1"/>
  <c r="J797" i="11" s="1"/>
  <c r="K797" i="11" s="1"/>
  <c r="Q797" i="11"/>
  <c r="R797" i="11" s="1"/>
  <c r="AE800" i="11"/>
  <c r="AF800" i="11" s="1"/>
  <c r="AG800" i="11" s="1"/>
  <c r="AH800" i="11" s="1"/>
  <c r="J800" i="11" s="1"/>
  <c r="K800" i="11" s="1"/>
  <c r="AE801" i="11"/>
  <c r="AF801" i="11" s="1"/>
  <c r="AG801" i="11" s="1"/>
  <c r="AH801" i="11" s="1"/>
  <c r="J801" i="11" s="1"/>
  <c r="K801" i="11" s="1"/>
  <c r="Q801" i="11"/>
  <c r="AE804" i="11"/>
  <c r="AF804" i="11" s="1"/>
  <c r="AG804" i="11" s="1"/>
  <c r="AH804" i="11" s="1"/>
  <c r="J804" i="11" s="1"/>
  <c r="K804" i="11" s="1"/>
  <c r="AE805" i="11"/>
  <c r="AF805" i="11" s="1"/>
  <c r="AG805" i="11" s="1"/>
  <c r="AH805" i="11" s="1"/>
  <c r="J805" i="11" s="1"/>
  <c r="K805" i="11" s="1"/>
  <c r="Q805" i="11"/>
  <c r="AK816" i="11"/>
  <c r="Q816" i="11"/>
  <c r="T817" i="11"/>
  <c r="R820" i="11"/>
  <c r="R821" i="11" s="1"/>
  <c r="O820" i="11"/>
  <c r="P820" i="11" s="1"/>
  <c r="L820" i="11"/>
  <c r="AK832" i="11"/>
  <c r="Q832" i="11"/>
  <c r="Q838" i="11"/>
  <c r="AK837" i="11"/>
  <c r="AK838" i="11"/>
  <c r="Q837" i="11"/>
  <c r="Q847" i="11"/>
  <c r="AK846" i="11"/>
  <c r="AF846" i="11" s="1"/>
  <c r="AG846" i="11" s="1"/>
  <c r="AH846" i="11" s="1"/>
  <c r="J846" i="11" s="1"/>
  <c r="K846" i="11" s="1"/>
  <c r="AK847" i="11"/>
  <c r="Q846" i="11"/>
  <c r="AK849" i="11"/>
  <c r="Q849" i="11"/>
  <c r="T861" i="11"/>
  <c r="U861" i="11" s="1"/>
  <c r="AE851" i="11"/>
  <c r="AF851" i="11" s="1"/>
  <c r="AG851" i="11" s="1"/>
  <c r="AH851" i="11" s="1"/>
  <c r="J851" i="11" s="1"/>
  <c r="K851" i="11" s="1"/>
  <c r="L853" i="11"/>
  <c r="O853" i="11"/>
  <c r="P853" i="11" s="1"/>
  <c r="L856" i="11"/>
  <c r="O856" i="11"/>
  <c r="P856" i="11" s="1"/>
  <c r="L866" i="11"/>
  <c r="O866" i="11"/>
  <c r="P866" i="11" s="1"/>
  <c r="L869" i="11"/>
  <c r="O869" i="11"/>
  <c r="P869" i="11" s="1"/>
  <c r="Q886" i="11"/>
  <c r="R886" i="11" s="1"/>
  <c r="R887" i="11" s="1"/>
  <c r="AK885" i="11"/>
  <c r="AK886" i="11"/>
  <c r="Q885" i="11"/>
  <c r="R885" i="11" s="1"/>
  <c r="AK888" i="11"/>
  <c r="AF888" i="11" s="1"/>
  <c r="AG888" i="11" s="1"/>
  <c r="AH888" i="11" s="1"/>
  <c r="J888" i="11" s="1"/>
  <c r="K888" i="11" s="1"/>
  <c r="Q888" i="11"/>
  <c r="AK893" i="11"/>
  <c r="AF893" i="11" s="1"/>
  <c r="AG893" i="11" s="1"/>
  <c r="AH893" i="11" s="1"/>
  <c r="J893" i="11" s="1"/>
  <c r="K893" i="11" s="1"/>
  <c r="Q893" i="11"/>
  <c r="T894" i="11"/>
  <c r="O897" i="11"/>
  <c r="P897" i="11" s="1"/>
  <c r="L897" i="11"/>
  <c r="O949" i="11"/>
  <c r="P949" i="11" s="1"/>
  <c r="L949" i="11"/>
  <c r="O972" i="11"/>
  <c r="P972" i="11" s="1"/>
  <c r="L972" i="11"/>
  <c r="AK748" i="11"/>
  <c r="AK753" i="11"/>
  <c r="AK757" i="11"/>
  <c r="AF757" i="11" s="1"/>
  <c r="AG757" i="11" s="1"/>
  <c r="AH757" i="11" s="1"/>
  <c r="J757" i="11" s="1"/>
  <c r="K757" i="11" s="1"/>
  <c r="AK762" i="11"/>
  <c r="AF762" i="11" s="1"/>
  <c r="AG762" i="11" s="1"/>
  <c r="AH762" i="11" s="1"/>
  <c r="J762" i="11" s="1"/>
  <c r="K762" i="11" s="1"/>
  <c r="AK766" i="11"/>
  <c r="AK770" i="11"/>
  <c r="AF770" i="11" s="1"/>
  <c r="AG770" i="11" s="1"/>
  <c r="AH770" i="11" s="1"/>
  <c r="J770" i="11" s="1"/>
  <c r="K770" i="11" s="1"/>
  <c r="AK775" i="11"/>
  <c r="AK779" i="11"/>
  <c r="AF779" i="11" s="1"/>
  <c r="AG779" i="11" s="1"/>
  <c r="AH779" i="11" s="1"/>
  <c r="J779" i="11" s="1"/>
  <c r="K779" i="11" s="1"/>
  <c r="AK784" i="11"/>
  <c r="Q788" i="11"/>
  <c r="R788" i="11" s="1"/>
  <c r="AK788" i="11"/>
  <c r="AF788" i="11" s="1"/>
  <c r="AG788" i="11" s="1"/>
  <c r="AH788" i="11" s="1"/>
  <c r="J788" i="11" s="1"/>
  <c r="K788" i="11" s="1"/>
  <c r="AF789" i="11"/>
  <c r="AG789" i="11" s="1"/>
  <c r="AH789" i="11" s="1"/>
  <c r="J789" i="11" s="1"/>
  <c r="K789" i="11" s="1"/>
  <c r="AK793" i="11"/>
  <c r="Q793" i="11"/>
  <c r="AE794" i="11"/>
  <c r="AF794" i="11" s="1"/>
  <c r="AG794" i="11" s="1"/>
  <c r="AH794" i="11" s="1"/>
  <c r="J794" i="11" s="1"/>
  <c r="K794" i="11" s="1"/>
  <c r="Q800" i="11"/>
  <c r="AK799" i="11"/>
  <c r="AF799" i="11" s="1"/>
  <c r="AG799" i="11" s="1"/>
  <c r="AH799" i="11" s="1"/>
  <c r="J799" i="11" s="1"/>
  <c r="K799" i="11" s="1"/>
  <c r="AK800" i="11"/>
  <c r="Q799" i="11"/>
  <c r="Q804" i="11"/>
  <c r="AK803" i="11"/>
  <c r="AF803" i="11" s="1"/>
  <c r="AG803" i="11" s="1"/>
  <c r="AH803" i="11" s="1"/>
  <c r="J803" i="11" s="1"/>
  <c r="K803" i="11" s="1"/>
  <c r="AK804" i="11"/>
  <c r="Q803" i="11"/>
  <c r="Q809" i="11"/>
  <c r="R809" i="11" s="1"/>
  <c r="AK808" i="11"/>
  <c r="AF808" i="11" s="1"/>
  <c r="AG808" i="11" s="1"/>
  <c r="AH808" i="11" s="1"/>
  <c r="J808" i="11" s="1"/>
  <c r="K808" i="11" s="1"/>
  <c r="AK809" i="11"/>
  <c r="Q808" i="11"/>
  <c r="R808" i="11" s="1"/>
  <c r="Q813" i="11"/>
  <c r="AK812" i="11"/>
  <c r="AF812" i="11" s="1"/>
  <c r="AG812" i="11" s="1"/>
  <c r="AH812" i="11" s="1"/>
  <c r="J812" i="11" s="1"/>
  <c r="K812" i="11" s="1"/>
  <c r="AK813" i="11"/>
  <c r="Q812" i="11"/>
  <c r="AF816" i="11"/>
  <c r="AG816" i="11" s="1"/>
  <c r="AH816" i="11" s="1"/>
  <c r="J816" i="11" s="1"/>
  <c r="K816" i="11" s="1"/>
  <c r="AF837" i="11"/>
  <c r="AG837" i="11" s="1"/>
  <c r="AH837" i="11" s="1"/>
  <c r="J837" i="11" s="1"/>
  <c r="K837" i="11" s="1"/>
  <c r="AF885" i="11"/>
  <c r="AG885" i="11" s="1"/>
  <c r="AH885" i="11" s="1"/>
  <c r="J885" i="11" s="1"/>
  <c r="K885" i="11" s="1"/>
  <c r="Q903" i="11"/>
  <c r="AK902" i="11"/>
  <c r="AK903" i="11"/>
  <c r="AF903" i="11" s="1"/>
  <c r="AG903" i="11" s="1"/>
  <c r="AH903" i="11" s="1"/>
  <c r="J903" i="11" s="1"/>
  <c r="K903" i="11" s="1"/>
  <c r="L906" i="11"/>
  <c r="O910" i="11"/>
  <c r="P910" i="11" s="1"/>
  <c r="L910" i="11"/>
  <c r="AE763" i="11"/>
  <c r="AF763" i="11" s="1"/>
  <c r="AG763" i="11" s="1"/>
  <c r="AH763" i="11" s="1"/>
  <c r="J763" i="11" s="1"/>
  <c r="K763" i="11" s="1"/>
  <c r="Q789" i="11"/>
  <c r="R789" i="11" s="1"/>
  <c r="AE791" i="11"/>
  <c r="AF791" i="11" s="1"/>
  <c r="AG791" i="11" s="1"/>
  <c r="AH791" i="11" s="1"/>
  <c r="J791" i="11" s="1"/>
  <c r="K791" i="11" s="1"/>
  <c r="AE792" i="11"/>
  <c r="AF792" i="11" s="1"/>
  <c r="AG792" i="11" s="1"/>
  <c r="AH792" i="11" s="1"/>
  <c r="J792" i="11" s="1"/>
  <c r="K792" i="11" s="1"/>
  <c r="Q792" i="11"/>
  <c r="Q798" i="11"/>
  <c r="R798" i="11" s="1"/>
  <c r="Q802" i="11"/>
  <c r="AK815" i="11"/>
  <c r="Q815" i="11"/>
  <c r="Q817" i="11"/>
  <c r="AK817" i="11"/>
  <c r="AF817" i="11" s="1"/>
  <c r="AG817" i="11" s="1"/>
  <c r="AH817" i="11" s="1"/>
  <c r="J817" i="11" s="1"/>
  <c r="K817" i="11" s="1"/>
  <c r="AK818" i="11"/>
  <c r="R831" i="11"/>
  <c r="Q834" i="11"/>
  <c r="AK833" i="11"/>
  <c r="AK834" i="11"/>
  <c r="Q833" i="11"/>
  <c r="AK836" i="11"/>
  <c r="AF836" i="11" s="1"/>
  <c r="AG836" i="11" s="1"/>
  <c r="AH836" i="11" s="1"/>
  <c r="J836" i="11" s="1"/>
  <c r="K836" i="11" s="1"/>
  <c r="Q836" i="11"/>
  <c r="Q843" i="11"/>
  <c r="R843" i="11" s="1"/>
  <c r="R844" i="11" s="1"/>
  <c r="AK842" i="11"/>
  <c r="AK843" i="11"/>
  <c r="Q842" i="11"/>
  <c r="R842" i="11" s="1"/>
  <c r="AK845" i="11"/>
  <c r="AF845" i="11" s="1"/>
  <c r="AG845" i="11" s="1"/>
  <c r="AH845" i="11" s="1"/>
  <c r="J845" i="11" s="1"/>
  <c r="K845" i="11" s="1"/>
  <c r="Q845" i="11"/>
  <c r="Q850" i="11"/>
  <c r="AE852" i="11"/>
  <c r="AF852" i="11" s="1"/>
  <c r="AG852" i="11" s="1"/>
  <c r="AH852" i="11" s="1"/>
  <c r="J852" i="11" s="1"/>
  <c r="K852" i="11" s="1"/>
  <c r="AE857" i="11"/>
  <c r="AF857" i="11" s="1"/>
  <c r="AG857" i="11" s="1"/>
  <c r="AH857" i="11" s="1"/>
  <c r="J857" i="11" s="1"/>
  <c r="K857" i="11" s="1"/>
  <c r="AE860" i="11"/>
  <c r="AF860" i="11" s="1"/>
  <c r="AG860" i="11" s="1"/>
  <c r="AH860" i="11" s="1"/>
  <c r="J860" i="11" s="1"/>
  <c r="K860" i="11" s="1"/>
  <c r="AE865" i="11"/>
  <c r="AF865" i="11" s="1"/>
  <c r="AG865" i="11" s="1"/>
  <c r="AH865" i="11" s="1"/>
  <c r="J865" i="11" s="1"/>
  <c r="K865" i="11" s="1"/>
  <c r="AE870" i="11"/>
  <c r="AF870" i="11" s="1"/>
  <c r="AG870" i="11" s="1"/>
  <c r="AH870" i="11" s="1"/>
  <c r="J870" i="11" s="1"/>
  <c r="K870" i="11" s="1"/>
  <c r="O879" i="11"/>
  <c r="P879" i="11" s="1"/>
  <c r="L879" i="11"/>
  <c r="Q890" i="11"/>
  <c r="AK889" i="11"/>
  <c r="AF889" i="11" s="1"/>
  <c r="AG889" i="11" s="1"/>
  <c r="AH889" i="11" s="1"/>
  <c r="J889" i="11" s="1"/>
  <c r="K889" i="11" s="1"/>
  <c r="AK890" i="11"/>
  <c r="Q889" i="11"/>
  <c r="AK892" i="11"/>
  <c r="AF892" i="11" s="1"/>
  <c r="AG892" i="11" s="1"/>
  <c r="AH892" i="11" s="1"/>
  <c r="J892" i="11" s="1"/>
  <c r="K892" i="11" s="1"/>
  <c r="Q892" i="11"/>
  <c r="Q894" i="11"/>
  <c r="AK894" i="11"/>
  <c r="AF894" i="11" s="1"/>
  <c r="AG894" i="11" s="1"/>
  <c r="AH894" i="11" s="1"/>
  <c r="J894" i="11" s="1"/>
  <c r="K894" i="11" s="1"/>
  <c r="AK895" i="11"/>
  <c r="L904" i="11"/>
  <c r="O904" i="11"/>
  <c r="P904" i="11" s="1"/>
  <c r="L908" i="11"/>
  <c r="O908" i="11"/>
  <c r="P908" i="11" s="1"/>
  <c r="Q913" i="11"/>
  <c r="AE809" i="11"/>
  <c r="AF809" i="11" s="1"/>
  <c r="AG809" i="11" s="1"/>
  <c r="AH809" i="11" s="1"/>
  <c r="J809" i="11" s="1"/>
  <c r="K809" i="11" s="1"/>
  <c r="AE810" i="11"/>
  <c r="AF810" i="11" s="1"/>
  <c r="AG810" i="11" s="1"/>
  <c r="AH810" i="11" s="1"/>
  <c r="J810" i="11" s="1"/>
  <c r="K810" i="11" s="1"/>
  <c r="Q810" i="11"/>
  <c r="AE813" i="11"/>
  <c r="AF813" i="11" s="1"/>
  <c r="AG813" i="11" s="1"/>
  <c r="AH813" i="11" s="1"/>
  <c r="J813" i="11" s="1"/>
  <c r="K813" i="11" s="1"/>
  <c r="AE814" i="11"/>
  <c r="AF814" i="11" s="1"/>
  <c r="AG814" i="11" s="1"/>
  <c r="AH814" i="11" s="1"/>
  <c r="J814" i="11" s="1"/>
  <c r="K814" i="11" s="1"/>
  <c r="Q814" i="11"/>
  <c r="Q822" i="11"/>
  <c r="AK821" i="11"/>
  <c r="AF821" i="11" s="1"/>
  <c r="AG821" i="11" s="1"/>
  <c r="AH821" i="11" s="1"/>
  <c r="J821" i="11" s="1"/>
  <c r="K821" i="11" s="1"/>
  <c r="Q826" i="11"/>
  <c r="AK825" i="11"/>
  <c r="AF825" i="11" s="1"/>
  <c r="AG825" i="11" s="1"/>
  <c r="AH825" i="11" s="1"/>
  <c r="J825" i="11" s="1"/>
  <c r="K825" i="11" s="1"/>
  <c r="Q830" i="11"/>
  <c r="R830" i="11" s="1"/>
  <c r="AK829" i="11"/>
  <c r="AE830" i="11"/>
  <c r="AE831" i="11"/>
  <c r="AF831" i="11" s="1"/>
  <c r="AG831" i="11" s="1"/>
  <c r="AH831" i="11" s="1"/>
  <c r="J831" i="11" s="1"/>
  <c r="K831" i="11" s="1"/>
  <c r="AE834" i="11"/>
  <c r="AE835" i="11"/>
  <c r="AF835" i="11" s="1"/>
  <c r="AG835" i="11" s="1"/>
  <c r="AH835" i="11" s="1"/>
  <c r="J835" i="11" s="1"/>
  <c r="K835" i="11" s="1"/>
  <c r="AE838" i="11"/>
  <c r="AF838" i="11" s="1"/>
  <c r="AG838" i="11" s="1"/>
  <c r="AH838" i="11" s="1"/>
  <c r="J838" i="11" s="1"/>
  <c r="K838" i="11" s="1"/>
  <c r="Q839" i="11"/>
  <c r="T850" i="11"/>
  <c r="U850" i="11" s="1"/>
  <c r="AE843" i="11"/>
  <c r="AF843" i="11" s="1"/>
  <c r="AG843" i="11" s="1"/>
  <c r="AH843" i="11" s="1"/>
  <c r="J843" i="11" s="1"/>
  <c r="K843" i="11" s="1"/>
  <c r="AE844" i="11"/>
  <c r="AF844" i="11" s="1"/>
  <c r="AG844" i="11" s="1"/>
  <c r="AH844" i="11" s="1"/>
  <c r="J844" i="11" s="1"/>
  <c r="K844" i="11" s="1"/>
  <c r="AE847" i="11"/>
  <c r="AF847" i="11" s="1"/>
  <c r="AG847" i="11" s="1"/>
  <c r="AH847" i="11" s="1"/>
  <c r="J847" i="11" s="1"/>
  <c r="K847" i="11" s="1"/>
  <c r="AE848" i="11"/>
  <c r="AF848" i="11" s="1"/>
  <c r="AG848" i="11" s="1"/>
  <c r="AH848" i="11" s="1"/>
  <c r="J848" i="11" s="1"/>
  <c r="K848" i="11" s="1"/>
  <c r="AF854" i="11"/>
  <c r="AG854" i="11" s="1"/>
  <c r="AH854" i="11" s="1"/>
  <c r="J854" i="11" s="1"/>
  <c r="K854" i="11" s="1"/>
  <c r="Q855" i="11"/>
  <c r="AF858" i="11"/>
  <c r="AG858" i="11" s="1"/>
  <c r="AH858" i="11" s="1"/>
  <c r="J858" i="11" s="1"/>
  <c r="K858" i="11" s="1"/>
  <c r="Q859" i="11"/>
  <c r="AE861" i="11"/>
  <c r="AF861" i="11" s="1"/>
  <c r="AG861" i="11" s="1"/>
  <c r="AH861" i="11" s="1"/>
  <c r="J861" i="11" s="1"/>
  <c r="K861" i="11" s="1"/>
  <c r="AF863" i="11"/>
  <c r="AG863" i="11" s="1"/>
  <c r="AH863" i="11" s="1"/>
  <c r="J863" i="11" s="1"/>
  <c r="K863" i="11" s="1"/>
  <c r="Q864" i="11"/>
  <c r="AF867" i="11"/>
  <c r="AG867" i="11" s="1"/>
  <c r="AH867" i="11" s="1"/>
  <c r="J867" i="11" s="1"/>
  <c r="K867" i="11" s="1"/>
  <c r="Q868" i="11"/>
  <c r="AF871" i="11"/>
  <c r="AG871" i="11" s="1"/>
  <c r="AH871" i="11" s="1"/>
  <c r="J871" i="11" s="1"/>
  <c r="K871" i="11" s="1"/>
  <c r="Q872" i="11"/>
  <c r="Q877" i="11"/>
  <c r="AK876" i="11"/>
  <c r="AF876" i="11" s="1"/>
  <c r="AG876" i="11" s="1"/>
  <c r="AH876" i="11" s="1"/>
  <c r="J876" i="11" s="1"/>
  <c r="K876" i="11" s="1"/>
  <c r="Q881" i="11"/>
  <c r="AK880" i="11"/>
  <c r="AF880" i="11" s="1"/>
  <c r="AG880" i="11" s="1"/>
  <c r="AH880" i="11" s="1"/>
  <c r="J880" i="11" s="1"/>
  <c r="K880" i="11" s="1"/>
  <c r="AE886" i="11"/>
  <c r="AF886" i="11" s="1"/>
  <c r="AG886" i="11" s="1"/>
  <c r="AH886" i="11" s="1"/>
  <c r="J886" i="11" s="1"/>
  <c r="K886" i="11" s="1"/>
  <c r="AE887" i="11"/>
  <c r="AF887" i="11" s="1"/>
  <c r="AG887" i="11" s="1"/>
  <c r="AH887" i="11" s="1"/>
  <c r="J887" i="11" s="1"/>
  <c r="K887" i="11" s="1"/>
  <c r="AE890" i="11"/>
  <c r="AF890" i="11" s="1"/>
  <c r="AG890" i="11" s="1"/>
  <c r="AH890" i="11" s="1"/>
  <c r="J890" i="11" s="1"/>
  <c r="K890" i="11" s="1"/>
  <c r="AE891" i="11"/>
  <c r="AF891" i="11" s="1"/>
  <c r="AG891" i="11" s="1"/>
  <c r="AH891" i="11" s="1"/>
  <c r="J891" i="11" s="1"/>
  <c r="K891" i="11" s="1"/>
  <c r="Q896" i="11"/>
  <c r="R896" i="11" s="1"/>
  <c r="R897" i="11" s="1"/>
  <c r="R898" i="11" s="1"/>
  <c r="Q899" i="11"/>
  <c r="AK898" i="11"/>
  <c r="AF898" i="11" s="1"/>
  <c r="AG898" i="11" s="1"/>
  <c r="AH898" i="11" s="1"/>
  <c r="J898" i="11" s="1"/>
  <c r="K898" i="11" s="1"/>
  <c r="Q900" i="11"/>
  <c r="Q904" i="11"/>
  <c r="AK970" i="11"/>
  <c r="Q970" i="11"/>
  <c r="AF977" i="11"/>
  <c r="AG977" i="11" s="1"/>
  <c r="AH977" i="11" s="1"/>
  <c r="J977" i="11" s="1"/>
  <c r="K977" i="11" s="1"/>
  <c r="AF798" i="11"/>
  <c r="AG798" i="11" s="1"/>
  <c r="AH798" i="11" s="1"/>
  <c r="J798" i="11" s="1"/>
  <c r="K798" i="11" s="1"/>
  <c r="AF802" i="11"/>
  <c r="AG802" i="11" s="1"/>
  <c r="AH802" i="11" s="1"/>
  <c r="J802" i="11" s="1"/>
  <c r="K802" i="11" s="1"/>
  <c r="AF806" i="11"/>
  <c r="AG806" i="11" s="1"/>
  <c r="AH806" i="11" s="1"/>
  <c r="J806" i="11" s="1"/>
  <c r="K806" i="11" s="1"/>
  <c r="AF811" i="11"/>
  <c r="AG811" i="11" s="1"/>
  <c r="AH811" i="11" s="1"/>
  <c r="J811" i="11" s="1"/>
  <c r="K811" i="11" s="1"/>
  <c r="AF815" i="11"/>
  <c r="AG815" i="11" s="1"/>
  <c r="AH815" i="11" s="1"/>
  <c r="J815" i="11" s="1"/>
  <c r="K815" i="11" s="1"/>
  <c r="T828" i="11"/>
  <c r="AE818" i="11"/>
  <c r="AF818" i="11" s="1"/>
  <c r="AG818" i="11" s="1"/>
  <c r="AH818" i="11" s="1"/>
  <c r="J818" i="11" s="1"/>
  <c r="K818" i="11" s="1"/>
  <c r="AE819" i="11"/>
  <c r="AF819" i="11" s="1"/>
  <c r="AG819" i="11" s="1"/>
  <c r="AH819" i="11" s="1"/>
  <c r="J819" i="11" s="1"/>
  <c r="K819" i="11" s="1"/>
  <c r="Q819" i="11"/>
  <c r="R819" i="11" s="1"/>
  <c r="AE822" i="11"/>
  <c r="AF822" i="11" s="1"/>
  <c r="AG822" i="11" s="1"/>
  <c r="AH822" i="11" s="1"/>
  <c r="J822" i="11" s="1"/>
  <c r="K822" i="11" s="1"/>
  <c r="AE823" i="11"/>
  <c r="AF823" i="11" s="1"/>
  <c r="AG823" i="11" s="1"/>
  <c r="AH823" i="11" s="1"/>
  <c r="J823" i="11" s="1"/>
  <c r="K823" i="11" s="1"/>
  <c r="Q823" i="11"/>
  <c r="AE826" i="11"/>
  <c r="AF826" i="11" s="1"/>
  <c r="AG826" i="11" s="1"/>
  <c r="AH826" i="11" s="1"/>
  <c r="J826" i="11" s="1"/>
  <c r="K826" i="11" s="1"/>
  <c r="AE827" i="11"/>
  <c r="AF827" i="11" s="1"/>
  <c r="AG827" i="11" s="1"/>
  <c r="AH827" i="11" s="1"/>
  <c r="J827" i="11" s="1"/>
  <c r="K827" i="11" s="1"/>
  <c r="Q827" i="11"/>
  <c r="AK830" i="11"/>
  <c r="AF832" i="11"/>
  <c r="AG832" i="11" s="1"/>
  <c r="AH832" i="11" s="1"/>
  <c r="J832" i="11" s="1"/>
  <c r="K832" i="11" s="1"/>
  <c r="AE839" i="11"/>
  <c r="AF839" i="11" s="1"/>
  <c r="AG839" i="11" s="1"/>
  <c r="AH839" i="11" s="1"/>
  <c r="J839" i="11" s="1"/>
  <c r="K839" i="11" s="1"/>
  <c r="AF841" i="11"/>
  <c r="AG841" i="11" s="1"/>
  <c r="AH841" i="11" s="1"/>
  <c r="J841" i="11" s="1"/>
  <c r="K841" i="11" s="1"/>
  <c r="AF849" i="11"/>
  <c r="AG849" i="11" s="1"/>
  <c r="AH849" i="11" s="1"/>
  <c r="J849" i="11" s="1"/>
  <c r="K849" i="11" s="1"/>
  <c r="Q854" i="11"/>
  <c r="Q858" i="11"/>
  <c r="Q863" i="11"/>
  <c r="R863" i="11" s="1"/>
  <c r="Q867" i="11"/>
  <c r="Q871" i="11"/>
  <c r="AK872" i="11"/>
  <c r="AF872" i="11" s="1"/>
  <c r="AG872" i="11" s="1"/>
  <c r="AH872" i="11" s="1"/>
  <c r="J872" i="11" s="1"/>
  <c r="K872" i="11" s="1"/>
  <c r="Q874" i="11"/>
  <c r="R874" i="11" s="1"/>
  <c r="AK873" i="11"/>
  <c r="AE874" i="11"/>
  <c r="AF874" i="11" s="1"/>
  <c r="AG874" i="11" s="1"/>
  <c r="AH874" i="11" s="1"/>
  <c r="J874" i="11" s="1"/>
  <c r="K874" i="11" s="1"/>
  <c r="O874" i="11" s="1"/>
  <c r="P874" i="11" s="1"/>
  <c r="AE877" i="11"/>
  <c r="AF877" i="11" s="1"/>
  <c r="AG877" i="11" s="1"/>
  <c r="AH877" i="11" s="1"/>
  <c r="J877" i="11" s="1"/>
  <c r="K877" i="11" s="1"/>
  <c r="AE878" i="11"/>
  <c r="AF878" i="11" s="1"/>
  <c r="AG878" i="11" s="1"/>
  <c r="AH878" i="11" s="1"/>
  <c r="J878" i="11" s="1"/>
  <c r="K878" i="11" s="1"/>
  <c r="AE881" i="11"/>
  <c r="AF881" i="11" s="1"/>
  <c r="AG881" i="11" s="1"/>
  <c r="AH881" i="11" s="1"/>
  <c r="J881" i="11" s="1"/>
  <c r="K881" i="11" s="1"/>
  <c r="AE882" i="11"/>
  <c r="AF882" i="11" s="1"/>
  <c r="AG882" i="11" s="1"/>
  <c r="AH882" i="11" s="1"/>
  <c r="J882" i="11" s="1"/>
  <c r="K882" i="11" s="1"/>
  <c r="AF883" i="11"/>
  <c r="AG883" i="11" s="1"/>
  <c r="AH883" i="11" s="1"/>
  <c r="J883" i="11" s="1"/>
  <c r="K883" i="11" s="1"/>
  <c r="T905" i="11"/>
  <c r="AE895" i="11"/>
  <c r="AF895" i="11" s="1"/>
  <c r="AG895" i="11" s="1"/>
  <c r="AH895" i="11" s="1"/>
  <c r="J895" i="11" s="1"/>
  <c r="K895" i="11" s="1"/>
  <c r="AE896" i="11"/>
  <c r="AF896" i="11" s="1"/>
  <c r="AG896" i="11" s="1"/>
  <c r="AH896" i="11" s="1"/>
  <c r="J896" i="11" s="1"/>
  <c r="K896" i="11" s="1"/>
  <c r="AE899" i="11"/>
  <c r="AF899" i="11" s="1"/>
  <c r="AG899" i="11" s="1"/>
  <c r="AH899" i="11" s="1"/>
  <c r="J899" i="11" s="1"/>
  <c r="K899" i="11" s="1"/>
  <c r="AE900" i="11"/>
  <c r="AF900" i="11" s="1"/>
  <c r="AG900" i="11" s="1"/>
  <c r="AH900" i="11" s="1"/>
  <c r="J900" i="11" s="1"/>
  <c r="K900" i="11" s="1"/>
  <c r="AF938" i="11"/>
  <c r="AG938" i="11" s="1"/>
  <c r="AH938" i="11" s="1"/>
  <c r="J938" i="11" s="1"/>
  <c r="K938" i="11" s="1"/>
  <c r="AE939" i="11"/>
  <c r="AF939" i="11" s="1"/>
  <c r="AG939" i="11" s="1"/>
  <c r="AH939" i="11" s="1"/>
  <c r="J939" i="11" s="1"/>
  <c r="K939" i="11" s="1"/>
  <c r="AE940" i="11"/>
  <c r="AF940" i="11" s="1"/>
  <c r="AG940" i="11" s="1"/>
  <c r="AH940" i="11" s="1"/>
  <c r="J940" i="11" s="1"/>
  <c r="K940" i="11" s="1"/>
  <c r="Q940" i="11"/>
  <c r="R940" i="11" s="1"/>
  <c r="Q943" i="11"/>
  <c r="AK943" i="11"/>
  <c r="AK942" i="11"/>
  <c r="Q942" i="11"/>
  <c r="AF828" i="11"/>
  <c r="AG828" i="11" s="1"/>
  <c r="AH828" i="11" s="1"/>
  <c r="J828" i="11" s="1"/>
  <c r="K828" i="11" s="1"/>
  <c r="AK850" i="11"/>
  <c r="AF850" i="11" s="1"/>
  <c r="AG850" i="11" s="1"/>
  <c r="AH850" i="11" s="1"/>
  <c r="J850" i="11" s="1"/>
  <c r="K850" i="11" s="1"/>
  <c r="Q852" i="11"/>
  <c r="R852" i="11" s="1"/>
  <c r="AK851" i="11"/>
  <c r="Q853" i="11"/>
  <c r="R853" i="11" s="1"/>
  <c r="Q856" i="11"/>
  <c r="AK855" i="11"/>
  <c r="AF855" i="11" s="1"/>
  <c r="AG855" i="11" s="1"/>
  <c r="AH855" i="11" s="1"/>
  <c r="J855" i="11" s="1"/>
  <c r="K855" i="11" s="1"/>
  <c r="Q857" i="11"/>
  <c r="Q860" i="11"/>
  <c r="AK859" i="11"/>
  <c r="AF859" i="11" s="1"/>
  <c r="AG859" i="11" s="1"/>
  <c r="AH859" i="11" s="1"/>
  <c r="J859" i="11" s="1"/>
  <c r="K859" i="11" s="1"/>
  <c r="Q865" i="11"/>
  <c r="AK864" i="11"/>
  <c r="AF864" i="11" s="1"/>
  <c r="AG864" i="11" s="1"/>
  <c r="AH864" i="11" s="1"/>
  <c r="J864" i="11" s="1"/>
  <c r="K864" i="11" s="1"/>
  <c r="Q866" i="11"/>
  <c r="Q869" i="11"/>
  <c r="AK868" i="11"/>
  <c r="AF868" i="11" s="1"/>
  <c r="AG868" i="11" s="1"/>
  <c r="AH868" i="11" s="1"/>
  <c r="J868" i="11" s="1"/>
  <c r="K868" i="11" s="1"/>
  <c r="Q870" i="11"/>
  <c r="AK901" i="11"/>
  <c r="AF901" i="11" s="1"/>
  <c r="AG901" i="11" s="1"/>
  <c r="AH901" i="11" s="1"/>
  <c r="J901" i="11" s="1"/>
  <c r="K901" i="11" s="1"/>
  <c r="Q901" i="11"/>
  <c r="AF902" i="11"/>
  <c r="AG902" i="11" s="1"/>
  <c r="AH902" i="11" s="1"/>
  <c r="J902" i="11" s="1"/>
  <c r="K902" i="11" s="1"/>
  <c r="AF905" i="11"/>
  <c r="AG905" i="11" s="1"/>
  <c r="AH905" i="11" s="1"/>
  <c r="J905" i="11" s="1"/>
  <c r="K905" i="11" s="1"/>
  <c r="AE909" i="11"/>
  <c r="AF909" i="11" s="1"/>
  <c r="AG909" i="11" s="1"/>
  <c r="AH909" i="11" s="1"/>
  <c r="J909" i="11" s="1"/>
  <c r="K909" i="11" s="1"/>
  <c r="O911" i="11"/>
  <c r="P911" i="11" s="1"/>
  <c r="L911" i="11"/>
  <c r="AF931" i="11"/>
  <c r="AG931" i="11" s="1"/>
  <c r="AH931" i="11" s="1"/>
  <c r="J931" i="11" s="1"/>
  <c r="K931" i="11" s="1"/>
  <c r="AE933" i="11"/>
  <c r="Q932" i="11"/>
  <c r="AE932" i="11"/>
  <c r="AF932" i="11" s="1"/>
  <c r="AG932" i="11" s="1"/>
  <c r="AH932" i="11" s="1"/>
  <c r="J932" i="11" s="1"/>
  <c r="K932" i="11" s="1"/>
  <c r="AK944" i="11"/>
  <c r="AF944" i="11" s="1"/>
  <c r="AG944" i="11" s="1"/>
  <c r="AH944" i="11" s="1"/>
  <c r="J944" i="11" s="1"/>
  <c r="K944" i="11" s="1"/>
  <c r="Q944" i="11"/>
  <c r="Q945" i="11"/>
  <c r="O951" i="11"/>
  <c r="P951" i="11" s="1"/>
  <c r="L951" i="11"/>
  <c r="Q908" i="11"/>
  <c r="R908" i="11" s="1"/>
  <c r="AK907" i="11"/>
  <c r="AF907" i="11" s="1"/>
  <c r="AG907" i="11" s="1"/>
  <c r="AH907" i="11" s="1"/>
  <c r="J907" i="11" s="1"/>
  <c r="K907" i="11" s="1"/>
  <c r="Q909" i="11"/>
  <c r="Q924" i="11"/>
  <c r="AK933" i="11"/>
  <c r="AF942" i="11"/>
  <c r="AG942" i="11" s="1"/>
  <c r="AH942" i="11" s="1"/>
  <c r="J942" i="11" s="1"/>
  <c r="K942" i="11" s="1"/>
  <c r="T946" i="11"/>
  <c r="U946" i="11" s="1"/>
  <c r="O947" i="11"/>
  <c r="P947" i="11" s="1"/>
  <c r="L947" i="11"/>
  <c r="O955" i="11"/>
  <c r="P955" i="11" s="1"/>
  <c r="AF958" i="11"/>
  <c r="AG958" i="11" s="1"/>
  <c r="AH958" i="11" s="1"/>
  <c r="J958" i="11" s="1"/>
  <c r="K958" i="11" s="1"/>
  <c r="AK971" i="11"/>
  <c r="Q971" i="11"/>
  <c r="O1016" i="11"/>
  <c r="P1016" i="11" s="1"/>
  <c r="L1016" i="11"/>
  <c r="AF915" i="11"/>
  <c r="AG915" i="11" s="1"/>
  <c r="AH915" i="11" s="1"/>
  <c r="J915" i="11" s="1"/>
  <c r="K915" i="11" s="1"/>
  <c r="AK915" i="11"/>
  <c r="Q915" i="11"/>
  <c r="AK922" i="11"/>
  <c r="AF922" i="11" s="1"/>
  <c r="AG922" i="11" s="1"/>
  <c r="AH922" i="11" s="1"/>
  <c r="J922" i="11" s="1"/>
  <c r="K922" i="11" s="1"/>
  <c r="Q922" i="11"/>
  <c r="Q930" i="11"/>
  <c r="AK930" i="11"/>
  <c r="AK929" i="11"/>
  <c r="AF929" i="11" s="1"/>
  <c r="AG929" i="11" s="1"/>
  <c r="AH929" i="11" s="1"/>
  <c r="J929" i="11" s="1"/>
  <c r="K929" i="11" s="1"/>
  <c r="Q929" i="11"/>
  <c r="R929" i="11" s="1"/>
  <c r="AE934" i="11"/>
  <c r="AF934" i="11" s="1"/>
  <c r="AG934" i="11" s="1"/>
  <c r="AH934" i="11" s="1"/>
  <c r="J934" i="11" s="1"/>
  <c r="K934" i="11" s="1"/>
  <c r="AE935" i="11"/>
  <c r="AF935" i="11" s="1"/>
  <c r="AG935" i="11" s="1"/>
  <c r="AH935" i="11" s="1"/>
  <c r="J935" i="11" s="1"/>
  <c r="K935" i="11" s="1"/>
  <c r="L948" i="11"/>
  <c r="O948" i="11"/>
  <c r="P948" i="11" s="1"/>
  <c r="O953" i="11"/>
  <c r="P953" i="11" s="1"/>
  <c r="L953" i="11"/>
  <c r="AE965" i="11"/>
  <c r="AF965" i="11" s="1"/>
  <c r="AG965" i="11" s="1"/>
  <c r="AH965" i="11" s="1"/>
  <c r="J965" i="11" s="1"/>
  <c r="K965" i="11" s="1"/>
  <c r="Q966" i="11"/>
  <c r="AE966" i="11"/>
  <c r="AF966" i="11" s="1"/>
  <c r="AG966" i="11" s="1"/>
  <c r="AH966" i="11" s="1"/>
  <c r="J966" i="11" s="1"/>
  <c r="K966" i="11" s="1"/>
  <c r="O973" i="11"/>
  <c r="P973" i="11" s="1"/>
  <c r="L973" i="11"/>
  <c r="L987" i="11"/>
  <c r="O987" i="11"/>
  <c r="P987" i="11" s="1"/>
  <c r="L991" i="11"/>
  <c r="O991" i="11"/>
  <c r="P991" i="11" s="1"/>
  <c r="O994" i="11"/>
  <c r="P994" i="11" s="1"/>
  <c r="L994" i="11"/>
  <c r="AE1004" i="11"/>
  <c r="AF1004" i="11" s="1"/>
  <c r="AG1004" i="11" s="1"/>
  <c r="AH1004" i="11" s="1"/>
  <c r="J1004" i="11" s="1"/>
  <c r="K1004" i="11" s="1"/>
  <c r="T1004" i="11"/>
  <c r="U1004" i="11" s="1"/>
  <c r="Q1008" i="11"/>
  <c r="R1008" i="11" s="1"/>
  <c r="AK1006" i="11"/>
  <c r="AF1006" i="11" s="1"/>
  <c r="AG1006" i="11" s="1"/>
  <c r="AH1006" i="11" s="1"/>
  <c r="J1006" i="11" s="1"/>
  <c r="K1006" i="11" s="1"/>
  <c r="Q1006" i="11"/>
  <c r="R1006" i="11" s="1"/>
  <c r="AK1014" i="11"/>
  <c r="AF1014" i="11" s="1"/>
  <c r="AG1014" i="11" s="1"/>
  <c r="AH1014" i="11" s="1"/>
  <c r="J1014" i="11" s="1"/>
  <c r="K1014" i="11" s="1"/>
  <c r="Q1015" i="11"/>
  <c r="Q1014" i="11"/>
  <c r="O1001" i="11"/>
  <c r="P1001" i="11" s="1"/>
  <c r="L1001" i="11"/>
  <c r="AK916" i="11"/>
  <c r="AF916" i="11" s="1"/>
  <c r="AG916" i="11" s="1"/>
  <c r="AH916" i="11" s="1"/>
  <c r="J916" i="11" s="1"/>
  <c r="K916" i="11" s="1"/>
  <c r="T927" i="11"/>
  <c r="U927" i="11" s="1"/>
  <c r="AE917" i="11"/>
  <c r="AF917" i="11" s="1"/>
  <c r="AG917" i="11" s="1"/>
  <c r="AH917" i="11" s="1"/>
  <c r="J917" i="11" s="1"/>
  <c r="K917" i="11" s="1"/>
  <c r="AE918" i="11"/>
  <c r="AF918" i="11" s="1"/>
  <c r="AG918" i="11" s="1"/>
  <c r="AH918" i="11" s="1"/>
  <c r="J918" i="11" s="1"/>
  <c r="K918" i="11" s="1"/>
  <c r="AF920" i="11"/>
  <c r="AG920" i="11" s="1"/>
  <c r="AH920" i="11" s="1"/>
  <c r="J920" i="11" s="1"/>
  <c r="K920" i="11" s="1"/>
  <c r="Q921" i="11"/>
  <c r="AK921" i="11"/>
  <c r="AK920" i="11"/>
  <c r="Q920" i="11"/>
  <c r="R920" i="11" s="1"/>
  <c r="Q923" i="11"/>
  <c r="AK923" i="11"/>
  <c r="AF923" i="11" s="1"/>
  <c r="AG923" i="11" s="1"/>
  <c r="AH923" i="11" s="1"/>
  <c r="J923" i="11" s="1"/>
  <c r="K923" i="11" s="1"/>
  <c r="AE925" i="11"/>
  <c r="AF925" i="11" s="1"/>
  <c r="AG925" i="11" s="1"/>
  <c r="AH925" i="11" s="1"/>
  <c r="J925" i="11" s="1"/>
  <c r="K925" i="11" s="1"/>
  <c r="AE926" i="11"/>
  <c r="AF926" i="11" s="1"/>
  <c r="AG926" i="11" s="1"/>
  <c r="AH926" i="11" s="1"/>
  <c r="J926" i="11" s="1"/>
  <c r="K926" i="11" s="1"/>
  <c r="AK931" i="11"/>
  <c r="Q931" i="11"/>
  <c r="AK937" i="11"/>
  <c r="Q937" i="11"/>
  <c r="AK938" i="11"/>
  <c r="AK945" i="11"/>
  <c r="AF945" i="11" s="1"/>
  <c r="AG945" i="11" s="1"/>
  <c r="AH945" i="11" s="1"/>
  <c r="J945" i="11" s="1"/>
  <c r="K945" i="11" s="1"/>
  <c r="Q946" i="11"/>
  <c r="AK959" i="11"/>
  <c r="Q959" i="11"/>
  <c r="AE968" i="11"/>
  <c r="AF968" i="11" s="1"/>
  <c r="AG968" i="11" s="1"/>
  <c r="AH968" i="11" s="1"/>
  <c r="J968" i="11" s="1"/>
  <c r="K968" i="11" s="1"/>
  <c r="AE967" i="11"/>
  <c r="AF967" i="11" s="1"/>
  <c r="AG967" i="11" s="1"/>
  <c r="AH967" i="11" s="1"/>
  <c r="J967" i="11" s="1"/>
  <c r="K967" i="11" s="1"/>
  <c r="Q967" i="11"/>
  <c r="Q976" i="11"/>
  <c r="AK976" i="11"/>
  <c r="Q977" i="11"/>
  <c r="O978" i="11"/>
  <c r="P978" i="11" s="1"/>
  <c r="L978" i="11"/>
  <c r="AF959" i="11"/>
  <c r="AG959" i="11" s="1"/>
  <c r="AH959" i="11" s="1"/>
  <c r="J959" i="11" s="1"/>
  <c r="K959" i="11" s="1"/>
  <c r="AK962" i="11"/>
  <c r="Q962" i="11"/>
  <c r="R962" i="11" s="1"/>
  <c r="AF963" i="11"/>
  <c r="AG963" i="11" s="1"/>
  <c r="AH963" i="11" s="1"/>
  <c r="J963" i="11" s="1"/>
  <c r="K963" i="11" s="1"/>
  <c r="Q965" i="11"/>
  <c r="AK964" i="11"/>
  <c r="Q964" i="11"/>
  <c r="Q975" i="11"/>
  <c r="R975" i="11" s="1"/>
  <c r="Q974" i="11"/>
  <c r="R974" i="11" s="1"/>
  <c r="AK975" i="11"/>
  <c r="AK974" i="11"/>
  <c r="AE975" i="11"/>
  <c r="AF975" i="11" s="1"/>
  <c r="AG975" i="11" s="1"/>
  <c r="AH975" i="11" s="1"/>
  <c r="J975" i="11" s="1"/>
  <c r="K975" i="11" s="1"/>
  <c r="AE976" i="11"/>
  <c r="AK985" i="11"/>
  <c r="AF985" i="11" s="1"/>
  <c r="AG985" i="11" s="1"/>
  <c r="AH985" i="11" s="1"/>
  <c r="J985" i="11" s="1"/>
  <c r="K985" i="11" s="1"/>
  <c r="O1047" i="11"/>
  <c r="P1047" i="11" s="1"/>
  <c r="L1047" i="11"/>
  <c r="O1049" i="11"/>
  <c r="P1049" i="11" s="1"/>
  <c r="O1060" i="11"/>
  <c r="P1060" i="11" s="1"/>
  <c r="L1060" i="11"/>
  <c r="AF937" i="11"/>
  <c r="AG937" i="11" s="1"/>
  <c r="AH937" i="11" s="1"/>
  <c r="J937" i="11" s="1"/>
  <c r="K937" i="11" s="1"/>
  <c r="AE950" i="11"/>
  <c r="AF950" i="11" s="1"/>
  <c r="AG950" i="11" s="1"/>
  <c r="AH950" i="11" s="1"/>
  <c r="J950" i="11" s="1"/>
  <c r="K950" i="11" s="1"/>
  <c r="AE964" i="11"/>
  <c r="AF964" i="11" s="1"/>
  <c r="AG964" i="11" s="1"/>
  <c r="AH964" i="11" s="1"/>
  <c r="J964" i="11" s="1"/>
  <c r="K964" i="11" s="1"/>
  <c r="AK972" i="11"/>
  <c r="T974" i="11"/>
  <c r="AE974" i="11"/>
  <c r="AF974" i="11" s="1"/>
  <c r="AG974" i="11" s="1"/>
  <c r="AH974" i="11" s="1"/>
  <c r="J974" i="11" s="1"/>
  <c r="K974" i="11" s="1"/>
  <c r="O993" i="11"/>
  <c r="P993" i="11" s="1"/>
  <c r="L993" i="11"/>
  <c r="L1046" i="11"/>
  <c r="O1046" i="11"/>
  <c r="P1046" i="11" s="1"/>
  <c r="O1123" i="11"/>
  <c r="P1123" i="11" s="1"/>
  <c r="L1123" i="11"/>
  <c r="O1038" i="11"/>
  <c r="P1038" i="11" s="1"/>
  <c r="L1038" i="11"/>
  <c r="O1079" i="11"/>
  <c r="P1079" i="11" s="1"/>
  <c r="L1079" i="11"/>
  <c r="AK963" i="11"/>
  <c r="Q963" i="11"/>
  <c r="R963" i="11" s="1"/>
  <c r="AK984" i="11"/>
  <c r="AF984" i="11" s="1"/>
  <c r="AG984" i="11" s="1"/>
  <c r="AH984" i="11" s="1"/>
  <c r="J984" i="11" s="1"/>
  <c r="K984" i="11" s="1"/>
  <c r="Q984" i="11"/>
  <c r="R984" i="11" s="1"/>
  <c r="R985" i="11" s="1"/>
  <c r="R986" i="11" s="1"/>
  <c r="O997" i="11"/>
  <c r="P997" i="11" s="1"/>
  <c r="L997" i="11"/>
  <c r="Q1012" i="11"/>
  <c r="AK1011" i="11"/>
  <c r="AF1011" i="11" s="1"/>
  <c r="AG1011" i="11" s="1"/>
  <c r="AH1011" i="11" s="1"/>
  <c r="J1011" i="11" s="1"/>
  <c r="K1011" i="11" s="1"/>
  <c r="Q1011" i="11"/>
  <c r="AF1017" i="11"/>
  <c r="AG1017" i="11" s="1"/>
  <c r="AH1017" i="11" s="1"/>
  <c r="J1017" i="11" s="1"/>
  <c r="K1017" i="11" s="1"/>
  <c r="L1076" i="11"/>
  <c r="O1076" i="11"/>
  <c r="P1076" i="11" s="1"/>
  <c r="O1078" i="11"/>
  <c r="P1078" i="11" s="1"/>
  <c r="L1078" i="11"/>
  <c r="AE840" i="11"/>
  <c r="AF840" i="11" s="1"/>
  <c r="AG840" i="11" s="1"/>
  <c r="AH840" i="11" s="1"/>
  <c r="J840" i="11" s="1"/>
  <c r="K840" i="11" s="1"/>
  <c r="AE862" i="11"/>
  <c r="AF862" i="11" s="1"/>
  <c r="AG862" i="11" s="1"/>
  <c r="AH862" i="11" s="1"/>
  <c r="J862" i="11" s="1"/>
  <c r="K862" i="11" s="1"/>
  <c r="AK914" i="11"/>
  <c r="AF914" i="11" s="1"/>
  <c r="AG914" i="11" s="1"/>
  <c r="AH914" i="11" s="1"/>
  <c r="J914" i="11" s="1"/>
  <c r="K914" i="11" s="1"/>
  <c r="Q916" i="11"/>
  <c r="AK919" i="11"/>
  <c r="AF919" i="11" s="1"/>
  <c r="AG919" i="11" s="1"/>
  <c r="AH919" i="11" s="1"/>
  <c r="J919" i="11" s="1"/>
  <c r="K919" i="11" s="1"/>
  <c r="AE921" i="11"/>
  <c r="AF921" i="11" s="1"/>
  <c r="AG921" i="11" s="1"/>
  <c r="AH921" i="11" s="1"/>
  <c r="J921" i="11" s="1"/>
  <c r="K921" i="11" s="1"/>
  <c r="AK928" i="11"/>
  <c r="AE930" i="11"/>
  <c r="AF930" i="11" s="1"/>
  <c r="AG930" i="11" s="1"/>
  <c r="AH930" i="11" s="1"/>
  <c r="J930" i="11" s="1"/>
  <c r="K930" i="11" s="1"/>
  <c r="AK936" i="11"/>
  <c r="AF936" i="11" s="1"/>
  <c r="AG936" i="11" s="1"/>
  <c r="AH936" i="11" s="1"/>
  <c r="J936" i="11" s="1"/>
  <c r="K936" i="11" s="1"/>
  <c r="Q938" i="11"/>
  <c r="AK941" i="11"/>
  <c r="AF941" i="11" s="1"/>
  <c r="AG941" i="11" s="1"/>
  <c r="AH941" i="11" s="1"/>
  <c r="J941" i="11" s="1"/>
  <c r="K941" i="11" s="1"/>
  <c r="AE943" i="11"/>
  <c r="AF943" i="11" s="1"/>
  <c r="AG943" i="11" s="1"/>
  <c r="AH943" i="11" s="1"/>
  <c r="J943" i="11" s="1"/>
  <c r="K943" i="11" s="1"/>
  <c r="R953" i="11"/>
  <c r="R954" i="11" s="1"/>
  <c r="Q956" i="11"/>
  <c r="Q955" i="11"/>
  <c r="Q960" i="11"/>
  <c r="AK960" i="11"/>
  <c r="AF960" i="11" s="1"/>
  <c r="AG960" i="11" s="1"/>
  <c r="AH960" i="11" s="1"/>
  <c r="J960" i="11" s="1"/>
  <c r="K960" i="11" s="1"/>
  <c r="AK961" i="11"/>
  <c r="AF962" i="11"/>
  <c r="AG962" i="11" s="1"/>
  <c r="AH962" i="11" s="1"/>
  <c r="J962" i="11" s="1"/>
  <c r="K962" i="11" s="1"/>
  <c r="AF970" i="11"/>
  <c r="AG970" i="11" s="1"/>
  <c r="AH970" i="11" s="1"/>
  <c r="J970" i="11" s="1"/>
  <c r="K970" i="11" s="1"/>
  <c r="AF971" i="11"/>
  <c r="AG971" i="11" s="1"/>
  <c r="AH971" i="11" s="1"/>
  <c r="J971" i="11" s="1"/>
  <c r="K971" i="11" s="1"/>
  <c r="AK977" i="11"/>
  <c r="AE979" i="11"/>
  <c r="AF979" i="11" s="1"/>
  <c r="AG979" i="11" s="1"/>
  <c r="AH979" i="11" s="1"/>
  <c r="J979" i="11" s="1"/>
  <c r="K979" i="11" s="1"/>
  <c r="AE980" i="11"/>
  <c r="AF980" i="11" s="1"/>
  <c r="AG980" i="11" s="1"/>
  <c r="AH980" i="11" s="1"/>
  <c r="J980" i="11" s="1"/>
  <c r="K980" i="11" s="1"/>
  <c r="Q995" i="11"/>
  <c r="R995" i="11" s="1"/>
  <c r="R996" i="11" s="1"/>
  <c r="R997" i="11" s="1"/>
  <c r="R998" i="11" s="1"/>
  <c r="AK994" i="11"/>
  <c r="Q999" i="11"/>
  <c r="AK998" i="11"/>
  <c r="AF998" i="11" s="1"/>
  <c r="AG998" i="11" s="1"/>
  <c r="AH998" i="11" s="1"/>
  <c r="J998" i="11" s="1"/>
  <c r="K998" i="11" s="1"/>
  <c r="Q1003" i="11"/>
  <c r="AK1002" i="11"/>
  <c r="AF1002" i="11" s="1"/>
  <c r="AG1002" i="11" s="1"/>
  <c r="AH1002" i="11" s="1"/>
  <c r="J1002" i="11" s="1"/>
  <c r="K1002" i="11" s="1"/>
  <c r="Q1017" i="11"/>
  <c r="R1017" i="11" s="1"/>
  <c r="R1018" i="11" s="1"/>
  <c r="R1019" i="11" s="1"/>
  <c r="AK1016" i="11"/>
  <c r="AK1017" i="11"/>
  <c r="AK1051" i="11"/>
  <c r="Q1051" i="11"/>
  <c r="R1051" i="11" s="1"/>
  <c r="Q1052" i="11"/>
  <c r="O1053" i="11"/>
  <c r="P1053" i="11" s="1"/>
  <c r="Q912" i="11"/>
  <c r="Q925" i="11"/>
  <c r="AF927" i="11"/>
  <c r="AG927" i="11" s="1"/>
  <c r="AH927" i="11" s="1"/>
  <c r="J927" i="11" s="1"/>
  <c r="K927" i="11" s="1"/>
  <c r="Q934" i="11"/>
  <c r="Q936" i="11"/>
  <c r="Q941" i="11"/>
  <c r="R941" i="11" s="1"/>
  <c r="AK946" i="11"/>
  <c r="AF946" i="11" s="1"/>
  <c r="AG946" i="11" s="1"/>
  <c r="AH946" i="11" s="1"/>
  <c r="J946" i="11" s="1"/>
  <c r="K946" i="11" s="1"/>
  <c r="AK950" i="11"/>
  <c r="Q951" i="11"/>
  <c r="R951" i="11" s="1"/>
  <c r="R952" i="11" s="1"/>
  <c r="AE952" i="11"/>
  <c r="AF952" i="11" s="1"/>
  <c r="AG952" i="11" s="1"/>
  <c r="AH952" i="11" s="1"/>
  <c r="J952" i="11" s="1"/>
  <c r="K952" i="11" s="1"/>
  <c r="AK957" i="11"/>
  <c r="AF957" i="11" s="1"/>
  <c r="AG957" i="11" s="1"/>
  <c r="AH957" i="11" s="1"/>
  <c r="J957" i="11" s="1"/>
  <c r="K957" i="11" s="1"/>
  <c r="Q957" i="11"/>
  <c r="AK958" i="11"/>
  <c r="T960" i="11"/>
  <c r="Q969" i="11"/>
  <c r="Q968" i="11"/>
  <c r="AK981" i="11"/>
  <c r="AF981" i="11" s="1"/>
  <c r="AG981" i="11" s="1"/>
  <c r="AH981" i="11" s="1"/>
  <c r="J981" i="11" s="1"/>
  <c r="K981" i="11" s="1"/>
  <c r="Q981" i="11"/>
  <c r="AK982" i="11"/>
  <c r="AF982" i="11" s="1"/>
  <c r="AG982" i="11" s="1"/>
  <c r="AH982" i="11" s="1"/>
  <c r="J982" i="11" s="1"/>
  <c r="K982" i="11" s="1"/>
  <c r="AK983" i="11"/>
  <c r="AE986" i="11"/>
  <c r="AF986" i="11" s="1"/>
  <c r="AG986" i="11" s="1"/>
  <c r="AH986" i="11" s="1"/>
  <c r="J986" i="11" s="1"/>
  <c r="K986" i="11" s="1"/>
  <c r="AE990" i="11"/>
  <c r="AF990" i="11" s="1"/>
  <c r="AG990" i="11" s="1"/>
  <c r="AH990" i="11" s="1"/>
  <c r="J990" i="11" s="1"/>
  <c r="K990" i="11" s="1"/>
  <c r="AK995" i="11"/>
  <c r="AK999" i="11"/>
  <c r="AK1003" i="11"/>
  <c r="R1009" i="11"/>
  <c r="R1010" i="11" s="1"/>
  <c r="AF1010" i="11"/>
  <c r="AG1010" i="11" s="1"/>
  <c r="AH1010" i="11" s="1"/>
  <c r="J1010" i="11" s="1"/>
  <c r="K1010" i="11" s="1"/>
  <c r="AK1015" i="11"/>
  <c r="Q1021" i="11"/>
  <c r="AK1020" i="11"/>
  <c r="AF1020" i="11" s="1"/>
  <c r="AG1020" i="11" s="1"/>
  <c r="AH1020" i="11" s="1"/>
  <c r="J1020" i="11" s="1"/>
  <c r="K1020" i="11" s="1"/>
  <c r="AK1021" i="11"/>
  <c r="Q1020" i="11"/>
  <c r="AF1031" i="11"/>
  <c r="AG1031" i="11" s="1"/>
  <c r="AH1031" i="11" s="1"/>
  <c r="J1031" i="11" s="1"/>
  <c r="K1031" i="11" s="1"/>
  <c r="AE1062" i="11"/>
  <c r="AF1062" i="11" s="1"/>
  <c r="AG1062" i="11" s="1"/>
  <c r="AH1062" i="11" s="1"/>
  <c r="J1062" i="11" s="1"/>
  <c r="K1062" i="11" s="1"/>
  <c r="Q1061" i="11"/>
  <c r="R1061" i="11" s="1"/>
  <c r="AE1061" i="11"/>
  <c r="O1092" i="11"/>
  <c r="P1092" i="11" s="1"/>
  <c r="L1092" i="11"/>
  <c r="AE1018" i="11"/>
  <c r="AF1018" i="11" s="1"/>
  <c r="AG1018" i="11" s="1"/>
  <c r="AH1018" i="11" s="1"/>
  <c r="J1018" i="11" s="1"/>
  <c r="K1018" i="11" s="1"/>
  <c r="AE1021" i="11"/>
  <c r="AF1021" i="11" s="1"/>
  <c r="AG1021" i="11" s="1"/>
  <c r="AH1021" i="11" s="1"/>
  <c r="J1021" i="11" s="1"/>
  <c r="K1021" i="11" s="1"/>
  <c r="AE1022" i="11"/>
  <c r="AF1022" i="11" s="1"/>
  <c r="AG1022" i="11" s="1"/>
  <c r="AH1022" i="11" s="1"/>
  <c r="J1022" i="11" s="1"/>
  <c r="K1022" i="11" s="1"/>
  <c r="AE1026" i="11"/>
  <c r="AF1026" i="11" s="1"/>
  <c r="AG1026" i="11" s="1"/>
  <c r="AH1026" i="11" s="1"/>
  <c r="J1026" i="11" s="1"/>
  <c r="K1026" i="11" s="1"/>
  <c r="T1026" i="11"/>
  <c r="AE1035" i="11"/>
  <c r="AF1035" i="11" s="1"/>
  <c r="AG1035" i="11" s="1"/>
  <c r="AH1035" i="11" s="1"/>
  <c r="J1035" i="11" s="1"/>
  <c r="K1035" i="11" s="1"/>
  <c r="AF1044" i="11"/>
  <c r="AG1044" i="11" s="1"/>
  <c r="AH1044" i="11" s="1"/>
  <c r="J1044" i="11" s="1"/>
  <c r="K1044" i="11" s="1"/>
  <c r="Q1045" i="11"/>
  <c r="AK1045" i="11"/>
  <c r="AF1069" i="11"/>
  <c r="AG1069" i="11" s="1"/>
  <c r="AH1069" i="11" s="1"/>
  <c r="J1069" i="11" s="1"/>
  <c r="K1069" i="11" s="1"/>
  <c r="R1084" i="11"/>
  <c r="AK954" i="11"/>
  <c r="AF954" i="11" s="1"/>
  <c r="AG954" i="11" s="1"/>
  <c r="AH954" i="11" s="1"/>
  <c r="J954" i="11" s="1"/>
  <c r="K954" i="11" s="1"/>
  <c r="AE956" i="11"/>
  <c r="AF956" i="11" s="1"/>
  <c r="AG956" i="11" s="1"/>
  <c r="AH956" i="11" s="1"/>
  <c r="J956" i="11" s="1"/>
  <c r="K956" i="11" s="1"/>
  <c r="T971" i="11"/>
  <c r="AE961" i="11"/>
  <c r="AF961" i="11" s="1"/>
  <c r="AG961" i="11" s="1"/>
  <c r="AH961" i="11" s="1"/>
  <c r="J961" i="11" s="1"/>
  <c r="K961" i="11" s="1"/>
  <c r="AK967" i="11"/>
  <c r="AE969" i="11"/>
  <c r="AF969" i="11" s="1"/>
  <c r="AG969" i="11" s="1"/>
  <c r="AH969" i="11" s="1"/>
  <c r="J969" i="11" s="1"/>
  <c r="K969" i="11" s="1"/>
  <c r="Q979" i="11"/>
  <c r="T993" i="11"/>
  <c r="U993" i="11" s="1"/>
  <c r="AE983" i="11"/>
  <c r="AF983" i="11" s="1"/>
  <c r="AG983" i="11" s="1"/>
  <c r="AH983" i="11" s="1"/>
  <c r="J983" i="11" s="1"/>
  <c r="K983" i="11" s="1"/>
  <c r="Q987" i="11"/>
  <c r="Q990" i="11"/>
  <c r="AK989" i="11"/>
  <c r="AF989" i="11" s="1"/>
  <c r="AG989" i="11" s="1"/>
  <c r="AH989" i="11" s="1"/>
  <c r="J989" i="11" s="1"/>
  <c r="K989" i="11" s="1"/>
  <c r="Q991" i="11"/>
  <c r="AE995" i="11"/>
  <c r="AF995" i="11" s="1"/>
  <c r="AG995" i="11" s="1"/>
  <c r="AH995" i="11" s="1"/>
  <c r="J995" i="11" s="1"/>
  <c r="K995" i="11" s="1"/>
  <c r="AE996" i="11"/>
  <c r="AF996" i="11" s="1"/>
  <c r="AG996" i="11" s="1"/>
  <c r="AH996" i="11" s="1"/>
  <c r="J996" i="11" s="1"/>
  <c r="K996" i="11" s="1"/>
  <c r="AE999" i="11"/>
  <c r="AE1000" i="11"/>
  <c r="AF1000" i="11" s="1"/>
  <c r="AG1000" i="11" s="1"/>
  <c r="AH1000" i="11" s="1"/>
  <c r="J1000" i="11" s="1"/>
  <c r="K1000" i="11" s="1"/>
  <c r="AE1003" i="11"/>
  <c r="AF1003" i="11" s="1"/>
  <c r="AG1003" i="11" s="1"/>
  <c r="AH1003" i="11" s="1"/>
  <c r="J1003" i="11" s="1"/>
  <c r="K1003" i="11" s="1"/>
  <c r="Q1004" i="11"/>
  <c r="T1015" i="11"/>
  <c r="U1015" i="11" s="1"/>
  <c r="AE1008" i="11"/>
  <c r="AF1008" i="11" s="1"/>
  <c r="AG1008" i="11" s="1"/>
  <c r="AH1008" i="11" s="1"/>
  <c r="J1008" i="11" s="1"/>
  <c r="K1008" i="11" s="1"/>
  <c r="AE1009" i="11"/>
  <c r="AF1009" i="11" s="1"/>
  <c r="AG1009" i="11" s="1"/>
  <c r="AH1009" i="11" s="1"/>
  <c r="J1009" i="11" s="1"/>
  <c r="K1009" i="11" s="1"/>
  <c r="AE1012" i="11"/>
  <c r="AF1012" i="11" s="1"/>
  <c r="AG1012" i="11" s="1"/>
  <c r="AH1012" i="11" s="1"/>
  <c r="J1012" i="11" s="1"/>
  <c r="K1012" i="11" s="1"/>
  <c r="AE1013" i="11"/>
  <c r="AF1013" i="11" s="1"/>
  <c r="AG1013" i="11" s="1"/>
  <c r="AH1013" i="11" s="1"/>
  <c r="J1013" i="11" s="1"/>
  <c r="K1013" i="11" s="1"/>
  <c r="AF1015" i="11"/>
  <c r="AG1015" i="11" s="1"/>
  <c r="AH1015" i="11" s="1"/>
  <c r="J1015" i="11" s="1"/>
  <c r="K1015" i="11" s="1"/>
  <c r="AF1019" i="11"/>
  <c r="AG1019" i="11" s="1"/>
  <c r="AH1019" i="11" s="1"/>
  <c r="J1019" i="11" s="1"/>
  <c r="K1019" i="11" s="1"/>
  <c r="AF1023" i="11"/>
  <c r="AG1023" i="11" s="1"/>
  <c r="AH1023" i="11" s="1"/>
  <c r="J1023" i="11" s="1"/>
  <c r="K1023" i="11" s="1"/>
  <c r="AK1024" i="11"/>
  <c r="AF1024" i="11" s="1"/>
  <c r="AG1024" i="11" s="1"/>
  <c r="AH1024" i="11" s="1"/>
  <c r="J1024" i="11" s="1"/>
  <c r="K1024" i="11" s="1"/>
  <c r="Q1024" i="11"/>
  <c r="AK1025" i="11"/>
  <c r="AF1025" i="11" s="1"/>
  <c r="AG1025" i="11" s="1"/>
  <c r="AH1025" i="11" s="1"/>
  <c r="J1025" i="11" s="1"/>
  <c r="K1025" i="11" s="1"/>
  <c r="AE1030" i="11"/>
  <c r="AF1030" i="11" s="1"/>
  <c r="AG1030" i="11" s="1"/>
  <c r="AH1030" i="11" s="1"/>
  <c r="J1030" i="11" s="1"/>
  <c r="K1030" i="11" s="1"/>
  <c r="AK1043" i="11"/>
  <c r="AF1043" i="11" s="1"/>
  <c r="AG1043" i="11" s="1"/>
  <c r="AH1043" i="11" s="1"/>
  <c r="J1043" i="11" s="1"/>
  <c r="K1043" i="11" s="1"/>
  <c r="Q1043" i="11"/>
  <c r="Q1044" i="11"/>
  <c r="O1048" i="11"/>
  <c r="P1048" i="11" s="1"/>
  <c r="L1048" i="11"/>
  <c r="AF1052" i="11"/>
  <c r="AG1052" i="11" s="1"/>
  <c r="AH1052" i="11" s="1"/>
  <c r="J1052" i="11" s="1"/>
  <c r="K1052" i="11" s="1"/>
  <c r="AF1064" i="11"/>
  <c r="AG1064" i="11" s="1"/>
  <c r="AH1064" i="11" s="1"/>
  <c r="J1064" i="11" s="1"/>
  <c r="K1064" i="11" s="1"/>
  <c r="AK1064" i="11"/>
  <c r="Q1064" i="11"/>
  <c r="AK1065" i="11"/>
  <c r="AF1065" i="11" s="1"/>
  <c r="AG1065" i="11" s="1"/>
  <c r="AH1065" i="11" s="1"/>
  <c r="J1065" i="11" s="1"/>
  <c r="K1065" i="11" s="1"/>
  <c r="Q1065" i="11"/>
  <c r="T1081" i="11"/>
  <c r="U1081" i="11" s="1"/>
  <c r="AE1072" i="11"/>
  <c r="AE1071" i="11"/>
  <c r="AF1071" i="11" s="1"/>
  <c r="AG1071" i="11" s="1"/>
  <c r="AH1071" i="11" s="1"/>
  <c r="J1071" i="11" s="1"/>
  <c r="K1071" i="11" s="1"/>
  <c r="Q1073" i="11"/>
  <c r="R1073" i="11" s="1"/>
  <c r="AK1072" i="11"/>
  <c r="Q1072" i="11"/>
  <c r="R1072" i="11" s="1"/>
  <c r="AE1081" i="11"/>
  <c r="AF1081" i="11" s="1"/>
  <c r="AG1081" i="11" s="1"/>
  <c r="AH1081" i="11" s="1"/>
  <c r="J1081" i="11" s="1"/>
  <c r="K1081" i="11" s="1"/>
  <c r="AE1080" i="11"/>
  <c r="AF1080" i="11" s="1"/>
  <c r="AG1080" i="11" s="1"/>
  <c r="AH1080" i="11" s="1"/>
  <c r="J1080" i="11" s="1"/>
  <c r="K1080" i="11" s="1"/>
  <c r="T1092" i="11"/>
  <c r="AE1082" i="11"/>
  <c r="AF1082" i="11" s="1"/>
  <c r="AG1082" i="11" s="1"/>
  <c r="AH1082" i="11" s="1"/>
  <c r="J1082" i="11" s="1"/>
  <c r="K1082" i="11" s="1"/>
  <c r="AE1083" i="11"/>
  <c r="AF1083" i="11" s="1"/>
  <c r="AG1083" i="11" s="1"/>
  <c r="AH1083" i="11" s="1"/>
  <c r="J1083" i="11" s="1"/>
  <c r="K1083" i="11" s="1"/>
  <c r="Q1090" i="11"/>
  <c r="AK1089" i="11"/>
  <c r="AF1089" i="11" s="1"/>
  <c r="AG1089" i="11" s="1"/>
  <c r="AH1089" i="11" s="1"/>
  <c r="J1089" i="11" s="1"/>
  <c r="K1089" i="11" s="1"/>
  <c r="Q1089" i="11"/>
  <c r="AK1090" i="11"/>
  <c r="O1093" i="11"/>
  <c r="P1093" i="11" s="1"/>
  <c r="L1093" i="11"/>
  <c r="AE1005" i="11"/>
  <c r="AF1005" i="11" s="1"/>
  <c r="AG1005" i="11" s="1"/>
  <c r="AH1005" i="11" s="1"/>
  <c r="J1005" i="11" s="1"/>
  <c r="K1005" i="11" s="1"/>
  <c r="Q1028" i="11"/>
  <c r="R1028" i="11" s="1"/>
  <c r="R1029" i="11" s="1"/>
  <c r="Q1032" i="11"/>
  <c r="Q1036" i="11"/>
  <c r="AK1037" i="11"/>
  <c r="AF1037" i="11" s="1"/>
  <c r="AG1037" i="11" s="1"/>
  <c r="AH1037" i="11" s="1"/>
  <c r="J1037" i="11" s="1"/>
  <c r="K1037" i="11" s="1"/>
  <c r="Q1039" i="11"/>
  <c r="R1039" i="11" s="1"/>
  <c r="AK1038" i="11"/>
  <c r="Q1040" i="11"/>
  <c r="AK1042" i="11"/>
  <c r="AF1042" i="11" s="1"/>
  <c r="AG1042" i="11" s="1"/>
  <c r="AH1042" i="11" s="1"/>
  <c r="J1042" i="11" s="1"/>
  <c r="K1042" i="11" s="1"/>
  <c r="Q1042" i="11"/>
  <c r="AK1044" i="11"/>
  <c r="Q1050" i="11"/>
  <c r="R1050" i="11" s="1"/>
  <c r="T1059" i="11"/>
  <c r="AK1050" i="11"/>
  <c r="AK1049" i="11"/>
  <c r="AK1052" i="11"/>
  <c r="AE1054" i="11"/>
  <c r="AF1054" i="11" s="1"/>
  <c r="AG1054" i="11" s="1"/>
  <c r="AH1054" i="11" s="1"/>
  <c r="J1054" i="11" s="1"/>
  <c r="K1054" i="11" s="1"/>
  <c r="AE1055" i="11"/>
  <c r="AF1055" i="11" s="1"/>
  <c r="AG1055" i="11" s="1"/>
  <c r="AH1055" i="11" s="1"/>
  <c r="J1055" i="11" s="1"/>
  <c r="K1055" i="11" s="1"/>
  <c r="Q1058" i="11"/>
  <c r="AK1058" i="11"/>
  <c r="AK1057" i="11"/>
  <c r="AF1057" i="11" s="1"/>
  <c r="AG1057" i="11" s="1"/>
  <c r="AH1057" i="11" s="1"/>
  <c r="J1057" i="11" s="1"/>
  <c r="K1057" i="11" s="1"/>
  <c r="Q1057" i="11"/>
  <c r="O1067" i="11"/>
  <c r="P1067" i="11" s="1"/>
  <c r="AF1094" i="11"/>
  <c r="AG1094" i="11" s="1"/>
  <c r="AH1094" i="11" s="1"/>
  <c r="J1094" i="11" s="1"/>
  <c r="K1094" i="11" s="1"/>
  <c r="AF1098" i="11"/>
  <c r="AG1098" i="11" s="1"/>
  <c r="AH1098" i="11" s="1"/>
  <c r="J1098" i="11" s="1"/>
  <c r="K1098" i="11" s="1"/>
  <c r="Q1030" i="11"/>
  <c r="AK1029" i="11"/>
  <c r="AF1029" i="11" s="1"/>
  <c r="AG1029" i="11" s="1"/>
  <c r="AH1029" i="11" s="1"/>
  <c r="J1029" i="11" s="1"/>
  <c r="K1029" i="11" s="1"/>
  <c r="Q1031" i="11"/>
  <c r="Q1034" i="11"/>
  <c r="AK1033" i="11"/>
  <c r="AF1033" i="11" s="1"/>
  <c r="AG1033" i="11" s="1"/>
  <c r="AH1033" i="11" s="1"/>
  <c r="J1033" i="11" s="1"/>
  <c r="K1033" i="11" s="1"/>
  <c r="Q1035" i="11"/>
  <c r="T1045" i="11"/>
  <c r="U1045" i="11" s="1"/>
  <c r="AE1039" i="11"/>
  <c r="AF1039" i="11" s="1"/>
  <c r="AG1039" i="11" s="1"/>
  <c r="AH1039" i="11" s="1"/>
  <c r="J1039" i="11" s="1"/>
  <c r="K1039" i="11" s="1"/>
  <c r="AE1040" i="11"/>
  <c r="AF1040" i="11" s="1"/>
  <c r="AG1040" i="11" s="1"/>
  <c r="AH1040" i="11" s="1"/>
  <c r="J1040" i="11" s="1"/>
  <c r="K1040" i="11" s="1"/>
  <c r="AF1045" i="11"/>
  <c r="AG1045" i="11" s="1"/>
  <c r="AH1045" i="11" s="1"/>
  <c r="J1045" i="11" s="1"/>
  <c r="K1045" i="11" s="1"/>
  <c r="AF1051" i="11"/>
  <c r="AG1051" i="11" s="1"/>
  <c r="AH1051" i="11" s="1"/>
  <c r="J1051" i="11" s="1"/>
  <c r="K1051" i="11" s="1"/>
  <c r="Q1053" i="11"/>
  <c r="AE1073" i="11"/>
  <c r="AF1073" i="11" s="1"/>
  <c r="AG1073" i="11" s="1"/>
  <c r="AH1073" i="11" s="1"/>
  <c r="J1073" i="11" s="1"/>
  <c r="K1073" i="11" s="1"/>
  <c r="Q1074" i="11"/>
  <c r="R1074" i="11" s="1"/>
  <c r="R1075" i="11" s="1"/>
  <c r="AE1074" i="11"/>
  <c r="AF1074" i="11" s="1"/>
  <c r="AG1074" i="11" s="1"/>
  <c r="AH1074" i="11" s="1"/>
  <c r="J1074" i="11" s="1"/>
  <c r="K1074" i="11" s="1"/>
  <c r="Q1081" i="11"/>
  <c r="AK1081" i="11"/>
  <c r="Q1086" i="11"/>
  <c r="R1086" i="11" s="1"/>
  <c r="AK1085" i="11"/>
  <c r="AF1085" i="11" s="1"/>
  <c r="AG1085" i="11" s="1"/>
  <c r="AH1085" i="11" s="1"/>
  <c r="J1085" i="11" s="1"/>
  <c r="K1085" i="11" s="1"/>
  <c r="Q1085" i="11"/>
  <c r="R1085" i="11" s="1"/>
  <c r="AK1086" i="11"/>
  <c r="O1088" i="11"/>
  <c r="P1088" i="11" s="1"/>
  <c r="L1088" i="11"/>
  <c r="AE1106" i="11"/>
  <c r="AF1106" i="11" s="1"/>
  <c r="AG1106" i="11" s="1"/>
  <c r="AH1106" i="11" s="1"/>
  <c r="J1106" i="11" s="1"/>
  <c r="K1106" i="11" s="1"/>
  <c r="AE1107" i="11"/>
  <c r="AF1107" i="11" s="1"/>
  <c r="AG1107" i="11" s="1"/>
  <c r="AH1107" i="11" s="1"/>
  <c r="J1107" i="11" s="1"/>
  <c r="K1107" i="11" s="1"/>
  <c r="L1112" i="11"/>
  <c r="O1112" i="11"/>
  <c r="P1112" i="11" s="1"/>
  <c r="AE1027" i="11"/>
  <c r="AF1027" i="11" s="1"/>
  <c r="AG1027" i="11" s="1"/>
  <c r="AH1027" i="11" s="1"/>
  <c r="J1027" i="11" s="1"/>
  <c r="K1027" i="11" s="1"/>
  <c r="Q1041" i="11"/>
  <c r="AE1050" i="11"/>
  <c r="AK1056" i="11"/>
  <c r="AF1056" i="11" s="1"/>
  <c r="AG1056" i="11" s="1"/>
  <c r="AH1056" i="11" s="1"/>
  <c r="J1056" i="11" s="1"/>
  <c r="K1056" i="11" s="1"/>
  <c r="AE1058" i="11"/>
  <c r="AF1058" i="11" s="1"/>
  <c r="AG1058" i="11" s="1"/>
  <c r="AH1058" i="11" s="1"/>
  <c r="J1058" i="11" s="1"/>
  <c r="K1058" i="11" s="1"/>
  <c r="Q1059" i="11"/>
  <c r="AE1059" i="11"/>
  <c r="AF1059" i="11" s="1"/>
  <c r="AG1059" i="11" s="1"/>
  <c r="AH1059" i="11" s="1"/>
  <c r="J1059" i="11" s="1"/>
  <c r="K1059" i="11" s="1"/>
  <c r="Q1063" i="11"/>
  <c r="Q1068" i="11"/>
  <c r="Q1067" i="11"/>
  <c r="AK1084" i="11"/>
  <c r="AF1084" i="11" s="1"/>
  <c r="AG1084" i="11" s="1"/>
  <c r="AH1084" i="11" s="1"/>
  <c r="J1084" i="11" s="1"/>
  <c r="K1084" i="11" s="1"/>
  <c r="AE1095" i="11"/>
  <c r="AE1096" i="11"/>
  <c r="AF1096" i="11" s="1"/>
  <c r="AG1096" i="11" s="1"/>
  <c r="AH1096" i="11" s="1"/>
  <c r="J1096" i="11" s="1"/>
  <c r="K1096" i="11" s="1"/>
  <c r="Q1096" i="11"/>
  <c r="AE1099" i="11"/>
  <c r="AF1099" i="11" s="1"/>
  <c r="AG1099" i="11" s="1"/>
  <c r="AH1099" i="11" s="1"/>
  <c r="J1099" i="11" s="1"/>
  <c r="K1099" i="11" s="1"/>
  <c r="AE1100" i="11"/>
  <c r="AF1100" i="11" s="1"/>
  <c r="AG1100" i="11" s="1"/>
  <c r="AH1100" i="11" s="1"/>
  <c r="J1100" i="11" s="1"/>
  <c r="K1100" i="11" s="1"/>
  <c r="Q1100" i="11"/>
  <c r="O1102" i="11"/>
  <c r="P1102" i="11" s="1"/>
  <c r="AE1041" i="11"/>
  <c r="AF1041" i="11" s="1"/>
  <c r="AG1041" i="11" s="1"/>
  <c r="AH1041" i="11" s="1"/>
  <c r="J1041" i="11" s="1"/>
  <c r="K1041" i="11" s="1"/>
  <c r="Q1054" i="11"/>
  <c r="AK1061" i="11"/>
  <c r="Q1062" i="11"/>
  <c r="AE1063" i="11"/>
  <c r="AF1063" i="11" s="1"/>
  <c r="AG1063" i="11" s="1"/>
  <c r="AH1063" i="11" s="1"/>
  <c r="J1063" i="11" s="1"/>
  <c r="K1063" i="11" s="1"/>
  <c r="AK1069" i="11"/>
  <c r="Q1069" i="11"/>
  <c r="AK1070" i="11"/>
  <c r="AF1070" i="11" s="1"/>
  <c r="AG1070" i="11" s="1"/>
  <c r="AH1070" i="11" s="1"/>
  <c r="J1070" i="11" s="1"/>
  <c r="K1070" i="11" s="1"/>
  <c r="Q1077" i="11"/>
  <c r="Q1076" i="11"/>
  <c r="Q1095" i="11"/>
  <c r="R1095" i="11" s="1"/>
  <c r="AK1094" i="11"/>
  <c r="AK1095" i="11"/>
  <c r="Q1094" i="11"/>
  <c r="R1094" i="11" s="1"/>
  <c r="Q1099" i="11"/>
  <c r="AK1098" i="11"/>
  <c r="AK1099" i="11"/>
  <c r="Q1098" i="11"/>
  <c r="L1104" i="11"/>
  <c r="O1104" i="11"/>
  <c r="P1104" i="11" s="1"/>
  <c r="L1113" i="11"/>
  <c r="O1113" i="11"/>
  <c r="P1113" i="11" s="1"/>
  <c r="T1125" i="11"/>
  <c r="AE1115" i="11"/>
  <c r="AF1115" i="11" s="1"/>
  <c r="AG1115" i="11" s="1"/>
  <c r="AH1115" i="11" s="1"/>
  <c r="J1115" i="11" s="1"/>
  <c r="K1115" i="11" s="1"/>
  <c r="AE1116" i="11"/>
  <c r="AF1116" i="11" s="1"/>
  <c r="AG1116" i="11" s="1"/>
  <c r="AH1116" i="11" s="1"/>
  <c r="J1116" i="11" s="1"/>
  <c r="K1116" i="11" s="1"/>
  <c r="T1070" i="11"/>
  <c r="AK1066" i="11"/>
  <c r="AF1066" i="11" s="1"/>
  <c r="AG1066" i="11" s="1"/>
  <c r="AH1066" i="11" s="1"/>
  <c r="J1066" i="11" s="1"/>
  <c r="K1066" i="11" s="1"/>
  <c r="AE1068" i="11"/>
  <c r="AF1068" i="11" s="1"/>
  <c r="AG1068" i="11" s="1"/>
  <c r="AH1068" i="11" s="1"/>
  <c r="J1068" i="11" s="1"/>
  <c r="K1068" i="11" s="1"/>
  <c r="AK1075" i="11"/>
  <c r="AF1075" i="11" s="1"/>
  <c r="AG1075" i="11" s="1"/>
  <c r="AH1075" i="11" s="1"/>
  <c r="J1075" i="11" s="1"/>
  <c r="K1075" i="11" s="1"/>
  <c r="AE1077" i="11"/>
  <c r="AF1077" i="11" s="1"/>
  <c r="AG1077" i="11" s="1"/>
  <c r="AH1077" i="11" s="1"/>
  <c r="J1077" i="11" s="1"/>
  <c r="K1077" i="11" s="1"/>
  <c r="AE1086" i="11"/>
  <c r="AE1087" i="11"/>
  <c r="AF1087" i="11" s="1"/>
  <c r="AG1087" i="11" s="1"/>
  <c r="AH1087" i="11" s="1"/>
  <c r="J1087" i="11" s="1"/>
  <c r="K1087" i="11" s="1"/>
  <c r="Q1087" i="11"/>
  <c r="R1087" i="11" s="1"/>
  <c r="R1088" i="11" s="1"/>
  <c r="AE1090" i="11"/>
  <c r="AE1091" i="11"/>
  <c r="AF1091" i="11" s="1"/>
  <c r="AG1091" i="11" s="1"/>
  <c r="AH1091" i="11" s="1"/>
  <c r="J1091" i="11" s="1"/>
  <c r="K1091" i="11" s="1"/>
  <c r="Q1091" i="11"/>
  <c r="AF1097" i="11"/>
  <c r="AG1097" i="11" s="1"/>
  <c r="AH1097" i="11" s="1"/>
  <c r="J1097" i="11" s="1"/>
  <c r="K1097" i="11" s="1"/>
  <c r="R1108" i="11"/>
  <c r="R1109" i="11" s="1"/>
  <c r="Q1119" i="11"/>
  <c r="AK1118" i="11"/>
  <c r="AF1118" i="11" s="1"/>
  <c r="AG1118" i="11" s="1"/>
  <c r="AH1118" i="11" s="1"/>
  <c r="J1118" i="11" s="1"/>
  <c r="K1118" i="11" s="1"/>
  <c r="Q1110" i="11"/>
  <c r="AK1109" i="11"/>
  <c r="AF1109" i="11" s="1"/>
  <c r="AG1109" i="11" s="1"/>
  <c r="AH1109" i="11" s="1"/>
  <c r="J1109" i="11" s="1"/>
  <c r="K1109" i="11" s="1"/>
  <c r="T1103" i="11"/>
  <c r="U1103" i="11" s="1"/>
  <c r="AK1101" i="11"/>
  <c r="AF1101" i="11" s="1"/>
  <c r="AG1101" i="11" s="1"/>
  <c r="AH1101" i="11" s="1"/>
  <c r="J1101" i="11" s="1"/>
  <c r="K1101" i="11" s="1"/>
  <c r="AF1108" i="11"/>
  <c r="AG1108" i="11" s="1"/>
  <c r="AH1108" i="11" s="1"/>
  <c r="J1108" i="11" s="1"/>
  <c r="K1108" i="11" s="1"/>
  <c r="AK1110" i="11"/>
  <c r="AF1110" i="11" s="1"/>
  <c r="AG1110" i="11" s="1"/>
  <c r="AH1110" i="11" s="1"/>
  <c r="J1110" i="11" s="1"/>
  <c r="K1110" i="11" s="1"/>
  <c r="AK1119" i="11"/>
  <c r="Q1101" i="11"/>
  <c r="AF1103" i="11"/>
  <c r="AG1103" i="11" s="1"/>
  <c r="AH1103" i="11" s="1"/>
  <c r="J1103" i="11" s="1"/>
  <c r="K1103" i="11" s="1"/>
  <c r="Q1106" i="11"/>
  <c r="R1106" i="11" s="1"/>
  <c r="AK1105" i="11"/>
  <c r="AF1105" i="11" s="1"/>
  <c r="AG1105" i="11" s="1"/>
  <c r="AH1105" i="11" s="1"/>
  <c r="J1105" i="11" s="1"/>
  <c r="K1105" i="11" s="1"/>
  <c r="AE1111" i="11"/>
  <c r="AF1111" i="11" s="1"/>
  <c r="AG1111" i="11" s="1"/>
  <c r="AH1111" i="11" s="1"/>
  <c r="J1111" i="11" s="1"/>
  <c r="K1111" i="11" s="1"/>
  <c r="AE1119" i="11"/>
  <c r="AE1120" i="11"/>
  <c r="AF1120" i="11" s="1"/>
  <c r="AG1120" i="11" s="1"/>
  <c r="AH1120" i="11" s="1"/>
  <c r="J1120" i="11" s="1"/>
  <c r="K1120" i="11" s="1"/>
  <c r="Q1123" i="11"/>
  <c r="AK1122" i="11"/>
  <c r="AF1122" i="11" s="1"/>
  <c r="AG1122" i="11" s="1"/>
  <c r="AH1122" i="11" s="1"/>
  <c r="J1122" i="11" s="1"/>
  <c r="K1122" i="11" s="1"/>
  <c r="Q1107" i="11"/>
  <c r="R1107" i="11" s="1"/>
  <c r="Q1111" i="11"/>
  <c r="Q1116" i="11"/>
  <c r="R1116" i="11" s="1"/>
  <c r="R1117" i="11" s="1"/>
  <c r="R1118" i="11" s="1"/>
  <c r="Q1120" i="11"/>
  <c r="Q1124" i="11"/>
  <c r="AE1124" i="11"/>
  <c r="AF1124" i="11" s="1"/>
  <c r="AG1124" i="11" s="1"/>
  <c r="AH1124" i="11" s="1"/>
  <c r="J1124" i="11" s="1"/>
  <c r="K1124" i="11" s="1"/>
  <c r="AK1104" i="11"/>
  <c r="AK1108" i="11"/>
  <c r="AK1117" i="11"/>
  <c r="AF1117" i="11" s="1"/>
  <c r="AG1117" i="11" s="1"/>
  <c r="AH1117" i="11" s="1"/>
  <c r="J1117" i="11" s="1"/>
  <c r="K1117" i="11" s="1"/>
  <c r="AK1121" i="11"/>
  <c r="AF1121" i="11" s="1"/>
  <c r="AG1121" i="11" s="1"/>
  <c r="AH1121" i="11" s="1"/>
  <c r="J1121" i="11" s="1"/>
  <c r="K1121" i="11" s="1"/>
  <c r="AK1125" i="11"/>
  <c r="AF1125" i="11" s="1"/>
  <c r="AG1125" i="11" s="1"/>
  <c r="AH1125" i="11" s="1"/>
  <c r="J1125" i="11" s="1"/>
  <c r="K1125" i="11" s="1"/>
  <c r="R5" i="11" l="1"/>
  <c r="R6" i="11" s="1"/>
  <c r="R7" i="11" s="1"/>
  <c r="R8" i="11" s="1"/>
  <c r="R9" i="11" s="1"/>
  <c r="R10" i="11" s="1"/>
  <c r="R11" i="11" s="1"/>
  <c r="R12" i="11" s="1"/>
  <c r="U12" i="11" s="1"/>
  <c r="R59" i="11"/>
  <c r="R125" i="11"/>
  <c r="R15" i="11"/>
  <c r="R16" i="11" s="1"/>
  <c r="R17" i="11" s="1"/>
  <c r="R18" i="11" s="1"/>
  <c r="R19" i="11" s="1"/>
  <c r="R20" i="11" s="1"/>
  <c r="R21" i="11" s="1"/>
  <c r="R22" i="11" s="1"/>
  <c r="R23" i="11" s="1"/>
  <c r="U23" i="11" s="1"/>
  <c r="R81" i="11"/>
  <c r="R82" i="11" s="1"/>
  <c r="R83" i="11" s="1"/>
  <c r="R84" i="11" s="1"/>
  <c r="R85" i="11" s="1"/>
  <c r="R86" i="11" s="1"/>
  <c r="R87" i="11" s="1"/>
  <c r="R88" i="11" s="1"/>
  <c r="R89" i="11" s="1"/>
  <c r="L982" i="11"/>
  <c r="O982" i="11"/>
  <c r="P982" i="11" s="1"/>
  <c r="O923" i="11"/>
  <c r="P923" i="11" s="1"/>
  <c r="L923" i="11"/>
  <c r="O892" i="11"/>
  <c r="P892" i="11" s="1"/>
  <c r="L892" i="11"/>
  <c r="O770" i="11"/>
  <c r="P770" i="11" s="1"/>
  <c r="L770" i="11"/>
  <c r="O652" i="11"/>
  <c r="P652" i="11" s="1"/>
  <c r="L652" i="11"/>
  <c r="L599" i="11"/>
  <c r="O599" i="11"/>
  <c r="P599" i="11" s="1"/>
  <c r="L639" i="11"/>
  <c r="O639" i="11"/>
  <c r="P639" i="11" s="1"/>
  <c r="L613" i="11"/>
  <c r="O613" i="11"/>
  <c r="P613" i="11" s="1"/>
  <c r="L534" i="11"/>
  <c r="O534" i="11"/>
  <c r="P534" i="11" s="1"/>
  <c r="O383" i="11"/>
  <c r="P383" i="11" s="1"/>
  <c r="L383" i="11"/>
  <c r="L413" i="11"/>
  <c r="O413" i="11"/>
  <c r="P413" i="11" s="1"/>
  <c r="O488" i="11"/>
  <c r="P488" i="11" s="1"/>
  <c r="L488" i="11"/>
  <c r="L286" i="11"/>
  <c r="O286" i="11"/>
  <c r="P286" i="11" s="1"/>
  <c r="L264" i="11"/>
  <c r="O264" i="11"/>
  <c r="P264" i="11" s="1"/>
  <c r="L158" i="11"/>
  <c r="O158" i="11"/>
  <c r="P158" i="11" s="1"/>
  <c r="L168" i="11"/>
  <c r="O168" i="11"/>
  <c r="P168" i="11" s="1"/>
  <c r="L169" i="11"/>
  <c r="L150" i="11"/>
  <c r="O150" i="11"/>
  <c r="P150" i="11" s="1"/>
  <c r="L108" i="11"/>
  <c r="O108" i="11"/>
  <c r="P108" i="11" s="1"/>
  <c r="O103" i="11"/>
  <c r="P103" i="11" s="1"/>
  <c r="L103" i="11"/>
  <c r="O98" i="11"/>
  <c r="P98" i="11" s="1"/>
  <c r="L98" i="11"/>
  <c r="O120" i="11"/>
  <c r="P120" i="11" s="1"/>
  <c r="L120" i="11"/>
  <c r="O41" i="11"/>
  <c r="P41" i="11" s="1"/>
  <c r="L41" i="11"/>
  <c r="O125" i="11"/>
  <c r="P125" i="11" s="1"/>
  <c r="L125" i="11"/>
  <c r="O59" i="11"/>
  <c r="P59" i="11" s="1"/>
  <c r="L59" i="11"/>
  <c r="O37" i="11"/>
  <c r="P37" i="11" s="1"/>
  <c r="L37" i="11"/>
  <c r="L1117" i="11"/>
  <c r="O1117" i="11"/>
  <c r="P1117" i="11" s="1"/>
  <c r="O945" i="11"/>
  <c r="P945" i="11" s="1"/>
  <c r="L945" i="11"/>
  <c r="O850" i="11"/>
  <c r="P850" i="11" s="1"/>
  <c r="L850" i="11"/>
  <c r="O836" i="11"/>
  <c r="P836" i="11" s="1"/>
  <c r="L836" i="11"/>
  <c r="O888" i="11"/>
  <c r="P888" i="11" s="1"/>
  <c r="L888" i="11"/>
  <c r="L701" i="11"/>
  <c r="O701" i="11"/>
  <c r="P701" i="11" s="1"/>
  <c r="L617" i="11"/>
  <c r="O617" i="11"/>
  <c r="P617" i="11" s="1"/>
  <c r="L586" i="11"/>
  <c r="O586" i="11"/>
  <c r="P586" i="11" s="1"/>
  <c r="O634" i="11"/>
  <c r="P634" i="11" s="1"/>
  <c r="L634" i="11"/>
  <c r="L569" i="11"/>
  <c r="O569" i="11"/>
  <c r="P569" i="11" s="1"/>
  <c r="O315" i="11"/>
  <c r="P315" i="11" s="1"/>
  <c r="L315" i="11"/>
  <c r="O456" i="11"/>
  <c r="P456" i="11" s="1"/>
  <c r="L456" i="11"/>
  <c r="L457" i="11"/>
  <c r="O358" i="11"/>
  <c r="P358" i="11" s="1"/>
  <c r="L358" i="11"/>
  <c r="L320" i="11"/>
  <c r="O320" i="11"/>
  <c r="P320" i="11" s="1"/>
  <c r="L391" i="11"/>
  <c r="O391" i="11"/>
  <c r="P391" i="11" s="1"/>
  <c r="O324" i="11"/>
  <c r="P324" i="11" s="1"/>
  <c r="L324" i="11"/>
  <c r="L175" i="11"/>
  <c r="O175" i="11"/>
  <c r="P175" i="11" s="1"/>
  <c r="O1122" i="11"/>
  <c r="P1122" i="11" s="1"/>
  <c r="L1122" i="11"/>
  <c r="O1101" i="11"/>
  <c r="P1101" i="11" s="1"/>
  <c r="L1101" i="11"/>
  <c r="O1118" i="11"/>
  <c r="P1118" i="11" s="1"/>
  <c r="L1118" i="11"/>
  <c r="O1070" i="11"/>
  <c r="P1070" i="11" s="1"/>
  <c r="L1070" i="11"/>
  <c r="O1033" i="11"/>
  <c r="P1033" i="11" s="1"/>
  <c r="L1033" i="11"/>
  <c r="O1065" i="11"/>
  <c r="P1065" i="11" s="1"/>
  <c r="L1065" i="11"/>
  <c r="O1020" i="11"/>
  <c r="P1020" i="11" s="1"/>
  <c r="L1020" i="11"/>
  <c r="O1006" i="11"/>
  <c r="P1006" i="11" s="1"/>
  <c r="L1006" i="11"/>
  <c r="O901" i="11"/>
  <c r="P901" i="11" s="1"/>
  <c r="L901" i="11"/>
  <c r="L894" i="11"/>
  <c r="O894" i="11"/>
  <c r="P894" i="11" s="1"/>
  <c r="L767" i="11"/>
  <c r="O767" i="11"/>
  <c r="P767" i="11" s="1"/>
  <c r="L754" i="11"/>
  <c r="O754" i="11"/>
  <c r="P754" i="11" s="1"/>
  <c r="L755" i="11"/>
  <c r="O731" i="11"/>
  <c r="P731" i="11" s="1"/>
  <c r="L731" i="11"/>
  <c r="O717" i="11"/>
  <c r="P717" i="11" s="1"/>
  <c r="L717" i="11"/>
  <c r="O705" i="11"/>
  <c r="P705" i="11" s="1"/>
  <c r="L705" i="11"/>
  <c r="L621" i="11"/>
  <c r="O621" i="11"/>
  <c r="P621" i="11" s="1"/>
  <c r="L603" i="11"/>
  <c r="O603" i="11"/>
  <c r="P603" i="11" s="1"/>
  <c r="L609" i="11"/>
  <c r="O609" i="11"/>
  <c r="P609" i="11" s="1"/>
  <c r="L582" i="11"/>
  <c r="O582" i="11"/>
  <c r="P582" i="11" s="1"/>
  <c r="L565" i="11"/>
  <c r="O565" i="11"/>
  <c r="P565" i="11" s="1"/>
  <c r="O566" i="11"/>
  <c r="P566" i="11" s="1"/>
  <c r="L566" i="11"/>
  <c r="L389" i="11"/>
  <c r="O389" i="11"/>
  <c r="P389" i="11" s="1"/>
  <c r="O367" i="11"/>
  <c r="P367" i="11" s="1"/>
  <c r="L367" i="11"/>
  <c r="L308" i="11"/>
  <c r="O308" i="11"/>
  <c r="P308" i="11" s="1"/>
  <c r="O205" i="11"/>
  <c r="P205" i="11" s="1"/>
  <c r="L205" i="11"/>
  <c r="O393" i="11"/>
  <c r="P393" i="11" s="1"/>
  <c r="L393" i="11"/>
  <c r="O285" i="11"/>
  <c r="P285" i="11" s="1"/>
  <c r="L285" i="11"/>
  <c r="O263" i="11"/>
  <c r="P263" i="11" s="1"/>
  <c r="L263" i="11"/>
  <c r="O214" i="11"/>
  <c r="P214" i="11" s="1"/>
  <c r="L214" i="11"/>
  <c r="L184" i="11"/>
  <c r="O184" i="11"/>
  <c r="P184" i="11" s="1"/>
  <c r="L171" i="11"/>
  <c r="O171" i="11"/>
  <c r="P171" i="11" s="1"/>
  <c r="O268" i="11"/>
  <c r="P268" i="11" s="1"/>
  <c r="L268" i="11"/>
  <c r="L91" i="11"/>
  <c r="O91" i="11"/>
  <c r="P91" i="11" s="1"/>
  <c r="O85" i="11"/>
  <c r="P85" i="11" s="1"/>
  <c r="L85" i="11"/>
  <c r="O54" i="11"/>
  <c r="P54" i="11" s="1"/>
  <c r="L54" i="11"/>
  <c r="O1075" i="11"/>
  <c r="P1075" i="11" s="1"/>
  <c r="L1075" i="11"/>
  <c r="O1029" i="11"/>
  <c r="P1029" i="11" s="1"/>
  <c r="L1029" i="11"/>
  <c r="O946" i="11"/>
  <c r="P946" i="11" s="1"/>
  <c r="L946" i="11"/>
  <c r="L600" i="11"/>
  <c r="O600" i="11"/>
  <c r="P600" i="11" s="1"/>
  <c r="L1125" i="11"/>
  <c r="O1125" i="11"/>
  <c r="P1125" i="11" s="1"/>
  <c r="O1105" i="11"/>
  <c r="P1105" i="11" s="1"/>
  <c r="L1105" i="11"/>
  <c r="L1057" i="11"/>
  <c r="O1057" i="11"/>
  <c r="P1057" i="11" s="1"/>
  <c r="O1042" i="11"/>
  <c r="P1042" i="11" s="1"/>
  <c r="L1042" i="11"/>
  <c r="O1037" i="11"/>
  <c r="P1037" i="11" s="1"/>
  <c r="L1037" i="11"/>
  <c r="O989" i="11"/>
  <c r="P989" i="11" s="1"/>
  <c r="L989" i="11"/>
  <c r="O1011" i="11"/>
  <c r="P1011" i="11" s="1"/>
  <c r="L1011" i="11"/>
  <c r="L944" i="11"/>
  <c r="O944" i="11"/>
  <c r="P944" i="11" s="1"/>
  <c r="O864" i="11"/>
  <c r="P864" i="11" s="1"/>
  <c r="L864" i="11"/>
  <c r="O845" i="11"/>
  <c r="P845" i="11" s="1"/>
  <c r="L845" i="11"/>
  <c r="O779" i="11"/>
  <c r="P779" i="11" s="1"/>
  <c r="L779" i="11"/>
  <c r="L762" i="11"/>
  <c r="O762" i="11"/>
  <c r="P762" i="11" s="1"/>
  <c r="O893" i="11"/>
  <c r="P893" i="11" s="1"/>
  <c r="L893" i="11"/>
  <c r="L780" i="11"/>
  <c r="O780" i="11"/>
  <c r="P780" i="11" s="1"/>
  <c r="L749" i="11"/>
  <c r="O749" i="11"/>
  <c r="P749" i="11" s="1"/>
  <c r="O735" i="11"/>
  <c r="P735" i="11" s="1"/>
  <c r="L735" i="11"/>
  <c r="O661" i="11"/>
  <c r="P661" i="11" s="1"/>
  <c r="L661" i="11"/>
  <c r="L625" i="11"/>
  <c r="O625" i="11"/>
  <c r="P625" i="11" s="1"/>
  <c r="L608" i="11"/>
  <c r="O608" i="11"/>
  <c r="P608" i="11" s="1"/>
  <c r="L577" i="11"/>
  <c r="O577" i="11"/>
  <c r="P577" i="11" s="1"/>
  <c r="O674" i="11"/>
  <c r="P674" i="11" s="1"/>
  <c r="L674" i="11"/>
  <c r="L630" i="11"/>
  <c r="O630" i="11"/>
  <c r="P630" i="11" s="1"/>
  <c r="L622" i="11"/>
  <c r="O622" i="11"/>
  <c r="P622" i="11" s="1"/>
  <c r="L578" i="11"/>
  <c r="O578" i="11"/>
  <c r="P578" i="11" s="1"/>
  <c r="L560" i="11"/>
  <c r="O560" i="11"/>
  <c r="P560" i="11" s="1"/>
  <c r="L550" i="11"/>
  <c r="O550" i="11"/>
  <c r="P550" i="11" s="1"/>
  <c r="L411" i="11"/>
  <c r="O411" i="11"/>
  <c r="P411" i="11" s="1"/>
  <c r="O479" i="11"/>
  <c r="P479" i="11" s="1"/>
  <c r="L479" i="11"/>
  <c r="O501" i="11"/>
  <c r="P501" i="11" s="1"/>
  <c r="L501" i="11"/>
  <c r="O333" i="11"/>
  <c r="P333" i="11" s="1"/>
  <c r="L333" i="11"/>
  <c r="L402" i="11"/>
  <c r="O402" i="11"/>
  <c r="P402" i="11" s="1"/>
  <c r="O236" i="11"/>
  <c r="P236" i="11" s="1"/>
  <c r="L236" i="11"/>
  <c r="O209" i="11"/>
  <c r="P209" i="11" s="1"/>
  <c r="L209" i="11"/>
  <c r="L338" i="11"/>
  <c r="O338" i="11"/>
  <c r="P338" i="11" s="1"/>
  <c r="O218" i="11"/>
  <c r="P218" i="11" s="1"/>
  <c r="L218" i="11"/>
  <c r="L194" i="11"/>
  <c r="O194" i="11"/>
  <c r="P194" i="11" s="1"/>
  <c r="L180" i="11"/>
  <c r="O180" i="11"/>
  <c r="P180" i="11" s="1"/>
  <c r="L153" i="11"/>
  <c r="O153" i="11"/>
  <c r="P153" i="11" s="1"/>
  <c r="L176" i="11"/>
  <c r="O176" i="11"/>
  <c r="P176" i="11" s="1"/>
  <c r="L159" i="11"/>
  <c r="O159" i="11"/>
  <c r="P159" i="11" s="1"/>
  <c r="L160" i="11"/>
  <c r="L95" i="11"/>
  <c r="O95" i="11"/>
  <c r="P95" i="11" s="1"/>
  <c r="L137" i="11"/>
  <c r="O137" i="11"/>
  <c r="P137" i="11" s="1"/>
  <c r="O1084" i="11"/>
  <c r="P1084" i="11" s="1"/>
  <c r="L1084" i="11"/>
  <c r="O957" i="11"/>
  <c r="P957" i="11" s="1"/>
  <c r="L957" i="11"/>
  <c r="O859" i="11"/>
  <c r="P859" i="11" s="1"/>
  <c r="L859" i="11"/>
  <c r="L1121" i="11"/>
  <c r="O1121" i="11"/>
  <c r="P1121" i="11" s="1"/>
  <c r="O1109" i="11"/>
  <c r="P1109" i="11" s="1"/>
  <c r="L1109" i="11"/>
  <c r="L960" i="11"/>
  <c r="O960" i="11"/>
  <c r="P960" i="11" s="1"/>
  <c r="O984" i="11"/>
  <c r="P984" i="11" s="1"/>
  <c r="L984" i="11"/>
  <c r="O985" i="11"/>
  <c r="P985" i="11" s="1"/>
  <c r="L985" i="11"/>
  <c r="O1014" i="11"/>
  <c r="P1014" i="11" s="1"/>
  <c r="L1014" i="11"/>
  <c r="L929" i="11"/>
  <c r="O929" i="11"/>
  <c r="P929" i="11" s="1"/>
  <c r="L922" i="11"/>
  <c r="O922" i="11"/>
  <c r="P922" i="11" s="1"/>
  <c r="O868" i="11"/>
  <c r="P868" i="11" s="1"/>
  <c r="L868" i="11"/>
  <c r="O855" i="11"/>
  <c r="P855" i="11" s="1"/>
  <c r="L855" i="11"/>
  <c r="O872" i="11"/>
  <c r="P872" i="11" s="1"/>
  <c r="L872" i="11"/>
  <c r="O889" i="11"/>
  <c r="P889" i="11" s="1"/>
  <c r="L889" i="11"/>
  <c r="L817" i="11"/>
  <c r="O817" i="11"/>
  <c r="P817" i="11" s="1"/>
  <c r="L788" i="11"/>
  <c r="O788" i="11"/>
  <c r="P788" i="11" s="1"/>
  <c r="O757" i="11"/>
  <c r="P757" i="11" s="1"/>
  <c r="L757" i="11"/>
  <c r="O846" i="11"/>
  <c r="P846" i="11" s="1"/>
  <c r="L846" i="11"/>
  <c r="L776" i="11"/>
  <c r="O776" i="11"/>
  <c r="P776" i="11" s="1"/>
  <c r="L740" i="11"/>
  <c r="O740" i="11"/>
  <c r="P740" i="11" s="1"/>
  <c r="L714" i="11"/>
  <c r="O714" i="11"/>
  <c r="P714" i="11" s="1"/>
  <c r="O710" i="11"/>
  <c r="P710" i="11" s="1"/>
  <c r="L710" i="11"/>
  <c r="O670" i="11"/>
  <c r="P670" i="11" s="1"/>
  <c r="L670" i="11"/>
  <c r="O665" i="11"/>
  <c r="P665" i="11" s="1"/>
  <c r="L665" i="11"/>
  <c r="O687" i="11"/>
  <c r="P687" i="11" s="1"/>
  <c r="L687" i="11"/>
  <c r="L612" i="11"/>
  <c r="O612" i="11"/>
  <c r="P612" i="11" s="1"/>
  <c r="L581" i="11"/>
  <c r="O581" i="11"/>
  <c r="P581" i="11" s="1"/>
  <c r="O678" i="11"/>
  <c r="P678" i="11" s="1"/>
  <c r="L678" i="11"/>
  <c r="L480" i="11"/>
  <c r="O480" i="11"/>
  <c r="P480" i="11" s="1"/>
  <c r="L454" i="11"/>
  <c r="O454" i="11"/>
  <c r="P454" i="11" s="1"/>
  <c r="L423" i="11"/>
  <c r="O423" i="11"/>
  <c r="P423" i="11" s="1"/>
  <c r="O345" i="11"/>
  <c r="P345" i="11" s="1"/>
  <c r="L345" i="11"/>
  <c r="O421" i="11"/>
  <c r="P421" i="11" s="1"/>
  <c r="L421" i="11"/>
  <c r="L525" i="11"/>
  <c r="O525" i="11"/>
  <c r="P525" i="11" s="1"/>
  <c r="O401" i="11"/>
  <c r="P401" i="11" s="1"/>
  <c r="L401" i="11"/>
  <c r="L371" i="11"/>
  <c r="O371" i="11"/>
  <c r="P371" i="11" s="1"/>
  <c r="O312" i="11"/>
  <c r="P312" i="11" s="1"/>
  <c r="L312" i="11"/>
  <c r="O281" i="11"/>
  <c r="P281" i="11" s="1"/>
  <c r="L281" i="11"/>
  <c r="O337" i="11"/>
  <c r="P337" i="11" s="1"/>
  <c r="L337" i="11"/>
  <c r="L162" i="11"/>
  <c r="O162" i="11"/>
  <c r="P162" i="11" s="1"/>
  <c r="L149" i="11"/>
  <c r="O149" i="11"/>
  <c r="P149" i="11" s="1"/>
  <c r="L190" i="11"/>
  <c r="O190" i="11"/>
  <c r="P190" i="11" s="1"/>
  <c r="L172" i="11"/>
  <c r="O172" i="11"/>
  <c r="P172" i="11" s="1"/>
  <c r="L154" i="11"/>
  <c r="O154" i="11"/>
  <c r="P154" i="11" s="1"/>
  <c r="L104" i="11"/>
  <c r="O104" i="11"/>
  <c r="P104" i="11" s="1"/>
  <c r="L99" i="11"/>
  <c r="O99" i="11"/>
  <c r="P99" i="11" s="1"/>
  <c r="L141" i="11"/>
  <c r="O141" i="11"/>
  <c r="P141" i="11" s="1"/>
  <c r="O136" i="11"/>
  <c r="P136" i="11" s="1"/>
  <c r="L136" i="11"/>
  <c r="O116" i="11"/>
  <c r="P116" i="11" s="1"/>
  <c r="L116" i="11"/>
  <c r="O32" i="11"/>
  <c r="P32" i="11" s="1"/>
  <c r="L32" i="11"/>
  <c r="L1111" i="11"/>
  <c r="O1111" i="11"/>
  <c r="P1111" i="11" s="1"/>
  <c r="O1097" i="11"/>
  <c r="P1097" i="11" s="1"/>
  <c r="L1097" i="11"/>
  <c r="R1096" i="11"/>
  <c r="R1097" i="11" s="1"/>
  <c r="L1009" i="11"/>
  <c r="O1009" i="11"/>
  <c r="P1009" i="11" s="1"/>
  <c r="R987" i="11"/>
  <c r="R988" i="11" s="1"/>
  <c r="R989" i="11" s="1"/>
  <c r="L1044" i="11"/>
  <c r="O1044" i="11"/>
  <c r="P1044" i="11" s="1"/>
  <c r="O998" i="11"/>
  <c r="P998" i="11" s="1"/>
  <c r="L998" i="11"/>
  <c r="O919" i="11"/>
  <c r="P919" i="11" s="1"/>
  <c r="L919" i="11"/>
  <c r="O964" i="11"/>
  <c r="P964" i="11" s="1"/>
  <c r="L964" i="11"/>
  <c r="L909" i="11"/>
  <c r="O909" i="11"/>
  <c r="P909" i="11" s="1"/>
  <c r="O828" i="11"/>
  <c r="P828" i="11" s="1"/>
  <c r="L828" i="11"/>
  <c r="O883" i="11"/>
  <c r="P883" i="11" s="1"/>
  <c r="L883" i="11"/>
  <c r="O977" i="11"/>
  <c r="P977" i="11" s="1"/>
  <c r="L977" i="11"/>
  <c r="O871" i="11"/>
  <c r="P871" i="11" s="1"/>
  <c r="L871" i="11"/>
  <c r="O825" i="11"/>
  <c r="P825" i="11" s="1"/>
  <c r="L825" i="11"/>
  <c r="L865" i="11"/>
  <c r="O865" i="11"/>
  <c r="P865" i="11" s="1"/>
  <c r="O816" i="11"/>
  <c r="P816" i="11" s="1"/>
  <c r="L816" i="11"/>
  <c r="R790" i="11"/>
  <c r="O842" i="11"/>
  <c r="P842" i="11" s="1"/>
  <c r="L842" i="11"/>
  <c r="O744" i="11"/>
  <c r="P744" i="11" s="1"/>
  <c r="L744" i="11"/>
  <c r="L1116" i="11"/>
  <c r="O1116" i="11"/>
  <c r="P1116" i="11" s="1"/>
  <c r="L1027" i="11"/>
  <c r="O1027" i="11"/>
  <c r="P1027" i="11" s="1"/>
  <c r="O1094" i="11"/>
  <c r="P1094" i="11" s="1"/>
  <c r="L1094" i="11"/>
  <c r="L1083" i="11"/>
  <c r="O1083" i="11"/>
  <c r="P1083" i="11" s="1"/>
  <c r="O1052" i="11"/>
  <c r="P1052" i="11" s="1"/>
  <c r="L1052" i="11"/>
  <c r="O1015" i="11"/>
  <c r="P1015" i="11" s="1"/>
  <c r="L1015" i="11"/>
  <c r="L983" i="11"/>
  <c r="O983" i="11"/>
  <c r="P983" i="11" s="1"/>
  <c r="R1020" i="11"/>
  <c r="R1021" i="11" s="1"/>
  <c r="R1022" i="11" s="1"/>
  <c r="R1023" i="11" s="1"/>
  <c r="R1024" i="11" s="1"/>
  <c r="R1025" i="11" s="1"/>
  <c r="R1026" i="11" s="1"/>
  <c r="U1026" i="11" s="1"/>
  <c r="L1053" i="11"/>
  <c r="O980" i="11"/>
  <c r="P980" i="11" s="1"/>
  <c r="L980" i="11"/>
  <c r="L930" i="11"/>
  <c r="O930" i="11"/>
  <c r="P930" i="11" s="1"/>
  <c r="L974" i="11"/>
  <c r="O974" i="11"/>
  <c r="P974" i="11" s="1"/>
  <c r="L968" i="11"/>
  <c r="O968" i="11"/>
  <c r="P968" i="11" s="1"/>
  <c r="L1120" i="11"/>
  <c r="O1120" i="11"/>
  <c r="P1120" i="11" s="1"/>
  <c r="L1091" i="11"/>
  <c r="O1091" i="11"/>
  <c r="P1091" i="11" s="1"/>
  <c r="AF1086" i="11"/>
  <c r="AG1086" i="11" s="1"/>
  <c r="AH1086" i="11" s="1"/>
  <c r="J1086" i="11" s="1"/>
  <c r="K1086" i="11" s="1"/>
  <c r="O1066" i="11"/>
  <c r="P1066" i="11" s="1"/>
  <c r="L1066" i="11"/>
  <c r="O1115" i="11"/>
  <c r="P1115" i="11" s="1"/>
  <c r="L1115" i="11"/>
  <c r="L1063" i="11"/>
  <c r="O1063" i="11"/>
  <c r="P1063" i="11" s="1"/>
  <c r="L1041" i="11"/>
  <c r="O1041" i="11"/>
  <c r="P1041" i="11" s="1"/>
  <c r="L1100" i="11"/>
  <c r="O1100" i="11"/>
  <c r="P1100" i="11" s="1"/>
  <c r="AF1095" i="11"/>
  <c r="AG1095" i="11" s="1"/>
  <c r="AH1095" i="11" s="1"/>
  <c r="J1095" i="11" s="1"/>
  <c r="K1095" i="11" s="1"/>
  <c r="O1056" i="11"/>
  <c r="P1056" i="11" s="1"/>
  <c r="L1056" i="11"/>
  <c r="L1040" i="11"/>
  <c r="O1040" i="11"/>
  <c r="P1040" i="11" s="1"/>
  <c r="R1030" i="11"/>
  <c r="L1005" i="11"/>
  <c r="O1005" i="11"/>
  <c r="P1005" i="11" s="1"/>
  <c r="R1089" i="11"/>
  <c r="L1082" i="11"/>
  <c r="O1082" i="11"/>
  <c r="P1082" i="11" s="1"/>
  <c r="AF1072" i="11"/>
  <c r="AG1072" i="11" s="1"/>
  <c r="AH1072" i="11" s="1"/>
  <c r="J1072" i="11" s="1"/>
  <c r="K1072" i="11" s="1"/>
  <c r="O1043" i="11"/>
  <c r="P1043" i="11" s="1"/>
  <c r="L1043" i="11"/>
  <c r="O1024" i="11"/>
  <c r="P1024" i="11" s="1"/>
  <c r="L1024" i="11"/>
  <c r="L1013" i="11"/>
  <c r="O1013" i="11"/>
  <c r="P1013" i="11" s="1"/>
  <c r="AF999" i="11"/>
  <c r="AG999" i="11" s="1"/>
  <c r="AH999" i="11" s="1"/>
  <c r="J999" i="11" s="1"/>
  <c r="K999" i="11" s="1"/>
  <c r="L961" i="11"/>
  <c r="O961" i="11"/>
  <c r="P961" i="11" s="1"/>
  <c r="L1035" i="11"/>
  <c r="O1035" i="11"/>
  <c r="P1035" i="11" s="1"/>
  <c r="L1026" i="11"/>
  <c r="O1026" i="11"/>
  <c r="P1026" i="11" s="1"/>
  <c r="O1062" i="11"/>
  <c r="P1062" i="11" s="1"/>
  <c r="O981" i="11"/>
  <c r="P981" i="11" s="1"/>
  <c r="L981" i="11"/>
  <c r="L979" i="11"/>
  <c r="O979" i="11"/>
  <c r="P979" i="11" s="1"/>
  <c r="O962" i="11"/>
  <c r="P962" i="11" s="1"/>
  <c r="L962" i="11"/>
  <c r="R955" i="11"/>
  <c r="O941" i="11"/>
  <c r="P941" i="11" s="1"/>
  <c r="L941" i="11"/>
  <c r="O914" i="11"/>
  <c r="P914" i="11" s="1"/>
  <c r="L914" i="11"/>
  <c r="U974" i="11"/>
  <c r="O950" i="11"/>
  <c r="P950" i="11" s="1"/>
  <c r="L950" i="11"/>
  <c r="R976" i="11"/>
  <c r="L917" i="11"/>
  <c r="O917" i="11"/>
  <c r="P917" i="11" s="1"/>
  <c r="O934" i="11"/>
  <c r="P934" i="11" s="1"/>
  <c r="R930" i="11"/>
  <c r="R931" i="11" s="1"/>
  <c r="R932" i="11" s="1"/>
  <c r="R933" i="11" s="1"/>
  <c r="R934" i="11" s="1"/>
  <c r="R935" i="11" s="1"/>
  <c r="R936" i="11" s="1"/>
  <c r="R937" i="11" s="1"/>
  <c r="R938" i="11" s="1"/>
  <c r="U938" i="11" s="1"/>
  <c r="O902" i="11"/>
  <c r="P902" i="11" s="1"/>
  <c r="L902" i="11"/>
  <c r="O940" i="11"/>
  <c r="P940" i="11" s="1"/>
  <c r="L940" i="11"/>
  <c r="L899" i="11"/>
  <c r="O899" i="11"/>
  <c r="P899" i="11" s="1"/>
  <c r="L881" i="11"/>
  <c r="O881" i="11"/>
  <c r="P881" i="11" s="1"/>
  <c r="O849" i="11"/>
  <c r="P849" i="11" s="1"/>
  <c r="L849" i="11"/>
  <c r="L827" i="11"/>
  <c r="O827" i="11"/>
  <c r="P827" i="11" s="1"/>
  <c r="L822" i="11"/>
  <c r="O822" i="11"/>
  <c r="P822" i="11" s="1"/>
  <c r="O802" i="11"/>
  <c r="P802" i="11" s="1"/>
  <c r="L802" i="11"/>
  <c r="O898" i="11"/>
  <c r="P898" i="11" s="1"/>
  <c r="L898" i="11"/>
  <c r="L890" i="11"/>
  <c r="O890" i="11"/>
  <c r="P890" i="11" s="1"/>
  <c r="O880" i="11"/>
  <c r="P880" i="11" s="1"/>
  <c r="L880" i="11"/>
  <c r="R877" i="11"/>
  <c r="R878" i="11" s="1"/>
  <c r="R879" i="11" s="1"/>
  <c r="R880" i="11" s="1"/>
  <c r="O867" i="11"/>
  <c r="P867" i="11" s="1"/>
  <c r="L867" i="11"/>
  <c r="L843" i="11"/>
  <c r="O843" i="11"/>
  <c r="P843" i="11" s="1"/>
  <c r="L835" i="11"/>
  <c r="O835" i="11"/>
  <c r="P835" i="11" s="1"/>
  <c r="O821" i="11"/>
  <c r="P821" i="11" s="1"/>
  <c r="L821" i="11"/>
  <c r="L813" i="11"/>
  <c r="O813" i="11"/>
  <c r="P813" i="11" s="1"/>
  <c r="L870" i="11"/>
  <c r="O870" i="11"/>
  <c r="P870" i="11" s="1"/>
  <c r="L857" i="11"/>
  <c r="O857" i="11"/>
  <c r="P857" i="11" s="1"/>
  <c r="L792" i="11"/>
  <c r="O792" i="11"/>
  <c r="P792" i="11" s="1"/>
  <c r="L903" i="11"/>
  <c r="O903" i="11"/>
  <c r="P903" i="11" s="1"/>
  <c r="L801" i="11"/>
  <c r="O801" i="11"/>
  <c r="P801" i="11" s="1"/>
  <c r="L796" i="11"/>
  <c r="O796" i="11"/>
  <c r="P796" i="11" s="1"/>
  <c r="L875" i="11"/>
  <c r="L711" i="11"/>
  <c r="O711" i="11"/>
  <c r="P711" i="11" s="1"/>
  <c r="L742" i="11"/>
  <c r="O742" i="11"/>
  <c r="P742" i="11" s="1"/>
  <c r="O739" i="11"/>
  <c r="P739" i="11" s="1"/>
  <c r="L739" i="11"/>
  <c r="L723" i="11"/>
  <c r="O723" i="11"/>
  <c r="P723" i="11" s="1"/>
  <c r="O738" i="11"/>
  <c r="P738" i="11" s="1"/>
  <c r="L738" i="11"/>
  <c r="AF715" i="11"/>
  <c r="AG715" i="11" s="1"/>
  <c r="AH715" i="11" s="1"/>
  <c r="J715" i="11" s="1"/>
  <c r="K715" i="11" s="1"/>
  <c r="AF702" i="11"/>
  <c r="AG702" i="11" s="1"/>
  <c r="AH702" i="11" s="1"/>
  <c r="J702" i="11" s="1"/>
  <c r="K702" i="11" s="1"/>
  <c r="L720" i="11"/>
  <c r="O720" i="11"/>
  <c r="P720" i="11" s="1"/>
  <c r="O633" i="11"/>
  <c r="P633" i="11" s="1"/>
  <c r="L633" i="11"/>
  <c r="L618" i="11"/>
  <c r="O618" i="11"/>
  <c r="P618" i="11" s="1"/>
  <c r="L694" i="11"/>
  <c r="O694" i="11"/>
  <c r="P694" i="11" s="1"/>
  <c r="L667" i="11"/>
  <c r="O667" i="11"/>
  <c r="P667" i="11" s="1"/>
  <c r="AF662" i="11"/>
  <c r="AG662" i="11" s="1"/>
  <c r="AH662" i="11" s="1"/>
  <c r="J662" i="11" s="1"/>
  <c r="K662" i="11" s="1"/>
  <c r="AF635" i="11"/>
  <c r="AG635" i="11" s="1"/>
  <c r="AH635" i="11" s="1"/>
  <c r="J635" i="11" s="1"/>
  <c r="K635" i="11" s="1"/>
  <c r="O614" i="11"/>
  <c r="P614" i="11" s="1"/>
  <c r="L614" i="11"/>
  <c r="R610" i="11"/>
  <c r="R611" i="11" s="1"/>
  <c r="R612" i="11" s="1"/>
  <c r="R613" i="11" s="1"/>
  <c r="R614" i="11" s="1"/>
  <c r="R615" i="11" s="1"/>
  <c r="R616" i="11" s="1"/>
  <c r="R617" i="11" s="1"/>
  <c r="U617" i="11" s="1"/>
  <c r="O597" i="11"/>
  <c r="P597" i="11" s="1"/>
  <c r="L597" i="11"/>
  <c r="O583" i="11"/>
  <c r="P583" i="11" s="1"/>
  <c r="L583" i="11"/>
  <c r="R579" i="11"/>
  <c r="R580" i="11" s="1"/>
  <c r="R581" i="11" s="1"/>
  <c r="R582" i="11" s="1"/>
  <c r="L685" i="11"/>
  <c r="O685" i="11"/>
  <c r="P685" i="11" s="1"/>
  <c r="R642" i="11"/>
  <c r="R631" i="11"/>
  <c r="O624" i="11"/>
  <c r="P624" i="11" s="1"/>
  <c r="L624" i="11"/>
  <c r="O602" i="11"/>
  <c r="P602" i="11" s="1"/>
  <c r="L602" i="11"/>
  <c r="R567" i="11"/>
  <c r="O561" i="11"/>
  <c r="P561" i="11" s="1"/>
  <c r="L561" i="11"/>
  <c r="R545" i="11"/>
  <c r="R546" i="11" s="1"/>
  <c r="O519" i="11"/>
  <c r="P519" i="11" s="1"/>
  <c r="L519" i="11"/>
  <c r="L544" i="11"/>
  <c r="O544" i="11"/>
  <c r="P544" i="11" s="1"/>
  <c r="O491" i="11"/>
  <c r="P491" i="11" s="1"/>
  <c r="L491" i="11"/>
  <c r="AF477" i="11"/>
  <c r="AG477" i="11" s="1"/>
  <c r="AH477" i="11" s="1"/>
  <c r="J477" i="11" s="1"/>
  <c r="K477" i="11" s="1"/>
  <c r="AF468" i="11"/>
  <c r="AG468" i="11" s="1"/>
  <c r="AH468" i="11" s="1"/>
  <c r="J468" i="11" s="1"/>
  <c r="K468" i="11" s="1"/>
  <c r="L459" i="11"/>
  <c r="O459" i="11"/>
  <c r="P459" i="11" s="1"/>
  <c r="O447" i="11"/>
  <c r="P447" i="11" s="1"/>
  <c r="L447" i="11"/>
  <c r="L381" i="11"/>
  <c r="O381" i="11"/>
  <c r="P381" i="11" s="1"/>
  <c r="L531" i="11"/>
  <c r="O531" i="11"/>
  <c r="P531" i="11" s="1"/>
  <c r="L511" i="11"/>
  <c r="O511" i="11"/>
  <c r="P511" i="11" s="1"/>
  <c r="R490" i="11"/>
  <c r="R491" i="11" s="1"/>
  <c r="R492" i="11" s="1"/>
  <c r="L485" i="11"/>
  <c r="O485" i="11"/>
  <c r="P485" i="11" s="1"/>
  <c r="O388" i="11"/>
  <c r="P388" i="11" s="1"/>
  <c r="L388" i="11"/>
  <c r="AF558" i="11"/>
  <c r="AG558" i="11" s="1"/>
  <c r="AH558" i="11" s="1"/>
  <c r="J558" i="11" s="1"/>
  <c r="K558" i="11" s="1"/>
  <c r="L521" i="11"/>
  <c r="O521" i="11"/>
  <c r="P521" i="11" s="1"/>
  <c r="L498" i="11"/>
  <c r="O498" i="11"/>
  <c r="P498" i="11" s="1"/>
  <c r="O465" i="11"/>
  <c r="P465" i="11" s="1"/>
  <c r="L465" i="11"/>
  <c r="O386" i="11"/>
  <c r="P386" i="11" s="1"/>
  <c r="L386" i="11"/>
  <c r="O369" i="11"/>
  <c r="P369" i="11" s="1"/>
  <c r="L369" i="11"/>
  <c r="R356" i="11"/>
  <c r="L326" i="11"/>
  <c r="O326" i="11"/>
  <c r="P326" i="11" s="1"/>
  <c r="O290" i="11"/>
  <c r="P290" i="11" s="1"/>
  <c r="L290" i="11"/>
  <c r="L265" i="11"/>
  <c r="O265" i="11"/>
  <c r="P265" i="11" s="1"/>
  <c r="O215" i="11"/>
  <c r="P215" i="11" s="1"/>
  <c r="L215" i="11"/>
  <c r="O195" i="11"/>
  <c r="P195" i="11" s="1"/>
  <c r="L195" i="11"/>
  <c r="R379" i="11"/>
  <c r="O366" i="11"/>
  <c r="P366" i="11" s="1"/>
  <c r="L366" i="11"/>
  <c r="L347" i="11"/>
  <c r="O347" i="11"/>
  <c r="P347" i="11" s="1"/>
  <c r="AF316" i="11"/>
  <c r="AG316" i="11" s="1"/>
  <c r="AH316" i="11" s="1"/>
  <c r="J316" i="11" s="1"/>
  <c r="K316" i="11" s="1"/>
  <c r="O316" i="11" s="1"/>
  <c r="P316" i="11" s="1"/>
  <c r="L305" i="11"/>
  <c r="O305" i="11"/>
  <c r="P305" i="11" s="1"/>
  <c r="L270" i="11"/>
  <c r="O270" i="11"/>
  <c r="P270" i="11" s="1"/>
  <c r="R248" i="11"/>
  <c r="L244" i="11"/>
  <c r="O244" i="11"/>
  <c r="P244" i="11" s="1"/>
  <c r="R236" i="11"/>
  <c r="R237" i="11" s="1"/>
  <c r="R489" i="11"/>
  <c r="AF379" i="11"/>
  <c r="AG379" i="11" s="1"/>
  <c r="AH379" i="11" s="1"/>
  <c r="J379" i="11" s="1"/>
  <c r="K379" i="11" s="1"/>
  <c r="AF334" i="11"/>
  <c r="AG334" i="11" s="1"/>
  <c r="AH334" i="11" s="1"/>
  <c r="J334" i="11" s="1"/>
  <c r="K334" i="11" s="1"/>
  <c r="R314" i="11"/>
  <c r="R315" i="11" s="1"/>
  <c r="AF282" i="11"/>
  <c r="AG282" i="11" s="1"/>
  <c r="AH282" i="11" s="1"/>
  <c r="J282" i="11" s="1"/>
  <c r="K282" i="11" s="1"/>
  <c r="O275" i="11"/>
  <c r="P275" i="11" s="1"/>
  <c r="L275" i="11"/>
  <c r="O178" i="11"/>
  <c r="P178" i="11" s="1"/>
  <c r="L178" i="11"/>
  <c r="L57" i="11"/>
  <c r="O57" i="11"/>
  <c r="P57" i="11" s="1"/>
  <c r="L598" i="11"/>
  <c r="R301" i="11"/>
  <c r="R302" i="11" s="1"/>
  <c r="R303" i="11" s="1"/>
  <c r="O280" i="11"/>
  <c r="P280" i="11" s="1"/>
  <c r="L280" i="11"/>
  <c r="L274" i="11"/>
  <c r="O274" i="11"/>
  <c r="P274" i="11" s="1"/>
  <c r="R269" i="11"/>
  <c r="L238" i="11"/>
  <c r="O238" i="11"/>
  <c r="P238" i="11" s="1"/>
  <c r="L229" i="11"/>
  <c r="O229" i="11"/>
  <c r="P229" i="11" s="1"/>
  <c r="L206" i="11"/>
  <c r="O206" i="11"/>
  <c r="P206" i="11" s="1"/>
  <c r="O128" i="11"/>
  <c r="P128" i="11" s="1"/>
  <c r="L128" i="11"/>
  <c r="L122" i="11"/>
  <c r="O122" i="11"/>
  <c r="P122" i="11" s="1"/>
  <c r="O115" i="11"/>
  <c r="P115" i="11" s="1"/>
  <c r="L115" i="11"/>
  <c r="O88" i="11"/>
  <c r="P88" i="11" s="1"/>
  <c r="L88" i="11"/>
  <c r="O80" i="11"/>
  <c r="P80" i="11" s="1"/>
  <c r="L80" i="11"/>
  <c r="O62" i="11"/>
  <c r="P62" i="11" s="1"/>
  <c r="L62" i="11"/>
  <c r="O45" i="11"/>
  <c r="P45" i="11" s="1"/>
  <c r="L45" i="11"/>
  <c r="O18" i="11"/>
  <c r="P18" i="11" s="1"/>
  <c r="L18" i="11"/>
  <c r="L130" i="11"/>
  <c r="O130" i="11"/>
  <c r="P130" i="11" s="1"/>
  <c r="L121" i="11"/>
  <c r="O121" i="11"/>
  <c r="P121" i="11" s="1"/>
  <c r="L100" i="11"/>
  <c r="O100" i="11"/>
  <c r="P100" i="11" s="1"/>
  <c r="L70" i="11"/>
  <c r="O70" i="11"/>
  <c r="P70" i="11" s="1"/>
  <c r="L48" i="11"/>
  <c r="O48" i="11"/>
  <c r="P48" i="11" s="1"/>
  <c r="L34" i="11"/>
  <c r="O34" i="11"/>
  <c r="P34" i="11" s="1"/>
  <c r="O23" i="11"/>
  <c r="P23" i="11" s="1"/>
  <c r="L23" i="11"/>
  <c r="AF16" i="11"/>
  <c r="AG16" i="11" s="1"/>
  <c r="AH16" i="11" s="1"/>
  <c r="J16" i="11" s="1"/>
  <c r="K16" i="11" s="1"/>
  <c r="L8" i="11"/>
  <c r="O8" i="11"/>
  <c r="P8" i="11" s="1"/>
  <c r="L92" i="11"/>
  <c r="O92" i="11"/>
  <c r="P92" i="11" s="1"/>
  <c r="L113" i="11"/>
  <c r="O113" i="11"/>
  <c r="P113" i="11" s="1"/>
  <c r="R60" i="11"/>
  <c r="R61" i="11" s="1"/>
  <c r="R62" i="11" s="1"/>
  <c r="R63" i="11" s="1"/>
  <c r="R64" i="11" s="1"/>
  <c r="R65" i="11" s="1"/>
  <c r="R66" i="11" s="1"/>
  <c r="R67" i="11" s="1"/>
  <c r="U67" i="11" s="1"/>
  <c r="O19" i="11"/>
  <c r="P19" i="11" s="1"/>
  <c r="L19" i="11"/>
  <c r="O183" i="11"/>
  <c r="P183" i="11" s="1"/>
  <c r="L183" i="11"/>
  <c r="L142" i="11"/>
  <c r="O142" i="11"/>
  <c r="P142" i="11" s="1"/>
  <c r="R51" i="11"/>
  <c r="R52" i="11" s="1"/>
  <c r="R53" i="11" s="1"/>
  <c r="R54" i="11" s="1"/>
  <c r="R55" i="11" s="1"/>
  <c r="R56" i="11" s="1"/>
  <c r="U56" i="11" s="1"/>
  <c r="AF38" i="11"/>
  <c r="AG38" i="11" s="1"/>
  <c r="AH38" i="11" s="1"/>
  <c r="J38" i="11" s="1"/>
  <c r="K38" i="11" s="1"/>
  <c r="L1051" i="11"/>
  <c r="O1051" i="11"/>
  <c r="P1051" i="11" s="1"/>
  <c r="O1055" i="11"/>
  <c r="P1055" i="11" s="1"/>
  <c r="L1055" i="11"/>
  <c r="R1090" i="11"/>
  <c r="R1091" i="11" s="1"/>
  <c r="R1092" i="11" s="1"/>
  <c r="U1092" i="11" s="1"/>
  <c r="L1025" i="11"/>
  <c r="O1025" i="11"/>
  <c r="P1025" i="11" s="1"/>
  <c r="L995" i="11"/>
  <c r="O995" i="11"/>
  <c r="P995" i="11" s="1"/>
  <c r="O1069" i="11"/>
  <c r="P1069" i="11" s="1"/>
  <c r="L1069" i="11"/>
  <c r="O1010" i="11"/>
  <c r="P1010" i="11" s="1"/>
  <c r="L1010" i="11"/>
  <c r="O971" i="11"/>
  <c r="P971" i="11" s="1"/>
  <c r="L971" i="11"/>
  <c r="L840" i="11"/>
  <c r="O840" i="11"/>
  <c r="P840" i="11" s="1"/>
  <c r="L937" i="11"/>
  <c r="O937" i="11"/>
  <c r="P937" i="11" s="1"/>
  <c r="O963" i="11"/>
  <c r="P963" i="11" s="1"/>
  <c r="L963" i="11"/>
  <c r="O926" i="11"/>
  <c r="P926" i="11" s="1"/>
  <c r="L926" i="11"/>
  <c r="O907" i="11"/>
  <c r="P907" i="11" s="1"/>
  <c r="L907" i="11"/>
  <c r="L877" i="11"/>
  <c r="O877" i="11"/>
  <c r="P877" i="11" s="1"/>
  <c r="L819" i="11"/>
  <c r="O819" i="11"/>
  <c r="P819" i="11" s="1"/>
  <c r="O863" i="11"/>
  <c r="P863" i="11" s="1"/>
  <c r="L863" i="11"/>
  <c r="L852" i="11"/>
  <c r="O852" i="11"/>
  <c r="P852" i="11" s="1"/>
  <c r="O789" i="11"/>
  <c r="P789" i="11" s="1"/>
  <c r="L789" i="11"/>
  <c r="L804" i="11"/>
  <c r="O804" i="11"/>
  <c r="P804" i="11" s="1"/>
  <c r="R1110" i="11"/>
  <c r="R1111" i="11" s="1"/>
  <c r="L1087" i="11"/>
  <c r="O1087" i="11"/>
  <c r="P1087" i="11" s="1"/>
  <c r="R1076" i="11"/>
  <c r="R1077" i="11" s="1"/>
  <c r="R1081" i="11" s="1"/>
  <c r="O1106" i="11"/>
  <c r="P1106" i="11" s="1"/>
  <c r="L1106" i="11"/>
  <c r="L1045" i="11"/>
  <c r="O1045" i="11"/>
  <c r="P1045" i="11" s="1"/>
  <c r="L1054" i="11"/>
  <c r="O1054" i="11"/>
  <c r="P1054" i="11" s="1"/>
  <c r="O1071" i="11"/>
  <c r="P1071" i="11" s="1"/>
  <c r="L1071" i="11"/>
  <c r="L1000" i="11"/>
  <c r="O1000" i="11"/>
  <c r="P1000" i="11" s="1"/>
  <c r="O954" i="11"/>
  <c r="P954" i="11" s="1"/>
  <c r="L954" i="11"/>
  <c r="L952" i="11"/>
  <c r="O952" i="11"/>
  <c r="P952" i="11" s="1"/>
  <c r="O1002" i="11"/>
  <c r="P1002" i="11" s="1"/>
  <c r="L1002" i="11"/>
  <c r="O970" i="11"/>
  <c r="P970" i="11" s="1"/>
  <c r="L970" i="11"/>
  <c r="O918" i="11"/>
  <c r="P918" i="11" s="1"/>
  <c r="L918" i="11"/>
  <c r="R1120" i="11"/>
  <c r="R1121" i="11" s="1"/>
  <c r="R1122" i="11" s="1"/>
  <c r="R1123" i="11" s="1"/>
  <c r="R1124" i="11" s="1"/>
  <c r="R1125" i="11" s="1"/>
  <c r="U1125" i="11" s="1"/>
  <c r="AF1119" i="11"/>
  <c r="AG1119" i="11" s="1"/>
  <c r="AH1119" i="11" s="1"/>
  <c r="J1119" i="11" s="1"/>
  <c r="K1119" i="11" s="1"/>
  <c r="O1110" i="11"/>
  <c r="P1110" i="11" s="1"/>
  <c r="L1110" i="11"/>
  <c r="AF1090" i="11"/>
  <c r="AG1090" i="11" s="1"/>
  <c r="AH1090" i="11" s="1"/>
  <c r="J1090" i="11" s="1"/>
  <c r="K1090" i="11" s="1"/>
  <c r="L1077" i="11"/>
  <c r="O1077" i="11"/>
  <c r="P1077" i="11" s="1"/>
  <c r="R1062" i="11"/>
  <c r="R1063" i="11" s="1"/>
  <c r="R1064" i="11" s="1"/>
  <c r="R1065" i="11" s="1"/>
  <c r="R1066" i="11" s="1"/>
  <c r="R1067" i="11" s="1"/>
  <c r="R1068" i="11" s="1"/>
  <c r="R1069" i="11" s="1"/>
  <c r="R1070" i="11" s="1"/>
  <c r="U1070" i="11" s="1"/>
  <c r="L1099" i="11"/>
  <c r="O1099" i="11"/>
  <c r="P1099" i="11" s="1"/>
  <c r="L1059" i="11"/>
  <c r="O1059" i="11"/>
  <c r="P1059" i="11" s="1"/>
  <c r="AF1050" i="11"/>
  <c r="AG1050" i="11" s="1"/>
  <c r="AH1050" i="11" s="1"/>
  <c r="J1050" i="11" s="1"/>
  <c r="K1050" i="11" s="1"/>
  <c r="O1085" i="11"/>
  <c r="P1085" i="11" s="1"/>
  <c r="L1085" i="11"/>
  <c r="O1074" i="11"/>
  <c r="P1074" i="11" s="1"/>
  <c r="L1074" i="11"/>
  <c r="L1039" i="11"/>
  <c r="O1039" i="11"/>
  <c r="P1039" i="11" s="1"/>
  <c r="R1040" i="11"/>
  <c r="R1041" i="11" s="1"/>
  <c r="R1042" i="11" s="1"/>
  <c r="R1043" i="11" s="1"/>
  <c r="R1044" i="11" s="1"/>
  <c r="R1045" i="11" s="1"/>
  <c r="O1089" i="11"/>
  <c r="P1089" i="11" s="1"/>
  <c r="L1089" i="11"/>
  <c r="L1030" i="11"/>
  <c r="O1030" i="11"/>
  <c r="P1030" i="11" s="1"/>
  <c r="O1023" i="11"/>
  <c r="P1023" i="11" s="1"/>
  <c r="L1023" i="11"/>
  <c r="L1012" i="11"/>
  <c r="O1012" i="11"/>
  <c r="P1012" i="11" s="1"/>
  <c r="L996" i="11"/>
  <c r="O996" i="11"/>
  <c r="P996" i="11" s="1"/>
  <c r="R990" i="11"/>
  <c r="L1022" i="11"/>
  <c r="O1022" i="11"/>
  <c r="P1022" i="11" s="1"/>
  <c r="L1031" i="11"/>
  <c r="O1031" i="11"/>
  <c r="P1031" i="11" s="1"/>
  <c r="L990" i="11"/>
  <c r="O990" i="11"/>
  <c r="P990" i="11" s="1"/>
  <c r="R1052" i="11"/>
  <c r="R1053" i="11" s="1"/>
  <c r="R1054" i="11" s="1"/>
  <c r="R1055" i="11" s="1"/>
  <c r="R1056" i="11" s="1"/>
  <c r="R1057" i="11" s="1"/>
  <c r="R1058" i="11" s="1"/>
  <c r="R1059" i="11" s="1"/>
  <c r="U1059" i="11" s="1"/>
  <c r="R956" i="11"/>
  <c r="R957" i="11" s="1"/>
  <c r="R958" i="11" s="1"/>
  <c r="R959" i="11" s="1"/>
  <c r="R960" i="11" s="1"/>
  <c r="U960" i="11" s="1"/>
  <c r="L921" i="11"/>
  <c r="O921" i="11"/>
  <c r="P921" i="11" s="1"/>
  <c r="L862" i="11"/>
  <c r="O862" i="11"/>
  <c r="P862" i="11" s="1"/>
  <c r="AF976" i="11"/>
  <c r="AG976" i="11" s="1"/>
  <c r="AH976" i="11" s="1"/>
  <c r="J976" i="11" s="1"/>
  <c r="K976" i="11" s="1"/>
  <c r="R965" i="11"/>
  <c r="R966" i="11" s="1"/>
  <c r="R967" i="11" s="1"/>
  <c r="R968" i="11" s="1"/>
  <c r="R969" i="11" s="1"/>
  <c r="R970" i="11" s="1"/>
  <c r="R971" i="11" s="1"/>
  <c r="U971" i="11" s="1"/>
  <c r="O959" i="11"/>
  <c r="P959" i="11" s="1"/>
  <c r="L959" i="11"/>
  <c r="R921" i="11"/>
  <c r="L1004" i="11"/>
  <c r="O1004" i="11"/>
  <c r="P1004" i="11" s="1"/>
  <c r="L965" i="11"/>
  <c r="O965" i="11"/>
  <c r="P965" i="11" s="1"/>
  <c r="R922" i="11"/>
  <c r="R923" i="11" s="1"/>
  <c r="R924" i="11" s="1"/>
  <c r="R925" i="11" s="1"/>
  <c r="R926" i="11" s="1"/>
  <c r="R927" i="11" s="1"/>
  <c r="L915" i="11"/>
  <c r="O915" i="11"/>
  <c r="P915" i="11" s="1"/>
  <c r="L955" i="11"/>
  <c r="L942" i="11"/>
  <c r="O942" i="11"/>
  <c r="P942" i="11" s="1"/>
  <c r="R909" i="11"/>
  <c r="R910" i="11" s="1"/>
  <c r="R911" i="11" s="1"/>
  <c r="R912" i="11" s="1"/>
  <c r="R913" i="11" s="1"/>
  <c r="R914" i="11" s="1"/>
  <c r="R915" i="11" s="1"/>
  <c r="R916" i="11" s="1"/>
  <c r="U916" i="11" s="1"/>
  <c r="AF933" i="11"/>
  <c r="AG933" i="11" s="1"/>
  <c r="AH933" i="11" s="1"/>
  <c r="J933" i="11" s="1"/>
  <c r="K933" i="11" s="1"/>
  <c r="L939" i="11"/>
  <c r="O939" i="11"/>
  <c r="P939" i="11" s="1"/>
  <c r="L896" i="11"/>
  <c r="O896" i="11"/>
  <c r="P896" i="11" s="1"/>
  <c r="L878" i="11"/>
  <c r="O878" i="11"/>
  <c r="P878" i="11" s="1"/>
  <c r="O832" i="11"/>
  <c r="P832" i="11" s="1"/>
  <c r="L832" i="11"/>
  <c r="L826" i="11"/>
  <c r="O826" i="11"/>
  <c r="P826" i="11" s="1"/>
  <c r="O815" i="11"/>
  <c r="P815" i="11" s="1"/>
  <c r="L815" i="11"/>
  <c r="O798" i="11"/>
  <c r="P798" i="11" s="1"/>
  <c r="L798" i="11"/>
  <c r="R899" i="11"/>
  <c r="L887" i="11"/>
  <c r="O887" i="11"/>
  <c r="P887" i="11" s="1"/>
  <c r="R881" i="11"/>
  <c r="R882" i="11" s="1"/>
  <c r="R883" i="11" s="1"/>
  <c r="U883" i="11" s="1"/>
  <c r="R864" i="11"/>
  <c r="R865" i="11" s="1"/>
  <c r="R866" i="11" s="1"/>
  <c r="R867" i="11" s="1"/>
  <c r="R868" i="11" s="1"/>
  <c r="R869" i="11" s="1"/>
  <c r="R870" i="11" s="1"/>
  <c r="R871" i="11" s="1"/>
  <c r="R872" i="11" s="1"/>
  <c r="O858" i="11"/>
  <c r="P858" i="11" s="1"/>
  <c r="L858" i="11"/>
  <c r="L848" i="11"/>
  <c r="O848" i="11"/>
  <c r="P848" i="11" s="1"/>
  <c r="AF834" i="11"/>
  <c r="AG834" i="11" s="1"/>
  <c r="AH834" i="11" s="1"/>
  <c r="J834" i="11" s="1"/>
  <c r="K834" i="11" s="1"/>
  <c r="R822" i="11"/>
  <c r="R810" i="11"/>
  <c r="R811" i="11" s="1"/>
  <c r="R845" i="11"/>
  <c r="R846" i="11" s="1"/>
  <c r="R847" i="11" s="1"/>
  <c r="R848" i="11" s="1"/>
  <c r="R849" i="11" s="1"/>
  <c r="R850" i="11" s="1"/>
  <c r="L791" i="11"/>
  <c r="O791" i="11"/>
  <c r="P791" i="11" s="1"/>
  <c r="O885" i="11"/>
  <c r="P885" i="11" s="1"/>
  <c r="L885" i="11"/>
  <c r="O837" i="11"/>
  <c r="P837" i="11" s="1"/>
  <c r="L837" i="11"/>
  <c r="O812" i="11"/>
  <c r="P812" i="11" s="1"/>
  <c r="L812" i="11"/>
  <c r="O808" i="11"/>
  <c r="P808" i="11" s="1"/>
  <c r="L808" i="11"/>
  <c r="O803" i="11"/>
  <c r="P803" i="11" s="1"/>
  <c r="L803" i="11"/>
  <c r="O799" i="11"/>
  <c r="P799" i="11" s="1"/>
  <c r="L799" i="11"/>
  <c r="R888" i="11"/>
  <c r="O851" i="11"/>
  <c r="P851" i="11" s="1"/>
  <c r="L851" i="11"/>
  <c r="L805" i="11"/>
  <c r="O805" i="11"/>
  <c r="P805" i="11" s="1"/>
  <c r="L800" i="11"/>
  <c r="O800" i="11"/>
  <c r="P800" i="11" s="1"/>
  <c r="R791" i="11"/>
  <c r="O833" i="11"/>
  <c r="P833" i="11" s="1"/>
  <c r="L833" i="11"/>
  <c r="O760" i="11"/>
  <c r="P760" i="11" s="1"/>
  <c r="L760" i="11"/>
  <c r="L736" i="11"/>
  <c r="O736" i="11"/>
  <c r="P736" i="11" s="1"/>
  <c r="L732" i="11"/>
  <c r="O732" i="11"/>
  <c r="P732" i="11" s="1"/>
  <c r="O726" i="11"/>
  <c r="P726" i="11" s="1"/>
  <c r="L726" i="11"/>
  <c r="L706" i="11"/>
  <c r="O706" i="11"/>
  <c r="P706" i="11" s="1"/>
  <c r="L795" i="11"/>
  <c r="O795" i="11"/>
  <c r="P795" i="11" s="1"/>
  <c r="L741" i="11"/>
  <c r="O741" i="11"/>
  <c r="P741" i="11" s="1"/>
  <c r="L728" i="11"/>
  <c r="O728" i="11"/>
  <c r="P728" i="11" s="1"/>
  <c r="L737" i="11"/>
  <c r="O737" i="11"/>
  <c r="P737" i="11" s="1"/>
  <c r="R714" i="11"/>
  <c r="R715" i="11" s="1"/>
  <c r="R716" i="11" s="1"/>
  <c r="R717" i="11" s="1"/>
  <c r="R718" i="11" s="1"/>
  <c r="U718" i="11" s="1"/>
  <c r="R701" i="11"/>
  <c r="R702" i="11" s="1"/>
  <c r="R703" i="11" s="1"/>
  <c r="R704" i="11" s="1"/>
  <c r="R705" i="11" s="1"/>
  <c r="R706" i="11" s="1"/>
  <c r="R707" i="11" s="1"/>
  <c r="U707" i="11" s="1"/>
  <c r="L745" i="11"/>
  <c r="O745" i="11"/>
  <c r="P745" i="11" s="1"/>
  <c r="L719" i="11"/>
  <c r="O719" i="11"/>
  <c r="P719" i="11" s="1"/>
  <c r="R643" i="11"/>
  <c r="R644" i="11" s="1"/>
  <c r="R645" i="11" s="1"/>
  <c r="R646" i="11" s="1"/>
  <c r="R647" i="11" s="1"/>
  <c r="R648" i="11" s="1"/>
  <c r="R649" i="11" s="1"/>
  <c r="R650" i="11" s="1"/>
  <c r="L680" i="11"/>
  <c r="O680" i="11"/>
  <c r="P680" i="11" s="1"/>
  <c r="L676" i="11"/>
  <c r="O676" i="11"/>
  <c r="P676" i="11" s="1"/>
  <c r="L672" i="11"/>
  <c r="O672" i="11"/>
  <c r="P672" i="11" s="1"/>
  <c r="O669" i="11"/>
  <c r="P669" i="11" s="1"/>
  <c r="L669" i="11"/>
  <c r="L641" i="11"/>
  <c r="O641" i="11"/>
  <c r="P641" i="11" s="1"/>
  <c r="O637" i="11"/>
  <c r="P637" i="11" s="1"/>
  <c r="L637" i="11"/>
  <c r="L596" i="11"/>
  <c r="O596" i="11"/>
  <c r="P596" i="11" s="1"/>
  <c r="O666" i="11"/>
  <c r="P666" i="11" s="1"/>
  <c r="L666" i="11"/>
  <c r="R654" i="11"/>
  <c r="R655" i="11" s="1"/>
  <c r="R656" i="11" s="1"/>
  <c r="L649" i="11"/>
  <c r="O649" i="11"/>
  <c r="P649" i="11" s="1"/>
  <c r="R632" i="11"/>
  <c r="R633" i="11" s="1"/>
  <c r="O619" i="11"/>
  <c r="P619" i="11" s="1"/>
  <c r="L619" i="11"/>
  <c r="O601" i="11"/>
  <c r="P601" i="11" s="1"/>
  <c r="L601" i="11"/>
  <c r="O588" i="11"/>
  <c r="P588" i="11" s="1"/>
  <c r="L588" i="11"/>
  <c r="R583" i="11"/>
  <c r="R584" i="11" s="1"/>
  <c r="O570" i="11"/>
  <c r="P570" i="11" s="1"/>
  <c r="L570" i="11"/>
  <c r="L712" i="11"/>
  <c r="L689" i="11"/>
  <c r="O689" i="11"/>
  <c r="P689" i="11" s="1"/>
  <c r="AF684" i="11"/>
  <c r="AG684" i="11" s="1"/>
  <c r="AH684" i="11" s="1"/>
  <c r="J684" i="11" s="1"/>
  <c r="K684" i="11" s="1"/>
  <c r="O585" i="11"/>
  <c r="P585" i="11" s="1"/>
  <c r="L585" i="11"/>
  <c r="O638" i="11"/>
  <c r="P638" i="11" s="1"/>
  <c r="L638" i="11"/>
  <c r="L590" i="11"/>
  <c r="O590" i="11"/>
  <c r="P590" i="11" s="1"/>
  <c r="Q553" i="11"/>
  <c r="R553" i="11" s="1"/>
  <c r="R554" i="11" s="1"/>
  <c r="R555" i="11" s="1"/>
  <c r="R556" i="11" s="1"/>
  <c r="R557" i="11" s="1"/>
  <c r="R558" i="11" s="1"/>
  <c r="R559" i="11" s="1"/>
  <c r="R560" i="11" s="1"/>
  <c r="R561" i="11" s="1"/>
  <c r="R562" i="11" s="1"/>
  <c r="AK552" i="11"/>
  <c r="T562" i="11"/>
  <c r="AE553" i="11"/>
  <c r="AF553" i="11" s="1"/>
  <c r="AG553" i="11" s="1"/>
  <c r="AH553" i="11" s="1"/>
  <c r="J553" i="11" s="1"/>
  <c r="K553" i="11" s="1"/>
  <c r="AE552" i="11"/>
  <c r="AF552" i="11" s="1"/>
  <c r="AG552" i="11" s="1"/>
  <c r="AH552" i="11" s="1"/>
  <c r="J552" i="11" s="1"/>
  <c r="K552" i="11" s="1"/>
  <c r="O567" i="11"/>
  <c r="P567" i="11" s="1"/>
  <c r="L567" i="11"/>
  <c r="AF557" i="11"/>
  <c r="AG557" i="11" s="1"/>
  <c r="AH557" i="11" s="1"/>
  <c r="J557" i="11" s="1"/>
  <c r="K557" i="11" s="1"/>
  <c r="O541" i="11"/>
  <c r="P541" i="11" s="1"/>
  <c r="L541" i="11"/>
  <c r="R512" i="11"/>
  <c r="R547" i="11"/>
  <c r="AF543" i="11"/>
  <c r="AG543" i="11" s="1"/>
  <c r="AH543" i="11" s="1"/>
  <c r="J543" i="11" s="1"/>
  <c r="K543" i="11" s="1"/>
  <c r="L502" i="11"/>
  <c r="O502" i="11"/>
  <c r="P502" i="11" s="1"/>
  <c r="R445" i="11"/>
  <c r="R446" i="11" s="1"/>
  <c r="O435" i="11"/>
  <c r="P435" i="11" s="1"/>
  <c r="L435" i="11"/>
  <c r="L426" i="11"/>
  <c r="O426" i="11"/>
  <c r="P426" i="11" s="1"/>
  <c r="L399" i="11"/>
  <c r="O399" i="11"/>
  <c r="P399" i="11" s="1"/>
  <c r="R380" i="11"/>
  <c r="R381" i="11" s="1"/>
  <c r="O546" i="11"/>
  <c r="P546" i="11" s="1"/>
  <c r="L546" i="11"/>
  <c r="L530" i="11"/>
  <c r="O530" i="11"/>
  <c r="P530" i="11" s="1"/>
  <c r="L514" i="11"/>
  <c r="O514" i="11"/>
  <c r="P514" i="11" s="1"/>
  <c r="L510" i="11"/>
  <c r="O510" i="11"/>
  <c r="P510" i="11" s="1"/>
  <c r="L490" i="11"/>
  <c r="O490" i="11"/>
  <c r="P490" i="11" s="1"/>
  <c r="L412" i="11"/>
  <c r="O412" i="11"/>
  <c r="P412" i="11" s="1"/>
  <c r="O400" i="11"/>
  <c r="P400" i="11" s="1"/>
  <c r="L400" i="11"/>
  <c r="O382" i="11"/>
  <c r="P382" i="11" s="1"/>
  <c r="L382" i="11"/>
  <c r="R548" i="11"/>
  <c r="R549" i="11" s="1"/>
  <c r="R550" i="11" s="1"/>
  <c r="R551" i="11" s="1"/>
  <c r="U551" i="11" s="1"/>
  <c r="R469" i="11"/>
  <c r="R470" i="11" s="1"/>
  <c r="U470" i="11" s="1"/>
  <c r="O446" i="11"/>
  <c r="P446" i="11" s="1"/>
  <c r="L446" i="11"/>
  <c r="O434" i="11"/>
  <c r="P434" i="11" s="1"/>
  <c r="L434" i="11"/>
  <c r="AF403" i="11"/>
  <c r="AG403" i="11" s="1"/>
  <c r="AH403" i="11" s="1"/>
  <c r="J403" i="11" s="1"/>
  <c r="K403" i="11" s="1"/>
  <c r="L377" i="11"/>
  <c r="O377" i="11"/>
  <c r="P377" i="11" s="1"/>
  <c r="O464" i="11"/>
  <c r="P464" i="11" s="1"/>
  <c r="L464" i="11"/>
  <c r="L368" i="11"/>
  <c r="O368" i="11"/>
  <c r="P368" i="11" s="1"/>
  <c r="R357" i="11"/>
  <c r="R358" i="11" s="1"/>
  <c r="R359" i="11" s="1"/>
  <c r="R360" i="11" s="1"/>
  <c r="U360" i="11" s="1"/>
  <c r="L356" i="11"/>
  <c r="O356" i="11"/>
  <c r="P356" i="11" s="1"/>
  <c r="R329" i="11"/>
  <c r="L325" i="11"/>
  <c r="O325" i="11"/>
  <c r="P325" i="11" s="1"/>
  <c r="O303" i="11"/>
  <c r="P303" i="11" s="1"/>
  <c r="L303" i="11"/>
  <c r="R279" i="11"/>
  <c r="R280" i="11" s="1"/>
  <c r="R281" i="11" s="1"/>
  <c r="O246" i="11"/>
  <c r="P246" i="11" s="1"/>
  <c r="L246" i="11"/>
  <c r="O231" i="11"/>
  <c r="P231" i="11" s="1"/>
  <c r="L231" i="11"/>
  <c r="O223" i="11"/>
  <c r="P223" i="11" s="1"/>
  <c r="L223" i="11"/>
  <c r="O213" i="11"/>
  <c r="P213" i="11" s="1"/>
  <c r="L213" i="11"/>
  <c r="R455" i="11"/>
  <c r="R456" i="11" s="1"/>
  <c r="R457" i="11" s="1"/>
  <c r="R458" i="11" s="1"/>
  <c r="R459" i="11" s="1"/>
  <c r="R422" i="11"/>
  <c r="R402" i="11"/>
  <c r="R403" i="11" s="1"/>
  <c r="R404" i="11" s="1"/>
  <c r="L394" i="11"/>
  <c r="O394" i="11"/>
  <c r="P394" i="11" s="1"/>
  <c r="R367" i="11"/>
  <c r="R368" i="11" s="1"/>
  <c r="R369" i="11" s="1"/>
  <c r="R370" i="11" s="1"/>
  <c r="R371" i="11" s="1"/>
  <c r="U371" i="11" s="1"/>
  <c r="AF346" i="11"/>
  <c r="AG346" i="11" s="1"/>
  <c r="AH346" i="11" s="1"/>
  <c r="J346" i="11" s="1"/>
  <c r="K346" i="11" s="1"/>
  <c r="O346" i="11" s="1"/>
  <c r="P346" i="11" s="1"/>
  <c r="L304" i="11"/>
  <c r="O304" i="11"/>
  <c r="P304" i="11" s="1"/>
  <c r="L269" i="11"/>
  <c r="O269" i="11"/>
  <c r="P269" i="11" s="1"/>
  <c r="L248" i="11"/>
  <c r="O248" i="11"/>
  <c r="P248" i="11" s="1"/>
  <c r="L243" i="11"/>
  <c r="O243" i="11"/>
  <c r="P243" i="11" s="1"/>
  <c r="R203" i="11"/>
  <c r="R204" i="11" s="1"/>
  <c r="AF415" i="11"/>
  <c r="AG415" i="11" s="1"/>
  <c r="AH415" i="11" s="1"/>
  <c r="J415" i="11" s="1"/>
  <c r="K415" i="11" s="1"/>
  <c r="O392" i="11"/>
  <c r="P392" i="11" s="1"/>
  <c r="L392" i="11"/>
  <c r="R346" i="11"/>
  <c r="L343" i="11"/>
  <c r="O343" i="11"/>
  <c r="P343" i="11" s="1"/>
  <c r="R330" i="11"/>
  <c r="R331" i="11" s="1"/>
  <c r="L322" i="11"/>
  <c r="O322" i="11"/>
  <c r="P322" i="11" s="1"/>
  <c r="O319" i="11"/>
  <c r="P319" i="11" s="1"/>
  <c r="L319" i="11"/>
  <c r="L314" i="11"/>
  <c r="O314" i="11"/>
  <c r="P314" i="11" s="1"/>
  <c r="O302" i="11"/>
  <c r="P302" i="11" s="1"/>
  <c r="L302" i="11"/>
  <c r="O289" i="11"/>
  <c r="P289" i="11" s="1"/>
  <c r="L289" i="11"/>
  <c r="O272" i="11"/>
  <c r="P272" i="11" s="1"/>
  <c r="L272" i="11"/>
  <c r="L261" i="11"/>
  <c r="O261" i="11"/>
  <c r="P261" i="11" s="1"/>
  <c r="O245" i="11"/>
  <c r="P245" i="11" s="1"/>
  <c r="L245" i="11"/>
  <c r="O230" i="11"/>
  <c r="P230" i="11" s="1"/>
  <c r="L230" i="11"/>
  <c r="O226" i="11"/>
  <c r="P226" i="11" s="1"/>
  <c r="L226" i="11"/>
  <c r="L134" i="11"/>
  <c r="O134" i="11"/>
  <c r="P134" i="11" s="1"/>
  <c r="L35" i="11"/>
  <c r="O35" i="11"/>
  <c r="P35" i="11" s="1"/>
  <c r="AF458" i="11"/>
  <c r="AG458" i="11" s="1"/>
  <c r="AH458" i="11" s="1"/>
  <c r="J458" i="11" s="1"/>
  <c r="K458" i="11" s="1"/>
  <c r="O360" i="11"/>
  <c r="P360" i="11" s="1"/>
  <c r="L360" i="11"/>
  <c r="O327" i="11"/>
  <c r="P327" i="11" s="1"/>
  <c r="L327" i="11"/>
  <c r="L310" i="11"/>
  <c r="O310" i="11"/>
  <c r="P310" i="11" s="1"/>
  <c r="L301" i="11"/>
  <c r="O301" i="11"/>
  <c r="P301" i="11" s="1"/>
  <c r="O276" i="11"/>
  <c r="P276" i="11" s="1"/>
  <c r="L276" i="11"/>
  <c r="AF273" i="11"/>
  <c r="AG273" i="11" s="1"/>
  <c r="AH273" i="11" s="1"/>
  <c r="J273" i="11" s="1"/>
  <c r="K273" i="11" s="1"/>
  <c r="R247" i="11"/>
  <c r="L237" i="11"/>
  <c r="O237" i="11"/>
  <c r="P237" i="11" s="1"/>
  <c r="L225" i="11"/>
  <c r="O225" i="11"/>
  <c r="P225" i="11" s="1"/>
  <c r="L204" i="11"/>
  <c r="O204" i="11"/>
  <c r="P204" i="11" s="1"/>
  <c r="L188" i="11"/>
  <c r="O188" i="11"/>
  <c r="P188" i="11" s="1"/>
  <c r="L166" i="11"/>
  <c r="O166" i="11"/>
  <c r="P166" i="11" s="1"/>
  <c r="L127" i="11"/>
  <c r="O127" i="11"/>
  <c r="P127" i="11" s="1"/>
  <c r="L114" i="11"/>
  <c r="O114" i="11"/>
  <c r="P114" i="11" s="1"/>
  <c r="L87" i="11"/>
  <c r="O87" i="11"/>
  <c r="P87" i="11" s="1"/>
  <c r="O76" i="11"/>
  <c r="P76" i="11" s="1"/>
  <c r="L76" i="11"/>
  <c r="O67" i="11"/>
  <c r="P67" i="11" s="1"/>
  <c r="L67" i="11"/>
  <c r="L61" i="11"/>
  <c r="O61" i="11"/>
  <c r="P61" i="11" s="1"/>
  <c r="O44" i="11"/>
  <c r="P44" i="11" s="1"/>
  <c r="L44" i="11"/>
  <c r="O22" i="11"/>
  <c r="P22" i="11" s="1"/>
  <c r="L22" i="11"/>
  <c r="O5" i="11"/>
  <c r="P5" i="11" s="1"/>
  <c r="L5" i="11"/>
  <c r="L86" i="11"/>
  <c r="O86" i="11"/>
  <c r="P86" i="11" s="1"/>
  <c r="O10" i="11"/>
  <c r="P10" i="11" s="1"/>
  <c r="L10" i="11"/>
  <c r="O75" i="11"/>
  <c r="P75" i="11" s="1"/>
  <c r="L75" i="11"/>
  <c r="O53" i="11"/>
  <c r="P53" i="11" s="1"/>
  <c r="L53" i="11"/>
  <c r="R28" i="11"/>
  <c r="L21" i="11"/>
  <c r="O21" i="11"/>
  <c r="P21" i="11" s="1"/>
  <c r="AF7" i="11"/>
  <c r="AG7" i="11" s="1"/>
  <c r="AH7" i="11" s="1"/>
  <c r="J7" i="11" s="1"/>
  <c r="K7" i="11" s="1"/>
  <c r="L109" i="11"/>
  <c r="O109" i="11"/>
  <c r="P109" i="11" s="1"/>
  <c r="L29" i="11"/>
  <c r="O29" i="11"/>
  <c r="P29" i="11" s="1"/>
  <c r="L126" i="11"/>
  <c r="O126" i="11"/>
  <c r="P126" i="11" s="1"/>
  <c r="AF33" i="11"/>
  <c r="AG33" i="11" s="1"/>
  <c r="AH33" i="11" s="1"/>
  <c r="J33" i="11" s="1"/>
  <c r="K33" i="11" s="1"/>
  <c r="L138" i="11"/>
  <c r="O138" i="11"/>
  <c r="P138" i="11" s="1"/>
  <c r="R73" i="11"/>
  <c r="R74" i="11" s="1"/>
  <c r="R75" i="11" s="1"/>
  <c r="R76" i="11" s="1"/>
  <c r="R77" i="11" s="1"/>
  <c r="R78" i="11" s="1"/>
  <c r="R29" i="11"/>
  <c r="L1103" i="11"/>
  <c r="O1103" i="11"/>
  <c r="P1103" i="11" s="1"/>
  <c r="R1119" i="11"/>
  <c r="O1098" i="11"/>
  <c r="P1098" i="11" s="1"/>
  <c r="L1098" i="11"/>
  <c r="O1064" i="11"/>
  <c r="P1064" i="11" s="1"/>
  <c r="L1064" i="11"/>
  <c r="L1003" i="11"/>
  <c r="O1003" i="11"/>
  <c r="P1003" i="11" s="1"/>
  <c r="L956" i="11"/>
  <c r="O956" i="11"/>
  <c r="P956" i="11" s="1"/>
  <c r="AF1061" i="11"/>
  <c r="AG1061" i="11" s="1"/>
  <c r="AH1061" i="11" s="1"/>
  <c r="J1061" i="11" s="1"/>
  <c r="K1061" i="11" s="1"/>
  <c r="O927" i="11"/>
  <c r="P927" i="11" s="1"/>
  <c r="L927" i="11"/>
  <c r="O936" i="11"/>
  <c r="P936" i="11" s="1"/>
  <c r="L936" i="11"/>
  <c r="L975" i="11"/>
  <c r="O975" i="11"/>
  <c r="P975" i="11" s="1"/>
  <c r="R977" i="11"/>
  <c r="R978" i="11" s="1"/>
  <c r="R979" i="11" s="1"/>
  <c r="R980" i="11" s="1"/>
  <c r="R981" i="11" s="1"/>
  <c r="R982" i="11" s="1"/>
  <c r="L920" i="11"/>
  <c r="O920" i="11"/>
  <c r="P920" i="11" s="1"/>
  <c r="L895" i="11"/>
  <c r="O895" i="11"/>
  <c r="P895" i="11" s="1"/>
  <c r="R823" i="11"/>
  <c r="R824" i="11" s="1"/>
  <c r="R825" i="11" s="1"/>
  <c r="L886" i="11"/>
  <c r="O886" i="11"/>
  <c r="P886" i="11" s="1"/>
  <c r="O831" i="11"/>
  <c r="P831" i="11" s="1"/>
  <c r="R890" i="11"/>
  <c r="R891" i="11" s="1"/>
  <c r="R892" i="11" s="1"/>
  <c r="R893" i="11" s="1"/>
  <c r="R894" i="11" s="1"/>
  <c r="U894" i="11" s="1"/>
  <c r="O766" i="11"/>
  <c r="P766" i="11" s="1"/>
  <c r="L766" i="11"/>
  <c r="O709" i="11"/>
  <c r="P709" i="11" s="1"/>
  <c r="L709" i="11"/>
  <c r="O775" i="11"/>
  <c r="P775" i="11" s="1"/>
  <c r="L775" i="11"/>
  <c r="O748" i="11"/>
  <c r="P748" i="11" s="1"/>
  <c r="L748" i="11"/>
  <c r="O725" i="11"/>
  <c r="P725" i="11" s="1"/>
  <c r="L725" i="11"/>
  <c r="O734" i="11"/>
  <c r="P734" i="11" s="1"/>
  <c r="L734" i="11"/>
  <c r="O721" i="11"/>
  <c r="P721" i="11" s="1"/>
  <c r="L721" i="11"/>
  <c r="O713" i="11"/>
  <c r="P713" i="11" s="1"/>
  <c r="L713" i="11"/>
  <c r="O700" i="11"/>
  <c r="P700" i="11" s="1"/>
  <c r="L700" i="11"/>
  <c r="L758" i="11"/>
  <c r="O758" i="11"/>
  <c r="P758" i="11" s="1"/>
  <c r="R727" i="11"/>
  <c r="R728" i="11" s="1"/>
  <c r="R729" i="11" s="1"/>
  <c r="U729" i="11" s="1"/>
  <c r="R657" i="11"/>
  <c r="O642" i="11"/>
  <c r="P642" i="11" s="1"/>
  <c r="L642" i="11"/>
  <c r="R688" i="11"/>
  <c r="O679" i="11"/>
  <c r="P679" i="11" s="1"/>
  <c r="L679" i="11"/>
  <c r="O675" i="11"/>
  <c r="P675" i="11" s="1"/>
  <c r="L675" i="11"/>
  <c r="O671" i="11"/>
  <c r="P671" i="11" s="1"/>
  <c r="L671" i="11"/>
  <c r="O657" i="11"/>
  <c r="P657" i="11" s="1"/>
  <c r="L657" i="11"/>
  <c r="L645" i="11"/>
  <c r="O645" i="11"/>
  <c r="P645" i="11" s="1"/>
  <c r="L640" i="11"/>
  <c r="O640" i="11"/>
  <c r="P640" i="11" s="1"/>
  <c r="L574" i="11"/>
  <c r="O574" i="11"/>
  <c r="P574" i="11" s="1"/>
  <c r="O692" i="11"/>
  <c r="P692" i="11" s="1"/>
  <c r="L692" i="11"/>
  <c r="O683" i="11"/>
  <c r="P683" i="11" s="1"/>
  <c r="L683" i="11"/>
  <c r="L654" i="11"/>
  <c r="O654" i="11"/>
  <c r="P654" i="11" s="1"/>
  <c r="AF648" i="11"/>
  <c r="AG648" i="11" s="1"/>
  <c r="AH648" i="11" s="1"/>
  <c r="J648" i="11" s="1"/>
  <c r="K648" i="11" s="1"/>
  <c r="L632" i="11"/>
  <c r="O632" i="11"/>
  <c r="P632" i="11" s="1"/>
  <c r="O623" i="11"/>
  <c r="P623" i="11" s="1"/>
  <c r="L623" i="11"/>
  <c r="O605" i="11"/>
  <c r="P605" i="11" s="1"/>
  <c r="L605" i="11"/>
  <c r="R601" i="11"/>
  <c r="R602" i="11" s="1"/>
  <c r="R603" i="11" s="1"/>
  <c r="R604" i="11" s="1"/>
  <c r="O592" i="11"/>
  <c r="P592" i="11" s="1"/>
  <c r="L592" i="11"/>
  <c r="O575" i="11"/>
  <c r="P575" i="11" s="1"/>
  <c r="L575" i="11"/>
  <c r="O688" i="11"/>
  <c r="P688" i="11" s="1"/>
  <c r="L688" i="11"/>
  <c r="L626" i="11"/>
  <c r="O626" i="11"/>
  <c r="P626" i="11" s="1"/>
  <c r="O580" i="11"/>
  <c r="P580" i="11" s="1"/>
  <c r="L580" i="11"/>
  <c r="L564" i="11"/>
  <c r="O564" i="11"/>
  <c r="P564" i="11" s="1"/>
  <c r="L551" i="11"/>
  <c r="O551" i="11"/>
  <c r="P551" i="11" s="1"/>
  <c r="L591" i="11"/>
  <c r="O591" i="11"/>
  <c r="P591" i="11" s="1"/>
  <c r="O643" i="11"/>
  <c r="P643" i="11" s="1"/>
  <c r="L643" i="11"/>
  <c r="O615" i="11"/>
  <c r="P615" i="11" s="1"/>
  <c r="L615" i="11"/>
  <c r="L572" i="11"/>
  <c r="O572" i="11"/>
  <c r="P572" i="11" s="1"/>
  <c r="R568" i="11"/>
  <c r="R569" i="11" s="1"/>
  <c r="R570" i="11" s="1"/>
  <c r="R571" i="11" s="1"/>
  <c r="R572" i="11" s="1"/>
  <c r="R573" i="11" s="1"/>
  <c r="O555" i="11"/>
  <c r="P555" i="11" s="1"/>
  <c r="L555" i="11"/>
  <c r="R532" i="11"/>
  <c r="R533" i="11" s="1"/>
  <c r="R534" i="11" s="1"/>
  <c r="R535" i="11" s="1"/>
  <c r="U535" i="11" s="1"/>
  <c r="O512" i="11"/>
  <c r="P512" i="11" s="1"/>
  <c r="L512" i="11"/>
  <c r="O475" i="11"/>
  <c r="P475" i="11" s="1"/>
  <c r="L475" i="11"/>
  <c r="O466" i="11"/>
  <c r="P466" i="11" s="1"/>
  <c r="L466" i="11"/>
  <c r="L387" i="11"/>
  <c r="O387" i="11"/>
  <c r="P387" i="11" s="1"/>
  <c r="O523" i="11"/>
  <c r="P523" i="11" s="1"/>
  <c r="L523" i="11"/>
  <c r="O513" i="11"/>
  <c r="P513" i="11" s="1"/>
  <c r="L513" i="11"/>
  <c r="O500" i="11"/>
  <c r="P500" i="11" s="1"/>
  <c r="L500" i="11"/>
  <c r="L489" i="11"/>
  <c r="O489" i="11"/>
  <c r="P489" i="11" s="1"/>
  <c r="R480" i="11"/>
  <c r="R481" i="11" s="1"/>
  <c r="U481" i="11" s="1"/>
  <c r="R423" i="11"/>
  <c r="R424" i="11" s="1"/>
  <c r="R425" i="11" s="1"/>
  <c r="R426" i="11" s="1"/>
  <c r="U426" i="11" s="1"/>
  <c r="R411" i="11"/>
  <c r="AF390" i="11"/>
  <c r="AG390" i="11" s="1"/>
  <c r="AH390" i="11" s="1"/>
  <c r="J390" i="11" s="1"/>
  <c r="K390" i="11" s="1"/>
  <c r="L559" i="11"/>
  <c r="O559" i="11"/>
  <c r="P559" i="11" s="1"/>
  <c r="L548" i="11"/>
  <c r="O548" i="11"/>
  <c r="P548" i="11" s="1"/>
  <c r="O533" i="11"/>
  <c r="P533" i="11" s="1"/>
  <c r="L533" i="11"/>
  <c r="R522" i="11"/>
  <c r="R499" i="11"/>
  <c r="R500" i="11" s="1"/>
  <c r="R501" i="11" s="1"/>
  <c r="R502" i="11" s="1"/>
  <c r="R503" i="11" s="1"/>
  <c r="U503" i="11" s="1"/>
  <c r="O469" i="11"/>
  <c r="P469" i="11" s="1"/>
  <c r="L469" i="11"/>
  <c r="O444" i="11"/>
  <c r="P444" i="11" s="1"/>
  <c r="L444" i="11"/>
  <c r="R412" i="11"/>
  <c r="L385" i="11"/>
  <c r="O385" i="11"/>
  <c r="P385" i="11" s="1"/>
  <c r="L463" i="11"/>
  <c r="O463" i="11"/>
  <c r="P463" i="11" s="1"/>
  <c r="O414" i="11"/>
  <c r="P414" i="11" s="1"/>
  <c r="L414" i="11"/>
  <c r="L355" i="11"/>
  <c r="O355" i="11"/>
  <c r="P355" i="11" s="1"/>
  <c r="L339" i="11"/>
  <c r="O339" i="11"/>
  <c r="P339" i="11" s="1"/>
  <c r="L288" i="11"/>
  <c r="O288" i="11"/>
  <c r="P288" i="11" s="1"/>
  <c r="L279" i="11"/>
  <c r="O279" i="11"/>
  <c r="P279" i="11" s="1"/>
  <c r="L257" i="11"/>
  <c r="O257" i="11"/>
  <c r="P257" i="11" s="1"/>
  <c r="O241" i="11"/>
  <c r="P241" i="11" s="1"/>
  <c r="L241" i="11"/>
  <c r="R227" i="11"/>
  <c r="R228" i="11" s="1"/>
  <c r="R229" i="11" s="1"/>
  <c r="R230" i="11" s="1"/>
  <c r="R231" i="11" s="1"/>
  <c r="R232" i="11" s="1"/>
  <c r="U232" i="11" s="1"/>
  <c r="O219" i="11"/>
  <c r="P219" i="11" s="1"/>
  <c r="L219" i="11"/>
  <c r="O211" i="11"/>
  <c r="P211" i="11" s="1"/>
  <c r="L211" i="11"/>
  <c r="L481" i="11"/>
  <c r="O481" i="11"/>
  <c r="P481" i="11" s="1"/>
  <c r="O431" i="11"/>
  <c r="P431" i="11" s="1"/>
  <c r="L431" i="11"/>
  <c r="L292" i="11"/>
  <c r="O292" i="11"/>
  <c r="P292" i="11" s="1"/>
  <c r="L247" i="11"/>
  <c r="O247" i="11"/>
  <c r="P247" i="11" s="1"/>
  <c r="O221" i="11"/>
  <c r="P221" i="11" s="1"/>
  <c r="L221" i="11"/>
  <c r="L535" i="11"/>
  <c r="O535" i="11"/>
  <c r="P535" i="11" s="1"/>
  <c r="O448" i="11"/>
  <c r="P448" i="11" s="1"/>
  <c r="L448" i="11"/>
  <c r="R335" i="11"/>
  <c r="R336" i="11" s="1"/>
  <c r="R337" i="11" s="1"/>
  <c r="R338" i="11" s="1"/>
  <c r="R339" i="11" s="1"/>
  <c r="U339" i="11" s="1"/>
  <c r="L330" i="11"/>
  <c r="O330" i="11"/>
  <c r="P330" i="11" s="1"/>
  <c r="R325" i="11"/>
  <c r="L321" i="11"/>
  <c r="O321" i="11"/>
  <c r="P321" i="11" s="1"/>
  <c r="AF313" i="11"/>
  <c r="AG313" i="11" s="1"/>
  <c r="AH313" i="11" s="1"/>
  <c r="J313" i="11" s="1"/>
  <c r="K313" i="11" s="1"/>
  <c r="O297" i="11"/>
  <c r="P297" i="11" s="1"/>
  <c r="L297" i="11"/>
  <c r="AF260" i="11"/>
  <c r="AG260" i="11" s="1"/>
  <c r="AH260" i="11" s="1"/>
  <c r="J260" i="11" s="1"/>
  <c r="K260" i="11" s="1"/>
  <c r="O253" i="11"/>
  <c r="P253" i="11" s="1"/>
  <c r="L253" i="11"/>
  <c r="L242" i="11"/>
  <c r="O242" i="11"/>
  <c r="P242" i="11" s="1"/>
  <c r="O156" i="11"/>
  <c r="P156" i="11" s="1"/>
  <c r="L156" i="11"/>
  <c r="L101" i="11"/>
  <c r="O101" i="11"/>
  <c r="P101" i="11" s="1"/>
  <c r="L13" i="11"/>
  <c r="O13" i="11"/>
  <c r="P13" i="11" s="1"/>
  <c r="O365" i="11"/>
  <c r="P365" i="11" s="1"/>
  <c r="L365" i="11"/>
  <c r="L309" i="11"/>
  <c r="O309" i="11"/>
  <c r="P309" i="11" s="1"/>
  <c r="R304" i="11"/>
  <c r="AF300" i="11"/>
  <c r="AG300" i="11" s="1"/>
  <c r="AH300" i="11" s="1"/>
  <c r="J300" i="11" s="1"/>
  <c r="K300" i="11" s="1"/>
  <c r="L296" i="11"/>
  <c r="O296" i="11"/>
  <c r="P296" i="11" s="1"/>
  <c r="R291" i="11"/>
  <c r="R292" i="11" s="1"/>
  <c r="R293" i="11" s="1"/>
  <c r="R294" i="11" s="1"/>
  <c r="R295" i="11" s="1"/>
  <c r="R296" i="11" s="1"/>
  <c r="R297" i="11" s="1"/>
  <c r="R298" i="11" s="1"/>
  <c r="U298" i="11" s="1"/>
  <c r="O258" i="11"/>
  <c r="P258" i="11" s="1"/>
  <c r="L258" i="11"/>
  <c r="L252" i="11"/>
  <c r="O252" i="11"/>
  <c r="P252" i="11" s="1"/>
  <c r="L235" i="11"/>
  <c r="O235" i="11"/>
  <c r="P235" i="11" s="1"/>
  <c r="R213" i="11"/>
  <c r="R214" i="11" s="1"/>
  <c r="R215" i="11" s="1"/>
  <c r="R216" i="11" s="1"/>
  <c r="R217" i="11" s="1"/>
  <c r="R218" i="11" s="1"/>
  <c r="R219" i="11" s="1"/>
  <c r="R220" i="11" s="1"/>
  <c r="R221" i="11" s="1"/>
  <c r="L202" i="11"/>
  <c r="O202" i="11"/>
  <c r="P202" i="11" s="1"/>
  <c r="R193" i="11"/>
  <c r="R194" i="11" s="1"/>
  <c r="R195" i="11" s="1"/>
  <c r="R196" i="11" s="1"/>
  <c r="R197" i="11" s="1"/>
  <c r="R198" i="11" s="1"/>
  <c r="R199" i="11" s="1"/>
  <c r="O124" i="11"/>
  <c r="P124" i="11" s="1"/>
  <c r="L124" i="11"/>
  <c r="O119" i="11"/>
  <c r="P119" i="11" s="1"/>
  <c r="L119" i="11"/>
  <c r="R104" i="11"/>
  <c r="R105" i="11" s="1"/>
  <c r="R106" i="11" s="1"/>
  <c r="R107" i="11" s="1"/>
  <c r="R108" i="11" s="1"/>
  <c r="R109" i="11" s="1"/>
  <c r="R110" i="11" s="1"/>
  <c r="R111" i="11" s="1"/>
  <c r="O84" i="11"/>
  <c r="P84" i="11" s="1"/>
  <c r="L84" i="11"/>
  <c r="O66" i="11"/>
  <c r="P66" i="11" s="1"/>
  <c r="L66" i="11"/>
  <c r="O58" i="11"/>
  <c r="P58" i="11" s="1"/>
  <c r="L58" i="11"/>
  <c r="O50" i="11"/>
  <c r="P50" i="11" s="1"/>
  <c r="L50" i="11"/>
  <c r="L43" i="11"/>
  <c r="O43" i="11"/>
  <c r="P43" i="11" s="1"/>
  <c r="O9" i="11"/>
  <c r="P9" i="11" s="1"/>
  <c r="L9" i="11"/>
  <c r="L185" i="11"/>
  <c r="O185" i="11"/>
  <c r="P185" i="11" s="1"/>
  <c r="O107" i="11"/>
  <c r="P107" i="11" s="1"/>
  <c r="L107" i="11"/>
  <c r="L74" i="11"/>
  <c r="O74" i="11"/>
  <c r="P74" i="11" s="1"/>
  <c r="L52" i="11"/>
  <c r="O52" i="11"/>
  <c r="P52" i="11" s="1"/>
  <c r="R37" i="11"/>
  <c r="O27" i="11"/>
  <c r="P27" i="11" s="1"/>
  <c r="L27" i="11"/>
  <c r="AF20" i="11"/>
  <c r="AG20" i="11" s="1"/>
  <c r="AH20" i="11" s="1"/>
  <c r="J20" i="11" s="1"/>
  <c r="K20" i="11" s="1"/>
  <c r="L4" i="11"/>
  <c r="O4" i="11"/>
  <c r="P4" i="11" s="1"/>
  <c r="L117" i="11"/>
  <c r="O117" i="11"/>
  <c r="P117" i="11" s="1"/>
  <c r="L105" i="11"/>
  <c r="O105" i="11"/>
  <c r="P105" i="11" s="1"/>
  <c r="L42" i="11"/>
  <c r="O42" i="11"/>
  <c r="P42" i="11" s="1"/>
  <c r="O15" i="11"/>
  <c r="P15" i="11" s="1"/>
  <c r="L15" i="11"/>
  <c r="U155" i="11"/>
  <c r="L60" i="11"/>
  <c r="O60" i="11"/>
  <c r="P60" i="11" s="1"/>
  <c r="L30" i="11"/>
  <c r="O30" i="11"/>
  <c r="P30" i="11" s="1"/>
  <c r="O161" i="11"/>
  <c r="P161" i="11" s="1"/>
  <c r="L161" i="11"/>
  <c r="R92" i="11"/>
  <c r="R93" i="11" s="1"/>
  <c r="R94" i="11" s="1"/>
  <c r="R95" i="11" s="1"/>
  <c r="R96" i="11" s="1"/>
  <c r="R97" i="11" s="1"/>
  <c r="R98" i="11" s="1"/>
  <c r="R99" i="11" s="1"/>
  <c r="R100" i="11" s="1"/>
  <c r="O81" i="11"/>
  <c r="P81" i="11" s="1"/>
  <c r="L81" i="11"/>
  <c r="L55" i="11"/>
  <c r="O55" i="11"/>
  <c r="P55" i="11" s="1"/>
  <c r="L51" i="11"/>
  <c r="O51" i="11"/>
  <c r="P51" i="11" s="1"/>
  <c r="L47" i="11"/>
  <c r="O47" i="11"/>
  <c r="P47" i="11" s="1"/>
  <c r="L1108" i="11"/>
  <c r="O1108" i="11"/>
  <c r="P1108" i="11" s="1"/>
  <c r="L1107" i="11"/>
  <c r="O1107" i="11"/>
  <c r="P1107" i="11" s="1"/>
  <c r="R1031" i="11"/>
  <c r="R1032" i="11" s="1"/>
  <c r="R1033" i="11" s="1"/>
  <c r="R1034" i="11" s="1"/>
  <c r="R1035" i="11" s="1"/>
  <c r="R1036" i="11" s="1"/>
  <c r="R1037" i="11" s="1"/>
  <c r="U1037" i="11" s="1"/>
  <c r="L1080" i="11"/>
  <c r="O1080" i="11"/>
  <c r="P1080" i="11" s="1"/>
  <c r="O1019" i="11"/>
  <c r="P1019" i="11" s="1"/>
  <c r="L1019" i="11"/>
  <c r="L969" i="11"/>
  <c r="O969" i="11"/>
  <c r="P969" i="11" s="1"/>
  <c r="L1021" i="11"/>
  <c r="O1021" i="11"/>
  <c r="P1021" i="11" s="1"/>
  <c r="L1017" i="11"/>
  <c r="O1017" i="11"/>
  <c r="P1017" i="11" s="1"/>
  <c r="O967" i="11"/>
  <c r="P967" i="11" s="1"/>
  <c r="L967" i="11"/>
  <c r="L916" i="11"/>
  <c r="O916" i="11"/>
  <c r="P916" i="11" s="1"/>
  <c r="L931" i="11"/>
  <c r="O931" i="11"/>
  <c r="P931" i="11" s="1"/>
  <c r="L938" i="11"/>
  <c r="O938" i="11"/>
  <c r="P938" i="11" s="1"/>
  <c r="O841" i="11"/>
  <c r="P841" i="11" s="1"/>
  <c r="L841" i="11"/>
  <c r="O811" i="11"/>
  <c r="P811" i="11" s="1"/>
  <c r="L811" i="11"/>
  <c r="L847" i="11"/>
  <c r="O847" i="11"/>
  <c r="P847" i="11" s="1"/>
  <c r="L810" i="11"/>
  <c r="O810" i="11"/>
  <c r="P810" i="11" s="1"/>
  <c r="R833" i="11"/>
  <c r="R834" i="11" s="1"/>
  <c r="R835" i="11" s="1"/>
  <c r="R836" i="11" s="1"/>
  <c r="R837" i="11" s="1"/>
  <c r="R838" i="11" s="1"/>
  <c r="R839" i="11" s="1"/>
  <c r="U839" i="11" s="1"/>
  <c r="O913" i="11"/>
  <c r="P913" i="11" s="1"/>
  <c r="L913" i="11"/>
  <c r="O790" i="11"/>
  <c r="P790" i="11" s="1"/>
  <c r="L790" i="11"/>
  <c r="O1124" i="11"/>
  <c r="P1124" i="11" s="1"/>
  <c r="L1124" i="11"/>
  <c r="L1068" i="11"/>
  <c r="O1068" i="11"/>
  <c r="P1068" i="11" s="1"/>
  <c r="R1098" i="11"/>
  <c r="R1099" i="11" s="1"/>
  <c r="R1100" i="11" s="1"/>
  <c r="R1101" i="11" s="1"/>
  <c r="R1102" i="11" s="1"/>
  <c r="R1103" i="11" s="1"/>
  <c r="L1096" i="11"/>
  <c r="O1096" i="11"/>
  <c r="P1096" i="11" s="1"/>
  <c r="L1058" i="11"/>
  <c r="O1058" i="11"/>
  <c r="P1058" i="11" s="1"/>
  <c r="L1073" i="11"/>
  <c r="O1073" i="11"/>
  <c r="P1073" i="11" s="1"/>
  <c r="L1081" i="11"/>
  <c r="O1081" i="11"/>
  <c r="P1081" i="11" s="1"/>
  <c r="L1008" i="11"/>
  <c r="O1008" i="11"/>
  <c r="P1008" i="11" s="1"/>
  <c r="R991" i="11"/>
  <c r="R992" i="11" s="1"/>
  <c r="R993" i="11" s="1"/>
  <c r="L1018" i="11"/>
  <c r="O1018" i="11"/>
  <c r="P1018" i="11" s="1"/>
  <c r="O986" i="11"/>
  <c r="P986" i="11" s="1"/>
  <c r="L986" i="11"/>
  <c r="R999" i="11"/>
  <c r="R1000" i="11" s="1"/>
  <c r="R1001" i="11" s="1"/>
  <c r="R1002" i="11" s="1"/>
  <c r="R1003" i="11" s="1"/>
  <c r="R1004" i="11" s="1"/>
  <c r="L943" i="11"/>
  <c r="O943" i="11"/>
  <c r="P943" i="11" s="1"/>
  <c r="R1011" i="11"/>
  <c r="R1012" i="11" s="1"/>
  <c r="R1013" i="11" s="1"/>
  <c r="R1014" i="11" s="1"/>
  <c r="R1015" i="11" s="1"/>
  <c r="R964" i="11"/>
  <c r="L925" i="11"/>
  <c r="O925" i="11"/>
  <c r="P925" i="11" s="1"/>
  <c r="O966" i="11"/>
  <c r="P966" i="11" s="1"/>
  <c r="L966" i="11"/>
  <c r="O935" i="11"/>
  <c r="P935" i="11" s="1"/>
  <c r="L935" i="11"/>
  <c r="O958" i="11"/>
  <c r="P958" i="11" s="1"/>
  <c r="L958" i="11"/>
  <c r="O932" i="11"/>
  <c r="P932" i="11" s="1"/>
  <c r="L932" i="11"/>
  <c r="O905" i="11"/>
  <c r="P905" i="11" s="1"/>
  <c r="L905" i="11"/>
  <c r="R942" i="11"/>
  <c r="R943" i="11" s="1"/>
  <c r="R944" i="11" s="1"/>
  <c r="R945" i="11" s="1"/>
  <c r="R946" i="11" s="1"/>
  <c r="L900" i="11"/>
  <c r="O900" i="11"/>
  <c r="P900" i="11" s="1"/>
  <c r="L882" i="11"/>
  <c r="O882" i="11"/>
  <c r="P882" i="11" s="1"/>
  <c r="R854" i="11"/>
  <c r="R855" i="11" s="1"/>
  <c r="R856" i="11" s="1"/>
  <c r="R857" i="11" s="1"/>
  <c r="R858" i="11" s="1"/>
  <c r="R859" i="11" s="1"/>
  <c r="R860" i="11" s="1"/>
  <c r="R861" i="11" s="1"/>
  <c r="L839" i="11"/>
  <c r="O839" i="11"/>
  <c r="P839" i="11" s="1"/>
  <c r="L823" i="11"/>
  <c r="O823" i="11"/>
  <c r="P823" i="11" s="1"/>
  <c r="L818" i="11"/>
  <c r="O818" i="11"/>
  <c r="P818" i="11" s="1"/>
  <c r="O806" i="11"/>
  <c r="P806" i="11" s="1"/>
  <c r="L806" i="11"/>
  <c r="R900" i="11"/>
  <c r="R901" i="11" s="1"/>
  <c r="R902" i="11" s="1"/>
  <c r="R903" i="11" s="1"/>
  <c r="R904" i="11" s="1"/>
  <c r="R905" i="11" s="1"/>
  <c r="U905" i="11" s="1"/>
  <c r="L891" i="11"/>
  <c r="O891" i="11"/>
  <c r="P891" i="11" s="1"/>
  <c r="O876" i="11"/>
  <c r="P876" i="11" s="1"/>
  <c r="L876" i="11"/>
  <c r="L861" i="11"/>
  <c r="O861" i="11"/>
  <c r="P861" i="11" s="1"/>
  <c r="O854" i="11"/>
  <c r="P854" i="11" s="1"/>
  <c r="L854" i="11"/>
  <c r="L844" i="11"/>
  <c r="O844" i="11"/>
  <c r="P844" i="11" s="1"/>
  <c r="L838" i="11"/>
  <c r="O838" i="11"/>
  <c r="P838" i="11" s="1"/>
  <c r="AF830" i="11"/>
  <c r="AG830" i="11" s="1"/>
  <c r="AH830" i="11" s="1"/>
  <c r="J830" i="11" s="1"/>
  <c r="K830" i="11" s="1"/>
  <c r="O830" i="11" s="1"/>
  <c r="P830" i="11" s="1"/>
  <c r="R826" i="11"/>
  <c r="R827" i="11" s="1"/>
  <c r="R828" i="11" s="1"/>
  <c r="U828" i="11" s="1"/>
  <c r="L814" i="11"/>
  <c r="O814" i="11"/>
  <c r="P814" i="11" s="1"/>
  <c r="L809" i="11"/>
  <c r="O809" i="11"/>
  <c r="P809" i="11" s="1"/>
  <c r="R889" i="11"/>
  <c r="L860" i="11"/>
  <c r="O860" i="11"/>
  <c r="P860" i="11" s="1"/>
  <c r="R792" i="11"/>
  <c r="R793" i="11" s="1"/>
  <c r="R794" i="11" s="1"/>
  <c r="R795" i="11" s="1"/>
  <c r="L763" i="11"/>
  <c r="O763" i="11"/>
  <c r="P763" i="11" s="1"/>
  <c r="R812" i="11"/>
  <c r="R813" i="11" s="1"/>
  <c r="R814" i="11" s="1"/>
  <c r="R815" i="11" s="1"/>
  <c r="R816" i="11" s="1"/>
  <c r="R817" i="11" s="1"/>
  <c r="U817" i="11" s="1"/>
  <c r="R799" i="11"/>
  <c r="R800" i="11" s="1"/>
  <c r="R801" i="11" s="1"/>
  <c r="R802" i="11" s="1"/>
  <c r="R803" i="11" s="1"/>
  <c r="R804" i="11" s="1"/>
  <c r="R805" i="11" s="1"/>
  <c r="R806" i="11" s="1"/>
  <c r="O794" i="11"/>
  <c r="P794" i="11" s="1"/>
  <c r="L794" i="11"/>
  <c r="R832" i="11"/>
  <c r="L797" i="11"/>
  <c r="O797" i="11"/>
  <c r="P797" i="11" s="1"/>
  <c r="O793" i="11"/>
  <c r="P793" i="11" s="1"/>
  <c r="L793" i="11"/>
  <c r="U762" i="11"/>
  <c r="L912" i="11"/>
  <c r="O912" i="11"/>
  <c r="P912" i="11" s="1"/>
  <c r="O787" i="11"/>
  <c r="P787" i="11" s="1"/>
  <c r="L787" i="11"/>
  <c r="L771" i="11"/>
  <c r="O771" i="11"/>
  <c r="P771" i="11" s="1"/>
  <c r="R736" i="11"/>
  <c r="R737" i="11" s="1"/>
  <c r="R738" i="11" s="1"/>
  <c r="R739" i="11" s="1"/>
  <c r="R740" i="11" s="1"/>
  <c r="O707" i="11"/>
  <c r="P707" i="11" s="1"/>
  <c r="L707" i="11"/>
  <c r="O704" i="11"/>
  <c r="P704" i="11" s="1"/>
  <c r="L704" i="11"/>
  <c r="L784" i="11"/>
  <c r="O784" i="11"/>
  <c r="P784" i="11" s="1"/>
  <c r="O753" i="11"/>
  <c r="P753" i="11" s="1"/>
  <c r="L753" i="11"/>
  <c r="O743" i="11"/>
  <c r="P743" i="11" s="1"/>
  <c r="L743" i="11"/>
  <c r="L724" i="11"/>
  <c r="O724" i="11"/>
  <c r="P724" i="11" s="1"/>
  <c r="L733" i="11"/>
  <c r="O733" i="11"/>
  <c r="P733" i="11" s="1"/>
  <c r="O698" i="11"/>
  <c r="P698" i="11" s="1"/>
  <c r="L698" i="11"/>
  <c r="L772" i="11"/>
  <c r="O765" i="11"/>
  <c r="P765" i="11" s="1"/>
  <c r="L765" i="11"/>
  <c r="R745" i="11"/>
  <c r="R746" i="11" s="1"/>
  <c r="R747" i="11" s="1"/>
  <c r="R748" i="11" s="1"/>
  <c r="R749" i="11" s="1"/>
  <c r="R750" i="11" s="1"/>
  <c r="R751" i="11" s="1"/>
  <c r="U751" i="11" s="1"/>
  <c r="O729" i="11"/>
  <c r="P729" i="11" s="1"/>
  <c r="L729" i="11"/>
  <c r="L718" i="11"/>
  <c r="O718" i="11"/>
  <c r="P718" i="11" s="1"/>
  <c r="R689" i="11"/>
  <c r="R690" i="11" s="1"/>
  <c r="R691" i="11" s="1"/>
  <c r="R692" i="11" s="1"/>
  <c r="U692" i="11" s="1"/>
  <c r="R666" i="11"/>
  <c r="L677" i="11"/>
  <c r="O677" i="11"/>
  <c r="P677" i="11" s="1"/>
  <c r="L673" i="11"/>
  <c r="O673" i="11"/>
  <c r="P673" i="11" s="1"/>
  <c r="O656" i="11"/>
  <c r="P656" i="11" s="1"/>
  <c r="L656" i="11"/>
  <c r="O647" i="11"/>
  <c r="P647" i="11" s="1"/>
  <c r="L647" i="11"/>
  <c r="L644" i="11"/>
  <c r="O644" i="11"/>
  <c r="P644" i="11" s="1"/>
  <c r="R634" i="11"/>
  <c r="R635" i="11" s="1"/>
  <c r="R636" i="11" s="1"/>
  <c r="R637" i="11" s="1"/>
  <c r="R638" i="11" s="1"/>
  <c r="R639" i="11" s="1"/>
  <c r="U639" i="11" s="1"/>
  <c r="L727" i="11"/>
  <c r="O727" i="11"/>
  <c r="P727" i="11" s="1"/>
  <c r="R667" i="11"/>
  <c r="R668" i="11" s="1"/>
  <c r="R669" i="11" s="1"/>
  <c r="R670" i="11" s="1"/>
  <c r="U670" i="11" s="1"/>
  <c r="L663" i="11"/>
  <c r="O663" i="11"/>
  <c r="P663" i="11" s="1"/>
  <c r="AF653" i="11"/>
  <c r="AG653" i="11" s="1"/>
  <c r="AH653" i="11" s="1"/>
  <c r="J653" i="11" s="1"/>
  <c r="K653" i="11" s="1"/>
  <c r="L646" i="11"/>
  <c r="O646" i="11"/>
  <c r="P646" i="11" s="1"/>
  <c r="L636" i="11"/>
  <c r="O636" i="11"/>
  <c r="P636" i="11" s="1"/>
  <c r="L631" i="11"/>
  <c r="O631" i="11"/>
  <c r="P631" i="11" s="1"/>
  <c r="R623" i="11"/>
  <c r="R624" i="11" s="1"/>
  <c r="R625" i="11" s="1"/>
  <c r="R626" i="11" s="1"/>
  <c r="R627" i="11" s="1"/>
  <c r="R628" i="11" s="1"/>
  <c r="O610" i="11"/>
  <c r="P610" i="11" s="1"/>
  <c r="L610" i="11"/>
  <c r="R605" i="11"/>
  <c r="R606" i="11" s="1"/>
  <c r="U606" i="11" s="1"/>
  <c r="R592" i="11"/>
  <c r="R593" i="11" s="1"/>
  <c r="U593" i="11" s="1"/>
  <c r="O579" i="11"/>
  <c r="P579" i="11" s="1"/>
  <c r="L579" i="11"/>
  <c r="R685" i="11"/>
  <c r="R686" i="11" s="1"/>
  <c r="R687" i="11" s="1"/>
  <c r="R675" i="11"/>
  <c r="R676" i="11" s="1"/>
  <c r="R677" i="11" s="1"/>
  <c r="R678" i="11" s="1"/>
  <c r="R679" i="11" s="1"/>
  <c r="R680" i="11" s="1"/>
  <c r="R681" i="11" s="1"/>
  <c r="U681" i="11" s="1"/>
  <c r="O607" i="11"/>
  <c r="P607" i="11" s="1"/>
  <c r="L607" i="11"/>
  <c r="L604" i="11"/>
  <c r="O604" i="11"/>
  <c r="P604" i="11" s="1"/>
  <c r="L587" i="11"/>
  <c r="O587" i="11"/>
  <c r="P587" i="11" s="1"/>
  <c r="O563" i="11"/>
  <c r="P563" i="11" s="1"/>
  <c r="L563" i="11"/>
  <c r="O562" i="11"/>
  <c r="P562" i="11" s="1"/>
  <c r="L562" i="11"/>
  <c r="L556" i="11"/>
  <c r="O556" i="11"/>
  <c r="P556" i="11" s="1"/>
  <c r="L573" i="11"/>
  <c r="O573" i="11"/>
  <c r="P573" i="11" s="1"/>
  <c r="L568" i="11"/>
  <c r="O568" i="11"/>
  <c r="P568" i="11" s="1"/>
  <c r="R523" i="11"/>
  <c r="R524" i="11" s="1"/>
  <c r="R525" i="11" s="1"/>
  <c r="U525" i="11" s="1"/>
  <c r="O532" i="11"/>
  <c r="P532" i="11" s="1"/>
  <c r="L532" i="11"/>
  <c r="O509" i="11"/>
  <c r="P509" i="11" s="1"/>
  <c r="L509" i="11"/>
  <c r="R447" i="11"/>
  <c r="R448" i="11" s="1"/>
  <c r="U448" i="11" s="1"/>
  <c r="O443" i="11"/>
  <c r="P443" i="11" s="1"/>
  <c r="L443" i="11"/>
  <c r="O433" i="11"/>
  <c r="P433" i="11" s="1"/>
  <c r="L433" i="11"/>
  <c r="L409" i="11"/>
  <c r="O409" i="11"/>
  <c r="P409" i="11" s="1"/>
  <c r="R382" i="11"/>
  <c r="R383" i="11" s="1"/>
  <c r="R384" i="11" s="1"/>
  <c r="R385" i="11" s="1"/>
  <c r="R386" i="11" s="1"/>
  <c r="O520" i="11"/>
  <c r="P520" i="11" s="1"/>
  <c r="L520" i="11"/>
  <c r="L486" i="11"/>
  <c r="O486" i="11"/>
  <c r="P486" i="11" s="1"/>
  <c r="O410" i="11"/>
  <c r="P410" i="11" s="1"/>
  <c r="L410" i="11"/>
  <c r="O370" i="11"/>
  <c r="P370" i="11" s="1"/>
  <c r="L370" i="11"/>
  <c r="L547" i="11"/>
  <c r="O547" i="11"/>
  <c r="P547" i="11" s="1"/>
  <c r="L522" i="11"/>
  <c r="O522" i="11"/>
  <c r="P522" i="11" s="1"/>
  <c r="L499" i="11"/>
  <c r="O499" i="11"/>
  <c r="P499" i="11" s="1"/>
  <c r="O487" i="11"/>
  <c r="P487" i="11" s="1"/>
  <c r="L487" i="11"/>
  <c r="O478" i="11"/>
  <c r="P478" i="11" s="1"/>
  <c r="L478" i="11"/>
  <c r="U437" i="11"/>
  <c r="O404" i="11"/>
  <c r="P404" i="11" s="1"/>
  <c r="L404" i="11"/>
  <c r="R390" i="11"/>
  <c r="R391" i="11" s="1"/>
  <c r="R392" i="11" s="1"/>
  <c r="R393" i="11" s="1"/>
  <c r="R394" i="11" s="1"/>
  <c r="R395" i="11" s="1"/>
  <c r="R249" i="11"/>
  <c r="R250" i="11" s="1"/>
  <c r="R251" i="11" s="1"/>
  <c r="R252" i="11" s="1"/>
  <c r="R253" i="11" s="1"/>
  <c r="R254" i="11" s="1"/>
  <c r="R413" i="11"/>
  <c r="R414" i="11" s="1"/>
  <c r="R415" i="11" s="1"/>
  <c r="U415" i="11" s="1"/>
  <c r="O357" i="11"/>
  <c r="P357" i="11" s="1"/>
  <c r="L357" i="11"/>
  <c r="R326" i="11"/>
  <c r="R327" i="11" s="1"/>
  <c r="R328" i="11" s="1"/>
  <c r="L287" i="11"/>
  <c r="O287" i="11"/>
  <c r="P287" i="11" s="1"/>
  <c r="R282" i="11"/>
  <c r="R283" i="11" s="1"/>
  <c r="R284" i="11" s="1"/>
  <c r="R285" i="11" s="1"/>
  <c r="R286" i="11" s="1"/>
  <c r="R287" i="11" s="1"/>
  <c r="U287" i="11" s="1"/>
  <c r="L278" i="11"/>
  <c r="O278" i="11"/>
  <c r="P278" i="11" s="1"/>
  <c r="L266" i="11"/>
  <c r="O266" i="11"/>
  <c r="P266" i="11" s="1"/>
  <c r="R260" i="11"/>
  <c r="R261" i="11" s="1"/>
  <c r="R262" i="11" s="1"/>
  <c r="R263" i="11" s="1"/>
  <c r="R264" i="11" s="1"/>
  <c r="R265" i="11" s="1"/>
  <c r="L256" i="11"/>
  <c r="O256" i="11"/>
  <c r="P256" i="11" s="1"/>
  <c r="O227" i="11"/>
  <c r="P227" i="11" s="1"/>
  <c r="L227" i="11"/>
  <c r="O217" i="11"/>
  <c r="P217" i="11" s="1"/>
  <c r="L217" i="11"/>
  <c r="O197" i="11"/>
  <c r="P197" i="11" s="1"/>
  <c r="L197" i="11"/>
  <c r="O542" i="11"/>
  <c r="P542" i="11" s="1"/>
  <c r="L542" i="11"/>
  <c r="O430" i="11"/>
  <c r="P430" i="11" s="1"/>
  <c r="L430" i="11"/>
  <c r="O395" i="11"/>
  <c r="P395" i="11" s="1"/>
  <c r="L395" i="11"/>
  <c r="L384" i="11"/>
  <c r="O384" i="11"/>
  <c r="P384" i="11" s="1"/>
  <c r="R347" i="11"/>
  <c r="R348" i="11" s="1"/>
  <c r="R349" i="11" s="1"/>
  <c r="U349" i="11" s="1"/>
  <c r="O328" i="11"/>
  <c r="P328" i="11" s="1"/>
  <c r="L328" i="11"/>
  <c r="L317" i="11"/>
  <c r="O317" i="11"/>
  <c r="P317" i="11" s="1"/>
  <c r="R305" i="11"/>
  <c r="R306" i="11" s="1"/>
  <c r="R307" i="11" s="1"/>
  <c r="R308" i="11" s="1"/>
  <c r="R309" i="11" s="1"/>
  <c r="U309" i="11" s="1"/>
  <c r="L291" i="11"/>
  <c r="O291" i="11"/>
  <c r="P291" i="11" s="1"/>
  <c r="R270" i="11"/>
  <c r="R271" i="11" s="1"/>
  <c r="R272" i="11" s="1"/>
  <c r="R273" i="11" s="1"/>
  <c r="R274" i="11" s="1"/>
  <c r="R275" i="11" s="1"/>
  <c r="R276" i="11" s="1"/>
  <c r="U276" i="11" s="1"/>
  <c r="O259" i="11"/>
  <c r="P259" i="11" s="1"/>
  <c r="L259" i="11"/>
  <c r="R238" i="11"/>
  <c r="R239" i="11" s="1"/>
  <c r="R240" i="11" s="1"/>
  <c r="R241" i="11" s="1"/>
  <c r="R242" i="11" s="1"/>
  <c r="R243" i="11" s="1"/>
  <c r="U243" i="11" s="1"/>
  <c r="R205" i="11"/>
  <c r="R206" i="11" s="1"/>
  <c r="R207" i="11" s="1"/>
  <c r="R208" i="11" s="1"/>
  <c r="R209" i="11" s="1"/>
  <c r="R210" i="11" s="1"/>
  <c r="O199" i="11"/>
  <c r="P199" i="11" s="1"/>
  <c r="L199" i="11"/>
  <c r="L455" i="11"/>
  <c r="O455" i="11"/>
  <c r="P455" i="11" s="1"/>
  <c r="L422" i="11"/>
  <c r="O422" i="11"/>
  <c r="P422" i="11" s="1"/>
  <c r="L344" i="11"/>
  <c r="O344" i="11"/>
  <c r="P344" i="11" s="1"/>
  <c r="L335" i="11"/>
  <c r="O335" i="11"/>
  <c r="P335" i="11" s="1"/>
  <c r="AF329" i="11"/>
  <c r="AG329" i="11" s="1"/>
  <c r="AH329" i="11" s="1"/>
  <c r="J329" i="11" s="1"/>
  <c r="K329" i="11" s="1"/>
  <c r="U331" i="11"/>
  <c r="R316" i="11"/>
  <c r="R317" i="11" s="1"/>
  <c r="R318" i="11" s="1"/>
  <c r="R319" i="11" s="1"/>
  <c r="R320" i="11" s="1"/>
  <c r="U320" i="11" s="1"/>
  <c r="O307" i="11"/>
  <c r="P307" i="11" s="1"/>
  <c r="L307" i="11"/>
  <c r="O294" i="11"/>
  <c r="P294" i="11" s="1"/>
  <c r="L294" i="11"/>
  <c r="L283" i="11"/>
  <c r="O283" i="11"/>
  <c r="P283" i="11" s="1"/>
  <c r="O267" i="11"/>
  <c r="P267" i="11" s="1"/>
  <c r="L267" i="11"/>
  <c r="O250" i="11"/>
  <c r="P250" i="11" s="1"/>
  <c r="L250" i="11"/>
  <c r="O240" i="11"/>
  <c r="P240" i="11" s="1"/>
  <c r="L240" i="11"/>
  <c r="O228" i="11"/>
  <c r="P228" i="11" s="1"/>
  <c r="L228" i="11"/>
  <c r="O224" i="11"/>
  <c r="P224" i="11" s="1"/>
  <c r="L224" i="11"/>
  <c r="L79" i="11"/>
  <c r="O79" i="11"/>
  <c r="P79" i="11" s="1"/>
  <c r="AF425" i="11"/>
  <c r="AG425" i="11" s="1"/>
  <c r="AH425" i="11" s="1"/>
  <c r="J425" i="11" s="1"/>
  <c r="K425" i="11" s="1"/>
  <c r="L364" i="11"/>
  <c r="O364" i="11"/>
  <c r="P364" i="11" s="1"/>
  <c r="L359" i="11"/>
  <c r="O359" i="11"/>
  <c r="P359" i="11" s="1"/>
  <c r="O311" i="11"/>
  <c r="P311" i="11" s="1"/>
  <c r="L311" i="11"/>
  <c r="O298" i="11"/>
  <c r="P298" i="11" s="1"/>
  <c r="L298" i="11"/>
  <c r="L295" i="11"/>
  <c r="O295" i="11"/>
  <c r="P295" i="11" s="1"/>
  <c r="O254" i="11"/>
  <c r="P254" i="11" s="1"/>
  <c r="L254" i="11"/>
  <c r="L251" i="11"/>
  <c r="O251" i="11"/>
  <c r="P251" i="11" s="1"/>
  <c r="L239" i="11"/>
  <c r="O239" i="11"/>
  <c r="P239" i="11" s="1"/>
  <c r="O233" i="11"/>
  <c r="P233" i="11" s="1"/>
  <c r="L233" i="11"/>
  <c r="L208" i="11"/>
  <c r="O208" i="11"/>
  <c r="P208" i="11" s="1"/>
  <c r="O192" i="11"/>
  <c r="P192" i="11" s="1"/>
  <c r="L192" i="11"/>
  <c r="O179" i="11"/>
  <c r="P179" i="11" s="1"/>
  <c r="L179" i="11"/>
  <c r="O157" i="11"/>
  <c r="P157" i="11" s="1"/>
  <c r="L157" i="11"/>
  <c r="L123" i="11"/>
  <c r="O123" i="11"/>
  <c r="P123" i="11" s="1"/>
  <c r="L118" i="11"/>
  <c r="O118" i="11"/>
  <c r="P118" i="11" s="1"/>
  <c r="O89" i="11"/>
  <c r="P89" i="11" s="1"/>
  <c r="L89" i="11"/>
  <c r="L83" i="11"/>
  <c r="O83" i="11"/>
  <c r="P83" i="11" s="1"/>
  <c r="O72" i="11"/>
  <c r="P72" i="11" s="1"/>
  <c r="L72" i="11"/>
  <c r="L65" i="11"/>
  <c r="O65" i="11"/>
  <c r="P65" i="11" s="1"/>
  <c r="O40" i="11"/>
  <c r="P40" i="11" s="1"/>
  <c r="L40" i="11"/>
  <c r="O14" i="11"/>
  <c r="P14" i="11" s="1"/>
  <c r="L14" i="11"/>
  <c r="O140" i="11"/>
  <c r="P140" i="11" s="1"/>
  <c r="L140" i="11"/>
  <c r="R116" i="11"/>
  <c r="R117" i="11" s="1"/>
  <c r="R118" i="11" s="1"/>
  <c r="R119" i="11" s="1"/>
  <c r="R120" i="11" s="1"/>
  <c r="R121" i="11" s="1"/>
  <c r="R122" i="11" s="1"/>
  <c r="L163" i="11"/>
  <c r="O163" i="11"/>
  <c r="P163" i="11" s="1"/>
  <c r="R141" i="11"/>
  <c r="R142" i="11" s="1"/>
  <c r="R143" i="11" s="1"/>
  <c r="R144" i="11" s="1"/>
  <c r="U144" i="11" s="1"/>
  <c r="O94" i="11"/>
  <c r="P94" i="11" s="1"/>
  <c r="L94" i="11"/>
  <c r="L78" i="11"/>
  <c r="O78" i="11"/>
  <c r="P78" i="11" s="1"/>
  <c r="O71" i="11"/>
  <c r="P71" i="11" s="1"/>
  <c r="L71" i="11"/>
  <c r="L56" i="11"/>
  <c r="O56" i="11"/>
  <c r="P56" i="11" s="1"/>
  <c r="O49" i="11"/>
  <c r="P49" i="11" s="1"/>
  <c r="L49" i="11"/>
  <c r="O36" i="11"/>
  <c r="P36" i="11" s="1"/>
  <c r="L36" i="11"/>
  <c r="O31" i="11"/>
  <c r="P31" i="11" s="1"/>
  <c r="L31" i="11"/>
  <c r="L17" i="11"/>
  <c r="O17" i="11"/>
  <c r="P17" i="11" s="1"/>
  <c r="L11" i="11"/>
  <c r="O11" i="11"/>
  <c r="P11" i="11" s="1"/>
  <c r="L3" i="11"/>
  <c r="O3" i="11"/>
  <c r="P3" i="11" s="1"/>
  <c r="L96" i="11"/>
  <c r="O96" i="11"/>
  <c r="P96" i="11" s="1"/>
  <c r="L181" i="11"/>
  <c r="O181" i="11"/>
  <c r="P181" i="11" s="1"/>
  <c r="L146" i="11"/>
  <c r="O146" i="11"/>
  <c r="P146" i="11" s="1"/>
  <c r="R126" i="11"/>
  <c r="R127" i="11" s="1"/>
  <c r="R128" i="11" s="1"/>
  <c r="R129" i="11" s="1"/>
  <c r="R130" i="11" s="1"/>
  <c r="L82" i="11"/>
  <c r="O82" i="11"/>
  <c r="P82" i="11" s="1"/>
  <c r="L64" i="11"/>
  <c r="O64" i="11"/>
  <c r="P64" i="11" s="1"/>
  <c r="L26" i="11"/>
  <c r="O26" i="11"/>
  <c r="P26" i="11" s="1"/>
  <c r="O6" i="11"/>
  <c r="P6" i="11" s="1"/>
  <c r="L6" i="11"/>
  <c r="O148" i="11"/>
  <c r="P148" i="11" s="1"/>
  <c r="L148" i="11"/>
  <c r="O129" i="11"/>
  <c r="P129" i="11" s="1"/>
  <c r="L129" i="11"/>
  <c r="L77" i="11"/>
  <c r="O77" i="11"/>
  <c r="P77" i="11" s="1"/>
  <c r="L73" i="11"/>
  <c r="O73" i="11"/>
  <c r="P73" i="11" s="1"/>
  <c r="L69" i="11"/>
  <c r="O69" i="11"/>
  <c r="P69" i="11" s="1"/>
  <c r="O63" i="11"/>
  <c r="P63" i="11" s="1"/>
  <c r="L63" i="11"/>
  <c r="L39" i="11"/>
  <c r="O39" i="11"/>
  <c r="P39" i="11" s="1"/>
  <c r="R38" i="11"/>
  <c r="R39" i="11" s="1"/>
  <c r="R40" i="11" s="1"/>
  <c r="R41" i="11" s="1"/>
  <c r="R42" i="11" s="1"/>
  <c r="R43" i="11" s="1"/>
  <c r="R44" i="11" s="1"/>
  <c r="R45" i="11" s="1"/>
  <c r="R30" i="11"/>
  <c r="R31" i="11" s="1"/>
  <c r="R32" i="11" s="1"/>
  <c r="R33" i="11" s="1"/>
  <c r="R34" i="11" s="1"/>
  <c r="U34" i="11" s="1"/>
  <c r="AF25" i="11"/>
  <c r="AG25" i="11" s="1"/>
  <c r="AH25" i="11" s="1"/>
  <c r="J25" i="11" s="1"/>
  <c r="K25" i="11" s="1"/>
  <c r="O28" i="11"/>
  <c r="P28" i="11" s="1"/>
  <c r="L28" i="11"/>
  <c r="L25" i="11" l="1"/>
  <c r="O25" i="11"/>
  <c r="P25" i="11" s="1"/>
  <c r="L7" i="11"/>
  <c r="O7" i="11"/>
  <c r="P7" i="11" s="1"/>
  <c r="U562" i="11"/>
  <c r="L976" i="11"/>
  <c r="O976" i="11"/>
  <c r="P976" i="11" s="1"/>
  <c r="L334" i="11"/>
  <c r="O334" i="11"/>
  <c r="P334" i="11" s="1"/>
  <c r="O477" i="11"/>
  <c r="P477" i="11" s="1"/>
  <c r="L477" i="11"/>
  <c r="O662" i="11"/>
  <c r="P662" i="11" s="1"/>
  <c r="L662" i="11"/>
  <c r="L702" i="11"/>
  <c r="O702" i="11"/>
  <c r="P702" i="11" s="1"/>
  <c r="L329" i="11"/>
  <c r="O329" i="11"/>
  <c r="P329" i="11" s="1"/>
  <c r="O425" i="11"/>
  <c r="P425" i="11" s="1"/>
  <c r="L425" i="11"/>
  <c r="L300" i="11"/>
  <c r="O300" i="11"/>
  <c r="P300" i="11" s="1"/>
  <c r="L390" i="11"/>
  <c r="O390" i="11"/>
  <c r="P390" i="11" s="1"/>
  <c r="L831" i="11"/>
  <c r="O1061" i="11"/>
  <c r="P1061" i="11" s="1"/>
  <c r="L1061" i="11"/>
  <c r="O415" i="11"/>
  <c r="P415" i="11" s="1"/>
  <c r="L415" i="11"/>
  <c r="L403" i="11"/>
  <c r="O403" i="11"/>
  <c r="P403" i="11" s="1"/>
  <c r="L1050" i="11"/>
  <c r="O1050" i="11"/>
  <c r="P1050" i="11" s="1"/>
  <c r="L282" i="11"/>
  <c r="O282" i="11"/>
  <c r="P282" i="11" s="1"/>
  <c r="O558" i="11"/>
  <c r="P558" i="11" s="1"/>
  <c r="L558" i="11"/>
  <c r="L715" i="11"/>
  <c r="O715" i="11"/>
  <c r="P715" i="11" s="1"/>
  <c r="L1062" i="11"/>
  <c r="L999" i="11"/>
  <c r="O999" i="11"/>
  <c r="P999" i="11" s="1"/>
  <c r="O1072" i="11"/>
  <c r="P1072" i="11" s="1"/>
  <c r="L1072" i="11"/>
  <c r="L20" i="11"/>
  <c r="O20" i="11"/>
  <c r="P20" i="11" s="1"/>
  <c r="L260" i="11"/>
  <c r="O260" i="11"/>
  <c r="P260" i="11" s="1"/>
  <c r="O648" i="11"/>
  <c r="P648" i="11" s="1"/>
  <c r="L648" i="11"/>
  <c r="L543" i="11"/>
  <c r="O543" i="11"/>
  <c r="P543" i="11" s="1"/>
  <c r="L552" i="11"/>
  <c r="O552" i="11"/>
  <c r="P552" i="11" s="1"/>
  <c r="O684" i="11"/>
  <c r="P684" i="11" s="1"/>
  <c r="L684" i="11"/>
  <c r="L834" i="11"/>
  <c r="O834" i="11"/>
  <c r="P834" i="11" s="1"/>
  <c r="O933" i="11"/>
  <c r="P933" i="11" s="1"/>
  <c r="L933" i="11"/>
  <c r="O1119" i="11"/>
  <c r="P1119" i="11" s="1"/>
  <c r="L1119" i="11"/>
  <c r="L38" i="11"/>
  <c r="O38" i="11"/>
  <c r="P38" i="11" s="1"/>
  <c r="L16" i="11"/>
  <c r="O16" i="11"/>
  <c r="P16" i="11" s="1"/>
  <c r="L635" i="11"/>
  <c r="O635" i="11"/>
  <c r="P635" i="11" s="1"/>
  <c r="L934" i="11"/>
  <c r="O653" i="11"/>
  <c r="P653" i="11" s="1"/>
  <c r="L653" i="11"/>
  <c r="L313" i="11"/>
  <c r="O313" i="11"/>
  <c r="P313" i="11" s="1"/>
  <c r="L33" i="11"/>
  <c r="O33" i="11"/>
  <c r="P33" i="11" s="1"/>
  <c r="L273" i="11"/>
  <c r="O273" i="11"/>
  <c r="P273" i="11" s="1"/>
  <c r="L458" i="11"/>
  <c r="O458" i="11"/>
  <c r="P458" i="11" s="1"/>
  <c r="O557" i="11"/>
  <c r="P557" i="11" s="1"/>
  <c r="L557" i="11"/>
  <c r="O553" i="11"/>
  <c r="P553" i="11" s="1"/>
  <c r="L553" i="11"/>
  <c r="L554" i="11"/>
  <c r="L1090" i="11"/>
  <c r="O1090" i="11"/>
  <c r="P1090" i="11" s="1"/>
  <c r="O379" i="11"/>
  <c r="P379" i="11" s="1"/>
  <c r="L379" i="11"/>
  <c r="O468" i="11"/>
  <c r="P468" i="11" s="1"/>
  <c r="L468" i="11"/>
  <c r="L1095" i="11"/>
  <c r="O1095" i="11"/>
  <c r="P1095" i="11" s="1"/>
  <c r="L1086" i="11"/>
  <c r="O1086" i="11"/>
  <c r="P1086" i="11" s="1"/>
  <c r="N46" i="7" l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/>
  <c r="N212" i="7"/>
  <c r="N213" i="7" s="1"/>
  <c r="N214" i="7" s="1"/>
  <c r="N215" i="7" s="1"/>
  <c r="N216" i="7" s="1"/>
  <c r="N217" i="7" s="1"/>
  <c r="N218" i="7" s="1"/>
  <c r="N219" i="7" s="1"/>
  <c r="N220" i="7" s="1"/>
  <c r="N221" i="7" s="1"/>
  <c r="N222" i="7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N259" i="7" s="1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N310" i="7"/>
  <c r="N311" i="7" s="1"/>
  <c r="N312" i="7" s="1"/>
  <c r="N313" i="7" s="1"/>
  <c r="N314" i="7" s="1"/>
  <c r="N315" i="7" s="1"/>
  <c r="N316" i="7" s="1"/>
  <c r="N317" i="7" s="1"/>
  <c r="N318" i="7" s="1"/>
  <c r="N319" i="7" s="1"/>
  <c r="N320" i="7" s="1"/>
  <c r="N321" i="7"/>
  <c r="N322" i="7" s="1"/>
  <c r="N323" i="7" s="1"/>
  <c r="N324" i="7" s="1"/>
  <c r="N325" i="7" s="1"/>
  <c r="N326" i="7" s="1"/>
  <c r="N327" i="7" s="1"/>
  <c r="N328" i="7" s="1"/>
  <c r="N329" i="7" s="1"/>
  <c r="N330" i="7" s="1"/>
  <c r="N331" i="7" s="1"/>
  <c r="N332" i="7"/>
  <c r="N333" i="7" s="1"/>
  <c r="N334" i="7" s="1"/>
  <c r="N335" i="7" s="1"/>
  <c r="N336" i="7" s="1"/>
  <c r="N337" i="7" s="1"/>
  <c r="N338" i="7" s="1"/>
  <c r="N339" i="7" s="1"/>
  <c r="N340" i="7" s="1"/>
  <c r="N341" i="7" s="1"/>
  <c r="N342" i="7" s="1"/>
  <c r="N343" i="7" s="1"/>
  <c r="N344" i="7" s="1"/>
  <c r="N345" i="7" s="1"/>
  <c r="N346" i="7" s="1"/>
  <c r="N347" i="7" s="1"/>
  <c r="N348" i="7" s="1"/>
  <c r="N349" i="7" s="1"/>
  <c r="N350" i="7" s="1"/>
  <c r="N351" i="7" s="1"/>
  <c r="N352" i="7" s="1"/>
  <c r="N353" i="7" s="1"/>
  <c r="N354" i="7" s="1"/>
  <c r="N355" i="7" s="1"/>
  <c r="N356" i="7" s="1"/>
  <c r="N357" i="7" s="1"/>
  <c r="N358" i="7" s="1"/>
  <c r="N359" i="7" s="1"/>
  <c r="N360" i="7" s="1"/>
  <c r="N361" i="7" s="1"/>
  <c r="N362" i="7" s="1"/>
  <c r="N363" i="7" s="1"/>
  <c r="N364" i="7" s="1"/>
  <c r="N365" i="7" s="1"/>
  <c r="N366" i="7" s="1"/>
  <c r="N367" i="7" s="1"/>
  <c r="N368" i="7" s="1"/>
  <c r="N369" i="7" s="1"/>
  <c r="N370" i="7" s="1"/>
  <c r="N371" i="7" s="1"/>
  <c r="N372" i="7" s="1"/>
  <c r="N373" i="7" s="1"/>
  <c r="N374" i="7" s="1"/>
  <c r="N375" i="7" s="1"/>
  <c r="N376" i="7"/>
  <c r="N377" i="7"/>
  <c r="N378" i="7" s="1"/>
  <c r="N379" i="7" s="1"/>
  <c r="N380" i="7" s="1"/>
  <c r="N381" i="7" s="1"/>
  <c r="N382" i="7" s="1"/>
  <c r="N383" i="7" s="1"/>
  <c r="N384" i="7" s="1"/>
  <c r="N385" i="7" s="1"/>
  <c r="N386" i="7" s="1"/>
  <c r="N387" i="7"/>
  <c r="N388" i="7" s="1"/>
  <c r="N389" i="7" s="1"/>
  <c r="N390" i="7" s="1"/>
  <c r="N391" i="7" s="1"/>
  <c r="N392" i="7" s="1"/>
  <c r="N393" i="7" s="1"/>
  <c r="N394" i="7" s="1"/>
  <c r="N395" i="7" s="1"/>
  <c r="N396" i="7" s="1"/>
  <c r="N397" i="7" s="1"/>
  <c r="N398" i="7"/>
  <c r="N399" i="7" s="1"/>
  <c r="N400" i="7" s="1"/>
  <c r="N401" i="7" s="1"/>
  <c r="N402" i="7" s="1"/>
  <c r="N403" i="7" s="1"/>
  <c r="N404" i="7" s="1"/>
  <c r="N405" i="7" s="1"/>
  <c r="N406" i="7" s="1"/>
  <c r="N407" i="7" s="1"/>
  <c r="N408" i="7" s="1"/>
  <c r="N409" i="7"/>
  <c r="N410" i="7" s="1"/>
  <c r="N411" i="7" s="1"/>
  <c r="N412" i="7" s="1"/>
  <c r="N413" i="7" s="1"/>
  <c r="N414" i="7" s="1"/>
  <c r="N415" i="7" s="1"/>
  <c r="N416" i="7" s="1"/>
  <c r="N417" i="7" s="1"/>
  <c r="N418" i="7" s="1"/>
  <c r="N419" i="7" s="1"/>
  <c r="N420" i="7" s="1"/>
  <c r="N421" i="7" s="1"/>
  <c r="N422" i="7" s="1"/>
  <c r="N423" i="7" s="1"/>
  <c r="N424" i="7" s="1"/>
  <c r="N425" i="7" s="1"/>
  <c r="N426" i="7" s="1"/>
  <c r="N427" i="7" s="1"/>
  <c r="N428" i="7" s="1"/>
  <c r="N429" i="7" s="1"/>
  <c r="N430" i="7" s="1"/>
  <c r="N431" i="7" s="1"/>
  <c r="N432" i="7" s="1"/>
  <c r="N433" i="7" s="1"/>
  <c r="N434" i="7" s="1"/>
  <c r="N435" i="7" s="1"/>
  <c r="N436" i="7" s="1"/>
  <c r="N437" i="7" s="1"/>
  <c r="N438" i="7" s="1"/>
  <c r="N439" i="7" s="1"/>
  <c r="N440" i="7" s="1"/>
  <c r="N441" i="7" s="1"/>
  <c r="N442" i="7" s="1"/>
  <c r="N443" i="7" s="1"/>
  <c r="N444" i="7" s="1"/>
  <c r="N445" i="7" s="1"/>
  <c r="N446" i="7" s="1"/>
  <c r="N447" i="7" s="1"/>
  <c r="N448" i="7" s="1"/>
  <c r="N449" i="7" s="1"/>
  <c r="N450" i="7" s="1"/>
  <c r="N451" i="7" s="1"/>
  <c r="N452" i="7" s="1"/>
  <c r="N453" i="7" s="1"/>
  <c r="N454" i="7" s="1"/>
  <c r="N455" i="7" s="1"/>
  <c r="N456" i="7" s="1"/>
  <c r="N457" i="7" s="1"/>
  <c r="N458" i="7" s="1"/>
  <c r="N459" i="7" s="1"/>
  <c r="N460" i="7" s="1"/>
  <c r="N461" i="7" s="1"/>
  <c r="N462" i="7" s="1"/>
  <c r="N463" i="7" s="1"/>
  <c r="N464" i="7"/>
  <c r="N465" i="7" s="1"/>
  <c r="N466" i="7" s="1"/>
  <c r="N467" i="7" s="1"/>
  <c r="N468" i="7" s="1"/>
  <c r="N469" i="7" s="1"/>
  <c r="N470" i="7" s="1"/>
  <c r="N471" i="7" s="1"/>
  <c r="N472" i="7" s="1"/>
  <c r="N473" i="7" s="1"/>
  <c r="N474" i="7" s="1"/>
  <c r="N475" i="7"/>
  <c r="N476" i="7" s="1"/>
  <c r="N477" i="7" s="1"/>
  <c r="N478" i="7" s="1"/>
  <c r="N479" i="7" s="1"/>
  <c r="N480" i="7" s="1"/>
  <c r="N481" i="7" s="1"/>
  <c r="N482" i="7" s="1"/>
  <c r="N483" i="7" s="1"/>
  <c r="N484" i="7" s="1"/>
  <c r="N485" i="7" s="1"/>
  <c r="N486" i="7"/>
  <c r="N487" i="7" s="1"/>
  <c r="N488" i="7" s="1"/>
  <c r="N489" i="7" s="1"/>
  <c r="N490" i="7" s="1"/>
  <c r="N491" i="7" s="1"/>
  <c r="N492" i="7" s="1"/>
  <c r="N493" i="7" s="1"/>
  <c r="N494" i="7" s="1"/>
  <c r="N495" i="7" s="1"/>
  <c r="N496" i="7" s="1"/>
  <c r="N497" i="7"/>
  <c r="N498" i="7" s="1"/>
  <c r="N499" i="7" s="1"/>
  <c r="N500" i="7" s="1"/>
  <c r="N501" i="7"/>
  <c r="N502" i="7" s="1"/>
  <c r="N503" i="7" s="1"/>
  <c r="N504" i="7" s="1"/>
  <c r="N505" i="7" s="1"/>
  <c r="N506" i="7" s="1"/>
  <c r="N507" i="7" s="1"/>
  <c r="N508" i="7" s="1"/>
  <c r="N509" i="7" s="1"/>
  <c r="N510" i="7" s="1"/>
  <c r="N511" i="7" s="1"/>
  <c r="N512" i="7" s="1"/>
  <c r="N513" i="7" s="1"/>
  <c r="N514" i="7" s="1"/>
  <c r="N515" i="7" s="1"/>
  <c r="N516" i="7" s="1"/>
  <c r="N517" i="7" s="1"/>
  <c r="N518" i="7" s="1"/>
  <c r="N519" i="7" s="1"/>
  <c r="N520" i="7" s="1"/>
  <c r="N521" i="7" s="1"/>
  <c r="N522" i="7" s="1"/>
  <c r="N523" i="7" s="1"/>
  <c r="N524" i="7" s="1"/>
  <c r="N525" i="7" s="1"/>
  <c r="N526" i="7" s="1"/>
  <c r="N527" i="7" s="1"/>
  <c r="N528" i="7" s="1"/>
  <c r="N529" i="7" s="1"/>
  <c r="N530" i="7" s="1"/>
  <c r="N531" i="7" s="1"/>
  <c r="N532" i="7" s="1"/>
  <c r="N533" i="7" s="1"/>
  <c r="N534" i="7" s="1"/>
  <c r="N535" i="7" s="1"/>
  <c r="N536" i="7" s="1"/>
  <c r="N537" i="7" s="1"/>
  <c r="N538" i="7" s="1"/>
  <c r="N539" i="7" s="1"/>
  <c r="N540" i="7" s="1"/>
  <c r="N541" i="7"/>
  <c r="N542" i="7" s="1"/>
  <c r="N543" i="7" s="1"/>
  <c r="N544" i="7" s="1"/>
  <c r="N545" i="7" s="1"/>
  <c r="N546" i="7" s="1"/>
  <c r="N547" i="7" s="1"/>
  <c r="N548" i="7" s="1"/>
  <c r="N549" i="7" s="1"/>
  <c r="N550" i="7" s="1"/>
  <c r="N551" i="7" s="1"/>
  <c r="N552" i="7"/>
  <c r="N553" i="7" s="1"/>
  <c r="N554" i="7" s="1"/>
  <c r="N555" i="7" s="1"/>
  <c r="N556" i="7" s="1"/>
  <c r="N557" i="7" s="1"/>
  <c r="N558" i="7" s="1"/>
  <c r="N559" i="7" s="1"/>
  <c r="N560" i="7" s="1"/>
  <c r="N561" i="7" s="1"/>
  <c r="N562" i="7" s="1"/>
  <c r="N563" i="7"/>
  <c r="N564" i="7" s="1"/>
  <c r="N565" i="7" s="1"/>
  <c r="N566" i="7" s="1"/>
  <c r="N567" i="7" s="1"/>
  <c r="N568" i="7" s="1"/>
  <c r="N569" i="7" s="1"/>
  <c r="N570" i="7" s="1"/>
  <c r="N571" i="7" s="1"/>
  <c r="N572" i="7" s="1"/>
  <c r="N573" i="7" s="1"/>
  <c r="N574" i="7"/>
  <c r="N575" i="7" s="1"/>
  <c r="N576" i="7" s="1"/>
  <c r="N577" i="7" s="1"/>
  <c r="N578" i="7" s="1"/>
  <c r="N579" i="7" s="1"/>
  <c r="N580" i="7" s="1"/>
  <c r="N581" i="7" s="1"/>
  <c r="N582" i="7" s="1"/>
  <c r="N583" i="7" s="1"/>
  <c r="N584" i="7" s="1"/>
  <c r="N585" i="7" s="1"/>
  <c r="N586" i="7" s="1"/>
  <c r="N587" i="7" s="1"/>
  <c r="N588" i="7" s="1"/>
  <c r="N589" i="7" s="1"/>
  <c r="N590" i="7" s="1"/>
  <c r="N591" i="7" s="1"/>
  <c r="N592" i="7" s="1"/>
  <c r="N593" i="7" s="1"/>
  <c r="N594" i="7" s="1"/>
  <c r="N595" i="7" s="1"/>
  <c r="N596" i="7" s="1"/>
  <c r="N597" i="7" s="1"/>
  <c r="N598" i="7" s="1"/>
  <c r="N599" i="7" s="1"/>
  <c r="N600" i="7" s="1"/>
  <c r="N601" i="7" s="1"/>
  <c r="N602" i="7" s="1"/>
  <c r="N603" i="7" s="1"/>
  <c r="N604" i="7" s="1"/>
  <c r="N605" i="7" s="1"/>
  <c r="N606" i="7" s="1"/>
  <c r="N607" i="7" s="1"/>
  <c r="N608" i="7" s="1"/>
  <c r="N609" i="7" s="1"/>
  <c r="N610" i="7" s="1"/>
  <c r="N611" i="7" s="1"/>
  <c r="N612" i="7" s="1"/>
  <c r="N613" i="7" s="1"/>
  <c r="N614" i="7" s="1"/>
  <c r="N615" i="7" s="1"/>
  <c r="N616" i="7" s="1"/>
  <c r="N617" i="7" s="1"/>
  <c r="N618" i="7" s="1"/>
  <c r="N619" i="7" s="1"/>
  <c r="N620" i="7" s="1"/>
  <c r="N621" i="7" s="1"/>
  <c r="N622" i="7" s="1"/>
  <c r="N623" i="7" s="1"/>
  <c r="N624" i="7" s="1"/>
  <c r="N625" i="7" s="1"/>
  <c r="N626" i="7" s="1"/>
  <c r="N627" i="7" s="1"/>
  <c r="N628" i="7" s="1"/>
  <c r="N629" i="7"/>
  <c r="N630" i="7" s="1"/>
  <c r="N631" i="7" s="1"/>
  <c r="N632" i="7" s="1"/>
  <c r="N633" i="7"/>
  <c r="N634" i="7" s="1"/>
  <c r="N635" i="7" s="1"/>
  <c r="N636" i="7" s="1"/>
  <c r="N637" i="7" s="1"/>
  <c r="N638" i="7" s="1"/>
  <c r="N639" i="7" s="1"/>
  <c r="N640" i="7"/>
  <c r="N641" i="7" s="1"/>
  <c r="N642" i="7" s="1"/>
  <c r="N643" i="7" s="1"/>
  <c r="N644" i="7" s="1"/>
  <c r="N645" i="7" s="1"/>
  <c r="N646" i="7" s="1"/>
  <c r="N647" i="7" s="1"/>
  <c r="N648" i="7" s="1"/>
  <c r="N649" i="7" s="1"/>
  <c r="N650" i="7" s="1"/>
  <c r="N651" i="7"/>
  <c r="N652" i="7" s="1"/>
  <c r="N653" i="7" s="1"/>
  <c r="N654" i="7" s="1"/>
  <c r="N655" i="7" s="1"/>
  <c r="N656" i="7" s="1"/>
  <c r="N657" i="7" s="1"/>
  <c r="N658" i="7" s="1"/>
  <c r="N659" i="7" s="1"/>
  <c r="N660" i="7" s="1"/>
  <c r="N661" i="7" s="1"/>
  <c r="N662" i="7" s="1"/>
  <c r="N663" i="7" s="1"/>
  <c r="N664" i="7" s="1"/>
  <c r="N665" i="7" s="1"/>
  <c r="N666" i="7" s="1"/>
  <c r="N667" i="7" s="1"/>
  <c r="N668" i="7" s="1"/>
  <c r="N669" i="7" s="1"/>
  <c r="N670" i="7" s="1"/>
  <c r="N671" i="7" s="1"/>
  <c r="N672" i="7" s="1"/>
  <c r="N673" i="7" s="1"/>
  <c r="N674" i="7" s="1"/>
  <c r="N675" i="7" s="1"/>
  <c r="N676" i="7" s="1"/>
  <c r="N677" i="7" s="1"/>
  <c r="N678" i="7" s="1"/>
  <c r="N679" i="7" s="1"/>
  <c r="N680" i="7" s="1"/>
  <c r="N681" i="7" s="1"/>
  <c r="N682" i="7" s="1"/>
  <c r="N683" i="7" s="1"/>
  <c r="N684" i="7" s="1"/>
  <c r="N685" i="7" s="1"/>
  <c r="N686" i="7" s="1"/>
  <c r="N687" i="7" s="1"/>
  <c r="N688" i="7" s="1"/>
  <c r="N689" i="7" s="1"/>
  <c r="N690" i="7" s="1"/>
  <c r="N691" i="7" s="1"/>
  <c r="N692" i="7" s="1"/>
  <c r="N693" i="7" s="1"/>
  <c r="N694" i="7" s="1"/>
  <c r="N695" i="7" s="1"/>
  <c r="N696" i="7" s="1"/>
  <c r="N697" i="7" s="1"/>
  <c r="N698" i="7" s="1"/>
  <c r="N699" i="7" s="1"/>
  <c r="N700" i="7" s="1"/>
  <c r="N701" i="7" s="1"/>
  <c r="N702" i="7" s="1"/>
  <c r="N703" i="7" s="1"/>
  <c r="N704" i="7" s="1"/>
  <c r="N705" i="7" s="1"/>
  <c r="N706" i="7" s="1"/>
  <c r="N707" i="7" s="1"/>
  <c r="N708" i="7" s="1"/>
  <c r="N709" i="7" s="1"/>
  <c r="N710" i="7" s="1"/>
  <c r="N711" i="7" s="1"/>
  <c r="N712" i="7" s="1"/>
  <c r="N713" i="7" s="1"/>
  <c r="N714" i="7" s="1"/>
  <c r="N715" i="7" s="1"/>
  <c r="N716" i="7" s="1"/>
  <c r="N717" i="7" s="1"/>
  <c r="N718" i="7" s="1"/>
  <c r="N719" i="7"/>
  <c r="N720" i="7" s="1"/>
  <c r="N721" i="7" s="1"/>
  <c r="N722" i="7" s="1"/>
  <c r="N723" i="7" s="1"/>
  <c r="N724" i="7" s="1"/>
  <c r="N725" i="7" s="1"/>
  <c r="N726" i="7" s="1"/>
  <c r="N727" i="7" s="1"/>
  <c r="N728" i="7" s="1"/>
  <c r="N729" i="7" s="1"/>
  <c r="N730" i="7"/>
  <c r="N731" i="7" s="1"/>
  <c r="N732" i="7" s="1"/>
  <c r="N733" i="7" s="1"/>
  <c r="N734" i="7" s="1"/>
  <c r="N735" i="7" s="1"/>
  <c r="N736" i="7" s="1"/>
  <c r="N737" i="7" s="1"/>
  <c r="N738" i="7" s="1"/>
  <c r="N739" i="7" s="1"/>
  <c r="N740" i="7" s="1"/>
  <c r="N741" i="7"/>
  <c r="N742" i="7" s="1"/>
  <c r="N743" i="7" s="1"/>
  <c r="N744" i="7" s="1"/>
  <c r="N745" i="7" s="1"/>
  <c r="N746" i="7" s="1"/>
  <c r="N747" i="7" s="1"/>
  <c r="N748" i="7" s="1"/>
  <c r="N749" i="7" s="1"/>
  <c r="N750" i="7" s="1"/>
  <c r="N751" i="7" s="1"/>
  <c r="N752" i="7"/>
  <c r="N753" i="7" s="1"/>
  <c r="N754" i="7" s="1"/>
  <c r="N755" i="7"/>
  <c r="N756" i="7" s="1"/>
  <c r="N757" i="7" s="1"/>
  <c r="N758" i="7" s="1"/>
  <c r="N759" i="7" s="1"/>
  <c r="N760" i="7" s="1"/>
  <c r="N761" i="7" s="1"/>
  <c r="N762" i="7" s="1"/>
  <c r="N763" i="7" s="1"/>
  <c r="N764" i="7" s="1"/>
  <c r="N765" i="7" s="1"/>
  <c r="N766" i="7" s="1"/>
  <c r="N767" i="7" s="1"/>
  <c r="N768" i="7" s="1"/>
  <c r="N769" i="7" s="1"/>
  <c r="N770" i="7" s="1"/>
  <c r="N771" i="7" s="1"/>
  <c r="N772" i="7" s="1"/>
  <c r="N773" i="7" s="1"/>
  <c r="N774" i="7" s="1"/>
  <c r="N775" i="7" s="1"/>
  <c r="N776" i="7" s="1"/>
  <c r="N777" i="7" s="1"/>
  <c r="N778" i="7" s="1"/>
  <c r="N779" i="7" s="1"/>
  <c r="N780" i="7" s="1"/>
  <c r="N781" i="7" s="1"/>
  <c r="N782" i="7" s="1"/>
  <c r="N783" i="7" s="1"/>
  <c r="N784" i="7" s="1"/>
  <c r="N785" i="7" s="1"/>
  <c r="N786" i="7" s="1"/>
  <c r="N787" i="7" s="1"/>
  <c r="N788" i="7" s="1"/>
  <c r="N789" i="7" s="1"/>
  <c r="N790" i="7" s="1"/>
  <c r="N791" i="7" s="1"/>
  <c r="N792" i="7" s="1"/>
  <c r="N793" i="7" s="1"/>
  <c r="N794" i="7" s="1"/>
  <c r="N795" i="7" s="1"/>
  <c r="N796" i="7"/>
  <c r="N797" i="7" s="1"/>
  <c r="N798" i="7" s="1"/>
  <c r="N799" i="7" s="1"/>
  <c r="N800" i="7" s="1"/>
  <c r="N801" i="7" s="1"/>
  <c r="N802" i="7" s="1"/>
  <c r="N803" i="7" s="1"/>
  <c r="N804" i="7" s="1"/>
  <c r="N805" i="7" s="1"/>
  <c r="N806" i="7" s="1"/>
  <c r="N807" i="7"/>
  <c r="N808" i="7" s="1"/>
  <c r="N809" i="7" s="1"/>
  <c r="N810" i="7" s="1"/>
  <c r="N811" i="7" s="1"/>
  <c r="N812" i="7" s="1"/>
  <c r="N813" i="7" s="1"/>
  <c r="N814" i="7" s="1"/>
  <c r="N815" i="7" s="1"/>
  <c r="N816" i="7" s="1"/>
  <c r="N817" i="7" s="1"/>
  <c r="N818" i="7"/>
  <c r="N819" i="7" s="1"/>
  <c r="N820" i="7" s="1"/>
  <c r="N821" i="7" s="1"/>
  <c r="N822" i="7" s="1"/>
  <c r="N823" i="7" s="1"/>
  <c r="N824" i="7" s="1"/>
  <c r="N825" i="7" s="1"/>
  <c r="N826" i="7" s="1"/>
  <c r="N827" i="7" s="1"/>
  <c r="N828" i="7" s="1"/>
  <c r="N829" i="7"/>
  <c r="N830" i="7" s="1"/>
  <c r="N831" i="7" s="1"/>
  <c r="N832" i="7" s="1"/>
  <c r="N833" i="7" s="1"/>
  <c r="N834" i="7" s="1"/>
  <c r="N835" i="7" s="1"/>
  <c r="N836" i="7" s="1"/>
  <c r="N837" i="7" s="1"/>
  <c r="N838" i="7" s="1"/>
  <c r="N839" i="7" s="1"/>
  <c r="N840" i="7" s="1"/>
  <c r="N841" i="7" s="1"/>
  <c r="N842" i="7" s="1"/>
  <c r="N843" i="7" s="1"/>
  <c r="N844" i="7" s="1"/>
  <c r="N845" i="7" s="1"/>
  <c r="N846" i="7" s="1"/>
  <c r="N847" i="7" s="1"/>
  <c r="N848" i="7" s="1"/>
  <c r="N849" i="7" s="1"/>
  <c r="N850" i="7" s="1"/>
  <c r="N851" i="7" s="1"/>
  <c r="N852" i="7" s="1"/>
  <c r="N853" i="7" s="1"/>
  <c r="N854" i="7" s="1"/>
  <c r="N855" i="7" s="1"/>
  <c r="N856" i="7" s="1"/>
  <c r="N857" i="7" s="1"/>
  <c r="N858" i="7" s="1"/>
  <c r="N859" i="7" s="1"/>
  <c r="N860" i="7" s="1"/>
  <c r="N861" i="7" s="1"/>
  <c r="N862" i="7" s="1"/>
  <c r="N863" i="7" s="1"/>
  <c r="N864" i="7" s="1"/>
  <c r="N865" i="7" s="1"/>
  <c r="N866" i="7" s="1"/>
  <c r="N867" i="7" s="1"/>
  <c r="N868" i="7" s="1"/>
  <c r="N869" i="7" s="1"/>
  <c r="N870" i="7" s="1"/>
  <c r="N871" i="7" s="1"/>
  <c r="N872" i="7" s="1"/>
  <c r="N873" i="7" s="1"/>
  <c r="N874" i="7" s="1"/>
  <c r="N875" i="7" s="1"/>
  <c r="N876" i="7" s="1"/>
  <c r="N877" i="7" s="1"/>
  <c r="N878" i="7" s="1"/>
  <c r="N879" i="7" s="1"/>
  <c r="N880" i="7" s="1"/>
  <c r="N881" i="7" s="1"/>
  <c r="N882" i="7" s="1"/>
  <c r="N883" i="7" s="1"/>
  <c r="N884" i="7"/>
  <c r="N885" i="7" s="1"/>
  <c r="N886" i="7" s="1"/>
  <c r="N887" i="7" s="1"/>
  <c r="N888" i="7" s="1"/>
  <c r="N889" i="7" s="1"/>
  <c r="N890" i="7" s="1"/>
  <c r="N891" i="7" s="1"/>
  <c r="N892" i="7" s="1"/>
  <c r="N893" i="7" s="1"/>
  <c r="N894" i="7" s="1"/>
  <c r="N895" i="7"/>
  <c r="N896" i="7" s="1"/>
  <c r="N897" i="7" s="1"/>
  <c r="N898" i="7" s="1"/>
  <c r="N899" i="7" s="1"/>
  <c r="N900" i="7" s="1"/>
  <c r="N901" i="7" s="1"/>
  <c r="N902" i="7" s="1"/>
  <c r="N903" i="7" s="1"/>
  <c r="N904" i="7" s="1"/>
  <c r="N905" i="7" s="1"/>
  <c r="N906" i="7"/>
  <c r="N907" i="7" s="1"/>
  <c r="N908" i="7" s="1"/>
  <c r="N909" i="7" s="1"/>
  <c r="N910" i="7" s="1"/>
  <c r="N911" i="7" s="1"/>
  <c r="N912" i="7" s="1"/>
  <c r="N913" i="7" s="1"/>
  <c r="N914" i="7" s="1"/>
  <c r="N915" i="7" s="1"/>
  <c r="N916" i="7" s="1"/>
  <c r="N917" i="7"/>
  <c r="N918" i="7" s="1"/>
  <c r="N919" i="7" s="1"/>
  <c r="N920" i="7" s="1"/>
  <c r="N921" i="7" s="1"/>
  <c r="N922" i="7" s="1"/>
  <c r="N923" i="7" s="1"/>
  <c r="N924" i="7" s="1"/>
  <c r="N925" i="7" s="1"/>
  <c r="N926" i="7" s="1"/>
  <c r="N927" i="7" s="1"/>
  <c r="N928" i="7" s="1"/>
  <c r="N929" i="7" s="1"/>
  <c r="N930" i="7" s="1"/>
  <c r="N931" i="7" s="1"/>
  <c r="N932" i="7" s="1"/>
  <c r="N933" i="7" s="1"/>
  <c r="N934" i="7" s="1"/>
  <c r="N935" i="7" s="1"/>
  <c r="N936" i="7" s="1"/>
  <c r="N937" i="7" s="1"/>
  <c r="N938" i="7" s="1"/>
  <c r="N939" i="7" s="1"/>
  <c r="N940" i="7" s="1"/>
  <c r="N941" i="7" s="1"/>
  <c r="N942" i="7" s="1"/>
  <c r="N943" i="7" s="1"/>
  <c r="N944" i="7" s="1"/>
  <c r="N945" i="7" s="1"/>
  <c r="N946" i="7" s="1"/>
  <c r="N947" i="7" s="1"/>
  <c r="N948" i="7" s="1"/>
  <c r="N949" i="7" s="1"/>
  <c r="N950" i="7" s="1"/>
  <c r="N951" i="7" s="1"/>
  <c r="N952" i="7" s="1"/>
  <c r="N953" i="7" s="1"/>
  <c r="N954" i="7" s="1"/>
  <c r="N955" i="7" s="1"/>
  <c r="N956" i="7" s="1"/>
  <c r="N957" i="7" s="1"/>
  <c r="N958" i="7" s="1"/>
  <c r="N959" i="7" s="1"/>
  <c r="N960" i="7" s="1"/>
  <c r="N961" i="7"/>
  <c r="N962" i="7" s="1"/>
  <c r="N963" i="7" s="1"/>
  <c r="N964" i="7" s="1"/>
  <c r="N965" i="7" s="1"/>
  <c r="N966" i="7" s="1"/>
  <c r="N967" i="7" s="1"/>
  <c r="N968" i="7" s="1"/>
  <c r="N969" i="7" s="1"/>
  <c r="N970" i="7" s="1"/>
  <c r="N971" i="7" s="1"/>
  <c r="N972" i="7"/>
  <c r="N973" i="7" s="1"/>
  <c r="N974" i="7" s="1"/>
  <c r="N975" i="7" s="1"/>
  <c r="N976" i="7" s="1"/>
  <c r="N977" i="7" s="1"/>
  <c r="N978" i="7" s="1"/>
  <c r="N979" i="7" s="1"/>
  <c r="N980" i="7" s="1"/>
  <c r="N981" i="7" s="1"/>
  <c r="N982" i="7" s="1"/>
  <c r="N983" i="7"/>
  <c r="N984" i="7" s="1"/>
  <c r="N985" i="7" s="1"/>
  <c r="N986" i="7" s="1"/>
  <c r="N987" i="7" s="1"/>
  <c r="N988" i="7" s="1"/>
  <c r="N989" i="7" s="1"/>
  <c r="N990" i="7" s="1"/>
  <c r="N991" i="7" s="1"/>
  <c r="N992" i="7" s="1"/>
  <c r="N993" i="7" s="1"/>
  <c r="N994" i="7"/>
  <c r="N995" i="7" s="1"/>
  <c r="N996" i="7" s="1"/>
  <c r="N997" i="7" s="1"/>
  <c r="N998" i="7" s="1"/>
  <c r="N999" i="7" s="1"/>
  <c r="N1000" i="7" s="1"/>
  <c r="N1001" i="7" s="1"/>
  <c r="N1002" i="7" s="1"/>
  <c r="N1003" i="7" s="1"/>
  <c r="N1004" i="7" s="1"/>
  <c r="N1005" i="7" s="1"/>
  <c r="N1006" i="7" s="1"/>
  <c r="N1007" i="7" s="1"/>
  <c r="N1008" i="7" s="1"/>
  <c r="N1009" i="7" s="1"/>
  <c r="N1010" i="7" s="1"/>
  <c r="N1011" i="7" s="1"/>
  <c r="N1012" i="7" s="1"/>
  <c r="N1013" i="7" s="1"/>
  <c r="N1014" i="7" s="1"/>
  <c r="N1015" i="7" s="1"/>
  <c r="N1016" i="7" s="1"/>
  <c r="N1017" i="7" s="1"/>
  <c r="N1018" i="7" s="1"/>
  <c r="N1019" i="7" s="1"/>
  <c r="N1020" i="7" s="1"/>
  <c r="N1021" i="7" s="1"/>
  <c r="N1022" i="7" s="1"/>
  <c r="N1023" i="7" s="1"/>
  <c r="N1024" i="7" s="1"/>
  <c r="N1025" i="7" s="1"/>
  <c r="N1026" i="7" s="1"/>
  <c r="N1027" i="7" s="1"/>
  <c r="N1028" i="7" s="1"/>
  <c r="N1029" i="7" s="1"/>
  <c r="N1030" i="7" s="1"/>
  <c r="N1031" i="7" s="1"/>
  <c r="N1032" i="7" s="1"/>
  <c r="N1033" i="7" s="1"/>
  <c r="N1034" i="7" s="1"/>
  <c r="N1035" i="7" s="1"/>
  <c r="N1036" i="7" s="1"/>
  <c r="N1037" i="7" s="1"/>
  <c r="N1038" i="7" s="1"/>
  <c r="N1039" i="7" s="1"/>
  <c r="N1040" i="7" s="1"/>
  <c r="N1041" i="7" s="1"/>
  <c r="N1042" i="7" s="1"/>
  <c r="N1043" i="7" s="1"/>
  <c r="N1044" i="7" s="1"/>
  <c r="N1045" i="7" s="1"/>
  <c r="N1046" i="7" s="1"/>
  <c r="N1047" i="7" s="1"/>
  <c r="N1048" i="7" s="1"/>
  <c r="N1049" i="7"/>
  <c r="N1050" i="7" s="1"/>
  <c r="N1051" i="7" s="1"/>
  <c r="N1052" i="7" s="1"/>
  <c r="N1053" i="7" s="1"/>
  <c r="N1054" i="7" s="1"/>
  <c r="N1055" i="7" s="1"/>
  <c r="N1056" i="7" s="1"/>
  <c r="N1057" i="7" s="1"/>
  <c r="N1058" i="7" s="1"/>
  <c r="N1059" i="7" s="1"/>
  <c r="N1060" i="7"/>
  <c r="N1061" i="7" s="1"/>
  <c r="N1062" i="7" s="1"/>
  <c r="N1063" i="7" s="1"/>
  <c r="N1064" i="7" s="1"/>
  <c r="N1065" i="7" s="1"/>
  <c r="N1066" i="7" s="1"/>
  <c r="N1067" i="7" s="1"/>
  <c r="N1068" i="7" s="1"/>
  <c r="N1069" i="7" s="1"/>
  <c r="N1070" i="7" s="1"/>
  <c r="N1071" i="7"/>
  <c r="N1072" i="7" s="1"/>
  <c r="N1073" i="7" s="1"/>
  <c r="N1074" i="7" s="1"/>
  <c r="N1075" i="7" s="1"/>
  <c r="N1076" i="7" s="1"/>
  <c r="N1077" i="7" s="1"/>
  <c r="N1078" i="7" s="1"/>
  <c r="N1079" i="7" s="1"/>
  <c r="N1080" i="7" s="1"/>
  <c r="N1081" i="7" s="1"/>
  <c r="N1082" i="7"/>
  <c r="N1083" i="7" s="1"/>
  <c r="N1084" i="7" s="1"/>
  <c r="N1085" i="7" s="1"/>
  <c r="N1086" i="7" s="1"/>
  <c r="N1087" i="7" s="1"/>
  <c r="N1088" i="7" s="1"/>
  <c r="N1089" i="7" s="1"/>
  <c r="N1090" i="7" s="1"/>
  <c r="N1091" i="7" s="1"/>
  <c r="N1092" i="7" s="1"/>
  <c r="N1093" i="7" s="1"/>
  <c r="N1094" i="7" s="1"/>
  <c r="N1095" i="7" s="1"/>
  <c r="N1096" i="7" s="1"/>
  <c r="N1097" i="7" s="1"/>
  <c r="N1098" i="7" s="1"/>
  <c r="N1099" i="7" s="1"/>
  <c r="N1100" i="7" s="1"/>
  <c r="N1101" i="7" s="1"/>
  <c r="N1102" i="7" s="1"/>
  <c r="N1103" i="7" s="1"/>
  <c r="N1104" i="7" s="1"/>
  <c r="N1105" i="7" s="1"/>
  <c r="N1106" i="7" s="1"/>
  <c r="N1107" i="7" s="1"/>
  <c r="N1108" i="7" s="1"/>
  <c r="N1109" i="7" s="1"/>
  <c r="N1110" i="7" s="1"/>
  <c r="N1111" i="7" s="1"/>
  <c r="N1112" i="7" s="1"/>
  <c r="N1113" i="7" s="1"/>
  <c r="N1114" i="7" s="1"/>
  <c r="N1115" i="7" s="1"/>
  <c r="N1116" i="7" s="1"/>
  <c r="N1117" i="7" s="1"/>
  <c r="N1118" i="7" s="1"/>
  <c r="N1119" i="7" s="1"/>
  <c r="N1120" i="7" s="1"/>
  <c r="N1121" i="7" s="1"/>
  <c r="N1122" i="7" s="1"/>
  <c r="N1123" i="7" s="1"/>
  <c r="N1124" i="7" s="1"/>
  <c r="N1125" i="7" s="1"/>
  <c r="N2" i="7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AM1125" i="7" l="1"/>
  <c r="AM1124" i="7"/>
  <c r="AM1123" i="7"/>
  <c r="AM1122" i="7"/>
  <c r="AM1121" i="7"/>
  <c r="AM1120" i="7"/>
  <c r="AM1119" i="7"/>
  <c r="AM1118" i="7"/>
  <c r="AM1117" i="7"/>
  <c r="AM1116" i="7"/>
  <c r="AM1115" i="7"/>
  <c r="AM1114" i="7"/>
  <c r="AM1113" i="7"/>
  <c r="AM1112" i="7"/>
  <c r="AM1111" i="7"/>
  <c r="AM1110" i="7"/>
  <c r="AM1109" i="7"/>
  <c r="AM1108" i="7"/>
  <c r="AM1107" i="7"/>
  <c r="AM1106" i="7"/>
  <c r="AM1105" i="7"/>
  <c r="AM1104" i="7"/>
  <c r="AM1103" i="7"/>
  <c r="AM1102" i="7"/>
  <c r="AM1101" i="7"/>
  <c r="AM1100" i="7"/>
  <c r="AM1099" i="7"/>
  <c r="AM1098" i="7"/>
  <c r="AM1097" i="7"/>
  <c r="AM1096" i="7"/>
  <c r="AM1095" i="7"/>
  <c r="AM1094" i="7"/>
  <c r="AM1093" i="7"/>
  <c r="AM1092" i="7"/>
  <c r="AM1091" i="7"/>
  <c r="AM1090" i="7"/>
  <c r="AM1089" i="7"/>
  <c r="AM1088" i="7"/>
  <c r="AM1087" i="7"/>
  <c r="AM1086" i="7"/>
  <c r="AM1085" i="7"/>
  <c r="AM1084" i="7"/>
  <c r="AM1083" i="7"/>
  <c r="AM1082" i="7"/>
  <c r="AM1081" i="7"/>
  <c r="AM1080" i="7"/>
  <c r="AM1079" i="7"/>
  <c r="AM1078" i="7"/>
  <c r="AM1077" i="7"/>
  <c r="AM1076" i="7"/>
  <c r="AM1075" i="7"/>
  <c r="AM1074" i="7"/>
  <c r="AM1073" i="7"/>
  <c r="AM1072" i="7"/>
  <c r="AM1071" i="7"/>
  <c r="AM1070" i="7"/>
  <c r="AM1069" i="7"/>
  <c r="AM1068" i="7"/>
  <c r="AM1067" i="7"/>
  <c r="AM1066" i="7"/>
  <c r="AM1065" i="7"/>
  <c r="AM1064" i="7"/>
  <c r="AM1063" i="7"/>
  <c r="AM1062" i="7"/>
  <c r="AM1061" i="7"/>
  <c r="AM1060" i="7"/>
  <c r="AM1059" i="7"/>
  <c r="AM1058" i="7"/>
  <c r="AM1057" i="7"/>
  <c r="AM1056" i="7"/>
  <c r="AM1055" i="7"/>
  <c r="AM1054" i="7"/>
  <c r="AM1053" i="7"/>
  <c r="AM1052" i="7"/>
  <c r="AM1051" i="7"/>
  <c r="AM1050" i="7"/>
  <c r="AM1049" i="7"/>
  <c r="AM1048" i="7"/>
  <c r="AM1047" i="7"/>
  <c r="AM1046" i="7"/>
  <c r="AM1045" i="7"/>
  <c r="AM1044" i="7"/>
  <c r="AM1043" i="7"/>
  <c r="AM1042" i="7"/>
  <c r="AM1041" i="7"/>
  <c r="AM1040" i="7"/>
  <c r="AM1039" i="7"/>
  <c r="AM1038" i="7"/>
  <c r="AM1037" i="7"/>
  <c r="AM1036" i="7"/>
  <c r="AM1035" i="7"/>
  <c r="AM1034" i="7"/>
  <c r="AM1033" i="7"/>
  <c r="AM1032" i="7"/>
  <c r="AM1031" i="7"/>
  <c r="AM1030" i="7"/>
  <c r="AM1029" i="7"/>
  <c r="AM1028" i="7"/>
  <c r="AM1027" i="7"/>
  <c r="AM1026" i="7"/>
  <c r="AM1025" i="7"/>
  <c r="AM1024" i="7"/>
  <c r="AM1023" i="7"/>
  <c r="AM1022" i="7"/>
  <c r="AM1021" i="7"/>
  <c r="AM1020" i="7"/>
  <c r="AM1019" i="7"/>
  <c r="AM1018" i="7"/>
  <c r="AM1017" i="7"/>
  <c r="AM1016" i="7"/>
  <c r="AM1015" i="7"/>
  <c r="AM1014" i="7"/>
  <c r="AM1013" i="7"/>
  <c r="AM1012" i="7"/>
  <c r="AM1011" i="7"/>
  <c r="AM1010" i="7"/>
  <c r="AM1009" i="7"/>
  <c r="AM1008" i="7"/>
  <c r="AM1007" i="7"/>
  <c r="AM1006" i="7"/>
  <c r="AM1005" i="7"/>
  <c r="AM1004" i="7"/>
  <c r="AM1003" i="7"/>
  <c r="AM1002" i="7"/>
  <c r="AM1001" i="7"/>
  <c r="AM1000" i="7"/>
  <c r="AM999" i="7"/>
  <c r="AM998" i="7"/>
  <c r="AM997" i="7"/>
  <c r="AM996" i="7"/>
  <c r="AM995" i="7"/>
  <c r="AM994" i="7"/>
  <c r="AM993" i="7"/>
  <c r="AM992" i="7"/>
  <c r="AM991" i="7"/>
  <c r="AM990" i="7"/>
  <c r="AM989" i="7"/>
  <c r="AM988" i="7"/>
  <c r="AM987" i="7"/>
  <c r="AM986" i="7"/>
  <c r="AM985" i="7"/>
  <c r="AM984" i="7"/>
  <c r="AM983" i="7"/>
  <c r="AM982" i="7"/>
  <c r="AM981" i="7"/>
  <c r="AM980" i="7"/>
  <c r="AM979" i="7"/>
  <c r="AM978" i="7"/>
  <c r="AM977" i="7"/>
  <c r="AM976" i="7"/>
  <c r="AM975" i="7"/>
  <c r="AM974" i="7"/>
  <c r="AM973" i="7"/>
  <c r="AM972" i="7"/>
  <c r="AM971" i="7"/>
  <c r="AM970" i="7"/>
  <c r="AM969" i="7"/>
  <c r="AM968" i="7"/>
  <c r="AM967" i="7"/>
  <c r="AM966" i="7"/>
  <c r="AM965" i="7"/>
  <c r="AM964" i="7"/>
  <c r="AM963" i="7"/>
  <c r="AM962" i="7"/>
  <c r="AM961" i="7"/>
  <c r="AM960" i="7"/>
  <c r="AM959" i="7"/>
  <c r="AM958" i="7"/>
  <c r="AM957" i="7"/>
  <c r="AM956" i="7"/>
  <c r="AM955" i="7"/>
  <c r="AM954" i="7"/>
  <c r="AM953" i="7"/>
  <c r="AM952" i="7"/>
  <c r="AM951" i="7"/>
  <c r="AM950" i="7"/>
  <c r="AM949" i="7"/>
  <c r="AM948" i="7"/>
  <c r="AM947" i="7"/>
  <c r="AM946" i="7"/>
  <c r="AM945" i="7"/>
  <c r="AM944" i="7"/>
  <c r="AM943" i="7"/>
  <c r="AM942" i="7"/>
  <c r="AM941" i="7"/>
  <c r="AM940" i="7"/>
  <c r="AM939" i="7"/>
  <c r="AM938" i="7"/>
  <c r="AM937" i="7"/>
  <c r="AM936" i="7"/>
  <c r="AM935" i="7"/>
  <c r="AM934" i="7"/>
  <c r="AM933" i="7"/>
  <c r="AM932" i="7"/>
  <c r="AM931" i="7"/>
  <c r="AM930" i="7"/>
  <c r="AM929" i="7"/>
  <c r="AM928" i="7"/>
  <c r="AM927" i="7"/>
  <c r="AM926" i="7"/>
  <c r="AM925" i="7"/>
  <c r="AM924" i="7"/>
  <c r="AM923" i="7"/>
  <c r="AM922" i="7"/>
  <c r="AM921" i="7"/>
  <c r="AM920" i="7"/>
  <c r="AM919" i="7"/>
  <c r="AM918" i="7"/>
  <c r="AM917" i="7"/>
  <c r="AM916" i="7"/>
  <c r="AM915" i="7"/>
  <c r="AM914" i="7"/>
  <c r="AM913" i="7"/>
  <c r="AM912" i="7"/>
  <c r="AM911" i="7"/>
  <c r="AM910" i="7"/>
  <c r="AM909" i="7"/>
  <c r="AM908" i="7"/>
  <c r="AM907" i="7"/>
  <c r="AM906" i="7"/>
  <c r="AM905" i="7"/>
  <c r="AM904" i="7"/>
  <c r="AM903" i="7"/>
  <c r="AM902" i="7"/>
  <c r="AM901" i="7"/>
  <c r="AM900" i="7"/>
  <c r="AM899" i="7"/>
  <c r="AM898" i="7"/>
  <c r="AM897" i="7"/>
  <c r="AM896" i="7"/>
  <c r="AM895" i="7"/>
  <c r="AM894" i="7"/>
  <c r="AM893" i="7"/>
  <c r="AM892" i="7"/>
  <c r="AM891" i="7"/>
  <c r="AM890" i="7"/>
  <c r="AM889" i="7"/>
  <c r="AM888" i="7"/>
  <c r="AM887" i="7"/>
  <c r="AM886" i="7"/>
  <c r="AM885" i="7"/>
  <c r="AM884" i="7"/>
  <c r="AM883" i="7"/>
  <c r="AM882" i="7"/>
  <c r="AM881" i="7"/>
  <c r="AM880" i="7"/>
  <c r="AM879" i="7"/>
  <c r="AM878" i="7"/>
  <c r="AM877" i="7"/>
  <c r="AM876" i="7"/>
  <c r="AM875" i="7"/>
  <c r="AM874" i="7"/>
  <c r="AM873" i="7"/>
  <c r="AM872" i="7"/>
  <c r="AM871" i="7"/>
  <c r="AM870" i="7"/>
  <c r="AM869" i="7"/>
  <c r="AM868" i="7"/>
  <c r="AM867" i="7"/>
  <c r="AM866" i="7"/>
  <c r="AM865" i="7"/>
  <c r="AM864" i="7"/>
  <c r="AM863" i="7"/>
  <c r="AM862" i="7"/>
  <c r="AM861" i="7"/>
  <c r="AM860" i="7"/>
  <c r="AM859" i="7"/>
  <c r="AM858" i="7"/>
  <c r="AM857" i="7"/>
  <c r="AM856" i="7"/>
  <c r="AM855" i="7"/>
  <c r="AM854" i="7"/>
  <c r="AM853" i="7"/>
  <c r="AM852" i="7"/>
  <c r="AM851" i="7"/>
  <c r="AM850" i="7"/>
  <c r="AM849" i="7"/>
  <c r="AM848" i="7"/>
  <c r="AM847" i="7"/>
  <c r="AM846" i="7"/>
  <c r="AM845" i="7"/>
  <c r="AM844" i="7"/>
  <c r="AM843" i="7"/>
  <c r="AM842" i="7"/>
  <c r="AM841" i="7"/>
  <c r="AM840" i="7"/>
  <c r="AM839" i="7"/>
  <c r="AM838" i="7"/>
  <c r="AM837" i="7"/>
  <c r="AM836" i="7"/>
  <c r="AM835" i="7"/>
  <c r="AM834" i="7"/>
  <c r="AM833" i="7"/>
  <c r="AM832" i="7"/>
  <c r="AM831" i="7"/>
  <c r="AM830" i="7"/>
  <c r="AM829" i="7"/>
  <c r="AM828" i="7"/>
  <c r="AM827" i="7"/>
  <c r="AM826" i="7"/>
  <c r="AM825" i="7"/>
  <c r="AM824" i="7"/>
  <c r="AM823" i="7"/>
  <c r="AM822" i="7"/>
  <c r="AM821" i="7"/>
  <c r="AM820" i="7"/>
  <c r="AM819" i="7"/>
  <c r="AM818" i="7"/>
  <c r="AM817" i="7"/>
  <c r="AM816" i="7"/>
  <c r="AM815" i="7"/>
  <c r="AM814" i="7"/>
  <c r="AM813" i="7"/>
  <c r="AM812" i="7"/>
  <c r="AM811" i="7"/>
  <c r="AM810" i="7"/>
  <c r="AM809" i="7"/>
  <c r="AM808" i="7"/>
  <c r="AM807" i="7"/>
  <c r="AM806" i="7"/>
  <c r="AM805" i="7"/>
  <c r="AM804" i="7"/>
  <c r="AM803" i="7"/>
  <c r="AM802" i="7"/>
  <c r="AM801" i="7"/>
  <c r="AM800" i="7"/>
  <c r="AM799" i="7"/>
  <c r="AM798" i="7"/>
  <c r="AM797" i="7"/>
  <c r="AM796" i="7"/>
  <c r="AM795" i="7"/>
  <c r="AM794" i="7"/>
  <c r="AM793" i="7"/>
  <c r="AM792" i="7"/>
  <c r="AM791" i="7"/>
  <c r="AM790" i="7"/>
  <c r="AM789" i="7"/>
  <c r="AM788" i="7"/>
  <c r="AM787" i="7"/>
  <c r="AM786" i="7"/>
  <c r="AM785" i="7"/>
  <c r="AM784" i="7"/>
  <c r="AM783" i="7"/>
  <c r="AM782" i="7"/>
  <c r="AM781" i="7"/>
  <c r="AM780" i="7"/>
  <c r="AM779" i="7"/>
  <c r="AM778" i="7"/>
  <c r="AM777" i="7"/>
  <c r="AM776" i="7"/>
  <c r="AM775" i="7"/>
  <c r="AM774" i="7"/>
  <c r="AM773" i="7"/>
  <c r="AM772" i="7"/>
  <c r="AM771" i="7"/>
  <c r="AM770" i="7"/>
  <c r="AM769" i="7"/>
  <c r="AM768" i="7"/>
  <c r="AM767" i="7"/>
  <c r="AM766" i="7"/>
  <c r="AM765" i="7"/>
  <c r="AM764" i="7"/>
  <c r="AM763" i="7"/>
  <c r="AM762" i="7"/>
  <c r="AM761" i="7"/>
  <c r="AM760" i="7"/>
  <c r="AM759" i="7"/>
  <c r="AM758" i="7"/>
  <c r="AM757" i="7"/>
  <c r="AM756" i="7"/>
  <c r="AM755" i="7"/>
  <c r="AM754" i="7"/>
  <c r="AM753" i="7"/>
  <c r="AM752" i="7"/>
  <c r="AM751" i="7"/>
  <c r="AM750" i="7"/>
  <c r="AM749" i="7"/>
  <c r="AM748" i="7"/>
  <c r="AM747" i="7"/>
  <c r="AM746" i="7"/>
  <c r="AM745" i="7"/>
  <c r="AM744" i="7"/>
  <c r="AM743" i="7"/>
  <c r="AM742" i="7"/>
  <c r="AM741" i="7"/>
  <c r="AM740" i="7"/>
  <c r="AM739" i="7"/>
  <c r="AM738" i="7"/>
  <c r="AM737" i="7"/>
  <c r="AM736" i="7"/>
  <c r="AM735" i="7"/>
  <c r="AM734" i="7"/>
  <c r="AM733" i="7"/>
  <c r="AM732" i="7"/>
  <c r="AM731" i="7"/>
  <c r="AM730" i="7"/>
  <c r="AM729" i="7"/>
  <c r="AM728" i="7"/>
  <c r="AM727" i="7"/>
  <c r="AM726" i="7"/>
  <c r="AM725" i="7"/>
  <c r="AM724" i="7"/>
  <c r="AM723" i="7"/>
  <c r="AM722" i="7"/>
  <c r="AM721" i="7"/>
  <c r="AM720" i="7"/>
  <c r="AM719" i="7"/>
  <c r="AM718" i="7"/>
  <c r="AM717" i="7"/>
  <c r="AM716" i="7"/>
  <c r="AM715" i="7"/>
  <c r="AM714" i="7"/>
  <c r="AM713" i="7"/>
  <c r="AM712" i="7"/>
  <c r="AM711" i="7"/>
  <c r="AM710" i="7"/>
  <c r="AM709" i="7"/>
  <c r="AM708" i="7"/>
  <c r="AM707" i="7"/>
  <c r="AM706" i="7"/>
  <c r="AM705" i="7"/>
  <c r="AM704" i="7"/>
  <c r="AM703" i="7"/>
  <c r="AM702" i="7"/>
  <c r="AM701" i="7"/>
  <c r="AM700" i="7"/>
  <c r="AM699" i="7"/>
  <c r="AM698" i="7"/>
  <c r="AM697" i="7"/>
  <c r="AM696" i="7"/>
  <c r="AM695" i="7"/>
  <c r="AM694" i="7"/>
  <c r="AM693" i="7"/>
  <c r="AM692" i="7"/>
  <c r="AM691" i="7"/>
  <c r="AM690" i="7"/>
  <c r="AM689" i="7"/>
  <c r="AM688" i="7"/>
  <c r="AM687" i="7"/>
  <c r="AM686" i="7"/>
  <c r="AM685" i="7"/>
  <c r="AM684" i="7"/>
  <c r="AM683" i="7"/>
  <c r="AM682" i="7"/>
  <c r="AM681" i="7"/>
  <c r="AM680" i="7"/>
  <c r="AM679" i="7"/>
  <c r="AM678" i="7"/>
  <c r="AM677" i="7"/>
  <c r="AM676" i="7"/>
  <c r="AM675" i="7"/>
  <c r="AM674" i="7"/>
  <c r="AM673" i="7"/>
  <c r="AM672" i="7"/>
  <c r="AM671" i="7"/>
  <c r="AM670" i="7"/>
  <c r="AM669" i="7"/>
  <c r="AM668" i="7"/>
  <c r="AM667" i="7"/>
  <c r="AM666" i="7"/>
  <c r="AM665" i="7"/>
  <c r="AM664" i="7"/>
  <c r="AM663" i="7"/>
  <c r="AM662" i="7"/>
  <c r="AM661" i="7"/>
  <c r="AM660" i="7"/>
  <c r="AM659" i="7"/>
  <c r="AM658" i="7"/>
  <c r="AM657" i="7"/>
  <c r="AM656" i="7"/>
  <c r="AM655" i="7"/>
  <c r="AM654" i="7"/>
  <c r="AM653" i="7"/>
  <c r="AM652" i="7"/>
  <c r="AM651" i="7"/>
  <c r="AM650" i="7"/>
  <c r="AM649" i="7"/>
  <c r="AM648" i="7"/>
  <c r="AM647" i="7"/>
  <c r="AM646" i="7"/>
  <c r="AM645" i="7"/>
  <c r="AM644" i="7"/>
  <c r="AM643" i="7"/>
  <c r="AM642" i="7"/>
  <c r="AM641" i="7"/>
  <c r="AM640" i="7"/>
  <c r="AM639" i="7"/>
  <c r="AM638" i="7"/>
  <c r="AM637" i="7"/>
  <c r="AM636" i="7"/>
  <c r="AM635" i="7"/>
  <c r="AM634" i="7"/>
  <c r="AM633" i="7"/>
  <c r="AM632" i="7"/>
  <c r="AM631" i="7"/>
  <c r="AM630" i="7"/>
  <c r="AM629" i="7"/>
  <c r="AM628" i="7"/>
  <c r="AM627" i="7"/>
  <c r="AM626" i="7"/>
  <c r="AM625" i="7"/>
  <c r="AM624" i="7"/>
  <c r="AM623" i="7"/>
  <c r="AM622" i="7"/>
  <c r="AM621" i="7"/>
  <c r="AM620" i="7"/>
  <c r="AM619" i="7"/>
  <c r="AM618" i="7"/>
  <c r="AM617" i="7"/>
  <c r="AM616" i="7"/>
  <c r="AM615" i="7"/>
  <c r="AM614" i="7"/>
  <c r="AM613" i="7"/>
  <c r="AM612" i="7"/>
  <c r="AM611" i="7"/>
  <c r="AM610" i="7"/>
  <c r="AM609" i="7"/>
  <c r="AM608" i="7"/>
  <c r="AM607" i="7"/>
  <c r="AM606" i="7"/>
  <c r="AM605" i="7"/>
  <c r="AM604" i="7"/>
  <c r="AM603" i="7"/>
  <c r="AM602" i="7"/>
  <c r="AM601" i="7"/>
  <c r="AM600" i="7"/>
  <c r="AM599" i="7"/>
  <c r="AM598" i="7"/>
  <c r="AM597" i="7"/>
  <c r="AM596" i="7"/>
  <c r="AM595" i="7"/>
  <c r="AM594" i="7"/>
  <c r="AM593" i="7"/>
  <c r="AM592" i="7"/>
  <c r="AM591" i="7"/>
  <c r="AM590" i="7"/>
  <c r="AM589" i="7"/>
  <c r="AM588" i="7"/>
  <c r="AM587" i="7"/>
  <c r="AM586" i="7"/>
  <c r="AM585" i="7"/>
  <c r="AM584" i="7"/>
  <c r="AM583" i="7"/>
  <c r="AM582" i="7"/>
  <c r="AM581" i="7"/>
  <c r="AM580" i="7"/>
  <c r="AM579" i="7"/>
  <c r="AM578" i="7"/>
  <c r="AM577" i="7"/>
  <c r="AM576" i="7"/>
  <c r="AM575" i="7"/>
  <c r="AM574" i="7"/>
  <c r="AM573" i="7"/>
  <c r="AM572" i="7"/>
  <c r="AM571" i="7"/>
  <c r="AM570" i="7"/>
  <c r="AM569" i="7"/>
  <c r="AM568" i="7"/>
  <c r="AM567" i="7"/>
  <c r="AM566" i="7"/>
  <c r="AM565" i="7"/>
  <c r="AM564" i="7"/>
  <c r="AM563" i="7"/>
  <c r="AM562" i="7"/>
  <c r="AM561" i="7"/>
  <c r="AM560" i="7"/>
  <c r="AM559" i="7"/>
  <c r="AM558" i="7"/>
  <c r="AM557" i="7"/>
  <c r="AM556" i="7"/>
  <c r="AM555" i="7"/>
  <c r="AM554" i="7"/>
  <c r="AM553" i="7"/>
  <c r="AM552" i="7"/>
  <c r="AM551" i="7"/>
  <c r="AM550" i="7"/>
  <c r="AM549" i="7"/>
  <c r="AM548" i="7"/>
  <c r="AM547" i="7"/>
  <c r="AM546" i="7"/>
  <c r="AM545" i="7"/>
  <c r="AM544" i="7"/>
  <c r="AM543" i="7"/>
  <c r="AM542" i="7"/>
  <c r="AM541" i="7"/>
  <c r="AM540" i="7"/>
  <c r="AM539" i="7"/>
  <c r="AM538" i="7"/>
  <c r="AM537" i="7"/>
  <c r="AM536" i="7"/>
  <c r="AM535" i="7"/>
  <c r="AM534" i="7"/>
  <c r="AM533" i="7"/>
  <c r="AM532" i="7"/>
  <c r="AM531" i="7"/>
  <c r="AM530" i="7"/>
  <c r="AM529" i="7"/>
  <c r="AM528" i="7"/>
  <c r="AM527" i="7"/>
  <c r="AM526" i="7"/>
  <c r="AM525" i="7"/>
  <c r="AM524" i="7"/>
  <c r="AM523" i="7"/>
  <c r="AM522" i="7"/>
  <c r="AM521" i="7"/>
  <c r="AM520" i="7"/>
  <c r="AM519" i="7"/>
  <c r="AM518" i="7"/>
  <c r="AM517" i="7"/>
  <c r="AM516" i="7"/>
  <c r="AM515" i="7"/>
  <c r="AM514" i="7"/>
  <c r="AM513" i="7"/>
  <c r="AM512" i="7"/>
  <c r="AM511" i="7"/>
  <c r="AM510" i="7"/>
  <c r="AM509" i="7"/>
  <c r="AM508" i="7"/>
  <c r="AM507" i="7"/>
  <c r="AM506" i="7"/>
  <c r="AM505" i="7"/>
  <c r="AM504" i="7"/>
  <c r="AM503" i="7"/>
  <c r="AM502" i="7"/>
  <c r="AM501" i="7"/>
  <c r="AM500" i="7"/>
  <c r="AM499" i="7"/>
  <c r="AM498" i="7"/>
  <c r="AM497" i="7"/>
  <c r="AM496" i="7"/>
  <c r="AM495" i="7"/>
  <c r="AM494" i="7"/>
  <c r="AM493" i="7"/>
  <c r="AM492" i="7"/>
  <c r="AM491" i="7"/>
  <c r="AM490" i="7"/>
  <c r="AM489" i="7"/>
  <c r="AM488" i="7"/>
  <c r="AM487" i="7"/>
  <c r="AM486" i="7"/>
  <c r="AM485" i="7"/>
  <c r="AM484" i="7"/>
  <c r="AM483" i="7"/>
  <c r="AM482" i="7"/>
  <c r="AM481" i="7"/>
  <c r="AM480" i="7"/>
  <c r="AM479" i="7"/>
  <c r="AM478" i="7"/>
  <c r="AM477" i="7"/>
  <c r="AM476" i="7"/>
  <c r="AM475" i="7"/>
  <c r="AM474" i="7"/>
  <c r="AM473" i="7"/>
  <c r="AM472" i="7"/>
  <c r="AM471" i="7"/>
  <c r="AM470" i="7"/>
  <c r="AM469" i="7"/>
  <c r="AM468" i="7"/>
  <c r="AM467" i="7"/>
  <c r="AM466" i="7"/>
  <c r="AM465" i="7"/>
  <c r="AM464" i="7"/>
  <c r="AM463" i="7"/>
  <c r="AM462" i="7"/>
  <c r="AM461" i="7"/>
  <c r="AM460" i="7"/>
  <c r="AM459" i="7"/>
  <c r="AM458" i="7"/>
  <c r="AM457" i="7"/>
  <c r="AM456" i="7"/>
  <c r="AM455" i="7"/>
  <c r="AM454" i="7"/>
  <c r="AM453" i="7"/>
  <c r="AM452" i="7"/>
  <c r="AM451" i="7"/>
  <c r="AM450" i="7"/>
  <c r="AM449" i="7"/>
  <c r="AM448" i="7"/>
  <c r="AM447" i="7"/>
  <c r="AM446" i="7"/>
  <c r="AM445" i="7"/>
  <c r="AM444" i="7"/>
  <c r="AM443" i="7"/>
  <c r="AM442" i="7"/>
  <c r="AM441" i="7"/>
  <c r="AM440" i="7"/>
  <c r="AM439" i="7"/>
  <c r="AM438" i="7"/>
  <c r="AM437" i="7"/>
  <c r="AM436" i="7"/>
  <c r="AM435" i="7"/>
  <c r="AM434" i="7"/>
  <c r="AM433" i="7"/>
  <c r="AM432" i="7"/>
  <c r="AM431" i="7"/>
  <c r="AM430" i="7"/>
  <c r="AM429" i="7"/>
  <c r="AM428" i="7"/>
  <c r="AM427" i="7"/>
  <c r="AM426" i="7"/>
  <c r="AM425" i="7"/>
  <c r="AM424" i="7"/>
  <c r="AM423" i="7"/>
  <c r="AM422" i="7"/>
  <c r="AM421" i="7"/>
  <c r="AM420" i="7"/>
  <c r="AM419" i="7"/>
  <c r="AM418" i="7"/>
  <c r="AM417" i="7"/>
  <c r="AM416" i="7"/>
  <c r="AM415" i="7"/>
  <c r="AM414" i="7"/>
  <c r="AM413" i="7"/>
  <c r="AM412" i="7"/>
  <c r="AM411" i="7"/>
  <c r="AM410" i="7"/>
  <c r="AM409" i="7"/>
  <c r="AM408" i="7"/>
  <c r="AM407" i="7"/>
  <c r="AM406" i="7"/>
  <c r="AM405" i="7"/>
  <c r="AM404" i="7"/>
  <c r="AM403" i="7"/>
  <c r="AM402" i="7"/>
  <c r="AM401" i="7"/>
  <c r="AM400" i="7"/>
  <c r="AM399" i="7"/>
  <c r="AM398" i="7"/>
  <c r="AM397" i="7"/>
  <c r="AM396" i="7"/>
  <c r="AM395" i="7"/>
  <c r="AM394" i="7"/>
  <c r="AM393" i="7"/>
  <c r="AM392" i="7"/>
  <c r="AM391" i="7"/>
  <c r="AM390" i="7"/>
  <c r="AM389" i="7"/>
  <c r="AM388" i="7"/>
  <c r="AM387" i="7"/>
  <c r="AM386" i="7"/>
  <c r="AM385" i="7"/>
  <c r="AM384" i="7"/>
  <c r="AM383" i="7"/>
  <c r="AM382" i="7"/>
  <c r="AM381" i="7"/>
  <c r="AM380" i="7"/>
  <c r="AM379" i="7"/>
  <c r="AM378" i="7"/>
  <c r="AM377" i="7"/>
  <c r="AM376" i="7"/>
  <c r="AM375" i="7"/>
  <c r="AM374" i="7"/>
  <c r="AM373" i="7"/>
  <c r="AM372" i="7"/>
  <c r="AM371" i="7"/>
  <c r="AM370" i="7"/>
  <c r="AM369" i="7"/>
  <c r="AM368" i="7"/>
  <c r="AM367" i="7"/>
  <c r="AM366" i="7"/>
  <c r="AM365" i="7"/>
  <c r="AM364" i="7"/>
  <c r="AM363" i="7"/>
  <c r="AM362" i="7"/>
  <c r="AM361" i="7"/>
  <c r="AM360" i="7"/>
  <c r="AM359" i="7"/>
  <c r="AM358" i="7"/>
  <c r="AM357" i="7"/>
  <c r="AM356" i="7"/>
  <c r="AM355" i="7"/>
  <c r="AM354" i="7"/>
  <c r="AM353" i="7"/>
  <c r="AM352" i="7"/>
  <c r="AM351" i="7"/>
  <c r="AM350" i="7"/>
  <c r="AM349" i="7"/>
  <c r="AM348" i="7"/>
  <c r="AM347" i="7"/>
  <c r="AM346" i="7"/>
  <c r="AM345" i="7"/>
  <c r="AM344" i="7"/>
  <c r="AM343" i="7"/>
  <c r="AM342" i="7"/>
  <c r="AM341" i="7"/>
  <c r="AM340" i="7"/>
  <c r="AM339" i="7"/>
  <c r="AM338" i="7"/>
  <c r="AM337" i="7"/>
  <c r="AM336" i="7"/>
  <c r="AM335" i="7"/>
  <c r="AM334" i="7"/>
  <c r="AM333" i="7"/>
  <c r="AM332" i="7"/>
  <c r="AM331" i="7"/>
  <c r="AM330" i="7"/>
  <c r="AM329" i="7"/>
  <c r="AM328" i="7"/>
  <c r="AM327" i="7"/>
  <c r="AM326" i="7"/>
  <c r="AM325" i="7"/>
  <c r="AM324" i="7"/>
  <c r="AM323" i="7"/>
  <c r="AM322" i="7"/>
  <c r="AM321" i="7"/>
  <c r="AM320" i="7"/>
  <c r="AM319" i="7"/>
  <c r="AM318" i="7"/>
  <c r="AM317" i="7"/>
  <c r="AM316" i="7"/>
  <c r="AM315" i="7"/>
  <c r="AM314" i="7"/>
  <c r="AM313" i="7"/>
  <c r="AM312" i="7"/>
  <c r="AM311" i="7"/>
  <c r="AM310" i="7"/>
  <c r="AM309" i="7"/>
  <c r="AM308" i="7"/>
  <c r="AM307" i="7"/>
  <c r="AM306" i="7"/>
  <c r="AM305" i="7"/>
  <c r="AM304" i="7"/>
  <c r="AM303" i="7"/>
  <c r="AM302" i="7"/>
  <c r="AM301" i="7"/>
  <c r="AM300" i="7"/>
  <c r="AM299" i="7"/>
  <c r="AM298" i="7"/>
  <c r="AM297" i="7"/>
  <c r="AM296" i="7"/>
  <c r="AM295" i="7"/>
  <c r="AM294" i="7"/>
  <c r="AM293" i="7"/>
  <c r="AM292" i="7"/>
  <c r="AM291" i="7"/>
  <c r="AM290" i="7"/>
  <c r="AM289" i="7"/>
  <c r="AM288" i="7"/>
  <c r="AM287" i="7"/>
  <c r="AM286" i="7"/>
  <c r="AM285" i="7"/>
  <c r="AM284" i="7"/>
  <c r="AM283" i="7"/>
  <c r="AM282" i="7"/>
  <c r="AM281" i="7"/>
  <c r="AM280" i="7"/>
  <c r="AM279" i="7"/>
  <c r="AM278" i="7"/>
  <c r="AM277" i="7"/>
  <c r="AM276" i="7"/>
  <c r="AM275" i="7"/>
  <c r="AM274" i="7"/>
  <c r="AM273" i="7"/>
  <c r="AM272" i="7"/>
  <c r="AM271" i="7"/>
  <c r="AM270" i="7"/>
  <c r="AM269" i="7"/>
  <c r="AM268" i="7"/>
  <c r="AM267" i="7"/>
  <c r="AM266" i="7"/>
  <c r="AM265" i="7"/>
  <c r="AM264" i="7"/>
  <c r="AM263" i="7"/>
  <c r="AM262" i="7"/>
  <c r="AM261" i="7"/>
  <c r="AM260" i="7"/>
  <c r="AM259" i="7"/>
  <c r="AM258" i="7"/>
  <c r="AM257" i="7"/>
  <c r="AM256" i="7"/>
  <c r="AM255" i="7"/>
  <c r="AM254" i="7"/>
  <c r="AM253" i="7"/>
  <c r="AM252" i="7"/>
  <c r="AM251" i="7"/>
  <c r="AM250" i="7"/>
  <c r="AM249" i="7"/>
  <c r="AM248" i="7"/>
  <c r="AM247" i="7"/>
  <c r="AM246" i="7"/>
  <c r="AM245" i="7"/>
  <c r="AM244" i="7"/>
  <c r="AM243" i="7"/>
  <c r="AM242" i="7"/>
  <c r="AM241" i="7"/>
  <c r="AM240" i="7"/>
  <c r="AM239" i="7"/>
  <c r="AM238" i="7"/>
  <c r="AM237" i="7"/>
  <c r="AM236" i="7"/>
  <c r="AM235" i="7"/>
  <c r="AM234" i="7"/>
  <c r="AM233" i="7"/>
  <c r="AM232" i="7"/>
  <c r="AM231" i="7"/>
  <c r="AM230" i="7"/>
  <c r="AM229" i="7"/>
  <c r="AM228" i="7"/>
  <c r="AM227" i="7"/>
  <c r="AM226" i="7"/>
  <c r="AM225" i="7"/>
  <c r="AM224" i="7"/>
  <c r="AM223" i="7"/>
  <c r="AM222" i="7"/>
  <c r="AM221" i="7"/>
  <c r="AM220" i="7"/>
  <c r="AM219" i="7"/>
  <c r="AM218" i="7"/>
  <c r="AM217" i="7"/>
  <c r="AM216" i="7"/>
  <c r="AM215" i="7"/>
  <c r="AM214" i="7"/>
  <c r="AM213" i="7"/>
  <c r="AM212" i="7"/>
  <c r="AM211" i="7"/>
  <c r="AM210" i="7"/>
  <c r="AM209" i="7"/>
  <c r="AM208" i="7"/>
  <c r="AM207" i="7"/>
  <c r="AM206" i="7"/>
  <c r="AM205" i="7"/>
  <c r="AM204" i="7"/>
  <c r="AM203" i="7"/>
  <c r="AM202" i="7"/>
  <c r="AM201" i="7"/>
  <c r="AM200" i="7"/>
  <c r="AM199" i="7"/>
  <c r="AM198" i="7"/>
  <c r="AM197" i="7"/>
  <c r="AM196" i="7"/>
  <c r="AM195" i="7"/>
  <c r="AM194" i="7"/>
  <c r="AM193" i="7"/>
  <c r="AM192" i="7"/>
  <c r="AM191" i="7"/>
  <c r="AM190" i="7"/>
  <c r="AM189" i="7"/>
  <c r="AM188" i="7"/>
  <c r="AM187" i="7"/>
  <c r="AM186" i="7"/>
  <c r="AM185" i="7"/>
  <c r="AM184" i="7"/>
  <c r="AM183" i="7"/>
  <c r="AM182" i="7"/>
  <c r="AM181" i="7"/>
  <c r="AM180" i="7"/>
  <c r="AM179" i="7"/>
  <c r="AM178" i="7"/>
  <c r="AM177" i="7"/>
  <c r="AM176" i="7"/>
  <c r="AM175" i="7"/>
  <c r="AM174" i="7"/>
  <c r="AM173" i="7"/>
  <c r="AM172" i="7"/>
  <c r="AM171" i="7"/>
  <c r="AM170" i="7"/>
  <c r="AM169" i="7"/>
  <c r="AM168" i="7"/>
  <c r="AM167" i="7"/>
  <c r="AM166" i="7"/>
  <c r="AM165" i="7"/>
  <c r="AM164" i="7"/>
  <c r="AM163" i="7"/>
  <c r="AM162" i="7"/>
  <c r="AM161" i="7"/>
  <c r="AM160" i="7"/>
  <c r="AM159" i="7"/>
  <c r="AM158" i="7"/>
  <c r="AM157" i="7"/>
  <c r="AM156" i="7"/>
  <c r="AM155" i="7"/>
  <c r="AM154" i="7"/>
  <c r="AM153" i="7"/>
  <c r="AM152" i="7"/>
  <c r="AM151" i="7"/>
  <c r="AM150" i="7"/>
  <c r="AM149" i="7"/>
  <c r="AM148" i="7"/>
  <c r="AM147" i="7"/>
  <c r="AM146" i="7"/>
  <c r="AM145" i="7"/>
  <c r="AM144" i="7"/>
  <c r="AM143" i="7"/>
  <c r="AM142" i="7"/>
  <c r="AM141" i="7"/>
  <c r="AM140" i="7"/>
  <c r="AM139" i="7"/>
  <c r="AM138" i="7"/>
  <c r="AM137" i="7"/>
  <c r="AM136" i="7"/>
  <c r="AM135" i="7"/>
  <c r="AM134" i="7"/>
  <c r="AM133" i="7"/>
  <c r="AM132" i="7"/>
  <c r="AM131" i="7"/>
  <c r="AM130" i="7"/>
  <c r="AM129" i="7"/>
  <c r="AM128" i="7"/>
  <c r="AM127" i="7"/>
  <c r="AM126" i="7"/>
  <c r="AM125" i="7"/>
  <c r="AM124" i="7"/>
  <c r="AM123" i="7"/>
  <c r="AM122" i="7"/>
  <c r="AM121" i="7"/>
  <c r="AM120" i="7"/>
  <c r="AM119" i="7"/>
  <c r="AM118" i="7"/>
  <c r="AM117" i="7"/>
  <c r="AM116" i="7"/>
  <c r="AM115" i="7"/>
  <c r="AM114" i="7"/>
  <c r="AM113" i="7"/>
  <c r="AM112" i="7"/>
  <c r="AM111" i="7"/>
  <c r="AM110" i="7"/>
  <c r="AM109" i="7"/>
  <c r="AM108" i="7"/>
  <c r="AM107" i="7"/>
  <c r="AM106" i="7"/>
  <c r="AM105" i="7"/>
  <c r="AM104" i="7"/>
  <c r="AM103" i="7"/>
  <c r="AM102" i="7"/>
  <c r="AM101" i="7"/>
  <c r="AM100" i="7"/>
  <c r="AM99" i="7"/>
  <c r="AM98" i="7"/>
  <c r="AM97" i="7"/>
  <c r="AM96" i="7"/>
  <c r="AM95" i="7"/>
  <c r="AM94" i="7"/>
  <c r="AM93" i="7"/>
  <c r="AM92" i="7"/>
  <c r="AM91" i="7"/>
  <c r="AM90" i="7"/>
  <c r="AM89" i="7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10" i="7"/>
  <c r="AM9" i="7"/>
  <c r="AM8" i="7"/>
  <c r="AM7" i="7"/>
  <c r="AM6" i="7"/>
  <c r="AM5" i="7"/>
  <c r="AM4" i="7"/>
  <c r="AM3" i="7"/>
  <c r="AM2" i="7"/>
  <c r="AB10" i="7" l="1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4" i="7"/>
  <c r="AB515" i="7"/>
  <c r="AB516" i="7"/>
  <c r="AB513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764" i="7"/>
  <c r="AB765" i="7"/>
  <c r="AB766" i="7"/>
  <c r="AB767" i="7"/>
  <c r="AB768" i="7"/>
  <c r="AB769" i="7"/>
  <c r="AB770" i="7"/>
  <c r="AB771" i="7"/>
  <c r="AB772" i="7"/>
  <c r="AB773" i="7"/>
  <c r="AB774" i="7"/>
  <c r="AB775" i="7"/>
  <c r="AB776" i="7"/>
  <c r="AB777" i="7"/>
  <c r="AB778" i="7"/>
  <c r="AB779" i="7"/>
  <c r="AB780" i="7"/>
  <c r="AB781" i="7"/>
  <c r="AB782" i="7"/>
  <c r="AB783" i="7"/>
  <c r="AB784" i="7"/>
  <c r="AB785" i="7"/>
  <c r="AB786" i="7"/>
  <c r="AB787" i="7"/>
  <c r="AB788" i="7"/>
  <c r="AB789" i="7"/>
  <c r="AB790" i="7"/>
  <c r="AB791" i="7"/>
  <c r="AB792" i="7"/>
  <c r="AB793" i="7"/>
  <c r="AB794" i="7"/>
  <c r="AB795" i="7"/>
  <c r="AB796" i="7"/>
  <c r="AB797" i="7"/>
  <c r="AB798" i="7"/>
  <c r="AB799" i="7"/>
  <c r="AB800" i="7"/>
  <c r="AB801" i="7"/>
  <c r="AB802" i="7"/>
  <c r="AB803" i="7"/>
  <c r="AB804" i="7"/>
  <c r="AB805" i="7"/>
  <c r="AB806" i="7"/>
  <c r="AB807" i="7"/>
  <c r="AB808" i="7"/>
  <c r="AB809" i="7"/>
  <c r="AB810" i="7"/>
  <c r="AB811" i="7"/>
  <c r="AB812" i="7"/>
  <c r="AB813" i="7"/>
  <c r="AB814" i="7"/>
  <c r="AB815" i="7"/>
  <c r="AB816" i="7"/>
  <c r="AB817" i="7"/>
  <c r="AB818" i="7"/>
  <c r="AB819" i="7"/>
  <c r="AB820" i="7"/>
  <c r="AB821" i="7"/>
  <c r="AB822" i="7"/>
  <c r="AB823" i="7"/>
  <c r="AB824" i="7"/>
  <c r="AB825" i="7"/>
  <c r="AB826" i="7"/>
  <c r="AB827" i="7"/>
  <c r="AB828" i="7"/>
  <c r="AB829" i="7"/>
  <c r="AB830" i="7"/>
  <c r="AB831" i="7"/>
  <c r="AB832" i="7"/>
  <c r="AB833" i="7"/>
  <c r="AB834" i="7"/>
  <c r="AB835" i="7"/>
  <c r="AB836" i="7"/>
  <c r="AB837" i="7"/>
  <c r="AB838" i="7"/>
  <c r="AB839" i="7"/>
  <c r="AB840" i="7"/>
  <c r="AB841" i="7"/>
  <c r="AB842" i="7"/>
  <c r="AB843" i="7"/>
  <c r="AB844" i="7"/>
  <c r="AB845" i="7"/>
  <c r="AB846" i="7"/>
  <c r="AB847" i="7"/>
  <c r="AB848" i="7"/>
  <c r="AB849" i="7"/>
  <c r="AB850" i="7"/>
  <c r="AB851" i="7"/>
  <c r="AB852" i="7"/>
  <c r="AB853" i="7"/>
  <c r="AB854" i="7"/>
  <c r="AB855" i="7"/>
  <c r="AB856" i="7"/>
  <c r="AB857" i="7"/>
  <c r="AB858" i="7"/>
  <c r="AB859" i="7"/>
  <c r="AB860" i="7"/>
  <c r="AB861" i="7"/>
  <c r="AB862" i="7"/>
  <c r="AB863" i="7"/>
  <c r="AB864" i="7"/>
  <c r="AB865" i="7"/>
  <c r="AB866" i="7"/>
  <c r="AB867" i="7"/>
  <c r="AB868" i="7"/>
  <c r="AB869" i="7"/>
  <c r="AB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898" i="7"/>
  <c r="AB899" i="7"/>
  <c r="AB900" i="7"/>
  <c r="AB901" i="7"/>
  <c r="AB902" i="7"/>
  <c r="AB903" i="7"/>
  <c r="AB904" i="7"/>
  <c r="AB905" i="7"/>
  <c r="AB906" i="7"/>
  <c r="AB907" i="7"/>
  <c r="AB908" i="7"/>
  <c r="AB909" i="7"/>
  <c r="AB910" i="7"/>
  <c r="AB911" i="7"/>
  <c r="AB912" i="7"/>
  <c r="AB913" i="7"/>
  <c r="AB914" i="7"/>
  <c r="AB915" i="7"/>
  <c r="AB916" i="7"/>
  <c r="AB917" i="7"/>
  <c r="AB918" i="7"/>
  <c r="AB919" i="7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941" i="7"/>
  <c r="AB942" i="7"/>
  <c r="AB943" i="7"/>
  <c r="AB944" i="7"/>
  <c r="AB945" i="7"/>
  <c r="AB946" i="7"/>
  <c r="AB947" i="7"/>
  <c r="AB948" i="7"/>
  <c r="AB949" i="7"/>
  <c r="AB950" i="7"/>
  <c r="AB951" i="7"/>
  <c r="AB952" i="7"/>
  <c r="AB953" i="7"/>
  <c r="AB954" i="7"/>
  <c r="AB955" i="7"/>
  <c r="AB956" i="7"/>
  <c r="AB957" i="7"/>
  <c r="AB958" i="7"/>
  <c r="AB959" i="7"/>
  <c r="AB960" i="7"/>
  <c r="AB961" i="7"/>
  <c r="AB962" i="7"/>
  <c r="AB963" i="7"/>
  <c r="AB964" i="7"/>
  <c r="AB965" i="7"/>
  <c r="AB966" i="7"/>
  <c r="AB967" i="7"/>
  <c r="AB968" i="7"/>
  <c r="AB969" i="7"/>
  <c r="AB970" i="7"/>
  <c r="AB971" i="7"/>
  <c r="AB972" i="7"/>
  <c r="AB973" i="7"/>
  <c r="AB975" i="7"/>
  <c r="AB976" i="7"/>
  <c r="AB977" i="7"/>
  <c r="AB978" i="7"/>
  <c r="AB979" i="7"/>
  <c r="AB980" i="7"/>
  <c r="AB981" i="7"/>
  <c r="AB982" i="7"/>
  <c r="AB974" i="7"/>
  <c r="AB983" i="7"/>
  <c r="AB984" i="7"/>
  <c r="AB985" i="7"/>
  <c r="AB986" i="7"/>
  <c r="AB987" i="7"/>
  <c r="AB988" i="7"/>
  <c r="AB989" i="7"/>
  <c r="AB990" i="7"/>
  <c r="AB991" i="7"/>
  <c r="AB992" i="7"/>
  <c r="AB993" i="7"/>
  <c r="AB994" i="7"/>
  <c r="AB995" i="7"/>
  <c r="AB996" i="7"/>
  <c r="AB997" i="7"/>
  <c r="AB998" i="7"/>
  <c r="AB999" i="7"/>
  <c r="AB1000" i="7"/>
  <c r="AB1001" i="7"/>
  <c r="AB1002" i="7"/>
  <c r="AB1003" i="7"/>
  <c r="AB1004" i="7"/>
  <c r="AB1005" i="7"/>
  <c r="AB1006" i="7"/>
  <c r="AB1007" i="7"/>
  <c r="AB1008" i="7"/>
  <c r="AB1009" i="7"/>
  <c r="AB1010" i="7"/>
  <c r="AB1011" i="7"/>
  <c r="AB1012" i="7"/>
  <c r="AB1013" i="7"/>
  <c r="AB1014" i="7"/>
  <c r="AB1015" i="7"/>
  <c r="AB1016" i="7"/>
  <c r="AB1017" i="7"/>
  <c r="AB1018" i="7"/>
  <c r="AB1019" i="7"/>
  <c r="AB1020" i="7"/>
  <c r="AB1021" i="7"/>
  <c r="AB1022" i="7"/>
  <c r="AB1023" i="7"/>
  <c r="AB1024" i="7"/>
  <c r="AB1025" i="7"/>
  <c r="AB1026" i="7"/>
  <c r="AB1027" i="7"/>
  <c r="AB1028" i="7"/>
  <c r="AB1029" i="7"/>
  <c r="AB1030" i="7"/>
  <c r="AB1031" i="7"/>
  <c r="AB1032" i="7"/>
  <c r="AB1033" i="7"/>
  <c r="AB1034" i="7"/>
  <c r="AB1035" i="7"/>
  <c r="AB1036" i="7"/>
  <c r="AB1037" i="7"/>
  <c r="AB1038" i="7"/>
  <c r="AB1039" i="7"/>
  <c r="AB1040" i="7"/>
  <c r="AB1041" i="7"/>
  <c r="AB1042" i="7"/>
  <c r="AB1043" i="7"/>
  <c r="AB1044" i="7"/>
  <c r="AB1045" i="7"/>
  <c r="AB1046" i="7"/>
  <c r="AB1047" i="7"/>
  <c r="AB1048" i="7"/>
  <c r="AB1049" i="7"/>
  <c r="AB1050" i="7"/>
  <c r="AB1051" i="7"/>
  <c r="AB1052" i="7"/>
  <c r="AB1053" i="7"/>
  <c r="AB1054" i="7"/>
  <c r="AB1055" i="7"/>
  <c r="AB1056" i="7"/>
  <c r="AB1057" i="7"/>
  <c r="AB1058" i="7"/>
  <c r="AB1059" i="7"/>
  <c r="AB1060" i="7"/>
  <c r="AB1061" i="7"/>
  <c r="AB1062" i="7"/>
  <c r="AB1063" i="7"/>
  <c r="AB1064" i="7"/>
  <c r="AB1065" i="7"/>
  <c r="AB1066" i="7"/>
  <c r="AB1067" i="7"/>
  <c r="AB1068" i="7"/>
  <c r="AB1069" i="7"/>
  <c r="AB1070" i="7"/>
  <c r="AB1071" i="7"/>
  <c r="AB1072" i="7"/>
  <c r="AB1073" i="7"/>
  <c r="AB1074" i="7"/>
  <c r="AB1075" i="7"/>
  <c r="AB1076" i="7"/>
  <c r="AB1077" i="7"/>
  <c r="AB1078" i="7"/>
  <c r="AB1079" i="7"/>
  <c r="AB1080" i="7"/>
  <c r="AB1081" i="7"/>
  <c r="AB1082" i="7"/>
  <c r="AB1083" i="7"/>
  <c r="AB1084" i="7"/>
  <c r="AB1085" i="7"/>
  <c r="AB1086" i="7"/>
  <c r="AB1087" i="7"/>
  <c r="AB1088" i="7"/>
  <c r="AB1089" i="7"/>
  <c r="AB1090" i="7"/>
  <c r="AB1091" i="7"/>
  <c r="AB1092" i="7"/>
  <c r="AB1093" i="7"/>
  <c r="AB1094" i="7"/>
  <c r="AB1095" i="7"/>
  <c r="AB1096" i="7"/>
  <c r="AB1097" i="7"/>
  <c r="AB1098" i="7"/>
  <c r="AB1099" i="7"/>
  <c r="AB1100" i="7"/>
  <c r="AB1101" i="7"/>
  <c r="AB1102" i="7"/>
  <c r="AB1103" i="7"/>
  <c r="AB1104" i="7"/>
  <c r="AB1105" i="7"/>
  <c r="AB1106" i="7"/>
  <c r="AB1107" i="7"/>
  <c r="AB1108" i="7"/>
  <c r="AB1109" i="7"/>
  <c r="AB1110" i="7"/>
  <c r="AB1111" i="7"/>
  <c r="AB1112" i="7"/>
  <c r="AB1113" i="7"/>
  <c r="AB1114" i="7"/>
  <c r="AB1115" i="7"/>
  <c r="AB1116" i="7"/>
  <c r="AB1117" i="7"/>
  <c r="AB1118" i="7"/>
  <c r="AB1119" i="7"/>
  <c r="AB1120" i="7"/>
  <c r="AB1121" i="7"/>
  <c r="AB1122" i="7"/>
  <c r="AB1123" i="7"/>
  <c r="AB1124" i="7"/>
  <c r="AB1125" i="7"/>
  <c r="AB3" i="7"/>
  <c r="AB4" i="7"/>
  <c r="AB5" i="7"/>
  <c r="AB6" i="7"/>
  <c r="AB7" i="7"/>
  <c r="AB8" i="7"/>
  <c r="AB9" i="7"/>
  <c r="AB2" i="7"/>
  <c r="F972" i="7" l="1"/>
  <c r="F973" i="7" s="1"/>
  <c r="AJ1125" i="7"/>
  <c r="AI1125" i="7"/>
  <c r="U1124" i="7"/>
  <c r="AJ1124" i="7"/>
  <c r="AI1124" i="7"/>
  <c r="U1123" i="7"/>
  <c r="AJ1123" i="7"/>
  <c r="AI1123" i="7"/>
  <c r="U1122" i="7"/>
  <c r="AJ1122" i="7"/>
  <c r="AI1122" i="7"/>
  <c r="U1121" i="7"/>
  <c r="AJ1121" i="7"/>
  <c r="AI1121" i="7"/>
  <c r="U1120" i="7"/>
  <c r="AJ1120" i="7"/>
  <c r="AI1120" i="7"/>
  <c r="U1119" i="7"/>
  <c r="AJ1119" i="7"/>
  <c r="AI1119" i="7"/>
  <c r="U1118" i="7"/>
  <c r="AJ1118" i="7"/>
  <c r="AI1118" i="7"/>
  <c r="U1117" i="7"/>
  <c r="AJ1117" i="7"/>
  <c r="AI1117" i="7"/>
  <c r="U1116" i="7"/>
  <c r="AJ1116" i="7"/>
  <c r="AI1116" i="7"/>
  <c r="U1115" i="7"/>
  <c r="R1115" i="7"/>
  <c r="Q1115" i="7"/>
  <c r="AJ1115" i="7"/>
  <c r="AI1115" i="7"/>
  <c r="F1115" i="7"/>
  <c r="F1116" i="7" s="1"/>
  <c r="F1117" i="7" s="1"/>
  <c r="F1118" i="7" s="1"/>
  <c r="F1119" i="7" s="1"/>
  <c r="F1120" i="7" s="1"/>
  <c r="F1121" i="7" s="1"/>
  <c r="F1122" i="7" s="1"/>
  <c r="F1123" i="7" s="1"/>
  <c r="F1124" i="7" s="1"/>
  <c r="F1125" i="7" s="1"/>
  <c r="U1114" i="7"/>
  <c r="R1114" i="7"/>
  <c r="Q1114" i="7"/>
  <c r="AJ1114" i="7"/>
  <c r="AE1114" i="7" s="1"/>
  <c r="AF1114" i="7" s="1"/>
  <c r="AG1114" i="7" s="1"/>
  <c r="AH1114" i="7" s="1"/>
  <c r="J1114" i="7" s="1"/>
  <c r="K1114" i="7" s="1"/>
  <c r="AI1114" i="7"/>
  <c r="AK1114" i="7" s="1"/>
  <c r="U1113" i="7"/>
  <c r="R1113" i="7"/>
  <c r="Q1113" i="7"/>
  <c r="AJ1113" i="7"/>
  <c r="AE1113" i="7" s="1"/>
  <c r="AF1113" i="7" s="1"/>
  <c r="AG1113" i="7" s="1"/>
  <c r="AH1113" i="7" s="1"/>
  <c r="J1113" i="7" s="1"/>
  <c r="K1113" i="7" s="1"/>
  <c r="AI1113" i="7"/>
  <c r="AK1113" i="7" s="1"/>
  <c r="U1112" i="7"/>
  <c r="R1112" i="7"/>
  <c r="Q1112" i="7"/>
  <c r="AJ1112" i="7"/>
  <c r="AE1112" i="7" s="1"/>
  <c r="AF1112" i="7" s="1"/>
  <c r="AG1112" i="7" s="1"/>
  <c r="AH1112" i="7" s="1"/>
  <c r="J1112" i="7" s="1"/>
  <c r="K1112" i="7" s="1"/>
  <c r="AI1112" i="7"/>
  <c r="AK1112" i="7" s="1"/>
  <c r="AJ1111" i="7"/>
  <c r="AI1111" i="7"/>
  <c r="U1110" i="7"/>
  <c r="AJ1110" i="7"/>
  <c r="AI1110" i="7"/>
  <c r="U1109" i="7"/>
  <c r="AJ1109" i="7"/>
  <c r="AI1109" i="7"/>
  <c r="U1108" i="7"/>
  <c r="AJ1108" i="7"/>
  <c r="AI1108" i="7"/>
  <c r="U1107" i="7"/>
  <c r="AJ1107" i="7"/>
  <c r="AI1107" i="7"/>
  <c r="U1106" i="7"/>
  <c r="AJ1106" i="7"/>
  <c r="AI1106" i="7"/>
  <c r="U1105" i="7"/>
  <c r="AJ1105" i="7"/>
  <c r="AI1105" i="7"/>
  <c r="U1104" i="7"/>
  <c r="R1104" i="7"/>
  <c r="Q1104" i="7"/>
  <c r="AJ1104" i="7"/>
  <c r="AI1104" i="7"/>
  <c r="F1104" i="7"/>
  <c r="F1105" i="7" s="1"/>
  <c r="F1106" i="7" s="1"/>
  <c r="F1107" i="7" s="1"/>
  <c r="F1108" i="7" s="1"/>
  <c r="F1109" i="7" s="1"/>
  <c r="F1110" i="7" s="1"/>
  <c r="F1111" i="7" s="1"/>
  <c r="F1112" i="7" s="1"/>
  <c r="F1113" i="7" s="1"/>
  <c r="F1114" i="7" s="1"/>
  <c r="AJ1103" i="7"/>
  <c r="AI1103" i="7"/>
  <c r="U1102" i="7"/>
  <c r="AJ1102" i="7"/>
  <c r="AI1102" i="7"/>
  <c r="U1101" i="7"/>
  <c r="AJ1101" i="7"/>
  <c r="AI1101" i="7"/>
  <c r="U1100" i="7"/>
  <c r="AJ1100" i="7"/>
  <c r="AI1100" i="7"/>
  <c r="U1099" i="7"/>
  <c r="AJ1099" i="7"/>
  <c r="AI1099" i="7"/>
  <c r="U1098" i="7"/>
  <c r="AJ1098" i="7"/>
  <c r="AI1098" i="7"/>
  <c r="U1097" i="7"/>
  <c r="AJ1097" i="7"/>
  <c r="AI1097" i="7"/>
  <c r="U1096" i="7"/>
  <c r="AJ1096" i="7"/>
  <c r="AI1096" i="7"/>
  <c r="U1095" i="7"/>
  <c r="AJ1095" i="7"/>
  <c r="AI1095" i="7"/>
  <c r="U1094" i="7"/>
  <c r="AJ1094" i="7"/>
  <c r="AI1094" i="7"/>
  <c r="U1093" i="7"/>
  <c r="R1093" i="7"/>
  <c r="Q1093" i="7"/>
  <c r="AJ1093" i="7"/>
  <c r="AI1093" i="7"/>
  <c r="F1093" i="7"/>
  <c r="F1094" i="7" s="1"/>
  <c r="F1095" i="7" s="1"/>
  <c r="F1096" i="7" s="1"/>
  <c r="F1097" i="7" s="1"/>
  <c r="F1098" i="7" s="1"/>
  <c r="F1099" i="7" s="1"/>
  <c r="F1100" i="7" s="1"/>
  <c r="F1101" i="7" s="1"/>
  <c r="F1102" i="7" s="1"/>
  <c r="F1103" i="7" s="1"/>
  <c r="AJ1092" i="7"/>
  <c r="AI1092" i="7"/>
  <c r="U1091" i="7"/>
  <c r="AJ1091" i="7"/>
  <c r="AI1091" i="7"/>
  <c r="U1090" i="7"/>
  <c r="AJ1090" i="7"/>
  <c r="AI1090" i="7"/>
  <c r="U1089" i="7"/>
  <c r="AJ1089" i="7"/>
  <c r="AI1089" i="7"/>
  <c r="U1088" i="7"/>
  <c r="AJ1088" i="7"/>
  <c r="AI1088" i="7"/>
  <c r="U1087" i="7"/>
  <c r="AJ1087" i="7"/>
  <c r="AI1087" i="7"/>
  <c r="U1086" i="7"/>
  <c r="AJ1086" i="7"/>
  <c r="AI1086" i="7"/>
  <c r="U1085" i="7"/>
  <c r="AJ1085" i="7"/>
  <c r="AI1085" i="7"/>
  <c r="U1084" i="7"/>
  <c r="AJ1084" i="7"/>
  <c r="AI1084" i="7"/>
  <c r="U1083" i="7"/>
  <c r="AJ1083" i="7"/>
  <c r="AI1083" i="7"/>
  <c r="U1082" i="7"/>
  <c r="R1082" i="7"/>
  <c r="Q1082" i="7"/>
  <c r="AJ1082" i="7"/>
  <c r="AI1082" i="7"/>
  <c r="F1082" i="7"/>
  <c r="F1083" i="7" s="1"/>
  <c r="F1084" i="7" s="1"/>
  <c r="F1085" i="7" s="1"/>
  <c r="F1086" i="7" s="1"/>
  <c r="F1087" i="7" s="1"/>
  <c r="F1088" i="7" s="1"/>
  <c r="F1089" i="7" s="1"/>
  <c r="F1090" i="7" s="1"/>
  <c r="F1091" i="7" s="1"/>
  <c r="F1092" i="7" s="1"/>
  <c r="AJ1081" i="7"/>
  <c r="AI1081" i="7"/>
  <c r="U1080" i="7"/>
  <c r="R1080" i="7"/>
  <c r="Q1080" i="7"/>
  <c r="AJ1080" i="7"/>
  <c r="AE1080" i="7" s="1"/>
  <c r="AF1080" i="7" s="1"/>
  <c r="AG1080" i="7" s="1"/>
  <c r="AH1080" i="7" s="1"/>
  <c r="J1080" i="7" s="1"/>
  <c r="K1080" i="7" s="1"/>
  <c r="AI1080" i="7"/>
  <c r="AK1080" i="7" s="1"/>
  <c r="U1079" i="7"/>
  <c r="R1079" i="7"/>
  <c r="Q1079" i="7"/>
  <c r="AJ1079" i="7"/>
  <c r="AE1079" i="7" s="1"/>
  <c r="AF1079" i="7" s="1"/>
  <c r="AG1079" i="7" s="1"/>
  <c r="AH1079" i="7" s="1"/>
  <c r="J1079" i="7" s="1"/>
  <c r="K1079" i="7" s="1"/>
  <c r="AI1079" i="7"/>
  <c r="AK1079" i="7" s="1"/>
  <c r="U1078" i="7"/>
  <c r="R1078" i="7"/>
  <c r="Q1078" i="7"/>
  <c r="AJ1078" i="7"/>
  <c r="AE1078" i="7" s="1"/>
  <c r="AF1078" i="7" s="1"/>
  <c r="AG1078" i="7" s="1"/>
  <c r="AH1078" i="7" s="1"/>
  <c r="J1078" i="7" s="1"/>
  <c r="K1078" i="7" s="1"/>
  <c r="AI1078" i="7"/>
  <c r="AK1078" i="7" s="1"/>
  <c r="U1077" i="7"/>
  <c r="AJ1077" i="7"/>
  <c r="AI1077" i="7"/>
  <c r="U1076" i="7"/>
  <c r="AJ1076" i="7"/>
  <c r="AI1076" i="7"/>
  <c r="U1075" i="7"/>
  <c r="AJ1075" i="7"/>
  <c r="AI1075" i="7"/>
  <c r="U1074" i="7"/>
  <c r="AJ1074" i="7"/>
  <c r="AI1074" i="7"/>
  <c r="U1073" i="7"/>
  <c r="AJ1073" i="7"/>
  <c r="AI1073" i="7"/>
  <c r="U1072" i="7"/>
  <c r="AJ1072" i="7"/>
  <c r="AI1072" i="7"/>
  <c r="U1071" i="7"/>
  <c r="R1071" i="7"/>
  <c r="Q1071" i="7"/>
  <c r="AJ1071" i="7"/>
  <c r="AI1071" i="7"/>
  <c r="F1071" i="7"/>
  <c r="F1072" i="7" s="1"/>
  <c r="F1073" i="7" s="1"/>
  <c r="F1074" i="7" s="1"/>
  <c r="F1075" i="7" s="1"/>
  <c r="F1076" i="7" s="1"/>
  <c r="F1077" i="7" s="1"/>
  <c r="F1078" i="7" s="1"/>
  <c r="F1079" i="7" s="1"/>
  <c r="F1080" i="7" s="1"/>
  <c r="F1081" i="7" s="1"/>
  <c r="AJ1070" i="7"/>
  <c r="AI1070" i="7"/>
  <c r="U1069" i="7"/>
  <c r="AJ1069" i="7"/>
  <c r="AI1069" i="7"/>
  <c r="U1068" i="7"/>
  <c r="AJ1068" i="7"/>
  <c r="AI1068" i="7"/>
  <c r="U1067" i="7"/>
  <c r="AJ1067" i="7"/>
  <c r="AI1067" i="7"/>
  <c r="U1066" i="7"/>
  <c r="AJ1066" i="7"/>
  <c r="AI1066" i="7"/>
  <c r="U1065" i="7"/>
  <c r="AJ1065" i="7"/>
  <c r="AI1065" i="7"/>
  <c r="U1064" i="7"/>
  <c r="AJ1064" i="7"/>
  <c r="AI1064" i="7"/>
  <c r="U1063" i="7"/>
  <c r="AJ1063" i="7"/>
  <c r="AI1063" i="7"/>
  <c r="U1062" i="7"/>
  <c r="AJ1062" i="7"/>
  <c r="AI1062" i="7"/>
  <c r="U1061" i="7"/>
  <c r="AJ1061" i="7"/>
  <c r="AI1061" i="7"/>
  <c r="U1060" i="7"/>
  <c r="R1060" i="7"/>
  <c r="Q1060" i="7"/>
  <c r="AJ1060" i="7"/>
  <c r="AI1060" i="7"/>
  <c r="F1060" i="7"/>
  <c r="F1061" i="7" s="1"/>
  <c r="F1062" i="7" s="1"/>
  <c r="F1063" i="7" s="1"/>
  <c r="F1064" i="7" s="1"/>
  <c r="F1065" i="7" s="1"/>
  <c r="F1066" i="7" s="1"/>
  <c r="F1067" i="7" s="1"/>
  <c r="F1068" i="7" s="1"/>
  <c r="F1069" i="7" s="1"/>
  <c r="F1070" i="7" s="1"/>
  <c r="AJ1059" i="7"/>
  <c r="AI1059" i="7"/>
  <c r="U1058" i="7"/>
  <c r="AJ1058" i="7"/>
  <c r="AI1058" i="7"/>
  <c r="U1057" i="7"/>
  <c r="AJ1057" i="7"/>
  <c r="AI1057" i="7"/>
  <c r="U1056" i="7"/>
  <c r="AJ1056" i="7"/>
  <c r="AI1056" i="7"/>
  <c r="U1055" i="7"/>
  <c r="AJ1055" i="7"/>
  <c r="AI1055" i="7"/>
  <c r="U1054" i="7"/>
  <c r="AJ1054" i="7"/>
  <c r="AI1054" i="7"/>
  <c r="U1053" i="7"/>
  <c r="AJ1053" i="7"/>
  <c r="AI1053" i="7"/>
  <c r="U1052" i="7"/>
  <c r="AJ1052" i="7"/>
  <c r="AI1052" i="7"/>
  <c r="U1051" i="7"/>
  <c r="AJ1051" i="7"/>
  <c r="AI1051" i="7"/>
  <c r="U1050" i="7"/>
  <c r="AJ1050" i="7"/>
  <c r="AI1050" i="7"/>
  <c r="U1049" i="7"/>
  <c r="R1049" i="7"/>
  <c r="Q1049" i="7"/>
  <c r="AJ1049" i="7"/>
  <c r="AI1049" i="7"/>
  <c r="F1049" i="7"/>
  <c r="F1050" i="7" s="1"/>
  <c r="F1051" i="7" s="1"/>
  <c r="F1052" i="7" s="1"/>
  <c r="F1053" i="7" s="1"/>
  <c r="F1054" i="7" s="1"/>
  <c r="F1055" i="7" s="1"/>
  <c r="F1056" i="7" s="1"/>
  <c r="F1057" i="7" s="1"/>
  <c r="F1058" i="7" s="1"/>
  <c r="F1059" i="7" s="1"/>
  <c r="U1048" i="7"/>
  <c r="R1048" i="7"/>
  <c r="Q1048" i="7"/>
  <c r="AJ1048" i="7"/>
  <c r="AE1048" i="7" s="1"/>
  <c r="AF1048" i="7" s="1"/>
  <c r="AG1048" i="7" s="1"/>
  <c r="AH1048" i="7" s="1"/>
  <c r="J1048" i="7" s="1"/>
  <c r="K1048" i="7" s="1"/>
  <c r="AI1048" i="7"/>
  <c r="AK1048" i="7" s="1"/>
  <c r="U1047" i="7"/>
  <c r="R1047" i="7"/>
  <c r="Q1047" i="7"/>
  <c r="AJ1047" i="7"/>
  <c r="AE1047" i="7" s="1"/>
  <c r="AF1047" i="7" s="1"/>
  <c r="AG1047" i="7" s="1"/>
  <c r="AH1047" i="7" s="1"/>
  <c r="J1047" i="7" s="1"/>
  <c r="K1047" i="7" s="1"/>
  <c r="AI1047" i="7"/>
  <c r="AK1047" i="7" s="1"/>
  <c r="U1046" i="7"/>
  <c r="R1046" i="7"/>
  <c r="Q1046" i="7"/>
  <c r="AJ1046" i="7"/>
  <c r="AE1046" i="7" s="1"/>
  <c r="AF1046" i="7" s="1"/>
  <c r="AG1046" i="7" s="1"/>
  <c r="AH1046" i="7" s="1"/>
  <c r="J1046" i="7" s="1"/>
  <c r="K1046" i="7" s="1"/>
  <c r="AI1046" i="7"/>
  <c r="AK1046" i="7" s="1"/>
  <c r="AJ1045" i="7"/>
  <c r="AI1045" i="7"/>
  <c r="U1044" i="7"/>
  <c r="AJ1044" i="7"/>
  <c r="AI1044" i="7"/>
  <c r="U1043" i="7"/>
  <c r="AJ1043" i="7"/>
  <c r="AI1043" i="7"/>
  <c r="U1042" i="7"/>
  <c r="AJ1042" i="7"/>
  <c r="AI1042" i="7"/>
  <c r="U1041" i="7"/>
  <c r="AJ1041" i="7"/>
  <c r="AI1041" i="7"/>
  <c r="U1040" i="7"/>
  <c r="AJ1040" i="7"/>
  <c r="AI1040" i="7"/>
  <c r="U1039" i="7"/>
  <c r="AJ1039" i="7"/>
  <c r="AI1039" i="7"/>
  <c r="U1038" i="7"/>
  <c r="R1038" i="7"/>
  <c r="Q1038" i="7"/>
  <c r="AJ1038" i="7"/>
  <c r="AI1038" i="7"/>
  <c r="F1038" i="7"/>
  <c r="F1039" i="7" s="1"/>
  <c r="F1040" i="7" s="1"/>
  <c r="F1041" i="7" s="1"/>
  <c r="F1042" i="7" s="1"/>
  <c r="F1043" i="7" s="1"/>
  <c r="F1044" i="7" s="1"/>
  <c r="F1045" i="7" s="1"/>
  <c r="F1046" i="7" s="1"/>
  <c r="F1047" i="7" s="1"/>
  <c r="F1048" i="7" s="1"/>
  <c r="AJ1037" i="7"/>
  <c r="AI1037" i="7"/>
  <c r="U1036" i="7"/>
  <c r="AJ1036" i="7"/>
  <c r="AI1036" i="7"/>
  <c r="U1035" i="7"/>
  <c r="AJ1035" i="7"/>
  <c r="AI1035" i="7"/>
  <c r="U1034" i="7"/>
  <c r="AJ1034" i="7"/>
  <c r="AI1034" i="7"/>
  <c r="U1033" i="7"/>
  <c r="AJ1033" i="7"/>
  <c r="AI1033" i="7"/>
  <c r="U1032" i="7"/>
  <c r="AJ1032" i="7"/>
  <c r="AI1032" i="7"/>
  <c r="U1031" i="7"/>
  <c r="AJ1031" i="7"/>
  <c r="AI1031" i="7"/>
  <c r="U1030" i="7"/>
  <c r="AJ1030" i="7"/>
  <c r="AI1030" i="7"/>
  <c r="U1029" i="7"/>
  <c r="AJ1029" i="7"/>
  <c r="AI1029" i="7"/>
  <c r="U1028" i="7"/>
  <c r="AJ1028" i="7"/>
  <c r="AI1028" i="7"/>
  <c r="U1027" i="7"/>
  <c r="R1027" i="7"/>
  <c r="Q1027" i="7"/>
  <c r="AJ1027" i="7"/>
  <c r="AI1027" i="7"/>
  <c r="F1027" i="7"/>
  <c r="F1028" i="7" s="1"/>
  <c r="F1029" i="7" s="1"/>
  <c r="F1030" i="7" s="1"/>
  <c r="F1031" i="7" s="1"/>
  <c r="F1032" i="7" s="1"/>
  <c r="F1033" i="7" s="1"/>
  <c r="F1034" i="7" s="1"/>
  <c r="F1035" i="7" s="1"/>
  <c r="F1036" i="7" s="1"/>
  <c r="F1037" i="7" s="1"/>
  <c r="AJ1026" i="7"/>
  <c r="AI1026" i="7"/>
  <c r="U1025" i="7"/>
  <c r="AJ1025" i="7"/>
  <c r="AI1025" i="7"/>
  <c r="U1024" i="7"/>
  <c r="AJ1024" i="7"/>
  <c r="AI1024" i="7"/>
  <c r="U1023" i="7"/>
  <c r="AJ1023" i="7"/>
  <c r="AI1023" i="7"/>
  <c r="U1022" i="7"/>
  <c r="AJ1022" i="7"/>
  <c r="AI1022" i="7"/>
  <c r="U1021" i="7"/>
  <c r="AJ1021" i="7"/>
  <c r="AI1021" i="7"/>
  <c r="U1020" i="7"/>
  <c r="AJ1020" i="7"/>
  <c r="AI1020" i="7"/>
  <c r="U1019" i="7"/>
  <c r="AJ1019" i="7"/>
  <c r="AI1019" i="7"/>
  <c r="U1018" i="7"/>
  <c r="AJ1018" i="7"/>
  <c r="AI1018" i="7"/>
  <c r="U1017" i="7"/>
  <c r="AJ1017" i="7"/>
  <c r="AI1017" i="7"/>
  <c r="U1016" i="7"/>
  <c r="R1016" i="7"/>
  <c r="Q1016" i="7"/>
  <c r="AJ1016" i="7"/>
  <c r="AI1016" i="7"/>
  <c r="F1016" i="7"/>
  <c r="F1017" i="7" s="1"/>
  <c r="F1018" i="7" s="1"/>
  <c r="F1019" i="7" s="1"/>
  <c r="F1020" i="7" s="1"/>
  <c r="F1021" i="7" s="1"/>
  <c r="F1022" i="7" s="1"/>
  <c r="F1023" i="7" s="1"/>
  <c r="F1024" i="7" s="1"/>
  <c r="F1025" i="7" s="1"/>
  <c r="F1026" i="7" s="1"/>
  <c r="AJ1015" i="7"/>
  <c r="AI1015" i="7"/>
  <c r="U1014" i="7"/>
  <c r="AJ1014" i="7"/>
  <c r="AI1014" i="7"/>
  <c r="U1013" i="7"/>
  <c r="AJ1013" i="7"/>
  <c r="AI1013" i="7"/>
  <c r="U1012" i="7"/>
  <c r="AJ1012" i="7"/>
  <c r="AI1012" i="7"/>
  <c r="U1011" i="7"/>
  <c r="AJ1011" i="7"/>
  <c r="AI1011" i="7"/>
  <c r="U1010" i="7"/>
  <c r="AJ1010" i="7"/>
  <c r="AI1010" i="7"/>
  <c r="U1009" i="7"/>
  <c r="AJ1009" i="7"/>
  <c r="AI1009" i="7"/>
  <c r="U1008" i="7"/>
  <c r="AJ1008" i="7"/>
  <c r="AI1008" i="7"/>
  <c r="U1007" i="7"/>
  <c r="R1007" i="7"/>
  <c r="Q1007" i="7"/>
  <c r="AJ1007" i="7"/>
  <c r="AE1007" i="7" s="1"/>
  <c r="AF1007" i="7" s="1"/>
  <c r="AG1007" i="7" s="1"/>
  <c r="AH1007" i="7" s="1"/>
  <c r="J1007" i="7" s="1"/>
  <c r="K1007" i="7" s="1"/>
  <c r="AI1007" i="7"/>
  <c r="AK1007" i="7" s="1"/>
  <c r="U1006" i="7"/>
  <c r="AJ1006" i="7"/>
  <c r="AI1006" i="7"/>
  <c r="U1005" i="7"/>
  <c r="R1005" i="7"/>
  <c r="Q1005" i="7"/>
  <c r="AJ1005" i="7"/>
  <c r="AI1005" i="7"/>
  <c r="F1005" i="7"/>
  <c r="F1006" i="7" s="1"/>
  <c r="F1007" i="7" s="1"/>
  <c r="F1008" i="7" s="1"/>
  <c r="F1009" i="7" s="1"/>
  <c r="F1010" i="7" s="1"/>
  <c r="F1011" i="7" s="1"/>
  <c r="F1012" i="7" s="1"/>
  <c r="F1013" i="7" s="1"/>
  <c r="F1014" i="7" s="1"/>
  <c r="F1015" i="7" s="1"/>
  <c r="AJ1004" i="7"/>
  <c r="AI1004" i="7"/>
  <c r="U1003" i="7"/>
  <c r="AJ1003" i="7"/>
  <c r="AI1003" i="7"/>
  <c r="U1002" i="7"/>
  <c r="AJ1002" i="7"/>
  <c r="AI1002" i="7"/>
  <c r="U1001" i="7"/>
  <c r="AJ1001" i="7"/>
  <c r="AI1001" i="7"/>
  <c r="U1000" i="7"/>
  <c r="AJ1000" i="7"/>
  <c r="AI1000" i="7"/>
  <c r="U999" i="7"/>
  <c r="AJ999" i="7"/>
  <c r="AI999" i="7"/>
  <c r="U998" i="7"/>
  <c r="AJ998" i="7"/>
  <c r="AI998" i="7"/>
  <c r="U997" i="7"/>
  <c r="AJ997" i="7"/>
  <c r="AI997" i="7"/>
  <c r="U996" i="7"/>
  <c r="AJ996" i="7"/>
  <c r="AI996" i="7"/>
  <c r="U995" i="7"/>
  <c r="AJ995" i="7"/>
  <c r="AI995" i="7"/>
  <c r="U994" i="7"/>
  <c r="R994" i="7"/>
  <c r="Q994" i="7"/>
  <c r="AJ994" i="7"/>
  <c r="AI994" i="7"/>
  <c r="F994" i="7"/>
  <c r="F995" i="7" s="1"/>
  <c r="F996" i="7" s="1"/>
  <c r="F997" i="7" s="1"/>
  <c r="F998" i="7" s="1"/>
  <c r="F999" i="7" s="1"/>
  <c r="F1000" i="7" s="1"/>
  <c r="F1001" i="7" s="1"/>
  <c r="F1002" i="7" s="1"/>
  <c r="F1003" i="7" s="1"/>
  <c r="F1004" i="7" s="1"/>
  <c r="AJ993" i="7"/>
  <c r="AI993" i="7"/>
  <c r="U992" i="7"/>
  <c r="AJ992" i="7"/>
  <c r="AI992" i="7"/>
  <c r="U991" i="7"/>
  <c r="AJ991" i="7"/>
  <c r="AI991" i="7"/>
  <c r="U990" i="7"/>
  <c r="AJ990" i="7"/>
  <c r="AI990" i="7"/>
  <c r="U989" i="7"/>
  <c r="AJ989" i="7"/>
  <c r="AI989" i="7"/>
  <c r="U988" i="7"/>
  <c r="AJ988" i="7"/>
  <c r="AI988" i="7"/>
  <c r="U987" i="7"/>
  <c r="AJ987" i="7"/>
  <c r="AI987" i="7"/>
  <c r="U986" i="7"/>
  <c r="AJ986" i="7"/>
  <c r="AI986" i="7"/>
  <c r="U985" i="7"/>
  <c r="AJ985" i="7"/>
  <c r="AI985" i="7"/>
  <c r="U984" i="7"/>
  <c r="AJ984" i="7"/>
  <c r="AI984" i="7"/>
  <c r="U983" i="7"/>
  <c r="R983" i="7"/>
  <c r="Q983" i="7"/>
  <c r="AJ983" i="7"/>
  <c r="AI983" i="7"/>
  <c r="F983" i="7"/>
  <c r="F984" i="7" s="1"/>
  <c r="F985" i="7" s="1"/>
  <c r="F986" i="7" s="1"/>
  <c r="F987" i="7" s="1"/>
  <c r="F988" i="7" s="1"/>
  <c r="F989" i="7" s="1"/>
  <c r="F990" i="7" s="1"/>
  <c r="F991" i="7" s="1"/>
  <c r="F992" i="7" s="1"/>
  <c r="F993" i="7" s="1"/>
  <c r="AJ974" i="7"/>
  <c r="AI974" i="7"/>
  <c r="U982" i="7"/>
  <c r="AJ982" i="7"/>
  <c r="AI982" i="7"/>
  <c r="U981" i="7"/>
  <c r="AJ981" i="7"/>
  <c r="AI981" i="7"/>
  <c r="U980" i="7"/>
  <c r="AJ980" i="7"/>
  <c r="AI980" i="7"/>
  <c r="U979" i="7"/>
  <c r="AJ979" i="7"/>
  <c r="AI979" i="7"/>
  <c r="U978" i="7"/>
  <c r="AJ978" i="7"/>
  <c r="AI978" i="7"/>
  <c r="U977" i="7"/>
  <c r="AJ977" i="7"/>
  <c r="AI977" i="7"/>
  <c r="U976" i="7"/>
  <c r="AJ976" i="7"/>
  <c r="AI976" i="7"/>
  <c r="U975" i="7"/>
  <c r="AJ975" i="7"/>
  <c r="AE975" i="7" s="1"/>
  <c r="AI975" i="7"/>
  <c r="AK975" i="7" s="1"/>
  <c r="U973" i="7"/>
  <c r="AJ973" i="7"/>
  <c r="AI973" i="7"/>
  <c r="U972" i="7"/>
  <c r="R972" i="7"/>
  <c r="Q972" i="7"/>
  <c r="AJ972" i="7"/>
  <c r="AI972" i="7"/>
  <c r="AJ971" i="7"/>
  <c r="AI971" i="7"/>
  <c r="U970" i="7"/>
  <c r="AJ970" i="7"/>
  <c r="AI970" i="7"/>
  <c r="U969" i="7"/>
  <c r="AJ969" i="7"/>
  <c r="AI969" i="7"/>
  <c r="U968" i="7"/>
  <c r="AJ968" i="7"/>
  <c r="AI968" i="7"/>
  <c r="U967" i="7"/>
  <c r="AJ967" i="7"/>
  <c r="AI967" i="7"/>
  <c r="U966" i="7"/>
  <c r="AJ966" i="7"/>
  <c r="AI966" i="7"/>
  <c r="U965" i="7"/>
  <c r="AJ965" i="7"/>
  <c r="AI965" i="7"/>
  <c r="U964" i="7"/>
  <c r="AJ964" i="7"/>
  <c r="AI964" i="7"/>
  <c r="U963" i="7"/>
  <c r="AJ963" i="7"/>
  <c r="AI963" i="7"/>
  <c r="U962" i="7"/>
  <c r="AJ962" i="7"/>
  <c r="AI962" i="7"/>
  <c r="U961" i="7"/>
  <c r="R961" i="7"/>
  <c r="Q961" i="7"/>
  <c r="AJ961" i="7"/>
  <c r="AI961" i="7"/>
  <c r="F961" i="7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AJ960" i="7"/>
  <c r="AI960" i="7"/>
  <c r="U959" i="7"/>
  <c r="AJ959" i="7"/>
  <c r="AI959" i="7"/>
  <c r="U958" i="7"/>
  <c r="AJ958" i="7"/>
  <c r="AI958" i="7"/>
  <c r="U957" i="7"/>
  <c r="AJ957" i="7"/>
  <c r="AI957" i="7"/>
  <c r="U956" i="7"/>
  <c r="AJ956" i="7"/>
  <c r="AI956" i="7"/>
  <c r="U955" i="7"/>
  <c r="AJ955" i="7"/>
  <c r="AI955" i="7"/>
  <c r="U954" i="7"/>
  <c r="AJ954" i="7"/>
  <c r="AI954" i="7"/>
  <c r="U953" i="7"/>
  <c r="AJ953" i="7"/>
  <c r="AI953" i="7"/>
  <c r="U952" i="7"/>
  <c r="AJ952" i="7"/>
  <c r="AI952" i="7"/>
  <c r="U951" i="7"/>
  <c r="AJ951" i="7"/>
  <c r="AI951" i="7"/>
  <c r="U950" i="7"/>
  <c r="R950" i="7"/>
  <c r="Q950" i="7"/>
  <c r="AJ950" i="7"/>
  <c r="AI950" i="7"/>
  <c r="F950" i="7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U949" i="7"/>
  <c r="R949" i="7"/>
  <c r="Q949" i="7"/>
  <c r="AJ949" i="7"/>
  <c r="AE949" i="7" s="1"/>
  <c r="AF949" i="7" s="1"/>
  <c r="AG949" i="7" s="1"/>
  <c r="AH949" i="7" s="1"/>
  <c r="J949" i="7" s="1"/>
  <c r="K949" i="7" s="1"/>
  <c r="AI949" i="7"/>
  <c r="AK949" i="7" s="1"/>
  <c r="U948" i="7"/>
  <c r="R948" i="7"/>
  <c r="Q948" i="7"/>
  <c r="AJ948" i="7"/>
  <c r="AE948" i="7" s="1"/>
  <c r="AF948" i="7" s="1"/>
  <c r="AG948" i="7" s="1"/>
  <c r="AH948" i="7" s="1"/>
  <c r="J948" i="7" s="1"/>
  <c r="K948" i="7" s="1"/>
  <c r="AI948" i="7"/>
  <c r="AK948" i="7" s="1"/>
  <c r="U947" i="7"/>
  <c r="R947" i="7"/>
  <c r="Q947" i="7"/>
  <c r="AJ947" i="7"/>
  <c r="AE947" i="7" s="1"/>
  <c r="AF947" i="7" s="1"/>
  <c r="AG947" i="7" s="1"/>
  <c r="AH947" i="7" s="1"/>
  <c r="J947" i="7" s="1"/>
  <c r="K947" i="7" s="1"/>
  <c r="AI947" i="7"/>
  <c r="AK947" i="7" s="1"/>
  <c r="AJ946" i="7"/>
  <c r="AI946" i="7"/>
  <c r="U945" i="7"/>
  <c r="AJ945" i="7"/>
  <c r="AI945" i="7"/>
  <c r="U944" i="7"/>
  <c r="AJ944" i="7"/>
  <c r="AI944" i="7"/>
  <c r="U943" i="7"/>
  <c r="AJ943" i="7"/>
  <c r="AI943" i="7"/>
  <c r="U942" i="7"/>
  <c r="AJ942" i="7"/>
  <c r="AI942" i="7"/>
  <c r="U941" i="7"/>
  <c r="AJ941" i="7"/>
  <c r="AI941" i="7"/>
  <c r="U940" i="7"/>
  <c r="AJ940" i="7"/>
  <c r="AI940" i="7"/>
  <c r="U939" i="7"/>
  <c r="R939" i="7"/>
  <c r="Q939" i="7"/>
  <c r="AJ939" i="7"/>
  <c r="AI939" i="7"/>
  <c r="F939" i="7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AJ938" i="7"/>
  <c r="AI938" i="7"/>
  <c r="U937" i="7"/>
  <c r="AJ937" i="7"/>
  <c r="AI937" i="7"/>
  <c r="U936" i="7"/>
  <c r="AJ936" i="7"/>
  <c r="AI936" i="7"/>
  <c r="U935" i="7"/>
  <c r="AJ935" i="7"/>
  <c r="AI935" i="7"/>
  <c r="U934" i="7"/>
  <c r="AJ934" i="7"/>
  <c r="AI934" i="7"/>
  <c r="U933" i="7"/>
  <c r="AJ933" i="7"/>
  <c r="AI933" i="7"/>
  <c r="U932" i="7"/>
  <c r="AJ932" i="7"/>
  <c r="AI932" i="7"/>
  <c r="U931" i="7"/>
  <c r="AJ931" i="7"/>
  <c r="AI931" i="7"/>
  <c r="U930" i="7"/>
  <c r="AJ930" i="7"/>
  <c r="AI930" i="7"/>
  <c r="U929" i="7"/>
  <c r="AJ929" i="7"/>
  <c r="AI929" i="7"/>
  <c r="U928" i="7"/>
  <c r="R928" i="7"/>
  <c r="Q928" i="7"/>
  <c r="AJ928" i="7"/>
  <c r="AI928" i="7"/>
  <c r="F928" i="7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AJ927" i="7"/>
  <c r="AI927" i="7"/>
  <c r="U926" i="7"/>
  <c r="AJ926" i="7"/>
  <c r="AI926" i="7"/>
  <c r="U925" i="7"/>
  <c r="AJ925" i="7"/>
  <c r="AI925" i="7"/>
  <c r="U924" i="7"/>
  <c r="AJ924" i="7"/>
  <c r="AI924" i="7"/>
  <c r="U923" i="7"/>
  <c r="AJ923" i="7"/>
  <c r="AI923" i="7"/>
  <c r="U922" i="7"/>
  <c r="AJ922" i="7"/>
  <c r="AI922" i="7"/>
  <c r="U921" i="7"/>
  <c r="AJ921" i="7"/>
  <c r="AI921" i="7"/>
  <c r="U920" i="7"/>
  <c r="AJ920" i="7"/>
  <c r="AI920" i="7"/>
  <c r="U919" i="7"/>
  <c r="AJ919" i="7"/>
  <c r="AI919" i="7"/>
  <c r="U918" i="7"/>
  <c r="AJ918" i="7"/>
  <c r="AI918" i="7"/>
  <c r="U917" i="7"/>
  <c r="R917" i="7"/>
  <c r="Q917" i="7"/>
  <c r="AJ917" i="7"/>
  <c r="AI917" i="7"/>
  <c r="F917" i="7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AJ916" i="7"/>
  <c r="AI916" i="7"/>
  <c r="U915" i="7"/>
  <c r="AJ915" i="7"/>
  <c r="AI915" i="7"/>
  <c r="U914" i="7"/>
  <c r="AJ914" i="7"/>
  <c r="AI914" i="7"/>
  <c r="U913" i="7"/>
  <c r="AJ913" i="7"/>
  <c r="AI913" i="7"/>
  <c r="U912" i="7"/>
  <c r="AJ912" i="7"/>
  <c r="AI912" i="7"/>
  <c r="U911" i="7"/>
  <c r="AJ911" i="7"/>
  <c r="AI911" i="7"/>
  <c r="U910" i="7"/>
  <c r="AJ910" i="7"/>
  <c r="AI910" i="7"/>
  <c r="U909" i="7"/>
  <c r="AJ909" i="7"/>
  <c r="AI909" i="7"/>
  <c r="U908" i="7"/>
  <c r="AJ908" i="7"/>
  <c r="AI908" i="7"/>
  <c r="U907" i="7"/>
  <c r="AJ907" i="7"/>
  <c r="AI907" i="7"/>
  <c r="U906" i="7"/>
  <c r="R906" i="7"/>
  <c r="Q906" i="7"/>
  <c r="AJ906" i="7"/>
  <c r="AI906" i="7"/>
  <c r="F906" i="7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AJ905" i="7"/>
  <c r="AI905" i="7"/>
  <c r="U904" i="7"/>
  <c r="AJ904" i="7"/>
  <c r="AI904" i="7"/>
  <c r="U903" i="7"/>
  <c r="AJ903" i="7"/>
  <c r="AI903" i="7"/>
  <c r="U902" i="7"/>
  <c r="AJ902" i="7"/>
  <c r="AI902" i="7"/>
  <c r="U901" i="7"/>
  <c r="AJ901" i="7"/>
  <c r="AI901" i="7"/>
  <c r="U900" i="7"/>
  <c r="AJ900" i="7"/>
  <c r="AI900" i="7"/>
  <c r="U899" i="7"/>
  <c r="AJ899" i="7"/>
  <c r="AI899" i="7"/>
  <c r="U898" i="7"/>
  <c r="AJ898" i="7"/>
  <c r="AI898" i="7"/>
  <c r="U897" i="7"/>
  <c r="AJ897" i="7"/>
  <c r="AI897" i="7"/>
  <c r="U896" i="7"/>
  <c r="AJ896" i="7"/>
  <c r="AI896" i="7"/>
  <c r="U895" i="7"/>
  <c r="R895" i="7"/>
  <c r="Q895" i="7"/>
  <c r="AJ895" i="7"/>
  <c r="AI895" i="7"/>
  <c r="F895" i="7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AJ894" i="7"/>
  <c r="AI894" i="7"/>
  <c r="U893" i="7"/>
  <c r="AJ893" i="7"/>
  <c r="AI893" i="7"/>
  <c r="U892" i="7"/>
  <c r="AJ892" i="7"/>
  <c r="AI892" i="7"/>
  <c r="U891" i="7"/>
  <c r="AJ891" i="7"/>
  <c r="AI891" i="7"/>
  <c r="U890" i="7"/>
  <c r="AJ890" i="7"/>
  <c r="AI890" i="7"/>
  <c r="U889" i="7"/>
  <c r="AJ889" i="7"/>
  <c r="AI889" i="7"/>
  <c r="U888" i="7"/>
  <c r="AJ888" i="7"/>
  <c r="AI888" i="7"/>
  <c r="U887" i="7"/>
  <c r="AJ887" i="7"/>
  <c r="AI887" i="7"/>
  <c r="U886" i="7"/>
  <c r="AJ886" i="7"/>
  <c r="AI886" i="7"/>
  <c r="U885" i="7"/>
  <c r="AJ885" i="7"/>
  <c r="AI885" i="7"/>
  <c r="U884" i="7"/>
  <c r="R884" i="7"/>
  <c r="Q884" i="7"/>
  <c r="AJ884" i="7"/>
  <c r="AI884" i="7"/>
  <c r="F884" i="7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AJ883" i="7"/>
  <c r="AI883" i="7"/>
  <c r="U882" i="7"/>
  <c r="AJ882" i="7"/>
  <c r="AI882" i="7"/>
  <c r="U881" i="7"/>
  <c r="AJ881" i="7"/>
  <c r="AI881" i="7"/>
  <c r="U880" i="7"/>
  <c r="AJ880" i="7"/>
  <c r="AI880" i="7"/>
  <c r="U879" i="7"/>
  <c r="AJ879" i="7"/>
  <c r="AI879" i="7"/>
  <c r="U878" i="7"/>
  <c r="AJ878" i="7"/>
  <c r="AI878" i="7"/>
  <c r="U877" i="7"/>
  <c r="AJ877" i="7"/>
  <c r="AI877" i="7"/>
  <c r="U876" i="7"/>
  <c r="AJ876" i="7"/>
  <c r="AI876" i="7"/>
  <c r="U875" i="7"/>
  <c r="AJ875" i="7"/>
  <c r="AI875" i="7"/>
  <c r="U874" i="7"/>
  <c r="AJ874" i="7"/>
  <c r="AI874" i="7"/>
  <c r="U873" i="7"/>
  <c r="R873" i="7"/>
  <c r="Q873" i="7"/>
  <c r="AJ873" i="7"/>
  <c r="AI873" i="7"/>
  <c r="F873" i="7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AJ872" i="7"/>
  <c r="AI872" i="7"/>
  <c r="U871" i="7"/>
  <c r="AJ871" i="7"/>
  <c r="AI871" i="7"/>
  <c r="U870" i="7"/>
  <c r="AJ870" i="7"/>
  <c r="AI870" i="7"/>
  <c r="U869" i="7"/>
  <c r="AJ869" i="7"/>
  <c r="AI869" i="7"/>
  <c r="U868" i="7"/>
  <c r="AJ868" i="7"/>
  <c r="AI868" i="7"/>
  <c r="U867" i="7"/>
  <c r="AJ867" i="7"/>
  <c r="AI867" i="7"/>
  <c r="U866" i="7"/>
  <c r="AJ866" i="7"/>
  <c r="AI866" i="7"/>
  <c r="U865" i="7"/>
  <c r="AJ865" i="7"/>
  <c r="AI865" i="7"/>
  <c r="U864" i="7"/>
  <c r="AJ864" i="7"/>
  <c r="AI864" i="7"/>
  <c r="U863" i="7"/>
  <c r="AJ863" i="7"/>
  <c r="AI863" i="7"/>
  <c r="U862" i="7"/>
  <c r="R862" i="7"/>
  <c r="Q862" i="7"/>
  <c r="AJ862" i="7"/>
  <c r="AI862" i="7"/>
  <c r="F862" i="7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AJ861" i="7"/>
  <c r="AI861" i="7"/>
  <c r="U860" i="7"/>
  <c r="AJ860" i="7"/>
  <c r="AI860" i="7"/>
  <c r="U859" i="7"/>
  <c r="AJ859" i="7"/>
  <c r="AI859" i="7"/>
  <c r="U858" i="7"/>
  <c r="AJ858" i="7"/>
  <c r="AI858" i="7"/>
  <c r="U857" i="7"/>
  <c r="AJ857" i="7"/>
  <c r="AI857" i="7"/>
  <c r="U856" i="7"/>
  <c r="AJ856" i="7"/>
  <c r="AI856" i="7"/>
  <c r="U855" i="7"/>
  <c r="AJ855" i="7"/>
  <c r="AI855" i="7"/>
  <c r="U854" i="7"/>
  <c r="AJ854" i="7"/>
  <c r="AI854" i="7"/>
  <c r="U853" i="7"/>
  <c r="AJ853" i="7"/>
  <c r="AI853" i="7"/>
  <c r="U852" i="7"/>
  <c r="AJ852" i="7"/>
  <c r="AI852" i="7"/>
  <c r="U851" i="7"/>
  <c r="R851" i="7"/>
  <c r="Q851" i="7"/>
  <c r="AJ851" i="7"/>
  <c r="AI851" i="7"/>
  <c r="F851" i="7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AJ850" i="7"/>
  <c r="AI850" i="7"/>
  <c r="U849" i="7"/>
  <c r="AJ849" i="7"/>
  <c r="AI849" i="7"/>
  <c r="U848" i="7"/>
  <c r="AJ848" i="7"/>
  <c r="AI848" i="7"/>
  <c r="U847" i="7"/>
  <c r="AJ847" i="7"/>
  <c r="AI847" i="7"/>
  <c r="U846" i="7"/>
  <c r="AJ846" i="7"/>
  <c r="AI846" i="7"/>
  <c r="U845" i="7"/>
  <c r="AJ845" i="7"/>
  <c r="AI845" i="7"/>
  <c r="U844" i="7"/>
  <c r="AJ844" i="7"/>
  <c r="AI844" i="7"/>
  <c r="U843" i="7"/>
  <c r="AJ843" i="7"/>
  <c r="AI843" i="7"/>
  <c r="U842" i="7"/>
  <c r="AJ842" i="7"/>
  <c r="AI842" i="7"/>
  <c r="U841" i="7"/>
  <c r="AJ841" i="7"/>
  <c r="AI841" i="7"/>
  <c r="U840" i="7"/>
  <c r="R840" i="7"/>
  <c r="Q840" i="7"/>
  <c r="AJ840" i="7"/>
  <c r="AI840" i="7"/>
  <c r="F840" i="7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AJ839" i="7"/>
  <c r="AI839" i="7"/>
  <c r="U838" i="7"/>
  <c r="AJ838" i="7"/>
  <c r="AI838" i="7"/>
  <c r="U837" i="7"/>
  <c r="AJ837" i="7"/>
  <c r="AI837" i="7"/>
  <c r="U836" i="7"/>
  <c r="AJ836" i="7"/>
  <c r="AI836" i="7"/>
  <c r="U835" i="7"/>
  <c r="AJ835" i="7"/>
  <c r="AI835" i="7"/>
  <c r="U834" i="7"/>
  <c r="AJ834" i="7"/>
  <c r="AI834" i="7"/>
  <c r="U833" i="7"/>
  <c r="AJ833" i="7"/>
  <c r="AI833" i="7"/>
  <c r="U832" i="7"/>
  <c r="AJ832" i="7"/>
  <c r="AI832" i="7"/>
  <c r="U831" i="7"/>
  <c r="AJ831" i="7"/>
  <c r="AI831" i="7"/>
  <c r="U830" i="7"/>
  <c r="AJ830" i="7"/>
  <c r="AI830" i="7"/>
  <c r="U829" i="7"/>
  <c r="R829" i="7"/>
  <c r="Q829" i="7"/>
  <c r="AJ829" i="7"/>
  <c r="AI829" i="7"/>
  <c r="F829" i="7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AJ828" i="7"/>
  <c r="AI828" i="7"/>
  <c r="U827" i="7"/>
  <c r="AJ827" i="7"/>
  <c r="AI827" i="7"/>
  <c r="U826" i="7"/>
  <c r="AJ826" i="7"/>
  <c r="AI826" i="7"/>
  <c r="U825" i="7"/>
  <c r="AJ825" i="7"/>
  <c r="AI825" i="7"/>
  <c r="U824" i="7"/>
  <c r="AJ824" i="7"/>
  <c r="AI824" i="7"/>
  <c r="U823" i="7"/>
  <c r="AJ823" i="7"/>
  <c r="AI823" i="7"/>
  <c r="U822" i="7"/>
  <c r="AJ822" i="7"/>
  <c r="AI822" i="7"/>
  <c r="U821" i="7"/>
  <c r="AJ821" i="7"/>
  <c r="AI821" i="7"/>
  <c r="U820" i="7"/>
  <c r="AJ820" i="7"/>
  <c r="AI820" i="7"/>
  <c r="U819" i="7"/>
  <c r="AJ819" i="7"/>
  <c r="AI819" i="7"/>
  <c r="U818" i="7"/>
  <c r="R818" i="7"/>
  <c r="Q818" i="7"/>
  <c r="AJ818" i="7"/>
  <c r="AI818" i="7"/>
  <c r="F818" i="7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AJ817" i="7"/>
  <c r="AI817" i="7"/>
  <c r="U816" i="7"/>
  <c r="AJ816" i="7"/>
  <c r="AI816" i="7"/>
  <c r="U815" i="7"/>
  <c r="AJ815" i="7"/>
  <c r="AI815" i="7"/>
  <c r="U814" i="7"/>
  <c r="AJ814" i="7"/>
  <c r="AI814" i="7"/>
  <c r="U813" i="7"/>
  <c r="AJ813" i="7"/>
  <c r="AI813" i="7"/>
  <c r="U812" i="7"/>
  <c r="AJ812" i="7"/>
  <c r="AI812" i="7"/>
  <c r="U811" i="7"/>
  <c r="AJ811" i="7"/>
  <c r="AI811" i="7"/>
  <c r="U810" i="7"/>
  <c r="AJ810" i="7"/>
  <c r="AI810" i="7"/>
  <c r="U809" i="7"/>
  <c r="AJ809" i="7"/>
  <c r="AI809" i="7"/>
  <c r="U808" i="7"/>
  <c r="AJ808" i="7"/>
  <c r="AI808" i="7"/>
  <c r="U807" i="7"/>
  <c r="R807" i="7"/>
  <c r="Q807" i="7"/>
  <c r="AJ807" i="7"/>
  <c r="AI807" i="7"/>
  <c r="F807" i="7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AJ806" i="7"/>
  <c r="AI806" i="7"/>
  <c r="U805" i="7"/>
  <c r="AJ805" i="7"/>
  <c r="AI805" i="7"/>
  <c r="U804" i="7"/>
  <c r="AJ804" i="7"/>
  <c r="AI804" i="7"/>
  <c r="U803" i="7"/>
  <c r="AJ803" i="7"/>
  <c r="AI803" i="7"/>
  <c r="U802" i="7"/>
  <c r="AJ802" i="7"/>
  <c r="AI802" i="7"/>
  <c r="U801" i="7"/>
  <c r="AJ801" i="7"/>
  <c r="AI801" i="7"/>
  <c r="U800" i="7"/>
  <c r="AJ800" i="7"/>
  <c r="AI800" i="7"/>
  <c r="U799" i="7"/>
  <c r="AJ799" i="7"/>
  <c r="AI799" i="7"/>
  <c r="U798" i="7"/>
  <c r="AJ798" i="7"/>
  <c r="AI798" i="7"/>
  <c r="U797" i="7"/>
  <c r="AJ797" i="7"/>
  <c r="AI797" i="7"/>
  <c r="U796" i="7"/>
  <c r="R796" i="7"/>
  <c r="Q796" i="7"/>
  <c r="AJ796" i="7"/>
  <c r="AI796" i="7"/>
  <c r="F796" i="7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AJ795" i="7"/>
  <c r="AI795" i="7"/>
  <c r="U794" i="7"/>
  <c r="AJ794" i="7"/>
  <c r="AI794" i="7"/>
  <c r="U793" i="7"/>
  <c r="AJ793" i="7"/>
  <c r="AI793" i="7"/>
  <c r="U792" i="7"/>
  <c r="AJ792" i="7"/>
  <c r="AI792" i="7"/>
  <c r="U791" i="7"/>
  <c r="AJ791" i="7"/>
  <c r="AI791" i="7"/>
  <c r="U790" i="7"/>
  <c r="AJ790" i="7"/>
  <c r="AI790" i="7"/>
  <c r="U789" i="7"/>
  <c r="AJ789" i="7"/>
  <c r="AI789" i="7"/>
  <c r="U788" i="7"/>
  <c r="AJ788" i="7"/>
  <c r="AI788" i="7"/>
  <c r="U787" i="7"/>
  <c r="AJ787" i="7"/>
  <c r="AI787" i="7"/>
  <c r="U786" i="7"/>
  <c r="AJ786" i="7"/>
  <c r="AI786" i="7"/>
  <c r="U785" i="7"/>
  <c r="R785" i="7"/>
  <c r="Q785" i="7"/>
  <c r="AJ785" i="7"/>
  <c r="AI785" i="7"/>
  <c r="F785" i="7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AJ784" i="7"/>
  <c r="AI784" i="7"/>
  <c r="U783" i="7"/>
  <c r="AJ783" i="7"/>
  <c r="AI783" i="7"/>
  <c r="U782" i="7"/>
  <c r="AJ782" i="7"/>
  <c r="AI782" i="7"/>
  <c r="U781" i="7"/>
  <c r="AJ781" i="7"/>
  <c r="AI781" i="7"/>
  <c r="U780" i="7"/>
  <c r="AJ780" i="7"/>
  <c r="AI780" i="7"/>
  <c r="U779" i="7"/>
  <c r="AJ779" i="7"/>
  <c r="AI779" i="7"/>
  <c r="U778" i="7"/>
  <c r="AJ778" i="7"/>
  <c r="AI778" i="7"/>
  <c r="U777" i="7"/>
  <c r="AJ777" i="7"/>
  <c r="AI777" i="7"/>
  <c r="U776" i="7"/>
  <c r="AJ776" i="7"/>
  <c r="AI776" i="7"/>
  <c r="U775" i="7"/>
  <c r="AJ775" i="7"/>
  <c r="AI775" i="7"/>
  <c r="U774" i="7"/>
  <c r="R774" i="7"/>
  <c r="Q774" i="7"/>
  <c r="AJ774" i="7"/>
  <c r="AI774" i="7"/>
  <c r="F774" i="7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AJ773" i="7"/>
  <c r="AI773" i="7"/>
  <c r="U772" i="7"/>
  <c r="AJ772" i="7"/>
  <c r="AI772" i="7"/>
  <c r="U771" i="7"/>
  <c r="AJ771" i="7"/>
  <c r="AI771" i="7"/>
  <c r="U770" i="7"/>
  <c r="AJ770" i="7"/>
  <c r="AI770" i="7"/>
  <c r="U769" i="7"/>
  <c r="AJ769" i="7"/>
  <c r="AI769" i="7"/>
  <c r="U768" i="7"/>
  <c r="AJ768" i="7"/>
  <c r="AI768" i="7"/>
  <c r="U767" i="7"/>
  <c r="AJ767" i="7"/>
  <c r="AI767" i="7"/>
  <c r="U766" i="7"/>
  <c r="AJ766" i="7"/>
  <c r="AI766" i="7"/>
  <c r="U765" i="7"/>
  <c r="AJ765" i="7"/>
  <c r="AI765" i="7"/>
  <c r="U764" i="7"/>
  <c r="AJ764" i="7"/>
  <c r="AI764" i="7"/>
  <c r="U763" i="7"/>
  <c r="R763" i="7"/>
  <c r="Q763" i="7"/>
  <c r="AJ763" i="7"/>
  <c r="AI763" i="7"/>
  <c r="F763" i="7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AJ762" i="7"/>
  <c r="AI762" i="7"/>
  <c r="U761" i="7"/>
  <c r="AJ761" i="7"/>
  <c r="AI761" i="7"/>
  <c r="U760" i="7"/>
  <c r="AJ760" i="7"/>
  <c r="AI760" i="7"/>
  <c r="U759" i="7"/>
  <c r="AJ759" i="7"/>
  <c r="AI759" i="7"/>
  <c r="U758" i="7"/>
  <c r="AJ758" i="7"/>
  <c r="AI758" i="7"/>
  <c r="U757" i="7"/>
  <c r="AJ757" i="7"/>
  <c r="AI757" i="7"/>
  <c r="U756" i="7"/>
  <c r="AJ756" i="7"/>
  <c r="AI756" i="7"/>
  <c r="U755" i="7"/>
  <c r="AJ755" i="7"/>
  <c r="AI755" i="7"/>
  <c r="U754" i="7"/>
  <c r="AJ754" i="7"/>
  <c r="AI754" i="7"/>
  <c r="U753" i="7"/>
  <c r="AJ753" i="7"/>
  <c r="AI753" i="7"/>
  <c r="U752" i="7"/>
  <c r="R752" i="7"/>
  <c r="Q752" i="7"/>
  <c r="AJ752" i="7"/>
  <c r="AI752" i="7"/>
  <c r="F752" i="7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AJ751" i="7"/>
  <c r="AI751" i="7"/>
  <c r="U750" i="7"/>
  <c r="AJ750" i="7"/>
  <c r="AI750" i="7"/>
  <c r="U749" i="7"/>
  <c r="AJ749" i="7"/>
  <c r="AI749" i="7"/>
  <c r="U748" i="7"/>
  <c r="AJ748" i="7"/>
  <c r="AI748" i="7"/>
  <c r="U747" i="7"/>
  <c r="AJ747" i="7"/>
  <c r="AI747" i="7"/>
  <c r="U746" i="7"/>
  <c r="AJ746" i="7"/>
  <c r="AI746" i="7"/>
  <c r="U745" i="7"/>
  <c r="AJ745" i="7"/>
  <c r="AI745" i="7"/>
  <c r="U744" i="7"/>
  <c r="AJ744" i="7"/>
  <c r="AI744" i="7"/>
  <c r="U743" i="7"/>
  <c r="AJ743" i="7"/>
  <c r="AI743" i="7"/>
  <c r="U742" i="7"/>
  <c r="AJ742" i="7"/>
  <c r="AI742" i="7"/>
  <c r="U741" i="7"/>
  <c r="R741" i="7"/>
  <c r="Q741" i="7"/>
  <c r="AJ741" i="7"/>
  <c r="AI741" i="7"/>
  <c r="F741" i="7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AJ740" i="7"/>
  <c r="AI740" i="7"/>
  <c r="U739" i="7"/>
  <c r="AJ739" i="7"/>
  <c r="AI739" i="7"/>
  <c r="U738" i="7"/>
  <c r="AJ738" i="7"/>
  <c r="AI738" i="7"/>
  <c r="U737" i="7"/>
  <c r="AJ737" i="7"/>
  <c r="AI737" i="7"/>
  <c r="U736" i="7"/>
  <c r="AJ736" i="7"/>
  <c r="AI736" i="7"/>
  <c r="U735" i="7"/>
  <c r="AJ735" i="7"/>
  <c r="AI735" i="7"/>
  <c r="U734" i="7"/>
  <c r="AJ734" i="7"/>
  <c r="AI734" i="7"/>
  <c r="U733" i="7"/>
  <c r="AJ733" i="7"/>
  <c r="AI733" i="7"/>
  <c r="U732" i="7"/>
  <c r="AJ732" i="7"/>
  <c r="AI732" i="7"/>
  <c r="U731" i="7"/>
  <c r="AJ731" i="7"/>
  <c r="AI731" i="7"/>
  <c r="U730" i="7"/>
  <c r="R730" i="7"/>
  <c r="Q730" i="7"/>
  <c r="AJ730" i="7"/>
  <c r="AI730" i="7"/>
  <c r="F730" i="7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AJ729" i="7"/>
  <c r="AI729" i="7"/>
  <c r="U728" i="7"/>
  <c r="AJ728" i="7"/>
  <c r="AI728" i="7"/>
  <c r="U727" i="7"/>
  <c r="AJ727" i="7"/>
  <c r="AI727" i="7"/>
  <c r="U726" i="7"/>
  <c r="AJ726" i="7"/>
  <c r="AI726" i="7"/>
  <c r="U725" i="7"/>
  <c r="AJ725" i="7"/>
  <c r="AI725" i="7"/>
  <c r="U724" i="7"/>
  <c r="AJ724" i="7"/>
  <c r="AI724" i="7"/>
  <c r="U723" i="7"/>
  <c r="AJ723" i="7"/>
  <c r="AI723" i="7"/>
  <c r="U722" i="7"/>
  <c r="R722" i="7"/>
  <c r="Q722" i="7"/>
  <c r="AJ722" i="7"/>
  <c r="AE722" i="7" s="1"/>
  <c r="AF722" i="7" s="1"/>
  <c r="AG722" i="7" s="1"/>
  <c r="AH722" i="7" s="1"/>
  <c r="J722" i="7" s="1"/>
  <c r="K722" i="7" s="1"/>
  <c r="AI722" i="7"/>
  <c r="AK722" i="7" s="1"/>
  <c r="U721" i="7"/>
  <c r="AJ721" i="7"/>
  <c r="AI721" i="7"/>
  <c r="U720" i="7"/>
  <c r="AJ720" i="7"/>
  <c r="AI720" i="7"/>
  <c r="U719" i="7"/>
  <c r="R719" i="7"/>
  <c r="Q719" i="7"/>
  <c r="AJ719" i="7"/>
  <c r="AI719" i="7"/>
  <c r="F719" i="7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AJ718" i="7"/>
  <c r="AI718" i="7"/>
  <c r="U717" i="7"/>
  <c r="AJ717" i="7"/>
  <c r="AI717" i="7"/>
  <c r="U716" i="7"/>
  <c r="AJ716" i="7"/>
  <c r="AI716" i="7"/>
  <c r="U715" i="7"/>
  <c r="AJ715" i="7"/>
  <c r="AI715" i="7"/>
  <c r="U714" i="7"/>
  <c r="AJ714" i="7"/>
  <c r="AI714" i="7"/>
  <c r="U713" i="7"/>
  <c r="AJ713" i="7"/>
  <c r="AI713" i="7"/>
  <c r="U712" i="7"/>
  <c r="AJ712" i="7"/>
  <c r="AI712" i="7"/>
  <c r="U711" i="7"/>
  <c r="AJ711" i="7"/>
  <c r="AI711" i="7"/>
  <c r="U710" i="7"/>
  <c r="AJ710" i="7"/>
  <c r="AI710" i="7"/>
  <c r="U709" i="7"/>
  <c r="AJ709" i="7"/>
  <c r="AI709" i="7"/>
  <c r="U708" i="7"/>
  <c r="R708" i="7"/>
  <c r="Q708" i="7"/>
  <c r="AJ708" i="7"/>
  <c r="AI708" i="7"/>
  <c r="F708" i="7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AJ707" i="7"/>
  <c r="AI707" i="7"/>
  <c r="U706" i="7"/>
  <c r="AJ706" i="7"/>
  <c r="AI706" i="7"/>
  <c r="U705" i="7"/>
  <c r="AJ705" i="7"/>
  <c r="AI705" i="7"/>
  <c r="U704" i="7"/>
  <c r="AJ704" i="7"/>
  <c r="AI704" i="7"/>
  <c r="U703" i="7"/>
  <c r="AJ703" i="7"/>
  <c r="AI703" i="7"/>
  <c r="U702" i="7"/>
  <c r="AJ702" i="7"/>
  <c r="AI702" i="7"/>
  <c r="U701" i="7"/>
  <c r="AJ701" i="7"/>
  <c r="AI701" i="7"/>
  <c r="U700" i="7"/>
  <c r="AJ700" i="7"/>
  <c r="AI700" i="7"/>
  <c r="U699" i="7"/>
  <c r="AJ699" i="7"/>
  <c r="AI699" i="7"/>
  <c r="U698" i="7"/>
  <c r="AJ698" i="7"/>
  <c r="AI698" i="7"/>
  <c r="U697" i="7"/>
  <c r="R697" i="7"/>
  <c r="Q697" i="7"/>
  <c r="AJ697" i="7"/>
  <c r="AI697" i="7"/>
  <c r="F697" i="7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U696" i="7"/>
  <c r="R696" i="7"/>
  <c r="Q696" i="7"/>
  <c r="AJ696" i="7"/>
  <c r="AE696" i="7" s="1"/>
  <c r="AF696" i="7" s="1"/>
  <c r="AG696" i="7" s="1"/>
  <c r="AH696" i="7" s="1"/>
  <c r="J696" i="7" s="1"/>
  <c r="K696" i="7" s="1"/>
  <c r="AI696" i="7"/>
  <c r="AK696" i="7" s="1"/>
  <c r="U695" i="7"/>
  <c r="R695" i="7"/>
  <c r="Q695" i="7"/>
  <c r="AJ695" i="7"/>
  <c r="AE695" i="7" s="1"/>
  <c r="AF695" i="7" s="1"/>
  <c r="AG695" i="7" s="1"/>
  <c r="AH695" i="7" s="1"/>
  <c r="J695" i="7" s="1"/>
  <c r="K695" i="7" s="1"/>
  <c r="AI695" i="7"/>
  <c r="AK695" i="7" s="1"/>
  <c r="AJ694" i="7"/>
  <c r="AI694" i="7"/>
  <c r="U693" i="7"/>
  <c r="R693" i="7"/>
  <c r="Q693" i="7"/>
  <c r="AJ693" i="7"/>
  <c r="AI693" i="7"/>
  <c r="F693" i="7"/>
  <c r="F694" i="7" s="1"/>
  <c r="F695" i="7" s="1"/>
  <c r="F696" i="7" s="1"/>
  <c r="AJ692" i="7"/>
  <c r="AI692" i="7"/>
  <c r="U691" i="7"/>
  <c r="AJ691" i="7"/>
  <c r="AI691" i="7"/>
  <c r="U690" i="7"/>
  <c r="AJ690" i="7"/>
  <c r="AI690" i="7"/>
  <c r="U689" i="7"/>
  <c r="AJ689" i="7"/>
  <c r="AI689" i="7"/>
  <c r="U688" i="7"/>
  <c r="AJ688" i="7"/>
  <c r="AI688" i="7"/>
  <c r="U687" i="7"/>
  <c r="AJ687" i="7"/>
  <c r="AI687" i="7"/>
  <c r="U686" i="7"/>
  <c r="AJ686" i="7"/>
  <c r="AI686" i="7"/>
  <c r="U685" i="7"/>
  <c r="AJ685" i="7"/>
  <c r="AI685" i="7"/>
  <c r="U684" i="7"/>
  <c r="AJ684" i="7"/>
  <c r="AI684" i="7"/>
  <c r="U683" i="7"/>
  <c r="AJ683" i="7"/>
  <c r="AI683" i="7"/>
  <c r="U682" i="7"/>
  <c r="R682" i="7"/>
  <c r="Q682" i="7"/>
  <c r="AJ682" i="7"/>
  <c r="AI682" i="7"/>
  <c r="F682" i="7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AJ681" i="7"/>
  <c r="AI681" i="7"/>
  <c r="U680" i="7"/>
  <c r="AJ680" i="7"/>
  <c r="AI680" i="7"/>
  <c r="U679" i="7"/>
  <c r="AJ679" i="7"/>
  <c r="AI679" i="7"/>
  <c r="U678" i="7"/>
  <c r="AJ678" i="7"/>
  <c r="AI678" i="7"/>
  <c r="U677" i="7"/>
  <c r="AJ677" i="7"/>
  <c r="AI677" i="7"/>
  <c r="U676" i="7"/>
  <c r="AJ676" i="7"/>
  <c r="AI676" i="7"/>
  <c r="U675" i="7"/>
  <c r="AJ675" i="7"/>
  <c r="AI675" i="7"/>
  <c r="U674" i="7"/>
  <c r="AJ674" i="7"/>
  <c r="AI674" i="7"/>
  <c r="U673" i="7"/>
  <c r="AJ673" i="7"/>
  <c r="AI673" i="7"/>
  <c r="U672" i="7"/>
  <c r="AJ672" i="7"/>
  <c r="AI672" i="7"/>
  <c r="U671" i="7"/>
  <c r="R671" i="7"/>
  <c r="Q671" i="7"/>
  <c r="AJ671" i="7"/>
  <c r="AI671" i="7"/>
  <c r="F671" i="7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AJ670" i="7"/>
  <c r="AI670" i="7"/>
  <c r="U669" i="7"/>
  <c r="AJ669" i="7"/>
  <c r="AI669" i="7"/>
  <c r="U668" i="7"/>
  <c r="AJ668" i="7"/>
  <c r="AI668" i="7"/>
  <c r="U667" i="7"/>
  <c r="AJ667" i="7"/>
  <c r="AI667" i="7"/>
  <c r="U666" i="7"/>
  <c r="AJ666" i="7"/>
  <c r="AI666" i="7"/>
  <c r="U665" i="7"/>
  <c r="AJ665" i="7"/>
  <c r="AI665" i="7"/>
  <c r="U664" i="7"/>
  <c r="AJ664" i="7"/>
  <c r="AI664" i="7"/>
  <c r="U663" i="7"/>
  <c r="AJ663" i="7"/>
  <c r="AI663" i="7"/>
  <c r="U662" i="7"/>
  <c r="AJ662" i="7"/>
  <c r="AI662" i="7"/>
  <c r="U661" i="7"/>
  <c r="AJ661" i="7"/>
  <c r="AI661" i="7"/>
  <c r="U660" i="7"/>
  <c r="R660" i="7"/>
  <c r="Q660" i="7"/>
  <c r="AJ660" i="7"/>
  <c r="AI660" i="7"/>
  <c r="F660" i="7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U659" i="7"/>
  <c r="R659" i="7"/>
  <c r="Q659" i="7"/>
  <c r="AJ659" i="7"/>
  <c r="AE659" i="7" s="1"/>
  <c r="AF659" i="7" s="1"/>
  <c r="AG659" i="7" s="1"/>
  <c r="AH659" i="7" s="1"/>
  <c r="J659" i="7" s="1"/>
  <c r="K659" i="7" s="1"/>
  <c r="L659" i="7" s="1"/>
  <c r="AI659" i="7"/>
  <c r="AK659" i="7" s="1"/>
  <c r="U658" i="7"/>
  <c r="R658" i="7"/>
  <c r="Q658" i="7"/>
  <c r="AJ658" i="7"/>
  <c r="AE658" i="7" s="1"/>
  <c r="AF658" i="7" s="1"/>
  <c r="AG658" i="7" s="1"/>
  <c r="AH658" i="7" s="1"/>
  <c r="J658" i="7" s="1"/>
  <c r="K658" i="7" s="1"/>
  <c r="L658" i="7" s="1"/>
  <c r="AI658" i="7"/>
  <c r="AK658" i="7" s="1"/>
  <c r="AJ657" i="7"/>
  <c r="AI657" i="7"/>
  <c r="U656" i="7"/>
  <c r="AJ656" i="7"/>
  <c r="AI656" i="7"/>
  <c r="U655" i="7"/>
  <c r="AJ655" i="7"/>
  <c r="AI655" i="7"/>
  <c r="U654" i="7"/>
  <c r="AJ654" i="7"/>
  <c r="AI654" i="7"/>
  <c r="U653" i="7"/>
  <c r="AJ653" i="7"/>
  <c r="AI653" i="7"/>
  <c r="U652" i="7"/>
  <c r="AJ652" i="7"/>
  <c r="AI652" i="7"/>
  <c r="U651" i="7"/>
  <c r="R651" i="7"/>
  <c r="Q651" i="7"/>
  <c r="AJ651" i="7"/>
  <c r="AI651" i="7"/>
  <c r="F651" i="7"/>
  <c r="F652" i="7" s="1"/>
  <c r="F653" i="7" s="1"/>
  <c r="F654" i="7" s="1"/>
  <c r="F655" i="7" s="1"/>
  <c r="F656" i="7" s="1"/>
  <c r="F657" i="7" s="1"/>
  <c r="F658" i="7" s="1"/>
  <c r="F659" i="7" s="1"/>
  <c r="AJ650" i="7"/>
  <c r="AI650" i="7"/>
  <c r="U649" i="7"/>
  <c r="AJ649" i="7"/>
  <c r="AI649" i="7"/>
  <c r="U648" i="7"/>
  <c r="AJ648" i="7"/>
  <c r="AI648" i="7"/>
  <c r="U647" i="7"/>
  <c r="AJ647" i="7"/>
  <c r="AI647" i="7"/>
  <c r="U646" i="7"/>
  <c r="AJ646" i="7"/>
  <c r="AI646" i="7"/>
  <c r="U645" i="7"/>
  <c r="AJ645" i="7"/>
  <c r="AI645" i="7"/>
  <c r="U644" i="7"/>
  <c r="AJ644" i="7"/>
  <c r="AI644" i="7"/>
  <c r="U643" i="7"/>
  <c r="AJ643" i="7"/>
  <c r="AI643" i="7"/>
  <c r="U642" i="7"/>
  <c r="AJ642" i="7"/>
  <c r="AI642" i="7"/>
  <c r="U641" i="7"/>
  <c r="AJ641" i="7"/>
  <c r="AI641" i="7"/>
  <c r="U640" i="7"/>
  <c r="R640" i="7"/>
  <c r="Q640" i="7"/>
  <c r="AJ640" i="7"/>
  <c r="AI640" i="7"/>
  <c r="F640" i="7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AJ639" i="7"/>
  <c r="AI639" i="7"/>
  <c r="U638" i="7"/>
  <c r="AJ638" i="7"/>
  <c r="AI638" i="7"/>
  <c r="U637" i="7"/>
  <c r="AJ637" i="7"/>
  <c r="AI637" i="7"/>
  <c r="U636" i="7"/>
  <c r="AJ636" i="7"/>
  <c r="AI636" i="7"/>
  <c r="U635" i="7"/>
  <c r="AJ635" i="7"/>
  <c r="AI635" i="7"/>
  <c r="U634" i="7"/>
  <c r="AJ634" i="7"/>
  <c r="AI634" i="7"/>
  <c r="U633" i="7"/>
  <c r="AJ633" i="7"/>
  <c r="AI633" i="7"/>
  <c r="U632" i="7"/>
  <c r="AJ632" i="7"/>
  <c r="AI632" i="7"/>
  <c r="U631" i="7"/>
  <c r="AJ631" i="7"/>
  <c r="AI631" i="7"/>
  <c r="U630" i="7"/>
  <c r="AJ630" i="7"/>
  <c r="AI630" i="7"/>
  <c r="U629" i="7"/>
  <c r="R629" i="7"/>
  <c r="Q629" i="7"/>
  <c r="AJ629" i="7"/>
  <c r="AI629" i="7"/>
  <c r="F629" i="7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AJ628" i="7"/>
  <c r="AI628" i="7"/>
  <c r="U627" i="7"/>
  <c r="AJ627" i="7"/>
  <c r="AI627" i="7"/>
  <c r="U626" i="7"/>
  <c r="AJ626" i="7"/>
  <c r="AI626" i="7"/>
  <c r="U625" i="7"/>
  <c r="AJ625" i="7"/>
  <c r="AI625" i="7"/>
  <c r="U624" i="7"/>
  <c r="AJ624" i="7"/>
  <c r="AI624" i="7"/>
  <c r="U623" i="7"/>
  <c r="AJ623" i="7"/>
  <c r="AI623" i="7"/>
  <c r="U622" i="7"/>
  <c r="AJ622" i="7"/>
  <c r="AI622" i="7"/>
  <c r="U621" i="7"/>
  <c r="AJ621" i="7"/>
  <c r="AI621" i="7"/>
  <c r="U620" i="7"/>
  <c r="AJ620" i="7"/>
  <c r="AI620" i="7"/>
  <c r="U619" i="7"/>
  <c r="AJ619" i="7"/>
  <c r="AI619" i="7"/>
  <c r="U618" i="7"/>
  <c r="R618" i="7"/>
  <c r="Q618" i="7"/>
  <c r="AJ618" i="7"/>
  <c r="AI618" i="7"/>
  <c r="F618" i="7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AJ617" i="7"/>
  <c r="AI617" i="7"/>
  <c r="U616" i="7"/>
  <c r="AJ616" i="7"/>
  <c r="AI616" i="7"/>
  <c r="U615" i="7"/>
  <c r="AJ615" i="7"/>
  <c r="AI615" i="7"/>
  <c r="U614" i="7"/>
  <c r="AJ614" i="7"/>
  <c r="AI614" i="7"/>
  <c r="U613" i="7"/>
  <c r="AJ613" i="7"/>
  <c r="AI613" i="7"/>
  <c r="U612" i="7"/>
  <c r="AJ612" i="7"/>
  <c r="AI612" i="7"/>
  <c r="U611" i="7"/>
  <c r="AJ611" i="7"/>
  <c r="AI611" i="7"/>
  <c r="U610" i="7"/>
  <c r="AJ610" i="7"/>
  <c r="AI610" i="7"/>
  <c r="U609" i="7"/>
  <c r="AJ609" i="7"/>
  <c r="AI609" i="7"/>
  <c r="U608" i="7"/>
  <c r="AJ608" i="7"/>
  <c r="AI608" i="7"/>
  <c r="U607" i="7"/>
  <c r="R607" i="7"/>
  <c r="Q607" i="7"/>
  <c r="AJ607" i="7"/>
  <c r="AI607" i="7"/>
  <c r="F607" i="7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AJ606" i="7"/>
  <c r="AI606" i="7"/>
  <c r="U605" i="7"/>
  <c r="AJ605" i="7"/>
  <c r="AI605" i="7"/>
  <c r="U604" i="7"/>
  <c r="AJ604" i="7"/>
  <c r="AI604" i="7"/>
  <c r="U603" i="7"/>
  <c r="AJ603" i="7"/>
  <c r="AI603" i="7"/>
  <c r="U602" i="7"/>
  <c r="AJ602" i="7"/>
  <c r="AI602" i="7"/>
  <c r="U601" i="7"/>
  <c r="AJ601" i="7"/>
  <c r="AI601" i="7"/>
  <c r="U600" i="7"/>
  <c r="AJ600" i="7"/>
  <c r="AI600" i="7"/>
  <c r="U599" i="7"/>
  <c r="AJ599" i="7"/>
  <c r="AI599" i="7"/>
  <c r="U598" i="7"/>
  <c r="AJ598" i="7"/>
  <c r="AI598" i="7"/>
  <c r="U597" i="7"/>
  <c r="AJ597" i="7"/>
  <c r="AI597" i="7"/>
  <c r="U596" i="7"/>
  <c r="R596" i="7"/>
  <c r="Q596" i="7"/>
  <c r="AJ596" i="7"/>
  <c r="AI596" i="7"/>
  <c r="F596" i="7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U595" i="7"/>
  <c r="R595" i="7"/>
  <c r="Q595" i="7"/>
  <c r="AJ595" i="7"/>
  <c r="AE595" i="7" s="1"/>
  <c r="AF595" i="7" s="1"/>
  <c r="AG595" i="7" s="1"/>
  <c r="AH595" i="7" s="1"/>
  <c r="J595" i="7" s="1"/>
  <c r="K595" i="7" s="1"/>
  <c r="AI595" i="7"/>
  <c r="AK595" i="7" s="1"/>
  <c r="U594" i="7"/>
  <c r="R594" i="7"/>
  <c r="Q594" i="7"/>
  <c r="AJ594" i="7"/>
  <c r="AE594" i="7" s="1"/>
  <c r="AF594" i="7" s="1"/>
  <c r="AG594" i="7" s="1"/>
  <c r="AH594" i="7" s="1"/>
  <c r="J594" i="7" s="1"/>
  <c r="K594" i="7" s="1"/>
  <c r="AI594" i="7"/>
  <c r="AK594" i="7" s="1"/>
  <c r="AJ593" i="7"/>
  <c r="AI593" i="7"/>
  <c r="U592" i="7"/>
  <c r="AJ592" i="7"/>
  <c r="AI592" i="7"/>
  <c r="U591" i="7"/>
  <c r="AJ591" i="7"/>
  <c r="AI591" i="7"/>
  <c r="U590" i="7"/>
  <c r="AJ590" i="7"/>
  <c r="AI590" i="7"/>
  <c r="U589" i="7"/>
  <c r="AJ589" i="7"/>
  <c r="AI589" i="7"/>
  <c r="U588" i="7"/>
  <c r="AJ588" i="7"/>
  <c r="AI588" i="7"/>
  <c r="U587" i="7"/>
  <c r="AJ587" i="7"/>
  <c r="AI587" i="7"/>
  <c r="U586" i="7"/>
  <c r="AJ586" i="7"/>
  <c r="AI586" i="7"/>
  <c r="U585" i="7"/>
  <c r="R585" i="7"/>
  <c r="Q585" i="7"/>
  <c r="AJ585" i="7"/>
  <c r="AI585" i="7"/>
  <c r="F585" i="7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AJ584" i="7"/>
  <c r="AI584" i="7"/>
  <c r="U583" i="7"/>
  <c r="AJ583" i="7"/>
  <c r="AI583" i="7"/>
  <c r="U582" i="7"/>
  <c r="AJ582" i="7"/>
  <c r="AI582" i="7"/>
  <c r="U581" i="7"/>
  <c r="AJ581" i="7"/>
  <c r="AI581" i="7"/>
  <c r="U580" i="7"/>
  <c r="AJ580" i="7"/>
  <c r="AI580" i="7"/>
  <c r="U579" i="7"/>
  <c r="AJ579" i="7"/>
  <c r="AI579" i="7"/>
  <c r="U578" i="7"/>
  <c r="AJ578" i="7"/>
  <c r="AI578" i="7"/>
  <c r="U577" i="7"/>
  <c r="AJ577" i="7"/>
  <c r="AI577" i="7"/>
  <c r="U576" i="7"/>
  <c r="AJ576" i="7"/>
  <c r="AI576" i="7"/>
  <c r="U575" i="7"/>
  <c r="AJ575" i="7"/>
  <c r="AI575" i="7"/>
  <c r="U574" i="7"/>
  <c r="R574" i="7"/>
  <c r="Q574" i="7"/>
  <c r="AJ574" i="7"/>
  <c r="AI574" i="7"/>
  <c r="F574" i="7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AJ573" i="7"/>
  <c r="AI573" i="7"/>
  <c r="U572" i="7"/>
  <c r="AJ572" i="7"/>
  <c r="AI572" i="7"/>
  <c r="U571" i="7"/>
  <c r="AJ571" i="7"/>
  <c r="AI571" i="7"/>
  <c r="U570" i="7"/>
  <c r="AJ570" i="7"/>
  <c r="AI570" i="7"/>
  <c r="U569" i="7"/>
  <c r="AJ569" i="7"/>
  <c r="AI569" i="7"/>
  <c r="U568" i="7"/>
  <c r="AJ568" i="7"/>
  <c r="AI568" i="7"/>
  <c r="U567" i="7"/>
  <c r="AJ567" i="7"/>
  <c r="AI567" i="7"/>
  <c r="U566" i="7"/>
  <c r="AJ566" i="7"/>
  <c r="AI566" i="7"/>
  <c r="U565" i="7"/>
  <c r="AJ565" i="7"/>
  <c r="AI565" i="7"/>
  <c r="U564" i="7"/>
  <c r="AJ564" i="7"/>
  <c r="AI564" i="7"/>
  <c r="U563" i="7"/>
  <c r="R563" i="7"/>
  <c r="Q563" i="7"/>
  <c r="AJ563" i="7"/>
  <c r="AI563" i="7"/>
  <c r="F563" i="7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AJ562" i="7"/>
  <c r="AI562" i="7"/>
  <c r="U561" i="7"/>
  <c r="AJ561" i="7"/>
  <c r="AI561" i="7"/>
  <c r="U560" i="7"/>
  <c r="AJ560" i="7"/>
  <c r="AI560" i="7"/>
  <c r="U559" i="7"/>
  <c r="AJ559" i="7"/>
  <c r="AI559" i="7"/>
  <c r="U558" i="7"/>
  <c r="AJ558" i="7"/>
  <c r="AI558" i="7"/>
  <c r="U557" i="7"/>
  <c r="AJ557" i="7"/>
  <c r="AI557" i="7"/>
  <c r="U556" i="7"/>
  <c r="AJ556" i="7"/>
  <c r="AI556" i="7"/>
  <c r="U555" i="7"/>
  <c r="AJ555" i="7"/>
  <c r="AI555" i="7"/>
  <c r="U554" i="7"/>
  <c r="AJ554" i="7"/>
  <c r="AI554" i="7"/>
  <c r="U553" i="7"/>
  <c r="AJ553" i="7"/>
  <c r="AI553" i="7"/>
  <c r="U552" i="7"/>
  <c r="AN552" i="7"/>
  <c r="R552" i="7" s="1"/>
  <c r="F552" i="7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AJ551" i="7"/>
  <c r="AI551" i="7"/>
  <c r="U550" i="7"/>
  <c r="AJ550" i="7"/>
  <c r="AI550" i="7"/>
  <c r="U549" i="7"/>
  <c r="AJ549" i="7"/>
  <c r="AI549" i="7"/>
  <c r="U548" i="7"/>
  <c r="AJ548" i="7"/>
  <c r="AI548" i="7"/>
  <c r="U547" i="7"/>
  <c r="AJ547" i="7"/>
  <c r="AI547" i="7"/>
  <c r="U546" i="7"/>
  <c r="AJ546" i="7"/>
  <c r="AI546" i="7"/>
  <c r="U545" i="7"/>
  <c r="AJ545" i="7"/>
  <c r="AI545" i="7"/>
  <c r="U544" i="7"/>
  <c r="AJ544" i="7"/>
  <c r="AI544" i="7"/>
  <c r="U543" i="7"/>
  <c r="AJ543" i="7"/>
  <c r="AI543" i="7"/>
  <c r="U542" i="7"/>
  <c r="AJ542" i="7"/>
  <c r="AE542" i="7" s="1"/>
  <c r="AI542" i="7"/>
  <c r="U541" i="7"/>
  <c r="R541" i="7"/>
  <c r="Q541" i="7"/>
  <c r="AJ541" i="7"/>
  <c r="AI541" i="7"/>
  <c r="F541" i="7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U540" i="7"/>
  <c r="R540" i="7"/>
  <c r="Q540" i="7"/>
  <c r="AJ540" i="7"/>
  <c r="AE540" i="7" s="1"/>
  <c r="AF540" i="7" s="1"/>
  <c r="AG540" i="7" s="1"/>
  <c r="AH540" i="7" s="1"/>
  <c r="J540" i="7" s="1"/>
  <c r="K540" i="7" s="1"/>
  <c r="AI540" i="7"/>
  <c r="AK540" i="7" s="1"/>
  <c r="U539" i="7"/>
  <c r="R539" i="7"/>
  <c r="Q539" i="7"/>
  <c r="AJ539" i="7"/>
  <c r="AE539" i="7" s="1"/>
  <c r="AF539" i="7" s="1"/>
  <c r="AG539" i="7" s="1"/>
  <c r="AH539" i="7" s="1"/>
  <c r="J539" i="7" s="1"/>
  <c r="K539" i="7" s="1"/>
  <c r="AI539" i="7"/>
  <c r="AK539" i="7" s="1"/>
  <c r="U538" i="7"/>
  <c r="R538" i="7"/>
  <c r="Q538" i="7"/>
  <c r="AJ538" i="7"/>
  <c r="AE538" i="7" s="1"/>
  <c r="AF538" i="7" s="1"/>
  <c r="AG538" i="7" s="1"/>
  <c r="AH538" i="7" s="1"/>
  <c r="J538" i="7" s="1"/>
  <c r="K538" i="7" s="1"/>
  <c r="AI538" i="7"/>
  <c r="AK538" i="7" s="1"/>
  <c r="U537" i="7"/>
  <c r="R537" i="7"/>
  <c r="Q537" i="7"/>
  <c r="AJ537" i="7"/>
  <c r="AE537" i="7" s="1"/>
  <c r="AF537" i="7" s="1"/>
  <c r="AG537" i="7" s="1"/>
  <c r="AH537" i="7" s="1"/>
  <c r="J537" i="7" s="1"/>
  <c r="K537" i="7" s="1"/>
  <c r="AI537" i="7"/>
  <c r="AK537" i="7" s="1"/>
  <c r="U536" i="7"/>
  <c r="R536" i="7"/>
  <c r="Q536" i="7"/>
  <c r="AJ536" i="7"/>
  <c r="AE536" i="7" s="1"/>
  <c r="AF536" i="7" s="1"/>
  <c r="AG536" i="7" s="1"/>
  <c r="AH536" i="7" s="1"/>
  <c r="J536" i="7" s="1"/>
  <c r="K536" i="7" s="1"/>
  <c r="AI536" i="7"/>
  <c r="AK536" i="7" s="1"/>
  <c r="AJ535" i="7"/>
  <c r="AI535" i="7"/>
  <c r="U534" i="7"/>
  <c r="AJ534" i="7"/>
  <c r="AI534" i="7"/>
  <c r="U533" i="7"/>
  <c r="AJ533" i="7"/>
  <c r="AI533" i="7"/>
  <c r="U532" i="7"/>
  <c r="AJ532" i="7"/>
  <c r="AI532" i="7"/>
  <c r="U531" i="7"/>
  <c r="AJ531" i="7"/>
  <c r="AI531" i="7"/>
  <c r="U530" i="7"/>
  <c r="R530" i="7"/>
  <c r="Q530" i="7"/>
  <c r="AJ530" i="7"/>
  <c r="AI530" i="7"/>
  <c r="F530" i="7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U529" i="7"/>
  <c r="R529" i="7"/>
  <c r="Q529" i="7"/>
  <c r="AJ529" i="7"/>
  <c r="AE529" i="7" s="1"/>
  <c r="AF529" i="7" s="1"/>
  <c r="AG529" i="7" s="1"/>
  <c r="AH529" i="7" s="1"/>
  <c r="J529" i="7" s="1"/>
  <c r="K529" i="7" s="1"/>
  <c r="AI529" i="7"/>
  <c r="AK529" i="7" s="1"/>
  <c r="U528" i="7"/>
  <c r="R528" i="7"/>
  <c r="Q528" i="7"/>
  <c r="AJ528" i="7"/>
  <c r="AE528" i="7" s="1"/>
  <c r="AF528" i="7" s="1"/>
  <c r="AG528" i="7" s="1"/>
  <c r="AH528" i="7" s="1"/>
  <c r="J528" i="7" s="1"/>
  <c r="K528" i="7" s="1"/>
  <c r="AI528" i="7"/>
  <c r="AK528" i="7" s="1"/>
  <c r="U527" i="7"/>
  <c r="R527" i="7"/>
  <c r="Q527" i="7"/>
  <c r="AJ527" i="7"/>
  <c r="AE527" i="7" s="1"/>
  <c r="AF527" i="7" s="1"/>
  <c r="AG527" i="7" s="1"/>
  <c r="AH527" i="7" s="1"/>
  <c r="J527" i="7" s="1"/>
  <c r="K527" i="7" s="1"/>
  <c r="AI527" i="7"/>
  <c r="AK527" i="7" s="1"/>
  <c r="U526" i="7"/>
  <c r="R526" i="7"/>
  <c r="Q526" i="7"/>
  <c r="AJ526" i="7"/>
  <c r="AE526" i="7" s="1"/>
  <c r="AF526" i="7" s="1"/>
  <c r="AG526" i="7" s="1"/>
  <c r="AH526" i="7" s="1"/>
  <c r="J526" i="7" s="1"/>
  <c r="K526" i="7" s="1"/>
  <c r="AI526" i="7"/>
  <c r="AK526" i="7" s="1"/>
  <c r="AJ525" i="7"/>
  <c r="AI525" i="7"/>
  <c r="U524" i="7"/>
  <c r="AJ524" i="7"/>
  <c r="AI524" i="7"/>
  <c r="U523" i="7"/>
  <c r="AJ523" i="7"/>
  <c r="AI523" i="7"/>
  <c r="U522" i="7"/>
  <c r="AJ522" i="7"/>
  <c r="AI522" i="7"/>
  <c r="U521" i="7"/>
  <c r="AJ521" i="7"/>
  <c r="AI521" i="7"/>
  <c r="U520" i="7"/>
  <c r="AJ520" i="7"/>
  <c r="AE520" i="7" s="1"/>
  <c r="AI520" i="7"/>
  <c r="U519" i="7"/>
  <c r="R519" i="7"/>
  <c r="Q519" i="7"/>
  <c r="AJ519" i="7"/>
  <c r="AI519" i="7"/>
  <c r="F519" i="7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U518" i="7"/>
  <c r="R518" i="7"/>
  <c r="Q518" i="7"/>
  <c r="AJ518" i="7"/>
  <c r="AE518" i="7" s="1"/>
  <c r="AF518" i="7" s="1"/>
  <c r="AG518" i="7" s="1"/>
  <c r="AH518" i="7" s="1"/>
  <c r="J518" i="7" s="1"/>
  <c r="K518" i="7" s="1"/>
  <c r="AI518" i="7"/>
  <c r="AK518" i="7" s="1"/>
  <c r="U517" i="7"/>
  <c r="R517" i="7"/>
  <c r="Q517" i="7"/>
  <c r="AJ517" i="7"/>
  <c r="AE517" i="7" s="1"/>
  <c r="AF517" i="7" s="1"/>
  <c r="AG517" i="7" s="1"/>
  <c r="AH517" i="7" s="1"/>
  <c r="J517" i="7" s="1"/>
  <c r="K517" i="7" s="1"/>
  <c r="AI517" i="7"/>
  <c r="AK517" i="7" s="1"/>
  <c r="AJ513" i="7"/>
  <c r="AI513" i="7"/>
  <c r="U516" i="7"/>
  <c r="R516" i="7"/>
  <c r="Q516" i="7"/>
  <c r="AJ516" i="7"/>
  <c r="AE516" i="7" s="1"/>
  <c r="AF516" i="7" s="1"/>
  <c r="AG516" i="7" s="1"/>
  <c r="AH516" i="7" s="1"/>
  <c r="J516" i="7" s="1"/>
  <c r="K516" i="7" s="1"/>
  <c r="AI516" i="7"/>
  <c r="AK516" i="7" s="1"/>
  <c r="U515" i="7"/>
  <c r="R515" i="7"/>
  <c r="Q515" i="7"/>
  <c r="AJ515" i="7"/>
  <c r="AE515" i="7" s="1"/>
  <c r="AF515" i="7" s="1"/>
  <c r="AG515" i="7" s="1"/>
  <c r="AH515" i="7" s="1"/>
  <c r="J515" i="7" s="1"/>
  <c r="K515" i="7" s="1"/>
  <c r="AI515" i="7"/>
  <c r="AK515" i="7" s="1"/>
  <c r="U514" i="7"/>
  <c r="AJ514" i="7"/>
  <c r="AI514" i="7"/>
  <c r="U512" i="7"/>
  <c r="AJ512" i="7"/>
  <c r="AI512" i="7"/>
  <c r="U511" i="7"/>
  <c r="AJ511" i="7"/>
  <c r="AI511" i="7"/>
  <c r="U510" i="7"/>
  <c r="AJ510" i="7"/>
  <c r="AI510" i="7"/>
  <c r="U509" i="7"/>
  <c r="AJ509" i="7"/>
  <c r="AI509" i="7"/>
  <c r="AK509" i="7" s="1"/>
  <c r="U508" i="7"/>
  <c r="R508" i="7"/>
  <c r="Q508" i="7"/>
  <c r="AJ508" i="7"/>
  <c r="AI508" i="7"/>
  <c r="F508" i="7"/>
  <c r="F509" i="7" s="1"/>
  <c r="F510" i="7" s="1"/>
  <c r="F511" i="7" s="1"/>
  <c r="F512" i="7" s="1"/>
  <c r="U507" i="7"/>
  <c r="R507" i="7"/>
  <c r="Q507" i="7"/>
  <c r="AJ507" i="7"/>
  <c r="AE507" i="7" s="1"/>
  <c r="AF507" i="7" s="1"/>
  <c r="AG507" i="7" s="1"/>
  <c r="AH507" i="7" s="1"/>
  <c r="J507" i="7" s="1"/>
  <c r="K507" i="7" s="1"/>
  <c r="AI507" i="7"/>
  <c r="AK507" i="7" s="1"/>
  <c r="U506" i="7"/>
  <c r="R506" i="7"/>
  <c r="Q506" i="7"/>
  <c r="AJ506" i="7"/>
  <c r="AE506" i="7" s="1"/>
  <c r="AF506" i="7" s="1"/>
  <c r="AG506" i="7" s="1"/>
  <c r="AH506" i="7" s="1"/>
  <c r="J506" i="7" s="1"/>
  <c r="K506" i="7" s="1"/>
  <c r="AI506" i="7"/>
  <c r="AK506" i="7" s="1"/>
  <c r="U505" i="7"/>
  <c r="R505" i="7"/>
  <c r="Q505" i="7"/>
  <c r="AJ505" i="7"/>
  <c r="AE505" i="7" s="1"/>
  <c r="AF505" i="7" s="1"/>
  <c r="AG505" i="7" s="1"/>
  <c r="AH505" i="7" s="1"/>
  <c r="J505" i="7" s="1"/>
  <c r="K505" i="7" s="1"/>
  <c r="AI505" i="7"/>
  <c r="AK505" i="7" s="1"/>
  <c r="U504" i="7"/>
  <c r="R504" i="7"/>
  <c r="Q504" i="7"/>
  <c r="AJ504" i="7"/>
  <c r="AE504" i="7" s="1"/>
  <c r="AF504" i="7" s="1"/>
  <c r="AG504" i="7" s="1"/>
  <c r="AH504" i="7" s="1"/>
  <c r="J504" i="7" s="1"/>
  <c r="K504" i="7" s="1"/>
  <c r="AI504" i="7"/>
  <c r="AK504" i="7" s="1"/>
  <c r="AJ503" i="7"/>
  <c r="AI503" i="7"/>
  <c r="U502" i="7"/>
  <c r="AJ502" i="7"/>
  <c r="AI502" i="7"/>
  <c r="U501" i="7"/>
  <c r="AJ501" i="7"/>
  <c r="AI501" i="7"/>
  <c r="U500" i="7"/>
  <c r="AJ500" i="7"/>
  <c r="AI500" i="7"/>
  <c r="U499" i="7"/>
  <c r="AJ499" i="7"/>
  <c r="AI499" i="7"/>
  <c r="U498" i="7"/>
  <c r="AJ498" i="7"/>
  <c r="AI498" i="7"/>
  <c r="U497" i="7"/>
  <c r="R497" i="7"/>
  <c r="Q497" i="7"/>
  <c r="AJ497" i="7"/>
  <c r="AI497" i="7"/>
  <c r="F497" i="7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U496" i="7"/>
  <c r="R496" i="7"/>
  <c r="Q496" i="7"/>
  <c r="AJ496" i="7"/>
  <c r="AE496" i="7" s="1"/>
  <c r="AF496" i="7" s="1"/>
  <c r="AG496" i="7" s="1"/>
  <c r="AH496" i="7" s="1"/>
  <c r="J496" i="7" s="1"/>
  <c r="K496" i="7" s="1"/>
  <c r="AI496" i="7"/>
  <c r="AK496" i="7" s="1"/>
  <c r="U495" i="7"/>
  <c r="R495" i="7"/>
  <c r="Q495" i="7"/>
  <c r="AJ495" i="7"/>
  <c r="AE495" i="7" s="1"/>
  <c r="AF495" i="7" s="1"/>
  <c r="AG495" i="7" s="1"/>
  <c r="AH495" i="7" s="1"/>
  <c r="J495" i="7" s="1"/>
  <c r="K495" i="7" s="1"/>
  <c r="AI495" i="7"/>
  <c r="AK495" i="7" s="1"/>
  <c r="U494" i="7"/>
  <c r="R494" i="7"/>
  <c r="Q494" i="7"/>
  <c r="AJ494" i="7"/>
  <c r="AE494" i="7" s="1"/>
  <c r="AF494" i="7" s="1"/>
  <c r="AG494" i="7" s="1"/>
  <c r="AH494" i="7" s="1"/>
  <c r="J494" i="7" s="1"/>
  <c r="K494" i="7" s="1"/>
  <c r="AI494" i="7"/>
  <c r="AK494" i="7" s="1"/>
  <c r="U493" i="7"/>
  <c r="R493" i="7"/>
  <c r="Q493" i="7"/>
  <c r="AJ493" i="7"/>
  <c r="AE493" i="7" s="1"/>
  <c r="AF493" i="7" s="1"/>
  <c r="AG493" i="7" s="1"/>
  <c r="AH493" i="7" s="1"/>
  <c r="J493" i="7" s="1"/>
  <c r="K493" i="7" s="1"/>
  <c r="AI493" i="7"/>
  <c r="AK493" i="7" s="1"/>
  <c r="AJ492" i="7"/>
  <c r="AI492" i="7"/>
  <c r="U491" i="7"/>
  <c r="AJ491" i="7"/>
  <c r="AI491" i="7"/>
  <c r="U490" i="7"/>
  <c r="AJ490" i="7"/>
  <c r="AI490" i="7"/>
  <c r="U489" i="7"/>
  <c r="AJ489" i="7"/>
  <c r="AI489" i="7"/>
  <c r="U488" i="7"/>
  <c r="AJ488" i="7"/>
  <c r="AI488" i="7"/>
  <c r="U487" i="7"/>
  <c r="AJ487" i="7"/>
  <c r="AI487" i="7"/>
  <c r="U486" i="7"/>
  <c r="R486" i="7"/>
  <c r="Q486" i="7"/>
  <c r="AJ486" i="7"/>
  <c r="AI486" i="7"/>
  <c r="F486" i="7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U485" i="7"/>
  <c r="R485" i="7"/>
  <c r="Q485" i="7"/>
  <c r="AJ485" i="7"/>
  <c r="AE485" i="7" s="1"/>
  <c r="AF485" i="7" s="1"/>
  <c r="AG485" i="7" s="1"/>
  <c r="AH485" i="7" s="1"/>
  <c r="J485" i="7" s="1"/>
  <c r="K485" i="7" s="1"/>
  <c r="AI485" i="7"/>
  <c r="AK485" i="7" s="1"/>
  <c r="U484" i="7"/>
  <c r="R484" i="7"/>
  <c r="Q484" i="7"/>
  <c r="AJ484" i="7"/>
  <c r="AE484" i="7" s="1"/>
  <c r="AF484" i="7" s="1"/>
  <c r="AG484" i="7" s="1"/>
  <c r="AH484" i="7" s="1"/>
  <c r="J484" i="7" s="1"/>
  <c r="K484" i="7" s="1"/>
  <c r="AI484" i="7"/>
  <c r="AK484" i="7" s="1"/>
  <c r="U483" i="7"/>
  <c r="R483" i="7"/>
  <c r="Q483" i="7"/>
  <c r="AJ483" i="7"/>
  <c r="AE483" i="7" s="1"/>
  <c r="AF483" i="7" s="1"/>
  <c r="AG483" i="7" s="1"/>
  <c r="AH483" i="7" s="1"/>
  <c r="J483" i="7" s="1"/>
  <c r="K483" i="7" s="1"/>
  <c r="AI483" i="7"/>
  <c r="AK483" i="7" s="1"/>
  <c r="U482" i="7"/>
  <c r="R482" i="7"/>
  <c r="Q482" i="7"/>
  <c r="AJ482" i="7"/>
  <c r="AE482" i="7" s="1"/>
  <c r="AF482" i="7" s="1"/>
  <c r="AG482" i="7" s="1"/>
  <c r="AH482" i="7" s="1"/>
  <c r="J482" i="7" s="1"/>
  <c r="K482" i="7" s="1"/>
  <c r="AI482" i="7"/>
  <c r="AK482" i="7" s="1"/>
  <c r="AJ481" i="7"/>
  <c r="AI481" i="7"/>
  <c r="U480" i="7"/>
  <c r="AJ480" i="7"/>
  <c r="AI480" i="7"/>
  <c r="U479" i="7"/>
  <c r="AJ479" i="7"/>
  <c r="AI479" i="7"/>
  <c r="U478" i="7"/>
  <c r="AJ478" i="7"/>
  <c r="AI478" i="7"/>
  <c r="U477" i="7"/>
  <c r="AJ477" i="7"/>
  <c r="AI477" i="7"/>
  <c r="U476" i="7"/>
  <c r="AJ476" i="7"/>
  <c r="AE476" i="7" s="1"/>
  <c r="AI476" i="7"/>
  <c r="U475" i="7"/>
  <c r="R475" i="7"/>
  <c r="Q475" i="7"/>
  <c r="AJ475" i="7"/>
  <c r="AI475" i="7"/>
  <c r="F475" i="7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U474" i="7"/>
  <c r="R474" i="7"/>
  <c r="Q474" i="7"/>
  <c r="AJ474" i="7"/>
  <c r="AE474" i="7" s="1"/>
  <c r="AF474" i="7" s="1"/>
  <c r="AG474" i="7" s="1"/>
  <c r="AH474" i="7" s="1"/>
  <c r="J474" i="7" s="1"/>
  <c r="K474" i="7" s="1"/>
  <c r="AI474" i="7"/>
  <c r="AK474" i="7" s="1"/>
  <c r="U473" i="7"/>
  <c r="R473" i="7"/>
  <c r="Q473" i="7"/>
  <c r="AJ473" i="7"/>
  <c r="AE473" i="7" s="1"/>
  <c r="AF473" i="7" s="1"/>
  <c r="AG473" i="7" s="1"/>
  <c r="AH473" i="7" s="1"/>
  <c r="J473" i="7" s="1"/>
  <c r="K473" i="7" s="1"/>
  <c r="AI473" i="7"/>
  <c r="AK473" i="7" s="1"/>
  <c r="U472" i="7"/>
  <c r="R472" i="7"/>
  <c r="Q472" i="7"/>
  <c r="AJ472" i="7"/>
  <c r="AE472" i="7" s="1"/>
  <c r="AF472" i="7" s="1"/>
  <c r="AG472" i="7" s="1"/>
  <c r="AH472" i="7" s="1"/>
  <c r="J472" i="7" s="1"/>
  <c r="K472" i="7" s="1"/>
  <c r="AI472" i="7"/>
  <c r="AK472" i="7" s="1"/>
  <c r="U471" i="7"/>
  <c r="R471" i="7"/>
  <c r="Q471" i="7"/>
  <c r="AJ471" i="7"/>
  <c r="AE471" i="7" s="1"/>
  <c r="AF471" i="7" s="1"/>
  <c r="AG471" i="7" s="1"/>
  <c r="AH471" i="7" s="1"/>
  <c r="J471" i="7" s="1"/>
  <c r="K471" i="7" s="1"/>
  <c r="AI471" i="7"/>
  <c r="AK471" i="7" s="1"/>
  <c r="AJ470" i="7"/>
  <c r="AI470" i="7"/>
  <c r="U469" i="7"/>
  <c r="AJ469" i="7"/>
  <c r="AI469" i="7"/>
  <c r="U468" i="7"/>
  <c r="AJ468" i="7"/>
  <c r="AI468" i="7"/>
  <c r="U467" i="7"/>
  <c r="AJ467" i="7"/>
  <c r="AI467" i="7"/>
  <c r="U466" i="7"/>
  <c r="AJ466" i="7"/>
  <c r="AI466" i="7"/>
  <c r="U465" i="7"/>
  <c r="AJ465" i="7"/>
  <c r="AI465" i="7"/>
  <c r="U464" i="7"/>
  <c r="R464" i="7"/>
  <c r="Q464" i="7"/>
  <c r="AJ464" i="7"/>
  <c r="AI464" i="7"/>
  <c r="F464" i="7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U463" i="7"/>
  <c r="R463" i="7"/>
  <c r="Q463" i="7"/>
  <c r="AJ463" i="7"/>
  <c r="AE463" i="7" s="1"/>
  <c r="AF463" i="7" s="1"/>
  <c r="AG463" i="7" s="1"/>
  <c r="AH463" i="7" s="1"/>
  <c r="J463" i="7" s="1"/>
  <c r="K463" i="7" s="1"/>
  <c r="AI463" i="7"/>
  <c r="AK463" i="7" s="1"/>
  <c r="U462" i="7"/>
  <c r="R462" i="7"/>
  <c r="Q462" i="7"/>
  <c r="AJ462" i="7"/>
  <c r="AE462" i="7" s="1"/>
  <c r="AF462" i="7" s="1"/>
  <c r="AG462" i="7" s="1"/>
  <c r="AH462" i="7" s="1"/>
  <c r="J462" i="7" s="1"/>
  <c r="K462" i="7" s="1"/>
  <c r="AI462" i="7"/>
  <c r="AK462" i="7" s="1"/>
  <c r="U461" i="7"/>
  <c r="R461" i="7"/>
  <c r="Q461" i="7"/>
  <c r="AJ461" i="7"/>
  <c r="AE461" i="7" s="1"/>
  <c r="AF461" i="7" s="1"/>
  <c r="AG461" i="7" s="1"/>
  <c r="AH461" i="7" s="1"/>
  <c r="J461" i="7" s="1"/>
  <c r="K461" i="7" s="1"/>
  <c r="AI461" i="7"/>
  <c r="AK461" i="7" s="1"/>
  <c r="U460" i="7"/>
  <c r="R460" i="7"/>
  <c r="Q460" i="7"/>
  <c r="AJ460" i="7"/>
  <c r="AE460" i="7" s="1"/>
  <c r="AF460" i="7" s="1"/>
  <c r="AG460" i="7" s="1"/>
  <c r="AH460" i="7" s="1"/>
  <c r="J460" i="7" s="1"/>
  <c r="K460" i="7" s="1"/>
  <c r="AI460" i="7"/>
  <c r="AK460" i="7" s="1"/>
  <c r="AJ459" i="7"/>
  <c r="AI459" i="7"/>
  <c r="U458" i="7"/>
  <c r="AJ458" i="7"/>
  <c r="AI458" i="7"/>
  <c r="U457" i="7"/>
  <c r="AJ457" i="7"/>
  <c r="AI457" i="7"/>
  <c r="U456" i="7"/>
  <c r="AJ456" i="7"/>
  <c r="AI456" i="7"/>
  <c r="U455" i="7"/>
  <c r="AJ455" i="7"/>
  <c r="AI455" i="7"/>
  <c r="U454" i="7"/>
  <c r="AJ454" i="7"/>
  <c r="AI454" i="7"/>
  <c r="U453" i="7"/>
  <c r="R453" i="7"/>
  <c r="Q453" i="7"/>
  <c r="AJ453" i="7"/>
  <c r="AI453" i="7"/>
  <c r="F453" i="7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U452" i="7"/>
  <c r="R452" i="7"/>
  <c r="Q452" i="7"/>
  <c r="AJ452" i="7"/>
  <c r="AE452" i="7" s="1"/>
  <c r="AF452" i="7" s="1"/>
  <c r="AG452" i="7" s="1"/>
  <c r="AH452" i="7" s="1"/>
  <c r="J452" i="7" s="1"/>
  <c r="K452" i="7" s="1"/>
  <c r="AI452" i="7"/>
  <c r="AK452" i="7" s="1"/>
  <c r="U451" i="7"/>
  <c r="R451" i="7"/>
  <c r="Q451" i="7"/>
  <c r="AJ451" i="7"/>
  <c r="AE451" i="7" s="1"/>
  <c r="AF451" i="7" s="1"/>
  <c r="AG451" i="7" s="1"/>
  <c r="AH451" i="7" s="1"/>
  <c r="J451" i="7" s="1"/>
  <c r="K451" i="7" s="1"/>
  <c r="AI451" i="7"/>
  <c r="AK451" i="7" s="1"/>
  <c r="U450" i="7"/>
  <c r="R450" i="7"/>
  <c r="Q450" i="7"/>
  <c r="AJ450" i="7"/>
  <c r="AE450" i="7" s="1"/>
  <c r="AF450" i="7" s="1"/>
  <c r="AG450" i="7" s="1"/>
  <c r="AH450" i="7" s="1"/>
  <c r="J450" i="7" s="1"/>
  <c r="K450" i="7" s="1"/>
  <c r="AI450" i="7"/>
  <c r="AK450" i="7" s="1"/>
  <c r="U449" i="7"/>
  <c r="R449" i="7"/>
  <c r="Q449" i="7"/>
  <c r="AJ449" i="7"/>
  <c r="AE449" i="7" s="1"/>
  <c r="AF449" i="7" s="1"/>
  <c r="AG449" i="7" s="1"/>
  <c r="AH449" i="7" s="1"/>
  <c r="J449" i="7" s="1"/>
  <c r="K449" i="7" s="1"/>
  <c r="AI449" i="7"/>
  <c r="AK449" i="7" s="1"/>
  <c r="AJ448" i="7"/>
  <c r="AI448" i="7"/>
  <c r="U447" i="7"/>
  <c r="AJ447" i="7"/>
  <c r="AI447" i="7"/>
  <c r="U446" i="7"/>
  <c r="AJ446" i="7"/>
  <c r="AI446" i="7"/>
  <c r="U445" i="7"/>
  <c r="AJ445" i="7"/>
  <c r="AI445" i="7"/>
  <c r="U444" i="7"/>
  <c r="AJ444" i="7"/>
  <c r="AI444" i="7"/>
  <c r="U443" i="7"/>
  <c r="AJ443" i="7"/>
  <c r="AI443" i="7"/>
  <c r="U442" i="7"/>
  <c r="R442" i="7"/>
  <c r="Q442" i="7"/>
  <c r="AJ442" i="7"/>
  <c r="AI442" i="7"/>
  <c r="F442" i="7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U441" i="7"/>
  <c r="R441" i="7"/>
  <c r="Q441" i="7"/>
  <c r="AJ441" i="7"/>
  <c r="AE441" i="7" s="1"/>
  <c r="AF441" i="7" s="1"/>
  <c r="AG441" i="7" s="1"/>
  <c r="AH441" i="7" s="1"/>
  <c r="J441" i="7" s="1"/>
  <c r="K441" i="7" s="1"/>
  <c r="AI441" i="7"/>
  <c r="AK441" i="7" s="1"/>
  <c r="U440" i="7"/>
  <c r="R440" i="7"/>
  <c r="Q440" i="7"/>
  <c r="AJ440" i="7"/>
  <c r="AE440" i="7" s="1"/>
  <c r="AF440" i="7" s="1"/>
  <c r="AG440" i="7" s="1"/>
  <c r="AH440" i="7" s="1"/>
  <c r="J440" i="7" s="1"/>
  <c r="K440" i="7" s="1"/>
  <c r="AI440" i="7"/>
  <c r="AK440" i="7" s="1"/>
  <c r="U439" i="7"/>
  <c r="R439" i="7"/>
  <c r="Q439" i="7"/>
  <c r="AJ439" i="7"/>
  <c r="AE439" i="7" s="1"/>
  <c r="AF439" i="7" s="1"/>
  <c r="AG439" i="7" s="1"/>
  <c r="AH439" i="7" s="1"/>
  <c r="J439" i="7" s="1"/>
  <c r="K439" i="7" s="1"/>
  <c r="AI439" i="7"/>
  <c r="AK439" i="7" s="1"/>
  <c r="U438" i="7"/>
  <c r="R438" i="7"/>
  <c r="Q438" i="7"/>
  <c r="AJ438" i="7"/>
  <c r="AE438" i="7" s="1"/>
  <c r="AF438" i="7" s="1"/>
  <c r="AG438" i="7" s="1"/>
  <c r="AH438" i="7" s="1"/>
  <c r="J438" i="7" s="1"/>
  <c r="K438" i="7" s="1"/>
  <c r="AI438" i="7"/>
  <c r="AK438" i="7" s="1"/>
  <c r="AJ437" i="7"/>
  <c r="AI437" i="7"/>
  <c r="U436" i="7"/>
  <c r="AJ436" i="7"/>
  <c r="AI436" i="7"/>
  <c r="U435" i="7"/>
  <c r="AJ435" i="7"/>
  <c r="AI435" i="7"/>
  <c r="U434" i="7"/>
  <c r="AJ434" i="7"/>
  <c r="AI434" i="7"/>
  <c r="U433" i="7"/>
  <c r="AJ433" i="7"/>
  <c r="AI433" i="7"/>
  <c r="U432" i="7"/>
  <c r="AJ432" i="7"/>
  <c r="AI432" i="7"/>
  <c r="U431" i="7"/>
  <c r="R431" i="7"/>
  <c r="Q431" i="7"/>
  <c r="AJ431" i="7"/>
  <c r="AI431" i="7"/>
  <c r="F431" i="7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U430" i="7"/>
  <c r="R430" i="7"/>
  <c r="Q430" i="7"/>
  <c r="AJ430" i="7"/>
  <c r="AE430" i="7" s="1"/>
  <c r="AF430" i="7" s="1"/>
  <c r="AG430" i="7" s="1"/>
  <c r="AH430" i="7" s="1"/>
  <c r="J430" i="7" s="1"/>
  <c r="K430" i="7" s="1"/>
  <c r="AI430" i="7"/>
  <c r="AK430" i="7" s="1"/>
  <c r="U429" i="7"/>
  <c r="R429" i="7"/>
  <c r="Q429" i="7"/>
  <c r="AJ429" i="7"/>
  <c r="AE429" i="7" s="1"/>
  <c r="AF429" i="7" s="1"/>
  <c r="AG429" i="7" s="1"/>
  <c r="AH429" i="7" s="1"/>
  <c r="J429" i="7" s="1"/>
  <c r="K429" i="7" s="1"/>
  <c r="AI429" i="7"/>
  <c r="AK429" i="7" s="1"/>
  <c r="U428" i="7"/>
  <c r="R428" i="7"/>
  <c r="Q428" i="7"/>
  <c r="AJ428" i="7"/>
  <c r="AE428" i="7" s="1"/>
  <c r="AF428" i="7" s="1"/>
  <c r="AG428" i="7" s="1"/>
  <c r="AH428" i="7" s="1"/>
  <c r="J428" i="7" s="1"/>
  <c r="K428" i="7" s="1"/>
  <c r="AI428" i="7"/>
  <c r="AK428" i="7" s="1"/>
  <c r="U427" i="7"/>
  <c r="R427" i="7"/>
  <c r="Q427" i="7"/>
  <c r="AJ427" i="7"/>
  <c r="AE427" i="7" s="1"/>
  <c r="AF427" i="7" s="1"/>
  <c r="AG427" i="7" s="1"/>
  <c r="AH427" i="7" s="1"/>
  <c r="J427" i="7" s="1"/>
  <c r="K427" i="7" s="1"/>
  <c r="AI427" i="7"/>
  <c r="AK427" i="7" s="1"/>
  <c r="AJ426" i="7"/>
  <c r="AI426" i="7"/>
  <c r="U425" i="7"/>
  <c r="AJ425" i="7"/>
  <c r="AI425" i="7"/>
  <c r="U424" i="7"/>
  <c r="AJ424" i="7"/>
  <c r="AI424" i="7"/>
  <c r="U423" i="7"/>
  <c r="AJ423" i="7"/>
  <c r="AI423" i="7"/>
  <c r="U422" i="7"/>
  <c r="AJ422" i="7"/>
  <c r="AI422" i="7"/>
  <c r="U421" i="7"/>
  <c r="AJ421" i="7"/>
  <c r="AI421" i="7"/>
  <c r="U420" i="7"/>
  <c r="R420" i="7"/>
  <c r="Q420" i="7"/>
  <c r="AJ420" i="7"/>
  <c r="AI420" i="7"/>
  <c r="F420" i="7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U419" i="7"/>
  <c r="R419" i="7"/>
  <c r="Q419" i="7"/>
  <c r="AJ419" i="7"/>
  <c r="AE419" i="7" s="1"/>
  <c r="AF419" i="7" s="1"/>
  <c r="AG419" i="7" s="1"/>
  <c r="AH419" i="7" s="1"/>
  <c r="J419" i="7" s="1"/>
  <c r="K419" i="7" s="1"/>
  <c r="AI419" i="7"/>
  <c r="AK419" i="7" s="1"/>
  <c r="U418" i="7"/>
  <c r="R418" i="7"/>
  <c r="Q418" i="7"/>
  <c r="AJ418" i="7"/>
  <c r="AE418" i="7" s="1"/>
  <c r="AF418" i="7" s="1"/>
  <c r="AG418" i="7" s="1"/>
  <c r="AH418" i="7" s="1"/>
  <c r="J418" i="7" s="1"/>
  <c r="K418" i="7" s="1"/>
  <c r="AI418" i="7"/>
  <c r="AK418" i="7" s="1"/>
  <c r="U417" i="7"/>
  <c r="R417" i="7"/>
  <c r="Q417" i="7"/>
  <c r="AJ417" i="7"/>
  <c r="AE417" i="7" s="1"/>
  <c r="AF417" i="7" s="1"/>
  <c r="AG417" i="7" s="1"/>
  <c r="AH417" i="7" s="1"/>
  <c r="J417" i="7" s="1"/>
  <c r="K417" i="7" s="1"/>
  <c r="AI417" i="7"/>
  <c r="AK417" i="7" s="1"/>
  <c r="U416" i="7"/>
  <c r="R416" i="7"/>
  <c r="Q416" i="7"/>
  <c r="AJ416" i="7"/>
  <c r="AE416" i="7" s="1"/>
  <c r="AF416" i="7" s="1"/>
  <c r="AG416" i="7" s="1"/>
  <c r="AH416" i="7" s="1"/>
  <c r="J416" i="7" s="1"/>
  <c r="K416" i="7" s="1"/>
  <c r="AI416" i="7"/>
  <c r="AK416" i="7" s="1"/>
  <c r="AJ415" i="7"/>
  <c r="AI415" i="7"/>
  <c r="U414" i="7"/>
  <c r="AJ414" i="7"/>
  <c r="AI414" i="7"/>
  <c r="U413" i="7"/>
  <c r="AJ413" i="7"/>
  <c r="AI413" i="7"/>
  <c r="U412" i="7"/>
  <c r="AJ412" i="7"/>
  <c r="AI412" i="7"/>
  <c r="U411" i="7"/>
  <c r="AJ411" i="7"/>
  <c r="AI411" i="7"/>
  <c r="U410" i="7"/>
  <c r="AJ410" i="7"/>
  <c r="AI410" i="7"/>
  <c r="U409" i="7"/>
  <c r="R409" i="7"/>
  <c r="Q409" i="7"/>
  <c r="AJ409" i="7"/>
  <c r="AI409" i="7"/>
  <c r="F409" i="7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U408" i="7"/>
  <c r="R408" i="7"/>
  <c r="Q408" i="7"/>
  <c r="AJ408" i="7"/>
  <c r="AE408" i="7" s="1"/>
  <c r="AF408" i="7" s="1"/>
  <c r="AG408" i="7" s="1"/>
  <c r="AH408" i="7" s="1"/>
  <c r="J408" i="7" s="1"/>
  <c r="K408" i="7" s="1"/>
  <c r="AI408" i="7"/>
  <c r="AK408" i="7" s="1"/>
  <c r="U407" i="7"/>
  <c r="R407" i="7"/>
  <c r="Q407" i="7"/>
  <c r="AJ407" i="7"/>
  <c r="AE407" i="7" s="1"/>
  <c r="AF407" i="7" s="1"/>
  <c r="AG407" i="7" s="1"/>
  <c r="AH407" i="7" s="1"/>
  <c r="J407" i="7" s="1"/>
  <c r="K407" i="7" s="1"/>
  <c r="AI407" i="7"/>
  <c r="AK407" i="7" s="1"/>
  <c r="U406" i="7"/>
  <c r="R406" i="7"/>
  <c r="Q406" i="7"/>
  <c r="AJ406" i="7"/>
  <c r="AE406" i="7" s="1"/>
  <c r="AF406" i="7" s="1"/>
  <c r="AG406" i="7" s="1"/>
  <c r="AH406" i="7" s="1"/>
  <c r="J406" i="7" s="1"/>
  <c r="K406" i="7" s="1"/>
  <c r="AI406" i="7"/>
  <c r="AK406" i="7" s="1"/>
  <c r="U405" i="7"/>
  <c r="R405" i="7"/>
  <c r="Q405" i="7"/>
  <c r="AJ405" i="7"/>
  <c r="AE405" i="7" s="1"/>
  <c r="AF405" i="7" s="1"/>
  <c r="AG405" i="7" s="1"/>
  <c r="AH405" i="7" s="1"/>
  <c r="J405" i="7" s="1"/>
  <c r="K405" i="7" s="1"/>
  <c r="AI405" i="7"/>
  <c r="AK405" i="7" s="1"/>
  <c r="AJ404" i="7"/>
  <c r="AI404" i="7"/>
  <c r="U403" i="7"/>
  <c r="AJ403" i="7"/>
  <c r="AI403" i="7"/>
  <c r="U402" i="7"/>
  <c r="AJ402" i="7"/>
  <c r="AI402" i="7"/>
  <c r="U401" i="7"/>
  <c r="AJ401" i="7"/>
  <c r="AI401" i="7"/>
  <c r="U400" i="7"/>
  <c r="AJ400" i="7"/>
  <c r="AI400" i="7"/>
  <c r="U399" i="7"/>
  <c r="AJ399" i="7"/>
  <c r="AI399" i="7"/>
  <c r="U398" i="7"/>
  <c r="R398" i="7"/>
  <c r="Q398" i="7"/>
  <c r="AJ398" i="7"/>
  <c r="AI398" i="7"/>
  <c r="F398" i="7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U397" i="7"/>
  <c r="R397" i="7"/>
  <c r="Q397" i="7"/>
  <c r="AJ397" i="7"/>
  <c r="AE397" i="7" s="1"/>
  <c r="AF397" i="7" s="1"/>
  <c r="AG397" i="7" s="1"/>
  <c r="AH397" i="7" s="1"/>
  <c r="J397" i="7" s="1"/>
  <c r="K397" i="7" s="1"/>
  <c r="AI397" i="7"/>
  <c r="AK397" i="7" s="1"/>
  <c r="U396" i="7"/>
  <c r="R396" i="7"/>
  <c r="Q396" i="7"/>
  <c r="AJ396" i="7"/>
  <c r="AE396" i="7" s="1"/>
  <c r="AF396" i="7" s="1"/>
  <c r="AG396" i="7" s="1"/>
  <c r="AH396" i="7" s="1"/>
  <c r="J396" i="7" s="1"/>
  <c r="K396" i="7" s="1"/>
  <c r="AI396" i="7"/>
  <c r="AK396" i="7" s="1"/>
  <c r="AJ395" i="7"/>
  <c r="AI395" i="7"/>
  <c r="U394" i="7"/>
  <c r="AJ394" i="7"/>
  <c r="AI394" i="7"/>
  <c r="U393" i="7"/>
  <c r="AJ393" i="7"/>
  <c r="AI393" i="7"/>
  <c r="U392" i="7"/>
  <c r="AJ392" i="7"/>
  <c r="AI392" i="7"/>
  <c r="U391" i="7"/>
  <c r="AJ391" i="7"/>
  <c r="AI391" i="7"/>
  <c r="U390" i="7"/>
  <c r="AJ390" i="7"/>
  <c r="AI390" i="7"/>
  <c r="U389" i="7"/>
  <c r="AJ389" i="7"/>
  <c r="AI389" i="7"/>
  <c r="U388" i="7"/>
  <c r="AJ388" i="7"/>
  <c r="AI388" i="7"/>
  <c r="U387" i="7"/>
  <c r="R387" i="7"/>
  <c r="Q387" i="7"/>
  <c r="AJ387" i="7"/>
  <c r="AI387" i="7"/>
  <c r="F387" i="7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AJ386" i="7"/>
  <c r="AI386" i="7"/>
  <c r="U385" i="7"/>
  <c r="AJ385" i="7"/>
  <c r="AI385" i="7"/>
  <c r="U384" i="7"/>
  <c r="AJ384" i="7"/>
  <c r="AI384" i="7"/>
  <c r="U383" i="7"/>
  <c r="AJ383" i="7"/>
  <c r="AI383" i="7"/>
  <c r="U382" i="7"/>
  <c r="AJ382" i="7"/>
  <c r="AI382" i="7"/>
  <c r="U381" i="7"/>
  <c r="AJ381" i="7"/>
  <c r="AI381" i="7"/>
  <c r="U380" i="7"/>
  <c r="AJ380" i="7"/>
  <c r="AI380" i="7"/>
  <c r="U379" i="7"/>
  <c r="AJ379" i="7"/>
  <c r="AI379" i="7"/>
  <c r="U378" i="7"/>
  <c r="AJ378" i="7"/>
  <c r="AI378" i="7"/>
  <c r="U377" i="7"/>
  <c r="AJ377" i="7"/>
  <c r="AI377" i="7"/>
  <c r="U376" i="7"/>
  <c r="R376" i="7"/>
  <c r="Q376" i="7"/>
  <c r="AJ376" i="7"/>
  <c r="AI376" i="7"/>
  <c r="F376" i="7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U375" i="7"/>
  <c r="R375" i="7"/>
  <c r="Q375" i="7"/>
  <c r="AJ375" i="7"/>
  <c r="AE375" i="7" s="1"/>
  <c r="AF375" i="7" s="1"/>
  <c r="AG375" i="7" s="1"/>
  <c r="AH375" i="7" s="1"/>
  <c r="J375" i="7" s="1"/>
  <c r="K375" i="7" s="1"/>
  <c r="AI375" i="7"/>
  <c r="AK375" i="7" s="1"/>
  <c r="U374" i="7"/>
  <c r="R374" i="7"/>
  <c r="Q374" i="7"/>
  <c r="AJ374" i="7"/>
  <c r="AE374" i="7" s="1"/>
  <c r="AF374" i="7" s="1"/>
  <c r="AG374" i="7" s="1"/>
  <c r="AH374" i="7" s="1"/>
  <c r="J374" i="7" s="1"/>
  <c r="K374" i="7" s="1"/>
  <c r="AI374" i="7"/>
  <c r="AK374" i="7" s="1"/>
  <c r="U373" i="7"/>
  <c r="R373" i="7"/>
  <c r="Q373" i="7"/>
  <c r="AJ373" i="7"/>
  <c r="AE373" i="7" s="1"/>
  <c r="AF373" i="7" s="1"/>
  <c r="AG373" i="7" s="1"/>
  <c r="AH373" i="7" s="1"/>
  <c r="J373" i="7" s="1"/>
  <c r="K373" i="7" s="1"/>
  <c r="AI373" i="7"/>
  <c r="AK373" i="7" s="1"/>
  <c r="U372" i="7"/>
  <c r="R372" i="7"/>
  <c r="Q372" i="7"/>
  <c r="AJ372" i="7"/>
  <c r="AE372" i="7" s="1"/>
  <c r="AF372" i="7" s="1"/>
  <c r="AG372" i="7" s="1"/>
  <c r="AH372" i="7" s="1"/>
  <c r="J372" i="7" s="1"/>
  <c r="K372" i="7" s="1"/>
  <c r="AI372" i="7"/>
  <c r="AK372" i="7" s="1"/>
  <c r="AJ371" i="7"/>
  <c r="AI371" i="7"/>
  <c r="U370" i="7"/>
  <c r="AJ370" i="7"/>
  <c r="AI370" i="7"/>
  <c r="U369" i="7"/>
  <c r="AJ369" i="7"/>
  <c r="AI369" i="7"/>
  <c r="U368" i="7"/>
  <c r="AJ368" i="7"/>
  <c r="AI368" i="7"/>
  <c r="U367" i="7"/>
  <c r="AJ367" i="7"/>
  <c r="AI367" i="7"/>
  <c r="U366" i="7"/>
  <c r="AJ366" i="7"/>
  <c r="AI366" i="7"/>
  <c r="U365" i="7"/>
  <c r="R365" i="7"/>
  <c r="Q365" i="7"/>
  <c r="AJ365" i="7"/>
  <c r="AI365" i="7"/>
  <c r="F365" i="7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U364" i="7"/>
  <c r="R364" i="7"/>
  <c r="Q364" i="7"/>
  <c r="AJ364" i="7"/>
  <c r="AE364" i="7" s="1"/>
  <c r="AF364" i="7" s="1"/>
  <c r="AG364" i="7" s="1"/>
  <c r="AH364" i="7" s="1"/>
  <c r="J364" i="7" s="1"/>
  <c r="K364" i="7" s="1"/>
  <c r="AI364" i="7"/>
  <c r="AK364" i="7" s="1"/>
  <c r="U363" i="7"/>
  <c r="R363" i="7"/>
  <c r="Q363" i="7"/>
  <c r="AJ363" i="7"/>
  <c r="AE363" i="7" s="1"/>
  <c r="AF363" i="7" s="1"/>
  <c r="AG363" i="7" s="1"/>
  <c r="AH363" i="7" s="1"/>
  <c r="J363" i="7" s="1"/>
  <c r="K363" i="7" s="1"/>
  <c r="AI363" i="7"/>
  <c r="AK363" i="7" s="1"/>
  <c r="U362" i="7"/>
  <c r="R362" i="7"/>
  <c r="Q362" i="7"/>
  <c r="AJ362" i="7"/>
  <c r="AE362" i="7" s="1"/>
  <c r="AF362" i="7" s="1"/>
  <c r="AG362" i="7" s="1"/>
  <c r="AH362" i="7" s="1"/>
  <c r="J362" i="7" s="1"/>
  <c r="K362" i="7" s="1"/>
  <c r="AI362" i="7"/>
  <c r="AK362" i="7" s="1"/>
  <c r="U361" i="7"/>
  <c r="R361" i="7"/>
  <c r="Q361" i="7"/>
  <c r="AJ361" i="7"/>
  <c r="AE361" i="7" s="1"/>
  <c r="AF361" i="7" s="1"/>
  <c r="AG361" i="7" s="1"/>
  <c r="AH361" i="7" s="1"/>
  <c r="J361" i="7" s="1"/>
  <c r="K361" i="7" s="1"/>
  <c r="AI361" i="7"/>
  <c r="AK361" i="7" s="1"/>
  <c r="AJ360" i="7"/>
  <c r="AI360" i="7"/>
  <c r="U359" i="7"/>
  <c r="AJ359" i="7"/>
  <c r="AI359" i="7"/>
  <c r="U358" i="7"/>
  <c r="AJ358" i="7"/>
  <c r="AI358" i="7"/>
  <c r="U357" i="7"/>
  <c r="AJ357" i="7"/>
  <c r="AI357" i="7"/>
  <c r="U356" i="7"/>
  <c r="AJ356" i="7"/>
  <c r="AI356" i="7"/>
  <c r="U355" i="7"/>
  <c r="AJ355" i="7"/>
  <c r="AI355" i="7"/>
  <c r="U354" i="7"/>
  <c r="R354" i="7"/>
  <c r="Q354" i="7"/>
  <c r="AJ354" i="7"/>
  <c r="AI354" i="7"/>
  <c r="F354" i="7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U353" i="7"/>
  <c r="R353" i="7"/>
  <c r="Q353" i="7"/>
  <c r="AJ353" i="7"/>
  <c r="AE353" i="7" s="1"/>
  <c r="AF353" i="7" s="1"/>
  <c r="AG353" i="7" s="1"/>
  <c r="AH353" i="7" s="1"/>
  <c r="J353" i="7" s="1"/>
  <c r="K353" i="7" s="1"/>
  <c r="AI353" i="7"/>
  <c r="AK353" i="7" s="1"/>
  <c r="U352" i="7"/>
  <c r="R352" i="7"/>
  <c r="Q352" i="7"/>
  <c r="AJ352" i="7"/>
  <c r="AE352" i="7" s="1"/>
  <c r="AF352" i="7" s="1"/>
  <c r="AG352" i="7" s="1"/>
  <c r="AH352" i="7" s="1"/>
  <c r="J352" i="7" s="1"/>
  <c r="K352" i="7" s="1"/>
  <c r="AI352" i="7"/>
  <c r="AK352" i="7" s="1"/>
  <c r="U351" i="7"/>
  <c r="R351" i="7"/>
  <c r="Q351" i="7"/>
  <c r="AJ351" i="7"/>
  <c r="AE351" i="7" s="1"/>
  <c r="AF351" i="7" s="1"/>
  <c r="AG351" i="7" s="1"/>
  <c r="AH351" i="7" s="1"/>
  <c r="J351" i="7" s="1"/>
  <c r="K351" i="7" s="1"/>
  <c r="AI351" i="7"/>
  <c r="AK351" i="7" s="1"/>
  <c r="U350" i="7"/>
  <c r="R350" i="7"/>
  <c r="Q350" i="7"/>
  <c r="AJ350" i="7"/>
  <c r="AE350" i="7" s="1"/>
  <c r="AF350" i="7" s="1"/>
  <c r="AG350" i="7" s="1"/>
  <c r="AH350" i="7" s="1"/>
  <c r="J350" i="7" s="1"/>
  <c r="K350" i="7" s="1"/>
  <c r="AI350" i="7"/>
  <c r="AK350" i="7" s="1"/>
  <c r="AJ349" i="7"/>
  <c r="AI349" i="7"/>
  <c r="U348" i="7"/>
  <c r="AJ348" i="7"/>
  <c r="AI348" i="7"/>
  <c r="U347" i="7"/>
  <c r="AJ347" i="7"/>
  <c r="AI347" i="7"/>
  <c r="U346" i="7"/>
  <c r="AJ346" i="7"/>
  <c r="AI346" i="7"/>
  <c r="U345" i="7"/>
  <c r="AJ345" i="7"/>
  <c r="AI345" i="7"/>
  <c r="U344" i="7"/>
  <c r="AJ344" i="7"/>
  <c r="AI344" i="7"/>
  <c r="U343" i="7"/>
  <c r="R343" i="7"/>
  <c r="Q343" i="7"/>
  <c r="AJ343" i="7"/>
  <c r="AI343" i="7"/>
  <c r="F343" i="7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U342" i="7"/>
  <c r="R342" i="7"/>
  <c r="Q342" i="7"/>
  <c r="AJ342" i="7"/>
  <c r="AE342" i="7" s="1"/>
  <c r="AF342" i="7" s="1"/>
  <c r="AG342" i="7" s="1"/>
  <c r="AH342" i="7" s="1"/>
  <c r="J342" i="7" s="1"/>
  <c r="K342" i="7" s="1"/>
  <c r="AI342" i="7"/>
  <c r="AK342" i="7" s="1"/>
  <c r="U341" i="7"/>
  <c r="R341" i="7"/>
  <c r="Q341" i="7"/>
  <c r="AJ341" i="7"/>
  <c r="AE341" i="7" s="1"/>
  <c r="AF341" i="7" s="1"/>
  <c r="AG341" i="7" s="1"/>
  <c r="AH341" i="7" s="1"/>
  <c r="J341" i="7" s="1"/>
  <c r="K341" i="7" s="1"/>
  <c r="AI341" i="7"/>
  <c r="AK341" i="7" s="1"/>
  <c r="U340" i="7"/>
  <c r="R340" i="7"/>
  <c r="Q340" i="7"/>
  <c r="AJ340" i="7"/>
  <c r="AE340" i="7" s="1"/>
  <c r="AF340" i="7" s="1"/>
  <c r="AG340" i="7" s="1"/>
  <c r="AH340" i="7" s="1"/>
  <c r="J340" i="7" s="1"/>
  <c r="K340" i="7" s="1"/>
  <c r="AI340" i="7"/>
  <c r="AK340" i="7" s="1"/>
  <c r="AJ339" i="7"/>
  <c r="AI339" i="7"/>
  <c r="U338" i="7"/>
  <c r="AJ338" i="7"/>
  <c r="AI338" i="7"/>
  <c r="U337" i="7"/>
  <c r="AJ337" i="7"/>
  <c r="AI337" i="7"/>
  <c r="U336" i="7"/>
  <c r="AJ336" i="7"/>
  <c r="AI336" i="7"/>
  <c r="U335" i="7"/>
  <c r="AJ335" i="7"/>
  <c r="AI335" i="7"/>
  <c r="U334" i="7"/>
  <c r="AJ334" i="7"/>
  <c r="AI334" i="7"/>
  <c r="U333" i="7"/>
  <c r="AJ333" i="7"/>
  <c r="AI333" i="7"/>
  <c r="U332" i="7"/>
  <c r="R332" i="7"/>
  <c r="Q332" i="7"/>
  <c r="AJ332" i="7"/>
  <c r="AI332" i="7"/>
  <c r="F332" i="7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AJ331" i="7"/>
  <c r="AI331" i="7"/>
  <c r="U330" i="7"/>
  <c r="AJ330" i="7"/>
  <c r="AI330" i="7"/>
  <c r="U329" i="7"/>
  <c r="AJ329" i="7"/>
  <c r="AI329" i="7"/>
  <c r="U328" i="7"/>
  <c r="AJ328" i="7"/>
  <c r="AI328" i="7"/>
  <c r="U327" i="7"/>
  <c r="AJ327" i="7"/>
  <c r="AI327" i="7"/>
  <c r="U326" i="7"/>
  <c r="AJ326" i="7"/>
  <c r="AI326" i="7"/>
  <c r="U325" i="7"/>
  <c r="AJ325" i="7"/>
  <c r="AI325" i="7"/>
  <c r="U324" i="7"/>
  <c r="AJ324" i="7"/>
  <c r="AI324" i="7"/>
  <c r="U323" i="7"/>
  <c r="AJ323" i="7"/>
  <c r="AI323" i="7"/>
  <c r="U322" i="7"/>
  <c r="AJ322" i="7"/>
  <c r="AI322" i="7"/>
  <c r="U321" i="7"/>
  <c r="R321" i="7"/>
  <c r="Q321" i="7"/>
  <c r="AJ321" i="7"/>
  <c r="AI321" i="7"/>
  <c r="F321" i="7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AJ320" i="7"/>
  <c r="AI320" i="7"/>
  <c r="U319" i="7"/>
  <c r="AJ319" i="7"/>
  <c r="AI319" i="7"/>
  <c r="U318" i="7"/>
  <c r="AJ318" i="7"/>
  <c r="AI318" i="7"/>
  <c r="U317" i="7"/>
  <c r="AJ317" i="7"/>
  <c r="AI317" i="7"/>
  <c r="U316" i="7"/>
  <c r="AJ316" i="7"/>
  <c r="AI316" i="7"/>
  <c r="U315" i="7"/>
  <c r="AJ315" i="7"/>
  <c r="AI315" i="7"/>
  <c r="U314" i="7"/>
  <c r="AJ314" i="7"/>
  <c r="AI314" i="7"/>
  <c r="U313" i="7"/>
  <c r="AJ313" i="7"/>
  <c r="AI313" i="7"/>
  <c r="U312" i="7"/>
  <c r="AJ312" i="7"/>
  <c r="AI312" i="7"/>
  <c r="U311" i="7"/>
  <c r="AJ311" i="7"/>
  <c r="AI311" i="7"/>
  <c r="U310" i="7"/>
  <c r="R310" i="7"/>
  <c r="Q310" i="7"/>
  <c r="AJ310" i="7"/>
  <c r="AI310" i="7"/>
  <c r="F310" i="7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AJ309" i="7"/>
  <c r="AI309" i="7"/>
  <c r="U308" i="7"/>
  <c r="AJ308" i="7"/>
  <c r="AI308" i="7"/>
  <c r="U307" i="7"/>
  <c r="AJ307" i="7"/>
  <c r="AI307" i="7"/>
  <c r="U306" i="7"/>
  <c r="AJ306" i="7"/>
  <c r="AI306" i="7"/>
  <c r="U305" i="7"/>
  <c r="AJ305" i="7"/>
  <c r="AI305" i="7"/>
  <c r="U304" i="7"/>
  <c r="AJ304" i="7"/>
  <c r="AI304" i="7"/>
  <c r="U303" i="7"/>
  <c r="AJ303" i="7"/>
  <c r="AI303" i="7"/>
  <c r="U302" i="7"/>
  <c r="AJ302" i="7"/>
  <c r="AI302" i="7"/>
  <c r="U301" i="7"/>
  <c r="AJ301" i="7"/>
  <c r="AI301" i="7"/>
  <c r="U300" i="7"/>
  <c r="AJ300" i="7"/>
  <c r="AI300" i="7"/>
  <c r="U299" i="7"/>
  <c r="R299" i="7"/>
  <c r="Q299" i="7"/>
  <c r="AJ299" i="7"/>
  <c r="AI299" i="7"/>
  <c r="F299" i="7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AJ298" i="7"/>
  <c r="AI298" i="7"/>
  <c r="U297" i="7"/>
  <c r="AJ297" i="7"/>
  <c r="AI297" i="7"/>
  <c r="U296" i="7"/>
  <c r="AJ296" i="7"/>
  <c r="AI296" i="7"/>
  <c r="U295" i="7"/>
  <c r="AJ295" i="7"/>
  <c r="AI295" i="7"/>
  <c r="U294" i="7"/>
  <c r="AJ294" i="7"/>
  <c r="AI294" i="7"/>
  <c r="U293" i="7"/>
  <c r="AJ293" i="7"/>
  <c r="AI293" i="7"/>
  <c r="U292" i="7"/>
  <c r="AJ292" i="7"/>
  <c r="AI292" i="7"/>
  <c r="U291" i="7"/>
  <c r="AJ291" i="7"/>
  <c r="AI291" i="7"/>
  <c r="U290" i="7"/>
  <c r="AJ290" i="7"/>
  <c r="AI290" i="7"/>
  <c r="U289" i="7"/>
  <c r="AJ289" i="7"/>
  <c r="AI289" i="7"/>
  <c r="U288" i="7"/>
  <c r="R288" i="7"/>
  <c r="Q288" i="7"/>
  <c r="AJ288" i="7"/>
  <c r="AI288" i="7"/>
  <c r="F288" i="7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AJ287" i="7"/>
  <c r="AI287" i="7"/>
  <c r="U286" i="7"/>
  <c r="AJ286" i="7"/>
  <c r="AI286" i="7"/>
  <c r="U285" i="7"/>
  <c r="AJ285" i="7"/>
  <c r="AI285" i="7"/>
  <c r="U284" i="7"/>
  <c r="AJ284" i="7"/>
  <c r="AI284" i="7"/>
  <c r="U283" i="7"/>
  <c r="AJ283" i="7"/>
  <c r="AI283" i="7"/>
  <c r="U282" i="7"/>
  <c r="AJ282" i="7"/>
  <c r="AI282" i="7"/>
  <c r="U281" i="7"/>
  <c r="AJ281" i="7"/>
  <c r="AI281" i="7"/>
  <c r="U280" i="7"/>
  <c r="AJ280" i="7"/>
  <c r="AI280" i="7"/>
  <c r="U279" i="7"/>
  <c r="AJ279" i="7"/>
  <c r="AI279" i="7"/>
  <c r="U278" i="7"/>
  <c r="AJ278" i="7"/>
  <c r="AI278" i="7"/>
  <c r="U277" i="7"/>
  <c r="R277" i="7"/>
  <c r="Q277" i="7"/>
  <c r="AJ277" i="7"/>
  <c r="AI277" i="7"/>
  <c r="F277" i="7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AJ276" i="7"/>
  <c r="AI276" i="7"/>
  <c r="U275" i="7"/>
  <c r="AJ275" i="7"/>
  <c r="AI275" i="7"/>
  <c r="U274" i="7"/>
  <c r="AJ274" i="7"/>
  <c r="AI274" i="7"/>
  <c r="U273" i="7"/>
  <c r="AJ273" i="7"/>
  <c r="AI273" i="7"/>
  <c r="U272" i="7"/>
  <c r="AJ272" i="7"/>
  <c r="AI272" i="7"/>
  <c r="U271" i="7"/>
  <c r="AJ271" i="7"/>
  <c r="AI271" i="7"/>
  <c r="U270" i="7"/>
  <c r="AJ270" i="7"/>
  <c r="AI270" i="7"/>
  <c r="U269" i="7"/>
  <c r="AJ269" i="7"/>
  <c r="AI269" i="7"/>
  <c r="U268" i="7"/>
  <c r="AJ268" i="7"/>
  <c r="AI268" i="7"/>
  <c r="U267" i="7"/>
  <c r="AJ267" i="7"/>
  <c r="AI267" i="7"/>
  <c r="U266" i="7"/>
  <c r="R266" i="7"/>
  <c r="Q266" i="7"/>
  <c r="AJ266" i="7"/>
  <c r="AI266" i="7"/>
  <c r="F266" i="7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AJ265" i="7"/>
  <c r="AI265" i="7"/>
  <c r="U264" i="7"/>
  <c r="AJ264" i="7"/>
  <c r="AI264" i="7"/>
  <c r="U263" i="7"/>
  <c r="AJ263" i="7"/>
  <c r="AI263" i="7"/>
  <c r="U262" i="7"/>
  <c r="AJ262" i="7"/>
  <c r="AI262" i="7"/>
  <c r="U261" i="7"/>
  <c r="AJ261" i="7"/>
  <c r="AI261" i="7"/>
  <c r="U260" i="7"/>
  <c r="AJ260" i="7"/>
  <c r="AI260" i="7"/>
  <c r="U259" i="7"/>
  <c r="AJ259" i="7"/>
  <c r="AI259" i="7"/>
  <c r="U258" i="7"/>
  <c r="AJ258" i="7"/>
  <c r="AI258" i="7"/>
  <c r="U257" i="7"/>
  <c r="AJ257" i="7"/>
  <c r="AI257" i="7"/>
  <c r="U256" i="7"/>
  <c r="AJ256" i="7"/>
  <c r="AI256" i="7"/>
  <c r="U255" i="7"/>
  <c r="R255" i="7"/>
  <c r="Q255" i="7"/>
  <c r="AJ255" i="7"/>
  <c r="AI255" i="7"/>
  <c r="F255" i="7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AJ254" i="7"/>
  <c r="AI254" i="7"/>
  <c r="U253" i="7"/>
  <c r="AJ253" i="7"/>
  <c r="AI253" i="7"/>
  <c r="U252" i="7"/>
  <c r="AJ252" i="7"/>
  <c r="AI252" i="7"/>
  <c r="U251" i="7"/>
  <c r="AJ251" i="7"/>
  <c r="AI251" i="7"/>
  <c r="U250" i="7"/>
  <c r="AJ250" i="7"/>
  <c r="AI250" i="7"/>
  <c r="U249" i="7"/>
  <c r="AJ249" i="7"/>
  <c r="AI249" i="7"/>
  <c r="U248" i="7"/>
  <c r="AJ248" i="7"/>
  <c r="AI248" i="7"/>
  <c r="U247" i="7"/>
  <c r="AJ247" i="7"/>
  <c r="AI247" i="7"/>
  <c r="U246" i="7"/>
  <c r="AJ246" i="7"/>
  <c r="AI246" i="7"/>
  <c r="U245" i="7"/>
  <c r="AJ245" i="7"/>
  <c r="AI245" i="7"/>
  <c r="U244" i="7"/>
  <c r="R244" i="7"/>
  <c r="Q244" i="7"/>
  <c r="AJ244" i="7"/>
  <c r="AI244" i="7"/>
  <c r="F244" i="7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AJ243" i="7"/>
  <c r="AI243" i="7"/>
  <c r="U242" i="7"/>
  <c r="AJ242" i="7"/>
  <c r="AI242" i="7"/>
  <c r="U241" i="7"/>
  <c r="AJ241" i="7"/>
  <c r="AI241" i="7"/>
  <c r="U240" i="7"/>
  <c r="AJ240" i="7"/>
  <c r="AI240" i="7"/>
  <c r="U239" i="7"/>
  <c r="AJ239" i="7"/>
  <c r="AI239" i="7"/>
  <c r="U238" i="7"/>
  <c r="AJ238" i="7"/>
  <c r="AI238" i="7"/>
  <c r="U237" i="7"/>
  <c r="AJ237" i="7"/>
  <c r="AI237" i="7"/>
  <c r="U236" i="7"/>
  <c r="AJ236" i="7"/>
  <c r="AI236" i="7"/>
  <c r="U235" i="7"/>
  <c r="AJ235" i="7"/>
  <c r="AI235" i="7"/>
  <c r="U234" i="7"/>
  <c r="AJ234" i="7"/>
  <c r="AI234" i="7"/>
  <c r="U233" i="7"/>
  <c r="R233" i="7"/>
  <c r="Q233" i="7"/>
  <c r="AJ233" i="7"/>
  <c r="AI233" i="7"/>
  <c r="F233" i="7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AJ232" i="7"/>
  <c r="AI232" i="7"/>
  <c r="U231" i="7"/>
  <c r="AJ231" i="7"/>
  <c r="AI231" i="7"/>
  <c r="U230" i="7"/>
  <c r="AJ230" i="7"/>
  <c r="AI230" i="7"/>
  <c r="U229" i="7"/>
  <c r="AJ229" i="7"/>
  <c r="AI229" i="7"/>
  <c r="U228" i="7"/>
  <c r="AJ228" i="7"/>
  <c r="AI228" i="7"/>
  <c r="U227" i="7"/>
  <c r="AJ227" i="7"/>
  <c r="AI227" i="7"/>
  <c r="U226" i="7"/>
  <c r="AJ226" i="7"/>
  <c r="AI226" i="7"/>
  <c r="U225" i="7"/>
  <c r="AJ225" i="7"/>
  <c r="AI225" i="7"/>
  <c r="U224" i="7"/>
  <c r="AJ224" i="7"/>
  <c r="AI224" i="7"/>
  <c r="U223" i="7"/>
  <c r="AJ223" i="7"/>
  <c r="AI223" i="7"/>
  <c r="U222" i="7"/>
  <c r="R222" i="7"/>
  <c r="Q222" i="7"/>
  <c r="AJ222" i="7"/>
  <c r="AI222" i="7"/>
  <c r="F222" i="7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AJ221" i="7"/>
  <c r="AI221" i="7"/>
  <c r="U220" i="7"/>
  <c r="AJ220" i="7"/>
  <c r="AI220" i="7"/>
  <c r="U219" i="7"/>
  <c r="AJ219" i="7"/>
  <c r="AI219" i="7"/>
  <c r="U218" i="7"/>
  <c r="AJ218" i="7"/>
  <c r="AI218" i="7"/>
  <c r="U217" i="7"/>
  <c r="AJ217" i="7"/>
  <c r="AI217" i="7"/>
  <c r="U216" i="7"/>
  <c r="AJ216" i="7"/>
  <c r="AI216" i="7"/>
  <c r="U215" i="7"/>
  <c r="AJ215" i="7"/>
  <c r="AI215" i="7"/>
  <c r="U214" i="7"/>
  <c r="AJ214" i="7"/>
  <c r="AI214" i="7"/>
  <c r="U213" i="7"/>
  <c r="AJ213" i="7"/>
  <c r="AI213" i="7"/>
  <c r="U212" i="7"/>
  <c r="AJ212" i="7"/>
  <c r="AI212" i="7"/>
  <c r="U211" i="7"/>
  <c r="R211" i="7"/>
  <c r="Q211" i="7"/>
  <c r="AJ211" i="7"/>
  <c r="AI211" i="7"/>
  <c r="F211" i="7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AJ210" i="7"/>
  <c r="AI210" i="7"/>
  <c r="U209" i="7"/>
  <c r="AJ209" i="7"/>
  <c r="AI209" i="7"/>
  <c r="U208" i="7"/>
  <c r="AJ208" i="7"/>
  <c r="AI208" i="7"/>
  <c r="U207" i="7"/>
  <c r="AJ207" i="7"/>
  <c r="AI207" i="7"/>
  <c r="U206" i="7"/>
  <c r="AJ206" i="7"/>
  <c r="AI206" i="7"/>
  <c r="U205" i="7"/>
  <c r="AJ205" i="7"/>
  <c r="AI205" i="7"/>
  <c r="U204" i="7"/>
  <c r="AJ204" i="7"/>
  <c r="AI204" i="7"/>
  <c r="U203" i="7"/>
  <c r="AJ203" i="7"/>
  <c r="AI203" i="7"/>
  <c r="U202" i="7"/>
  <c r="AJ202" i="7"/>
  <c r="AI202" i="7"/>
  <c r="U201" i="7"/>
  <c r="AJ201" i="7"/>
  <c r="AI201" i="7"/>
  <c r="U200" i="7"/>
  <c r="R200" i="7"/>
  <c r="Q200" i="7"/>
  <c r="AJ200" i="7"/>
  <c r="AI200" i="7"/>
  <c r="F200" i="7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AJ199" i="7"/>
  <c r="AI199" i="7"/>
  <c r="U198" i="7"/>
  <c r="AJ198" i="7"/>
  <c r="AI198" i="7"/>
  <c r="U197" i="7"/>
  <c r="AJ197" i="7"/>
  <c r="AI197" i="7"/>
  <c r="U196" i="7"/>
  <c r="AJ196" i="7"/>
  <c r="AI196" i="7"/>
  <c r="U195" i="7"/>
  <c r="AJ195" i="7"/>
  <c r="AI195" i="7"/>
  <c r="U194" i="7"/>
  <c r="AJ194" i="7"/>
  <c r="AI194" i="7"/>
  <c r="U193" i="7"/>
  <c r="AJ193" i="7"/>
  <c r="AI193" i="7"/>
  <c r="U192" i="7"/>
  <c r="AJ192" i="7"/>
  <c r="AI192" i="7"/>
  <c r="U191" i="7"/>
  <c r="AJ191" i="7"/>
  <c r="AI191" i="7"/>
  <c r="U190" i="7"/>
  <c r="AJ190" i="7"/>
  <c r="AI190" i="7"/>
  <c r="U189" i="7"/>
  <c r="R189" i="7"/>
  <c r="Q189" i="7"/>
  <c r="AJ189" i="7"/>
  <c r="AI189" i="7"/>
  <c r="F189" i="7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AJ188" i="7"/>
  <c r="AI188" i="7"/>
  <c r="U187" i="7"/>
  <c r="AJ187" i="7"/>
  <c r="AI187" i="7"/>
  <c r="U186" i="7"/>
  <c r="AJ186" i="7"/>
  <c r="AI186" i="7"/>
  <c r="U185" i="7"/>
  <c r="AJ185" i="7"/>
  <c r="AI185" i="7"/>
  <c r="U184" i="7"/>
  <c r="AJ184" i="7"/>
  <c r="AI184" i="7"/>
  <c r="U183" i="7"/>
  <c r="AJ183" i="7"/>
  <c r="AI183" i="7"/>
  <c r="U182" i="7"/>
  <c r="AJ182" i="7"/>
  <c r="AI182" i="7"/>
  <c r="U181" i="7"/>
  <c r="AJ181" i="7"/>
  <c r="AI181" i="7"/>
  <c r="U180" i="7"/>
  <c r="AJ180" i="7"/>
  <c r="AI180" i="7"/>
  <c r="U179" i="7"/>
  <c r="AJ179" i="7"/>
  <c r="AI179" i="7"/>
  <c r="U178" i="7"/>
  <c r="R178" i="7"/>
  <c r="Q178" i="7"/>
  <c r="AJ178" i="7"/>
  <c r="AI178" i="7"/>
  <c r="F178" i="7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AJ177" i="7"/>
  <c r="AI177" i="7"/>
  <c r="U176" i="7"/>
  <c r="AJ176" i="7"/>
  <c r="AI176" i="7"/>
  <c r="U175" i="7"/>
  <c r="AJ175" i="7"/>
  <c r="AI175" i="7"/>
  <c r="U174" i="7"/>
  <c r="AJ174" i="7"/>
  <c r="AI174" i="7"/>
  <c r="U173" i="7"/>
  <c r="AJ173" i="7"/>
  <c r="AI173" i="7"/>
  <c r="U172" i="7"/>
  <c r="AJ172" i="7"/>
  <c r="AI172" i="7"/>
  <c r="U171" i="7"/>
  <c r="AJ171" i="7"/>
  <c r="AI171" i="7"/>
  <c r="U170" i="7"/>
  <c r="AJ170" i="7"/>
  <c r="AI170" i="7"/>
  <c r="U169" i="7"/>
  <c r="AJ169" i="7"/>
  <c r="AI169" i="7"/>
  <c r="U168" i="7"/>
  <c r="AJ168" i="7"/>
  <c r="AI168" i="7"/>
  <c r="U167" i="7"/>
  <c r="R167" i="7"/>
  <c r="Q167" i="7"/>
  <c r="AJ167" i="7"/>
  <c r="AI167" i="7"/>
  <c r="F167" i="7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AJ166" i="7"/>
  <c r="AI166" i="7"/>
  <c r="U165" i="7"/>
  <c r="AJ165" i="7"/>
  <c r="AI165" i="7"/>
  <c r="U164" i="7"/>
  <c r="AJ164" i="7"/>
  <c r="AI164" i="7"/>
  <c r="U163" i="7"/>
  <c r="AJ163" i="7"/>
  <c r="AI163" i="7"/>
  <c r="U162" i="7"/>
  <c r="AJ162" i="7"/>
  <c r="AI162" i="7"/>
  <c r="U161" i="7"/>
  <c r="AJ161" i="7"/>
  <c r="AI161" i="7"/>
  <c r="U160" i="7"/>
  <c r="AJ160" i="7"/>
  <c r="AI160" i="7"/>
  <c r="U159" i="7"/>
  <c r="AJ159" i="7"/>
  <c r="AI159" i="7"/>
  <c r="U158" i="7"/>
  <c r="AJ158" i="7"/>
  <c r="AI158" i="7"/>
  <c r="U157" i="7"/>
  <c r="AJ157" i="7"/>
  <c r="AI157" i="7"/>
  <c r="U156" i="7"/>
  <c r="R156" i="7"/>
  <c r="Q156" i="7"/>
  <c r="AJ156" i="7"/>
  <c r="AI156" i="7"/>
  <c r="F156" i="7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AJ155" i="7"/>
  <c r="AI155" i="7"/>
  <c r="U154" i="7"/>
  <c r="AJ154" i="7"/>
  <c r="AI154" i="7"/>
  <c r="U153" i="7"/>
  <c r="AJ153" i="7"/>
  <c r="AI153" i="7"/>
  <c r="U152" i="7"/>
  <c r="AJ152" i="7"/>
  <c r="AI152" i="7"/>
  <c r="U151" i="7"/>
  <c r="AJ151" i="7"/>
  <c r="AI151" i="7"/>
  <c r="U150" i="7"/>
  <c r="AJ150" i="7"/>
  <c r="AI150" i="7"/>
  <c r="U149" i="7"/>
  <c r="AJ149" i="7"/>
  <c r="AI149" i="7"/>
  <c r="U148" i="7"/>
  <c r="AJ148" i="7"/>
  <c r="AI148" i="7"/>
  <c r="U147" i="7"/>
  <c r="AJ147" i="7"/>
  <c r="AI147" i="7"/>
  <c r="U146" i="7"/>
  <c r="AJ146" i="7"/>
  <c r="AI146" i="7"/>
  <c r="U145" i="7"/>
  <c r="R145" i="7"/>
  <c r="Q145" i="7"/>
  <c r="AJ145" i="7"/>
  <c r="AI145" i="7"/>
  <c r="F145" i="7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AJ144" i="7"/>
  <c r="AI144" i="7"/>
  <c r="U143" i="7"/>
  <c r="AJ143" i="7"/>
  <c r="AI143" i="7"/>
  <c r="U142" i="7"/>
  <c r="AJ142" i="7"/>
  <c r="AI142" i="7"/>
  <c r="U141" i="7"/>
  <c r="AJ141" i="7"/>
  <c r="AI141" i="7"/>
  <c r="U140" i="7"/>
  <c r="AJ140" i="7"/>
  <c r="AI140" i="7"/>
  <c r="U139" i="7"/>
  <c r="AJ139" i="7"/>
  <c r="AI139" i="7"/>
  <c r="U138" i="7"/>
  <c r="AJ138" i="7"/>
  <c r="AI138" i="7"/>
  <c r="U137" i="7"/>
  <c r="AJ137" i="7"/>
  <c r="AI137" i="7"/>
  <c r="U136" i="7"/>
  <c r="AJ136" i="7"/>
  <c r="AI136" i="7"/>
  <c r="U135" i="7"/>
  <c r="AJ135" i="7"/>
  <c r="AI135" i="7"/>
  <c r="U134" i="7"/>
  <c r="R134" i="7"/>
  <c r="Q134" i="7"/>
  <c r="AJ134" i="7"/>
  <c r="AI134" i="7"/>
  <c r="F134" i="7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AJ133" i="7"/>
  <c r="AI133" i="7"/>
  <c r="U132" i="7"/>
  <c r="R132" i="7"/>
  <c r="Q132" i="7"/>
  <c r="AJ132" i="7"/>
  <c r="AE132" i="7" s="1"/>
  <c r="AF132" i="7" s="1"/>
  <c r="AG132" i="7" s="1"/>
  <c r="AH132" i="7" s="1"/>
  <c r="J132" i="7" s="1"/>
  <c r="K132" i="7" s="1"/>
  <c r="AI132" i="7"/>
  <c r="AK132" i="7" s="1"/>
  <c r="U131" i="7"/>
  <c r="R131" i="7"/>
  <c r="Q131" i="7"/>
  <c r="AJ131" i="7"/>
  <c r="AE131" i="7" s="1"/>
  <c r="AF131" i="7" s="1"/>
  <c r="AG131" i="7" s="1"/>
  <c r="AH131" i="7" s="1"/>
  <c r="J131" i="7" s="1"/>
  <c r="K131" i="7" s="1"/>
  <c r="AI131" i="7"/>
  <c r="AK131" i="7" s="1"/>
  <c r="U130" i="7"/>
  <c r="AJ130" i="7"/>
  <c r="AI130" i="7"/>
  <c r="U129" i="7"/>
  <c r="AJ129" i="7"/>
  <c r="AI129" i="7"/>
  <c r="U128" i="7"/>
  <c r="AJ128" i="7"/>
  <c r="AI128" i="7"/>
  <c r="U127" i="7"/>
  <c r="AJ127" i="7"/>
  <c r="AI127" i="7"/>
  <c r="U126" i="7"/>
  <c r="AJ126" i="7"/>
  <c r="AI126" i="7"/>
  <c r="U125" i="7"/>
  <c r="AJ125" i="7"/>
  <c r="AI125" i="7"/>
  <c r="U124" i="7"/>
  <c r="AJ124" i="7"/>
  <c r="AI124" i="7"/>
  <c r="U123" i="7"/>
  <c r="R123" i="7"/>
  <c r="Q123" i="7"/>
  <c r="AJ123" i="7"/>
  <c r="AI123" i="7"/>
  <c r="F123" i="7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AJ122" i="7"/>
  <c r="AI122" i="7"/>
  <c r="U121" i="7"/>
  <c r="AJ121" i="7"/>
  <c r="AI121" i="7"/>
  <c r="U120" i="7"/>
  <c r="AJ120" i="7"/>
  <c r="AI120" i="7"/>
  <c r="U119" i="7"/>
  <c r="AJ119" i="7"/>
  <c r="AI119" i="7"/>
  <c r="U118" i="7"/>
  <c r="AJ118" i="7"/>
  <c r="AI118" i="7"/>
  <c r="U117" i="7"/>
  <c r="AJ117" i="7"/>
  <c r="AI117" i="7"/>
  <c r="U116" i="7"/>
  <c r="AJ116" i="7"/>
  <c r="AI116" i="7"/>
  <c r="U115" i="7"/>
  <c r="AJ115" i="7"/>
  <c r="AI115" i="7"/>
  <c r="U114" i="7"/>
  <c r="AJ114" i="7"/>
  <c r="AI114" i="7"/>
  <c r="U113" i="7"/>
  <c r="AJ113" i="7"/>
  <c r="AI113" i="7"/>
  <c r="U112" i="7"/>
  <c r="R112" i="7"/>
  <c r="Q112" i="7"/>
  <c r="AJ112" i="7"/>
  <c r="AI112" i="7"/>
  <c r="F112" i="7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AJ111" i="7"/>
  <c r="AI111" i="7"/>
  <c r="U110" i="7"/>
  <c r="AJ110" i="7"/>
  <c r="AI110" i="7"/>
  <c r="U109" i="7"/>
  <c r="AJ109" i="7"/>
  <c r="AI109" i="7"/>
  <c r="U108" i="7"/>
  <c r="AJ108" i="7"/>
  <c r="AI108" i="7"/>
  <c r="U107" i="7"/>
  <c r="AJ107" i="7"/>
  <c r="AI107" i="7"/>
  <c r="U106" i="7"/>
  <c r="AJ106" i="7"/>
  <c r="AI106" i="7"/>
  <c r="U105" i="7"/>
  <c r="AJ105" i="7"/>
  <c r="AI105" i="7"/>
  <c r="U104" i="7"/>
  <c r="AJ104" i="7"/>
  <c r="AI104" i="7"/>
  <c r="U103" i="7"/>
  <c r="AJ103" i="7"/>
  <c r="AI103" i="7"/>
  <c r="U102" i="7"/>
  <c r="AJ102" i="7"/>
  <c r="AI102" i="7"/>
  <c r="U101" i="7"/>
  <c r="R101" i="7"/>
  <c r="Q101" i="7"/>
  <c r="AJ101" i="7"/>
  <c r="AI101" i="7"/>
  <c r="F101" i="7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AJ100" i="7"/>
  <c r="AI100" i="7"/>
  <c r="U99" i="7"/>
  <c r="AJ99" i="7"/>
  <c r="AI99" i="7"/>
  <c r="U98" i="7"/>
  <c r="AJ98" i="7"/>
  <c r="AI98" i="7"/>
  <c r="U97" i="7"/>
  <c r="AJ97" i="7"/>
  <c r="AI97" i="7"/>
  <c r="U96" i="7"/>
  <c r="AJ96" i="7"/>
  <c r="AI96" i="7"/>
  <c r="U95" i="7"/>
  <c r="AJ95" i="7"/>
  <c r="AI95" i="7"/>
  <c r="U94" i="7"/>
  <c r="AJ94" i="7"/>
  <c r="AI94" i="7"/>
  <c r="U93" i="7"/>
  <c r="AJ93" i="7"/>
  <c r="AI93" i="7"/>
  <c r="U92" i="7"/>
  <c r="AJ92" i="7"/>
  <c r="AI92" i="7"/>
  <c r="U91" i="7"/>
  <c r="AJ91" i="7"/>
  <c r="AI91" i="7"/>
  <c r="U90" i="7"/>
  <c r="R90" i="7"/>
  <c r="Q90" i="7"/>
  <c r="AJ90" i="7"/>
  <c r="AI90" i="7"/>
  <c r="F90" i="7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AJ89" i="7"/>
  <c r="AI89" i="7"/>
  <c r="U88" i="7"/>
  <c r="AJ88" i="7"/>
  <c r="AI88" i="7"/>
  <c r="U87" i="7"/>
  <c r="AJ87" i="7"/>
  <c r="AI87" i="7"/>
  <c r="U86" i="7"/>
  <c r="AJ86" i="7"/>
  <c r="AI86" i="7"/>
  <c r="U85" i="7"/>
  <c r="AJ85" i="7"/>
  <c r="AI85" i="7"/>
  <c r="U84" i="7"/>
  <c r="AJ84" i="7"/>
  <c r="AI84" i="7"/>
  <c r="U83" i="7"/>
  <c r="AJ83" i="7"/>
  <c r="AI83" i="7"/>
  <c r="U82" i="7"/>
  <c r="AJ82" i="7"/>
  <c r="AI82" i="7"/>
  <c r="U81" i="7"/>
  <c r="AJ81" i="7"/>
  <c r="AI81" i="7"/>
  <c r="U80" i="7"/>
  <c r="AJ80" i="7"/>
  <c r="AI80" i="7"/>
  <c r="U79" i="7"/>
  <c r="R79" i="7"/>
  <c r="Q79" i="7"/>
  <c r="AJ79" i="7"/>
  <c r="AI79" i="7"/>
  <c r="F79" i="7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AJ78" i="7"/>
  <c r="AI78" i="7"/>
  <c r="U77" i="7"/>
  <c r="AJ77" i="7"/>
  <c r="AI77" i="7"/>
  <c r="U76" i="7"/>
  <c r="AJ76" i="7"/>
  <c r="AI76" i="7"/>
  <c r="U75" i="7"/>
  <c r="AJ75" i="7"/>
  <c r="AI75" i="7"/>
  <c r="U74" i="7"/>
  <c r="AJ74" i="7"/>
  <c r="AI74" i="7"/>
  <c r="U73" i="7"/>
  <c r="AJ73" i="7"/>
  <c r="AI73" i="7"/>
  <c r="U72" i="7"/>
  <c r="AJ72" i="7"/>
  <c r="AI72" i="7"/>
  <c r="U71" i="7"/>
  <c r="AJ71" i="7"/>
  <c r="AI71" i="7"/>
  <c r="U70" i="7"/>
  <c r="AJ70" i="7"/>
  <c r="AI70" i="7"/>
  <c r="U69" i="7"/>
  <c r="AJ69" i="7"/>
  <c r="AI69" i="7"/>
  <c r="U68" i="7"/>
  <c r="R68" i="7"/>
  <c r="Q68" i="7"/>
  <c r="AJ68" i="7"/>
  <c r="AI68" i="7"/>
  <c r="F68" i="7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AJ67" i="7"/>
  <c r="AI67" i="7"/>
  <c r="U66" i="7"/>
  <c r="AJ66" i="7"/>
  <c r="AI66" i="7"/>
  <c r="U65" i="7"/>
  <c r="AJ65" i="7"/>
  <c r="AI65" i="7"/>
  <c r="U64" i="7"/>
  <c r="AJ64" i="7"/>
  <c r="AI64" i="7"/>
  <c r="U63" i="7"/>
  <c r="AJ63" i="7"/>
  <c r="AI63" i="7"/>
  <c r="U62" i="7"/>
  <c r="AJ62" i="7"/>
  <c r="AI62" i="7"/>
  <c r="U61" i="7"/>
  <c r="AJ61" i="7"/>
  <c r="AI61" i="7"/>
  <c r="U60" i="7"/>
  <c r="AJ60" i="7"/>
  <c r="AI60" i="7"/>
  <c r="U59" i="7"/>
  <c r="AJ59" i="7"/>
  <c r="AI59" i="7"/>
  <c r="U58" i="7"/>
  <c r="AJ58" i="7"/>
  <c r="AI58" i="7"/>
  <c r="U57" i="7"/>
  <c r="R57" i="7"/>
  <c r="Q57" i="7"/>
  <c r="AJ57" i="7"/>
  <c r="AI57" i="7"/>
  <c r="F57" i="7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AJ56" i="7"/>
  <c r="AI56" i="7"/>
  <c r="U55" i="7"/>
  <c r="AJ55" i="7"/>
  <c r="AI55" i="7"/>
  <c r="U54" i="7"/>
  <c r="AJ54" i="7"/>
  <c r="AI54" i="7"/>
  <c r="U53" i="7"/>
  <c r="AJ53" i="7"/>
  <c r="AI53" i="7"/>
  <c r="U52" i="7"/>
  <c r="AJ52" i="7"/>
  <c r="AI52" i="7"/>
  <c r="U51" i="7"/>
  <c r="AJ51" i="7"/>
  <c r="AI51" i="7"/>
  <c r="U50" i="7"/>
  <c r="AJ50" i="7"/>
  <c r="AI50" i="7"/>
  <c r="U49" i="7"/>
  <c r="AJ49" i="7"/>
  <c r="AI49" i="7"/>
  <c r="U48" i="7"/>
  <c r="AJ48" i="7"/>
  <c r="AI48" i="7"/>
  <c r="U47" i="7"/>
  <c r="AJ47" i="7"/>
  <c r="AI47" i="7"/>
  <c r="U46" i="7"/>
  <c r="R46" i="7"/>
  <c r="Q46" i="7"/>
  <c r="AJ46" i="7"/>
  <c r="AI46" i="7"/>
  <c r="F46" i="7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AJ45" i="7"/>
  <c r="AI45" i="7"/>
  <c r="U44" i="7"/>
  <c r="AJ44" i="7"/>
  <c r="AI44" i="7"/>
  <c r="U43" i="7"/>
  <c r="AJ43" i="7"/>
  <c r="AI43" i="7"/>
  <c r="U42" i="7"/>
  <c r="AJ42" i="7"/>
  <c r="AI42" i="7"/>
  <c r="U41" i="7"/>
  <c r="AJ41" i="7"/>
  <c r="AI41" i="7"/>
  <c r="U40" i="7"/>
  <c r="AJ40" i="7"/>
  <c r="AI40" i="7"/>
  <c r="U39" i="7"/>
  <c r="AJ39" i="7"/>
  <c r="AI39" i="7"/>
  <c r="U38" i="7"/>
  <c r="AJ38" i="7"/>
  <c r="AI38" i="7"/>
  <c r="U37" i="7"/>
  <c r="AJ37" i="7"/>
  <c r="AI37" i="7"/>
  <c r="U36" i="7"/>
  <c r="AJ36" i="7"/>
  <c r="AI36" i="7"/>
  <c r="U35" i="7"/>
  <c r="R35" i="7"/>
  <c r="Q35" i="7"/>
  <c r="AJ35" i="7"/>
  <c r="AI35" i="7"/>
  <c r="F35" i="7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AJ34" i="7"/>
  <c r="AI34" i="7"/>
  <c r="U33" i="7"/>
  <c r="AJ33" i="7"/>
  <c r="AI33" i="7"/>
  <c r="U32" i="7"/>
  <c r="AJ32" i="7"/>
  <c r="AI32" i="7"/>
  <c r="U31" i="7"/>
  <c r="AJ31" i="7"/>
  <c r="AI31" i="7"/>
  <c r="U30" i="7"/>
  <c r="AJ30" i="7"/>
  <c r="AI30" i="7"/>
  <c r="U29" i="7"/>
  <c r="AJ29" i="7"/>
  <c r="AI29" i="7"/>
  <c r="U28" i="7"/>
  <c r="AJ28" i="7"/>
  <c r="AI28" i="7"/>
  <c r="U27" i="7"/>
  <c r="AJ27" i="7"/>
  <c r="AI27" i="7"/>
  <c r="U26" i="7"/>
  <c r="AJ26" i="7"/>
  <c r="AI26" i="7"/>
  <c r="U25" i="7"/>
  <c r="AJ25" i="7"/>
  <c r="AI25" i="7"/>
  <c r="U24" i="7"/>
  <c r="R24" i="7"/>
  <c r="Q24" i="7"/>
  <c r="AJ24" i="7"/>
  <c r="AI24" i="7"/>
  <c r="F24" i="7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AJ23" i="7"/>
  <c r="AI23" i="7"/>
  <c r="U22" i="7"/>
  <c r="AJ22" i="7"/>
  <c r="AI22" i="7"/>
  <c r="U21" i="7"/>
  <c r="AJ21" i="7"/>
  <c r="AI21" i="7"/>
  <c r="U20" i="7"/>
  <c r="AJ20" i="7"/>
  <c r="AI20" i="7"/>
  <c r="U19" i="7"/>
  <c r="AJ19" i="7"/>
  <c r="AI19" i="7"/>
  <c r="U18" i="7"/>
  <c r="AJ18" i="7"/>
  <c r="AI18" i="7"/>
  <c r="U17" i="7"/>
  <c r="AJ17" i="7"/>
  <c r="AI17" i="7"/>
  <c r="U16" i="7"/>
  <c r="AJ16" i="7"/>
  <c r="AI16" i="7"/>
  <c r="U15" i="7"/>
  <c r="AJ15" i="7"/>
  <c r="AI15" i="7"/>
  <c r="U14" i="7"/>
  <c r="AJ14" i="7"/>
  <c r="AI14" i="7"/>
  <c r="U13" i="7"/>
  <c r="R13" i="7"/>
  <c r="Q13" i="7"/>
  <c r="AJ13" i="7"/>
  <c r="AI13" i="7"/>
  <c r="F13" i="7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AJ12" i="7"/>
  <c r="AI12" i="7"/>
  <c r="U11" i="7"/>
  <c r="AJ11" i="7"/>
  <c r="AI11" i="7"/>
  <c r="U10" i="7"/>
  <c r="AJ10" i="7"/>
  <c r="AI10" i="7"/>
  <c r="U9" i="7"/>
  <c r="AJ9" i="7"/>
  <c r="AI9" i="7"/>
  <c r="U8" i="7"/>
  <c r="AJ8" i="7"/>
  <c r="AI8" i="7"/>
  <c r="U7" i="7"/>
  <c r="AJ7" i="7"/>
  <c r="AI7" i="7"/>
  <c r="U6" i="7"/>
  <c r="AJ6" i="7"/>
  <c r="AI6" i="7"/>
  <c r="U5" i="7"/>
  <c r="AJ5" i="7"/>
  <c r="AI5" i="7"/>
  <c r="U4" i="7"/>
  <c r="AJ4" i="7"/>
  <c r="AI4" i="7"/>
  <c r="U3" i="7"/>
  <c r="AJ3" i="7"/>
  <c r="AI3" i="7"/>
  <c r="U2" i="7"/>
  <c r="R2" i="7"/>
  <c r="Q2" i="7"/>
  <c r="AJ2" i="7"/>
  <c r="AE2" i="7" s="1"/>
  <c r="AF2" i="7" s="1"/>
  <c r="AG2" i="7" s="1"/>
  <c r="AH2" i="7" s="1"/>
  <c r="J2" i="7" s="1"/>
  <c r="K2" i="7" s="1"/>
  <c r="AI2" i="7"/>
  <c r="AK2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AK421" i="7" l="1"/>
  <c r="AE432" i="7"/>
  <c r="AK465" i="7"/>
  <c r="AE190" i="7"/>
  <c r="AK223" i="7"/>
  <c r="AE234" i="7"/>
  <c r="AK267" i="7"/>
  <c r="AE278" i="7"/>
  <c r="AK311" i="7"/>
  <c r="AE322" i="7"/>
  <c r="AE344" i="7"/>
  <c r="AK377" i="7"/>
  <c r="AE388" i="7"/>
  <c r="AK586" i="7"/>
  <c r="AE972" i="7"/>
  <c r="AF972" i="7" s="1"/>
  <c r="AG972" i="7" s="1"/>
  <c r="AH972" i="7" s="1"/>
  <c r="J972" i="7" s="1"/>
  <c r="K972" i="7" s="1"/>
  <c r="O972" i="7" s="1"/>
  <c r="P972" i="7" s="1"/>
  <c r="AK1049" i="7"/>
  <c r="O350" i="7"/>
  <c r="P350" i="7" s="1"/>
  <c r="L350" i="7"/>
  <c r="O374" i="7"/>
  <c r="P374" i="7" s="1"/>
  <c r="L374" i="7"/>
  <c r="O406" i="7"/>
  <c r="P406" i="7" s="1"/>
  <c r="L406" i="7"/>
  <c r="O949" i="7"/>
  <c r="P949" i="7" s="1"/>
  <c r="L949" i="7"/>
  <c r="O1007" i="7"/>
  <c r="P1007" i="7" s="1"/>
  <c r="L1007" i="7"/>
  <c r="O1046" i="7"/>
  <c r="P1046" i="7" s="1"/>
  <c r="L1046" i="7"/>
  <c r="O1114" i="7"/>
  <c r="P1114" i="7" s="1"/>
  <c r="L1114" i="7"/>
  <c r="O430" i="7"/>
  <c r="P430" i="7" s="1"/>
  <c r="L430" i="7"/>
  <c r="O438" i="7"/>
  <c r="P438" i="7" s="1"/>
  <c r="L438" i="7"/>
  <c r="O506" i="7"/>
  <c r="P506" i="7" s="1"/>
  <c r="L506" i="7"/>
  <c r="O516" i="7"/>
  <c r="P516" i="7" s="1"/>
  <c r="L516" i="7"/>
  <c r="O518" i="7"/>
  <c r="P518" i="7" s="1"/>
  <c r="L518" i="7"/>
  <c r="O540" i="7"/>
  <c r="P540" i="7" s="1"/>
  <c r="L540" i="7"/>
  <c r="O659" i="7"/>
  <c r="P659" i="7" s="1"/>
  <c r="O351" i="7"/>
  <c r="P351" i="7" s="1"/>
  <c r="L351" i="7"/>
  <c r="O363" i="7"/>
  <c r="P363" i="7" s="1"/>
  <c r="L363" i="7"/>
  <c r="AK369" i="7"/>
  <c r="AE370" i="7"/>
  <c r="O375" i="7"/>
  <c r="P375" i="7" s="1"/>
  <c r="L375" i="7"/>
  <c r="AK379" i="7"/>
  <c r="AE380" i="7"/>
  <c r="AK383" i="7"/>
  <c r="AE384" i="7"/>
  <c r="AK387" i="7"/>
  <c r="AK389" i="7"/>
  <c r="AE390" i="7"/>
  <c r="AK393" i="7"/>
  <c r="AE394" i="7"/>
  <c r="AE400" i="7"/>
  <c r="AK403" i="7"/>
  <c r="AE404" i="7"/>
  <c r="O407" i="7"/>
  <c r="P407" i="7" s="1"/>
  <c r="L407" i="7"/>
  <c r="AK413" i="7"/>
  <c r="AE414" i="7"/>
  <c r="O419" i="7"/>
  <c r="P419" i="7" s="1"/>
  <c r="L419" i="7"/>
  <c r="AK423" i="7"/>
  <c r="AE424" i="7"/>
  <c r="O427" i="7"/>
  <c r="P427" i="7" s="1"/>
  <c r="L427" i="7"/>
  <c r="AK433" i="7"/>
  <c r="AE434" i="7"/>
  <c r="AK437" i="7"/>
  <c r="O439" i="7"/>
  <c r="P439" i="7" s="1"/>
  <c r="L439" i="7"/>
  <c r="AE444" i="7"/>
  <c r="AK447" i="7"/>
  <c r="AE448" i="7"/>
  <c r="O451" i="7"/>
  <c r="P451" i="7" s="1"/>
  <c r="L451" i="7"/>
  <c r="AK457" i="7"/>
  <c r="AE458" i="7"/>
  <c r="O463" i="7"/>
  <c r="P463" i="7" s="1"/>
  <c r="L463" i="7"/>
  <c r="AK467" i="7"/>
  <c r="AE468" i="7"/>
  <c r="O471" i="7"/>
  <c r="P471" i="7" s="1"/>
  <c r="L471" i="7"/>
  <c r="AK477" i="7"/>
  <c r="AE478" i="7"/>
  <c r="AK481" i="7"/>
  <c r="O483" i="7"/>
  <c r="P483" i="7" s="1"/>
  <c r="L483" i="7"/>
  <c r="AE488" i="7"/>
  <c r="AK491" i="7"/>
  <c r="AE492" i="7"/>
  <c r="O495" i="7"/>
  <c r="P495" i="7" s="1"/>
  <c r="L495" i="7"/>
  <c r="AK501" i="7"/>
  <c r="AE502" i="7"/>
  <c r="O507" i="7"/>
  <c r="P507" i="7" s="1"/>
  <c r="L507" i="7"/>
  <c r="AK511" i="7"/>
  <c r="AE512" i="7"/>
  <c r="AK521" i="7"/>
  <c r="AE522" i="7"/>
  <c r="AK525" i="7"/>
  <c r="O527" i="7"/>
  <c r="P527" i="7" s="1"/>
  <c r="L527" i="7"/>
  <c r="AE532" i="7"/>
  <c r="AK535" i="7"/>
  <c r="O537" i="7"/>
  <c r="P537" i="7" s="1"/>
  <c r="L537" i="7"/>
  <c r="AK543" i="7"/>
  <c r="O1047" i="7"/>
  <c r="P1047" i="7" s="1"/>
  <c r="L1047" i="7"/>
  <c r="O1078" i="7"/>
  <c r="P1078" i="7" s="1"/>
  <c r="L1078" i="7"/>
  <c r="O482" i="7"/>
  <c r="P482" i="7" s="1"/>
  <c r="L482" i="7"/>
  <c r="O536" i="7"/>
  <c r="P536" i="7" s="1"/>
  <c r="L536" i="7"/>
  <c r="O131" i="7"/>
  <c r="P131" i="7" s="1"/>
  <c r="L131" i="7"/>
  <c r="O340" i="7"/>
  <c r="P340" i="7" s="1"/>
  <c r="L340" i="7"/>
  <c r="O352" i="7"/>
  <c r="P352" i="7" s="1"/>
  <c r="L352" i="7"/>
  <c r="O364" i="7"/>
  <c r="P364" i="7" s="1"/>
  <c r="L364" i="7"/>
  <c r="O372" i="7"/>
  <c r="P372" i="7" s="1"/>
  <c r="L372" i="7"/>
  <c r="O396" i="7"/>
  <c r="P396" i="7" s="1"/>
  <c r="L396" i="7"/>
  <c r="O408" i="7"/>
  <c r="P408" i="7" s="1"/>
  <c r="L408" i="7"/>
  <c r="O416" i="7"/>
  <c r="P416" i="7" s="1"/>
  <c r="L416" i="7"/>
  <c r="O428" i="7"/>
  <c r="P428" i="7" s="1"/>
  <c r="L428" i="7"/>
  <c r="O440" i="7"/>
  <c r="P440" i="7" s="1"/>
  <c r="L440" i="7"/>
  <c r="O452" i="7"/>
  <c r="P452" i="7" s="1"/>
  <c r="L452" i="7"/>
  <c r="O460" i="7"/>
  <c r="P460" i="7" s="1"/>
  <c r="L460" i="7"/>
  <c r="O472" i="7"/>
  <c r="P472" i="7" s="1"/>
  <c r="L472" i="7"/>
  <c r="O484" i="7"/>
  <c r="P484" i="7" s="1"/>
  <c r="L484" i="7"/>
  <c r="O496" i="7"/>
  <c r="P496" i="7" s="1"/>
  <c r="L496" i="7"/>
  <c r="O504" i="7"/>
  <c r="P504" i="7" s="1"/>
  <c r="L504" i="7"/>
  <c r="O528" i="7"/>
  <c r="P528" i="7" s="1"/>
  <c r="L528" i="7"/>
  <c r="O538" i="7"/>
  <c r="P538" i="7" s="1"/>
  <c r="L538" i="7"/>
  <c r="O695" i="7"/>
  <c r="P695" i="7" s="1"/>
  <c r="L695" i="7"/>
  <c r="O722" i="7"/>
  <c r="P722" i="7" s="1"/>
  <c r="L722" i="7"/>
  <c r="O947" i="7"/>
  <c r="P947" i="7" s="1"/>
  <c r="L947" i="7"/>
  <c r="O1048" i="7"/>
  <c r="P1048" i="7" s="1"/>
  <c r="L1048" i="7"/>
  <c r="O1079" i="7"/>
  <c r="P1079" i="7" s="1"/>
  <c r="L1079" i="7"/>
  <c r="O1112" i="7"/>
  <c r="P1112" i="7" s="1"/>
  <c r="L1112" i="7"/>
  <c r="O342" i="7"/>
  <c r="P342" i="7" s="1"/>
  <c r="L342" i="7"/>
  <c r="O362" i="7"/>
  <c r="P362" i="7" s="1"/>
  <c r="L362" i="7"/>
  <c r="O418" i="7"/>
  <c r="P418" i="7" s="1"/>
  <c r="L418" i="7"/>
  <c r="O450" i="7"/>
  <c r="P450" i="7" s="1"/>
  <c r="L450" i="7"/>
  <c r="O462" i="7"/>
  <c r="P462" i="7" s="1"/>
  <c r="L462" i="7"/>
  <c r="O474" i="7"/>
  <c r="P474" i="7" s="1"/>
  <c r="L474" i="7"/>
  <c r="O494" i="7"/>
  <c r="P494" i="7" s="1"/>
  <c r="L494" i="7"/>
  <c r="O526" i="7"/>
  <c r="P526" i="7" s="1"/>
  <c r="L526" i="7"/>
  <c r="O595" i="7"/>
  <c r="P595" i="7" s="1"/>
  <c r="L595" i="7"/>
  <c r="O2" i="7"/>
  <c r="P2" i="7" s="1"/>
  <c r="L2" i="7"/>
  <c r="O132" i="7"/>
  <c r="P132" i="7" s="1"/>
  <c r="L132" i="7"/>
  <c r="O341" i="7"/>
  <c r="P341" i="7" s="1"/>
  <c r="L341" i="7"/>
  <c r="O353" i="7"/>
  <c r="P353" i="7" s="1"/>
  <c r="L353" i="7"/>
  <c r="O361" i="7"/>
  <c r="P361" i="7" s="1"/>
  <c r="L361" i="7"/>
  <c r="O373" i="7"/>
  <c r="P373" i="7" s="1"/>
  <c r="L373" i="7"/>
  <c r="O397" i="7"/>
  <c r="P397" i="7" s="1"/>
  <c r="L397" i="7"/>
  <c r="O405" i="7"/>
  <c r="P405" i="7" s="1"/>
  <c r="L405" i="7"/>
  <c r="O417" i="7"/>
  <c r="P417" i="7" s="1"/>
  <c r="L417" i="7"/>
  <c r="O429" i="7"/>
  <c r="P429" i="7" s="1"/>
  <c r="L429" i="7"/>
  <c r="O441" i="7"/>
  <c r="P441" i="7" s="1"/>
  <c r="L441" i="7"/>
  <c r="O449" i="7"/>
  <c r="P449" i="7" s="1"/>
  <c r="L449" i="7"/>
  <c r="O461" i="7"/>
  <c r="P461" i="7" s="1"/>
  <c r="L461" i="7"/>
  <c r="O473" i="7"/>
  <c r="P473" i="7" s="1"/>
  <c r="L473" i="7"/>
  <c r="O485" i="7"/>
  <c r="P485" i="7" s="1"/>
  <c r="L485" i="7"/>
  <c r="O493" i="7"/>
  <c r="P493" i="7" s="1"/>
  <c r="L493" i="7"/>
  <c r="O505" i="7"/>
  <c r="P505" i="7" s="1"/>
  <c r="L505" i="7"/>
  <c r="O515" i="7"/>
  <c r="P515" i="7" s="1"/>
  <c r="L515" i="7"/>
  <c r="O517" i="7"/>
  <c r="P517" i="7" s="1"/>
  <c r="L517" i="7"/>
  <c r="O529" i="7"/>
  <c r="P529" i="7" s="1"/>
  <c r="L529" i="7"/>
  <c r="O539" i="7"/>
  <c r="P539" i="7" s="1"/>
  <c r="L539" i="7"/>
  <c r="O594" i="7"/>
  <c r="P594" i="7" s="1"/>
  <c r="L594" i="7"/>
  <c r="AE597" i="7"/>
  <c r="AK630" i="7"/>
  <c r="AE641" i="7"/>
  <c r="O658" i="7"/>
  <c r="P658" i="7" s="1"/>
  <c r="AE661" i="7"/>
  <c r="AK694" i="7"/>
  <c r="O696" i="7"/>
  <c r="P696" i="7" s="1"/>
  <c r="L696" i="7"/>
  <c r="AK720" i="7"/>
  <c r="AE723" i="7"/>
  <c r="AF723" i="7" s="1"/>
  <c r="AG723" i="7" s="1"/>
  <c r="AH723" i="7" s="1"/>
  <c r="J723" i="7" s="1"/>
  <c r="K723" i="7" s="1"/>
  <c r="AK742" i="7"/>
  <c r="AE753" i="7"/>
  <c r="AK786" i="7"/>
  <c r="AE797" i="7"/>
  <c r="AK830" i="7"/>
  <c r="AE841" i="7"/>
  <c r="AK874" i="7"/>
  <c r="AE885" i="7"/>
  <c r="O948" i="7"/>
  <c r="P948" i="7" s="1"/>
  <c r="L948" i="7"/>
  <c r="L972" i="7"/>
  <c r="O1080" i="7"/>
  <c r="P1080" i="7" s="1"/>
  <c r="L1080" i="7"/>
  <c r="O1113" i="7"/>
  <c r="P1113" i="7" s="1"/>
  <c r="L1113" i="7"/>
  <c r="AK1018" i="7"/>
  <c r="AE1019" i="7"/>
  <c r="AE1023" i="7"/>
  <c r="AK1026" i="7"/>
  <c r="AE1027" i="7"/>
  <c r="AF1027" i="7" s="1"/>
  <c r="AG1027" i="7" s="1"/>
  <c r="AH1027" i="7" s="1"/>
  <c r="J1027" i="7" s="1"/>
  <c r="K1027" i="7" s="1"/>
  <c r="AE1029" i="7"/>
  <c r="AK1032" i="7"/>
  <c r="AE1033" i="7"/>
  <c r="AK1036" i="7"/>
  <c r="AE1037" i="7"/>
  <c r="AE1043" i="7"/>
  <c r="AE1051" i="7"/>
  <c r="AK1054" i="7"/>
  <c r="AE1055" i="7"/>
  <c r="AK1058" i="7"/>
  <c r="AE1059" i="7"/>
  <c r="AK1064" i="7"/>
  <c r="AE1065" i="7"/>
  <c r="AE1069" i="7"/>
  <c r="AE1075" i="7"/>
  <c r="AK1086" i="7"/>
  <c r="AE1087" i="7"/>
  <c r="AK1090" i="7"/>
  <c r="AE1091" i="7"/>
  <c r="AK1096" i="7"/>
  <c r="AE1097" i="7"/>
  <c r="AE1101" i="7"/>
  <c r="AK1104" i="7"/>
  <c r="AK1106" i="7"/>
  <c r="AE1107" i="7"/>
  <c r="AK1110" i="7"/>
  <c r="AE1111" i="7"/>
  <c r="AK1072" i="7"/>
  <c r="AK1094" i="7"/>
  <c r="AE1105" i="7"/>
  <c r="AK564" i="7"/>
  <c r="AE575" i="7"/>
  <c r="AK608" i="7"/>
  <c r="AE619" i="7"/>
  <c r="AK652" i="7"/>
  <c r="AK672" i="7"/>
  <c r="AE683" i="7"/>
  <c r="AK698" i="7"/>
  <c r="AE709" i="7"/>
  <c r="AE731" i="7"/>
  <c r="AK764" i="7"/>
  <c r="AE775" i="7"/>
  <c r="AK808" i="7"/>
  <c r="AE819" i="7"/>
  <c r="AK852" i="7"/>
  <c r="AE863" i="7"/>
  <c r="AK3" i="7"/>
  <c r="AE14" i="7"/>
  <c r="AK47" i="7"/>
  <c r="AE58" i="7"/>
  <c r="AK91" i="7"/>
  <c r="AE102" i="7"/>
  <c r="AK133" i="7"/>
  <c r="AK135" i="7"/>
  <c r="AE146" i="7"/>
  <c r="AK179" i="7"/>
  <c r="AK365" i="7"/>
  <c r="AE376" i="7"/>
  <c r="AF376" i="7" s="1"/>
  <c r="AG376" i="7" s="1"/>
  <c r="AH376" i="7" s="1"/>
  <c r="J376" i="7" s="1"/>
  <c r="K376" i="7" s="1"/>
  <c r="AK409" i="7"/>
  <c r="AE420" i="7"/>
  <c r="AF420" i="7" s="1"/>
  <c r="AG420" i="7" s="1"/>
  <c r="AH420" i="7" s="1"/>
  <c r="J420" i="7" s="1"/>
  <c r="K420" i="7" s="1"/>
  <c r="AK453" i="7"/>
  <c r="AE464" i="7"/>
  <c r="AF464" i="7" s="1"/>
  <c r="AG464" i="7" s="1"/>
  <c r="AH464" i="7" s="1"/>
  <c r="J464" i="7" s="1"/>
  <c r="K464" i="7" s="1"/>
  <c r="AK497" i="7"/>
  <c r="AK896" i="7"/>
  <c r="AE596" i="7"/>
  <c r="AF596" i="7" s="1"/>
  <c r="AG596" i="7" s="1"/>
  <c r="AH596" i="7" s="1"/>
  <c r="J596" i="7" s="1"/>
  <c r="K596" i="7" s="1"/>
  <c r="AE660" i="7"/>
  <c r="AF660" i="7" s="1"/>
  <c r="AG660" i="7" s="1"/>
  <c r="AH660" i="7" s="1"/>
  <c r="J660" i="7" s="1"/>
  <c r="K660" i="7" s="1"/>
  <c r="L660" i="7" s="1"/>
  <c r="AE508" i="7"/>
  <c r="AF508" i="7" s="1"/>
  <c r="AG508" i="7" s="1"/>
  <c r="AH508" i="7" s="1"/>
  <c r="J508" i="7" s="1"/>
  <c r="K508" i="7" s="1"/>
  <c r="AK556" i="7"/>
  <c r="AE557" i="7"/>
  <c r="AK560" i="7"/>
  <c r="AE561" i="7"/>
  <c r="AK566" i="7"/>
  <c r="AE567" i="7"/>
  <c r="AK570" i="7"/>
  <c r="AE571" i="7"/>
  <c r="AK574" i="7"/>
  <c r="AK576" i="7"/>
  <c r="AE577" i="7"/>
  <c r="AK580" i="7"/>
  <c r="AE581" i="7"/>
  <c r="AK584" i="7"/>
  <c r="AE585" i="7"/>
  <c r="AF585" i="7" s="1"/>
  <c r="AG585" i="7" s="1"/>
  <c r="AH585" i="7" s="1"/>
  <c r="J585" i="7" s="1"/>
  <c r="K585" i="7" s="1"/>
  <c r="AE587" i="7"/>
  <c r="AK590" i="7"/>
  <c r="AE591" i="7"/>
  <c r="AK600" i="7"/>
  <c r="AE601" i="7"/>
  <c r="AK604" i="7"/>
  <c r="AE605" i="7"/>
  <c r="AK610" i="7"/>
  <c r="AE611" i="7"/>
  <c r="AK614" i="7"/>
  <c r="AE615" i="7"/>
  <c r="AK618" i="7"/>
  <c r="AK620" i="7"/>
  <c r="AE621" i="7"/>
  <c r="AK624" i="7"/>
  <c r="AE625" i="7"/>
  <c r="AK628" i="7"/>
  <c r="AE629" i="7"/>
  <c r="AF629" i="7" s="1"/>
  <c r="AG629" i="7" s="1"/>
  <c r="AH629" i="7" s="1"/>
  <c r="J629" i="7" s="1"/>
  <c r="K629" i="7" s="1"/>
  <c r="AE631" i="7"/>
  <c r="AK634" i="7"/>
  <c r="AE635" i="7"/>
  <c r="AK638" i="7"/>
  <c r="AE639" i="7"/>
  <c r="AK644" i="7"/>
  <c r="AE645" i="7"/>
  <c r="AK648" i="7"/>
  <c r="AE649" i="7"/>
  <c r="AK654" i="7"/>
  <c r="AE655" i="7"/>
  <c r="AK664" i="7"/>
  <c r="AE665" i="7"/>
  <c r="AK668" i="7"/>
  <c r="AE669" i="7"/>
  <c r="AK674" i="7"/>
  <c r="AE675" i="7"/>
  <c r="AK678" i="7"/>
  <c r="AE679" i="7"/>
  <c r="AK682" i="7"/>
  <c r="AK684" i="7"/>
  <c r="AE685" i="7"/>
  <c r="AK688" i="7"/>
  <c r="AE689" i="7"/>
  <c r="AK692" i="7"/>
  <c r="AE693" i="7"/>
  <c r="AF693" i="7" s="1"/>
  <c r="AG693" i="7" s="1"/>
  <c r="AH693" i="7" s="1"/>
  <c r="J693" i="7" s="1"/>
  <c r="K693" i="7" s="1"/>
  <c r="AK700" i="7"/>
  <c r="AE701" i="7"/>
  <c r="AK704" i="7"/>
  <c r="AE705" i="7"/>
  <c r="AK708" i="7"/>
  <c r="AK710" i="7"/>
  <c r="AE711" i="7"/>
  <c r="AK714" i="7"/>
  <c r="AE715" i="7"/>
  <c r="AK718" i="7"/>
  <c r="AE719" i="7"/>
  <c r="AF719" i="7" s="1"/>
  <c r="AG719" i="7" s="1"/>
  <c r="AH719" i="7" s="1"/>
  <c r="J719" i="7" s="1"/>
  <c r="K719" i="7" s="1"/>
  <c r="AE721" i="7"/>
  <c r="AK726" i="7"/>
  <c r="AE727" i="7"/>
  <c r="AK730" i="7"/>
  <c r="AK732" i="7"/>
  <c r="AE733" i="7"/>
  <c r="AK736" i="7"/>
  <c r="AE737" i="7"/>
  <c r="AK740" i="7"/>
  <c r="AE741" i="7"/>
  <c r="AF741" i="7" s="1"/>
  <c r="AG741" i="7" s="1"/>
  <c r="AH741" i="7" s="1"/>
  <c r="J741" i="7" s="1"/>
  <c r="K741" i="7" s="1"/>
  <c r="AE743" i="7"/>
  <c r="AK746" i="7"/>
  <c r="AE747" i="7"/>
  <c r="AK750" i="7"/>
  <c r="AE751" i="7"/>
  <c r="AK756" i="7"/>
  <c r="AE757" i="7"/>
  <c r="AK760" i="7"/>
  <c r="AE761" i="7"/>
  <c r="AK766" i="7"/>
  <c r="AE767" i="7"/>
  <c r="AK770" i="7"/>
  <c r="AE771" i="7"/>
  <c r="AK774" i="7"/>
  <c r="AK776" i="7"/>
  <c r="AE777" i="7"/>
  <c r="AK780" i="7"/>
  <c r="AE781" i="7"/>
  <c r="AK784" i="7"/>
  <c r="AE785" i="7"/>
  <c r="AF785" i="7" s="1"/>
  <c r="AG785" i="7" s="1"/>
  <c r="AH785" i="7" s="1"/>
  <c r="J785" i="7" s="1"/>
  <c r="K785" i="7" s="1"/>
  <c r="AE787" i="7"/>
  <c r="AK790" i="7"/>
  <c r="AE791" i="7"/>
  <c r="AK794" i="7"/>
  <c r="AE795" i="7"/>
  <c r="AK800" i="7"/>
  <c r="AE801" i="7"/>
  <c r="AK804" i="7"/>
  <c r="AE805" i="7"/>
  <c r="AK810" i="7"/>
  <c r="AE811" i="7"/>
  <c r="AK814" i="7"/>
  <c r="AE815" i="7"/>
  <c r="AK818" i="7"/>
  <c r="AK820" i="7"/>
  <c r="AE821" i="7"/>
  <c r="AK824" i="7"/>
  <c r="AE825" i="7"/>
  <c r="AK828" i="7"/>
  <c r="AE829" i="7"/>
  <c r="AF829" i="7" s="1"/>
  <c r="AG829" i="7" s="1"/>
  <c r="AH829" i="7" s="1"/>
  <c r="J829" i="7" s="1"/>
  <c r="K829" i="7" s="1"/>
  <c r="AE831" i="7"/>
  <c r="AK834" i="7"/>
  <c r="AE835" i="7"/>
  <c r="AK838" i="7"/>
  <c r="AE839" i="7"/>
  <c r="AK844" i="7"/>
  <c r="AE845" i="7"/>
  <c r="AK848" i="7"/>
  <c r="AE849" i="7"/>
  <c r="AK854" i="7"/>
  <c r="AE855" i="7"/>
  <c r="AK858" i="7"/>
  <c r="AE859" i="7"/>
  <c r="AK862" i="7"/>
  <c r="AK864" i="7"/>
  <c r="AE865" i="7"/>
  <c r="AK868" i="7"/>
  <c r="AE869" i="7"/>
  <c r="AK872" i="7"/>
  <c r="AE873" i="7"/>
  <c r="AF873" i="7" s="1"/>
  <c r="AG873" i="7" s="1"/>
  <c r="AH873" i="7" s="1"/>
  <c r="J873" i="7" s="1"/>
  <c r="K873" i="7" s="1"/>
  <c r="AE875" i="7"/>
  <c r="AK878" i="7"/>
  <c r="AE879" i="7"/>
  <c r="AK882" i="7"/>
  <c r="AE883" i="7"/>
  <c r="AK888" i="7"/>
  <c r="AE889" i="7"/>
  <c r="AK892" i="7"/>
  <c r="AE893" i="7"/>
  <c r="AK898" i="7"/>
  <c r="AE899" i="7"/>
  <c r="AK902" i="7"/>
  <c r="AE903" i="7"/>
  <c r="AK906" i="7"/>
  <c r="AK908" i="7"/>
  <c r="AE909" i="7"/>
  <c r="AK912" i="7"/>
  <c r="AE913" i="7"/>
  <c r="AK916" i="7"/>
  <c r="AE917" i="7"/>
  <c r="AF917" i="7" s="1"/>
  <c r="AG917" i="7" s="1"/>
  <c r="AH917" i="7" s="1"/>
  <c r="J917" i="7" s="1"/>
  <c r="K917" i="7" s="1"/>
  <c r="AK918" i="7"/>
  <c r="AE919" i="7"/>
  <c r="AK922" i="7"/>
  <c r="AE923" i="7"/>
  <c r="AK926" i="7"/>
  <c r="AE927" i="7"/>
  <c r="AE929" i="7"/>
  <c r="AK932" i="7"/>
  <c r="AE933" i="7"/>
  <c r="AE907" i="7"/>
  <c r="AK936" i="7"/>
  <c r="AE937" i="7"/>
  <c r="AK942" i="7"/>
  <c r="AE943" i="7"/>
  <c r="AK946" i="7"/>
  <c r="AE951" i="7"/>
  <c r="AK954" i="7"/>
  <c r="AE955" i="7"/>
  <c r="AK958" i="7"/>
  <c r="AE959" i="7"/>
  <c r="AK964" i="7"/>
  <c r="AE965" i="7"/>
  <c r="AK968" i="7"/>
  <c r="AE969" i="7"/>
  <c r="AK973" i="7"/>
  <c r="AF975" i="7"/>
  <c r="AG975" i="7" s="1"/>
  <c r="AH975" i="7" s="1"/>
  <c r="J975" i="7" s="1"/>
  <c r="K975" i="7" s="1"/>
  <c r="AK978" i="7"/>
  <c r="AE979" i="7"/>
  <c r="AK982" i="7"/>
  <c r="AE974" i="7"/>
  <c r="AE984" i="7"/>
  <c r="AK987" i="7"/>
  <c r="AE988" i="7"/>
  <c r="AK991" i="7"/>
  <c r="AE992" i="7"/>
  <c r="AK997" i="7"/>
  <c r="AE998" i="7"/>
  <c r="AK1001" i="7"/>
  <c r="AE1002" i="7"/>
  <c r="AK1005" i="7"/>
  <c r="AK1009" i="7"/>
  <c r="AE1010" i="7"/>
  <c r="AK1013" i="7"/>
  <c r="AE1014" i="7"/>
  <c r="AK1019" i="7"/>
  <c r="AE1020" i="7"/>
  <c r="AK1023" i="7"/>
  <c r="AF1023" i="7" s="1"/>
  <c r="AG1023" i="7" s="1"/>
  <c r="AH1023" i="7" s="1"/>
  <c r="J1023" i="7" s="1"/>
  <c r="K1023" i="7" s="1"/>
  <c r="AE1024" i="7"/>
  <c r="AK1027" i="7"/>
  <c r="AK1029" i="7"/>
  <c r="AE1030" i="7"/>
  <c r="AK1033" i="7"/>
  <c r="AE1034" i="7"/>
  <c r="AK1037" i="7"/>
  <c r="AE1038" i="7"/>
  <c r="AF1038" i="7" s="1"/>
  <c r="AG1038" i="7" s="1"/>
  <c r="AH1038" i="7" s="1"/>
  <c r="J1038" i="7" s="1"/>
  <c r="K1038" i="7" s="1"/>
  <c r="AK1039" i="7"/>
  <c r="AE1040" i="7"/>
  <c r="AK1043" i="7"/>
  <c r="AE1044" i="7"/>
  <c r="AK1051" i="7"/>
  <c r="AE1052" i="7"/>
  <c r="AK1055" i="7"/>
  <c r="AE1056" i="7"/>
  <c r="AK1059" i="7"/>
  <c r="AE1060" i="7"/>
  <c r="AF1060" i="7" s="1"/>
  <c r="AG1060" i="7" s="1"/>
  <c r="AH1060" i="7" s="1"/>
  <c r="J1060" i="7" s="1"/>
  <c r="K1060" i="7" s="1"/>
  <c r="AK1061" i="7"/>
  <c r="AE1062" i="7"/>
  <c r="AK1065" i="7"/>
  <c r="AE1066" i="7"/>
  <c r="AK1069" i="7"/>
  <c r="AE1070" i="7"/>
  <c r="AE1072" i="7"/>
  <c r="AF1072" i="7" s="1"/>
  <c r="AG1072" i="7" s="1"/>
  <c r="AH1072" i="7" s="1"/>
  <c r="J1072" i="7" s="1"/>
  <c r="K1072" i="7" s="1"/>
  <c r="AK1075" i="7"/>
  <c r="AE1076" i="7"/>
  <c r="AK1081" i="7"/>
  <c r="AE1082" i="7"/>
  <c r="AF1082" i="7" s="1"/>
  <c r="AG1082" i="7" s="1"/>
  <c r="AH1082" i="7" s="1"/>
  <c r="J1082" i="7" s="1"/>
  <c r="K1082" i="7" s="1"/>
  <c r="AK1083" i="7"/>
  <c r="AE1084" i="7"/>
  <c r="AK1087" i="7"/>
  <c r="AF1087" i="7" s="1"/>
  <c r="AG1087" i="7" s="1"/>
  <c r="AH1087" i="7" s="1"/>
  <c r="J1087" i="7" s="1"/>
  <c r="K1087" i="7" s="1"/>
  <c r="AE1088" i="7"/>
  <c r="AK1091" i="7"/>
  <c r="AE1092" i="7"/>
  <c r="AE1094" i="7"/>
  <c r="AF1094" i="7" s="1"/>
  <c r="AG1094" i="7" s="1"/>
  <c r="AH1094" i="7" s="1"/>
  <c r="J1094" i="7" s="1"/>
  <c r="K1094" i="7" s="1"/>
  <c r="AK1097" i="7"/>
  <c r="AE1098" i="7"/>
  <c r="AK1101" i="7"/>
  <c r="AE1102" i="7"/>
  <c r="AK1107" i="7"/>
  <c r="AE1108" i="7"/>
  <c r="AK1111" i="7"/>
  <c r="AE1116" i="7"/>
  <c r="AK1119" i="7"/>
  <c r="AE1120" i="7"/>
  <c r="AK1123" i="7"/>
  <c r="AE1124" i="7"/>
  <c r="AE3" i="7"/>
  <c r="AF3" i="7" s="1"/>
  <c r="AG3" i="7" s="1"/>
  <c r="AH3" i="7" s="1"/>
  <c r="J3" i="7" s="1"/>
  <c r="K3" i="7" s="1"/>
  <c r="L3" i="7" s="1"/>
  <c r="AK6" i="7"/>
  <c r="AE7" i="7"/>
  <c r="AK10" i="7"/>
  <c r="AE11" i="7"/>
  <c r="AK16" i="7"/>
  <c r="AE17" i="7"/>
  <c r="AK20" i="7"/>
  <c r="AE21" i="7"/>
  <c r="AK24" i="7"/>
  <c r="AK26" i="7"/>
  <c r="AE27" i="7"/>
  <c r="AK30" i="7"/>
  <c r="AE31" i="7"/>
  <c r="AK34" i="7"/>
  <c r="AE35" i="7"/>
  <c r="AF35" i="7" s="1"/>
  <c r="AG35" i="7" s="1"/>
  <c r="AH35" i="7" s="1"/>
  <c r="J35" i="7" s="1"/>
  <c r="K35" i="7" s="1"/>
  <c r="AK36" i="7"/>
  <c r="AE37" i="7"/>
  <c r="AK40" i="7"/>
  <c r="AE41" i="7"/>
  <c r="AK44" i="7"/>
  <c r="AE45" i="7"/>
  <c r="AE47" i="7"/>
  <c r="AF47" i="7" s="1"/>
  <c r="AG47" i="7" s="1"/>
  <c r="AH47" i="7" s="1"/>
  <c r="J47" i="7" s="1"/>
  <c r="K47" i="7" s="1"/>
  <c r="AK50" i="7"/>
  <c r="AE51" i="7"/>
  <c r="AK54" i="7"/>
  <c r="AE55" i="7"/>
  <c r="AK60" i="7"/>
  <c r="AE61" i="7"/>
  <c r="AK64" i="7"/>
  <c r="AE65" i="7"/>
  <c r="AK68" i="7"/>
  <c r="AK70" i="7"/>
  <c r="AE71" i="7"/>
  <c r="AK74" i="7"/>
  <c r="AE75" i="7"/>
  <c r="AK78" i="7"/>
  <c r="AE79" i="7"/>
  <c r="AF79" i="7" s="1"/>
  <c r="AG79" i="7" s="1"/>
  <c r="AH79" i="7" s="1"/>
  <c r="J79" i="7" s="1"/>
  <c r="K79" i="7" s="1"/>
  <c r="AK80" i="7"/>
  <c r="AE81" i="7"/>
  <c r="AK84" i="7"/>
  <c r="AE85" i="7"/>
  <c r="AK88" i="7"/>
  <c r="AE89" i="7"/>
  <c r="AE91" i="7"/>
  <c r="AF91" i="7" s="1"/>
  <c r="AG91" i="7" s="1"/>
  <c r="AH91" i="7" s="1"/>
  <c r="J91" i="7" s="1"/>
  <c r="K91" i="7" s="1"/>
  <c r="AK94" i="7"/>
  <c r="AE95" i="7"/>
  <c r="AK98" i="7"/>
  <c r="AE99" i="7"/>
  <c r="AK104" i="7"/>
  <c r="AE105" i="7"/>
  <c r="AK108" i="7"/>
  <c r="AE109" i="7"/>
  <c r="AK112" i="7"/>
  <c r="AK114" i="7"/>
  <c r="AE115" i="7"/>
  <c r="AK118" i="7"/>
  <c r="AE119" i="7"/>
  <c r="AK122" i="7"/>
  <c r="AE123" i="7"/>
  <c r="AF123" i="7" s="1"/>
  <c r="AG123" i="7" s="1"/>
  <c r="AH123" i="7" s="1"/>
  <c r="J123" i="7" s="1"/>
  <c r="K123" i="7" s="1"/>
  <c r="AK124" i="7"/>
  <c r="AE125" i="7"/>
  <c r="AK128" i="7"/>
  <c r="AE129" i="7"/>
  <c r="AE133" i="7"/>
  <c r="AF133" i="7" s="1"/>
  <c r="AG133" i="7" s="1"/>
  <c r="AH133" i="7" s="1"/>
  <c r="J133" i="7" s="1"/>
  <c r="K133" i="7" s="1"/>
  <c r="AE135" i="7"/>
  <c r="AK138" i="7"/>
  <c r="AE139" i="7"/>
  <c r="AK142" i="7"/>
  <c r="AE143" i="7"/>
  <c r="AK148" i="7"/>
  <c r="AE149" i="7"/>
  <c r="AK152" i="7"/>
  <c r="AE153" i="7"/>
  <c r="AK156" i="7"/>
  <c r="AK158" i="7"/>
  <c r="AE159" i="7"/>
  <c r="AK162" i="7"/>
  <c r="AE163" i="7"/>
  <c r="AK166" i="7"/>
  <c r="AE167" i="7"/>
  <c r="AF167" i="7" s="1"/>
  <c r="AG167" i="7" s="1"/>
  <c r="AH167" i="7" s="1"/>
  <c r="J167" i="7" s="1"/>
  <c r="K167" i="7" s="1"/>
  <c r="AK168" i="7"/>
  <c r="AE169" i="7"/>
  <c r="AK172" i="7"/>
  <c r="AE173" i="7"/>
  <c r="AK176" i="7"/>
  <c r="AE177" i="7"/>
  <c r="AE179" i="7"/>
  <c r="AF179" i="7" s="1"/>
  <c r="AG179" i="7" s="1"/>
  <c r="AH179" i="7" s="1"/>
  <c r="J179" i="7" s="1"/>
  <c r="K179" i="7" s="1"/>
  <c r="L179" i="7" s="1"/>
  <c r="AK182" i="7"/>
  <c r="AE183" i="7"/>
  <c r="AK186" i="7"/>
  <c r="AE187" i="7"/>
  <c r="AK192" i="7"/>
  <c r="AE193" i="7"/>
  <c r="AK196" i="7"/>
  <c r="AE197" i="7"/>
  <c r="AK200" i="7"/>
  <c r="AK202" i="7"/>
  <c r="AE203" i="7"/>
  <c r="AK206" i="7"/>
  <c r="AE207" i="7"/>
  <c r="AK210" i="7"/>
  <c r="AE211" i="7"/>
  <c r="AF211" i="7" s="1"/>
  <c r="AG211" i="7" s="1"/>
  <c r="AH211" i="7" s="1"/>
  <c r="J211" i="7" s="1"/>
  <c r="K211" i="7" s="1"/>
  <c r="AK212" i="7"/>
  <c r="AE213" i="7"/>
  <c r="AK216" i="7"/>
  <c r="AE217" i="7"/>
  <c r="AK220" i="7"/>
  <c r="AE221" i="7"/>
  <c r="AE223" i="7"/>
  <c r="AF223" i="7" s="1"/>
  <c r="AG223" i="7" s="1"/>
  <c r="AH223" i="7" s="1"/>
  <c r="J223" i="7" s="1"/>
  <c r="K223" i="7" s="1"/>
  <c r="L223" i="7" s="1"/>
  <c r="AK226" i="7"/>
  <c r="AE227" i="7"/>
  <c r="AK230" i="7"/>
  <c r="AE231" i="7"/>
  <c r="AK236" i="7"/>
  <c r="AE237" i="7"/>
  <c r="AK240" i="7"/>
  <c r="AE241" i="7"/>
  <c r="AK244" i="7"/>
  <c r="AK246" i="7"/>
  <c r="AE247" i="7"/>
  <c r="AK250" i="7"/>
  <c r="AE251" i="7"/>
  <c r="AK254" i="7"/>
  <c r="AE255" i="7"/>
  <c r="AF255" i="7" s="1"/>
  <c r="AG255" i="7" s="1"/>
  <c r="AH255" i="7" s="1"/>
  <c r="J255" i="7" s="1"/>
  <c r="K255" i="7" s="1"/>
  <c r="AK256" i="7"/>
  <c r="AE257" i="7"/>
  <c r="AK260" i="7"/>
  <c r="AE261" i="7"/>
  <c r="AK264" i="7"/>
  <c r="AE265" i="7"/>
  <c r="AE267" i="7"/>
  <c r="AF267" i="7" s="1"/>
  <c r="AG267" i="7" s="1"/>
  <c r="AH267" i="7" s="1"/>
  <c r="J267" i="7" s="1"/>
  <c r="K267" i="7" s="1"/>
  <c r="L267" i="7" s="1"/>
  <c r="AK270" i="7"/>
  <c r="AE271" i="7"/>
  <c r="AK274" i="7"/>
  <c r="AE275" i="7"/>
  <c r="AK280" i="7"/>
  <c r="AE281" i="7"/>
  <c r="AK284" i="7"/>
  <c r="AE285" i="7"/>
  <c r="AK288" i="7"/>
  <c r="AK290" i="7"/>
  <c r="AE291" i="7"/>
  <c r="AK294" i="7"/>
  <c r="AE295" i="7"/>
  <c r="AK298" i="7"/>
  <c r="AE299" i="7"/>
  <c r="AF299" i="7" s="1"/>
  <c r="AG299" i="7" s="1"/>
  <c r="AH299" i="7" s="1"/>
  <c r="J299" i="7" s="1"/>
  <c r="K299" i="7" s="1"/>
  <c r="AK300" i="7"/>
  <c r="AE301" i="7"/>
  <c r="AK304" i="7"/>
  <c r="AE305" i="7"/>
  <c r="AK308" i="7"/>
  <c r="AK5" i="7"/>
  <c r="AE6" i="7"/>
  <c r="AK9" i="7"/>
  <c r="AE10" i="7"/>
  <c r="AF10" i="7" s="1"/>
  <c r="AG10" i="7" s="1"/>
  <c r="AH10" i="7" s="1"/>
  <c r="J10" i="7" s="1"/>
  <c r="K10" i="7" s="1"/>
  <c r="AK13" i="7"/>
  <c r="AK15" i="7"/>
  <c r="AE16" i="7"/>
  <c r="AK19" i="7"/>
  <c r="AE20" i="7"/>
  <c r="AK23" i="7"/>
  <c r="AE24" i="7"/>
  <c r="AF24" i="7" s="1"/>
  <c r="AG24" i="7" s="1"/>
  <c r="AH24" i="7" s="1"/>
  <c r="J24" i="7" s="1"/>
  <c r="K24" i="7" s="1"/>
  <c r="AE26" i="7"/>
  <c r="AK29" i="7"/>
  <c r="AE30" i="7"/>
  <c r="AK33" i="7"/>
  <c r="AE34" i="7"/>
  <c r="AF34" i="7" s="1"/>
  <c r="AG34" i="7" s="1"/>
  <c r="AH34" i="7" s="1"/>
  <c r="J34" i="7" s="1"/>
  <c r="K34" i="7" s="1"/>
  <c r="AK39" i="7"/>
  <c r="AE40" i="7"/>
  <c r="AK43" i="7"/>
  <c r="AE44" i="7"/>
  <c r="AK49" i="7"/>
  <c r="AE50" i="7"/>
  <c r="AK53" i="7"/>
  <c r="AE54" i="7"/>
  <c r="AF54" i="7" s="1"/>
  <c r="AG54" i="7" s="1"/>
  <c r="AH54" i="7" s="1"/>
  <c r="J54" i="7" s="1"/>
  <c r="K54" i="7" s="1"/>
  <c r="AK57" i="7"/>
  <c r="AK59" i="7"/>
  <c r="AE60" i="7"/>
  <c r="AK63" i="7"/>
  <c r="AE64" i="7"/>
  <c r="AK67" i="7"/>
  <c r="AE68" i="7"/>
  <c r="AF68" i="7" s="1"/>
  <c r="AG68" i="7" s="1"/>
  <c r="AH68" i="7" s="1"/>
  <c r="J68" i="7" s="1"/>
  <c r="K68" i="7" s="1"/>
  <c r="AE70" i="7"/>
  <c r="AK73" i="7"/>
  <c r="AE74" i="7"/>
  <c r="AK77" i="7"/>
  <c r="AE78" i="7"/>
  <c r="AK83" i="7"/>
  <c r="AE84" i="7"/>
  <c r="AK87" i="7"/>
  <c r="AE88" i="7"/>
  <c r="AF88" i="7" s="1"/>
  <c r="AG88" i="7" s="1"/>
  <c r="AH88" i="7" s="1"/>
  <c r="J88" i="7" s="1"/>
  <c r="K88" i="7" s="1"/>
  <c r="AK93" i="7"/>
  <c r="AE94" i="7"/>
  <c r="AK97" i="7"/>
  <c r="AE98" i="7"/>
  <c r="AF98" i="7" s="1"/>
  <c r="AG98" i="7" s="1"/>
  <c r="AH98" i="7" s="1"/>
  <c r="J98" i="7" s="1"/>
  <c r="K98" i="7" s="1"/>
  <c r="AK101" i="7"/>
  <c r="AK103" i="7"/>
  <c r="AE104" i="7"/>
  <c r="AK107" i="7"/>
  <c r="AE108" i="7"/>
  <c r="AK111" i="7"/>
  <c r="AE112" i="7"/>
  <c r="AF112" i="7" s="1"/>
  <c r="AG112" i="7" s="1"/>
  <c r="AH112" i="7" s="1"/>
  <c r="J112" i="7" s="1"/>
  <c r="K112" i="7" s="1"/>
  <c r="AE114" i="7"/>
  <c r="AF114" i="7" s="1"/>
  <c r="AG114" i="7" s="1"/>
  <c r="AH114" i="7" s="1"/>
  <c r="J114" i="7" s="1"/>
  <c r="K114" i="7" s="1"/>
  <c r="AK117" i="7"/>
  <c r="AE118" i="7"/>
  <c r="AK121" i="7"/>
  <c r="AE122" i="7"/>
  <c r="AF122" i="7" s="1"/>
  <c r="AG122" i="7" s="1"/>
  <c r="AH122" i="7" s="1"/>
  <c r="J122" i="7" s="1"/>
  <c r="K122" i="7" s="1"/>
  <c r="AK127" i="7"/>
  <c r="AE128" i="7"/>
  <c r="AK137" i="7"/>
  <c r="AE138" i="7"/>
  <c r="AK141" i="7"/>
  <c r="AE142" i="7"/>
  <c r="AK145" i="7"/>
  <c r="AK147" i="7"/>
  <c r="AE148" i="7"/>
  <c r="AK151" i="7"/>
  <c r="AE152" i="7"/>
  <c r="AK155" i="7"/>
  <c r="AE156" i="7"/>
  <c r="AF156" i="7" s="1"/>
  <c r="AG156" i="7" s="1"/>
  <c r="AH156" i="7" s="1"/>
  <c r="J156" i="7" s="1"/>
  <c r="K156" i="7" s="1"/>
  <c r="AE158" i="7"/>
  <c r="AK161" i="7"/>
  <c r="AE162" i="7"/>
  <c r="AF162" i="7" s="1"/>
  <c r="AG162" i="7" s="1"/>
  <c r="AH162" i="7" s="1"/>
  <c r="J162" i="7" s="1"/>
  <c r="K162" i="7" s="1"/>
  <c r="AK165" i="7"/>
  <c r="AE166" i="7"/>
  <c r="AK171" i="7"/>
  <c r="AE172" i="7"/>
  <c r="AF172" i="7" s="1"/>
  <c r="AG172" i="7" s="1"/>
  <c r="AH172" i="7" s="1"/>
  <c r="J172" i="7" s="1"/>
  <c r="K172" i="7" s="1"/>
  <c r="AK175" i="7"/>
  <c r="AE176" i="7"/>
  <c r="AK181" i="7"/>
  <c r="AE182" i="7"/>
  <c r="AK185" i="7"/>
  <c r="AE186" i="7"/>
  <c r="AK189" i="7"/>
  <c r="AK191" i="7"/>
  <c r="AE192" i="7"/>
  <c r="AK195" i="7"/>
  <c r="AE196" i="7"/>
  <c r="AK199" i="7"/>
  <c r="AE200" i="7"/>
  <c r="AF200" i="7" s="1"/>
  <c r="AG200" i="7" s="1"/>
  <c r="AH200" i="7" s="1"/>
  <c r="J200" i="7" s="1"/>
  <c r="K200" i="7" s="1"/>
  <c r="AE202" i="7"/>
  <c r="AK205" i="7"/>
  <c r="AE206" i="7"/>
  <c r="AF206" i="7" s="1"/>
  <c r="AG206" i="7" s="1"/>
  <c r="AH206" i="7" s="1"/>
  <c r="J206" i="7" s="1"/>
  <c r="K206" i="7" s="1"/>
  <c r="AK209" i="7"/>
  <c r="AE210" i="7"/>
  <c r="AK215" i="7"/>
  <c r="AE216" i="7"/>
  <c r="AF216" i="7" s="1"/>
  <c r="AG216" i="7" s="1"/>
  <c r="AH216" i="7" s="1"/>
  <c r="J216" i="7" s="1"/>
  <c r="K216" i="7" s="1"/>
  <c r="AK219" i="7"/>
  <c r="AE220" i="7"/>
  <c r="AK225" i="7"/>
  <c r="AE226" i="7"/>
  <c r="AF226" i="7" s="1"/>
  <c r="AG226" i="7" s="1"/>
  <c r="AH226" i="7" s="1"/>
  <c r="J226" i="7" s="1"/>
  <c r="K226" i="7" s="1"/>
  <c r="AK229" i="7"/>
  <c r="AE230" i="7"/>
  <c r="AK233" i="7"/>
  <c r="AK235" i="7"/>
  <c r="AE236" i="7"/>
  <c r="AK239" i="7"/>
  <c r="AE240" i="7"/>
  <c r="AK243" i="7"/>
  <c r="AE244" i="7"/>
  <c r="AF244" i="7" s="1"/>
  <c r="AG244" i="7" s="1"/>
  <c r="AH244" i="7" s="1"/>
  <c r="J244" i="7" s="1"/>
  <c r="K244" i="7" s="1"/>
  <c r="AE246" i="7"/>
  <c r="AK249" i="7"/>
  <c r="AE250" i="7"/>
  <c r="AK253" i="7"/>
  <c r="AE254" i="7"/>
  <c r="AK259" i="7"/>
  <c r="AE260" i="7"/>
  <c r="AF260" i="7" s="1"/>
  <c r="AG260" i="7" s="1"/>
  <c r="AH260" i="7" s="1"/>
  <c r="J260" i="7" s="1"/>
  <c r="K260" i="7" s="1"/>
  <c r="AK263" i="7"/>
  <c r="AE264" i="7"/>
  <c r="AK269" i="7"/>
  <c r="AE270" i="7"/>
  <c r="AK273" i="7"/>
  <c r="AE274" i="7"/>
  <c r="AK277" i="7"/>
  <c r="AK279" i="7"/>
  <c r="AE280" i="7"/>
  <c r="AK283" i="7"/>
  <c r="AE284" i="7"/>
  <c r="AK287" i="7"/>
  <c r="AE288" i="7"/>
  <c r="AF288" i="7" s="1"/>
  <c r="AG288" i="7" s="1"/>
  <c r="AH288" i="7" s="1"/>
  <c r="J288" i="7" s="1"/>
  <c r="K288" i="7" s="1"/>
  <c r="AE290" i="7"/>
  <c r="AK293" i="7"/>
  <c r="AE294" i="7"/>
  <c r="AF294" i="7" s="1"/>
  <c r="AG294" i="7" s="1"/>
  <c r="AH294" i="7" s="1"/>
  <c r="J294" i="7" s="1"/>
  <c r="K294" i="7" s="1"/>
  <c r="AK297" i="7"/>
  <c r="AE298" i="7"/>
  <c r="AK303" i="7"/>
  <c r="AE304" i="7"/>
  <c r="AK307" i="7"/>
  <c r="AE308" i="7"/>
  <c r="AK313" i="7"/>
  <c r="AE314" i="7"/>
  <c r="AK317" i="7"/>
  <c r="AE318" i="7"/>
  <c r="AK321" i="7"/>
  <c r="AK323" i="7"/>
  <c r="AE324" i="7"/>
  <c r="AK327" i="7"/>
  <c r="AE328" i="7"/>
  <c r="AK331" i="7"/>
  <c r="AE332" i="7"/>
  <c r="AF332" i="7" s="1"/>
  <c r="AG332" i="7" s="1"/>
  <c r="AH332" i="7" s="1"/>
  <c r="J332" i="7" s="1"/>
  <c r="K332" i="7" s="1"/>
  <c r="AE334" i="7"/>
  <c r="AK337" i="7"/>
  <c r="AE338" i="7"/>
  <c r="AK345" i="7"/>
  <c r="AE346" i="7"/>
  <c r="AK349" i="7"/>
  <c r="AE356" i="7"/>
  <c r="AK359" i="7"/>
  <c r="AE360" i="7"/>
  <c r="AE309" i="7"/>
  <c r="AE311" i="7"/>
  <c r="AF311" i="7" s="1"/>
  <c r="AG311" i="7" s="1"/>
  <c r="AH311" i="7" s="1"/>
  <c r="J311" i="7" s="1"/>
  <c r="K311" i="7" s="1"/>
  <c r="L311" i="7" s="1"/>
  <c r="AK314" i="7"/>
  <c r="AE315" i="7"/>
  <c r="AK318" i="7"/>
  <c r="AE319" i="7"/>
  <c r="AK324" i="7"/>
  <c r="AE325" i="7"/>
  <c r="AK328" i="7"/>
  <c r="AE329" i="7"/>
  <c r="AK332" i="7"/>
  <c r="AK334" i="7"/>
  <c r="AE335" i="7"/>
  <c r="AK338" i="7"/>
  <c r="AE339" i="7"/>
  <c r="AK346" i="7"/>
  <c r="AE347" i="7"/>
  <c r="AK354" i="7"/>
  <c r="AK356" i="7"/>
  <c r="AE357" i="7"/>
  <c r="AK360" i="7"/>
  <c r="AE365" i="7"/>
  <c r="AF365" i="7" s="1"/>
  <c r="AG365" i="7" s="1"/>
  <c r="AH365" i="7" s="1"/>
  <c r="J365" i="7" s="1"/>
  <c r="K365" i="7" s="1"/>
  <c r="AK366" i="7"/>
  <c r="AE367" i="7"/>
  <c r="AK370" i="7"/>
  <c r="AE371" i="7"/>
  <c r="AE377" i="7"/>
  <c r="AF377" i="7" s="1"/>
  <c r="AG377" i="7" s="1"/>
  <c r="AH377" i="7" s="1"/>
  <c r="J377" i="7" s="1"/>
  <c r="K377" i="7" s="1"/>
  <c r="AK380" i="7"/>
  <c r="AE381" i="7"/>
  <c r="AK384" i="7"/>
  <c r="AF384" i="7" s="1"/>
  <c r="AG384" i="7" s="1"/>
  <c r="AH384" i="7" s="1"/>
  <c r="J384" i="7" s="1"/>
  <c r="K384" i="7" s="1"/>
  <c r="AE385" i="7"/>
  <c r="AK390" i="7"/>
  <c r="AE391" i="7"/>
  <c r="AK394" i="7"/>
  <c r="AE395" i="7"/>
  <c r="AK398" i="7"/>
  <c r="AK400" i="7"/>
  <c r="AE401" i="7"/>
  <c r="AK404" i="7"/>
  <c r="AE409" i="7"/>
  <c r="AF409" i="7" s="1"/>
  <c r="AG409" i="7" s="1"/>
  <c r="AH409" i="7" s="1"/>
  <c r="J409" i="7" s="1"/>
  <c r="K409" i="7" s="1"/>
  <c r="AK410" i="7"/>
  <c r="AE411" i="7"/>
  <c r="AK414" i="7"/>
  <c r="AE415" i="7"/>
  <c r="AE421" i="7"/>
  <c r="AF421" i="7" s="1"/>
  <c r="AG421" i="7" s="1"/>
  <c r="AH421" i="7" s="1"/>
  <c r="J421" i="7" s="1"/>
  <c r="K421" i="7" s="1"/>
  <c r="L421" i="7" s="1"/>
  <c r="AK424" i="7"/>
  <c r="AF424" i="7" s="1"/>
  <c r="AG424" i="7" s="1"/>
  <c r="AH424" i="7" s="1"/>
  <c r="J424" i="7" s="1"/>
  <c r="K424" i="7" s="1"/>
  <c r="AE425" i="7"/>
  <c r="AK434" i="7"/>
  <c r="AE435" i="7"/>
  <c r="AK442" i="7"/>
  <c r="AK444" i="7"/>
  <c r="AE445" i="7"/>
  <c r="AK448" i="7"/>
  <c r="AE453" i="7"/>
  <c r="AF453" i="7" s="1"/>
  <c r="AG453" i="7" s="1"/>
  <c r="AH453" i="7" s="1"/>
  <c r="J453" i="7" s="1"/>
  <c r="K453" i="7" s="1"/>
  <c r="AK454" i="7"/>
  <c r="AE455" i="7"/>
  <c r="AK458" i="7"/>
  <c r="AE459" i="7"/>
  <c r="AE465" i="7"/>
  <c r="AF465" i="7" s="1"/>
  <c r="AG465" i="7" s="1"/>
  <c r="AH465" i="7" s="1"/>
  <c r="J465" i="7" s="1"/>
  <c r="K465" i="7" s="1"/>
  <c r="L465" i="7" s="1"/>
  <c r="AK468" i="7"/>
  <c r="AE469" i="7"/>
  <c r="AK478" i="7"/>
  <c r="AF478" i="7" s="1"/>
  <c r="AG478" i="7" s="1"/>
  <c r="AH478" i="7" s="1"/>
  <c r="J478" i="7" s="1"/>
  <c r="K478" i="7" s="1"/>
  <c r="AE479" i="7"/>
  <c r="AK486" i="7"/>
  <c r="AK488" i="7"/>
  <c r="AE489" i="7"/>
  <c r="AK492" i="7"/>
  <c r="AE497" i="7"/>
  <c r="AF497" i="7" s="1"/>
  <c r="AG497" i="7" s="1"/>
  <c r="AH497" i="7" s="1"/>
  <c r="J497" i="7" s="1"/>
  <c r="K497" i="7" s="1"/>
  <c r="AK498" i="7"/>
  <c r="AE499" i="7"/>
  <c r="AK502" i="7"/>
  <c r="AE503" i="7"/>
  <c r="AE509" i="7"/>
  <c r="AF509" i="7" s="1"/>
  <c r="AG509" i="7" s="1"/>
  <c r="AH509" i="7" s="1"/>
  <c r="J509" i="7" s="1"/>
  <c r="K509" i="7" s="1"/>
  <c r="AK512" i="7"/>
  <c r="AE514" i="7"/>
  <c r="AK522" i="7"/>
  <c r="AE523" i="7"/>
  <c r="AK530" i="7"/>
  <c r="AK532" i="7"/>
  <c r="AE533" i="7"/>
  <c r="AK544" i="7"/>
  <c r="AE545" i="7"/>
  <c r="AK548" i="7"/>
  <c r="AE549" i="7"/>
  <c r="AK697" i="7"/>
  <c r="AE544" i="7"/>
  <c r="AK547" i="7"/>
  <c r="AE548" i="7"/>
  <c r="AK551" i="7"/>
  <c r="AK554" i="7"/>
  <c r="AE555" i="7"/>
  <c r="AK558" i="7"/>
  <c r="AE559" i="7"/>
  <c r="AK562" i="7"/>
  <c r="AE563" i="7"/>
  <c r="AF563" i="7" s="1"/>
  <c r="AG563" i="7" s="1"/>
  <c r="AH563" i="7" s="1"/>
  <c r="J563" i="7" s="1"/>
  <c r="K563" i="7" s="1"/>
  <c r="AE565" i="7"/>
  <c r="AK568" i="7"/>
  <c r="AE569" i="7"/>
  <c r="AK572" i="7"/>
  <c r="AE573" i="7"/>
  <c r="AK578" i="7"/>
  <c r="AE579" i="7"/>
  <c r="AK582" i="7"/>
  <c r="AE583" i="7"/>
  <c r="AK588" i="7"/>
  <c r="AE589" i="7"/>
  <c r="AK592" i="7"/>
  <c r="AE593" i="7"/>
  <c r="AK596" i="7"/>
  <c r="AK598" i="7"/>
  <c r="AE599" i="7"/>
  <c r="AK602" i="7"/>
  <c r="AE603" i="7"/>
  <c r="AK606" i="7"/>
  <c r="AE607" i="7"/>
  <c r="AF607" i="7" s="1"/>
  <c r="AG607" i="7" s="1"/>
  <c r="AH607" i="7" s="1"/>
  <c r="J607" i="7" s="1"/>
  <c r="K607" i="7" s="1"/>
  <c r="AE609" i="7"/>
  <c r="AK612" i="7"/>
  <c r="AE613" i="7"/>
  <c r="AK616" i="7"/>
  <c r="AE617" i="7"/>
  <c r="AK622" i="7"/>
  <c r="AE623" i="7"/>
  <c r="AK626" i="7"/>
  <c r="AE627" i="7"/>
  <c r="AK632" i="7"/>
  <c r="AE633" i="7"/>
  <c r="AK636" i="7"/>
  <c r="AE637" i="7"/>
  <c r="AK640" i="7"/>
  <c r="AK642" i="7"/>
  <c r="AE643" i="7"/>
  <c r="AK646" i="7"/>
  <c r="AE647" i="7"/>
  <c r="AK650" i="7"/>
  <c r="AE651" i="7"/>
  <c r="AF651" i="7" s="1"/>
  <c r="AG651" i="7" s="1"/>
  <c r="AH651" i="7" s="1"/>
  <c r="J651" i="7" s="1"/>
  <c r="K651" i="7" s="1"/>
  <c r="L651" i="7" s="1"/>
  <c r="AE653" i="7"/>
  <c r="AK656" i="7"/>
  <c r="AE657" i="7"/>
  <c r="AK662" i="7"/>
  <c r="AE663" i="7"/>
  <c r="AK666" i="7"/>
  <c r="AE667" i="7"/>
  <c r="AK670" i="7"/>
  <c r="AE671" i="7"/>
  <c r="AF671" i="7" s="1"/>
  <c r="AG671" i="7" s="1"/>
  <c r="AH671" i="7" s="1"/>
  <c r="J671" i="7" s="1"/>
  <c r="K671" i="7" s="1"/>
  <c r="AE673" i="7"/>
  <c r="AK676" i="7"/>
  <c r="AE677" i="7"/>
  <c r="AK680" i="7"/>
  <c r="AE681" i="7"/>
  <c r="AK686" i="7"/>
  <c r="AE687" i="7"/>
  <c r="AK690" i="7"/>
  <c r="AE691" i="7"/>
  <c r="AE699" i="7"/>
  <c r="AK702" i="7"/>
  <c r="AE703" i="7"/>
  <c r="AK706" i="7"/>
  <c r="AE707" i="7"/>
  <c r="AK712" i="7"/>
  <c r="AE713" i="7"/>
  <c r="AK716" i="7"/>
  <c r="AE717" i="7"/>
  <c r="AK724" i="7"/>
  <c r="AE725" i="7"/>
  <c r="AK728" i="7"/>
  <c r="AE729" i="7"/>
  <c r="AK734" i="7"/>
  <c r="AE735" i="7"/>
  <c r="AK738" i="7"/>
  <c r="AE739" i="7"/>
  <c r="AK744" i="7"/>
  <c r="AE745" i="7"/>
  <c r="AK748" i="7"/>
  <c r="AE749" i="7"/>
  <c r="AK752" i="7"/>
  <c r="AK754" i="7"/>
  <c r="AE755" i="7"/>
  <c r="AK758" i="7"/>
  <c r="AE759" i="7"/>
  <c r="AK762" i="7"/>
  <c r="AE763" i="7"/>
  <c r="AF763" i="7" s="1"/>
  <c r="AG763" i="7" s="1"/>
  <c r="AH763" i="7" s="1"/>
  <c r="J763" i="7" s="1"/>
  <c r="K763" i="7" s="1"/>
  <c r="AE765" i="7"/>
  <c r="AK768" i="7"/>
  <c r="AE769" i="7"/>
  <c r="AK772" i="7"/>
  <c r="AE773" i="7"/>
  <c r="AK778" i="7"/>
  <c r="AE779" i="7"/>
  <c r="AK782" i="7"/>
  <c r="AE783" i="7"/>
  <c r="AK788" i="7"/>
  <c r="AE789" i="7"/>
  <c r="AK792" i="7"/>
  <c r="AE793" i="7"/>
  <c r="AK796" i="7"/>
  <c r="AK798" i="7"/>
  <c r="AE799" i="7"/>
  <c r="AK802" i="7"/>
  <c r="AE803" i="7"/>
  <c r="AK806" i="7"/>
  <c r="AE807" i="7"/>
  <c r="AF807" i="7" s="1"/>
  <c r="AG807" i="7" s="1"/>
  <c r="AH807" i="7" s="1"/>
  <c r="J807" i="7" s="1"/>
  <c r="K807" i="7" s="1"/>
  <c r="AE809" i="7"/>
  <c r="AK812" i="7"/>
  <c r="AE813" i="7"/>
  <c r="AK816" i="7"/>
  <c r="AE817" i="7"/>
  <c r="AK822" i="7"/>
  <c r="AE823" i="7"/>
  <c r="AK826" i="7"/>
  <c r="AE827" i="7"/>
  <c r="AK832" i="7"/>
  <c r="AE833" i="7"/>
  <c r="AK836" i="7"/>
  <c r="AE837" i="7"/>
  <c r="AK840" i="7"/>
  <c r="AK842" i="7"/>
  <c r="AE843" i="7"/>
  <c r="AK846" i="7"/>
  <c r="AE847" i="7"/>
  <c r="AK850" i="7"/>
  <c r="AE851" i="7"/>
  <c r="AF851" i="7" s="1"/>
  <c r="AG851" i="7" s="1"/>
  <c r="AH851" i="7" s="1"/>
  <c r="J851" i="7" s="1"/>
  <c r="K851" i="7" s="1"/>
  <c r="AE853" i="7"/>
  <c r="AK856" i="7"/>
  <c r="AE857" i="7"/>
  <c r="AK860" i="7"/>
  <c r="AE861" i="7"/>
  <c r="AK866" i="7"/>
  <c r="AE867" i="7"/>
  <c r="AK870" i="7"/>
  <c r="AE871" i="7"/>
  <c r="AE1049" i="7"/>
  <c r="AF1049" i="7" s="1"/>
  <c r="AG1049" i="7" s="1"/>
  <c r="AH1049" i="7" s="1"/>
  <c r="J1049" i="7" s="1"/>
  <c r="K1049" i="7" s="1"/>
  <c r="AK876" i="7"/>
  <c r="AE877" i="7"/>
  <c r="AK880" i="7"/>
  <c r="AE881" i="7"/>
  <c r="AK884" i="7"/>
  <c r="AK886" i="7"/>
  <c r="AE887" i="7"/>
  <c r="AK890" i="7"/>
  <c r="AE891" i="7"/>
  <c r="AK894" i="7"/>
  <c r="AE895" i="7"/>
  <c r="AF895" i="7" s="1"/>
  <c r="AG895" i="7" s="1"/>
  <c r="AH895" i="7" s="1"/>
  <c r="J895" i="7" s="1"/>
  <c r="K895" i="7" s="1"/>
  <c r="AE897" i="7"/>
  <c r="AK900" i="7"/>
  <c r="AE901" i="7"/>
  <c r="AK904" i="7"/>
  <c r="AE905" i="7"/>
  <c r="AK910" i="7"/>
  <c r="AE911" i="7"/>
  <c r="AK914" i="7"/>
  <c r="AE915" i="7"/>
  <c r="AK920" i="7"/>
  <c r="AE921" i="7"/>
  <c r="AK924" i="7"/>
  <c r="AE925" i="7"/>
  <c r="AK928" i="7"/>
  <c r="AK930" i="7"/>
  <c r="AE931" i="7"/>
  <c r="AK934" i="7"/>
  <c r="AE935" i="7"/>
  <c r="AK938" i="7"/>
  <c r="AE939" i="7"/>
  <c r="AF939" i="7" s="1"/>
  <c r="AG939" i="7" s="1"/>
  <c r="AH939" i="7" s="1"/>
  <c r="J939" i="7" s="1"/>
  <c r="K939" i="7" s="1"/>
  <c r="AK940" i="7"/>
  <c r="AE941" i="7"/>
  <c r="AK944" i="7"/>
  <c r="AE945" i="7"/>
  <c r="AK952" i="7"/>
  <c r="AE953" i="7"/>
  <c r="AK956" i="7"/>
  <c r="AE957" i="7"/>
  <c r="AK960" i="7"/>
  <c r="AE961" i="7"/>
  <c r="AF961" i="7" s="1"/>
  <c r="AG961" i="7" s="1"/>
  <c r="AH961" i="7" s="1"/>
  <c r="J961" i="7" s="1"/>
  <c r="K961" i="7" s="1"/>
  <c r="AK962" i="7"/>
  <c r="AE963" i="7"/>
  <c r="AK966" i="7"/>
  <c r="AE967" i="7"/>
  <c r="AK970" i="7"/>
  <c r="AE971" i="7"/>
  <c r="AK976" i="7"/>
  <c r="AE977" i="7"/>
  <c r="AK980" i="7"/>
  <c r="AE981" i="7"/>
  <c r="AK985" i="7"/>
  <c r="AE986" i="7"/>
  <c r="AK989" i="7"/>
  <c r="AE990" i="7"/>
  <c r="AK993" i="7"/>
  <c r="AE994" i="7"/>
  <c r="AF994" i="7" s="1"/>
  <c r="AG994" i="7" s="1"/>
  <c r="AH994" i="7" s="1"/>
  <c r="J994" i="7" s="1"/>
  <c r="K994" i="7" s="1"/>
  <c r="AK995" i="7"/>
  <c r="AE996" i="7"/>
  <c r="AK999" i="7"/>
  <c r="AE1000" i="7"/>
  <c r="AK1003" i="7"/>
  <c r="AE1004" i="7"/>
  <c r="AE1006" i="7"/>
  <c r="AE1008" i="7"/>
  <c r="AF1008" i="7" s="1"/>
  <c r="AG1008" i="7" s="1"/>
  <c r="AH1008" i="7" s="1"/>
  <c r="J1008" i="7" s="1"/>
  <c r="K1008" i="7" s="1"/>
  <c r="AK1011" i="7"/>
  <c r="AE1012" i="7"/>
  <c r="AK1015" i="7"/>
  <c r="AE1016" i="7"/>
  <c r="AF1016" i="7" s="1"/>
  <c r="AG1016" i="7" s="1"/>
  <c r="AH1016" i="7" s="1"/>
  <c r="J1016" i="7" s="1"/>
  <c r="K1016" i="7" s="1"/>
  <c r="AE1018" i="7"/>
  <c r="AK1021" i="7"/>
  <c r="AE1022" i="7"/>
  <c r="AK1025" i="7"/>
  <c r="AE1026" i="7"/>
  <c r="AK1031" i="7"/>
  <c r="AE1032" i="7"/>
  <c r="AK1035" i="7"/>
  <c r="AE1036" i="7"/>
  <c r="AK1041" i="7"/>
  <c r="AE1042" i="7"/>
  <c r="AK1045" i="7"/>
  <c r="AK1053" i="7"/>
  <c r="AE1054" i="7"/>
  <c r="AF1054" i="7" s="1"/>
  <c r="AG1054" i="7" s="1"/>
  <c r="AH1054" i="7" s="1"/>
  <c r="J1054" i="7" s="1"/>
  <c r="K1054" i="7" s="1"/>
  <c r="AK1057" i="7"/>
  <c r="AE1058" i="7"/>
  <c r="AK513" i="7"/>
  <c r="AK555" i="7"/>
  <c r="AF555" i="7" s="1"/>
  <c r="AG555" i="7" s="1"/>
  <c r="AH555" i="7" s="1"/>
  <c r="J555" i="7" s="1"/>
  <c r="K555" i="7" s="1"/>
  <c r="AE556" i="7"/>
  <c r="AF556" i="7" s="1"/>
  <c r="AG556" i="7" s="1"/>
  <c r="AH556" i="7" s="1"/>
  <c r="J556" i="7" s="1"/>
  <c r="K556" i="7" s="1"/>
  <c r="AK559" i="7"/>
  <c r="AE560" i="7"/>
  <c r="AK563" i="7"/>
  <c r="AK565" i="7"/>
  <c r="AE566" i="7"/>
  <c r="AF566" i="7" s="1"/>
  <c r="AG566" i="7" s="1"/>
  <c r="AH566" i="7" s="1"/>
  <c r="J566" i="7" s="1"/>
  <c r="K566" i="7" s="1"/>
  <c r="AK569" i="7"/>
  <c r="AE570" i="7"/>
  <c r="AF570" i="7" s="1"/>
  <c r="AG570" i="7" s="1"/>
  <c r="AH570" i="7" s="1"/>
  <c r="J570" i="7" s="1"/>
  <c r="K570" i="7" s="1"/>
  <c r="AK573" i="7"/>
  <c r="AF573" i="7" s="1"/>
  <c r="AG573" i="7" s="1"/>
  <c r="AH573" i="7" s="1"/>
  <c r="J573" i="7" s="1"/>
  <c r="K573" i="7" s="1"/>
  <c r="AE574" i="7"/>
  <c r="AF574" i="7" s="1"/>
  <c r="AG574" i="7" s="1"/>
  <c r="AH574" i="7" s="1"/>
  <c r="J574" i="7" s="1"/>
  <c r="K574" i="7" s="1"/>
  <c r="AK575" i="7"/>
  <c r="AE576" i="7"/>
  <c r="AF576" i="7" s="1"/>
  <c r="AG576" i="7" s="1"/>
  <c r="AH576" i="7" s="1"/>
  <c r="J576" i="7" s="1"/>
  <c r="K576" i="7" s="1"/>
  <c r="AK579" i="7"/>
  <c r="AE580" i="7"/>
  <c r="AF580" i="7" s="1"/>
  <c r="AG580" i="7" s="1"/>
  <c r="AH580" i="7" s="1"/>
  <c r="J580" i="7" s="1"/>
  <c r="K580" i="7" s="1"/>
  <c r="AK583" i="7"/>
  <c r="AE584" i="7"/>
  <c r="AF584" i="7" s="1"/>
  <c r="AG584" i="7" s="1"/>
  <c r="AH584" i="7" s="1"/>
  <c r="J584" i="7" s="1"/>
  <c r="K584" i="7" s="1"/>
  <c r="AE586" i="7"/>
  <c r="AF586" i="7" s="1"/>
  <c r="AG586" i="7" s="1"/>
  <c r="AH586" i="7" s="1"/>
  <c r="J586" i="7" s="1"/>
  <c r="K586" i="7" s="1"/>
  <c r="L586" i="7" s="1"/>
  <c r="AK589" i="7"/>
  <c r="AE590" i="7"/>
  <c r="AF590" i="7" s="1"/>
  <c r="AG590" i="7" s="1"/>
  <c r="AH590" i="7" s="1"/>
  <c r="J590" i="7" s="1"/>
  <c r="K590" i="7" s="1"/>
  <c r="AK593" i="7"/>
  <c r="AF593" i="7" s="1"/>
  <c r="AG593" i="7" s="1"/>
  <c r="AH593" i="7" s="1"/>
  <c r="J593" i="7" s="1"/>
  <c r="K593" i="7" s="1"/>
  <c r="AK599" i="7"/>
  <c r="AE600" i="7"/>
  <c r="AK603" i="7"/>
  <c r="AE604" i="7"/>
  <c r="AF604" i="7" s="1"/>
  <c r="AG604" i="7" s="1"/>
  <c r="AH604" i="7" s="1"/>
  <c r="J604" i="7" s="1"/>
  <c r="K604" i="7" s="1"/>
  <c r="AK607" i="7"/>
  <c r="AK609" i="7"/>
  <c r="AE610" i="7"/>
  <c r="AK613" i="7"/>
  <c r="AE614" i="7"/>
  <c r="AF614" i="7" s="1"/>
  <c r="AG614" i="7" s="1"/>
  <c r="AH614" i="7" s="1"/>
  <c r="J614" i="7" s="1"/>
  <c r="K614" i="7" s="1"/>
  <c r="AK617" i="7"/>
  <c r="AE618" i="7"/>
  <c r="AF618" i="7" s="1"/>
  <c r="AG618" i="7" s="1"/>
  <c r="AH618" i="7" s="1"/>
  <c r="J618" i="7" s="1"/>
  <c r="K618" i="7" s="1"/>
  <c r="AK619" i="7"/>
  <c r="AF619" i="7" s="1"/>
  <c r="AG619" i="7" s="1"/>
  <c r="AH619" i="7" s="1"/>
  <c r="J619" i="7" s="1"/>
  <c r="K619" i="7" s="1"/>
  <c r="AE620" i="7"/>
  <c r="AF620" i="7" s="1"/>
  <c r="AG620" i="7" s="1"/>
  <c r="AH620" i="7" s="1"/>
  <c r="J620" i="7" s="1"/>
  <c r="K620" i="7" s="1"/>
  <c r="AK623" i="7"/>
  <c r="AE624" i="7"/>
  <c r="AF624" i="7" s="1"/>
  <c r="AG624" i="7" s="1"/>
  <c r="AH624" i="7" s="1"/>
  <c r="J624" i="7" s="1"/>
  <c r="K624" i="7" s="1"/>
  <c r="AK627" i="7"/>
  <c r="AF627" i="7" s="1"/>
  <c r="AG627" i="7" s="1"/>
  <c r="AH627" i="7" s="1"/>
  <c r="J627" i="7" s="1"/>
  <c r="K627" i="7" s="1"/>
  <c r="AE628" i="7"/>
  <c r="AF628" i="7" s="1"/>
  <c r="AG628" i="7" s="1"/>
  <c r="AH628" i="7" s="1"/>
  <c r="J628" i="7" s="1"/>
  <c r="K628" i="7" s="1"/>
  <c r="AE630" i="7"/>
  <c r="AF630" i="7" s="1"/>
  <c r="AG630" i="7" s="1"/>
  <c r="AH630" i="7" s="1"/>
  <c r="J630" i="7" s="1"/>
  <c r="K630" i="7" s="1"/>
  <c r="L630" i="7" s="1"/>
  <c r="AK633" i="7"/>
  <c r="AE634" i="7"/>
  <c r="AF634" i="7" s="1"/>
  <c r="AG634" i="7" s="1"/>
  <c r="AH634" i="7" s="1"/>
  <c r="J634" i="7" s="1"/>
  <c r="K634" i="7" s="1"/>
  <c r="AK637" i="7"/>
  <c r="AF637" i="7" s="1"/>
  <c r="AG637" i="7" s="1"/>
  <c r="AH637" i="7" s="1"/>
  <c r="J637" i="7" s="1"/>
  <c r="K637" i="7" s="1"/>
  <c r="L637" i="7" s="1"/>
  <c r="AE638" i="7"/>
  <c r="AF638" i="7" s="1"/>
  <c r="AG638" i="7" s="1"/>
  <c r="AH638" i="7" s="1"/>
  <c r="J638" i="7" s="1"/>
  <c r="K638" i="7" s="1"/>
  <c r="L638" i="7" s="1"/>
  <c r="AK643" i="7"/>
  <c r="AE644" i="7"/>
  <c r="AF644" i="7" s="1"/>
  <c r="AG644" i="7" s="1"/>
  <c r="AH644" i="7" s="1"/>
  <c r="J644" i="7" s="1"/>
  <c r="K644" i="7" s="1"/>
  <c r="L644" i="7" s="1"/>
  <c r="AK647" i="7"/>
  <c r="AE648" i="7"/>
  <c r="AF648" i="7" s="1"/>
  <c r="AG648" i="7" s="1"/>
  <c r="AH648" i="7" s="1"/>
  <c r="J648" i="7" s="1"/>
  <c r="K648" i="7" s="1"/>
  <c r="L648" i="7" s="1"/>
  <c r="AK651" i="7"/>
  <c r="AK653" i="7"/>
  <c r="AF653" i="7" s="1"/>
  <c r="AG653" i="7" s="1"/>
  <c r="AH653" i="7" s="1"/>
  <c r="J653" i="7" s="1"/>
  <c r="K653" i="7" s="1"/>
  <c r="L653" i="7" s="1"/>
  <c r="AE654" i="7"/>
  <c r="AK657" i="7"/>
  <c r="AK663" i="7"/>
  <c r="AE664" i="7"/>
  <c r="AF664" i="7" s="1"/>
  <c r="AG664" i="7" s="1"/>
  <c r="AH664" i="7" s="1"/>
  <c r="J664" i="7" s="1"/>
  <c r="K664" i="7" s="1"/>
  <c r="AK667" i="7"/>
  <c r="AE668" i="7"/>
  <c r="AK671" i="7"/>
  <c r="AK673" i="7"/>
  <c r="AF673" i="7" s="1"/>
  <c r="AG673" i="7" s="1"/>
  <c r="AH673" i="7" s="1"/>
  <c r="J673" i="7" s="1"/>
  <c r="K673" i="7" s="1"/>
  <c r="AE674" i="7"/>
  <c r="AF674" i="7" s="1"/>
  <c r="AG674" i="7" s="1"/>
  <c r="AH674" i="7" s="1"/>
  <c r="J674" i="7" s="1"/>
  <c r="K674" i="7" s="1"/>
  <c r="AK677" i="7"/>
  <c r="AE678" i="7"/>
  <c r="AK681" i="7"/>
  <c r="AF681" i="7" s="1"/>
  <c r="AG681" i="7" s="1"/>
  <c r="AH681" i="7" s="1"/>
  <c r="J681" i="7" s="1"/>
  <c r="K681" i="7" s="1"/>
  <c r="AE682" i="7"/>
  <c r="AF682" i="7" s="1"/>
  <c r="AG682" i="7" s="1"/>
  <c r="AH682" i="7" s="1"/>
  <c r="J682" i="7" s="1"/>
  <c r="K682" i="7" s="1"/>
  <c r="AK683" i="7"/>
  <c r="AE684" i="7"/>
  <c r="AF684" i="7" s="1"/>
  <c r="AG684" i="7" s="1"/>
  <c r="AH684" i="7" s="1"/>
  <c r="J684" i="7" s="1"/>
  <c r="K684" i="7" s="1"/>
  <c r="AK687" i="7"/>
  <c r="AF687" i="7" s="1"/>
  <c r="AG687" i="7" s="1"/>
  <c r="AH687" i="7" s="1"/>
  <c r="J687" i="7" s="1"/>
  <c r="K687" i="7" s="1"/>
  <c r="AE688" i="7"/>
  <c r="AF688" i="7" s="1"/>
  <c r="AG688" i="7" s="1"/>
  <c r="AH688" i="7" s="1"/>
  <c r="J688" i="7" s="1"/>
  <c r="K688" i="7" s="1"/>
  <c r="AK691" i="7"/>
  <c r="AE692" i="7"/>
  <c r="AF692" i="7" s="1"/>
  <c r="AG692" i="7" s="1"/>
  <c r="AH692" i="7" s="1"/>
  <c r="J692" i="7" s="1"/>
  <c r="K692" i="7" s="1"/>
  <c r="AE694" i="7"/>
  <c r="AF694" i="7" s="1"/>
  <c r="AG694" i="7" s="1"/>
  <c r="AH694" i="7" s="1"/>
  <c r="J694" i="7" s="1"/>
  <c r="K694" i="7" s="1"/>
  <c r="L694" i="7" s="1"/>
  <c r="AK699" i="7"/>
  <c r="AE700" i="7"/>
  <c r="AF700" i="7" s="1"/>
  <c r="AG700" i="7" s="1"/>
  <c r="AH700" i="7" s="1"/>
  <c r="J700" i="7" s="1"/>
  <c r="K700" i="7" s="1"/>
  <c r="AK703" i="7"/>
  <c r="AE704" i="7"/>
  <c r="AF704" i="7" s="1"/>
  <c r="AG704" i="7" s="1"/>
  <c r="AH704" i="7" s="1"/>
  <c r="J704" i="7" s="1"/>
  <c r="K704" i="7" s="1"/>
  <c r="AK707" i="7"/>
  <c r="AE708" i="7"/>
  <c r="AF708" i="7" s="1"/>
  <c r="AG708" i="7" s="1"/>
  <c r="AH708" i="7" s="1"/>
  <c r="J708" i="7" s="1"/>
  <c r="K708" i="7" s="1"/>
  <c r="AK709" i="7"/>
  <c r="AE710" i="7"/>
  <c r="AF710" i="7" s="1"/>
  <c r="AG710" i="7" s="1"/>
  <c r="AH710" i="7" s="1"/>
  <c r="J710" i="7" s="1"/>
  <c r="K710" i="7" s="1"/>
  <c r="AK713" i="7"/>
  <c r="AF713" i="7" s="1"/>
  <c r="AG713" i="7" s="1"/>
  <c r="AH713" i="7" s="1"/>
  <c r="J713" i="7" s="1"/>
  <c r="K713" i="7" s="1"/>
  <c r="AE714" i="7"/>
  <c r="AK717" i="7"/>
  <c r="AE718" i="7"/>
  <c r="AF718" i="7" s="1"/>
  <c r="AG718" i="7" s="1"/>
  <c r="AH718" i="7" s="1"/>
  <c r="J718" i="7" s="1"/>
  <c r="K718" i="7" s="1"/>
  <c r="AE720" i="7"/>
  <c r="AF720" i="7" s="1"/>
  <c r="AG720" i="7" s="1"/>
  <c r="AH720" i="7" s="1"/>
  <c r="J720" i="7" s="1"/>
  <c r="K720" i="7" s="1"/>
  <c r="AK725" i="7"/>
  <c r="AE726" i="7"/>
  <c r="AF726" i="7" s="1"/>
  <c r="AG726" i="7" s="1"/>
  <c r="AH726" i="7" s="1"/>
  <c r="J726" i="7" s="1"/>
  <c r="K726" i="7" s="1"/>
  <c r="AK729" i="7"/>
  <c r="AF729" i="7" s="1"/>
  <c r="AG729" i="7" s="1"/>
  <c r="AH729" i="7" s="1"/>
  <c r="J729" i="7" s="1"/>
  <c r="K729" i="7" s="1"/>
  <c r="AE730" i="7"/>
  <c r="AF730" i="7" s="1"/>
  <c r="AG730" i="7" s="1"/>
  <c r="AH730" i="7" s="1"/>
  <c r="J730" i="7" s="1"/>
  <c r="K730" i="7" s="1"/>
  <c r="AK731" i="7"/>
  <c r="AE732" i="7"/>
  <c r="AK735" i="7"/>
  <c r="AF735" i="7" s="1"/>
  <c r="AG735" i="7" s="1"/>
  <c r="AH735" i="7" s="1"/>
  <c r="J735" i="7" s="1"/>
  <c r="K735" i="7" s="1"/>
  <c r="AE736" i="7"/>
  <c r="AF736" i="7" s="1"/>
  <c r="AG736" i="7" s="1"/>
  <c r="AH736" i="7" s="1"/>
  <c r="J736" i="7" s="1"/>
  <c r="K736" i="7" s="1"/>
  <c r="AK739" i="7"/>
  <c r="AE740" i="7"/>
  <c r="AE742" i="7"/>
  <c r="AF742" i="7" s="1"/>
  <c r="AG742" i="7" s="1"/>
  <c r="AH742" i="7" s="1"/>
  <c r="J742" i="7" s="1"/>
  <c r="K742" i="7" s="1"/>
  <c r="AK745" i="7"/>
  <c r="AE746" i="7"/>
  <c r="AF746" i="7" s="1"/>
  <c r="AG746" i="7" s="1"/>
  <c r="AH746" i="7" s="1"/>
  <c r="J746" i="7" s="1"/>
  <c r="K746" i="7" s="1"/>
  <c r="AK749" i="7"/>
  <c r="AE750" i="7"/>
  <c r="AF750" i="7" s="1"/>
  <c r="AG750" i="7" s="1"/>
  <c r="AH750" i="7" s="1"/>
  <c r="J750" i="7" s="1"/>
  <c r="K750" i="7" s="1"/>
  <c r="AK755" i="7"/>
  <c r="AF755" i="7" s="1"/>
  <c r="AG755" i="7" s="1"/>
  <c r="AH755" i="7" s="1"/>
  <c r="J755" i="7" s="1"/>
  <c r="K755" i="7" s="1"/>
  <c r="AE756" i="7"/>
  <c r="AF756" i="7" s="1"/>
  <c r="AG756" i="7" s="1"/>
  <c r="AH756" i="7" s="1"/>
  <c r="J756" i="7" s="1"/>
  <c r="K756" i="7" s="1"/>
  <c r="AK759" i="7"/>
  <c r="AE760" i="7"/>
  <c r="AF760" i="7" s="1"/>
  <c r="AG760" i="7" s="1"/>
  <c r="AH760" i="7" s="1"/>
  <c r="J760" i="7" s="1"/>
  <c r="K760" i="7" s="1"/>
  <c r="AK763" i="7"/>
  <c r="AK765" i="7"/>
  <c r="AE766" i="7"/>
  <c r="AF766" i="7" s="1"/>
  <c r="AG766" i="7" s="1"/>
  <c r="AH766" i="7" s="1"/>
  <c r="J766" i="7" s="1"/>
  <c r="K766" i="7" s="1"/>
  <c r="AK769" i="7"/>
  <c r="AF769" i="7" s="1"/>
  <c r="AG769" i="7" s="1"/>
  <c r="AH769" i="7" s="1"/>
  <c r="J769" i="7" s="1"/>
  <c r="K769" i="7" s="1"/>
  <c r="AE770" i="7"/>
  <c r="AF770" i="7" s="1"/>
  <c r="AG770" i="7" s="1"/>
  <c r="AH770" i="7" s="1"/>
  <c r="J770" i="7" s="1"/>
  <c r="K770" i="7" s="1"/>
  <c r="L770" i="7" s="1"/>
  <c r="AK773" i="7"/>
  <c r="AE774" i="7"/>
  <c r="AF774" i="7" s="1"/>
  <c r="AG774" i="7" s="1"/>
  <c r="AH774" i="7" s="1"/>
  <c r="J774" i="7" s="1"/>
  <c r="K774" i="7" s="1"/>
  <c r="AK775" i="7"/>
  <c r="AF775" i="7" s="1"/>
  <c r="AG775" i="7" s="1"/>
  <c r="AH775" i="7" s="1"/>
  <c r="J775" i="7" s="1"/>
  <c r="K775" i="7" s="1"/>
  <c r="AE776" i="7"/>
  <c r="AK779" i="7"/>
  <c r="AE780" i="7"/>
  <c r="AF780" i="7" s="1"/>
  <c r="AG780" i="7" s="1"/>
  <c r="AH780" i="7" s="1"/>
  <c r="J780" i="7" s="1"/>
  <c r="K780" i="7" s="1"/>
  <c r="AK783" i="7"/>
  <c r="AE784" i="7"/>
  <c r="AE786" i="7"/>
  <c r="AF786" i="7" s="1"/>
  <c r="AG786" i="7" s="1"/>
  <c r="AH786" i="7" s="1"/>
  <c r="J786" i="7" s="1"/>
  <c r="K786" i="7" s="1"/>
  <c r="AK789" i="7"/>
  <c r="AE790" i="7"/>
  <c r="AF790" i="7" s="1"/>
  <c r="AG790" i="7" s="1"/>
  <c r="AH790" i="7" s="1"/>
  <c r="J790" i="7" s="1"/>
  <c r="K790" i="7" s="1"/>
  <c r="AK793" i="7"/>
  <c r="AE794" i="7"/>
  <c r="AF794" i="7" s="1"/>
  <c r="AG794" i="7" s="1"/>
  <c r="AH794" i="7" s="1"/>
  <c r="J794" i="7" s="1"/>
  <c r="K794" i="7" s="1"/>
  <c r="AK799" i="7"/>
  <c r="AE800" i="7"/>
  <c r="AF800" i="7" s="1"/>
  <c r="AG800" i="7" s="1"/>
  <c r="AH800" i="7" s="1"/>
  <c r="J800" i="7" s="1"/>
  <c r="K800" i="7" s="1"/>
  <c r="AK803" i="7"/>
  <c r="AE804" i="7"/>
  <c r="AF804" i="7" s="1"/>
  <c r="AG804" i="7" s="1"/>
  <c r="AH804" i="7" s="1"/>
  <c r="J804" i="7" s="1"/>
  <c r="K804" i="7" s="1"/>
  <c r="AK807" i="7"/>
  <c r="AK809" i="7"/>
  <c r="AF809" i="7" s="1"/>
  <c r="AG809" i="7" s="1"/>
  <c r="AH809" i="7" s="1"/>
  <c r="J809" i="7" s="1"/>
  <c r="K809" i="7" s="1"/>
  <c r="AE810" i="7"/>
  <c r="AF810" i="7" s="1"/>
  <c r="AG810" i="7" s="1"/>
  <c r="AH810" i="7" s="1"/>
  <c r="J810" i="7" s="1"/>
  <c r="K810" i="7" s="1"/>
  <c r="AK813" i="7"/>
  <c r="AE814" i="7"/>
  <c r="AF814" i="7" s="1"/>
  <c r="AG814" i="7" s="1"/>
  <c r="AH814" i="7" s="1"/>
  <c r="J814" i="7" s="1"/>
  <c r="K814" i="7" s="1"/>
  <c r="AK817" i="7"/>
  <c r="AE818" i="7"/>
  <c r="AF818" i="7" s="1"/>
  <c r="AG818" i="7" s="1"/>
  <c r="AH818" i="7" s="1"/>
  <c r="J818" i="7" s="1"/>
  <c r="K818" i="7" s="1"/>
  <c r="AK819" i="7"/>
  <c r="AF819" i="7" s="1"/>
  <c r="AG819" i="7" s="1"/>
  <c r="AH819" i="7" s="1"/>
  <c r="J819" i="7" s="1"/>
  <c r="K819" i="7" s="1"/>
  <c r="AE820" i="7"/>
  <c r="AK823" i="7"/>
  <c r="AF823" i="7" s="1"/>
  <c r="AG823" i="7" s="1"/>
  <c r="AH823" i="7" s="1"/>
  <c r="J823" i="7" s="1"/>
  <c r="K823" i="7" s="1"/>
  <c r="AE824" i="7"/>
  <c r="AF824" i="7" s="1"/>
  <c r="AG824" i="7" s="1"/>
  <c r="AH824" i="7" s="1"/>
  <c r="J824" i="7" s="1"/>
  <c r="K824" i="7" s="1"/>
  <c r="AK827" i="7"/>
  <c r="AE828" i="7"/>
  <c r="AE830" i="7"/>
  <c r="AF830" i="7" s="1"/>
  <c r="AG830" i="7" s="1"/>
  <c r="AH830" i="7" s="1"/>
  <c r="J830" i="7" s="1"/>
  <c r="K830" i="7" s="1"/>
  <c r="AK833" i="7"/>
  <c r="AE834" i="7"/>
  <c r="AF834" i="7" s="1"/>
  <c r="AG834" i="7" s="1"/>
  <c r="AH834" i="7" s="1"/>
  <c r="J834" i="7" s="1"/>
  <c r="K834" i="7" s="1"/>
  <c r="AK837" i="7"/>
  <c r="AE838" i="7"/>
  <c r="AF838" i="7" s="1"/>
  <c r="AG838" i="7" s="1"/>
  <c r="AH838" i="7" s="1"/>
  <c r="J838" i="7" s="1"/>
  <c r="K838" i="7" s="1"/>
  <c r="AK843" i="7"/>
  <c r="AF843" i="7" s="1"/>
  <c r="AG843" i="7" s="1"/>
  <c r="AH843" i="7" s="1"/>
  <c r="J843" i="7" s="1"/>
  <c r="K843" i="7" s="1"/>
  <c r="AE844" i="7"/>
  <c r="AF844" i="7" s="1"/>
  <c r="AG844" i="7" s="1"/>
  <c r="AH844" i="7" s="1"/>
  <c r="J844" i="7" s="1"/>
  <c r="K844" i="7" s="1"/>
  <c r="AK847" i="7"/>
  <c r="AE848" i="7"/>
  <c r="AF848" i="7" s="1"/>
  <c r="AG848" i="7" s="1"/>
  <c r="AH848" i="7" s="1"/>
  <c r="J848" i="7" s="1"/>
  <c r="K848" i="7" s="1"/>
  <c r="AK851" i="7"/>
  <c r="AK853" i="7"/>
  <c r="AE854" i="7"/>
  <c r="AF854" i="7" s="1"/>
  <c r="AG854" i="7" s="1"/>
  <c r="AH854" i="7" s="1"/>
  <c r="J854" i="7" s="1"/>
  <c r="K854" i="7" s="1"/>
  <c r="AK857" i="7"/>
  <c r="AF857" i="7" s="1"/>
  <c r="AG857" i="7" s="1"/>
  <c r="AH857" i="7" s="1"/>
  <c r="J857" i="7" s="1"/>
  <c r="K857" i="7" s="1"/>
  <c r="AE858" i="7"/>
  <c r="AF858" i="7" s="1"/>
  <c r="AG858" i="7" s="1"/>
  <c r="AH858" i="7" s="1"/>
  <c r="J858" i="7" s="1"/>
  <c r="K858" i="7" s="1"/>
  <c r="AK861" i="7"/>
  <c r="AE862" i="7"/>
  <c r="AF862" i="7" s="1"/>
  <c r="AG862" i="7" s="1"/>
  <c r="AH862" i="7" s="1"/>
  <c r="J862" i="7" s="1"/>
  <c r="K862" i="7" s="1"/>
  <c r="AK863" i="7"/>
  <c r="AF863" i="7" s="1"/>
  <c r="AG863" i="7" s="1"/>
  <c r="AH863" i="7" s="1"/>
  <c r="J863" i="7" s="1"/>
  <c r="K863" i="7" s="1"/>
  <c r="AE864" i="7"/>
  <c r="AK867" i="7"/>
  <c r="AE868" i="7"/>
  <c r="AF868" i="7" s="1"/>
  <c r="AG868" i="7" s="1"/>
  <c r="AH868" i="7" s="1"/>
  <c r="J868" i="7" s="1"/>
  <c r="K868" i="7" s="1"/>
  <c r="AK871" i="7"/>
  <c r="AE872" i="7"/>
  <c r="AE874" i="7"/>
  <c r="AF874" i="7" s="1"/>
  <c r="AG874" i="7" s="1"/>
  <c r="AH874" i="7" s="1"/>
  <c r="J874" i="7" s="1"/>
  <c r="K874" i="7" s="1"/>
  <c r="AK877" i="7"/>
  <c r="AE878" i="7"/>
  <c r="AF878" i="7" s="1"/>
  <c r="AG878" i="7" s="1"/>
  <c r="AH878" i="7" s="1"/>
  <c r="J878" i="7" s="1"/>
  <c r="K878" i="7" s="1"/>
  <c r="AK881" i="7"/>
  <c r="AF881" i="7" s="1"/>
  <c r="AG881" i="7" s="1"/>
  <c r="AH881" i="7" s="1"/>
  <c r="J881" i="7" s="1"/>
  <c r="K881" i="7" s="1"/>
  <c r="AE882" i="7"/>
  <c r="AF882" i="7" s="1"/>
  <c r="AG882" i="7" s="1"/>
  <c r="AH882" i="7" s="1"/>
  <c r="J882" i="7" s="1"/>
  <c r="K882" i="7" s="1"/>
  <c r="AK887" i="7"/>
  <c r="AE888" i="7"/>
  <c r="AF888" i="7" s="1"/>
  <c r="AG888" i="7" s="1"/>
  <c r="AH888" i="7" s="1"/>
  <c r="J888" i="7" s="1"/>
  <c r="K888" i="7" s="1"/>
  <c r="AK891" i="7"/>
  <c r="AF891" i="7" s="1"/>
  <c r="AG891" i="7" s="1"/>
  <c r="AH891" i="7" s="1"/>
  <c r="J891" i="7" s="1"/>
  <c r="K891" i="7" s="1"/>
  <c r="AE892" i="7"/>
  <c r="AF892" i="7" s="1"/>
  <c r="AG892" i="7" s="1"/>
  <c r="AH892" i="7" s="1"/>
  <c r="J892" i="7" s="1"/>
  <c r="K892" i="7" s="1"/>
  <c r="AK895" i="7"/>
  <c r="AK897" i="7"/>
  <c r="AF897" i="7" s="1"/>
  <c r="AG897" i="7" s="1"/>
  <c r="AH897" i="7" s="1"/>
  <c r="J897" i="7" s="1"/>
  <c r="K897" i="7" s="1"/>
  <c r="AE898" i="7"/>
  <c r="AF898" i="7" s="1"/>
  <c r="AG898" i="7" s="1"/>
  <c r="AH898" i="7" s="1"/>
  <c r="J898" i="7" s="1"/>
  <c r="K898" i="7" s="1"/>
  <c r="AK901" i="7"/>
  <c r="AE902" i="7"/>
  <c r="AF902" i="7" s="1"/>
  <c r="AG902" i="7" s="1"/>
  <c r="AH902" i="7" s="1"/>
  <c r="J902" i="7" s="1"/>
  <c r="K902" i="7" s="1"/>
  <c r="AK905" i="7"/>
  <c r="AF905" i="7" s="1"/>
  <c r="AG905" i="7" s="1"/>
  <c r="AH905" i="7" s="1"/>
  <c r="J905" i="7" s="1"/>
  <c r="K905" i="7" s="1"/>
  <c r="AE906" i="7"/>
  <c r="AF906" i="7" s="1"/>
  <c r="AG906" i="7" s="1"/>
  <c r="AH906" i="7" s="1"/>
  <c r="J906" i="7" s="1"/>
  <c r="K906" i="7" s="1"/>
  <c r="AK907" i="7"/>
  <c r="AE908" i="7"/>
  <c r="AK911" i="7"/>
  <c r="AF911" i="7" s="1"/>
  <c r="AG911" i="7" s="1"/>
  <c r="AH911" i="7" s="1"/>
  <c r="J911" i="7" s="1"/>
  <c r="K911" i="7" s="1"/>
  <c r="AE912" i="7"/>
  <c r="AF912" i="7" s="1"/>
  <c r="AG912" i="7" s="1"/>
  <c r="AH912" i="7" s="1"/>
  <c r="J912" i="7" s="1"/>
  <c r="K912" i="7" s="1"/>
  <c r="AK915" i="7"/>
  <c r="AE916" i="7"/>
  <c r="AE918" i="7"/>
  <c r="AF918" i="7" s="1"/>
  <c r="AG918" i="7" s="1"/>
  <c r="AH918" i="7" s="1"/>
  <c r="J918" i="7" s="1"/>
  <c r="K918" i="7" s="1"/>
  <c r="AK921" i="7"/>
  <c r="AF921" i="7" s="1"/>
  <c r="AG921" i="7" s="1"/>
  <c r="AH921" i="7" s="1"/>
  <c r="J921" i="7" s="1"/>
  <c r="K921" i="7" s="1"/>
  <c r="AE922" i="7"/>
  <c r="AK925" i="7"/>
  <c r="AE926" i="7"/>
  <c r="AF926" i="7" s="1"/>
  <c r="AG926" i="7" s="1"/>
  <c r="AH926" i="7" s="1"/>
  <c r="J926" i="7" s="1"/>
  <c r="K926" i="7" s="1"/>
  <c r="AK931" i="7"/>
  <c r="AE932" i="7"/>
  <c r="AF932" i="7" s="1"/>
  <c r="AG932" i="7" s="1"/>
  <c r="AH932" i="7" s="1"/>
  <c r="J932" i="7" s="1"/>
  <c r="K932" i="7" s="1"/>
  <c r="AK935" i="7"/>
  <c r="AE936" i="7"/>
  <c r="AF936" i="7" s="1"/>
  <c r="AG936" i="7" s="1"/>
  <c r="AH936" i="7" s="1"/>
  <c r="J936" i="7" s="1"/>
  <c r="K936" i="7" s="1"/>
  <c r="AK939" i="7"/>
  <c r="AK941" i="7"/>
  <c r="AF941" i="7" s="1"/>
  <c r="AG941" i="7" s="1"/>
  <c r="AH941" i="7" s="1"/>
  <c r="J941" i="7" s="1"/>
  <c r="K941" i="7" s="1"/>
  <c r="AE942" i="7"/>
  <c r="AF942" i="7" s="1"/>
  <c r="AG942" i="7" s="1"/>
  <c r="AH942" i="7" s="1"/>
  <c r="J942" i="7" s="1"/>
  <c r="K942" i="7" s="1"/>
  <c r="AK945" i="7"/>
  <c r="AE946" i="7"/>
  <c r="AK953" i="7"/>
  <c r="AE954" i="7"/>
  <c r="AF954" i="7" s="1"/>
  <c r="AG954" i="7" s="1"/>
  <c r="AH954" i="7" s="1"/>
  <c r="J954" i="7" s="1"/>
  <c r="K954" i="7" s="1"/>
  <c r="AK957" i="7"/>
  <c r="AE958" i="7"/>
  <c r="AK961" i="7"/>
  <c r="AK963" i="7"/>
  <c r="AE964" i="7"/>
  <c r="AF964" i="7" s="1"/>
  <c r="AG964" i="7" s="1"/>
  <c r="AH964" i="7" s="1"/>
  <c r="J964" i="7" s="1"/>
  <c r="K964" i="7" s="1"/>
  <c r="AK967" i="7"/>
  <c r="AE968" i="7"/>
  <c r="AK971" i="7"/>
  <c r="AE973" i="7"/>
  <c r="AF973" i="7" s="1"/>
  <c r="AG973" i="7" s="1"/>
  <c r="AH973" i="7" s="1"/>
  <c r="J973" i="7" s="1"/>
  <c r="K973" i="7" s="1"/>
  <c r="AK977" i="7"/>
  <c r="AF977" i="7" s="1"/>
  <c r="AG977" i="7" s="1"/>
  <c r="AH977" i="7" s="1"/>
  <c r="J977" i="7" s="1"/>
  <c r="K977" i="7" s="1"/>
  <c r="AE978" i="7"/>
  <c r="AK981" i="7"/>
  <c r="AE982" i="7"/>
  <c r="AF982" i="7" s="1"/>
  <c r="AG982" i="7" s="1"/>
  <c r="AH982" i="7" s="1"/>
  <c r="J982" i="7" s="1"/>
  <c r="K982" i="7" s="1"/>
  <c r="AK986" i="7"/>
  <c r="AE987" i="7"/>
  <c r="AF987" i="7" s="1"/>
  <c r="AG987" i="7" s="1"/>
  <c r="AH987" i="7" s="1"/>
  <c r="J987" i="7" s="1"/>
  <c r="K987" i="7" s="1"/>
  <c r="AK990" i="7"/>
  <c r="AE991" i="7"/>
  <c r="AF991" i="7" s="1"/>
  <c r="AG991" i="7" s="1"/>
  <c r="AH991" i="7" s="1"/>
  <c r="J991" i="7" s="1"/>
  <c r="K991" i="7" s="1"/>
  <c r="AK994" i="7"/>
  <c r="AK996" i="7"/>
  <c r="AE997" i="7"/>
  <c r="AF997" i="7" s="1"/>
  <c r="AG997" i="7" s="1"/>
  <c r="AH997" i="7" s="1"/>
  <c r="J997" i="7" s="1"/>
  <c r="K997" i="7" s="1"/>
  <c r="AK1000" i="7"/>
  <c r="AF1000" i="7" s="1"/>
  <c r="AG1000" i="7" s="1"/>
  <c r="AH1000" i="7" s="1"/>
  <c r="J1000" i="7" s="1"/>
  <c r="K1000" i="7" s="1"/>
  <c r="AE1001" i="7"/>
  <c r="AF1001" i="7" s="1"/>
  <c r="AG1001" i="7" s="1"/>
  <c r="AH1001" i="7" s="1"/>
  <c r="J1001" i="7" s="1"/>
  <c r="K1001" i="7" s="1"/>
  <c r="AK1004" i="7"/>
  <c r="AE1005" i="7"/>
  <c r="AF1005" i="7" s="1"/>
  <c r="AG1005" i="7" s="1"/>
  <c r="AH1005" i="7" s="1"/>
  <c r="J1005" i="7" s="1"/>
  <c r="K1005" i="7" s="1"/>
  <c r="AK1006" i="7"/>
  <c r="AF1006" i="7" s="1"/>
  <c r="AG1006" i="7" s="1"/>
  <c r="AH1006" i="7" s="1"/>
  <c r="J1006" i="7" s="1"/>
  <c r="K1006" i="7" s="1"/>
  <c r="AK1008" i="7"/>
  <c r="AE1009" i="7"/>
  <c r="AF1009" i="7" s="1"/>
  <c r="AG1009" i="7" s="1"/>
  <c r="AH1009" i="7" s="1"/>
  <c r="J1009" i="7" s="1"/>
  <c r="K1009" i="7" s="1"/>
  <c r="Q1012" i="7"/>
  <c r="AK1012" i="7"/>
  <c r="AF1012" i="7" s="1"/>
  <c r="AG1012" i="7" s="1"/>
  <c r="AH1012" i="7" s="1"/>
  <c r="J1012" i="7" s="1"/>
  <c r="K1012" i="7" s="1"/>
  <c r="AE1013" i="7"/>
  <c r="AK1016" i="7"/>
  <c r="AF1019" i="7"/>
  <c r="AG1019" i="7" s="1"/>
  <c r="AH1019" i="7" s="1"/>
  <c r="J1019" i="7" s="1"/>
  <c r="K1019" i="7" s="1"/>
  <c r="Q1022" i="7"/>
  <c r="AK1022" i="7"/>
  <c r="AF1022" i="7" s="1"/>
  <c r="AG1022" i="7" s="1"/>
  <c r="AH1022" i="7" s="1"/>
  <c r="J1022" i="7" s="1"/>
  <c r="K1022" i="7" s="1"/>
  <c r="AK1028" i="7"/>
  <c r="AF1029" i="7"/>
  <c r="AG1029" i="7" s="1"/>
  <c r="AH1029" i="7" s="1"/>
  <c r="J1029" i="7" s="1"/>
  <c r="K1029" i="7" s="1"/>
  <c r="AF1033" i="7"/>
  <c r="AG1033" i="7" s="1"/>
  <c r="AH1033" i="7" s="1"/>
  <c r="J1033" i="7" s="1"/>
  <c r="K1033" i="7" s="1"/>
  <c r="AF1037" i="7"/>
  <c r="AG1037" i="7" s="1"/>
  <c r="AH1037" i="7" s="1"/>
  <c r="J1037" i="7" s="1"/>
  <c r="K1037" i="7" s="1"/>
  <c r="Q1039" i="7"/>
  <c r="R1039" i="7" s="1"/>
  <c r="AE1039" i="7"/>
  <c r="AF1039" i="7" s="1"/>
  <c r="AG1039" i="7" s="1"/>
  <c r="AH1039" i="7" s="1"/>
  <c r="J1039" i="7" s="1"/>
  <c r="K1039" i="7" s="1"/>
  <c r="Q1043" i="7"/>
  <c r="AK1042" i="7"/>
  <c r="AF1042" i="7" s="1"/>
  <c r="AG1042" i="7" s="1"/>
  <c r="AH1042" i="7" s="1"/>
  <c r="J1042" i="7" s="1"/>
  <c r="K1042" i="7" s="1"/>
  <c r="AF1043" i="7"/>
  <c r="AG1043" i="7" s="1"/>
  <c r="AH1043" i="7" s="1"/>
  <c r="J1043" i="7" s="1"/>
  <c r="K1043" i="7" s="1"/>
  <c r="AK1050" i="7"/>
  <c r="AF1051" i="7"/>
  <c r="AG1051" i="7" s="1"/>
  <c r="AH1051" i="7" s="1"/>
  <c r="J1051" i="7" s="1"/>
  <c r="K1051" i="7" s="1"/>
  <c r="L1051" i="7" s="1"/>
  <c r="AF1055" i="7"/>
  <c r="AG1055" i="7" s="1"/>
  <c r="AH1055" i="7" s="1"/>
  <c r="J1055" i="7" s="1"/>
  <c r="K1055" i="7" s="1"/>
  <c r="AF1059" i="7"/>
  <c r="AG1059" i="7" s="1"/>
  <c r="AH1059" i="7" s="1"/>
  <c r="J1059" i="7" s="1"/>
  <c r="K1059" i="7" s="1"/>
  <c r="AE1061" i="7"/>
  <c r="AF1061" i="7" s="1"/>
  <c r="AG1061" i="7" s="1"/>
  <c r="AH1061" i="7" s="1"/>
  <c r="J1061" i="7" s="1"/>
  <c r="K1061" i="7" s="1"/>
  <c r="L1061" i="7" s="1"/>
  <c r="AF1065" i="7"/>
  <c r="AG1065" i="7" s="1"/>
  <c r="AH1065" i="7" s="1"/>
  <c r="J1065" i="7" s="1"/>
  <c r="K1065" i="7" s="1"/>
  <c r="Q1068" i="7"/>
  <c r="AK1068" i="7"/>
  <c r="AF1069" i="7"/>
  <c r="AG1069" i="7" s="1"/>
  <c r="AH1069" i="7" s="1"/>
  <c r="J1069" i="7" s="1"/>
  <c r="K1069" i="7" s="1"/>
  <c r="Q1074" i="7"/>
  <c r="AK1074" i="7"/>
  <c r="AF1075" i="7"/>
  <c r="AG1075" i="7" s="1"/>
  <c r="AH1075" i="7" s="1"/>
  <c r="J1075" i="7" s="1"/>
  <c r="K1075" i="7" s="1"/>
  <c r="AE1081" i="7"/>
  <c r="AF1081" i="7" s="1"/>
  <c r="AG1081" i="7" s="1"/>
  <c r="AH1081" i="7" s="1"/>
  <c r="J1081" i="7" s="1"/>
  <c r="K1081" i="7" s="1"/>
  <c r="AE1083" i="7"/>
  <c r="AF1083" i="7" s="1"/>
  <c r="AG1083" i="7" s="1"/>
  <c r="AH1083" i="7" s="1"/>
  <c r="J1083" i="7" s="1"/>
  <c r="K1083" i="7" s="1"/>
  <c r="L1083" i="7" s="1"/>
  <c r="AF1091" i="7"/>
  <c r="AG1091" i="7" s="1"/>
  <c r="AH1091" i="7" s="1"/>
  <c r="J1091" i="7" s="1"/>
  <c r="K1091" i="7" s="1"/>
  <c r="AF1097" i="7"/>
  <c r="AG1097" i="7" s="1"/>
  <c r="AH1097" i="7" s="1"/>
  <c r="J1097" i="7" s="1"/>
  <c r="K1097" i="7" s="1"/>
  <c r="Q1100" i="7"/>
  <c r="AK1100" i="7"/>
  <c r="AF1101" i="7"/>
  <c r="AG1101" i="7" s="1"/>
  <c r="AH1101" i="7" s="1"/>
  <c r="J1101" i="7" s="1"/>
  <c r="K1101" i="7" s="1"/>
  <c r="AF1107" i="7"/>
  <c r="AG1107" i="7" s="1"/>
  <c r="AH1107" i="7" s="1"/>
  <c r="J1107" i="7" s="1"/>
  <c r="K1107" i="7" s="1"/>
  <c r="AF1111" i="7"/>
  <c r="AG1111" i="7" s="1"/>
  <c r="AH1111" i="7" s="1"/>
  <c r="J1111" i="7" s="1"/>
  <c r="K1111" i="7" s="1"/>
  <c r="AK1118" i="7"/>
  <c r="AE1119" i="7"/>
  <c r="AF1119" i="7" s="1"/>
  <c r="AG1119" i="7" s="1"/>
  <c r="AH1119" i="7" s="1"/>
  <c r="J1119" i="7" s="1"/>
  <c r="K1119" i="7" s="1"/>
  <c r="L1119" i="7" s="1"/>
  <c r="AK1122" i="7"/>
  <c r="AE1123" i="7"/>
  <c r="AF1123" i="7" s="1"/>
  <c r="AG1123" i="7" s="1"/>
  <c r="AH1123" i="7" s="1"/>
  <c r="J1123" i="7" s="1"/>
  <c r="K1123" i="7" s="1"/>
  <c r="AK25" i="7"/>
  <c r="AE36" i="7"/>
  <c r="AF36" i="7" s="1"/>
  <c r="AG36" i="7" s="1"/>
  <c r="AH36" i="7" s="1"/>
  <c r="J36" i="7" s="1"/>
  <c r="K36" i="7" s="1"/>
  <c r="AF40" i="7"/>
  <c r="AG40" i="7" s="1"/>
  <c r="AH40" i="7" s="1"/>
  <c r="J40" i="7" s="1"/>
  <c r="K40" i="7" s="1"/>
  <c r="AK69" i="7"/>
  <c r="AF74" i="7"/>
  <c r="AG74" i="7" s="1"/>
  <c r="AH74" i="7" s="1"/>
  <c r="J74" i="7" s="1"/>
  <c r="K74" i="7" s="1"/>
  <c r="AE80" i="7"/>
  <c r="AF80" i="7" s="1"/>
  <c r="AG80" i="7" s="1"/>
  <c r="AH80" i="7" s="1"/>
  <c r="J80" i="7" s="1"/>
  <c r="K80" i="7" s="1"/>
  <c r="AF84" i="7"/>
  <c r="AG84" i="7" s="1"/>
  <c r="AH84" i="7" s="1"/>
  <c r="J84" i="7" s="1"/>
  <c r="K84" i="7" s="1"/>
  <c r="AF94" i="7"/>
  <c r="AG94" i="7" s="1"/>
  <c r="AH94" i="7" s="1"/>
  <c r="J94" i="7" s="1"/>
  <c r="K94" i="7" s="1"/>
  <c r="AF104" i="7"/>
  <c r="AG104" i="7" s="1"/>
  <c r="AH104" i="7" s="1"/>
  <c r="J104" i="7" s="1"/>
  <c r="K104" i="7" s="1"/>
  <c r="AF138" i="7"/>
  <c r="AG138" i="7" s="1"/>
  <c r="AH138" i="7" s="1"/>
  <c r="J138" i="7" s="1"/>
  <c r="K138" i="7" s="1"/>
  <c r="AF142" i="7"/>
  <c r="AG142" i="7" s="1"/>
  <c r="AH142" i="7" s="1"/>
  <c r="J142" i="7" s="1"/>
  <c r="K142" i="7" s="1"/>
  <c r="AF148" i="7"/>
  <c r="AG148" i="7" s="1"/>
  <c r="AH148" i="7" s="1"/>
  <c r="J148" i="7" s="1"/>
  <c r="K148" i="7" s="1"/>
  <c r="AF152" i="7"/>
  <c r="AG152" i="7" s="1"/>
  <c r="AH152" i="7" s="1"/>
  <c r="J152" i="7" s="1"/>
  <c r="K152" i="7" s="1"/>
  <c r="AK157" i="7"/>
  <c r="AE168" i="7"/>
  <c r="AF168" i="7" s="1"/>
  <c r="AG168" i="7" s="1"/>
  <c r="AH168" i="7" s="1"/>
  <c r="J168" i="7" s="1"/>
  <c r="K168" i="7" s="1"/>
  <c r="L168" i="7" s="1"/>
  <c r="AF176" i="7"/>
  <c r="AG176" i="7" s="1"/>
  <c r="AH176" i="7" s="1"/>
  <c r="J176" i="7" s="1"/>
  <c r="K176" i="7" s="1"/>
  <c r="AF192" i="7"/>
  <c r="AG192" i="7" s="1"/>
  <c r="AH192" i="7" s="1"/>
  <c r="J192" i="7" s="1"/>
  <c r="K192" i="7" s="1"/>
  <c r="AK201" i="7"/>
  <c r="AF202" i="7"/>
  <c r="AG202" i="7" s="1"/>
  <c r="AH202" i="7" s="1"/>
  <c r="J202" i="7" s="1"/>
  <c r="K202" i="7" s="1"/>
  <c r="AF210" i="7"/>
  <c r="AG210" i="7" s="1"/>
  <c r="AH210" i="7" s="1"/>
  <c r="J210" i="7" s="1"/>
  <c r="K210" i="7" s="1"/>
  <c r="AE212" i="7"/>
  <c r="AF212" i="7" s="1"/>
  <c r="AG212" i="7" s="1"/>
  <c r="AH212" i="7" s="1"/>
  <c r="J212" i="7" s="1"/>
  <c r="K212" i="7" s="1"/>
  <c r="AF230" i="7"/>
  <c r="AG230" i="7" s="1"/>
  <c r="AH230" i="7" s="1"/>
  <c r="J230" i="7" s="1"/>
  <c r="K230" i="7" s="1"/>
  <c r="AF236" i="7"/>
  <c r="AG236" i="7" s="1"/>
  <c r="AH236" i="7" s="1"/>
  <c r="J236" i="7" s="1"/>
  <c r="K236" i="7" s="1"/>
  <c r="AF240" i="7"/>
  <c r="AG240" i="7" s="1"/>
  <c r="AH240" i="7" s="1"/>
  <c r="J240" i="7" s="1"/>
  <c r="K240" i="7" s="1"/>
  <c r="AK245" i="7"/>
  <c r="AF250" i="7"/>
  <c r="AG250" i="7" s="1"/>
  <c r="AH250" i="7" s="1"/>
  <c r="J250" i="7" s="1"/>
  <c r="K250" i="7" s="1"/>
  <c r="AE256" i="7"/>
  <c r="AF256" i="7" s="1"/>
  <c r="AG256" i="7" s="1"/>
  <c r="AH256" i="7" s="1"/>
  <c r="J256" i="7" s="1"/>
  <c r="K256" i="7" s="1"/>
  <c r="AF264" i="7"/>
  <c r="AG264" i="7" s="1"/>
  <c r="AH264" i="7" s="1"/>
  <c r="J264" i="7" s="1"/>
  <c r="K264" i="7" s="1"/>
  <c r="AF274" i="7"/>
  <c r="AG274" i="7" s="1"/>
  <c r="AH274" i="7" s="1"/>
  <c r="J274" i="7" s="1"/>
  <c r="K274" i="7" s="1"/>
  <c r="AF280" i="7"/>
  <c r="AG280" i="7" s="1"/>
  <c r="AH280" i="7" s="1"/>
  <c r="J280" i="7" s="1"/>
  <c r="K280" i="7" s="1"/>
  <c r="AF284" i="7"/>
  <c r="AG284" i="7" s="1"/>
  <c r="AH284" i="7" s="1"/>
  <c r="J284" i="7" s="1"/>
  <c r="K284" i="7" s="1"/>
  <c r="AK289" i="7"/>
  <c r="AF290" i="7"/>
  <c r="AG290" i="7" s="1"/>
  <c r="AH290" i="7" s="1"/>
  <c r="J290" i="7" s="1"/>
  <c r="K290" i="7" s="1"/>
  <c r="AF298" i="7"/>
  <c r="AG298" i="7" s="1"/>
  <c r="AH298" i="7" s="1"/>
  <c r="J298" i="7" s="1"/>
  <c r="K298" i="7" s="1"/>
  <c r="AE300" i="7"/>
  <c r="AF304" i="7"/>
  <c r="AG304" i="7" s="1"/>
  <c r="AH304" i="7" s="1"/>
  <c r="J304" i="7" s="1"/>
  <c r="K304" i="7" s="1"/>
  <c r="AF318" i="7"/>
  <c r="AG318" i="7" s="1"/>
  <c r="AH318" i="7" s="1"/>
  <c r="J318" i="7" s="1"/>
  <c r="K318" i="7" s="1"/>
  <c r="AF324" i="7"/>
  <c r="AG324" i="7" s="1"/>
  <c r="AH324" i="7" s="1"/>
  <c r="J324" i="7" s="1"/>
  <c r="K324" i="7" s="1"/>
  <c r="AF328" i="7"/>
  <c r="AG328" i="7" s="1"/>
  <c r="AH328" i="7" s="1"/>
  <c r="J328" i="7" s="1"/>
  <c r="K328" i="7" s="1"/>
  <c r="AK333" i="7"/>
  <c r="AF334" i="7"/>
  <c r="AG334" i="7" s="1"/>
  <c r="AH334" i="7" s="1"/>
  <c r="J334" i="7" s="1"/>
  <c r="K334" i="7" s="1"/>
  <c r="AF338" i="7"/>
  <c r="AG338" i="7" s="1"/>
  <c r="AH338" i="7" s="1"/>
  <c r="J338" i="7" s="1"/>
  <c r="K338" i="7" s="1"/>
  <c r="L338" i="7" s="1"/>
  <c r="AK343" i="7"/>
  <c r="AF346" i="7"/>
  <c r="AG346" i="7" s="1"/>
  <c r="AH346" i="7" s="1"/>
  <c r="J346" i="7" s="1"/>
  <c r="K346" i="7" s="1"/>
  <c r="AE354" i="7"/>
  <c r="AF354" i="7" s="1"/>
  <c r="AG354" i="7" s="1"/>
  <c r="AH354" i="7" s="1"/>
  <c r="J354" i="7" s="1"/>
  <c r="K354" i="7" s="1"/>
  <c r="AK355" i="7"/>
  <c r="AF360" i="7"/>
  <c r="AG360" i="7" s="1"/>
  <c r="AH360" i="7" s="1"/>
  <c r="J360" i="7" s="1"/>
  <c r="K360" i="7" s="1"/>
  <c r="AE366" i="7"/>
  <c r="AF366" i="7" s="1"/>
  <c r="AG366" i="7" s="1"/>
  <c r="AH366" i="7" s="1"/>
  <c r="J366" i="7" s="1"/>
  <c r="K366" i="7" s="1"/>
  <c r="L366" i="7" s="1"/>
  <c r="AF370" i="7"/>
  <c r="AG370" i="7" s="1"/>
  <c r="AH370" i="7" s="1"/>
  <c r="J370" i="7" s="1"/>
  <c r="K370" i="7" s="1"/>
  <c r="AF380" i="7"/>
  <c r="AG380" i="7" s="1"/>
  <c r="AH380" i="7" s="1"/>
  <c r="J380" i="7" s="1"/>
  <c r="K380" i="7" s="1"/>
  <c r="AF390" i="7"/>
  <c r="AG390" i="7" s="1"/>
  <c r="AH390" i="7" s="1"/>
  <c r="J390" i="7" s="1"/>
  <c r="K390" i="7" s="1"/>
  <c r="AF394" i="7"/>
  <c r="AG394" i="7" s="1"/>
  <c r="AH394" i="7" s="1"/>
  <c r="J394" i="7" s="1"/>
  <c r="K394" i="7" s="1"/>
  <c r="AE398" i="7"/>
  <c r="AF398" i="7" s="1"/>
  <c r="AG398" i="7" s="1"/>
  <c r="AH398" i="7" s="1"/>
  <c r="J398" i="7" s="1"/>
  <c r="K398" i="7" s="1"/>
  <c r="AK399" i="7"/>
  <c r="AF400" i="7"/>
  <c r="AG400" i="7" s="1"/>
  <c r="AH400" i="7" s="1"/>
  <c r="J400" i="7" s="1"/>
  <c r="K400" i="7" s="1"/>
  <c r="AF404" i="7"/>
  <c r="AG404" i="7" s="1"/>
  <c r="AH404" i="7" s="1"/>
  <c r="J404" i="7" s="1"/>
  <c r="K404" i="7" s="1"/>
  <c r="AE410" i="7"/>
  <c r="AF410" i="7" s="1"/>
  <c r="AG410" i="7" s="1"/>
  <c r="AH410" i="7" s="1"/>
  <c r="J410" i="7" s="1"/>
  <c r="K410" i="7" s="1"/>
  <c r="L410" i="7" s="1"/>
  <c r="AF414" i="7"/>
  <c r="AG414" i="7" s="1"/>
  <c r="AH414" i="7" s="1"/>
  <c r="J414" i="7" s="1"/>
  <c r="K414" i="7" s="1"/>
  <c r="AK431" i="7"/>
  <c r="AF434" i="7"/>
  <c r="AG434" i="7" s="1"/>
  <c r="AH434" i="7" s="1"/>
  <c r="J434" i="7" s="1"/>
  <c r="K434" i="7" s="1"/>
  <c r="AE442" i="7"/>
  <c r="AF442" i="7" s="1"/>
  <c r="AG442" i="7" s="1"/>
  <c r="AH442" i="7" s="1"/>
  <c r="J442" i="7" s="1"/>
  <c r="K442" i="7" s="1"/>
  <c r="AK443" i="7"/>
  <c r="AF444" i="7"/>
  <c r="AG444" i="7" s="1"/>
  <c r="AH444" i="7" s="1"/>
  <c r="J444" i="7" s="1"/>
  <c r="K444" i="7" s="1"/>
  <c r="AF448" i="7"/>
  <c r="AG448" i="7" s="1"/>
  <c r="AH448" i="7" s="1"/>
  <c r="J448" i="7" s="1"/>
  <c r="K448" i="7" s="1"/>
  <c r="AE454" i="7"/>
  <c r="AF454" i="7" s="1"/>
  <c r="AG454" i="7" s="1"/>
  <c r="AH454" i="7" s="1"/>
  <c r="J454" i="7" s="1"/>
  <c r="K454" i="7" s="1"/>
  <c r="AF458" i="7"/>
  <c r="AG458" i="7" s="1"/>
  <c r="AH458" i="7" s="1"/>
  <c r="J458" i="7" s="1"/>
  <c r="K458" i="7" s="1"/>
  <c r="AF468" i="7"/>
  <c r="AG468" i="7" s="1"/>
  <c r="AH468" i="7" s="1"/>
  <c r="J468" i="7" s="1"/>
  <c r="K468" i="7" s="1"/>
  <c r="AK475" i="7"/>
  <c r="AE486" i="7"/>
  <c r="AF486" i="7" s="1"/>
  <c r="AG486" i="7" s="1"/>
  <c r="AH486" i="7" s="1"/>
  <c r="J486" i="7" s="1"/>
  <c r="K486" i="7" s="1"/>
  <c r="AK487" i="7"/>
  <c r="AF488" i="7"/>
  <c r="AG488" i="7" s="1"/>
  <c r="AH488" i="7" s="1"/>
  <c r="J488" i="7" s="1"/>
  <c r="K488" i="7" s="1"/>
  <c r="AF492" i="7"/>
  <c r="AG492" i="7" s="1"/>
  <c r="AH492" i="7" s="1"/>
  <c r="J492" i="7" s="1"/>
  <c r="K492" i="7" s="1"/>
  <c r="AE498" i="7"/>
  <c r="AF498" i="7" s="1"/>
  <c r="AG498" i="7" s="1"/>
  <c r="AH498" i="7" s="1"/>
  <c r="J498" i="7" s="1"/>
  <c r="K498" i="7" s="1"/>
  <c r="AF502" i="7"/>
  <c r="AG502" i="7" s="1"/>
  <c r="AH502" i="7" s="1"/>
  <c r="J502" i="7" s="1"/>
  <c r="K502" i="7" s="1"/>
  <c r="AF512" i="7"/>
  <c r="AG512" i="7" s="1"/>
  <c r="AH512" i="7" s="1"/>
  <c r="J512" i="7" s="1"/>
  <c r="K512" i="7" s="1"/>
  <c r="AE513" i="7"/>
  <c r="AF513" i="7" s="1"/>
  <c r="AG513" i="7" s="1"/>
  <c r="AH513" i="7" s="1"/>
  <c r="J513" i="7" s="1"/>
  <c r="K513" i="7" s="1"/>
  <c r="AK519" i="7"/>
  <c r="AF522" i="7"/>
  <c r="AG522" i="7" s="1"/>
  <c r="AH522" i="7" s="1"/>
  <c r="J522" i="7" s="1"/>
  <c r="K522" i="7" s="1"/>
  <c r="AE530" i="7"/>
  <c r="AF530" i="7" s="1"/>
  <c r="AG530" i="7" s="1"/>
  <c r="AH530" i="7" s="1"/>
  <c r="J530" i="7" s="1"/>
  <c r="K530" i="7" s="1"/>
  <c r="AK531" i="7"/>
  <c r="AF532" i="7"/>
  <c r="AG532" i="7" s="1"/>
  <c r="AH532" i="7" s="1"/>
  <c r="J532" i="7" s="1"/>
  <c r="K532" i="7" s="1"/>
  <c r="AK541" i="7"/>
  <c r="AF544" i="7"/>
  <c r="AG544" i="7" s="1"/>
  <c r="AH544" i="7" s="1"/>
  <c r="J544" i="7" s="1"/>
  <c r="K544" i="7" s="1"/>
  <c r="L544" i="7" s="1"/>
  <c r="AF548" i="7"/>
  <c r="AG548" i="7" s="1"/>
  <c r="AH548" i="7" s="1"/>
  <c r="J548" i="7" s="1"/>
  <c r="K548" i="7" s="1"/>
  <c r="AF559" i="7"/>
  <c r="AG559" i="7" s="1"/>
  <c r="AH559" i="7" s="1"/>
  <c r="J559" i="7" s="1"/>
  <c r="K559" i="7" s="1"/>
  <c r="AF565" i="7"/>
  <c r="AG565" i="7" s="1"/>
  <c r="AH565" i="7" s="1"/>
  <c r="J565" i="7" s="1"/>
  <c r="K565" i="7" s="1"/>
  <c r="AF569" i="7"/>
  <c r="AG569" i="7" s="1"/>
  <c r="AH569" i="7" s="1"/>
  <c r="J569" i="7" s="1"/>
  <c r="K569" i="7" s="1"/>
  <c r="AF575" i="7"/>
  <c r="AG575" i="7" s="1"/>
  <c r="AH575" i="7" s="1"/>
  <c r="J575" i="7" s="1"/>
  <c r="K575" i="7" s="1"/>
  <c r="AF583" i="7"/>
  <c r="AG583" i="7" s="1"/>
  <c r="AH583" i="7" s="1"/>
  <c r="J583" i="7" s="1"/>
  <c r="K583" i="7" s="1"/>
  <c r="AF599" i="7"/>
  <c r="AG599" i="7" s="1"/>
  <c r="AH599" i="7" s="1"/>
  <c r="J599" i="7" s="1"/>
  <c r="K599" i="7" s="1"/>
  <c r="AF603" i="7"/>
  <c r="AG603" i="7" s="1"/>
  <c r="AH603" i="7" s="1"/>
  <c r="J603" i="7" s="1"/>
  <c r="K603" i="7" s="1"/>
  <c r="AF609" i="7"/>
  <c r="AG609" i="7" s="1"/>
  <c r="AH609" i="7" s="1"/>
  <c r="J609" i="7" s="1"/>
  <c r="K609" i="7" s="1"/>
  <c r="AF617" i="7"/>
  <c r="AG617" i="7" s="1"/>
  <c r="AH617" i="7" s="1"/>
  <c r="J617" i="7" s="1"/>
  <c r="K617" i="7" s="1"/>
  <c r="AF633" i="7"/>
  <c r="AG633" i="7" s="1"/>
  <c r="AH633" i="7" s="1"/>
  <c r="J633" i="7" s="1"/>
  <c r="K633" i="7" s="1"/>
  <c r="L633" i="7" s="1"/>
  <c r="AF643" i="7"/>
  <c r="AG643" i="7" s="1"/>
  <c r="AH643" i="7" s="1"/>
  <c r="J643" i="7" s="1"/>
  <c r="K643" i="7" s="1"/>
  <c r="L643" i="7" s="1"/>
  <c r="AF647" i="7"/>
  <c r="AG647" i="7" s="1"/>
  <c r="AH647" i="7" s="1"/>
  <c r="J647" i="7" s="1"/>
  <c r="K647" i="7" s="1"/>
  <c r="L647" i="7" s="1"/>
  <c r="AK660" i="7"/>
  <c r="AF663" i="7"/>
  <c r="AG663" i="7" s="1"/>
  <c r="AH663" i="7" s="1"/>
  <c r="J663" i="7" s="1"/>
  <c r="K663" i="7" s="1"/>
  <c r="L663" i="7" s="1"/>
  <c r="AF667" i="7"/>
  <c r="AG667" i="7" s="1"/>
  <c r="AH667" i="7" s="1"/>
  <c r="J667" i="7" s="1"/>
  <c r="K667" i="7" s="1"/>
  <c r="AF677" i="7"/>
  <c r="AG677" i="7" s="1"/>
  <c r="AH677" i="7" s="1"/>
  <c r="J677" i="7" s="1"/>
  <c r="K677" i="7" s="1"/>
  <c r="AF683" i="7"/>
  <c r="AG683" i="7" s="1"/>
  <c r="AH683" i="7" s="1"/>
  <c r="J683" i="7" s="1"/>
  <c r="K683" i="7" s="1"/>
  <c r="L683" i="7" s="1"/>
  <c r="AF691" i="7"/>
  <c r="AG691" i="7" s="1"/>
  <c r="AH691" i="7" s="1"/>
  <c r="J691" i="7" s="1"/>
  <c r="K691" i="7" s="1"/>
  <c r="AE697" i="7"/>
  <c r="AF697" i="7" s="1"/>
  <c r="AG697" i="7" s="1"/>
  <c r="AH697" i="7" s="1"/>
  <c r="J697" i="7" s="1"/>
  <c r="K697" i="7" s="1"/>
  <c r="AF703" i="7"/>
  <c r="AG703" i="7" s="1"/>
  <c r="AH703" i="7" s="1"/>
  <c r="J703" i="7" s="1"/>
  <c r="K703" i="7" s="1"/>
  <c r="AF709" i="7"/>
  <c r="AG709" i="7" s="1"/>
  <c r="AH709" i="7" s="1"/>
  <c r="J709" i="7" s="1"/>
  <c r="K709" i="7" s="1"/>
  <c r="L709" i="7" s="1"/>
  <c r="AF725" i="7"/>
  <c r="AG725" i="7" s="1"/>
  <c r="AH725" i="7" s="1"/>
  <c r="J725" i="7" s="1"/>
  <c r="K725" i="7" s="1"/>
  <c r="AF731" i="7"/>
  <c r="AG731" i="7" s="1"/>
  <c r="AH731" i="7" s="1"/>
  <c r="J731" i="7" s="1"/>
  <c r="K731" i="7" s="1"/>
  <c r="AF745" i="7"/>
  <c r="AG745" i="7" s="1"/>
  <c r="AH745" i="7" s="1"/>
  <c r="J745" i="7" s="1"/>
  <c r="K745" i="7" s="1"/>
  <c r="AF759" i="7"/>
  <c r="AG759" i="7" s="1"/>
  <c r="AH759" i="7" s="1"/>
  <c r="J759" i="7" s="1"/>
  <c r="K759" i="7" s="1"/>
  <c r="AF773" i="7"/>
  <c r="AG773" i="7" s="1"/>
  <c r="AH773" i="7" s="1"/>
  <c r="J773" i="7" s="1"/>
  <c r="K773" i="7" s="1"/>
  <c r="AF779" i="7"/>
  <c r="AG779" i="7" s="1"/>
  <c r="AH779" i="7" s="1"/>
  <c r="J779" i="7" s="1"/>
  <c r="K779" i="7" s="1"/>
  <c r="AF789" i="7"/>
  <c r="AG789" i="7" s="1"/>
  <c r="AH789" i="7" s="1"/>
  <c r="J789" i="7" s="1"/>
  <c r="K789" i="7" s="1"/>
  <c r="AF799" i="7"/>
  <c r="AG799" i="7" s="1"/>
  <c r="AH799" i="7" s="1"/>
  <c r="J799" i="7" s="1"/>
  <c r="K799" i="7" s="1"/>
  <c r="AF803" i="7"/>
  <c r="AG803" i="7" s="1"/>
  <c r="AH803" i="7" s="1"/>
  <c r="J803" i="7" s="1"/>
  <c r="K803" i="7" s="1"/>
  <c r="AF813" i="7"/>
  <c r="AG813" i="7" s="1"/>
  <c r="AH813" i="7" s="1"/>
  <c r="J813" i="7" s="1"/>
  <c r="K813" i="7" s="1"/>
  <c r="AF833" i="7"/>
  <c r="AG833" i="7" s="1"/>
  <c r="AH833" i="7" s="1"/>
  <c r="J833" i="7" s="1"/>
  <c r="K833" i="7" s="1"/>
  <c r="AF847" i="7"/>
  <c r="AG847" i="7" s="1"/>
  <c r="AH847" i="7" s="1"/>
  <c r="J847" i="7" s="1"/>
  <c r="K847" i="7" s="1"/>
  <c r="AF867" i="7"/>
  <c r="AG867" i="7" s="1"/>
  <c r="AH867" i="7" s="1"/>
  <c r="J867" i="7" s="1"/>
  <c r="K867" i="7" s="1"/>
  <c r="AF877" i="7"/>
  <c r="AG877" i="7" s="1"/>
  <c r="AH877" i="7" s="1"/>
  <c r="J877" i="7" s="1"/>
  <c r="K877" i="7" s="1"/>
  <c r="AF887" i="7"/>
  <c r="AG887" i="7" s="1"/>
  <c r="AH887" i="7" s="1"/>
  <c r="J887" i="7" s="1"/>
  <c r="K887" i="7" s="1"/>
  <c r="AF901" i="7"/>
  <c r="AG901" i="7" s="1"/>
  <c r="AH901" i="7" s="1"/>
  <c r="J901" i="7" s="1"/>
  <c r="K901" i="7" s="1"/>
  <c r="AF907" i="7"/>
  <c r="AG907" i="7" s="1"/>
  <c r="AH907" i="7" s="1"/>
  <c r="J907" i="7" s="1"/>
  <c r="K907" i="7" s="1"/>
  <c r="AF925" i="7"/>
  <c r="AG925" i="7" s="1"/>
  <c r="AH925" i="7" s="1"/>
  <c r="J925" i="7" s="1"/>
  <c r="K925" i="7" s="1"/>
  <c r="AF931" i="7"/>
  <c r="AG931" i="7" s="1"/>
  <c r="AH931" i="7" s="1"/>
  <c r="J931" i="7" s="1"/>
  <c r="K931" i="7" s="1"/>
  <c r="AF935" i="7"/>
  <c r="AG935" i="7" s="1"/>
  <c r="AH935" i="7" s="1"/>
  <c r="J935" i="7" s="1"/>
  <c r="K935" i="7" s="1"/>
  <c r="AK950" i="7"/>
  <c r="AF953" i="7"/>
  <c r="AG953" i="7" s="1"/>
  <c r="AH953" i="7" s="1"/>
  <c r="J953" i="7" s="1"/>
  <c r="K953" i="7" s="1"/>
  <c r="AF967" i="7"/>
  <c r="AG967" i="7" s="1"/>
  <c r="AH967" i="7" s="1"/>
  <c r="J967" i="7" s="1"/>
  <c r="K967" i="7" s="1"/>
  <c r="AK983" i="7"/>
  <c r="AF986" i="7"/>
  <c r="AG986" i="7" s="1"/>
  <c r="AH986" i="7" s="1"/>
  <c r="J986" i="7" s="1"/>
  <c r="K986" i="7" s="1"/>
  <c r="AK1017" i="7"/>
  <c r="AF1018" i="7"/>
  <c r="AG1018" i="7" s="1"/>
  <c r="AH1018" i="7" s="1"/>
  <c r="J1018" i="7" s="1"/>
  <c r="K1018" i="7" s="1"/>
  <c r="L1018" i="7" s="1"/>
  <c r="AF1026" i="7"/>
  <c r="AG1026" i="7" s="1"/>
  <c r="AH1026" i="7" s="1"/>
  <c r="J1026" i="7" s="1"/>
  <c r="K1026" i="7" s="1"/>
  <c r="AE1028" i="7"/>
  <c r="AF1028" i="7" s="1"/>
  <c r="AG1028" i="7" s="1"/>
  <c r="AH1028" i="7" s="1"/>
  <c r="J1028" i="7" s="1"/>
  <c r="K1028" i="7" s="1"/>
  <c r="L1028" i="7" s="1"/>
  <c r="AF1032" i="7"/>
  <c r="AG1032" i="7" s="1"/>
  <c r="AH1032" i="7" s="1"/>
  <c r="J1032" i="7" s="1"/>
  <c r="K1032" i="7" s="1"/>
  <c r="AF1036" i="7"/>
  <c r="AG1036" i="7" s="1"/>
  <c r="AH1036" i="7" s="1"/>
  <c r="J1036" i="7" s="1"/>
  <c r="K1036" i="7" s="1"/>
  <c r="AE1050" i="7"/>
  <c r="AF1058" i="7"/>
  <c r="AG1058" i="7" s="1"/>
  <c r="AH1058" i="7" s="1"/>
  <c r="J1058" i="7" s="1"/>
  <c r="K1058" i="7" s="1"/>
  <c r="AK1063" i="7"/>
  <c r="AE1064" i="7"/>
  <c r="AF1064" i="7" s="1"/>
  <c r="AG1064" i="7" s="1"/>
  <c r="AH1064" i="7" s="1"/>
  <c r="J1064" i="7" s="1"/>
  <c r="K1064" i="7" s="1"/>
  <c r="AK1067" i="7"/>
  <c r="AE1068" i="7"/>
  <c r="AF1068" i="7" s="1"/>
  <c r="AG1068" i="7" s="1"/>
  <c r="AH1068" i="7" s="1"/>
  <c r="J1068" i="7" s="1"/>
  <c r="K1068" i="7" s="1"/>
  <c r="AK1071" i="7"/>
  <c r="AK1073" i="7"/>
  <c r="AE1074" i="7"/>
  <c r="AF1074" i="7" s="1"/>
  <c r="AG1074" i="7" s="1"/>
  <c r="AH1074" i="7" s="1"/>
  <c r="J1074" i="7" s="1"/>
  <c r="K1074" i="7" s="1"/>
  <c r="AK1077" i="7"/>
  <c r="AK1085" i="7"/>
  <c r="AE1086" i="7"/>
  <c r="AF1086" i="7" s="1"/>
  <c r="AG1086" i="7" s="1"/>
  <c r="AH1086" i="7" s="1"/>
  <c r="J1086" i="7" s="1"/>
  <c r="K1086" i="7" s="1"/>
  <c r="AK1089" i="7"/>
  <c r="AE1090" i="7"/>
  <c r="AF1090" i="7" s="1"/>
  <c r="AG1090" i="7" s="1"/>
  <c r="AH1090" i="7" s="1"/>
  <c r="J1090" i="7" s="1"/>
  <c r="K1090" i="7" s="1"/>
  <c r="AK1093" i="7"/>
  <c r="AK1095" i="7"/>
  <c r="AE1096" i="7"/>
  <c r="AF1096" i="7" s="1"/>
  <c r="AG1096" i="7" s="1"/>
  <c r="AH1096" i="7" s="1"/>
  <c r="J1096" i="7" s="1"/>
  <c r="K1096" i="7" s="1"/>
  <c r="AK1099" i="7"/>
  <c r="AE1100" i="7"/>
  <c r="AK1103" i="7"/>
  <c r="AE1104" i="7"/>
  <c r="AF1104" i="7" s="1"/>
  <c r="AG1104" i="7" s="1"/>
  <c r="AH1104" i="7" s="1"/>
  <c r="J1104" i="7" s="1"/>
  <c r="K1104" i="7" s="1"/>
  <c r="AK1105" i="7"/>
  <c r="AE1106" i="7"/>
  <c r="AF1106" i="7" s="1"/>
  <c r="AG1106" i="7" s="1"/>
  <c r="AH1106" i="7" s="1"/>
  <c r="J1106" i="7" s="1"/>
  <c r="K1106" i="7" s="1"/>
  <c r="AK1109" i="7"/>
  <c r="AE1110" i="7"/>
  <c r="AF1110" i="7" s="1"/>
  <c r="AG1110" i="7" s="1"/>
  <c r="AH1110" i="7" s="1"/>
  <c r="J1110" i="7" s="1"/>
  <c r="K1110" i="7" s="1"/>
  <c r="AK1115" i="7"/>
  <c r="AK1117" i="7"/>
  <c r="AE1118" i="7"/>
  <c r="AK1121" i="7"/>
  <c r="AE1122" i="7"/>
  <c r="AK1125" i="7"/>
  <c r="AF6" i="7"/>
  <c r="AG6" i="7" s="1"/>
  <c r="AH6" i="7" s="1"/>
  <c r="J6" i="7" s="1"/>
  <c r="K6" i="7" s="1"/>
  <c r="AF16" i="7"/>
  <c r="AG16" i="7" s="1"/>
  <c r="AH16" i="7" s="1"/>
  <c r="J16" i="7" s="1"/>
  <c r="K16" i="7" s="1"/>
  <c r="AF26" i="7"/>
  <c r="AG26" i="7" s="1"/>
  <c r="AH26" i="7" s="1"/>
  <c r="J26" i="7" s="1"/>
  <c r="K26" i="7" s="1"/>
  <c r="AF30" i="7"/>
  <c r="AG30" i="7" s="1"/>
  <c r="AH30" i="7" s="1"/>
  <c r="J30" i="7" s="1"/>
  <c r="K30" i="7" s="1"/>
  <c r="AF60" i="7"/>
  <c r="AG60" i="7" s="1"/>
  <c r="AH60" i="7" s="1"/>
  <c r="J60" i="7" s="1"/>
  <c r="K60" i="7" s="1"/>
  <c r="AF64" i="7"/>
  <c r="AG64" i="7" s="1"/>
  <c r="AH64" i="7" s="1"/>
  <c r="J64" i="7" s="1"/>
  <c r="K64" i="7" s="1"/>
  <c r="AK113" i="7"/>
  <c r="AF118" i="7"/>
  <c r="AG118" i="7" s="1"/>
  <c r="AH118" i="7" s="1"/>
  <c r="J118" i="7" s="1"/>
  <c r="K118" i="7" s="1"/>
  <c r="AE124" i="7"/>
  <c r="AF124" i="7" s="1"/>
  <c r="AG124" i="7" s="1"/>
  <c r="AH124" i="7" s="1"/>
  <c r="J124" i="7" s="1"/>
  <c r="K124" i="7" s="1"/>
  <c r="AF128" i="7"/>
  <c r="AG128" i="7" s="1"/>
  <c r="AH128" i="7" s="1"/>
  <c r="J128" i="7" s="1"/>
  <c r="K128" i="7" s="1"/>
  <c r="AF186" i="7"/>
  <c r="AG186" i="7" s="1"/>
  <c r="AH186" i="7" s="1"/>
  <c r="J186" i="7" s="1"/>
  <c r="K186" i="7" s="1"/>
  <c r="AF196" i="7"/>
  <c r="AG196" i="7" s="1"/>
  <c r="AH196" i="7" s="1"/>
  <c r="J196" i="7" s="1"/>
  <c r="K196" i="7" s="1"/>
  <c r="AK4" i="7"/>
  <c r="AE5" i="7"/>
  <c r="AF5" i="7" s="1"/>
  <c r="AG5" i="7" s="1"/>
  <c r="AH5" i="7" s="1"/>
  <c r="J5" i="7" s="1"/>
  <c r="K5" i="7" s="1"/>
  <c r="AK8" i="7"/>
  <c r="AE9" i="7"/>
  <c r="AF9" i="7" s="1"/>
  <c r="AG9" i="7" s="1"/>
  <c r="AH9" i="7" s="1"/>
  <c r="J9" i="7" s="1"/>
  <c r="K9" i="7" s="1"/>
  <c r="AK12" i="7"/>
  <c r="AE13" i="7"/>
  <c r="AF13" i="7" s="1"/>
  <c r="AG13" i="7" s="1"/>
  <c r="AH13" i="7" s="1"/>
  <c r="J13" i="7" s="1"/>
  <c r="K13" i="7" s="1"/>
  <c r="AK14" i="7"/>
  <c r="AE15" i="7"/>
  <c r="AF15" i="7" s="1"/>
  <c r="AG15" i="7" s="1"/>
  <c r="AH15" i="7" s="1"/>
  <c r="J15" i="7" s="1"/>
  <c r="K15" i="7" s="1"/>
  <c r="AK18" i="7"/>
  <c r="AE19" i="7"/>
  <c r="AK22" i="7"/>
  <c r="AE23" i="7"/>
  <c r="AF23" i="7" s="1"/>
  <c r="AG23" i="7" s="1"/>
  <c r="AH23" i="7" s="1"/>
  <c r="J23" i="7" s="1"/>
  <c r="K23" i="7" s="1"/>
  <c r="AE25" i="7"/>
  <c r="AK28" i="7"/>
  <c r="AE29" i="7"/>
  <c r="AF29" i="7" s="1"/>
  <c r="AG29" i="7" s="1"/>
  <c r="AH29" i="7" s="1"/>
  <c r="J29" i="7" s="1"/>
  <c r="K29" i="7" s="1"/>
  <c r="AK32" i="7"/>
  <c r="AE33" i="7"/>
  <c r="AF33" i="7" s="1"/>
  <c r="AG33" i="7" s="1"/>
  <c r="AH33" i="7" s="1"/>
  <c r="J33" i="7" s="1"/>
  <c r="K33" i="7" s="1"/>
  <c r="AK38" i="7"/>
  <c r="AE39" i="7"/>
  <c r="AF39" i="7" s="1"/>
  <c r="AG39" i="7" s="1"/>
  <c r="AH39" i="7" s="1"/>
  <c r="J39" i="7" s="1"/>
  <c r="K39" i="7" s="1"/>
  <c r="AK42" i="7"/>
  <c r="AE43" i="7"/>
  <c r="AF43" i="7" s="1"/>
  <c r="AG43" i="7" s="1"/>
  <c r="AH43" i="7" s="1"/>
  <c r="J43" i="7" s="1"/>
  <c r="K43" i="7" s="1"/>
  <c r="AK46" i="7"/>
  <c r="AK48" i="7"/>
  <c r="AE49" i="7"/>
  <c r="AF49" i="7" s="1"/>
  <c r="AG49" i="7" s="1"/>
  <c r="AH49" i="7" s="1"/>
  <c r="J49" i="7" s="1"/>
  <c r="K49" i="7" s="1"/>
  <c r="AK52" i="7"/>
  <c r="AE53" i="7"/>
  <c r="AF53" i="7" s="1"/>
  <c r="AG53" i="7" s="1"/>
  <c r="AH53" i="7" s="1"/>
  <c r="J53" i="7" s="1"/>
  <c r="K53" i="7" s="1"/>
  <c r="AK56" i="7"/>
  <c r="AE57" i="7"/>
  <c r="AF57" i="7" s="1"/>
  <c r="AG57" i="7" s="1"/>
  <c r="AH57" i="7" s="1"/>
  <c r="J57" i="7" s="1"/>
  <c r="K57" i="7" s="1"/>
  <c r="AK58" i="7"/>
  <c r="AE59" i="7"/>
  <c r="AF59" i="7" s="1"/>
  <c r="AG59" i="7" s="1"/>
  <c r="AH59" i="7" s="1"/>
  <c r="J59" i="7" s="1"/>
  <c r="K59" i="7" s="1"/>
  <c r="AK62" i="7"/>
  <c r="AE63" i="7"/>
  <c r="AF63" i="7" s="1"/>
  <c r="AG63" i="7" s="1"/>
  <c r="AH63" i="7" s="1"/>
  <c r="J63" i="7" s="1"/>
  <c r="K63" i="7" s="1"/>
  <c r="AK66" i="7"/>
  <c r="AE67" i="7"/>
  <c r="AF67" i="7" s="1"/>
  <c r="AG67" i="7" s="1"/>
  <c r="AH67" i="7" s="1"/>
  <c r="J67" i="7" s="1"/>
  <c r="K67" i="7" s="1"/>
  <c r="AE69" i="7"/>
  <c r="AK72" i="7"/>
  <c r="AE73" i="7"/>
  <c r="AF73" i="7" s="1"/>
  <c r="AG73" i="7" s="1"/>
  <c r="AH73" i="7" s="1"/>
  <c r="J73" i="7" s="1"/>
  <c r="K73" i="7" s="1"/>
  <c r="AK76" i="7"/>
  <c r="AE77" i="7"/>
  <c r="AF77" i="7" s="1"/>
  <c r="AG77" i="7" s="1"/>
  <c r="AH77" i="7" s="1"/>
  <c r="J77" i="7" s="1"/>
  <c r="K77" i="7" s="1"/>
  <c r="AK82" i="7"/>
  <c r="AE83" i="7"/>
  <c r="AF83" i="7" s="1"/>
  <c r="AG83" i="7" s="1"/>
  <c r="AH83" i="7" s="1"/>
  <c r="J83" i="7" s="1"/>
  <c r="K83" i="7" s="1"/>
  <c r="AK86" i="7"/>
  <c r="AE87" i="7"/>
  <c r="AF87" i="7" s="1"/>
  <c r="AG87" i="7" s="1"/>
  <c r="AH87" i="7" s="1"/>
  <c r="J87" i="7" s="1"/>
  <c r="K87" i="7" s="1"/>
  <c r="AK90" i="7"/>
  <c r="AK92" i="7"/>
  <c r="AE93" i="7"/>
  <c r="AF93" i="7" s="1"/>
  <c r="AG93" i="7" s="1"/>
  <c r="AH93" i="7" s="1"/>
  <c r="J93" i="7" s="1"/>
  <c r="K93" i="7" s="1"/>
  <c r="AK96" i="7"/>
  <c r="AE97" i="7"/>
  <c r="AF97" i="7" s="1"/>
  <c r="AG97" i="7" s="1"/>
  <c r="AH97" i="7" s="1"/>
  <c r="J97" i="7" s="1"/>
  <c r="K97" i="7" s="1"/>
  <c r="AK100" i="7"/>
  <c r="AE101" i="7"/>
  <c r="AF101" i="7" s="1"/>
  <c r="AG101" i="7" s="1"/>
  <c r="AH101" i="7" s="1"/>
  <c r="J101" i="7" s="1"/>
  <c r="K101" i="7" s="1"/>
  <c r="AK102" i="7"/>
  <c r="AE103" i="7"/>
  <c r="AF103" i="7" s="1"/>
  <c r="AG103" i="7" s="1"/>
  <c r="AH103" i="7" s="1"/>
  <c r="J103" i="7" s="1"/>
  <c r="K103" i="7" s="1"/>
  <c r="AK106" i="7"/>
  <c r="AE107" i="7"/>
  <c r="AK110" i="7"/>
  <c r="AE111" i="7"/>
  <c r="AF111" i="7" s="1"/>
  <c r="AG111" i="7" s="1"/>
  <c r="AH111" i="7" s="1"/>
  <c r="J111" i="7" s="1"/>
  <c r="K111" i="7" s="1"/>
  <c r="AE113" i="7"/>
  <c r="AK116" i="7"/>
  <c r="AE117" i="7"/>
  <c r="AF117" i="7" s="1"/>
  <c r="AG117" i="7" s="1"/>
  <c r="AH117" i="7" s="1"/>
  <c r="J117" i="7" s="1"/>
  <c r="K117" i="7" s="1"/>
  <c r="AK120" i="7"/>
  <c r="AE121" i="7"/>
  <c r="AF121" i="7" s="1"/>
  <c r="AG121" i="7" s="1"/>
  <c r="AH121" i="7" s="1"/>
  <c r="J121" i="7" s="1"/>
  <c r="K121" i="7" s="1"/>
  <c r="AK126" i="7"/>
  <c r="AE127" i="7"/>
  <c r="AF127" i="7" s="1"/>
  <c r="AG127" i="7" s="1"/>
  <c r="AH127" i="7" s="1"/>
  <c r="J127" i="7" s="1"/>
  <c r="K127" i="7" s="1"/>
  <c r="AK130" i="7"/>
  <c r="AK134" i="7"/>
  <c r="AK136" i="7"/>
  <c r="AE137" i="7"/>
  <c r="AF137" i="7" s="1"/>
  <c r="AG137" i="7" s="1"/>
  <c r="AH137" i="7" s="1"/>
  <c r="J137" i="7" s="1"/>
  <c r="K137" i="7" s="1"/>
  <c r="AK140" i="7"/>
  <c r="AE141" i="7"/>
  <c r="AF141" i="7" s="1"/>
  <c r="AG141" i="7" s="1"/>
  <c r="AH141" i="7" s="1"/>
  <c r="J141" i="7" s="1"/>
  <c r="K141" i="7" s="1"/>
  <c r="AK144" i="7"/>
  <c r="AE145" i="7"/>
  <c r="AF145" i="7" s="1"/>
  <c r="AG145" i="7" s="1"/>
  <c r="AH145" i="7" s="1"/>
  <c r="J145" i="7" s="1"/>
  <c r="K145" i="7" s="1"/>
  <c r="AK146" i="7"/>
  <c r="AF146" i="7" s="1"/>
  <c r="AG146" i="7" s="1"/>
  <c r="AH146" i="7" s="1"/>
  <c r="J146" i="7" s="1"/>
  <c r="K146" i="7" s="1"/>
  <c r="L146" i="7" s="1"/>
  <c r="AE147" i="7"/>
  <c r="AK150" i="7"/>
  <c r="AE151" i="7"/>
  <c r="AF151" i="7" s="1"/>
  <c r="AG151" i="7" s="1"/>
  <c r="AH151" i="7" s="1"/>
  <c r="J151" i="7" s="1"/>
  <c r="K151" i="7" s="1"/>
  <c r="AK154" i="7"/>
  <c r="AE155" i="7"/>
  <c r="AE157" i="7"/>
  <c r="AK160" i="7"/>
  <c r="AE161" i="7"/>
  <c r="AF161" i="7" s="1"/>
  <c r="AG161" i="7" s="1"/>
  <c r="AH161" i="7" s="1"/>
  <c r="J161" i="7" s="1"/>
  <c r="K161" i="7" s="1"/>
  <c r="AK164" i="7"/>
  <c r="AE165" i="7"/>
  <c r="AF165" i="7" s="1"/>
  <c r="AG165" i="7" s="1"/>
  <c r="AH165" i="7" s="1"/>
  <c r="J165" i="7" s="1"/>
  <c r="K165" i="7" s="1"/>
  <c r="AK170" i="7"/>
  <c r="AE171" i="7"/>
  <c r="AF171" i="7" s="1"/>
  <c r="AG171" i="7" s="1"/>
  <c r="AH171" i="7" s="1"/>
  <c r="J171" i="7" s="1"/>
  <c r="K171" i="7" s="1"/>
  <c r="AK174" i="7"/>
  <c r="AE175" i="7"/>
  <c r="AF175" i="7" s="1"/>
  <c r="AG175" i="7" s="1"/>
  <c r="AH175" i="7" s="1"/>
  <c r="J175" i="7" s="1"/>
  <c r="K175" i="7" s="1"/>
  <c r="AK178" i="7"/>
  <c r="AK180" i="7"/>
  <c r="AE181" i="7"/>
  <c r="AF181" i="7" s="1"/>
  <c r="AG181" i="7" s="1"/>
  <c r="AH181" i="7" s="1"/>
  <c r="J181" i="7" s="1"/>
  <c r="K181" i="7" s="1"/>
  <c r="AK184" i="7"/>
  <c r="AE185" i="7"/>
  <c r="AF185" i="7" s="1"/>
  <c r="AG185" i="7" s="1"/>
  <c r="AH185" i="7" s="1"/>
  <c r="J185" i="7" s="1"/>
  <c r="K185" i="7" s="1"/>
  <c r="AK188" i="7"/>
  <c r="AE189" i="7"/>
  <c r="AF189" i="7" s="1"/>
  <c r="AG189" i="7" s="1"/>
  <c r="AH189" i="7" s="1"/>
  <c r="J189" i="7" s="1"/>
  <c r="K189" i="7" s="1"/>
  <c r="AK190" i="7"/>
  <c r="AE191" i="7"/>
  <c r="AK194" i="7"/>
  <c r="AE195" i="7"/>
  <c r="AF195" i="7" s="1"/>
  <c r="AG195" i="7" s="1"/>
  <c r="AH195" i="7" s="1"/>
  <c r="J195" i="7" s="1"/>
  <c r="K195" i="7" s="1"/>
  <c r="AK198" i="7"/>
  <c r="AE199" i="7"/>
  <c r="AE201" i="7"/>
  <c r="AK204" i="7"/>
  <c r="AE205" i="7"/>
  <c r="AF205" i="7" s="1"/>
  <c r="AG205" i="7" s="1"/>
  <c r="AH205" i="7" s="1"/>
  <c r="J205" i="7" s="1"/>
  <c r="K205" i="7" s="1"/>
  <c r="AK208" i="7"/>
  <c r="AE209" i="7"/>
  <c r="AF209" i="7" s="1"/>
  <c r="AG209" i="7" s="1"/>
  <c r="AH209" i="7" s="1"/>
  <c r="J209" i="7" s="1"/>
  <c r="K209" i="7" s="1"/>
  <c r="AK214" i="7"/>
  <c r="AE215" i="7"/>
  <c r="AF215" i="7" s="1"/>
  <c r="AG215" i="7" s="1"/>
  <c r="AH215" i="7" s="1"/>
  <c r="J215" i="7" s="1"/>
  <c r="K215" i="7" s="1"/>
  <c r="AK218" i="7"/>
  <c r="AE219" i="7"/>
  <c r="AF219" i="7" s="1"/>
  <c r="AG219" i="7" s="1"/>
  <c r="AH219" i="7" s="1"/>
  <c r="J219" i="7" s="1"/>
  <c r="K219" i="7" s="1"/>
  <c r="AK222" i="7"/>
  <c r="AK224" i="7"/>
  <c r="AE225" i="7"/>
  <c r="AF225" i="7" s="1"/>
  <c r="AG225" i="7" s="1"/>
  <c r="AH225" i="7" s="1"/>
  <c r="J225" i="7" s="1"/>
  <c r="K225" i="7" s="1"/>
  <c r="L225" i="7" s="1"/>
  <c r="AK228" i="7"/>
  <c r="AE229" i="7"/>
  <c r="AF229" i="7" s="1"/>
  <c r="AG229" i="7" s="1"/>
  <c r="AH229" i="7" s="1"/>
  <c r="J229" i="7" s="1"/>
  <c r="K229" i="7" s="1"/>
  <c r="AK232" i="7"/>
  <c r="AE233" i="7"/>
  <c r="AF233" i="7" s="1"/>
  <c r="AG233" i="7" s="1"/>
  <c r="AH233" i="7" s="1"/>
  <c r="J233" i="7" s="1"/>
  <c r="K233" i="7" s="1"/>
  <c r="AK234" i="7"/>
  <c r="AF234" i="7" s="1"/>
  <c r="AG234" i="7" s="1"/>
  <c r="AH234" i="7" s="1"/>
  <c r="J234" i="7" s="1"/>
  <c r="K234" i="7" s="1"/>
  <c r="AE235" i="7"/>
  <c r="AK238" i="7"/>
  <c r="AE239" i="7"/>
  <c r="AF239" i="7" s="1"/>
  <c r="AG239" i="7" s="1"/>
  <c r="AH239" i="7" s="1"/>
  <c r="J239" i="7" s="1"/>
  <c r="K239" i="7" s="1"/>
  <c r="AK242" i="7"/>
  <c r="AE243" i="7"/>
  <c r="AE245" i="7"/>
  <c r="AK248" i="7"/>
  <c r="AE249" i="7"/>
  <c r="AF249" i="7" s="1"/>
  <c r="AG249" i="7" s="1"/>
  <c r="AH249" i="7" s="1"/>
  <c r="J249" i="7" s="1"/>
  <c r="K249" i="7" s="1"/>
  <c r="AK252" i="7"/>
  <c r="AE253" i="7"/>
  <c r="AF253" i="7" s="1"/>
  <c r="AG253" i="7" s="1"/>
  <c r="AH253" i="7" s="1"/>
  <c r="J253" i="7" s="1"/>
  <c r="K253" i="7" s="1"/>
  <c r="AK258" i="7"/>
  <c r="AE259" i="7"/>
  <c r="AF259" i="7" s="1"/>
  <c r="AG259" i="7" s="1"/>
  <c r="AH259" i="7" s="1"/>
  <c r="J259" i="7" s="1"/>
  <c r="K259" i="7" s="1"/>
  <c r="AK262" i="7"/>
  <c r="AE263" i="7"/>
  <c r="AF263" i="7" s="1"/>
  <c r="AG263" i="7" s="1"/>
  <c r="AH263" i="7" s="1"/>
  <c r="J263" i="7" s="1"/>
  <c r="K263" i="7" s="1"/>
  <c r="AK266" i="7"/>
  <c r="AK268" i="7"/>
  <c r="AE269" i="7"/>
  <c r="AF269" i="7" s="1"/>
  <c r="AG269" i="7" s="1"/>
  <c r="AH269" i="7" s="1"/>
  <c r="J269" i="7" s="1"/>
  <c r="K269" i="7" s="1"/>
  <c r="AK272" i="7"/>
  <c r="AE273" i="7"/>
  <c r="AF273" i="7" s="1"/>
  <c r="AG273" i="7" s="1"/>
  <c r="AH273" i="7" s="1"/>
  <c r="J273" i="7" s="1"/>
  <c r="K273" i="7" s="1"/>
  <c r="AK276" i="7"/>
  <c r="AE277" i="7"/>
  <c r="AF277" i="7" s="1"/>
  <c r="AG277" i="7" s="1"/>
  <c r="AH277" i="7" s="1"/>
  <c r="J277" i="7" s="1"/>
  <c r="K277" i="7" s="1"/>
  <c r="AK278" i="7"/>
  <c r="AF278" i="7" s="1"/>
  <c r="AG278" i="7" s="1"/>
  <c r="AH278" i="7" s="1"/>
  <c r="J278" i="7" s="1"/>
  <c r="K278" i="7" s="1"/>
  <c r="L278" i="7" s="1"/>
  <c r="AE279" i="7"/>
  <c r="AK282" i="7"/>
  <c r="AE283" i="7"/>
  <c r="AF283" i="7" s="1"/>
  <c r="AG283" i="7" s="1"/>
  <c r="AH283" i="7" s="1"/>
  <c r="J283" i="7" s="1"/>
  <c r="K283" i="7" s="1"/>
  <c r="AK286" i="7"/>
  <c r="AE287" i="7"/>
  <c r="AE289" i="7"/>
  <c r="AF289" i="7" s="1"/>
  <c r="AG289" i="7" s="1"/>
  <c r="AH289" i="7" s="1"/>
  <c r="J289" i="7" s="1"/>
  <c r="K289" i="7" s="1"/>
  <c r="L289" i="7" s="1"/>
  <c r="AK292" i="7"/>
  <c r="AE293" i="7"/>
  <c r="AF293" i="7" s="1"/>
  <c r="AG293" i="7" s="1"/>
  <c r="AH293" i="7" s="1"/>
  <c r="J293" i="7" s="1"/>
  <c r="K293" i="7" s="1"/>
  <c r="AK296" i="7"/>
  <c r="AE297" i="7"/>
  <c r="AF297" i="7" s="1"/>
  <c r="AG297" i="7" s="1"/>
  <c r="AH297" i="7" s="1"/>
  <c r="J297" i="7" s="1"/>
  <c r="K297" i="7" s="1"/>
  <c r="AK302" i="7"/>
  <c r="AE303" i="7"/>
  <c r="AF303" i="7" s="1"/>
  <c r="AG303" i="7" s="1"/>
  <c r="AH303" i="7" s="1"/>
  <c r="J303" i="7" s="1"/>
  <c r="K303" i="7" s="1"/>
  <c r="AK306" i="7"/>
  <c r="AE307" i="7"/>
  <c r="AF307" i="7" s="1"/>
  <c r="AG307" i="7" s="1"/>
  <c r="AH307" i="7" s="1"/>
  <c r="J307" i="7" s="1"/>
  <c r="K307" i="7" s="1"/>
  <c r="AK310" i="7"/>
  <c r="AK312" i="7"/>
  <c r="AE313" i="7"/>
  <c r="AF313" i="7" s="1"/>
  <c r="AG313" i="7" s="1"/>
  <c r="AH313" i="7" s="1"/>
  <c r="J313" i="7" s="1"/>
  <c r="K313" i="7" s="1"/>
  <c r="AK316" i="7"/>
  <c r="AE317" i="7"/>
  <c r="AF317" i="7" s="1"/>
  <c r="AG317" i="7" s="1"/>
  <c r="AH317" i="7" s="1"/>
  <c r="J317" i="7" s="1"/>
  <c r="K317" i="7" s="1"/>
  <c r="AK320" i="7"/>
  <c r="AE321" i="7"/>
  <c r="AF321" i="7" s="1"/>
  <c r="AG321" i="7" s="1"/>
  <c r="AH321" i="7" s="1"/>
  <c r="J321" i="7" s="1"/>
  <c r="K321" i="7" s="1"/>
  <c r="AK322" i="7"/>
  <c r="AF322" i="7" s="1"/>
  <c r="AG322" i="7" s="1"/>
  <c r="AH322" i="7" s="1"/>
  <c r="J322" i="7" s="1"/>
  <c r="K322" i="7" s="1"/>
  <c r="AE323" i="7"/>
  <c r="AK326" i="7"/>
  <c r="AE327" i="7"/>
  <c r="AF327" i="7" s="1"/>
  <c r="AG327" i="7" s="1"/>
  <c r="AH327" i="7" s="1"/>
  <c r="J327" i="7" s="1"/>
  <c r="K327" i="7" s="1"/>
  <c r="AK330" i="7"/>
  <c r="AE331" i="7"/>
  <c r="AE333" i="7"/>
  <c r="AF333" i="7" s="1"/>
  <c r="AG333" i="7" s="1"/>
  <c r="AH333" i="7" s="1"/>
  <c r="J333" i="7" s="1"/>
  <c r="K333" i="7" s="1"/>
  <c r="AK336" i="7"/>
  <c r="AE337" i="7"/>
  <c r="AF337" i="7" s="1"/>
  <c r="AG337" i="7" s="1"/>
  <c r="AH337" i="7" s="1"/>
  <c r="J337" i="7" s="1"/>
  <c r="K337" i="7" s="1"/>
  <c r="AE343" i="7"/>
  <c r="AF343" i="7" s="1"/>
  <c r="AG343" i="7" s="1"/>
  <c r="AH343" i="7" s="1"/>
  <c r="J343" i="7" s="1"/>
  <c r="K343" i="7" s="1"/>
  <c r="AK344" i="7"/>
  <c r="AF344" i="7" s="1"/>
  <c r="AG344" i="7" s="1"/>
  <c r="AH344" i="7" s="1"/>
  <c r="J344" i="7" s="1"/>
  <c r="K344" i="7" s="1"/>
  <c r="AE345" i="7"/>
  <c r="AF345" i="7" s="1"/>
  <c r="AG345" i="7" s="1"/>
  <c r="AH345" i="7" s="1"/>
  <c r="J345" i="7" s="1"/>
  <c r="K345" i="7" s="1"/>
  <c r="AK348" i="7"/>
  <c r="AE349" i="7"/>
  <c r="AF349" i="7" s="1"/>
  <c r="AG349" i="7" s="1"/>
  <c r="AH349" i="7" s="1"/>
  <c r="J349" i="7" s="1"/>
  <c r="K349" i="7" s="1"/>
  <c r="AE355" i="7"/>
  <c r="AK358" i="7"/>
  <c r="AE359" i="7"/>
  <c r="AF359" i="7" s="1"/>
  <c r="AG359" i="7" s="1"/>
  <c r="AH359" i="7" s="1"/>
  <c r="J359" i="7" s="1"/>
  <c r="K359" i="7" s="1"/>
  <c r="AK368" i="7"/>
  <c r="AE369" i="7"/>
  <c r="AF369" i="7" s="1"/>
  <c r="AG369" i="7" s="1"/>
  <c r="AH369" i="7" s="1"/>
  <c r="J369" i="7" s="1"/>
  <c r="K369" i="7" s="1"/>
  <c r="AK376" i="7"/>
  <c r="AK378" i="7"/>
  <c r="AE379" i="7"/>
  <c r="AF379" i="7" s="1"/>
  <c r="AG379" i="7" s="1"/>
  <c r="AH379" i="7" s="1"/>
  <c r="J379" i="7" s="1"/>
  <c r="K379" i="7" s="1"/>
  <c r="AK382" i="7"/>
  <c r="AE383" i="7"/>
  <c r="AF383" i="7" s="1"/>
  <c r="AG383" i="7" s="1"/>
  <c r="AH383" i="7" s="1"/>
  <c r="J383" i="7" s="1"/>
  <c r="K383" i="7" s="1"/>
  <c r="AK386" i="7"/>
  <c r="AE387" i="7"/>
  <c r="AF387" i="7" s="1"/>
  <c r="AG387" i="7" s="1"/>
  <c r="AH387" i="7" s="1"/>
  <c r="J387" i="7" s="1"/>
  <c r="K387" i="7" s="1"/>
  <c r="AK388" i="7"/>
  <c r="AF388" i="7" s="1"/>
  <c r="AG388" i="7" s="1"/>
  <c r="AH388" i="7" s="1"/>
  <c r="J388" i="7" s="1"/>
  <c r="K388" i="7" s="1"/>
  <c r="AE389" i="7"/>
  <c r="AF389" i="7" s="1"/>
  <c r="AG389" i="7" s="1"/>
  <c r="AH389" i="7" s="1"/>
  <c r="J389" i="7" s="1"/>
  <c r="K389" i="7" s="1"/>
  <c r="AK392" i="7"/>
  <c r="AE393" i="7"/>
  <c r="AF393" i="7" s="1"/>
  <c r="AG393" i="7" s="1"/>
  <c r="AH393" i="7" s="1"/>
  <c r="J393" i="7" s="1"/>
  <c r="K393" i="7" s="1"/>
  <c r="AE399" i="7"/>
  <c r="AF399" i="7" s="1"/>
  <c r="AG399" i="7" s="1"/>
  <c r="AH399" i="7" s="1"/>
  <c r="J399" i="7" s="1"/>
  <c r="K399" i="7" s="1"/>
  <c r="AK402" i="7"/>
  <c r="AE403" i="7"/>
  <c r="AF403" i="7" s="1"/>
  <c r="AG403" i="7" s="1"/>
  <c r="AH403" i="7" s="1"/>
  <c r="J403" i="7" s="1"/>
  <c r="K403" i="7" s="1"/>
  <c r="AK412" i="7"/>
  <c r="AE413" i="7"/>
  <c r="AF413" i="7" s="1"/>
  <c r="AG413" i="7" s="1"/>
  <c r="AH413" i="7" s="1"/>
  <c r="J413" i="7" s="1"/>
  <c r="K413" i="7" s="1"/>
  <c r="AK420" i="7"/>
  <c r="AK422" i="7"/>
  <c r="AE423" i="7"/>
  <c r="AF423" i="7" s="1"/>
  <c r="AG423" i="7" s="1"/>
  <c r="AH423" i="7" s="1"/>
  <c r="J423" i="7" s="1"/>
  <c r="K423" i="7" s="1"/>
  <c r="AK426" i="7"/>
  <c r="AE431" i="7"/>
  <c r="AF431" i="7" s="1"/>
  <c r="AG431" i="7" s="1"/>
  <c r="AH431" i="7" s="1"/>
  <c r="J431" i="7" s="1"/>
  <c r="K431" i="7" s="1"/>
  <c r="AK432" i="7"/>
  <c r="AF432" i="7" s="1"/>
  <c r="AG432" i="7" s="1"/>
  <c r="AH432" i="7" s="1"/>
  <c r="J432" i="7" s="1"/>
  <c r="K432" i="7" s="1"/>
  <c r="L432" i="7" s="1"/>
  <c r="AE433" i="7"/>
  <c r="AF433" i="7" s="1"/>
  <c r="AG433" i="7" s="1"/>
  <c r="AH433" i="7" s="1"/>
  <c r="J433" i="7" s="1"/>
  <c r="K433" i="7" s="1"/>
  <c r="AK436" i="7"/>
  <c r="AE437" i="7"/>
  <c r="AF437" i="7" s="1"/>
  <c r="AG437" i="7" s="1"/>
  <c r="AH437" i="7" s="1"/>
  <c r="J437" i="7" s="1"/>
  <c r="K437" i="7" s="1"/>
  <c r="AE443" i="7"/>
  <c r="AK446" i="7"/>
  <c r="AE447" i="7"/>
  <c r="AF447" i="7" s="1"/>
  <c r="AG447" i="7" s="1"/>
  <c r="AH447" i="7" s="1"/>
  <c r="J447" i="7" s="1"/>
  <c r="K447" i="7" s="1"/>
  <c r="AK456" i="7"/>
  <c r="AE457" i="7"/>
  <c r="AF457" i="7" s="1"/>
  <c r="AG457" i="7" s="1"/>
  <c r="AH457" i="7" s="1"/>
  <c r="J457" i="7" s="1"/>
  <c r="K457" i="7" s="1"/>
  <c r="AK464" i="7"/>
  <c r="AK466" i="7"/>
  <c r="AE467" i="7"/>
  <c r="AF467" i="7" s="1"/>
  <c r="AG467" i="7" s="1"/>
  <c r="AH467" i="7" s="1"/>
  <c r="J467" i="7" s="1"/>
  <c r="K467" i="7" s="1"/>
  <c r="AK470" i="7"/>
  <c r="AE475" i="7"/>
  <c r="AF475" i="7" s="1"/>
  <c r="AG475" i="7" s="1"/>
  <c r="AH475" i="7" s="1"/>
  <c r="J475" i="7" s="1"/>
  <c r="K475" i="7" s="1"/>
  <c r="AK476" i="7"/>
  <c r="AE477" i="7"/>
  <c r="AF477" i="7" s="1"/>
  <c r="AG477" i="7" s="1"/>
  <c r="AH477" i="7" s="1"/>
  <c r="J477" i="7" s="1"/>
  <c r="K477" i="7" s="1"/>
  <c r="AK480" i="7"/>
  <c r="AE481" i="7"/>
  <c r="AF481" i="7" s="1"/>
  <c r="AG481" i="7" s="1"/>
  <c r="AH481" i="7" s="1"/>
  <c r="J481" i="7" s="1"/>
  <c r="K481" i="7" s="1"/>
  <c r="AE487" i="7"/>
  <c r="AF487" i="7" s="1"/>
  <c r="AG487" i="7" s="1"/>
  <c r="AH487" i="7" s="1"/>
  <c r="J487" i="7" s="1"/>
  <c r="K487" i="7" s="1"/>
  <c r="AK490" i="7"/>
  <c r="AE491" i="7"/>
  <c r="AF491" i="7" s="1"/>
  <c r="AG491" i="7" s="1"/>
  <c r="AH491" i="7" s="1"/>
  <c r="J491" i="7" s="1"/>
  <c r="K491" i="7" s="1"/>
  <c r="AK500" i="7"/>
  <c r="AE501" i="7"/>
  <c r="AF501" i="7" s="1"/>
  <c r="AG501" i="7" s="1"/>
  <c r="AH501" i="7" s="1"/>
  <c r="J501" i="7" s="1"/>
  <c r="K501" i="7" s="1"/>
  <c r="AK508" i="7"/>
  <c r="AK510" i="7"/>
  <c r="AE511" i="7"/>
  <c r="AF511" i="7" s="1"/>
  <c r="AG511" i="7" s="1"/>
  <c r="AH511" i="7" s="1"/>
  <c r="J511" i="7" s="1"/>
  <c r="K511" i="7" s="1"/>
  <c r="AE519" i="7"/>
  <c r="AF519" i="7" s="1"/>
  <c r="AG519" i="7" s="1"/>
  <c r="AH519" i="7" s="1"/>
  <c r="J519" i="7" s="1"/>
  <c r="K519" i="7" s="1"/>
  <c r="AK520" i="7"/>
  <c r="AE521" i="7"/>
  <c r="AF521" i="7" s="1"/>
  <c r="AG521" i="7" s="1"/>
  <c r="AH521" i="7" s="1"/>
  <c r="J521" i="7" s="1"/>
  <c r="K521" i="7" s="1"/>
  <c r="AK524" i="7"/>
  <c r="AE525" i="7"/>
  <c r="AF525" i="7" s="1"/>
  <c r="AG525" i="7" s="1"/>
  <c r="AH525" i="7" s="1"/>
  <c r="J525" i="7" s="1"/>
  <c r="K525" i="7" s="1"/>
  <c r="AE531" i="7"/>
  <c r="AF531" i="7" s="1"/>
  <c r="AG531" i="7" s="1"/>
  <c r="AH531" i="7" s="1"/>
  <c r="J531" i="7" s="1"/>
  <c r="K531" i="7" s="1"/>
  <c r="L531" i="7" s="1"/>
  <c r="AK534" i="7"/>
  <c r="AE535" i="7"/>
  <c r="AF535" i="7" s="1"/>
  <c r="AG535" i="7" s="1"/>
  <c r="AH535" i="7" s="1"/>
  <c r="J535" i="7" s="1"/>
  <c r="K535" i="7" s="1"/>
  <c r="AE541" i="7"/>
  <c r="AF541" i="7" s="1"/>
  <c r="AG541" i="7" s="1"/>
  <c r="AH541" i="7" s="1"/>
  <c r="J541" i="7" s="1"/>
  <c r="K541" i="7" s="1"/>
  <c r="AK542" i="7"/>
  <c r="AE543" i="7"/>
  <c r="AF543" i="7" s="1"/>
  <c r="AG543" i="7" s="1"/>
  <c r="AH543" i="7" s="1"/>
  <c r="J543" i="7" s="1"/>
  <c r="K543" i="7" s="1"/>
  <c r="AK546" i="7"/>
  <c r="AE547" i="7"/>
  <c r="AF547" i="7" s="1"/>
  <c r="AG547" i="7" s="1"/>
  <c r="AH547" i="7" s="1"/>
  <c r="J547" i="7" s="1"/>
  <c r="K547" i="7" s="1"/>
  <c r="AK550" i="7"/>
  <c r="AE551" i="7"/>
  <c r="AF551" i="7" s="1"/>
  <c r="AG551" i="7" s="1"/>
  <c r="AH551" i="7" s="1"/>
  <c r="J551" i="7" s="1"/>
  <c r="K551" i="7" s="1"/>
  <c r="AE554" i="7"/>
  <c r="AK557" i="7"/>
  <c r="AE558" i="7"/>
  <c r="AF558" i="7" s="1"/>
  <c r="AG558" i="7" s="1"/>
  <c r="AH558" i="7" s="1"/>
  <c r="J558" i="7" s="1"/>
  <c r="K558" i="7" s="1"/>
  <c r="L558" i="7" s="1"/>
  <c r="AK561" i="7"/>
  <c r="AF561" i="7" s="1"/>
  <c r="AG561" i="7" s="1"/>
  <c r="AH561" i="7" s="1"/>
  <c r="J561" i="7" s="1"/>
  <c r="K561" i="7" s="1"/>
  <c r="AE562" i="7"/>
  <c r="AE564" i="7"/>
  <c r="AF564" i="7" s="1"/>
  <c r="AG564" i="7" s="1"/>
  <c r="AH564" i="7" s="1"/>
  <c r="J564" i="7" s="1"/>
  <c r="K564" i="7" s="1"/>
  <c r="AK567" i="7"/>
  <c r="AF567" i="7" s="1"/>
  <c r="AG567" i="7" s="1"/>
  <c r="AH567" i="7" s="1"/>
  <c r="J567" i="7" s="1"/>
  <c r="K567" i="7" s="1"/>
  <c r="AE568" i="7"/>
  <c r="AF568" i="7" s="1"/>
  <c r="AG568" i="7" s="1"/>
  <c r="AH568" i="7" s="1"/>
  <c r="J568" i="7" s="1"/>
  <c r="K568" i="7" s="1"/>
  <c r="AK571" i="7"/>
  <c r="AF571" i="7" s="1"/>
  <c r="AG571" i="7" s="1"/>
  <c r="AH571" i="7" s="1"/>
  <c r="J571" i="7" s="1"/>
  <c r="K571" i="7" s="1"/>
  <c r="AE572" i="7"/>
  <c r="AF572" i="7" s="1"/>
  <c r="AG572" i="7" s="1"/>
  <c r="AH572" i="7" s="1"/>
  <c r="J572" i="7" s="1"/>
  <c r="K572" i="7" s="1"/>
  <c r="AK577" i="7"/>
  <c r="AE578" i="7"/>
  <c r="AF578" i="7" s="1"/>
  <c r="AG578" i="7" s="1"/>
  <c r="AH578" i="7" s="1"/>
  <c r="J578" i="7" s="1"/>
  <c r="K578" i="7" s="1"/>
  <c r="AK581" i="7"/>
  <c r="AE582" i="7"/>
  <c r="AF582" i="7" s="1"/>
  <c r="AG582" i="7" s="1"/>
  <c r="AH582" i="7" s="1"/>
  <c r="J582" i="7" s="1"/>
  <c r="K582" i="7" s="1"/>
  <c r="AK585" i="7"/>
  <c r="AK587" i="7"/>
  <c r="AF587" i="7" s="1"/>
  <c r="AG587" i="7" s="1"/>
  <c r="AH587" i="7" s="1"/>
  <c r="J587" i="7" s="1"/>
  <c r="K587" i="7" s="1"/>
  <c r="AE588" i="7"/>
  <c r="AF588" i="7" s="1"/>
  <c r="AG588" i="7" s="1"/>
  <c r="AH588" i="7" s="1"/>
  <c r="J588" i="7" s="1"/>
  <c r="K588" i="7" s="1"/>
  <c r="AK591" i="7"/>
  <c r="AF591" i="7" s="1"/>
  <c r="AG591" i="7" s="1"/>
  <c r="AH591" i="7" s="1"/>
  <c r="J591" i="7" s="1"/>
  <c r="K591" i="7" s="1"/>
  <c r="AE592" i="7"/>
  <c r="AF592" i="7" s="1"/>
  <c r="AG592" i="7" s="1"/>
  <c r="AH592" i="7" s="1"/>
  <c r="J592" i="7" s="1"/>
  <c r="K592" i="7" s="1"/>
  <c r="AK597" i="7"/>
  <c r="AF597" i="7" s="1"/>
  <c r="AG597" i="7" s="1"/>
  <c r="AH597" i="7" s="1"/>
  <c r="J597" i="7" s="1"/>
  <c r="K597" i="7" s="1"/>
  <c r="L597" i="7" s="1"/>
  <c r="AE598" i="7"/>
  <c r="AK601" i="7"/>
  <c r="AE602" i="7"/>
  <c r="AF602" i="7" s="1"/>
  <c r="AG602" i="7" s="1"/>
  <c r="AH602" i="7" s="1"/>
  <c r="J602" i="7" s="1"/>
  <c r="K602" i="7" s="1"/>
  <c r="AK605" i="7"/>
  <c r="AF605" i="7" s="1"/>
  <c r="AG605" i="7" s="1"/>
  <c r="AH605" i="7" s="1"/>
  <c r="J605" i="7" s="1"/>
  <c r="K605" i="7" s="1"/>
  <c r="AE606" i="7"/>
  <c r="AE608" i="7"/>
  <c r="AF608" i="7" s="1"/>
  <c r="AG608" i="7" s="1"/>
  <c r="AH608" i="7" s="1"/>
  <c r="J608" i="7" s="1"/>
  <c r="K608" i="7" s="1"/>
  <c r="L608" i="7" s="1"/>
  <c r="AK611" i="7"/>
  <c r="AF611" i="7" s="1"/>
  <c r="AG611" i="7" s="1"/>
  <c r="AH611" i="7" s="1"/>
  <c r="J611" i="7" s="1"/>
  <c r="K611" i="7" s="1"/>
  <c r="AE612" i="7"/>
  <c r="AF612" i="7" s="1"/>
  <c r="AG612" i="7" s="1"/>
  <c r="AH612" i="7" s="1"/>
  <c r="J612" i="7" s="1"/>
  <c r="K612" i="7" s="1"/>
  <c r="AK615" i="7"/>
  <c r="AE616" i="7"/>
  <c r="AF616" i="7" s="1"/>
  <c r="AG616" i="7" s="1"/>
  <c r="AH616" i="7" s="1"/>
  <c r="J616" i="7" s="1"/>
  <c r="K616" i="7" s="1"/>
  <c r="AK621" i="7"/>
  <c r="AE622" i="7"/>
  <c r="AF622" i="7" s="1"/>
  <c r="AG622" i="7" s="1"/>
  <c r="AH622" i="7" s="1"/>
  <c r="J622" i="7" s="1"/>
  <c r="K622" i="7" s="1"/>
  <c r="AK625" i="7"/>
  <c r="AE626" i="7"/>
  <c r="AF626" i="7" s="1"/>
  <c r="AG626" i="7" s="1"/>
  <c r="AH626" i="7" s="1"/>
  <c r="J626" i="7" s="1"/>
  <c r="K626" i="7" s="1"/>
  <c r="AK629" i="7"/>
  <c r="AK631" i="7"/>
  <c r="AF631" i="7" s="1"/>
  <c r="AG631" i="7" s="1"/>
  <c r="AH631" i="7" s="1"/>
  <c r="J631" i="7" s="1"/>
  <c r="K631" i="7" s="1"/>
  <c r="AE632" i="7"/>
  <c r="AF632" i="7" s="1"/>
  <c r="AG632" i="7" s="1"/>
  <c r="AH632" i="7" s="1"/>
  <c r="J632" i="7" s="1"/>
  <c r="K632" i="7" s="1"/>
  <c r="L632" i="7" s="1"/>
  <c r="AK635" i="7"/>
  <c r="AF635" i="7" s="1"/>
  <c r="AG635" i="7" s="1"/>
  <c r="AH635" i="7" s="1"/>
  <c r="J635" i="7" s="1"/>
  <c r="K635" i="7" s="1"/>
  <c r="L635" i="7" s="1"/>
  <c r="AE636" i="7"/>
  <c r="AF636" i="7" s="1"/>
  <c r="AG636" i="7" s="1"/>
  <c r="AH636" i="7" s="1"/>
  <c r="J636" i="7" s="1"/>
  <c r="K636" i="7" s="1"/>
  <c r="L636" i="7" s="1"/>
  <c r="AK639" i="7"/>
  <c r="AF639" i="7" s="1"/>
  <c r="AG639" i="7" s="1"/>
  <c r="AH639" i="7" s="1"/>
  <c r="J639" i="7" s="1"/>
  <c r="K639" i="7" s="1"/>
  <c r="L639" i="7" s="1"/>
  <c r="AE640" i="7"/>
  <c r="AF640" i="7" s="1"/>
  <c r="AG640" i="7" s="1"/>
  <c r="AH640" i="7" s="1"/>
  <c r="J640" i="7" s="1"/>
  <c r="K640" i="7" s="1"/>
  <c r="L640" i="7" s="1"/>
  <c r="AK641" i="7"/>
  <c r="AF641" i="7" s="1"/>
  <c r="AG641" i="7" s="1"/>
  <c r="AH641" i="7" s="1"/>
  <c r="J641" i="7" s="1"/>
  <c r="K641" i="7" s="1"/>
  <c r="L641" i="7" s="1"/>
  <c r="AE642" i="7"/>
  <c r="AK645" i="7"/>
  <c r="AF645" i="7" s="1"/>
  <c r="AG645" i="7" s="1"/>
  <c r="AH645" i="7" s="1"/>
  <c r="J645" i="7" s="1"/>
  <c r="K645" i="7" s="1"/>
  <c r="L645" i="7" s="1"/>
  <c r="AE646" i="7"/>
  <c r="AF646" i="7" s="1"/>
  <c r="AG646" i="7" s="1"/>
  <c r="AH646" i="7" s="1"/>
  <c r="J646" i="7" s="1"/>
  <c r="K646" i="7" s="1"/>
  <c r="L646" i="7" s="1"/>
  <c r="AK649" i="7"/>
  <c r="AE650" i="7"/>
  <c r="AE652" i="7"/>
  <c r="AF652" i="7" s="1"/>
  <c r="AG652" i="7" s="1"/>
  <c r="AH652" i="7" s="1"/>
  <c r="J652" i="7" s="1"/>
  <c r="K652" i="7" s="1"/>
  <c r="L652" i="7" s="1"/>
  <c r="AK655" i="7"/>
  <c r="AF655" i="7" s="1"/>
  <c r="AG655" i="7" s="1"/>
  <c r="AH655" i="7" s="1"/>
  <c r="J655" i="7" s="1"/>
  <c r="K655" i="7" s="1"/>
  <c r="L655" i="7" s="1"/>
  <c r="AE656" i="7"/>
  <c r="AF656" i="7" s="1"/>
  <c r="AG656" i="7" s="1"/>
  <c r="AH656" i="7" s="1"/>
  <c r="J656" i="7" s="1"/>
  <c r="K656" i="7" s="1"/>
  <c r="L656" i="7" s="1"/>
  <c r="AK661" i="7"/>
  <c r="AE662" i="7"/>
  <c r="AF662" i="7" s="1"/>
  <c r="AG662" i="7" s="1"/>
  <c r="AH662" i="7" s="1"/>
  <c r="J662" i="7" s="1"/>
  <c r="K662" i="7" s="1"/>
  <c r="L662" i="7" s="1"/>
  <c r="AK665" i="7"/>
  <c r="AF665" i="7" s="1"/>
  <c r="AG665" i="7" s="1"/>
  <c r="AH665" i="7" s="1"/>
  <c r="J665" i="7" s="1"/>
  <c r="K665" i="7" s="1"/>
  <c r="AE666" i="7"/>
  <c r="AF666" i="7" s="1"/>
  <c r="AG666" i="7" s="1"/>
  <c r="AH666" i="7" s="1"/>
  <c r="J666" i="7" s="1"/>
  <c r="K666" i="7" s="1"/>
  <c r="AK669" i="7"/>
  <c r="AE670" i="7"/>
  <c r="AF670" i="7" s="1"/>
  <c r="AG670" i="7" s="1"/>
  <c r="AH670" i="7" s="1"/>
  <c r="J670" i="7" s="1"/>
  <c r="K670" i="7" s="1"/>
  <c r="AE672" i="7"/>
  <c r="AF672" i="7" s="1"/>
  <c r="AG672" i="7" s="1"/>
  <c r="AH672" i="7" s="1"/>
  <c r="J672" i="7" s="1"/>
  <c r="K672" i="7" s="1"/>
  <c r="AK675" i="7"/>
  <c r="AF675" i="7" s="1"/>
  <c r="AG675" i="7" s="1"/>
  <c r="AH675" i="7" s="1"/>
  <c r="J675" i="7" s="1"/>
  <c r="K675" i="7" s="1"/>
  <c r="L675" i="7" s="1"/>
  <c r="AE676" i="7"/>
  <c r="AK679" i="7"/>
  <c r="AF679" i="7" s="1"/>
  <c r="AG679" i="7" s="1"/>
  <c r="AH679" i="7" s="1"/>
  <c r="J679" i="7" s="1"/>
  <c r="K679" i="7" s="1"/>
  <c r="AE680" i="7"/>
  <c r="AF680" i="7" s="1"/>
  <c r="AG680" i="7" s="1"/>
  <c r="AH680" i="7" s="1"/>
  <c r="J680" i="7" s="1"/>
  <c r="K680" i="7" s="1"/>
  <c r="AK685" i="7"/>
  <c r="AE686" i="7"/>
  <c r="AK689" i="7"/>
  <c r="AF689" i="7" s="1"/>
  <c r="AG689" i="7" s="1"/>
  <c r="AH689" i="7" s="1"/>
  <c r="J689" i="7" s="1"/>
  <c r="K689" i="7" s="1"/>
  <c r="AE690" i="7"/>
  <c r="AF690" i="7" s="1"/>
  <c r="AG690" i="7" s="1"/>
  <c r="AH690" i="7" s="1"/>
  <c r="J690" i="7" s="1"/>
  <c r="K690" i="7" s="1"/>
  <c r="AK693" i="7"/>
  <c r="AE698" i="7"/>
  <c r="AK701" i="7"/>
  <c r="AF701" i="7" s="1"/>
  <c r="AG701" i="7" s="1"/>
  <c r="AH701" i="7" s="1"/>
  <c r="J701" i="7" s="1"/>
  <c r="K701" i="7" s="1"/>
  <c r="AE702" i="7"/>
  <c r="AF702" i="7" s="1"/>
  <c r="AG702" i="7" s="1"/>
  <c r="AH702" i="7" s="1"/>
  <c r="J702" i="7" s="1"/>
  <c r="K702" i="7" s="1"/>
  <c r="AK705" i="7"/>
  <c r="AE706" i="7"/>
  <c r="AF706" i="7" s="1"/>
  <c r="AG706" i="7" s="1"/>
  <c r="AH706" i="7" s="1"/>
  <c r="J706" i="7" s="1"/>
  <c r="K706" i="7" s="1"/>
  <c r="AK711" i="7"/>
  <c r="AF711" i="7" s="1"/>
  <c r="AG711" i="7" s="1"/>
  <c r="AH711" i="7" s="1"/>
  <c r="J711" i="7" s="1"/>
  <c r="K711" i="7" s="1"/>
  <c r="AE712" i="7"/>
  <c r="AF712" i="7" s="1"/>
  <c r="AG712" i="7" s="1"/>
  <c r="AH712" i="7" s="1"/>
  <c r="J712" i="7" s="1"/>
  <c r="K712" i="7" s="1"/>
  <c r="AK715" i="7"/>
  <c r="AF715" i="7" s="1"/>
  <c r="AG715" i="7" s="1"/>
  <c r="AH715" i="7" s="1"/>
  <c r="J715" i="7" s="1"/>
  <c r="K715" i="7" s="1"/>
  <c r="AE716" i="7"/>
  <c r="AF716" i="7" s="1"/>
  <c r="AG716" i="7" s="1"/>
  <c r="AH716" i="7" s="1"/>
  <c r="J716" i="7" s="1"/>
  <c r="K716" i="7" s="1"/>
  <c r="AK719" i="7"/>
  <c r="AK721" i="7"/>
  <c r="AK723" i="7"/>
  <c r="AE724" i="7"/>
  <c r="AF724" i="7" s="1"/>
  <c r="AG724" i="7" s="1"/>
  <c r="AH724" i="7" s="1"/>
  <c r="J724" i="7" s="1"/>
  <c r="K724" i="7" s="1"/>
  <c r="AK727" i="7"/>
  <c r="AF727" i="7" s="1"/>
  <c r="AG727" i="7" s="1"/>
  <c r="AH727" i="7" s="1"/>
  <c r="J727" i="7" s="1"/>
  <c r="K727" i="7" s="1"/>
  <c r="AE728" i="7"/>
  <c r="AF728" i="7" s="1"/>
  <c r="AG728" i="7" s="1"/>
  <c r="AH728" i="7" s="1"/>
  <c r="J728" i="7" s="1"/>
  <c r="K728" i="7" s="1"/>
  <c r="AK733" i="7"/>
  <c r="AE734" i="7"/>
  <c r="AF734" i="7" s="1"/>
  <c r="AG734" i="7" s="1"/>
  <c r="AH734" i="7" s="1"/>
  <c r="J734" i="7" s="1"/>
  <c r="K734" i="7" s="1"/>
  <c r="AK737" i="7"/>
  <c r="AF737" i="7" s="1"/>
  <c r="AG737" i="7" s="1"/>
  <c r="AH737" i="7" s="1"/>
  <c r="J737" i="7" s="1"/>
  <c r="K737" i="7" s="1"/>
  <c r="AE738" i="7"/>
  <c r="AF738" i="7" s="1"/>
  <c r="AG738" i="7" s="1"/>
  <c r="AH738" i="7" s="1"/>
  <c r="J738" i="7" s="1"/>
  <c r="K738" i="7" s="1"/>
  <c r="AK741" i="7"/>
  <c r="AK743" i="7"/>
  <c r="AE744" i="7"/>
  <c r="AF744" i="7" s="1"/>
  <c r="AG744" i="7" s="1"/>
  <c r="AH744" i="7" s="1"/>
  <c r="J744" i="7" s="1"/>
  <c r="K744" i="7" s="1"/>
  <c r="L744" i="7" s="1"/>
  <c r="AK747" i="7"/>
  <c r="AE748" i="7"/>
  <c r="AF748" i="7" s="1"/>
  <c r="AG748" i="7" s="1"/>
  <c r="AH748" i="7" s="1"/>
  <c r="J748" i="7" s="1"/>
  <c r="K748" i="7" s="1"/>
  <c r="AK751" i="7"/>
  <c r="AF751" i="7" s="1"/>
  <c r="AG751" i="7" s="1"/>
  <c r="AH751" i="7" s="1"/>
  <c r="J751" i="7" s="1"/>
  <c r="K751" i="7" s="1"/>
  <c r="AE752" i="7"/>
  <c r="AF752" i="7" s="1"/>
  <c r="AG752" i="7" s="1"/>
  <c r="AH752" i="7" s="1"/>
  <c r="J752" i="7" s="1"/>
  <c r="K752" i="7" s="1"/>
  <c r="AK753" i="7"/>
  <c r="AF753" i="7" s="1"/>
  <c r="AG753" i="7" s="1"/>
  <c r="AH753" i="7" s="1"/>
  <c r="J753" i="7" s="1"/>
  <c r="K753" i="7" s="1"/>
  <c r="L753" i="7" s="1"/>
  <c r="AE754" i="7"/>
  <c r="AF754" i="7" s="1"/>
  <c r="AG754" i="7" s="1"/>
  <c r="AH754" i="7" s="1"/>
  <c r="J754" i="7" s="1"/>
  <c r="K754" i="7" s="1"/>
  <c r="AK757" i="7"/>
  <c r="AE758" i="7"/>
  <c r="AF758" i="7" s="1"/>
  <c r="AG758" i="7" s="1"/>
  <c r="AH758" i="7" s="1"/>
  <c r="J758" i="7" s="1"/>
  <c r="K758" i="7" s="1"/>
  <c r="AK761" i="7"/>
  <c r="AF761" i="7" s="1"/>
  <c r="AG761" i="7" s="1"/>
  <c r="AH761" i="7" s="1"/>
  <c r="J761" i="7" s="1"/>
  <c r="K761" i="7" s="1"/>
  <c r="AE762" i="7"/>
  <c r="AF762" i="7" s="1"/>
  <c r="AG762" i="7" s="1"/>
  <c r="AH762" i="7" s="1"/>
  <c r="J762" i="7" s="1"/>
  <c r="K762" i="7" s="1"/>
  <c r="AE764" i="7"/>
  <c r="AF764" i="7" s="1"/>
  <c r="AG764" i="7" s="1"/>
  <c r="AH764" i="7" s="1"/>
  <c r="J764" i="7" s="1"/>
  <c r="K764" i="7" s="1"/>
  <c r="L764" i="7" s="1"/>
  <c r="AK767" i="7"/>
  <c r="AF767" i="7" s="1"/>
  <c r="AG767" i="7" s="1"/>
  <c r="AH767" i="7" s="1"/>
  <c r="J767" i="7" s="1"/>
  <c r="K767" i="7" s="1"/>
  <c r="AE768" i="7"/>
  <c r="AF768" i="7" s="1"/>
  <c r="AG768" i="7" s="1"/>
  <c r="AH768" i="7" s="1"/>
  <c r="J768" i="7" s="1"/>
  <c r="K768" i="7" s="1"/>
  <c r="AK771" i="7"/>
  <c r="AE772" i="7"/>
  <c r="AF772" i="7" s="1"/>
  <c r="AG772" i="7" s="1"/>
  <c r="AH772" i="7" s="1"/>
  <c r="J772" i="7" s="1"/>
  <c r="K772" i="7" s="1"/>
  <c r="AK777" i="7"/>
  <c r="AF777" i="7" s="1"/>
  <c r="AG777" i="7" s="1"/>
  <c r="AH777" i="7" s="1"/>
  <c r="J777" i="7" s="1"/>
  <c r="K777" i="7" s="1"/>
  <c r="AE778" i="7"/>
  <c r="AF778" i="7" s="1"/>
  <c r="AG778" i="7" s="1"/>
  <c r="AH778" i="7" s="1"/>
  <c r="J778" i="7" s="1"/>
  <c r="K778" i="7" s="1"/>
  <c r="AK781" i="7"/>
  <c r="AF781" i="7" s="1"/>
  <c r="AG781" i="7" s="1"/>
  <c r="AH781" i="7" s="1"/>
  <c r="J781" i="7" s="1"/>
  <c r="K781" i="7" s="1"/>
  <c r="AE782" i="7"/>
  <c r="AF782" i="7" s="1"/>
  <c r="AG782" i="7" s="1"/>
  <c r="AH782" i="7" s="1"/>
  <c r="J782" i="7" s="1"/>
  <c r="K782" i="7" s="1"/>
  <c r="AK785" i="7"/>
  <c r="AK787" i="7"/>
  <c r="AF787" i="7" s="1"/>
  <c r="AG787" i="7" s="1"/>
  <c r="AH787" i="7" s="1"/>
  <c r="J787" i="7" s="1"/>
  <c r="K787" i="7" s="1"/>
  <c r="AE788" i="7"/>
  <c r="AF788" i="7" s="1"/>
  <c r="AG788" i="7" s="1"/>
  <c r="AH788" i="7" s="1"/>
  <c r="J788" i="7" s="1"/>
  <c r="K788" i="7" s="1"/>
  <c r="AK791" i="7"/>
  <c r="AE792" i="7"/>
  <c r="AF792" i="7" s="1"/>
  <c r="AG792" i="7" s="1"/>
  <c r="AH792" i="7" s="1"/>
  <c r="J792" i="7" s="1"/>
  <c r="K792" i="7" s="1"/>
  <c r="AK795" i="7"/>
  <c r="AF795" i="7" s="1"/>
  <c r="AG795" i="7" s="1"/>
  <c r="AH795" i="7" s="1"/>
  <c r="J795" i="7" s="1"/>
  <c r="K795" i="7" s="1"/>
  <c r="AE796" i="7"/>
  <c r="AF796" i="7" s="1"/>
  <c r="AG796" i="7" s="1"/>
  <c r="AH796" i="7" s="1"/>
  <c r="J796" i="7" s="1"/>
  <c r="K796" i="7" s="1"/>
  <c r="AK797" i="7"/>
  <c r="AE798" i="7"/>
  <c r="AF798" i="7" s="1"/>
  <c r="AG798" i="7" s="1"/>
  <c r="AH798" i="7" s="1"/>
  <c r="J798" i="7" s="1"/>
  <c r="K798" i="7" s="1"/>
  <c r="AK801" i="7"/>
  <c r="AE802" i="7"/>
  <c r="AK805" i="7"/>
  <c r="AF805" i="7" s="1"/>
  <c r="AG805" i="7" s="1"/>
  <c r="AH805" i="7" s="1"/>
  <c r="J805" i="7" s="1"/>
  <c r="K805" i="7" s="1"/>
  <c r="AE806" i="7"/>
  <c r="AF806" i="7" s="1"/>
  <c r="AG806" i="7" s="1"/>
  <c r="AH806" i="7" s="1"/>
  <c r="J806" i="7" s="1"/>
  <c r="K806" i="7" s="1"/>
  <c r="AE808" i="7"/>
  <c r="AF808" i="7" s="1"/>
  <c r="AG808" i="7" s="1"/>
  <c r="AH808" i="7" s="1"/>
  <c r="J808" i="7" s="1"/>
  <c r="K808" i="7" s="1"/>
  <c r="L808" i="7" s="1"/>
  <c r="AK811" i="7"/>
  <c r="AE812" i="7"/>
  <c r="AF812" i="7" s="1"/>
  <c r="AG812" i="7" s="1"/>
  <c r="AH812" i="7" s="1"/>
  <c r="J812" i="7" s="1"/>
  <c r="K812" i="7" s="1"/>
  <c r="AK815" i="7"/>
  <c r="AF815" i="7" s="1"/>
  <c r="AG815" i="7" s="1"/>
  <c r="AH815" i="7" s="1"/>
  <c r="J815" i="7" s="1"/>
  <c r="K815" i="7" s="1"/>
  <c r="AE816" i="7"/>
  <c r="AF816" i="7" s="1"/>
  <c r="AG816" i="7" s="1"/>
  <c r="AH816" i="7" s="1"/>
  <c r="J816" i="7" s="1"/>
  <c r="K816" i="7" s="1"/>
  <c r="AK821" i="7"/>
  <c r="AE822" i="7"/>
  <c r="AF822" i="7" s="1"/>
  <c r="AG822" i="7" s="1"/>
  <c r="AH822" i="7" s="1"/>
  <c r="J822" i="7" s="1"/>
  <c r="K822" i="7" s="1"/>
  <c r="L822" i="7" s="1"/>
  <c r="AK825" i="7"/>
  <c r="AF825" i="7" s="1"/>
  <c r="AG825" i="7" s="1"/>
  <c r="AH825" i="7" s="1"/>
  <c r="J825" i="7" s="1"/>
  <c r="K825" i="7" s="1"/>
  <c r="AE826" i="7"/>
  <c r="AF826" i="7" s="1"/>
  <c r="AG826" i="7" s="1"/>
  <c r="AH826" i="7" s="1"/>
  <c r="J826" i="7" s="1"/>
  <c r="K826" i="7" s="1"/>
  <c r="AK829" i="7"/>
  <c r="AK831" i="7"/>
  <c r="AF831" i="7" s="1"/>
  <c r="AG831" i="7" s="1"/>
  <c r="AH831" i="7" s="1"/>
  <c r="J831" i="7" s="1"/>
  <c r="K831" i="7" s="1"/>
  <c r="AE832" i="7"/>
  <c r="AF832" i="7" s="1"/>
  <c r="AG832" i="7" s="1"/>
  <c r="AH832" i="7" s="1"/>
  <c r="J832" i="7" s="1"/>
  <c r="K832" i="7" s="1"/>
  <c r="AK835" i="7"/>
  <c r="AE836" i="7"/>
  <c r="AF836" i="7" s="1"/>
  <c r="AG836" i="7" s="1"/>
  <c r="AH836" i="7" s="1"/>
  <c r="J836" i="7" s="1"/>
  <c r="K836" i="7" s="1"/>
  <c r="AK839" i="7"/>
  <c r="AF839" i="7" s="1"/>
  <c r="AG839" i="7" s="1"/>
  <c r="AH839" i="7" s="1"/>
  <c r="J839" i="7" s="1"/>
  <c r="K839" i="7" s="1"/>
  <c r="AE840" i="7"/>
  <c r="AF840" i="7" s="1"/>
  <c r="AG840" i="7" s="1"/>
  <c r="AH840" i="7" s="1"/>
  <c r="J840" i="7" s="1"/>
  <c r="K840" i="7" s="1"/>
  <c r="AK841" i="7"/>
  <c r="AF841" i="7" s="1"/>
  <c r="AG841" i="7" s="1"/>
  <c r="AH841" i="7" s="1"/>
  <c r="J841" i="7" s="1"/>
  <c r="K841" i="7" s="1"/>
  <c r="AE842" i="7"/>
  <c r="AF842" i="7" s="1"/>
  <c r="AG842" i="7" s="1"/>
  <c r="AH842" i="7" s="1"/>
  <c r="J842" i="7" s="1"/>
  <c r="K842" i="7" s="1"/>
  <c r="AK845" i="7"/>
  <c r="AE846" i="7"/>
  <c r="AF846" i="7" s="1"/>
  <c r="AG846" i="7" s="1"/>
  <c r="AH846" i="7" s="1"/>
  <c r="J846" i="7" s="1"/>
  <c r="K846" i="7" s="1"/>
  <c r="AK849" i="7"/>
  <c r="AE850" i="7"/>
  <c r="AF850" i="7" s="1"/>
  <c r="AG850" i="7" s="1"/>
  <c r="AH850" i="7" s="1"/>
  <c r="J850" i="7" s="1"/>
  <c r="K850" i="7" s="1"/>
  <c r="AE852" i="7"/>
  <c r="AF852" i="7" s="1"/>
  <c r="AG852" i="7" s="1"/>
  <c r="AH852" i="7" s="1"/>
  <c r="J852" i="7" s="1"/>
  <c r="K852" i="7" s="1"/>
  <c r="AK855" i="7"/>
  <c r="AF855" i="7" s="1"/>
  <c r="AG855" i="7" s="1"/>
  <c r="AH855" i="7" s="1"/>
  <c r="J855" i="7" s="1"/>
  <c r="K855" i="7" s="1"/>
  <c r="AE856" i="7"/>
  <c r="AF856" i="7" s="1"/>
  <c r="AG856" i="7" s="1"/>
  <c r="AH856" i="7" s="1"/>
  <c r="J856" i="7" s="1"/>
  <c r="K856" i="7" s="1"/>
  <c r="AK859" i="7"/>
  <c r="AE860" i="7"/>
  <c r="AF860" i="7" s="1"/>
  <c r="AG860" i="7" s="1"/>
  <c r="AH860" i="7" s="1"/>
  <c r="J860" i="7" s="1"/>
  <c r="K860" i="7" s="1"/>
  <c r="AK865" i="7"/>
  <c r="AF865" i="7" s="1"/>
  <c r="AG865" i="7" s="1"/>
  <c r="AH865" i="7" s="1"/>
  <c r="J865" i="7" s="1"/>
  <c r="K865" i="7" s="1"/>
  <c r="AE866" i="7"/>
  <c r="AF866" i="7" s="1"/>
  <c r="AG866" i="7" s="1"/>
  <c r="AH866" i="7" s="1"/>
  <c r="J866" i="7" s="1"/>
  <c r="K866" i="7" s="1"/>
  <c r="AK869" i="7"/>
  <c r="AF869" i="7" s="1"/>
  <c r="AG869" i="7" s="1"/>
  <c r="AH869" i="7" s="1"/>
  <c r="J869" i="7" s="1"/>
  <c r="K869" i="7" s="1"/>
  <c r="AE870" i="7"/>
  <c r="AF870" i="7" s="1"/>
  <c r="AG870" i="7" s="1"/>
  <c r="AH870" i="7" s="1"/>
  <c r="J870" i="7" s="1"/>
  <c r="K870" i="7" s="1"/>
  <c r="AK873" i="7"/>
  <c r="AK875" i="7"/>
  <c r="AF875" i="7" s="1"/>
  <c r="AG875" i="7" s="1"/>
  <c r="AH875" i="7" s="1"/>
  <c r="J875" i="7" s="1"/>
  <c r="K875" i="7" s="1"/>
  <c r="AE876" i="7"/>
  <c r="AF876" i="7" s="1"/>
  <c r="AG876" i="7" s="1"/>
  <c r="AH876" i="7" s="1"/>
  <c r="J876" i="7" s="1"/>
  <c r="K876" i="7" s="1"/>
  <c r="AK879" i="7"/>
  <c r="AE880" i="7"/>
  <c r="AF880" i="7" s="1"/>
  <c r="AG880" i="7" s="1"/>
  <c r="AH880" i="7" s="1"/>
  <c r="J880" i="7" s="1"/>
  <c r="K880" i="7" s="1"/>
  <c r="AK883" i="7"/>
  <c r="AF883" i="7" s="1"/>
  <c r="AG883" i="7" s="1"/>
  <c r="AH883" i="7" s="1"/>
  <c r="J883" i="7" s="1"/>
  <c r="K883" i="7" s="1"/>
  <c r="AE884" i="7"/>
  <c r="AF884" i="7" s="1"/>
  <c r="AG884" i="7" s="1"/>
  <c r="AH884" i="7" s="1"/>
  <c r="J884" i="7" s="1"/>
  <c r="K884" i="7" s="1"/>
  <c r="AK885" i="7"/>
  <c r="AF885" i="7" s="1"/>
  <c r="AG885" i="7" s="1"/>
  <c r="AH885" i="7" s="1"/>
  <c r="J885" i="7" s="1"/>
  <c r="K885" i="7" s="1"/>
  <c r="L885" i="7" s="1"/>
  <c r="AE886" i="7"/>
  <c r="AF886" i="7" s="1"/>
  <c r="AG886" i="7" s="1"/>
  <c r="AH886" i="7" s="1"/>
  <c r="J886" i="7" s="1"/>
  <c r="K886" i="7" s="1"/>
  <c r="AK889" i="7"/>
  <c r="AE890" i="7"/>
  <c r="AF890" i="7" s="1"/>
  <c r="AG890" i="7" s="1"/>
  <c r="AH890" i="7" s="1"/>
  <c r="J890" i="7" s="1"/>
  <c r="K890" i="7" s="1"/>
  <c r="AK893" i="7"/>
  <c r="AE894" i="7"/>
  <c r="AF894" i="7" s="1"/>
  <c r="AG894" i="7" s="1"/>
  <c r="AH894" i="7" s="1"/>
  <c r="J894" i="7" s="1"/>
  <c r="K894" i="7" s="1"/>
  <c r="AE896" i="7"/>
  <c r="AF896" i="7" s="1"/>
  <c r="AG896" i="7" s="1"/>
  <c r="AH896" i="7" s="1"/>
  <c r="J896" i="7" s="1"/>
  <c r="K896" i="7" s="1"/>
  <c r="L896" i="7" s="1"/>
  <c r="AK899" i="7"/>
  <c r="AF899" i="7" s="1"/>
  <c r="AG899" i="7" s="1"/>
  <c r="AH899" i="7" s="1"/>
  <c r="J899" i="7" s="1"/>
  <c r="K899" i="7" s="1"/>
  <c r="AE900" i="7"/>
  <c r="AF900" i="7" s="1"/>
  <c r="AG900" i="7" s="1"/>
  <c r="AH900" i="7" s="1"/>
  <c r="J900" i="7" s="1"/>
  <c r="K900" i="7" s="1"/>
  <c r="AK903" i="7"/>
  <c r="AF903" i="7" s="1"/>
  <c r="AG903" i="7" s="1"/>
  <c r="AH903" i="7" s="1"/>
  <c r="J903" i="7" s="1"/>
  <c r="K903" i="7" s="1"/>
  <c r="AE904" i="7"/>
  <c r="AK909" i="7"/>
  <c r="AE910" i="7"/>
  <c r="AF910" i="7" s="1"/>
  <c r="AG910" i="7" s="1"/>
  <c r="AH910" i="7" s="1"/>
  <c r="J910" i="7" s="1"/>
  <c r="K910" i="7" s="1"/>
  <c r="AK913" i="7"/>
  <c r="AF913" i="7" s="1"/>
  <c r="AG913" i="7" s="1"/>
  <c r="AH913" i="7" s="1"/>
  <c r="J913" i="7" s="1"/>
  <c r="K913" i="7" s="1"/>
  <c r="L913" i="7" s="1"/>
  <c r="AE914" i="7"/>
  <c r="AK917" i="7"/>
  <c r="AK919" i="7"/>
  <c r="AF919" i="7" s="1"/>
  <c r="AG919" i="7" s="1"/>
  <c r="AH919" i="7" s="1"/>
  <c r="J919" i="7" s="1"/>
  <c r="K919" i="7" s="1"/>
  <c r="AE920" i="7"/>
  <c r="AF920" i="7" s="1"/>
  <c r="AG920" i="7" s="1"/>
  <c r="AH920" i="7" s="1"/>
  <c r="J920" i="7" s="1"/>
  <c r="K920" i="7" s="1"/>
  <c r="AK923" i="7"/>
  <c r="AF923" i="7" s="1"/>
  <c r="AG923" i="7" s="1"/>
  <c r="AH923" i="7" s="1"/>
  <c r="J923" i="7" s="1"/>
  <c r="K923" i="7" s="1"/>
  <c r="AE924" i="7"/>
  <c r="AK927" i="7"/>
  <c r="AE928" i="7"/>
  <c r="AF928" i="7" s="1"/>
  <c r="AG928" i="7" s="1"/>
  <c r="AH928" i="7" s="1"/>
  <c r="J928" i="7" s="1"/>
  <c r="K928" i="7" s="1"/>
  <c r="AK929" i="7"/>
  <c r="AE930" i="7"/>
  <c r="AF930" i="7" s="1"/>
  <c r="AG930" i="7" s="1"/>
  <c r="AH930" i="7" s="1"/>
  <c r="J930" i="7" s="1"/>
  <c r="K930" i="7" s="1"/>
  <c r="AK933" i="7"/>
  <c r="AF933" i="7" s="1"/>
  <c r="AG933" i="7" s="1"/>
  <c r="AH933" i="7" s="1"/>
  <c r="J933" i="7" s="1"/>
  <c r="K933" i="7" s="1"/>
  <c r="AE934" i="7"/>
  <c r="AF934" i="7" s="1"/>
  <c r="AG934" i="7" s="1"/>
  <c r="AH934" i="7" s="1"/>
  <c r="J934" i="7" s="1"/>
  <c r="K934" i="7" s="1"/>
  <c r="AK937" i="7"/>
  <c r="AF937" i="7" s="1"/>
  <c r="AG937" i="7" s="1"/>
  <c r="AH937" i="7" s="1"/>
  <c r="J937" i="7" s="1"/>
  <c r="K937" i="7" s="1"/>
  <c r="AE938" i="7"/>
  <c r="AF938" i="7" s="1"/>
  <c r="AG938" i="7" s="1"/>
  <c r="AH938" i="7" s="1"/>
  <c r="J938" i="7" s="1"/>
  <c r="K938" i="7" s="1"/>
  <c r="AE940" i="7"/>
  <c r="AF940" i="7" s="1"/>
  <c r="AG940" i="7" s="1"/>
  <c r="AH940" i="7" s="1"/>
  <c r="J940" i="7" s="1"/>
  <c r="K940" i="7" s="1"/>
  <c r="AK943" i="7"/>
  <c r="AF943" i="7" s="1"/>
  <c r="AG943" i="7" s="1"/>
  <c r="AH943" i="7" s="1"/>
  <c r="J943" i="7" s="1"/>
  <c r="K943" i="7" s="1"/>
  <c r="AE944" i="7"/>
  <c r="AF944" i="7" s="1"/>
  <c r="AG944" i="7" s="1"/>
  <c r="AH944" i="7" s="1"/>
  <c r="J944" i="7" s="1"/>
  <c r="K944" i="7" s="1"/>
  <c r="AE950" i="7"/>
  <c r="AF950" i="7" s="1"/>
  <c r="AG950" i="7" s="1"/>
  <c r="AH950" i="7" s="1"/>
  <c r="J950" i="7" s="1"/>
  <c r="K950" i="7" s="1"/>
  <c r="AK951" i="7"/>
  <c r="AE952" i="7"/>
  <c r="AF952" i="7" s="1"/>
  <c r="AG952" i="7" s="1"/>
  <c r="AH952" i="7" s="1"/>
  <c r="J952" i="7" s="1"/>
  <c r="K952" i="7" s="1"/>
  <c r="AK955" i="7"/>
  <c r="AE956" i="7"/>
  <c r="AF956" i="7" s="1"/>
  <c r="AG956" i="7" s="1"/>
  <c r="AH956" i="7" s="1"/>
  <c r="J956" i="7" s="1"/>
  <c r="K956" i="7" s="1"/>
  <c r="AK959" i="7"/>
  <c r="AE960" i="7"/>
  <c r="AF960" i="7" s="1"/>
  <c r="AG960" i="7" s="1"/>
  <c r="AH960" i="7" s="1"/>
  <c r="J960" i="7" s="1"/>
  <c r="K960" i="7" s="1"/>
  <c r="AE962" i="7"/>
  <c r="AF962" i="7" s="1"/>
  <c r="AG962" i="7" s="1"/>
  <c r="AH962" i="7" s="1"/>
  <c r="J962" i="7" s="1"/>
  <c r="K962" i="7" s="1"/>
  <c r="L962" i="7" s="1"/>
  <c r="AK965" i="7"/>
  <c r="AF965" i="7" s="1"/>
  <c r="AG965" i="7" s="1"/>
  <c r="AH965" i="7" s="1"/>
  <c r="J965" i="7" s="1"/>
  <c r="K965" i="7" s="1"/>
  <c r="AE966" i="7"/>
  <c r="AF966" i="7" s="1"/>
  <c r="AG966" i="7" s="1"/>
  <c r="AH966" i="7" s="1"/>
  <c r="J966" i="7" s="1"/>
  <c r="K966" i="7" s="1"/>
  <c r="AK969" i="7"/>
  <c r="AF969" i="7" s="1"/>
  <c r="AG969" i="7" s="1"/>
  <c r="AH969" i="7" s="1"/>
  <c r="J969" i="7" s="1"/>
  <c r="K969" i="7" s="1"/>
  <c r="AE970" i="7"/>
  <c r="AF970" i="7" s="1"/>
  <c r="AG970" i="7" s="1"/>
  <c r="AH970" i="7" s="1"/>
  <c r="J970" i="7" s="1"/>
  <c r="K970" i="7" s="1"/>
  <c r="AK972" i="7"/>
  <c r="AE976" i="7"/>
  <c r="AF976" i="7" s="1"/>
  <c r="AG976" i="7" s="1"/>
  <c r="AH976" i="7" s="1"/>
  <c r="J976" i="7" s="1"/>
  <c r="K976" i="7" s="1"/>
  <c r="AK979" i="7"/>
  <c r="AF979" i="7" s="1"/>
  <c r="AG979" i="7" s="1"/>
  <c r="AH979" i="7" s="1"/>
  <c r="J979" i="7" s="1"/>
  <c r="K979" i="7" s="1"/>
  <c r="AE980" i="7"/>
  <c r="AF980" i="7" s="1"/>
  <c r="AG980" i="7" s="1"/>
  <c r="AH980" i="7" s="1"/>
  <c r="J980" i="7" s="1"/>
  <c r="K980" i="7" s="1"/>
  <c r="AK974" i="7"/>
  <c r="AF974" i="7" s="1"/>
  <c r="AG974" i="7" s="1"/>
  <c r="AH974" i="7" s="1"/>
  <c r="J974" i="7" s="1"/>
  <c r="K974" i="7" s="1"/>
  <c r="AE983" i="7"/>
  <c r="AF983" i="7" s="1"/>
  <c r="AG983" i="7" s="1"/>
  <c r="AH983" i="7" s="1"/>
  <c r="J983" i="7" s="1"/>
  <c r="K983" i="7" s="1"/>
  <c r="AK984" i="7"/>
  <c r="AF984" i="7" s="1"/>
  <c r="AG984" i="7" s="1"/>
  <c r="AH984" i="7" s="1"/>
  <c r="J984" i="7" s="1"/>
  <c r="K984" i="7" s="1"/>
  <c r="AE985" i="7"/>
  <c r="AF985" i="7" s="1"/>
  <c r="AG985" i="7" s="1"/>
  <c r="AH985" i="7" s="1"/>
  <c r="J985" i="7" s="1"/>
  <c r="K985" i="7" s="1"/>
  <c r="AK988" i="7"/>
  <c r="AE989" i="7"/>
  <c r="AF989" i="7" s="1"/>
  <c r="AG989" i="7" s="1"/>
  <c r="AH989" i="7" s="1"/>
  <c r="J989" i="7" s="1"/>
  <c r="K989" i="7" s="1"/>
  <c r="AK992" i="7"/>
  <c r="AF992" i="7" s="1"/>
  <c r="AG992" i="7" s="1"/>
  <c r="AH992" i="7" s="1"/>
  <c r="J992" i="7" s="1"/>
  <c r="K992" i="7" s="1"/>
  <c r="AE993" i="7"/>
  <c r="AF993" i="7" s="1"/>
  <c r="AG993" i="7" s="1"/>
  <c r="AH993" i="7" s="1"/>
  <c r="J993" i="7" s="1"/>
  <c r="K993" i="7" s="1"/>
  <c r="AE995" i="7"/>
  <c r="AF995" i="7" s="1"/>
  <c r="AG995" i="7" s="1"/>
  <c r="AH995" i="7" s="1"/>
  <c r="J995" i="7" s="1"/>
  <c r="K995" i="7" s="1"/>
  <c r="AK998" i="7"/>
  <c r="AE999" i="7"/>
  <c r="AF999" i="7" s="1"/>
  <c r="AG999" i="7" s="1"/>
  <c r="AH999" i="7" s="1"/>
  <c r="J999" i="7" s="1"/>
  <c r="K999" i="7" s="1"/>
  <c r="AK1002" i="7"/>
  <c r="AE1003" i="7"/>
  <c r="AF1003" i="7" s="1"/>
  <c r="AG1003" i="7" s="1"/>
  <c r="AH1003" i="7" s="1"/>
  <c r="J1003" i="7" s="1"/>
  <c r="K1003" i="7" s="1"/>
  <c r="AK1010" i="7"/>
  <c r="AE1011" i="7"/>
  <c r="AF1011" i="7" s="1"/>
  <c r="AG1011" i="7" s="1"/>
  <c r="AH1011" i="7" s="1"/>
  <c r="J1011" i="7" s="1"/>
  <c r="K1011" i="7" s="1"/>
  <c r="AK1014" i="7"/>
  <c r="AF1014" i="7" s="1"/>
  <c r="AG1014" i="7" s="1"/>
  <c r="AH1014" i="7" s="1"/>
  <c r="J1014" i="7" s="1"/>
  <c r="K1014" i="7" s="1"/>
  <c r="AE1015" i="7"/>
  <c r="AF1015" i="7" s="1"/>
  <c r="AG1015" i="7" s="1"/>
  <c r="AH1015" i="7" s="1"/>
  <c r="J1015" i="7" s="1"/>
  <c r="K1015" i="7" s="1"/>
  <c r="AE1017" i="7"/>
  <c r="AK1020" i="7"/>
  <c r="AF1020" i="7" s="1"/>
  <c r="AG1020" i="7" s="1"/>
  <c r="AH1020" i="7" s="1"/>
  <c r="J1020" i="7" s="1"/>
  <c r="K1020" i="7" s="1"/>
  <c r="AE1021" i="7"/>
  <c r="AK1024" i="7"/>
  <c r="AF1024" i="7" s="1"/>
  <c r="AG1024" i="7" s="1"/>
  <c r="AH1024" i="7" s="1"/>
  <c r="J1024" i="7" s="1"/>
  <c r="K1024" i="7" s="1"/>
  <c r="AE1025" i="7"/>
  <c r="AF1025" i="7" s="1"/>
  <c r="AG1025" i="7" s="1"/>
  <c r="AH1025" i="7" s="1"/>
  <c r="J1025" i="7" s="1"/>
  <c r="K1025" i="7" s="1"/>
  <c r="AK1030" i="7"/>
  <c r="AF1030" i="7" s="1"/>
  <c r="AG1030" i="7" s="1"/>
  <c r="AH1030" i="7" s="1"/>
  <c r="J1030" i="7" s="1"/>
  <c r="K1030" i="7" s="1"/>
  <c r="AE1031" i="7"/>
  <c r="AK1034" i="7"/>
  <c r="AF1034" i="7" s="1"/>
  <c r="AG1034" i="7" s="1"/>
  <c r="AH1034" i="7" s="1"/>
  <c r="J1034" i="7" s="1"/>
  <c r="K1034" i="7" s="1"/>
  <c r="AE1035" i="7"/>
  <c r="AF1035" i="7" s="1"/>
  <c r="AG1035" i="7" s="1"/>
  <c r="AH1035" i="7" s="1"/>
  <c r="J1035" i="7" s="1"/>
  <c r="K1035" i="7" s="1"/>
  <c r="AK1038" i="7"/>
  <c r="AK1040" i="7"/>
  <c r="AE1041" i="7"/>
  <c r="AK1044" i="7"/>
  <c r="AE1045" i="7"/>
  <c r="AF1045" i="7" s="1"/>
  <c r="AG1045" i="7" s="1"/>
  <c r="AH1045" i="7" s="1"/>
  <c r="J1045" i="7" s="1"/>
  <c r="K1045" i="7" s="1"/>
  <c r="AK1052" i="7"/>
  <c r="AF1052" i="7" s="1"/>
  <c r="AG1052" i="7" s="1"/>
  <c r="AH1052" i="7" s="1"/>
  <c r="J1052" i="7" s="1"/>
  <c r="K1052" i="7" s="1"/>
  <c r="AE1053" i="7"/>
  <c r="AF1053" i="7" s="1"/>
  <c r="AG1053" i="7" s="1"/>
  <c r="AH1053" i="7" s="1"/>
  <c r="J1053" i="7" s="1"/>
  <c r="K1053" i="7" s="1"/>
  <c r="AK1056" i="7"/>
  <c r="AE1057" i="7"/>
  <c r="AF1057" i="7" s="1"/>
  <c r="AG1057" i="7" s="1"/>
  <c r="AH1057" i="7" s="1"/>
  <c r="J1057" i="7" s="1"/>
  <c r="K1057" i="7" s="1"/>
  <c r="AK1060" i="7"/>
  <c r="AK1062" i="7"/>
  <c r="AE1063" i="7"/>
  <c r="AK1066" i="7"/>
  <c r="AF1066" i="7" s="1"/>
  <c r="AG1066" i="7" s="1"/>
  <c r="AH1066" i="7" s="1"/>
  <c r="J1066" i="7" s="1"/>
  <c r="K1066" i="7" s="1"/>
  <c r="AE1067" i="7"/>
  <c r="AK1070" i="7"/>
  <c r="AE1071" i="7"/>
  <c r="AF1071" i="7" s="1"/>
  <c r="AG1071" i="7" s="1"/>
  <c r="AH1071" i="7" s="1"/>
  <c r="J1071" i="7" s="1"/>
  <c r="K1071" i="7" s="1"/>
  <c r="AE1073" i="7"/>
  <c r="AF1073" i="7" s="1"/>
  <c r="AG1073" i="7" s="1"/>
  <c r="AH1073" i="7" s="1"/>
  <c r="J1073" i="7" s="1"/>
  <c r="K1073" i="7" s="1"/>
  <c r="AK1076" i="7"/>
  <c r="AF1076" i="7" s="1"/>
  <c r="AG1076" i="7" s="1"/>
  <c r="AH1076" i="7" s="1"/>
  <c r="J1076" i="7" s="1"/>
  <c r="K1076" i="7" s="1"/>
  <c r="AE1077" i="7"/>
  <c r="AF1077" i="7" s="1"/>
  <c r="AG1077" i="7" s="1"/>
  <c r="AH1077" i="7" s="1"/>
  <c r="J1077" i="7" s="1"/>
  <c r="K1077" i="7" s="1"/>
  <c r="AK1082" i="7"/>
  <c r="AK1084" i="7"/>
  <c r="AF1084" i="7" s="1"/>
  <c r="AG1084" i="7" s="1"/>
  <c r="AH1084" i="7" s="1"/>
  <c r="J1084" i="7" s="1"/>
  <c r="K1084" i="7" s="1"/>
  <c r="AE1085" i="7"/>
  <c r="AK1088" i="7"/>
  <c r="AF1088" i="7" s="1"/>
  <c r="AG1088" i="7" s="1"/>
  <c r="AH1088" i="7" s="1"/>
  <c r="J1088" i="7" s="1"/>
  <c r="K1088" i="7" s="1"/>
  <c r="AE1089" i="7"/>
  <c r="AF1089" i="7" s="1"/>
  <c r="AG1089" i="7" s="1"/>
  <c r="AH1089" i="7" s="1"/>
  <c r="J1089" i="7" s="1"/>
  <c r="K1089" i="7" s="1"/>
  <c r="AK1092" i="7"/>
  <c r="AF1092" i="7" s="1"/>
  <c r="AG1092" i="7" s="1"/>
  <c r="AH1092" i="7" s="1"/>
  <c r="J1092" i="7" s="1"/>
  <c r="K1092" i="7" s="1"/>
  <c r="AE1093" i="7"/>
  <c r="AF1093" i="7" s="1"/>
  <c r="AG1093" i="7" s="1"/>
  <c r="AH1093" i="7" s="1"/>
  <c r="J1093" i="7" s="1"/>
  <c r="K1093" i="7" s="1"/>
  <c r="AE1095" i="7"/>
  <c r="AK1098" i="7"/>
  <c r="AF1098" i="7" s="1"/>
  <c r="AG1098" i="7" s="1"/>
  <c r="AH1098" i="7" s="1"/>
  <c r="J1098" i="7" s="1"/>
  <c r="K1098" i="7" s="1"/>
  <c r="AE1099" i="7"/>
  <c r="AF1099" i="7" s="1"/>
  <c r="AG1099" i="7" s="1"/>
  <c r="AH1099" i="7" s="1"/>
  <c r="J1099" i="7" s="1"/>
  <c r="K1099" i="7" s="1"/>
  <c r="AK1102" i="7"/>
  <c r="AF1102" i="7" s="1"/>
  <c r="AG1102" i="7" s="1"/>
  <c r="AH1102" i="7" s="1"/>
  <c r="J1102" i="7" s="1"/>
  <c r="K1102" i="7" s="1"/>
  <c r="AE1103" i="7"/>
  <c r="AF1105" i="7"/>
  <c r="AG1105" i="7" s="1"/>
  <c r="AH1105" i="7" s="1"/>
  <c r="J1105" i="7" s="1"/>
  <c r="K1105" i="7" s="1"/>
  <c r="AK1108" i="7"/>
  <c r="AF1108" i="7" s="1"/>
  <c r="AG1108" i="7" s="1"/>
  <c r="AH1108" i="7" s="1"/>
  <c r="J1108" i="7" s="1"/>
  <c r="K1108" i="7" s="1"/>
  <c r="AE1109" i="7"/>
  <c r="AF1109" i="7" s="1"/>
  <c r="AG1109" i="7" s="1"/>
  <c r="AH1109" i="7" s="1"/>
  <c r="J1109" i="7" s="1"/>
  <c r="K1109" i="7" s="1"/>
  <c r="AE1115" i="7"/>
  <c r="AF1115" i="7" s="1"/>
  <c r="AG1115" i="7" s="1"/>
  <c r="AH1115" i="7" s="1"/>
  <c r="J1115" i="7" s="1"/>
  <c r="K1115" i="7" s="1"/>
  <c r="AK1116" i="7"/>
  <c r="AE1117" i="7"/>
  <c r="AF1117" i="7" s="1"/>
  <c r="AG1117" i="7" s="1"/>
  <c r="AH1117" i="7" s="1"/>
  <c r="J1117" i="7" s="1"/>
  <c r="K1117" i="7" s="1"/>
  <c r="AK1120" i="7"/>
  <c r="AF1120" i="7" s="1"/>
  <c r="AG1120" i="7" s="1"/>
  <c r="AH1120" i="7" s="1"/>
  <c r="J1120" i="7" s="1"/>
  <c r="K1120" i="7" s="1"/>
  <c r="AE1121" i="7"/>
  <c r="AF1121" i="7" s="1"/>
  <c r="AG1121" i="7" s="1"/>
  <c r="AH1121" i="7" s="1"/>
  <c r="J1121" i="7" s="1"/>
  <c r="K1121" i="7" s="1"/>
  <c r="AK1124" i="7"/>
  <c r="AE1125" i="7"/>
  <c r="AF1125" i="7" s="1"/>
  <c r="AG1125" i="7" s="1"/>
  <c r="AH1125" i="7" s="1"/>
  <c r="J1125" i="7" s="1"/>
  <c r="K1125" i="7" s="1"/>
  <c r="AE4" i="7"/>
  <c r="AK7" i="7"/>
  <c r="AF7" i="7" s="1"/>
  <c r="AG7" i="7" s="1"/>
  <c r="AH7" i="7" s="1"/>
  <c r="J7" i="7" s="1"/>
  <c r="K7" i="7" s="1"/>
  <c r="AE8" i="7"/>
  <c r="AF8" i="7" s="1"/>
  <c r="AG8" i="7" s="1"/>
  <c r="AH8" i="7" s="1"/>
  <c r="J8" i="7" s="1"/>
  <c r="K8" i="7" s="1"/>
  <c r="AK11" i="7"/>
  <c r="AF11" i="7" s="1"/>
  <c r="AG11" i="7" s="1"/>
  <c r="AH11" i="7" s="1"/>
  <c r="J11" i="7" s="1"/>
  <c r="K11" i="7" s="1"/>
  <c r="AE12" i="7"/>
  <c r="AF14" i="7"/>
  <c r="AG14" i="7" s="1"/>
  <c r="AH14" i="7" s="1"/>
  <c r="J14" i="7" s="1"/>
  <c r="K14" i="7" s="1"/>
  <c r="L14" i="7" s="1"/>
  <c r="AK17" i="7"/>
  <c r="AF17" i="7" s="1"/>
  <c r="AG17" i="7" s="1"/>
  <c r="AH17" i="7" s="1"/>
  <c r="J17" i="7" s="1"/>
  <c r="K17" i="7" s="1"/>
  <c r="AE18" i="7"/>
  <c r="AK21" i="7"/>
  <c r="AF21" i="7" s="1"/>
  <c r="AG21" i="7" s="1"/>
  <c r="AH21" i="7" s="1"/>
  <c r="J21" i="7" s="1"/>
  <c r="K21" i="7" s="1"/>
  <c r="AE22" i="7"/>
  <c r="AF22" i="7" s="1"/>
  <c r="AG22" i="7" s="1"/>
  <c r="AH22" i="7" s="1"/>
  <c r="J22" i="7" s="1"/>
  <c r="K22" i="7" s="1"/>
  <c r="AK27" i="7"/>
  <c r="AF27" i="7" s="1"/>
  <c r="AG27" i="7" s="1"/>
  <c r="AH27" i="7" s="1"/>
  <c r="J27" i="7" s="1"/>
  <c r="K27" i="7" s="1"/>
  <c r="AE28" i="7"/>
  <c r="AK31" i="7"/>
  <c r="AF31" i="7" s="1"/>
  <c r="AG31" i="7" s="1"/>
  <c r="AH31" i="7" s="1"/>
  <c r="J31" i="7" s="1"/>
  <c r="K31" i="7" s="1"/>
  <c r="AE32" i="7"/>
  <c r="AK35" i="7"/>
  <c r="AK37" i="7"/>
  <c r="AF37" i="7" s="1"/>
  <c r="AG37" i="7" s="1"/>
  <c r="AH37" i="7" s="1"/>
  <c r="J37" i="7" s="1"/>
  <c r="K37" i="7" s="1"/>
  <c r="AE38" i="7"/>
  <c r="AK41" i="7"/>
  <c r="AE42" i="7"/>
  <c r="AK45" i="7"/>
  <c r="AF45" i="7" s="1"/>
  <c r="AG45" i="7" s="1"/>
  <c r="AH45" i="7" s="1"/>
  <c r="J45" i="7" s="1"/>
  <c r="K45" i="7" s="1"/>
  <c r="AE46" i="7"/>
  <c r="AF46" i="7" s="1"/>
  <c r="AG46" i="7" s="1"/>
  <c r="AH46" i="7" s="1"/>
  <c r="J46" i="7" s="1"/>
  <c r="K46" i="7" s="1"/>
  <c r="AE48" i="7"/>
  <c r="AF48" i="7" s="1"/>
  <c r="AG48" i="7" s="1"/>
  <c r="AH48" i="7" s="1"/>
  <c r="J48" i="7" s="1"/>
  <c r="K48" i="7" s="1"/>
  <c r="L48" i="7" s="1"/>
  <c r="AK51" i="7"/>
  <c r="AF51" i="7" s="1"/>
  <c r="AG51" i="7" s="1"/>
  <c r="AH51" i="7" s="1"/>
  <c r="J51" i="7" s="1"/>
  <c r="K51" i="7" s="1"/>
  <c r="AE52" i="7"/>
  <c r="AK55" i="7"/>
  <c r="AF55" i="7" s="1"/>
  <c r="AG55" i="7" s="1"/>
  <c r="AH55" i="7" s="1"/>
  <c r="J55" i="7" s="1"/>
  <c r="K55" i="7" s="1"/>
  <c r="AE56" i="7"/>
  <c r="AF56" i="7" s="1"/>
  <c r="AG56" i="7" s="1"/>
  <c r="AH56" i="7" s="1"/>
  <c r="J56" i="7" s="1"/>
  <c r="K56" i="7" s="1"/>
  <c r="AK61" i="7"/>
  <c r="AF61" i="7" s="1"/>
  <c r="AG61" i="7" s="1"/>
  <c r="AH61" i="7" s="1"/>
  <c r="J61" i="7" s="1"/>
  <c r="K61" i="7" s="1"/>
  <c r="AE62" i="7"/>
  <c r="AF62" i="7" s="1"/>
  <c r="AG62" i="7" s="1"/>
  <c r="AH62" i="7" s="1"/>
  <c r="J62" i="7" s="1"/>
  <c r="K62" i="7" s="1"/>
  <c r="AK65" i="7"/>
  <c r="AF65" i="7" s="1"/>
  <c r="AG65" i="7" s="1"/>
  <c r="AH65" i="7" s="1"/>
  <c r="J65" i="7" s="1"/>
  <c r="K65" i="7" s="1"/>
  <c r="AE66" i="7"/>
  <c r="AK71" i="7"/>
  <c r="AF71" i="7" s="1"/>
  <c r="AG71" i="7" s="1"/>
  <c r="AH71" i="7" s="1"/>
  <c r="J71" i="7" s="1"/>
  <c r="K71" i="7" s="1"/>
  <c r="AE72" i="7"/>
  <c r="AK75" i="7"/>
  <c r="AE76" i="7"/>
  <c r="AF76" i="7" s="1"/>
  <c r="AG76" i="7" s="1"/>
  <c r="AH76" i="7" s="1"/>
  <c r="J76" i="7" s="1"/>
  <c r="K76" i="7" s="1"/>
  <c r="AK79" i="7"/>
  <c r="AK81" i="7"/>
  <c r="AE82" i="7"/>
  <c r="AK85" i="7"/>
  <c r="AF85" i="7" s="1"/>
  <c r="AG85" i="7" s="1"/>
  <c r="AH85" i="7" s="1"/>
  <c r="J85" i="7" s="1"/>
  <c r="K85" i="7" s="1"/>
  <c r="AE86" i="7"/>
  <c r="AF86" i="7" s="1"/>
  <c r="AG86" i="7" s="1"/>
  <c r="AH86" i="7" s="1"/>
  <c r="J86" i="7" s="1"/>
  <c r="K86" i="7" s="1"/>
  <c r="AK89" i="7"/>
  <c r="AE90" i="7"/>
  <c r="AF90" i="7" s="1"/>
  <c r="AG90" i="7" s="1"/>
  <c r="AH90" i="7" s="1"/>
  <c r="J90" i="7" s="1"/>
  <c r="K90" i="7" s="1"/>
  <c r="AE92" i="7"/>
  <c r="AK95" i="7"/>
  <c r="AF95" i="7" s="1"/>
  <c r="AG95" i="7" s="1"/>
  <c r="AH95" i="7" s="1"/>
  <c r="J95" i="7" s="1"/>
  <c r="K95" i="7" s="1"/>
  <c r="AE96" i="7"/>
  <c r="AF96" i="7" s="1"/>
  <c r="AG96" i="7" s="1"/>
  <c r="AH96" i="7" s="1"/>
  <c r="J96" i="7" s="1"/>
  <c r="K96" i="7" s="1"/>
  <c r="AK99" i="7"/>
  <c r="AF99" i="7" s="1"/>
  <c r="AG99" i="7" s="1"/>
  <c r="AH99" i="7" s="1"/>
  <c r="J99" i="7" s="1"/>
  <c r="K99" i="7" s="1"/>
  <c r="AE100" i="7"/>
  <c r="AF102" i="7"/>
  <c r="AG102" i="7" s="1"/>
  <c r="AH102" i="7" s="1"/>
  <c r="J102" i="7" s="1"/>
  <c r="K102" i="7" s="1"/>
  <c r="AK105" i="7"/>
  <c r="AF105" i="7" s="1"/>
  <c r="AG105" i="7" s="1"/>
  <c r="AH105" i="7" s="1"/>
  <c r="J105" i="7" s="1"/>
  <c r="K105" i="7" s="1"/>
  <c r="AE106" i="7"/>
  <c r="AF106" i="7" s="1"/>
  <c r="AG106" i="7" s="1"/>
  <c r="AH106" i="7" s="1"/>
  <c r="J106" i="7" s="1"/>
  <c r="K106" i="7" s="1"/>
  <c r="AK109" i="7"/>
  <c r="AF109" i="7" s="1"/>
  <c r="AG109" i="7" s="1"/>
  <c r="AH109" i="7" s="1"/>
  <c r="J109" i="7" s="1"/>
  <c r="K109" i="7" s="1"/>
  <c r="AE110" i="7"/>
  <c r="AF110" i="7" s="1"/>
  <c r="AG110" i="7" s="1"/>
  <c r="AH110" i="7" s="1"/>
  <c r="J110" i="7" s="1"/>
  <c r="K110" i="7" s="1"/>
  <c r="AK115" i="7"/>
  <c r="AE116" i="7"/>
  <c r="AK119" i="7"/>
  <c r="AF119" i="7" s="1"/>
  <c r="AG119" i="7" s="1"/>
  <c r="AH119" i="7" s="1"/>
  <c r="J119" i="7" s="1"/>
  <c r="K119" i="7" s="1"/>
  <c r="AE120" i="7"/>
  <c r="AK123" i="7"/>
  <c r="AK125" i="7"/>
  <c r="AF125" i="7" s="1"/>
  <c r="AG125" i="7" s="1"/>
  <c r="AH125" i="7" s="1"/>
  <c r="J125" i="7" s="1"/>
  <c r="K125" i="7" s="1"/>
  <c r="AE126" i="7"/>
  <c r="AF126" i="7" s="1"/>
  <c r="AG126" i="7" s="1"/>
  <c r="AH126" i="7" s="1"/>
  <c r="J126" i="7" s="1"/>
  <c r="K126" i="7" s="1"/>
  <c r="AK129" i="7"/>
  <c r="AF129" i="7" s="1"/>
  <c r="AG129" i="7" s="1"/>
  <c r="AH129" i="7" s="1"/>
  <c r="J129" i="7" s="1"/>
  <c r="K129" i="7" s="1"/>
  <c r="AE130" i="7"/>
  <c r="AE134" i="7"/>
  <c r="AF134" i="7" s="1"/>
  <c r="AG134" i="7" s="1"/>
  <c r="AH134" i="7" s="1"/>
  <c r="J134" i="7" s="1"/>
  <c r="K134" i="7" s="1"/>
  <c r="AE136" i="7"/>
  <c r="AF136" i="7" s="1"/>
  <c r="AG136" i="7" s="1"/>
  <c r="AH136" i="7" s="1"/>
  <c r="J136" i="7" s="1"/>
  <c r="K136" i="7" s="1"/>
  <c r="AK139" i="7"/>
  <c r="AF139" i="7" s="1"/>
  <c r="AG139" i="7" s="1"/>
  <c r="AH139" i="7" s="1"/>
  <c r="J139" i="7" s="1"/>
  <c r="K139" i="7" s="1"/>
  <c r="AE140" i="7"/>
  <c r="AK143" i="7"/>
  <c r="AF143" i="7" s="1"/>
  <c r="AG143" i="7" s="1"/>
  <c r="AH143" i="7" s="1"/>
  <c r="J143" i="7" s="1"/>
  <c r="K143" i="7" s="1"/>
  <c r="AE144" i="7"/>
  <c r="AF144" i="7" s="1"/>
  <c r="AG144" i="7" s="1"/>
  <c r="AH144" i="7" s="1"/>
  <c r="J144" i="7" s="1"/>
  <c r="K144" i="7" s="1"/>
  <c r="AK149" i="7"/>
  <c r="AE150" i="7"/>
  <c r="AK153" i="7"/>
  <c r="AF153" i="7" s="1"/>
  <c r="AG153" i="7" s="1"/>
  <c r="AH153" i="7" s="1"/>
  <c r="J153" i="7" s="1"/>
  <c r="K153" i="7" s="1"/>
  <c r="AE154" i="7"/>
  <c r="AK159" i="7"/>
  <c r="AF159" i="7" s="1"/>
  <c r="AG159" i="7" s="1"/>
  <c r="AH159" i="7" s="1"/>
  <c r="J159" i="7" s="1"/>
  <c r="K159" i="7" s="1"/>
  <c r="AE160" i="7"/>
  <c r="AF160" i="7" s="1"/>
  <c r="AG160" i="7" s="1"/>
  <c r="AH160" i="7" s="1"/>
  <c r="J160" i="7" s="1"/>
  <c r="K160" i="7" s="1"/>
  <c r="AK163" i="7"/>
  <c r="AF163" i="7" s="1"/>
  <c r="AG163" i="7" s="1"/>
  <c r="AH163" i="7" s="1"/>
  <c r="J163" i="7" s="1"/>
  <c r="K163" i="7" s="1"/>
  <c r="AE164" i="7"/>
  <c r="AK167" i="7"/>
  <c r="AK169" i="7"/>
  <c r="AF169" i="7" s="1"/>
  <c r="AG169" i="7" s="1"/>
  <c r="AH169" i="7" s="1"/>
  <c r="J169" i="7" s="1"/>
  <c r="K169" i="7" s="1"/>
  <c r="AE170" i="7"/>
  <c r="AK173" i="7"/>
  <c r="AF173" i="7" s="1"/>
  <c r="AG173" i="7" s="1"/>
  <c r="AH173" i="7" s="1"/>
  <c r="J173" i="7" s="1"/>
  <c r="K173" i="7" s="1"/>
  <c r="AE174" i="7"/>
  <c r="AK177" i="7"/>
  <c r="AF177" i="7" s="1"/>
  <c r="AG177" i="7" s="1"/>
  <c r="AH177" i="7" s="1"/>
  <c r="J177" i="7" s="1"/>
  <c r="K177" i="7" s="1"/>
  <c r="AE178" i="7"/>
  <c r="AF178" i="7" s="1"/>
  <c r="AG178" i="7" s="1"/>
  <c r="AH178" i="7" s="1"/>
  <c r="J178" i="7" s="1"/>
  <c r="K178" i="7" s="1"/>
  <c r="AE180" i="7"/>
  <c r="AK183" i="7"/>
  <c r="AF183" i="7" s="1"/>
  <c r="AG183" i="7" s="1"/>
  <c r="AH183" i="7" s="1"/>
  <c r="J183" i="7" s="1"/>
  <c r="K183" i="7" s="1"/>
  <c r="AE184" i="7"/>
  <c r="AK187" i="7"/>
  <c r="AE188" i="7"/>
  <c r="AF190" i="7"/>
  <c r="AG190" i="7" s="1"/>
  <c r="AH190" i="7" s="1"/>
  <c r="J190" i="7" s="1"/>
  <c r="K190" i="7" s="1"/>
  <c r="AK193" i="7"/>
  <c r="AF193" i="7" s="1"/>
  <c r="AG193" i="7" s="1"/>
  <c r="AH193" i="7" s="1"/>
  <c r="J193" i="7" s="1"/>
  <c r="K193" i="7" s="1"/>
  <c r="AE194" i="7"/>
  <c r="AK197" i="7"/>
  <c r="AF197" i="7" s="1"/>
  <c r="AG197" i="7" s="1"/>
  <c r="AH197" i="7" s="1"/>
  <c r="J197" i="7" s="1"/>
  <c r="K197" i="7" s="1"/>
  <c r="AE198" i="7"/>
  <c r="AF198" i="7" s="1"/>
  <c r="AG198" i="7" s="1"/>
  <c r="AH198" i="7" s="1"/>
  <c r="J198" i="7" s="1"/>
  <c r="K198" i="7" s="1"/>
  <c r="AK203" i="7"/>
  <c r="AF203" i="7" s="1"/>
  <c r="AG203" i="7" s="1"/>
  <c r="AH203" i="7" s="1"/>
  <c r="J203" i="7" s="1"/>
  <c r="K203" i="7" s="1"/>
  <c r="AE204" i="7"/>
  <c r="AK207" i="7"/>
  <c r="AF207" i="7" s="1"/>
  <c r="AG207" i="7" s="1"/>
  <c r="AH207" i="7" s="1"/>
  <c r="J207" i="7" s="1"/>
  <c r="K207" i="7" s="1"/>
  <c r="AE208" i="7"/>
  <c r="AF208" i="7" s="1"/>
  <c r="AG208" i="7" s="1"/>
  <c r="AH208" i="7" s="1"/>
  <c r="J208" i="7" s="1"/>
  <c r="K208" i="7" s="1"/>
  <c r="AK211" i="7"/>
  <c r="AK213" i="7"/>
  <c r="AF213" i="7" s="1"/>
  <c r="AG213" i="7" s="1"/>
  <c r="AH213" i="7" s="1"/>
  <c r="J213" i="7" s="1"/>
  <c r="K213" i="7" s="1"/>
  <c r="AE214" i="7"/>
  <c r="AK217" i="7"/>
  <c r="AF217" i="7" s="1"/>
  <c r="AG217" i="7" s="1"/>
  <c r="AH217" i="7" s="1"/>
  <c r="J217" i="7" s="1"/>
  <c r="K217" i="7" s="1"/>
  <c r="AE218" i="7"/>
  <c r="AF218" i="7" s="1"/>
  <c r="AG218" i="7" s="1"/>
  <c r="AH218" i="7" s="1"/>
  <c r="J218" i="7" s="1"/>
  <c r="K218" i="7" s="1"/>
  <c r="AK221" i="7"/>
  <c r="AF221" i="7" s="1"/>
  <c r="AG221" i="7" s="1"/>
  <c r="AH221" i="7" s="1"/>
  <c r="J221" i="7" s="1"/>
  <c r="K221" i="7" s="1"/>
  <c r="AE222" i="7"/>
  <c r="AF222" i="7" s="1"/>
  <c r="AG222" i="7" s="1"/>
  <c r="AH222" i="7" s="1"/>
  <c r="J222" i="7" s="1"/>
  <c r="K222" i="7" s="1"/>
  <c r="AE224" i="7"/>
  <c r="AF224" i="7" s="1"/>
  <c r="AG224" i="7" s="1"/>
  <c r="AH224" i="7" s="1"/>
  <c r="J224" i="7" s="1"/>
  <c r="K224" i="7" s="1"/>
  <c r="AK227" i="7"/>
  <c r="AE228" i="7"/>
  <c r="AK231" i="7"/>
  <c r="AF231" i="7" s="1"/>
  <c r="AG231" i="7" s="1"/>
  <c r="AH231" i="7" s="1"/>
  <c r="J231" i="7" s="1"/>
  <c r="K231" i="7" s="1"/>
  <c r="AE232" i="7"/>
  <c r="AF232" i="7" s="1"/>
  <c r="AG232" i="7" s="1"/>
  <c r="AH232" i="7" s="1"/>
  <c r="J232" i="7" s="1"/>
  <c r="K232" i="7" s="1"/>
  <c r="AK237" i="7"/>
  <c r="AE238" i="7"/>
  <c r="AK241" i="7"/>
  <c r="AF241" i="7" s="1"/>
  <c r="AG241" i="7" s="1"/>
  <c r="AH241" i="7" s="1"/>
  <c r="J241" i="7" s="1"/>
  <c r="K241" i="7" s="1"/>
  <c r="AE242" i="7"/>
  <c r="AK247" i="7"/>
  <c r="AF247" i="7" s="1"/>
  <c r="AG247" i="7" s="1"/>
  <c r="AH247" i="7" s="1"/>
  <c r="J247" i="7" s="1"/>
  <c r="K247" i="7" s="1"/>
  <c r="AE248" i="7"/>
  <c r="AK251" i="7"/>
  <c r="AF251" i="7" s="1"/>
  <c r="AG251" i="7" s="1"/>
  <c r="AH251" i="7" s="1"/>
  <c r="J251" i="7" s="1"/>
  <c r="K251" i="7" s="1"/>
  <c r="AE252" i="7"/>
  <c r="AK255" i="7"/>
  <c r="AK257" i="7"/>
  <c r="AF257" i="7" s="1"/>
  <c r="AG257" i="7" s="1"/>
  <c r="AH257" i="7" s="1"/>
  <c r="J257" i="7" s="1"/>
  <c r="K257" i="7" s="1"/>
  <c r="AE258" i="7"/>
  <c r="AF258" i="7" s="1"/>
  <c r="AG258" i="7" s="1"/>
  <c r="AH258" i="7" s="1"/>
  <c r="J258" i="7" s="1"/>
  <c r="K258" i="7" s="1"/>
  <c r="AK261" i="7"/>
  <c r="AF261" i="7" s="1"/>
  <c r="AG261" i="7" s="1"/>
  <c r="AH261" i="7" s="1"/>
  <c r="J261" i="7" s="1"/>
  <c r="K261" i="7" s="1"/>
  <c r="AE262" i="7"/>
  <c r="AK265" i="7"/>
  <c r="AF265" i="7" s="1"/>
  <c r="AG265" i="7" s="1"/>
  <c r="AH265" i="7" s="1"/>
  <c r="J265" i="7" s="1"/>
  <c r="K265" i="7" s="1"/>
  <c r="AE266" i="7"/>
  <c r="AF266" i="7" s="1"/>
  <c r="AG266" i="7" s="1"/>
  <c r="AH266" i="7" s="1"/>
  <c r="J266" i="7" s="1"/>
  <c r="K266" i="7" s="1"/>
  <c r="AE268" i="7"/>
  <c r="AK271" i="7"/>
  <c r="AF271" i="7" s="1"/>
  <c r="AG271" i="7" s="1"/>
  <c r="AH271" i="7" s="1"/>
  <c r="J271" i="7" s="1"/>
  <c r="K271" i="7" s="1"/>
  <c r="AE272" i="7"/>
  <c r="AK275" i="7"/>
  <c r="AE276" i="7"/>
  <c r="AK281" i="7"/>
  <c r="AF281" i="7" s="1"/>
  <c r="AG281" i="7" s="1"/>
  <c r="AH281" i="7" s="1"/>
  <c r="J281" i="7" s="1"/>
  <c r="K281" i="7" s="1"/>
  <c r="AE282" i="7"/>
  <c r="AK285" i="7"/>
  <c r="AE286" i="7"/>
  <c r="AK291" i="7"/>
  <c r="AF291" i="7" s="1"/>
  <c r="AG291" i="7" s="1"/>
  <c r="AH291" i="7" s="1"/>
  <c r="J291" i="7" s="1"/>
  <c r="K291" i="7" s="1"/>
  <c r="AE292" i="7"/>
  <c r="AK295" i="7"/>
  <c r="AF295" i="7" s="1"/>
  <c r="AG295" i="7" s="1"/>
  <c r="AH295" i="7" s="1"/>
  <c r="J295" i="7" s="1"/>
  <c r="K295" i="7" s="1"/>
  <c r="AE296" i="7"/>
  <c r="AF296" i="7" s="1"/>
  <c r="AG296" i="7" s="1"/>
  <c r="AH296" i="7" s="1"/>
  <c r="J296" i="7" s="1"/>
  <c r="K296" i="7" s="1"/>
  <c r="AK299" i="7"/>
  <c r="AK301" i="7"/>
  <c r="AF301" i="7" s="1"/>
  <c r="AG301" i="7" s="1"/>
  <c r="AH301" i="7" s="1"/>
  <c r="J301" i="7" s="1"/>
  <c r="K301" i="7" s="1"/>
  <c r="L301" i="7" s="1"/>
  <c r="AE302" i="7"/>
  <c r="AK305" i="7"/>
  <c r="AF305" i="7" s="1"/>
  <c r="AG305" i="7" s="1"/>
  <c r="AH305" i="7" s="1"/>
  <c r="J305" i="7" s="1"/>
  <c r="K305" i="7" s="1"/>
  <c r="AE306" i="7"/>
  <c r="AK309" i="7"/>
  <c r="AF309" i="7" s="1"/>
  <c r="AG309" i="7" s="1"/>
  <c r="AH309" i="7" s="1"/>
  <c r="J309" i="7" s="1"/>
  <c r="K309" i="7" s="1"/>
  <c r="AE310" i="7"/>
  <c r="AF310" i="7" s="1"/>
  <c r="AG310" i="7" s="1"/>
  <c r="AH310" i="7" s="1"/>
  <c r="J310" i="7" s="1"/>
  <c r="K310" i="7" s="1"/>
  <c r="AE312" i="7"/>
  <c r="AK315" i="7"/>
  <c r="AF315" i="7" s="1"/>
  <c r="AG315" i="7" s="1"/>
  <c r="AH315" i="7" s="1"/>
  <c r="J315" i="7" s="1"/>
  <c r="K315" i="7" s="1"/>
  <c r="AE316" i="7"/>
  <c r="AK319" i="7"/>
  <c r="AE320" i="7"/>
  <c r="AK325" i="7"/>
  <c r="AF325" i="7" s="1"/>
  <c r="AG325" i="7" s="1"/>
  <c r="AH325" i="7" s="1"/>
  <c r="J325" i="7" s="1"/>
  <c r="K325" i="7" s="1"/>
  <c r="AE326" i="7"/>
  <c r="AF326" i="7" s="1"/>
  <c r="AG326" i="7" s="1"/>
  <c r="AH326" i="7" s="1"/>
  <c r="J326" i="7" s="1"/>
  <c r="K326" i="7" s="1"/>
  <c r="AK329" i="7"/>
  <c r="AE330" i="7"/>
  <c r="AK335" i="7"/>
  <c r="AF335" i="7" s="1"/>
  <c r="AG335" i="7" s="1"/>
  <c r="AH335" i="7" s="1"/>
  <c r="J335" i="7" s="1"/>
  <c r="K335" i="7" s="1"/>
  <c r="AE336" i="7"/>
  <c r="AF336" i="7" s="1"/>
  <c r="AG336" i="7" s="1"/>
  <c r="AH336" i="7" s="1"/>
  <c r="J336" i="7" s="1"/>
  <c r="K336" i="7" s="1"/>
  <c r="AK339" i="7"/>
  <c r="AF339" i="7" s="1"/>
  <c r="AG339" i="7" s="1"/>
  <c r="AH339" i="7" s="1"/>
  <c r="J339" i="7" s="1"/>
  <c r="K339" i="7" s="1"/>
  <c r="AK347" i="7"/>
  <c r="AF347" i="7" s="1"/>
  <c r="AG347" i="7" s="1"/>
  <c r="AH347" i="7" s="1"/>
  <c r="J347" i="7" s="1"/>
  <c r="K347" i="7" s="1"/>
  <c r="AE348" i="7"/>
  <c r="AK357" i="7"/>
  <c r="AF357" i="7" s="1"/>
  <c r="AG357" i="7" s="1"/>
  <c r="AH357" i="7" s="1"/>
  <c r="J357" i="7" s="1"/>
  <c r="K357" i="7" s="1"/>
  <c r="AE358" i="7"/>
  <c r="AK367" i="7"/>
  <c r="AF367" i="7" s="1"/>
  <c r="AG367" i="7" s="1"/>
  <c r="AH367" i="7" s="1"/>
  <c r="J367" i="7" s="1"/>
  <c r="K367" i="7" s="1"/>
  <c r="AE368" i="7"/>
  <c r="AK371" i="7"/>
  <c r="AE378" i="7"/>
  <c r="AK381" i="7"/>
  <c r="AF381" i="7" s="1"/>
  <c r="AG381" i="7" s="1"/>
  <c r="AH381" i="7" s="1"/>
  <c r="J381" i="7" s="1"/>
  <c r="K381" i="7" s="1"/>
  <c r="AE382" i="7"/>
  <c r="AF382" i="7" s="1"/>
  <c r="AG382" i="7" s="1"/>
  <c r="AH382" i="7" s="1"/>
  <c r="J382" i="7" s="1"/>
  <c r="K382" i="7" s="1"/>
  <c r="AK385" i="7"/>
  <c r="AF385" i="7" s="1"/>
  <c r="AG385" i="7" s="1"/>
  <c r="AH385" i="7" s="1"/>
  <c r="J385" i="7" s="1"/>
  <c r="K385" i="7" s="1"/>
  <c r="AE386" i="7"/>
  <c r="AK391" i="7"/>
  <c r="AF391" i="7" s="1"/>
  <c r="AG391" i="7" s="1"/>
  <c r="AH391" i="7" s="1"/>
  <c r="J391" i="7" s="1"/>
  <c r="K391" i="7" s="1"/>
  <c r="AE392" i="7"/>
  <c r="AK395" i="7"/>
  <c r="AF395" i="7" s="1"/>
  <c r="AG395" i="7" s="1"/>
  <c r="AH395" i="7" s="1"/>
  <c r="J395" i="7" s="1"/>
  <c r="K395" i="7" s="1"/>
  <c r="AK401" i="7"/>
  <c r="AE402" i="7"/>
  <c r="AF402" i="7" s="1"/>
  <c r="AG402" i="7" s="1"/>
  <c r="AH402" i="7" s="1"/>
  <c r="J402" i="7" s="1"/>
  <c r="K402" i="7" s="1"/>
  <c r="AK411" i="7"/>
  <c r="AE412" i="7"/>
  <c r="AK415" i="7"/>
  <c r="AF415" i="7" s="1"/>
  <c r="AG415" i="7" s="1"/>
  <c r="AH415" i="7" s="1"/>
  <c r="J415" i="7" s="1"/>
  <c r="K415" i="7" s="1"/>
  <c r="AE422" i="7"/>
  <c r="AK425" i="7"/>
  <c r="AF425" i="7" s="1"/>
  <c r="AG425" i="7" s="1"/>
  <c r="AH425" i="7" s="1"/>
  <c r="J425" i="7" s="1"/>
  <c r="K425" i="7" s="1"/>
  <c r="AE426" i="7"/>
  <c r="AK435" i="7"/>
  <c r="AF435" i="7" s="1"/>
  <c r="AG435" i="7" s="1"/>
  <c r="AH435" i="7" s="1"/>
  <c r="J435" i="7" s="1"/>
  <c r="K435" i="7" s="1"/>
  <c r="AE436" i="7"/>
  <c r="AF436" i="7" s="1"/>
  <c r="AG436" i="7" s="1"/>
  <c r="AH436" i="7" s="1"/>
  <c r="J436" i="7" s="1"/>
  <c r="K436" i="7" s="1"/>
  <c r="AK445" i="7"/>
  <c r="AF445" i="7" s="1"/>
  <c r="AG445" i="7" s="1"/>
  <c r="AH445" i="7" s="1"/>
  <c r="J445" i="7" s="1"/>
  <c r="K445" i="7" s="1"/>
  <c r="AE446" i="7"/>
  <c r="AK455" i="7"/>
  <c r="AF455" i="7" s="1"/>
  <c r="AG455" i="7" s="1"/>
  <c r="AH455" i="7" s="1"/>
  <c r="J455" i="7" s="1"/>
  <c r="K455" i="7" s="1"/>
  <c r="L455" i="7" s="1"/>
  <c r="AE456" i="7"/>
  <c r="AF456" i="7" s="1"/>
  <c r="AG456" i="7" s="1"/>
  <c r="AH456" i="7" s="1"/>
  <c r="J456" i="7" s="1"/>
  <c r="K456" i="7" s="1"/>
  <c r="AK459" i="7"/>
  <c r="AF459" i="7" s="1"/>
  <c r="AG459" i="7" s="1"/>
  <c r="AH459" i="7" s="1"/>
  <c r="J459" i="7" s="1"/>
  <c r="K459" i="7" s="1"/>
  <c r="AE466" i="7"/>
  <c r="AK469" i="7"/>
  <c r="AF469" i="7" s="1"/>
  <c r="AG469" i="7" s="1"/>
  <c r="AH469" i="7" s="1"/>
  <c r="J469" i="7" s="1"/>
  <c r="K469" i="7" s="1"/>
  <c r="AE470" i="7"/>
  <c r="AF476" i="7"/>
  <c r="AG476" i="7" s="1"/>
  <c r="AH476" i="7" s="1"/>
  <c r="J476" i="7" s="1"/>
  <c r="K476" i="7" s="1"/>
  <c r="L476" i="7" s="1"/>
  <c r="AK479" i="7"/>
  <c r="AF479" i="7" s="1"/>
  <c r="AG479" i="7" s="1"/>
  <c r="AH479" i="7" s="1"/>
  <c r="J479" i="7" s="1"/>
  <c r="K479" i="7" s="1"/>
  <c r="AE480" i="7"/>
  <c r="AK489" i="7"/>
  <c r="AE490" i="7"/>
  <c r="AF490" i="7" s="1"/>
  <c r="AG490" i="7" s="1"/>
  <c r="AH490" i="7" s="1"/>
  <c r="J490" i="7" s="1"/>
  <c r="K490" i="7" s="1"/>
  <c r="AK499" i="7"/>
  <c r="AE500" i="7"/>
  <c r="AK503" i="7"/>
  <c r="AF503" i="7" s="1"/>
  <c r="AG503" i="7" s="1"/>
  <c r="AH503" i="7" s="1"/>
  <c r="J503" i="7" s="1"/>
  <c r="K503" i="7" s="1"/>
  <c r="AE510" i="7"/>
  <c r="AK514" i="7"/>
  <c r="AF514" i="7" s="1"/>
  <c r="AG514" i="7" s="1"/>
  <c r="AH514" i="7" s="1"/>
  <c r="J514" i="7" s="1"/>
  <c r="K514" i="7" s="1"/>
  <c r="AF520" i="7"/>
  <c r="AG520" i="7" s="1"/>
  <c r="AH520" i="7" s="1"/>
  <c r="J520" i="7" s="1"/>
  <c r="K520" i="7" s="1"/>
  <c r="L520" i="7" s="1"/>
  <c r="AK523" i="7"/>
  <c r="AF523" i="7" s="1"/>
  <c r="AG523" i="7" s="1"/>
  <c r="AH523" i="7" s="1"/>
  <c r="J523" i="7" s="1"/>
  <c r="K523" i="7" s="1"/>
  <c r="AE524" i="7"/>
  <c r="AK533" i="7"/>
  <c r="AF533" i="7" s="1"/>
  <c r="AG533" i="7" s="1"/>
  <c r="AH533" i="7" s="1"/>
  <c r="J533" i="7" s="1"/>
  <c r="K533" i="7" s="1"/>
  <c r="AE534" i="7"/>
  <c r="AF542" i="7"/>
  <c r="AG542" i="7" s="1"/>
  <c r="AH542" i="7" s="1"/>
  <c r="J542" i="7" s="1"/>
  <c r="K542" i="7" s="1"/>
  <c r="L542" i="7" s="1"/>
  <c r="AK545" i="7"/>
  <c r="AF545" i="7" s="1"/>
  <c r="AG545" i="7" s="1"/>
  <c r="AH545" i="7" s="1"/>
  <c r="J545" i="7" s="1"/>
  <c r="K545" i="7" s="1"/>
  <c r="AE546" i="7"/>
  <c r="AK549" i="7"/>
  <c r="AF549" i="7" s="1"/>
  <c r="AG549" i="7" s="1"/>
  <c r="AH549" i="7" s="1"/>
  <c r="J549" i="7" s="1"/>
  <c r="K549" i="7" s="1"/>
  <c r="AE550" i="7"/>
  <c r="AF550" i="7" s="1"/>
  <c r="AG550" i="7" s="1"/>
  <c r="AH550" i="7" s="1"/>
  <c r="J550" i="7" s="1"/>
  <c r="K550" i="7" s="1"/>
  <c r="AF557" i="7"/>
  <c r="AG557" i="7" s="1"/>
  <c r="AH557" i="7" s="1"/>
  <c r="J557" i="7" s="1"/>
  <c r="K557" i="7" s="1"/>
  <c r="AF581" i="7"/>
  <c r="AG581" i="7" s="1"/>
  <c r="AH581" i="7" s="1"/>
  <c r="J581" i="7" s="1"/>
  <c r="K581" i="7" s="1"/>
  <c r="AF601" i="7"/>
  <c r="AG601" i="7" s="1"/>
  <c r="AH601" i="7" s="1"/>
  <c r="J601" i="7" s="1"/>
  <c r="K601" i="7" s="1"/>
  <c r="AF615" i="7"/>
  <c r="AG615" i="7" s="1"/>
  <c r="AH615" i="7" s="1"/>
  <c r="J615" i="7" s="1"/>
  <c r="K615" i="7" s="1"/>
  <c r="AF621" i="7"/>
  <c r="AG621" i="7" s="1"/>
  <c r="AH621" i="7" s="1"/>
  <c r="J621" i="7" s="1"/>
  <c r="K621" i="7" s="1"/>
  <c r="AF649" i="7"/>
  <c r="AG649" i="7" s="1"/>
  <c r="AH649" i="7" s="1"/>
  <c r="J649" i="7" s="1"/>
  <c r="K649" i="7" s="1"/>
  <c r="L649" i="7" s="1"/>
  <c r="AF661" i="7"/>
  <c r="AG661" i="7" s="1"/>
  <c r="AH661" i="7" s="1"/>
  <c r="J661" i="7" s="1"/>
  <c r="K661" i="7" s="1"/>
  <c r="L661" i="7" s="1"/>
  <c r="AF669" i="7"/>
  <c r="AG669" i="7" s="1"/>
  <c r="AH669" i="7" s="1"/>
  <c r="J669" i="7" s="1"/>
  <c r="K669" i="7" s="1"/>
  <c r="AF733" i="7"/>
  <c r="AG733" i="7" s="1"/>
  <c r="AH733" i="7" s="1"/>
  <c r="J733" i="7" s="1"/>
  <c r="K733" i="7" s="1"/>
  <c r="AF743" i="7"/>
  <c r="AG743" i="7" s="1"/>
  <c r="AH743" i="7" s="1"/>
  <c r="J743" i="7" s="1"/>
  <c r="K743" i="7" s="1"/>
  <c r="AF771" i="7"/>
  <c r="AG771" i="7" s="1"/>
  <c r="AH771" i="7" s="1"/>
  <c r="J771" i="7" s="1"/>
  <c r="K771" i="7" s="1"/>
  <c r="AF797" i="7"/>
  <c r="AG797" i="7" s="1"/>
  <c r="AH797" i="7" s="1"/>
  <c r="J797" i="7" s="1"/>
  <c r="K797" i="7" s="1"/>
  <c r="AF811" i="7"/>
  <c r="AG811" i="7" s="1"/>
  <c r="AH811" i="7" s="1"/>
  <c r="J811" i="7" s="1"/>
  <c r="K811" i="7" s="1"/>
  <c r="AF821" i="7"/>
  <c r="AG821" i="7" s="1"/>
  <c r="AH821" i="7" s="1"/>
  <c r="J821" i="7" s="1"/>
  <c r="K821" i="7" s="1"/>
  <c r="AF845" i="7"/>
  <c r="AG845" i="7" s="1"/>
  <c r="AH845" i="7" s="1"/>
  <c r="J845" i="7" s="1"/>
  <c r="K845" i="7" s="1"/>
  <c r="AF849" i="7"/>
  <c r="AG849" i="7" s="1"/>
  <c r="AH849" i="7" s="1"/>
  <c r="J849" i="7" s="1"/>
  <c r="K849" i="7" s="1"/>
  <c r="AF859" i="7"/>
  <c r="AG859" i="7" s="1"/>
  <c r="AH859" i="7" s="1"/>
  <c r="J859" i="7" s="1"/>
  <c r="K859" i="7" s="1"/>
  <c r="AF893" i="7"/>
  <c r="AG893" i="7" s="1"/>
  <c r="AH893" i="7" s="1"/>
  <c r="J893" i="7" s="1"/>
  <c r="K893" i="7" s="1"/>
  <c r="AF909" i="7"/>
  <c r="AG909" i="7" s="1"/>
  <c r="AH909" i="7" s="1"/>
  <c r="J909" i="7" s="1"/>
  <c r="K909" i="7" s="1"/>
  <c r="AF927" i="7"/>
  <c r="AG927" i="7" s="1"/>
  <c r="AH927" i="7" s="1"/>
  <c r="J927" i="7" s="1"/>
  <c r="K927" i="7" s="1"/>
  <c r="AF951" i="7"/>
  <c r="AG951" i="7" s="1"/>
  <c r="AH951" i="7" s="1"/>
  <c r="J951" i="7" s="1"/>
  <c r="K951" i="7" s="1"/>
  <c r="L951" i="7" s="1"/>
  <c r="AF955" i="7"/>
  <c r="AG955" i="7" s="1"/>
  <c r="AH955" i="7" s="1"/>
  <c r="J955" i="7" s="1"/>
  <c r="K955" i="7" s="1"/>
  <c r="L955" i="7" s="1"/>
  <c r="AF959" i="7"/>
  <c r="AG959" i="7" s="1"/>
  <c r="AH959" i="7" s="1"/>
  <c r="J959" i="7" s="1"/>
  <c r="K959" i="7" s="1"/>
  <c r="AF988" i="7"/>
  <c r="AG988" i="7" s="1"/>
  <c r="AH988" i="7" s="1"/>
  <c r="J988" i="7" s="1"/>
  <c r="K988" i="7" s="1"/>
  <c r="AF998" i="7"/>
  <c r="AG998" i="7" s="1"/>
  <c r="AH998" i="7" s="1"/>
  <c r="J998" i="7" s="1"/>
  <c r="K998" i="7" s="1"/>
  <c r="AF1010" i="7"/>
  <c r="AG1010" i="7" s="1"/>
  <c r="AH1010" i="7" s="1"/>
  <c r="J1010" i="7" s="1"/>
  <c r="K1010" i="7" s="1"/>
  <c r="AF1040" i="7"/>
  <c r="AG1040" i="7" s="1"/>
  <c r="AH1040" i="7" s="1"/>
  <c r="J1040" i="7" s="1"/>
  <c r="K1040" i="7" s="1"/>
  <c r="AF1062" i="7"/>
  <c r="AG1062" i="7" s="1"/>
  <c r="AH1062" i="7" s="1"/>
  <c r="J1062" i="7" s="1"/>
  <c r="K1062" i="7" s="1"/>
  <c r="Q1003" i="7"/>
  <c r="Q911" i="7"/>
  <c r="Q457" i="7"/>
  <c r="Q535" i="7"/>
  <c r="Q589" i="7"/>
  <c r="Q901" i="7"/>
  <c r="Q18" i="7"/>
  <c r="Q22" i="7"/>
  <c r="T67" i="7"/>
  <c r="Q280" i="7"/>
  <c r="Q324" i="7"/>
  <c r="Q412" i="7"/>
  <c r="Q568" i="7"/>
  <c r="T573" i="7"/>
  <c r="U573" i="7" s="1"/>
  <c r="Q679" i="7"/>
  <c r="Q850" i="7"/>
  <c r="Q902" i="7"/>
  <c r="T946" i="7"/>
  <c r="U946" i="7" s="1"/>
  <c r="Q108" i="7"/>
  <c r="Q122" i="7"/>
  <c r="Q152" i="7"/>
  <c r="Q186" i="7"/>
  <c r="Q215" i="7"/>
  <c r="Q219" i="7"/>
  <c r="Q489" i="7"/>
  <c r="Q564" i="7"/>
  <c r="R564" i="7" s="1"/>
  <c r="Q70" i="7"/>
  <c r="Q111" i="7"/>
  <c r="Q137" i="7"/>
  <c r="Q146" i="7"/>
  <c r="Q147" i="7"/>
  <c r="Q151" i="7"/>
  <c r="Q171" i="7"/>
  <c r="Q175" i="7"/>
  <c r="Q199" i="7"/>
  <c r="Q399" i="7"/>
  <c r="R399" i="7" s="1"/>
  <c r="T415" i="7"/>
  <c r="Q458" i="7"/>
  <c r="Q487" i="7"/>
  <c r="R487" i="7" s="1"/>
  <c r="Q512" i="7"/>
  <c r="Q673" i="7"/>
  <c r="Q691" i="7"/>
  <c r="T729" i="7"/>
  <c r="Q734" i="7"/>
  <c r="Q755" i="7"/>
  <c r="Q778" i="7"/>
  <c r="Q792" i="7"/>
  <c r="Q797" i="7"/>
  <c r="R797" i="7" s="1"/>
  <c r="Q809" i="7"/>
  <c r="Q854" i="7"/>
  <c r="Q871" i="7"/>
  <c r="Q58" i="7"/>
  <c r="R58" i="7" s="1"/>
  <c r="T459" i="7"/>
  <c r="U459" i="7" s="1"/>
  <c r="T1111" i="7"/>
  <c r="U1111" i="7" s="1"/>
  <c r="T56" i="7"/>
  <c r="Q105" i="7"/>
  <c r="Q142" i="7"/>
  <c r="R146" i="7"/>
  <c r="Q236" i="7"/>
  <c r="Q238" i="7"/>
  <c r="Q259" i="7"/>
  <c r="Q263" i="7"/>
  <c r="Q265" i="7"/>
  <c r="Q307" i="7"/>
  <c r="Q309" i="7"/>
  <c r="Q368" i="7"/>
  <c r="Q410" i="7"/>
  <c r="R410" i="7" s="1"/>
  <c r="Q531" i="7"/>
  <c r="R531" i="7" s="1"/>
  <c r="Q587" i="7"/>
  <c r="Q633" i="7"/>
  <c r="Q635" i="7"/>
  <c r="Q642" i="7"/>
  <c r="Q670" i="7"/>
  <c r="T670" i="7"/>
  <c r="Q687" i="7"/>
  <c r="Q707" i="7"/>
  <c r="Q715" i="7"/>
  <c r="T751" i="7"/>
  <c r="Q822" i="7"/>
  <c r="Q886" i="7"/>
  <c r="Q892" i="7"/>
  <c r="Q898" i="7"/>
  <c r="Q915" i="7"/>
  <c r="Q926" i="7"/>
  <c r="Q946" i="7"/>
  <c r="Q970" i="7"/>
  <c r="Q991" i="7"/>
  <c r="Q1006" i="7"/>
  <c r="R1006" i="7" s="1"/>
  <c r="Q1037" i="7"/>
  <c r="Q1089" i="7"/>
  <c r="Q1091" i="7"/>
  <c r="Q1106" i="7"/>
  <c r="Q130" i="7"/>
  <c r="Q192" i="7"/>
  <c r="Q196" i="7"/>
  <c r="Q213" i="7"/>
  <c r="Q221" i="7"/>
  <c r="Q234" i="7"/>
  <c r="R234" i="7" s="1"/>
  <c r="Q235" i="7"/>
  <c r="Q282" i="7"/>
  <c r="Q284" i="7"/>
  <c r="Q326" i="7"/>
  <c r="Q328" i="7"/>
  <c r="Q346" i="7"/>
  <c r="Q366" i="7"/>
  <c r="R366" i="7" s="1"/>
  <c r="Q392" i="7"/>
  <c r="Q436" i="7"/>
  <c r="T437" i="7"/>
  <c r="Q491" i="7"/>
  <c r="Q500" i="7"/>
  <c r="Q503" i="7"/>
  <c r="Q510" i="7"/>
  <c r="T525" i="7"/>
  <c r="T535" i="7"/>
  <c r="Q566" i="7"/>
  <c r="Q579" i="7"/>
  <c r="Q583" i="7"/>
  <c r="Q614" i="7"/>
  <c r="Q704" i="7"/>
  <c r="Q766" i="7"/>
  <c r="Q837" i="7"/>
  <c r="Q897" i="7"/>
  <c r="Q907" i="7"/>
  <c r="R907" i="7" s="1"/>
  <c r="Q922" i="7"/>
  <c r="Q925" i="7"/>
  <c r="Q943" i="7"/>
  <c r="Q955" i="7"/>
  <c r="T960" i="7"/>
  <c r="Q965" i="7"/>
  <c r="Q969" i="7"/>
  <c r="T993" i="7"/>
  <c r="U993" i="7" s="1"/>
  <c r="Q1056" i="7"/>
  <c r="Q1058" i="7"/>
  <c r="Q1062" i="7"/>
  <c r="T1125" i="7"/>
  <c r="Q55" i="7"/>
  <c r="Q85" i="7"/>
  <c r="Q5" i="7"/>
  <c r="Q8" i="7"/>
  <c r="Q26" i="7"/>
  <c r="Q30" i="7"/>
  <c r="Q33" i="7"/>
  <c r="Q39" i="7"/>
  <c r="Q43" i="7"/>
  <c r="Q60" i="7"/>
  <c r="Q63" i="7"/>
  <c r="Q82" i="7"/>
  <c r="Q116" i="7"/>
  <c r="Q120" i="7"/>
  <c r="Q124" i="7"/>
  <c r="R124" i="7" s="1"/>
  <c r="Q125" i="7"/>
  <c r="Q129" i="7"/>
  <c r="Q180" i="7"/>
  <c r="Q183" i="7"/>
  <c r="Q187" i="7"/>
  <c r="Q240" i="7"/>
  <c r="Q257" i="7"/>
  <c r="Q301" i="7"/>
  <c r="Q303" i="7"/>
  <c r="Q349" i="7"/>
  <c r="Q370" i="7"/>
  <c r="Q377" i="7"/>
  <c r="R377" i="7" s="1"/>
  <c r="Q381" i="7"/>
  <c r="Q385" i="7"/>
  <c r="Q389" i="7"/>
  <c r="Q435" i="7"/>
  <c r="T470" i="7"/>
  <c r="Q573" i="7"/>
  <c r="Q577" i="7"/>
  <c r="Q611" i="7"/>
  <c r="Q653" i="7"/>
  <c r="Q657" i="7"/>
  <c r="Q675" i="7"/>
  <c r="Q683" i="7"/>
  <c r="R683" i="7" s="1"/>
  <c r="T694" i="7"/>
  <c r="Q698" i="7"/>
  <c r="R698" i="7" s="1"/>
  <c r="Q699" i="7"/>
  <c r="Q711" i="7"/>
  <c r="Q725" i="7"/>
  <c r="Q729" i="7"/>
  <c r="Q743" i="7"/>
  <c r="Q749" i="7"/>
  <c r="Q795" i="7"/>
  <c r="Q799" i="7"/>
  <c r="Q810" i="7"/>
  <c r="T839" i="7"/>
  <c r="Q848" i="7"/>
  <c r="Q858" i="7"/>
  <c r="Q905" i="7"/>
  <c r="Q921" i="7"/>
  <c r="Q942" i="7"/>
  <c r="Q975" i="7"/>
  <c r="Q974" i="7"/>
  <c r="Q987" i="7"/>
  <c r="Q1029" i="7"/>
  <c r="Q1045" i="7"/>
  <c r="Q1050" i="7"/>
  <c r="R1050" i="7" s="1"/>
  <c r="Q1055" i="7"/>
  <c r="Q1075" i="7"/>
  <c r="Q1081" i="7"/>
  <c r="Q1121" i="7"/>
  <c r="Q65" i="7"/>
  <c r="T12" i="7"/>
  <c r="T188" i="7"/>
  <c r="Q74" i="7"/>
  <c r="Q86" i="7"/>
  <c r="Q102" i="7"/>
  <c r="R102" i="7" s="1"/>
  <c r="Q126" i="7"/>
  <c r="Q148" i="7"/>
  <c r="Q170" i="7"/>
  <c r="Q176" i="7"/>
  <c r="T177" i="7"/>
  <c r="Q193" i="7"/>
  <c r="Q241" i="7"/>
  <c r="Q260" i="7"/>
  <c r="Q304" i="7"/>
  <c r="Q345" i="7"/>
  <c r="Q371" i="7"/>
  <c r="Q378" i="7"/>
  <c r="Q382" i="7"/>
  <c r="Q386" i="7"/>
  <c r="Q393" i="7"/>
  <c r="Q511" i="7"/>
  <c r="T513" i="7"/>
  <c r="U513" i="7" s="1"/>
  <c r="Q14" i="7"/>
  <c r="R14" i="7" s="1"/>
  <c r="Q51" i="7"/>
  <c r="Q78" i="7"/>
  <c r="Q6" i="7"/>
  <c r="Q10" i="7"/>
  <c r="Q27" i="7"/>
  <c r="Q32" i="7"/>
  <c r="Q36" i="7"/>
  <c r="R36" i="7" s="1"/>
  <c r="Q37" i="7"/>
  <c r="Q41" i="7"/>
  <c r="Q45" i="7"/>
  <c r="Q48" i="7"/>
  <c r="Q52" i="7"/>
  <c r="Q62" i="7"/>
  <c r="Q64" i="7"/>
  <c r="Q67" i="7"/>
  <c r="Q83" i="7"/>
  <c r="T100" i="7"/>
  <c r="U100" i="7" s="1"/>
  <c r="Q110" i="7"/>
  <c r="T111" i="7"/>
  <c r="U111" i="7" s="1"/>
  <c r="Q121" i="7"/>
  <c r="T122" i="7"/>
  <c r="U122" i="7" s="1"/>
  <c r="Q136" i="7"/>
  <c r="Q140" i="7"/>
  <c r="Q144" i="7"/>
  <c r="T144" i="7"/>
  <c r="Q155" i="7"/>
  <c r="Q174" i="7"/>
  <c r="Q182" i="7"/>
  <c r="Q185" i="7"/>
  <c r="Q190" i="7"/>
  <c r="R190" i="7" s="1"/>
  <c r="Q191" i="7"/>
  <c r="Q214" i="7"/>
  <c r="Q220" i="7"/>
  <c r="T221" i="7"/>
  <c r="U221" i="7" s="1"/>
  <c r="T232" i="7"/>
  <c r="Q239" i="7"/>
  <c r="Q258" i="7"/>
  <c r="Q344" i="7"/>
  <c r="R344" i="7" s="1"/>
  <c r="T23" i="7"/>
  <c r="Q47" i="7"/>
  <c r="R47" i="7" s="1"/>
  <c r="Q3" i="7"/>
  <c r="R3" i="7" s="1"/>
  <c r="Q16" i="7"/>
  <c r="Q20" i="7"/>
  <c r="T34" i="7"/>
  <c r="T45" i="7"/>
  <c r="U45" i="7" s="1"/>
  <c r="Q56" i="7"/>
  <c r="Q59" i="7"/>
  <c r="Q61" i="7"/>
  <c r="Q66" i="7"/>
  <c r="Q80" i="7"/>
  <c r="R80" i="7" s="1"/>
  <c r="Q81" i="7"/>
  <c r="Q104" i="7"/>
  <c r="Q127" i="7"/>
  <c r="Q138" i="7"/>
  <c r="Q149" i="7"/>
  <c r="Q168" i="7"/>
  <c r="R168" i="7" s="1"/>
  <c r="Q184" i="7"/>
  <c r="Q195" i="7"/>
  <c r="Q212" i="7"/>
  <c r="R212" i="7" s="1"/>
  <c r="Q218" i="7"/>
  <c r="Q237" i="7"/>
  <c r="Q243" i="7"/>
  <c r="Q256" i="7"/>
  <c r="R256" i="7" s="1"/>
  <c r="Q278" i="7"/>
  <c r="R278" i="7" s="1"/>
  <c r="Q279" i="7"/>
  <c r="Q285" i="7"/>
  <c r="Q322" i="7"/>
  <c r="R322" i="7" s="1"/>
  <c r="Q323" i="7"/>
  <c r="Q329" i="7"/>
  <c r="Q369" i="7"/>
  <c r="Q413" i="7"/>
  <c r="Q490" i="7"/>
  <c r="Q586" i="7"/>
  <c r="R586" i="7" s="1"/>
  <c r="T593" i="7"/>
  <c r="Q613" i="7"/>
  <c r="Q619" i="7"/>
  <c r="R619" i="7" s="1"/>
  <c r="Q632" i="7"/>
  <c r="T639" i="7"/>
  <c r="Q646" i="7"/>
  <c r="Q650" i="7"/>
  <c r="T650" i="7"/>
  <c r="U650" i="7" s="1"/>
  <c r="Q663" i="7"/>
  <c r="Q667" i="7"/>
  <c r="T692" i="7"/>
  <c r="Q701" i="7"/>
  <c r="Q706" i="7"/>
  <c r="Q710" i="7"/>
  <c r="Q713" i="7"/>
  <c r="Q724" i="7"/>
  <c r="Q753" i="7"/>
  <c r="R753" i="7" s="1"/>
  <c r="Q773" i="7"/>
  <c r="Q836" i="7"/>
  <c r="Q855" i="7"/>
  <c r="Q913" i="7"/>
  <c r="Q918" i="7"/>
  <c r="R918" i="7" s="1"/>
  <c r="Q923" i="7"/>
  <c r="Q951" i="7"/>
  <c r="R951" i="7" s="1"/>
  <c r="Q963" i="7"/>
  <c r="Q990" i="7"/>
  <c r="Q992" i="7"/>
  <c r="Q1004" i="7"/>
  <c r="T1026" i="7"/>
  <c r="Q1036" i="7"/>
  <c r="T1037" i="7"/>
  <c r="T1045" i="7"/>
  <c r="U1045" i="7" s="1"/>
  <c r="Q1083" i="7"/>
  <c r="R1083" i="7" s="1"/>
  <c r="Q1103" i="7"/>
  <c r="Q1120" i="7"/>
  <c r="Q1123" i="7"/>
  <c r="Q264" i="7"/>
  <c r="T265" i="7"/>
  <c r="U265" i="7" s="1"/>
  <c r="T276" i="7"/>
  <c r="Q283" i="7"/>
  <c r="Q302" i="7"/>
  <c r="Q308" i="7"/>
  <c r="T309" i="7"/>
  <c r="T320" i="7"/>
  <c r="Q327" i="7"/>
  <c r="Q348" i="7"/>
  <c r="T349" i="7"/>
  <c r="Q367" i="7"/>
  <c r="Q384" i="7"/>
  <c r="T404" i="7"/>
  <c r="U404" i="7" s="1"/>
  <c r="Q411" i="7"/>
  <c r="Q434" i="7"/>
  <c r="Q454" i="7"/>
  <c r="R454" i="7" s="1"/>
  <c r="Q465" i="7"/>
  <c r="R465" i="7" s="1"/>
  <c r="Q470" i="7"/>
  <c r="Q488" i="7"/>
  <c r="Q509" i="7"/>
  <c r="R509" i="7" s="1"/>
  <c r="Q569" i="7"/>
  <c r="T606" i="7"/>
  <c r="Q736" i="7"/>
  <c r="Q757" i="7"/>
  <c r="Q824" i="7"/>
  <c r="Q859" i="7"/>
  <c r="Q869" i="7"/>
  <c r="Q899" i="7"/>
  <c r="Q953" i="7"/>
  <c r="Q967" i="7"/>
  <c r="T974" i="7"/>
  <c r="Q262" i="7"/>
  <c r="Q281" i="7"/>
  <c r="Q287" i="7"/>
  <c r="Q300" i="7"/>
  <c r="R300" i="7" s="1"/>
  <c r="Q306" i="7"/>
  <c r="Q325" i="7"/>
  <c r="Q331" i="7"/>
  <c r="T360" i="7"/>
  <c r="Q379" i="7"/>
  <c r="Q383" i="7"/>
  <c r="Q390" i="7"/>
  <c r="Q415" i="7"/>
  <c r="Q455" i="7"/>
  <c r="T481" i="7"/>
  <c r="Q502" i="7"/>
  <c r="Q520" i="7"/>
  <c r="R520" i="7" s="1"/>
  <c r="T551" i="7"/>
  <c r="Q567" i="7"/>
  <c r="Q590" i="7"/>
  <c r="Q612" i="7"/>
  <c r="Q636" i="7"/>
  <c r="Q644" i="7"/>
  <c r="Q648" i="7"/>
  <c r="Q665" i="7"/>
  <c r="Q669" i="7"/>
  <c r="Q684" i="7"/>
  <c r="Q720" i="7"/>
  <c r="R720" i="7" s="1"/>
  <c r="Q780" i="7"/>
  <c r="Q787" i="7"/>
  <c r="Q793" i="7"/>
  <c r="T817" i="7"/>
  <c r="Q812" i="7"/>
  <c r="Q831" i="7"/>
  <c r="Q863" i="7"/>
  <c r="R863" i="7" s="1"/>
  <c r="Q877" i="7"/>
  <c r="Q881" i="7"/>
  <c r="Q927" i="7"/>
  <c r="Q934" i="7"/>
  <c r="Q962" i="7"/>
  <c r="R962" i="7" s="1"/>
  <c r="Q966" i="7"/>
  <c r="Q984" i="7"/>
  <c r="R984" i="7" s="1"/>
  <c r="Q997" i="7"/>
  <c r="Q1008" i="7"/>
  <c r="Q1014" i="7"/>
  <c r="Q1024" i="7"/>
  <c r="Q1077" i="7"/>
  <c r="Q388" i="7"/>
  <c r="R388" i="7" s="1"/>
  <c r="Q394" i="7"/>
  <c r="T395" i="7"/>
  <c r="U395" i="7" s="1"/>
  <c r="Q432" i="7"/>
  <c r="R432" i="7" s="1"/>
  <c r="Q459" i="7"/>
  <c r="Q492" i="7"/>
  <c r="Q514" i="7"/>
  <c r="Q565" i="7"/>
  <c r="Q581" i="7"/>
  <c r="Q584" i="7"/>
  <c r="Q588" i="7"/>
  <c r="Q608" i="7"/>
  <c r="R608" i="7" s="1"/>
  <c r="Q615" i="7"/>
  <c r="Q634" i="7"/>
  <c r="Q661" i="7"/>
  <c r="R661" i="7" s="1"/>
  <c r="Q681" i="7"/>
  <c r="T681" i="7"/>
  <c r="Q688" i="7"/>
  <c r="Q721" i="7"/>
  <c r="Q748" i="7"/>
  <c r="Q751" i="7"/>
  <c r="T762" i="7"/>
  <c r="T773" i="7"/>
  <c r="Q765" i="7"/>
  <c r="Q768" i="7"/>
  <c r="T795" i="7"/>
  <c r="U795" i="7" s="1"/>
  <c r="Q801" i="7"/>
  <c r="Q817" i="7"/>
  <c r="T872" i="7"/>
  <c r="U872" i="7" s="1"/>
  <c r="Q874" i="7"/>
  <c r="R874" i="7" s="1"/>
  <c r="Q903" i="7"/>
  <c r="Q977" i="7"/>
  <c r="Q986" i="7"/>
  <c r="Q988" i="7"/>
  <c r="T1004" i="7"/>
  <c r="U1004" i="7" s="1"/>
  <c r="Q1028" i="7"/>
  <c r="R1028" i="7" s="1"/>
  <c r="Q1031" i="7"/>
  <c r="Q1059" i="7"/>
  <c r="T1081" i="7"/>
  <c r="U1081" i="7" s="1"/>
  <c r="Q1094" i="7"/>
  <c r="R1094" i="7" s="1"/>
  <c r="Q1099" i="7"/>
  <c r="Q1102" i="7"/>
  <c r="Q9" i="7"/>
  <c r="Q11" i="7"/>
  <c r="Q28" i="7"/>
  <c r="Q34" i="7"/>
  <c r="Q15" i="7"/>
  <c r="Q17" i="7"/>
  <c r="Q19" i="7"/>
  <c r="Q21" i="7"/>
  <c r="Q23" i="7"/>
  <c r="Q38" i="7"/>
  <c r="Q40" i="7"/>
  <c r="Q42" i="7"/>
  <c r="Q44" i="7"/>
  <c r="Q53" i="7"/>
  <c r="Q54" i="7"/>
  <c r="Q69" i="7"/>
  <c r="R69" i="7" s="1"/>
  <c r="Q76" i="7"/>
  <c r="Q91" i="7"/>
  <c r="R91" i="7" s="1"/>
  <c r="Q103" i="7"/>
  <c r="Q109" i="7"/>
  <c r="Q118" i="7"/>
  <c r="Q197" i="7"/>
  <c r="Q198" i="7"/>
  <c r="Q216" i="7"/>
  <c r="Q217" i="7"/>
  <c r="Q7" i="7"/>
  <c r="Q4" i="7"/>
  <c r="Q12" i="7"/>
  <c r="Q25" i="7"/>
  <c r="R25" i="7" s="1"/>
  <c r="Q29" i="7"/>
  <c r="Q31" i="7"/>
  <c r="Q89" i="7"/>
  <c r="T89" i="7"/>
  <c r="U89" i="7" s="1"/>
  <c r="Q106" i="7"/>
  <c r="Q107" i="7"/>
  <c r="Q172" i="7"/>
  <c r="Q173" i="7"/>
  <c r="Q49" i="7"/>
  <c r="Q50" i="7"/>
  <c r="Q72" i="7"/>
  <c r="Q84" i="7"/>
  <c r="Q114" i="7"/>
  <c r="Q153" i="7"/>
  <c r="Q154" i="7"/>
  <c r="T78" i="7"/>
  <c r="U78" i="7" s="1"/>
  <c r="Q87" i="7"/>
  <c r="Q88" i="7"/>
  <c r="Q571" i="7"/>
  <c r="Q572" i="7"/>
  <c r="Q592" i="7"/>
  <c r="Q593" i="7"/>
  <c r="Q630" i="7"/>
  <c r="R630" i="7" s="1"/>
  <c r="Q631" i="7"/>
  <c r="Q652" i="7"/>
  <c r="R652" i="7" s="1"/>
  <c r="T657" i="7"/>
  <c r="U657" i="7" s="1"/>
  <c r="Q1097" i="7"/>
  <c r="Q1098" i="7"/>
  <c r="Q93" i="7"/>
  <c r="Q94" i="7"/>
  <c r="Q95" i="7"/>
  <c r="Q96" i="7"/>
  <c r="Q97" i="7"/>
  <c r="Q99" i="7"/>
  <c r="T155" i="7"/>
  <c r="Q157" i="7"/>
  <c r="R157" i="7" s="1"/>
  <c r="Q158" i="7"/>
  <c r="Q159" i="7"/>
  <c r="Q160" i="7"/>
  <c r="Q161" i="7"/>
  <c r="Q162" i="7"/>
  <c r="Q163" i="7"/>
  <c r="Q164" i="7"/>
  <c r="Q165" i="7"/>
  <c r="Q166" i="7"/>
  <c r="T199" i="7"/>
  <c r="U199" i="7" s="1"/>
  <c r="Q201" i="7"/>
  <c r="R201" i="7" s="1"/>
  <c r="Q202" i="7"/>
  <c r="Q203" i="7"/>
  <c r="Q204" i="7"/>
  <c r="Q205" i="7"/>
  <c r="Q206" i="7"/>
  <c r="Q207" i="7"/>
  <c r="Q208" i="7"/>
  <c r="Q209" i="7"/>
  <c r="Q210" i="7"/>
  <c r="Q242" i="7"/>
  <c r="T243" i="7"/>
  <c r="Q245" i="7"/>
  <c r="R245" i="7" s="1"/>
  <c r="Q246" i="7"/>
  <c r="Q247" i="7"/>
  <c r="Q248" i="7"/>
  <c r="Q249" i="7"/>
  <c r="Q250" i="7"/>
  <c r="Q251" i="7"/>
  <c r="Q252" i="7"/>
  <c r="Q253" i="7"/>
  <c r="Q254" i="7"/>
  <c r="Q261" i="7"/>
  <c r="Q286" i="7"/>
  <c r="T287" i="7"/>
  <c r="Q291" i="7"/>
  <c r="Q293" i="7"/>
  <c r="Q295" i="7"/>
  <c r="Q297" i="7"/>
  <c r="Q298" i="7"/>
  <c r="Q305" i="7"/>
  <c r="Q330" i="7"/>
  <c r="T331" i="7"/>
  <c r="Q333" i="7"/>
  <c r="R333" i="7" s="1"/>
  <c r="Q334" i="7"/>
  <c r="Q335" i="7"/>
  <c r="Q336" i="7"/>
  <c r="Q337" i="7"/>
  <c r="Q338" i="7"/>
  <c r="Q339" i="7"/>
  <c r="Q347" i="7"/>
  <c r="Q355" i="7"/>
  <c r="R355" i="7" s="1"/>
  <c r="Q356" i="7"/>
  <c r="Q357" i="7"/>
  <c r="Q358" i="7"/>
  <c r="Q359" i="7"/>
  <c r="Q360" i="7"/>
  <c r="T386" i="7"/>
  <c r="U386" i="7" s="1"/>
  <c r="Q391" i="7"/>
  <c r="Q400" i="7"/>
  <c r="Q402" i="7"/>
  <c r="Q404" i="7"/>
  <c r="Q421" i="7"/>
  <c r="R421" i="7" s="1"/>
  <c r="Q423" i="7"/>
  <c r="Q425" i="7"/>
  <c r="Q437" i="7"/>
  <c r="Q443" i="7"/>
  <c r="R443" i="7" s="1"/>
  <c r="Q456" i="7"/>
  <c r="Q469" i="7"/>
  <c r="Q617" i="7"/>
  <c r="T617" i="7"/>
  <c r="Q676" i="7"/>
  <c r="Q677" i="7"/>
  <c r="T166" i="7"/>
  <c r="Q188" i="7"/>
  <c r="T210" i="7"/>
  <c r="U210" i="7" s="1"/>
  <c r="Q223" i="7"/>
  <c r="R223" i="7" s="1"/>
  <c r="Q224" i="7"/>
  <c r="Q225" i="7"/>
  <c r="Q226" i="7"/>
  <c r="Q228" i="7"/>
  <c r="Q230" i="7"/>
  <c r="Q232" i="7"/>
  <c r="T254" i="7"/>
  <c r="U254" i="7" s="1"/>
  <c r="Q268" i="7"/>
  <c r="Q270" i="7"/>
  <c r="Q272" i="7"/>
  <c r="Q274" i="7"/>
  <c r="Q276" i="7"/>
  <c r="T298" i="7"/>
  <c r="Q311" i="7"/>
  <c r="R311" i="7" s="1"/>
  <c r="Q312" i="7"/>
  <c r="Q313" i="7"/>
  <c r="Q314" i="7"/>
  <c r="Q315" i="7"/>
  <c r="Q316" i="7"/>
  <c r="Q317" i="7"/>
  <c r="Q318" i="7"/>
  <c r="Q319" i="7"/>
  <c r="Q320" i="7"/>
  <c r="T339" i="7"/>
  <c r="T371" i="7"/>
  <c r="T426" i="7"/>
  <c r="Q444" i="7"/>
  <c r="Q446" i="7"/>
  <c r="Q448" i="7"/>
  <c r="Q467" i="7"/>
  <c r="Q533" i="7"/>
  <c r="Q534" i="7"/>
  <c r="Q638" i="7"/>
  <c r="Q639" i="7"/>
  <c r="Q655" i="7"/>
  <c r="Q656" i="7"/>
  <c r="Q690" i="7"/>
  <c r="Q689" i="7"/>
  <c r="Q128" i="7"/>
  <c r="T133" i="7"/>
  <c r="U133" i="7" s="1"/>
  <c r="Q150" i="7"/>
  <c r="Q169" i="7"/>
  <c r="Q177" i="7"/>
  <c r="Q194" i="7"/>
  <c r="Q289" i="7"/>
  <c r="R289" i="7" s="1"/>
  <c r="Q395" i="7"/>
  <c r="Q414" i="7"/>
  <c r="Q433" i="7"/>
  <c r="Q609" i="7"/>
  <c r="Q610" i="7"/>
  <c r="Q703" i="7"/>
  <c r="Q702" i="7"/>
  <c r="Q71" i="7"/>
  <c r="Q73" i="7"/>
  <c r="Q75" i="7"/>
  <c r="Q77" i="7"/>
  <c r="Q92" i="7"/>
  <c r="Q98" i="7"/>
  <c r="Q100" i="7"/>
  <c r="Q113" i="7"/>
  <c r="R113" i="7" s="1"/>
  <c r="Q115" i="7"/>
  <c r="Q117" i="7"/>
  <c r="Q119" i="7"/>
  <c r="Q135" i="7"/>
  <c r="R135" i="7" s="1"/>
  <c r="Q139" i="7"/>
  <c r="Q141" i="7"/>
  <c r="Q143" i="7"/>
  <c r="Q179" i="7"/>
  <c r="R179" i="7" s="1"/>
  <c r="Q181" i="7"/>
  <c r="Q227" i="7"/>
  <c r="Q229" i="7"/>
  <c r="Q231" i="7"/>
  <c r="Q267" i="7"/>
  <c r="R267" i="7" s="1"/>
  <c r="Q269" i="7"/>
  <c r="Q271" i="7"/>
  <c r="Q273" i="7"/>
  <c r="Q275" i="7"/>
  <c r="Q290" i="7"/>
  <c r="Q292" i="7"/>
  <c r="Q294" i="7"/>
  <c r="Q296" i="7"/>
  <c r="Q380" i="7"/>
  <c r="Q401" i="7"/>
  <c r="Q403" i="7"/>
  <c r="Q422" i="7"/>
  <c r="Q424" i="7"/>
  <c r="Q426" i="7"/>
  <c r="Q445" i="7"/>
  <c r="Q447" i="7"/>
  <c r="T448" i="7"/>
  <c r="Q466" i="7"/>
  <c r="Q468" i="7"/>
  <c r="Q686" i="7"/>
  <c r="Q685" i="7"/>
  <c r="Q737" i="7"/>
  <c r="Q738" i="7"/>
  <c r="Q832" i="7"/>
  <c r="Q833" i="7"/>
  <c r="Q477" i="7"/>
  <c r="Q479" i="7"/>
  <c r="Q481" i="7"/>
  <c r="T503" i="7"/>
  <c r="Q532" i="7"/>
  <c r="Q554" i="7"/>
  <c r="Q556" i="7"/>
  <c r="Q558" i="7"/>
  <c r="Q560" i="7"/>
  <c r="Q562" i="7"/>
  <c r="Q570" i="7"/>
  <c r="T584" i="7"/>
  <c r="U584" i="7" s="1"/>
  <c r="Q591" i="7"/>
  <c r="Q616" i="7"/>
  <c r="Q621" i="7"/>
  <c r="Q623" i="7"/>
  <c r="Q625" i="7"/>
  <c r="Q627" i="7"/>
  <c r="Q628" i="7"/>
  <c r="Q637" i="7"/>
  <c r="Q654" i="7"/>
  <c r="Q700" i="7"/>
  <c r="T492" i="7"/>
  <c r="U492" i="7" s="1"/>
  <c r="Q498" i="7"/>
  <c r="R498" i="7" s="1"/>
  <c r="Q522" i="7"/>
  <c r="Q524" i="7"/>
  <c r="Q525" i="7"/>
  <c r="Q543" i="7"/>
  <c r="Q545" i="7"/>
  <c r="Q547" i="7"/>
  <c r="Q549" i="7"/>
  <c r="Q551" i="7"/>
  <c r="Q552" i="7"/>
  <c r="AJ552" i="7"/>
  <c r="AE552" i="7" s="1"/>
  <c r="AF552" i="7" s="1"/>
  <c r="AG552" i="7" s="1"/>
  <c r="AH552" i="7" s="1"/>
  <c r="J552" i="7" s="1"/>
  <c r="K552" i="7" s="1"/>
  <c r="AI552" i="7"/>
  <c r="AK552" i="7" s="1"/>
  <c r="Q575" i="7"/>
  <c r="R575" i="7" s="1"/>
  <c r="Q598" i="7"/>
  <c r="Q600" i="7"/>
  <c r="Q602" i="7"/>
  <c r="Q604" i="7"/>
  <c r="Q606" i="7"/>
  <c r="T628" i="7"/>
  <c r="U628" i="7" s="1"/>
  <c r="Q694" i="7"/>
  <c r="R694" i="7" s="1"/>
  <c r="Q718" i="7"/>
  <c r="T718" i="7"/>
  <c r="Q476" i="7"/>
  <c r="R476" i="7" s="1"/>
  <c r="Q478" i="7"/>
  <c r="Q480" i="7"/>
  <c r="Q499" i="7"/>
  <c r="Q501" i="7"/>
  <c r="Q521" i="7"/>
  <c r="Q523" i="7"/>
  <c r="Q542" i="7"/>
  <c r="R542" i="7" s="1"/>
  <c r="Q544" i="7"/>
  <c r="Q546" i="7"/>
  <c r="Q548" i="7"/>
  <c r="Q550" i="7"/>
  <c r="Q555" i="7"/>
  <c r="Q557" i="7"/>
  <c r="Q559" i="7"/>
  <c r="Q561" i="7"/>
  <c r="Q576" i="7"/>
  <c r="Q578" i="7"/>
  <c r="Q580" i="7"/>
  <c r="Q582" i="7"/>
  <c r="Q597" i="7"/>
  <c r="R597" i="7" s="1"/>
  <c r="Q599" i="7"/>
  <c r="Q601" i="7"/>
  <c r="Q603" i="7"/>
  <c r="Q605" i="7"/>
  <c r="Q620" i="7"/>
  <c r="Q622" i="7"/>
  <c r="Q624" i="7"/>
  <c r="Q626" i="7"/>
  <c r="Q641" i="7"/>
  <c r="R641" i="7" s="1"/>
  <c r="R642" i="7" s="1"/>
  <c r="Q643" i="7"/>
  <c r="Q645" i="7"/>
  <c r="Q647" i="7"/>
  <c r="Q649" i="7"/>
  <c r="Q662" i="7"/>
  <c r="Q664" i="7"/>
  <c r="Q666" i="7"/>
  <c r="Q668" i="7"/>
  <c r="Q674" i="7"/>
  <c r="Q692" i="7"/>
  <c r="Q709" i="7"/>
  <c r="R709" i="7" s="1"/>
  <c r="Q714" i="7"/>
  <c r="Q733" i="7"/>
  <c r="Q758" i="7"/>
  <c r="Q759" i="7"/>
  <c r="Q769" i="7"/>
  <c r="Q770" i="7"/>
  <c r="Q781" i="7"/>
  <c r="Q782" i="7"/>
  <c r="Q672" i="7"/>
  <c r="R672" i="7" s="1"/>
  <c r="R673" i="7" s="1"/>
  <c r="Q680" i="7"/>
  <c r="Q744" i="7"/>
  <c r="Q745" i="7"/>
  <c r="Q764" i="7"/>
  <c r="R764" i="7" s="1"/>
  <c r="Q802" i="7"/>
  <c r="Q803" i="7"/>
  <c r="Q813" i="7"/>
  <c r="Q814" i="7"/>
  <c r="Q825" i="7"/>
  <c r="Q826" i="7"/>
  <c r="Q875" i="7"/>
  <c r="Q876" i="7"/>
  <c r="Q678" i="7"/>
  <c r="Q705" i="7"/>
  <c r="Q726" i="7"/>
  <c r="Q788" i="7"/>
  <c r="Q789" i="7"/>
  <c r="T806" i="7"/>
  <c r="U806" i="7" s="1"/>
  <c r="Q808" i="7"/>
  <c r="R808" i="7" s="1"/>
  <c r="Q879" i="7"/>
  <c r="Q880" i="7"/>
  <c r="Q883" i="7"/>
  <c r="T883" i="7"/>
  <c r="Q887" i="7"/>
  <c r="Q888" i="7"/>
  <c r="Q716" i="7"/>
  <c r="Q727" i="7"/>
  <c r="Q731" i="7"/>
  <c r="R731" i="7" s="1"/>
  <c r="Q739" i="7"/>
  <c r="Q746" i="7"/>
  <c r="Q760" i="7"/>
  <c r="Q771" i="7"/>
  <c r="Q775" i="7"/>
  <c r="R775" i="7" s="1"/>
  <c r="Q783" i="7"/>
  <c r="Q790" i="7"/>
  <c r="Q804" i="7"/>
  <c r="Q815" i="7"/>
  <c r="Q819" i="7"/>
  <c r="R819" i="7" s="1"/>
  <c r="Q827" i="7"/>
  <c r="Q834" i="7"/>
  <c r="Q841" i="7"/>
  <c r="R841" i="7" s="1"/>
  <c r="Q852" i="7"/>
  <c r="R852" i="7" s="1"/>
  <c r="Q856" i="7"/>
  <c r="Q860" i="7"/>
  <c r="T861" i="7"/>
  <c r="U861" i="7" s="1"/>
  <c r="Q864" i="7"/>
  <c r="Q865" i="7"/>
  <c r="Q878" i="7"/>
  <c r="Q882" i="7"/>
  <c r="Q890" i="7"/>
  <c r="Q893" i="7"/>
  <c r="T916" i="7"/>
  <c r="Q935" i="7"/>
  <c r="Q936" i="7"/>
  <c r="T971" i="7"/>
  <c r="Q971" i="7"/>
  <c r="Q1034" i="7"/>
  <c r="Q1035" i="7"/>
  <c r="T740" i="7"/>
  <c r="U740" i="7" s="1"/>
  <c r="Q754" i="7"/>
  <c r="Q762" i="7"/>
  <c r="Q777" i="7"/>
  <c r="T784" i="7"/>
  <c r="U784" i="7" s="1"/>
  <c r="Q798" i="7"/>
  <c r="Q806" i="7"/>
  <c r="Q821" i="7"/>
  <c r="T828" i="7"/>
  <c r="Q839" i="7"/>
  <c r="Q843" i="7"/>
  <c r="Q844" i="7"/>
  <c r="Q867" i="7"/>
  <c r="Q870" i="7"/>
  <c r="Q1084" i="7"/>
  <c r="Q1085" i="7"/>
  <c r="Q1116" i="7"/>
  <c r="R1116" i="7" s="1"/>
  <c r="Q1117" i="7"/>
  <c r="T707" i="7"/>
  <c r="Q712" i="7"/>
  <c r="Q717" i="7"/>
  <c r="Q723" i="7"/>
  <c r="Q728" i="7"/>
  <c r="Q732" i="7"/>
  <c r="Q735" i="7"/>
  <c r="Q740" i="7"/>
  <c r="Q742" i="7"/>
  <c r="R742" i="7" s="1"/>
  <c r="Q747" i="7"/>
  <c r="Q750" i="7"/>
  <c r="Q756" i="7"/>
  <c r="Q761" i="7"/>
  <c r="Q767" i="7"/>
  <c r="Q772" i="7"/>
  <c r="Q776" i="7"/>
  <c r="Q779" i="7"/>
  <c r="Q784" i="7"/>
  <c r="Q786" i="7"/>
  <c r="R786" i="7" s="1"/>
  <c r="Q791" i="7"/>
  <c r="Q794" i="7"/>
  <c r="Q800" i="7"/>
  <c r="Q805" i="7"/>
  <c r="Q811" i="7"/>
  <c r="Q816" i="7"/>
  <c r="Q820" i="7"/>
  <c r="Q823" i="7"/>
  <c r="Q828" i="7"/>
  <c r="Q830" i="7"/>
  <c r="R830" i="7" s="1"/>
  <c r="Q835" i="7"/>
  <c r="Q838" i="7"/>
  <c r="Q842" i="7"/>
  <c r="Q846" i="7"/>
  <c r="Q849" i="7"/>
  <c r="Q853" i="7"/>
  <c r="Q857" i="7"/>
  <c r="Q861" i="7"/>
  <c r="Q872" i="7"/>
  <c r="Q885" i="7"/>
  <c r="R885" i="7" s="1"/>
  <c r="Q894" i="7"/>
  <c r="Q896" i="7"/>
  <c r="R896" i="7" s="1"/>
  <c r="Q900" i="7"/>
  <c r="Q904" i="7"/>
  <c r="T905" i="7"/>
  <c r="Q908" i="7"/>
  <c r="Q909" i="7"/>
  <c r="Q937" i="7"/>
  <c r="Q938" i="7"/>
  <c r="Q978" i="7"/>
  <c r="Q998" i="7"/>
  <c r="Q1009" i="7"/>
  <c r="Q1010" i="7"/>
  <c r="Q1025" i="7"/>
  <c r="Q1026" i="7"/>
  <c r="Q1065" i="7"/>
  <c r="Q1066" i="7"/>
  <c r="Q1072" i="7"/>
  <c r="R1072" i="7" s="1"/>
  <c r="Q1073" i="7"/>
  <c r="Q847" i="7"/>
  <c r="Q868" i="7"/>
  <c r="Q891" i="7"/>
  <c r="Q914" i="7"/>
  <c r="Q919" i="7"/>
  <c r="R919" i="7" s="1"/>
  <c r="Q920" i="7"/>
  <c r="Q924" i="7"/>
  <c r="Q954" i="7"/>
  <c r="Q980" i="7"/>
  <c r="Q981" i="7"/>
  <c r="Q1000" i="7"/>
  <c r="Q1001" i="7"/>
  <c r="Q1019" i="7"/>
  <c r="Q1020" i="7"/>
  <c r="T1070" i="7"/>
  <c r="Q1070" i="7"/>
  <c r="Q1109" i="7"/>
  <c r="Q1110" i="7"/>
  <c r="Q845" i="7"/>
  <c r="T850" i="7"/>
  <c r="U850" i="7" s="1"/>
  <c r="Q866" i="7"/>
  <c r="Q889" i="7"/>
  <c r="T894" i="7"/>
  <c r="Q912" i="7"/>
  <c r="Q916" i="7"/>
  <c r="T927" i="7"/>
  <c r="U927" i="7" s="1"/>
  <c r="Q929" i="7"/>
  <c r="R929" i="7" s="1"/>
  <c r="Q930" i="7"/>
  <c r="Q932" i="7"/>
  <c r="Q940" i="7"/>
  <c r="R940" i="7" s="1"/>
  <c r="Q941" i="7"/>
  <c r="Q944" i="7"/>
  <c r="Q945" i="7"/>
  <c r="Q956" i="7"/>
  <c r="Q957" i="7"/>
  <c r="Q959" i="7"/>
  <c r="Q964" i="7"/>
  <c r="Q968" i="7"/>
  <c r="Q979" i="7"/>
  <c r="Q985" i="7"/>
  <c r="Q989" i="7"/>
  <c r="Q993" i="7"/>
  <c r="Q995" i="7"/>
  <c r="R995" i="7" s="1"/>
  <c r="Q999" i="7"/>
  <c r="Q1017" i="7"/>
  <c r="R1017" i="7" s="1"/>
  <c r="Q1018" i="7"/>
  <c r="Q1053" i="7"/>
  <c r="Q1054" i="7"/>
  <c r="Q910" i="7"/>
  <c r="Q933" i="7"/>
  <c r="T938" i="7"/>
  <c r="Q952" i="7"/>
  <c r="Q960" i="7"/>
  <c r="Q976" i="7"/>
  <c r="Q996" i="7"/>
  <c r="R996" i="7" s="1"/>
  <c r="Q1015" i="7"/>
  <c r="T1059" i="7"/>
  <c r="Q1063" i="7"/>
  <c r="Q1064" i="7"/>
  <c r="Q1092" i="7"/>
  <c r="T1092" i="7"/>
  <c r="T1103" i="7"/>
  <c r="U1103" i="7" s="1"/>
  <c r="Q1107" i="7"/>
  <c r="Q1108" i="7"/>
  <c r="Q931" i="7"/>
  <c r="Q958" i="7"/>
  <c r="Q973" i="7"/>
  <c r="R973" i="7" s="1"/>
  <c r="Q982" i="7"/>
  <c r="Q1002" i="7"/>
  <c r="Q1013" i="7"/>
  <c r="T1015" i="7"/>
  <c r="U1015" i="7" s="1"/>
  <c r="Q1032" i="7"/>
  <c r="Q1033" i="7"/>
  <c r="Q1040" i="7"/>
  <c r="R1040" i="7" s="1"/>
  <c r="Q1041" i="7"/>
  <c r="Q1051" i="7"/>
  <c r="Q1052" i="7"/>
  <c r="Q1086" i="7"/>
  <c r="Q1087" i="7"/>
  <c r="Q1095" i="7"/>
  <c r="Q1096" i="7"/>
  <c r="Q1118" i="7"/>
  <c r="Q1119" i="7"/>
  <c r="Q1124" i="7"/>
  <c r="Q1125" i="7"/>
  <c r="Q1021" i="7"/>
  <c r="Q1042" i="7"/>
  <c r="Q1067" i="7"/>
  <c r="Q1088" i="7"/>
  <c r="Q1111" i="7"/>
  <c r="Q1011" i="7"/>
  <c r="Q1023" i="7"/>
  <c r="Q1030" i="7"/>
  <c r="Q1044" i="7"/>
  <c r="Q1057" i="7"/>
  <c r="Q1061" i="7"/>
  <c r="R1061" i="7" s="1"/>
  <c r="Q1069" i="7"/>
  <c r="Q1076" i="7"/>
  <c r="Q1090" i="7"/>
  <c r="Q1101" i="7"/>
  <c r="Q1105" i="7"/>
  <c r="R1105" i="7" s="1"/>
  <c r="Q112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L891" i="7" l="1"/>
  <c r="L634" i="7"/>
  <c r="L833" i="7"/>
  <c r="L902" i="7"/>
  <c r="L880" i="7"/>
  <c r="L667" i="7"/>
  <c r="AF320" i="7"/>
  <c r="AG320" i="7" s="1"/>
  <c r="AH320" i="7" s="1"/>
  <c r="J320" i="7" s="1"/>
  <c r="K320" i="7" s="1"/>
  <c r="L320" i="7" s="1"/>
  <c r="AF312" i="7"/>
  <c r="AG312" i="7" s="1"/>
  <c r="AH312" i="7" s="1"/>
  <c r="J312" i="7" s="1"/>
  <c r="K312" i="7" s="1"/>
  <c r="AF286" i="7"/>
  <c r="AG286" i="7" s="1"/>
  <c r="AH286" i="7" s="1"/>
  <c r="J286" i="7" s="1"/>
  <c r="K286" i="7" s="1"/>
  <c r="L286" i="7" s="1"/>
  <c r="AF184" i="7"/>
  <c r="AG184" i="7" s="1"/>
  <c r="AH184" i="7" s="1"/>
  <c r="J184" i="7" s="1"/>
  <c r="K184" i="7" s="1"/>
  <c r="AF150" i="7"/>
  <c r="AG150" i="7" s="1"/>
  <c r="AH150" i="7" s="1"/>
  <c r="J150" i="7" s="1"/>
  <c r="K150" i="7" s="1"/>
  <c r="O150" i="7" s="1"/>
  <c r="P150" i="7" s="1"/>
  <c r="AF28" i="7"/>
  <c r="AG28" i="7" s="1"/>
  <c r="AH28" i="7" s="1"/>
  <c r="J28" i="7" s="1"/>
  <c r="K28" i="7" s="1"/>
  <c r="AF443" i="7"/>
  <c r="AG443" i="7" s="1"/>
  <c r="AH443" i="7" s="1"/>
  <c r="J443" i="7" s="1"/>
  <c r="K443" i="7" s="1"/>
  <c r="L443" i="7" s="1"/>
  <c r="AF201" i="7"/>
  <c r="AG201" i="7" s="1"/>
  <c r="AH201" i="7" s="1"/>
  <c r="J201" i="7" s="1"/>
  <c r="K201" i="7" s="1"/>
  <c r="AF915" i="7"/>
  <c r="AG915" i="7" s="1"/>
  <c r="AH915" i="7" s="1"/>
  <c r="J915" i="7" s="1"/>
  <c r="K915" i="7" s="1"/>
  <c r="AF466" i="7"/>
  <c r="AG466" i="7" s="1"/>
  <c r="AH466" i="7" s="1"/>
  <c r="J466" i="7" s="1"/>
  <c r="K466" i="7" s="1"/>
  <c r="AF426" i="7"/>
  <c r="AG426" i="7" s="1"/>
  <c r="AH426" i="7" s="1"/>
  <c r="J426" i="7" s="1"/>
  <c r="K426" i="7" s="1"/>
  <c r="AF386" i="7"/>
  <c r="AG386" i="7" s="1"/>
  <c r="AH386" i="7" s="1"/>
  <c r="J386" i="7" s="1"/>
  <c r="K386" i="7" s="1"/>
  <c r="AF378" i="7"/>
  <c r="AG378" i="7" s="1"/>
  <c r="AH378" i="7" s="1"/>
  <c r="J378" i="7" s="1"/>
  <c r="K378" i="7" s="1"/>
  <c r="AF358" i="7"/>
  <c r="AG358" i="7" s="1"/>
  <c r="AH358" i="7" s="1"/>
  <c r="J358" i="7" s="1"/>
  <c r="K358" i="7" s="1"/>
  <c r="AF330" i="7"/>
  <c r="AG330" i="7" s="1"/>
  <c r="AH330" i="7" s="1"/>
  <c r="J330" i="7" s="1"/>
  <c r="K330" i="7" s="1"/>
  <c r="AF306" i="7"/>
  <c r="AG306" i="7" s="1"/>
  <c r="AH306" i="7" s="1"/>
  <c r="J306" i="7" s="1"/>
  <c r="K306" i="7" s="1"/>
  <c r="AF272" i="7"/>
  <c r="AG272" i="7" s="1"/>
  <c r="AH272" i="7" s="1"/>
  <c r="J272" i="7" s="1"/>
  <c r="K272" i="7" s="1"/>
  <c r="AF248" i="7"/>
  <c r="AG248" i="7" s="1"/>
  <c r="AH248" i="7" s="1"/>
  <c r="J248" i="7" s="1"/>
  <c r="K248" i="7" s="1"/>
  <c r="AF238" i="7"/>
  <c r="AG238" i="7" s="1"/>
  <c r="AH238" i="7" s="1"/>
  <c r="J238" i="7" s="1"/>
  <c r="K238" i="7" s="1"/>
  <c r="L238" i="7" s="1"/>
  <c r="AF170" i="7"/>
  <c r="AG170" i="7" s="1"/>
  <c r="AH170" i="7" s="1"/>
  <c r="J170" i="7" s="1"/>
  <c r="K170" i="7" s="1"/>
  <c r="AF116" i="7"/>
  <c r="AG116" i="7" s="1"/>
  <c r="AH116" i="7" s="1"/>
  <c r="J116" i="7" s="1"/>
  <c r="K116" i="7" s="1"/>
  <c r="AF38" i="7"/>
  <c r="AG38" i="7" s="1"/>
  <c r="AH38" i="7" s="1"/>
  <c r="J38" i="7" s="1"/>
  <c r="K38" i="7" s="1"/>
  <c r="AF1067" i="7"/>
  <c r="AG1067" i="7" s="1"/>
  <c r="AH1067" i="7" s="1"/>
  <c r="J1067" i="7" s="1"/>
  <c r="K1067" i="7" s="1"/>
  <c r="R169" i="7"/>
  <c r="AF1004" i="7"/>
  <c r="AG1004" i="7" s="1"/>
  <c r="AH1004" i="7" s="1"/>
  <c r="J1004" i="7" s="1"/>
  <c r="K1004" i="7" s="1"/>
  <c r="AF996" i="7"/>
  <c r="AG996" i="7" s="1"/>
  <c r="AH996" i="7" s="1"/>
  <c r="J996" i="7" s="1"/>
  <c r="K996" i="7" s="1"/>
  <c r="AF990" i="7"/>
  <c r="AG990" i="7" s="1"/>
  <c r="AH990" i="7" s="1"/>
  <c r="J990" i="7" s="1"/>
  <c r="K990" i="7" s="1"/>
  <c r="AF981" i="7"/>
  <c r="AG981" i="7" s="1"/>
  <c r="AH981" i="7" s="1"/>
  <c r="J981" i="7" s="1"/>
  <c r="K981" i="7" s="1"/>
  <c r="AF971" i="7"/>
  <c r="AG971" i="7" s="1"/>
  <c r="AH971" i="7" s="1"/>
  <c r="J971" i="7" s="1"/>
  <c r="K971" i="7" s="1"/>
  <c r="AF963" i="7"/>
  <c r="AG963" i="7" s="1"/>
  <c r="AH963" i="7" s="1"/>
  <c r="J963" i="7" s="1"/>
  <c r="K963" i="7" s="1"/>
  <c r="AF861" i="7"/>
  <c r="AG861" i="7" s="1"/>
  <c r="AH861" i="7" s="1"/>
  <c r="J861" i="7" s="1"/>
  <c r="K861" i="7" s="1"/>
  <c r="AF853" i="7"/>
  <c r="AG853" i="7" s="1"/>
  <c r="AH853" i="7" s="1"/>
  <c r="J853" i="7" s="1"/>
  <c r="K853" i="7" s="1"/>
  <c r="AF837" i="7"/>
  <c r="AG837" i="7" s="1"/>
  <c r="AH837" i="7" s="1"/>
  <c r="J837" i="7" s="1"/>
  <c r="K837" i="7" s="1"/>
  <c r="AF827" i="7"/>
  <c r="AG827" i="7" s="1"/>
  <c r="AH827" i="7" s="1"/>
  <c r="J827" i="7" s="1"/>
  <c r="K827" i="7" s="1"/>
  <c r="AF765" i="7"/>
  <c r="AG765" i="7" s="1"/>
  <c r="AH765" i="7" s="1"/>
  <c r="J765" i="7" s="1"/>
  <c r="K765" i="7" s="1"/>
  <c r="AF749" i="7"/>
  <c r="AG749" i="7" s="1"/>
  <c r="AH749" i="7" s="1"/>
  <c r="J749" i="7" s="1"/>
  <c r="K749" i="7" s="1"/>
  <c r="AF739" i="7"/>
  <c r="AG739" i="7" s="1"/>
  <c r="AH739" i="7" s="1"/>
  <c r="J739" i="7" s="1"/>
  <c r="K739" i="7" s="1"/>
  <c r="AF717" i="7"/>
  <c r="AG717" i="7" s="1"/>
  <c r="AH717" i="7" s="1"/>
  <c r="J717" i="7" s="1"/>
  <c r="K717" i="7" s="1"/>
  <c r="AF657" i="7"/>
  <c r="AG657" i="7" s="1"/>
  <c r="AH657" i="7" s="1"/>
  <c r="J657" i="7" s="1"/>
  <c r="K657" i="7" s="1"/>
  <c r="L657" i="7" s="1"/>
  <c r="AF623" i="7"/>
  <c r="AG623" i="7" s="1"/>
  <c r="AH623" i="7" s="1"/>
  <c r="J623" i="7" s="1"/>
  <c r="K623" i="7" s="1"/>
  <c r="AF589" i="7"/>
  <c r="AG589" i="7" s="1"/>
  <c r="AH589" i="7" s="1"/>
  <c r="J589" i="7" s="1"/>
  <c r="K589" i="7" s="1"/>
  <c r="AF579" i="7"/>
  <c r="AG579" i="7" s="1"/>
  <c r="AH579" i="7" s="1"/>
  <c r="J579" i="7" s="1"/>
  <c r="K579" i="7" s="1"/>
  <c r="AF356" i="7"/>
  <c r="AG356" i="7" s="1"/>
  <c r="AH356" i="7" s="1"/>
  <c r="J356" i="7" s="1"/>
  <c r="K356" i="7" s="1"/>
  <c r="AF314" i="7"/>
  <c r="AG314" i="7" s="1"/>
  <c r="AH314" i="7" s="1"/>
  <c r="J314" i="7" s="1"/>
  <c r="K314" i="7" s="1"/>
  <c r="AF270" i="7"/>
  <c r="AG270" i="7" s="1"/>
  <c r="AH270" i="7" s="1"/>
  <c r="J270" i="7" s="1"/>
  <c r="K270" i="7" s="1"/>
  <c r="AF182" i="7"/>
  <c r="AG182" i="7" s="1"/>
  <c r="AH182" i="7" s="1"/>
  <c r="J182" i="7" s="1"/>
  <c r="K182" i="7" s="1"/>
  <c r="AF78" i="7"/>
  <c r="AG78" i="7" s="1"/>
  <c r="AH78" i="7" s="1"/>
  <c r="J78" i="7" s="1"/>
  <c r="K78" i="7" s="1"/>
  <c r="AF70" i="7"/>
  <c r="AG70" i="7" s="1"/>
  <c r="AH70" i="7" s="1"/>
  <c r="J70" i="7" s="1"/>
  <c r="K70" i="7" s="1"/>
  <c r="AF44" i="7"/>
  <c r="AG44" i="7" s="1"/>
  <c r="AH44" i="7" s="1"/>
  <c r="J44" i="7" s="1"/>
  <c r="K44" i="7" s="1"/>
  <c r="O977" i="7"/>
  <c r="P977" i="7" s="1"/>
  <c r="L977" i="7"/>
  <c r="O921" i="7"/>
  <c r="P921" i="7" s="1"/>
  <c r="L921" i="7"/>
  <c r="O891" i="7"/>
  <c r="P891" i="7" s="1"/>
  <c r="O653" i="7"/>
  <c r="P653" i="7" s="1"/>
  <c r="O1088" i="7"/>
  <c r="P1088" i="7" s="1"/>
  <c r="L1088" i="7"/>
  <c r="O1024" i="7"/>
  <c r="P1024" i="7" s="1"/>
  <c r="L1024" i="7"/>
  <c r="O988" i="7"/>
  <c r="P988" i="7" s="1"/>
  <c r="L988" i="7"/>
  <c r="O951" i="7"/>
  <c r="P951" i="7" s="1"/>
  <c r="O909" i="7"/>
  <c r="P909" i="7" s="1"/>
  <c r="L909" i="7"/>
  <c r="O859" i="7"/>
  <c r="P859" i="7" s="1"/>
  <c r="L859" i="7"/>
  <c r="O831" i="7"/>
  <c r="P831" i="7" s="1"/>
  <c r="L831" i="7"/>
  <c r="O797" i="7"/>
  <c r="P797" i="7" s="1"/>
  <c r="L797" i="7"/>
  <c r="O743" i="7"/>
  <c r="P743" i="7" s="1"/>
  <c r="L743" i="7"/>
  <c r="O669" i="7"/>
  <c r="P669" i="7" s="1"/>
  <c r="L669" i="7"/>
  <c r="O635" i="7"/>
  <c r="P635" i="7" s="1"/>
  <c r="O601" i="7"/>
  <c r="P601" i="7" s="1"/>
  <c r="L601" i="7"/>
  <c r="O557" i="7"/>
  <c r="P557" i="7" s="1"/>
  <c r="L557" i="7"/>
  <c r="O545" i="7"/>
  <c r="P545" i="7" s="1"/>
  <c r="L545" i="7"/>
  <c r="O490" i="7"/>
  <c r="P490" i="7" s="1"/>
  <c r="L490" i="7"/>
  <c r="O476" i="7"/>
  <c r="P476" i="7" s="1"/>
  <c r="O459" i="7"/>
  <c r="P459" i="7" s="1"/>
  <c r="L459" i="7"/>
  <c r="O445" i="7"/>
  <c r="P445" i="7" s="1"/>
  <c r="L445" i="7"/>
  <c r="O425" i="7"/>
  <c r="P425" i="7" s="1"/>
  <c r="L425" i="7"/>
  <c r="O385" i="7"/>
  <c r="P385" i="7" s="1"/>
  <c r="L385" i="7"/>
  <c r="O357" i="7"/>
  <c r="P357" i="7" s="1"/>
  <c r="L357" i="7"/>
  <c r="O339" i="7"/>
  <c r="P339" i="7" s="1"/>
  <c r="L339" i="7"/>
  <c r="O320" i="7"/>
  <c r="P320" i="7" s="1"/>
  <c r="O312" i="7"/>
  <c r="P312" i="7" s="1"/>
  <c r="L312" i="7"/>
  <c r="O305" i="7"/>
  <c r="P305" i="7" s="1"/>
  <c r="L305" i="7"/>
  <c r="O296" i="7"/>
  <c r="P296" i="7" s="1"/>
  <c r="L296" i="7"/>
  <c r="O286" i="7"/>
  <c r="P286" i="7" s="1"/>
  <c r="O278" i="7"/>
  <c r="P278" i="7" s="1"/>
  <c r="O271" i="7"/>
  <c r="P271" i="7" s="1"/>
  <c r="L271" i="7"/>
  <c r="O247" i="7"/>
  <c r="P247" i="7" s="1"/>
  <c r="L247" i="7"/>
  <c r="O218" i="7"/>
  <c r="P218" i="7" s="1"/>
  <c r="L218" i="7"/>
  <c r="O203" i="7"/>
  <c r="P203" i="7" s="1"/>
  <c r="L203" i="7"/>
  <c r="O193" i="7"/>
  <c r="P193" i="7" s="1"/>
  <c r="L193" i="7"/>
  <c r="O184" i="7"/>
  <c r="P184" i="7" s="1"/>
  <c r="L184" i="7"/>
  <c r="O177" i="7"/>
  <c r="P177" i="7" s="1"/>
  <c r="L177" i="7"/>
  <c r="O169" i="7"/>
  <c r="P169" i="7" s="1"/>
  <c r="L169" i="7"/>
  <c r="O160" i="7"/>
  <c r="P160" i="7" s="1"/>
  <c r="L160" i="7"/>
  <c r="L150" i="7"/>
  <c r="O105" i="7"/>
  <c r="P105" i="7" s="1"/>
  <c r="L105" i="7"/>
  <c r="O96" i="7"/>
  <c r="P96" i="7" s="1"/>
  <c r="L96" i="7"/>
  <c r="O62" i="7"/>
  <c r="P62" i="7" s="1"/>
  <c r="L62" i="7"/>
  <c r="O45" i="7"/>
  <c r="P45" i="7" s="1"/>
  <c r="L45" i="7"/>
  <c r="O37" i="7"/>
  <c r="P37" i="7" s="1"/>
  <c r="L37" i="7"/>
  <c r="O28" i="7"/>
  <c r="P28" i="7" s="1"/>
  <c r="L28" i="7"/>
  <c r="O11" i="7"/>
  <c r="P11" i="7" s="1"/>
  <c r="L11" i="7"/>
  <c r="O1125" i="7"/>
  <c r="P1125" i="7" s="1"/>
  <c r="L1125" i="7"/>
  <c r="O1117" i="7"/>
  <c r="P1117" i="7" s="1"/>
  <c r="L1117" i="7"/>
  <c r="O1108" i="7"/>
  <c r="P1108" i="7" s="1"/>
  <c r="L1108" i="7"/>
  <c r="O1099" i="7"/>
  <c r="P1099" i="7" s="1"/>
  <c r="L1099" i="7"/>
  <c r="O1092" i="7"/>
  <c r="P1092" i="7" s="1"/>
  <c r="L1092" i="7"/>
  <c r="O1084" i="7"/>
  <c r="P1084" i="7" s="1"/>
  <c r="L1084" i="7"/>
  <c r="O1073" i="7"/>
  <c r="P1073" i="7" s="1"/>
  <c r="L1073" i="7"/>
  <c r="O1066" i="7"/>
  <c r="P1066" i="7" s="1"/>
  <c r="L1066" i="7"/>
  <c r="O1057" i="7"/>
  <c r="P1057" i="7" s="1"/>
  <c r="L1057" i="7"/>
  <c r="O1045" i="7"/>
  <c r="P1045" i="7" s="1"/>
  <c r="L1045" i="7"/>
  <c r="O1030" i="7"/>
  <c r="P1030" i="7" s="1"/>
  <c r="L1030" i="7"/>
  <c r="O1020" i="7"/>
  <c r="P1020" i="7" s="1"/>
  <c r="L1020" i="7"/>
  <c r="O1011" i="7"/>
  <c r="P1011" i="7" s="1"/>
  <c r="L1011" i="7"/>
  <c r="O999" i="7"/>
  <c r="P999" i="7" s="1"/>
  <c r="L999" i="7"/>
  <c r="O984" i="7"/>
  <c r="P984" i="7" s="1"/>
  <c r="L984" i="7"/>
  <c r="O979" i="7"/>
  <c r="P979" i="7" s="1"/>
  <c r="L979" i="7"/>
  <c r="O969" i="7"/>
  <c r="P969" i="7" s="1"/>
  <c r="L969" i="7"/>
  <c r="O960" i="7"/>
  <c r="P960" i="7" s="1"/>
  <c r="L960" i="7"/>
  <c r="O952" i="7"/>
  <c r="P952" i="7" s="1"/>
  <c r="L952" i="7"/>
  <c r="O943" i="7"/>
  <c r="P943" i="7" s="1"/>
  <c r="L943" i="7"/>
  <c r="O934" i="7"/>
  <c r="P934" i="7" s="1"/>
  <c r="L934" i="7"/>
  <c r="O928" i="7"/>
  <c r="P928" i="7" s="1"/>
  <c r="L928" i="7"/>
  <c r="O920" i="7"/>
  <c r="P920" i="7" s="1"/>
  <c r="L920" i="7"/>
  <c r="O913" i="7"/>
  <c r="P913" i="7" s="1"/>
  <c r="O903" i="7"/>
  <c r="P903" i="7" s="1"/>
  <c r="L903" i="7"/>
  <c r="O894" i="7"/>
  <c r="P894" i="7" s="1"/>
  <c r="L894" i="7"/>
  <c r="O886" i="7"/>
  <c r="P886" i="7" s="1"/>
  <c r="L886" i="7"/>
  <c r="O880" i="7"/>
  <c r="P880" i="7" s="1"/>
  <c r="O865" i="7"/>
  <c r="P865" i="7" s="1"/>
  <c r="L865" i="7"/>
  <c r="O855" i="7"/>
  <c r="P855" i="7" s="1"/>
  <c r="L855" i="7"/>
  <c r="O846" i="7"/>
  <c r="P846" i="7" s="1"/>
  <c r="L846" i="7"/>
  <c r="O840" i="7"/>
  <c r="P840" i="7" s="1"/>
  <c r="L840" i="7"/>
  <c r="O832" i="7"/>
  <c r="P832" i="7" s="1"/>
  <c r="L832" i="7"/>
  <c r="O825" i="7"/>
  <c r="P825" i="7" s="1"/>
  <c r="L825" i="7"/>
  <c r="O815" i="7"/>
  <c r="P815" i="7" s="1"/>
  <c r="L815" i="7"/>
  <c r="O806" i="7"/>
  <c r="P806" i="7" s="1"/>
  <c r="L806" i="7"/>
  <c r="O798" i="7"/>
  <c r="P798" i="7" s="1"/>
  <c r="L798" i="7"/>
  <c r="O792" i="7"/>
  <c r="P792" i="7" s="1"/>
  <c r="L792" i="7"/>
  <c r="O777" i="7"/>
  <c r="P777" i="7" s="1"/>
  <c r="L777" i="7"/>
  <c r="O767" i="7"/>
  <c r="P767" i="7" s="1"/>
  <c r="L767" i="7"/>
  <c r="O758" i="7"/>
  <c r="P758" i="7" s="1"/>
  <c r="L758" i="7"/>
  <c r="O752" i="7"/>
  <c r="P752" i="7" s="1"/>
  <c r="L752" i="7"/>
  <c r="O744" i="7"/>
  <c r="P744" i="7" s="1"/>
  <c r="O737" i="7"/>
  <c r="P737" i="7" s="1"/>
  <c r="L737" i="7"/>
  <c r="O727" i="7"/>
  <c r="P727" i="7" s="1"/>
  <c r="L727" i="7"/>
  <c r="O711" i="7"/>
  <c r="P711" i="7" s="1"/>
  <c r="L711" i="7"/>
  <c r="O701" i="7"/>
  <c r="P701" i="7" s="1"/>
  <c r="L701" i="7"/>
  <c r="O689" i="7"/>
  <c r="P689" i="7" s="1"/>
  <c r="L689" i="7"/>
  <c r="O679" i="7"/>
  <c r="P679" i="7" s="1"/>
  <c r="L679" i="7"/>
  <c r="O670" i="7"/>
  <c r="P670" i="7" s="1"/>
  <c r="L670" i="7"/>
  <c r="O662" i="7"/>
  <c r="P662" i="7" s="1"/>
  <c r="O652" i="7"/>
  <c r="P652" i="7" s="1"/>
  <c r="O645" i="7"/>
  <c r="P645" i="7" s="1"/>
  <c r="O639" i="7"/>
  <c r="P639" i="7" s="1"/>
  <c r="O631" i="7"/>
  <c r="P631" i="7" s="1"/>
  <c r="L631" i="7"/>
  <c r="O622" i="7"/>
  <c r="P622" i="7" s="1"/>
  <c r="L622" i="7"/>
  <c r="O612" i="7"/>
  <c r="P612" i="7" s="1"/>
  <c r="L612" i="7"/>
  <c r="O605" i="7"/>
  <c r="P605" i="7" s="1"/>
  <c r="L605" i="7"/>
  <c r="O597" i="7"/>
  <c r="P597" i="7" s="1"/>
  <c r="O587" i="7"/>
  <c r="P587" i="7" s="1"/>
  <c r="L587" i="7"/>
  <c r="O578" i="7"/>
  <c r="P578" i="7" s="1"/>
  <c r="L578" i="7"/>
  <c r="O568" i="7"/>
  <c r="P568" i="7" s="1"/>
  <c r="L568" i="7"/>
  <c r="O561" i="7"/>
  <c r="P561" i="7" s="1"/>
  <c r="L561" i="7"/>
  <c r="O551" i="7"/>
  <c r="P551" i="7" s="1"/>
  <c r="L551" i="7"/>
  <c r="O543" i="7"/>
  <c r="P543" i="7" s="1"/>
  <c r="L543" i="7"/>
  <c r="O521" i="7"/>
  <c r="P521" i="7" s="1"/>
  <c r="L521" i="7"/>
  <c r="O491" i="7"/>
  <c r="P491" i="7" s="1"/>
  <c r="L491" i="7"/>
  <c r="O457" i="7"/>
  <c r="P457" i="7" s="1"/>
  <c r="L457" i="7"/>
  <c r="O443" i="7"/>
  <c r="P443" i="7" s="1"/>
  <c r="O432" i="7"/>
  <c r="P432" i="7" s="1"/>
  <c r="O403" i="7"/>
  <c r="P403" i="7" s="1"/>
  <c r="L403" i="7"/>
  <c r="O359" i="7"/>
  <c r="P359" i="7" s="1"/>
  <c r="L359" i="7"/>
  <c r="O337" i="7"/>
  <c r="P337" i="7" s="1"/>
  <c r="L337" i="7"/>
  <c r="O307" i="7"/>
  <c r="P307" i="7" s="1"/>
  <c r="L307" i="7"/>
  <c r="O297" i="7"/>
  <c r="P297" i="7" s="1"/>
  <c r="L297" i="7"/>
  <c r="O289" i="7"/>
  <c r="P289" i="7" s="1"/>
  <c r="O259" i="7"/>
  <c r="P259" i="7" s="1"/>
  <c r="L259" i="7"/>
  <c r="O249" i="7"/>
  <c r="P249" i="7" s="1"/>
  <c r="L249" i="7"/>
  <c r="O234" i="7"/>
  <c r="P234" i="7" s="1"/>
  <c r="L234" i="7"/>
  <c r="O219" i="7"/>
  <c r="P219" i="7" s="1"/>
  <c r="L219" i="7"/>
  <c r="O209" i="7"/>
  <c r="P209" i="7" s="1"/>
  <c r="L209" i="7"/>
  <c r="O201" i="7"/>
  <c r="P201" i="7" s="1"/>
  <c r="L201" i="7"/>
  <c r="O171" i="7"/>
  <c r="P171" i="7" s="1"/>
  <c r="L171" i="7"/>
  <c r="O161" i="7"/>
  <c r="P161" i="7" s="1"/>
  <c r="L161" i="7"/>
  <c r="O146" i="7"/>
  <c r="P146" i="7" s="1"/>
  <c r="O111" i="7"/>
  <c r="P111" i="7" s="1"/>
  <c r="L111" i="7"/>
  <c r="O103" i="7"/>
  <c r="P103" i="7" s="1"/>
  <c r="L103" i="7"/>
  <c r="O97" i="7"/>
  <c r="P97" i="7" s="1"/>
  <c r="L97" i="7"/>
  <c r="O63" i="7"/>
  <c r="P63" i="7" s="1"/>
  <c r="L63" i="7"/>
  <c r="O57" i="7"/>
  <c r="P57" i="7" s="1"/>
  <c r="L57" i="7"/>
  <c r="O49" i="7"/>
  <c r="P49" i="7" s="1"/>
  <c r="L49" i="7"/>
  <c r="O23" i="7"/>
  <c r="P23" i="7" s="1"/>
  <c r="L23" i="7"/>
  <c r="O15" i="7"/>
  <c r="P15" i="7" s="1"/>
  <c r="L15" i="7"/>
  <c r="O9" i="7"/>
  <c r="P9" i="7" s="1"/>
  <c r="L9" i="7"/>
  <c r="O196" i="7"/>
  <c r="P196" i="7" s="1"/>
  <c r="L196" i="7"/>
  <c r="O118" i="7"/>
  <c r="P118" i="7" s="1"/>
  <c r="L118" i="7"/>
  <c r="O30" i="7"/>
  <c r="P30" i="7" s="1"/>
  <c r="L30" i="7"/>
  <c r="O1106" i="7"/>
  <c r="P1106" i="7" s="1"/>
  <c r="L1106" i="7"/>
  <c r="AF1100" i="7"/>
  <c r="AG1100" i="7" s="1"/>
  <c r="AH1100" i="7" s="1"/>
  <c r="J1100" i="7" s="1"/>
  <c r="K1100" i="7" s="1"/>
  <c r="O1036" i="7"/>
  <c r="P1036" i="7" s="1"/>
  <c r="L1036" i="7"/>
  <c r="O1018" i="7"/>
  <c r="P1018" i="7" s="1"/>
  <c r="O941" i="7"/>
  <c r="P941" i="7" s="1"/>
  <c r="L941" i="7"/>
  <c r="O847" i="7"/>
  <c r="P847" i="7" s="1"/>
  <c r="L847" i="7"/>
  <c r="O803" i="7"/>
  <c r="P803" i="7" s="1"/>
  <c r="L803" i="7"/>
  <c r="O773" i="7"/>
  <c r="P773" i="7" s="1"/>
  <c r="L773" i="7"/>
  <c r="O731" i="7"/>
  <c r="P731" i="7" s="1"/>
  <c r="L731" i="7"/>
  <c r="O703" i="7"/>
  <c r="P703" i="7" s="1"/>
  <c r="L703" i="7"/>
  <c r="O677" i="7"/>
  <c r="P677" i="7" s="1"/>
  <c r="L677" i="7"/>
  <c r="O633" i="7"/>
  <c r="P633" i="7" s="1"/>
  <c r="O599" i="7"/>
  <c r="P599" i="7" s="1"/>
  <c r="O569" i="7"/>
  <c r="P569" i="7" s="1"/>
  <c r="L569" i="7"/>
  <c r="O544" i="7"/>
  <c r="P544" i="7" s="1"/>
  <c r="O530" i="7"/>
  <c r="P530" i="7" s="1"/>
  <c r="L530" i="7"/>
  <c r="O512" i="7"/>
  <c r="P512" i="7" s="1"/>
  <c r="L512" i="7"/>
  <c r="O488" i="7"/>
  <c r="P488" i="7" s="1"/>
  <c r="L488" i="7"/>
  <c r="O468" i="7"/>
  <c r="P468" i="7" s="1"/>
  <c r="L468" i="7"/>
  <c r="O444" i="7"/>
  <c r="P444" i="7" s="1"/>
  <c r="L444" i="7"/>
  <c r="O400" i="7"/>
  <c r="P400" i="7" s="1"/>
  <c r="L400" i="7"/>
  <c r="O390" i="7"/>
  <c r="P390" i="7" s="1"/>
  <c r="L390" i="7"/>
  <c r="O360" i="7"/>
  <c r="P360" i="7" s="1"/>
  <c r="L360" i="7"/>
  <c r="O328" i="7"/>
  <c r="P328" i="7" s="1"/>
  <c r="L328" i="7"/>
  <c r="O284" i="7"/>
  <c r="P284" i="7" s="1"/>
  <c r="L284" i="7"/>
  <c r="O256" i="7"/>
  <c r="P256" i="7" s="1"/>
  <c r="L256" i="7"/>
  <c r="O236" i="7"/>
  <c r="P236" i="7" s="1"/>
  <c r="L236" i="7"/>
  <c r="O202" i="7"/>
  <c r="P202" i="7" s="1"/>
  <c r="L202" i="7"/>
  <c r="O168" i="7"/>
  <c r="P168" i="7" s="1"/>
  <c r="O142" i="7"/>
  <c r="P142" i="7" s="1"/>
  <c r="L142" i="7"/>
  <c r="O84" i="7"/>
  <c r="P84" i="7" s="1"/>
  <c r="L84" i="7"/>
  <c r="O40" i="7"/>
  <c r="P40" i="7" s="1"/>
  <c r="L40" i="7"/>
  <c r="O1107" i="7"/>
  <c r="P1107" i="7" s="1"/>
  <c r="L1107" i="7"/>
  <c r="O1097" i="7"/>
  <c r="P1097" i="7" s="1"/>
  <c r="L1097" i="7"/>
  <c r="O1075" i="7"/>
  <c r="P1075" i="7" s="1"/>
  <c r="L1075" i="7"/>
  <c r="O1059" i="7"/>
  <c r="P1059" i="7" s="1"/>
  <c r="L1059" i="7"/>
  <c r="O1043" i="7"/>
  <c r="P1043" i="7" s="1"/>
  <c r="L1043" i="7"/>
  <c r="O1009" i="7"/>
  <c r="P1009" i="7" s="1"/>
  <c r="L1009" i="7"/>
  <c r="O987" i="7"/>
  <c r="P987" i="7" s="1"/>
  <c r="L987" i="7"/>
  <c r="O932" i="7"/>
  <c r="P932" i="7" s="1"/>
  <c r="L932" i="7"/>
  <c r="O892" i="7"/>
  <c r="P892" i="7" s="1"/>
  <c r="L892" i="7"/>
  <c r="O882" i="7"/>
  <c r="P882" i="7" s="1"/>
  <c r="L882" i="7"/>
  <c r="O874" i="7"/>
  <c r="P874" i="7" s="1"/>
  <c r="O844" i="7"/>
  <c r="P844" i="7" s="1"/>
  <c r="L844" i="7"/>
  <c r="O834" i="7"/>
  <c r="P834" i="7" s="1"/>
  <c r="L834" i="7"/>
  <c r="O804" i="7"/>
  <c r="P804" i="7" s="1"/>
  <c r="L804" i="7"/>
  <c r="O794" i="7"/>
  <c r="P794" i="7" s="1"/>
  <c r="L794" i="7"/>
  <c r="O786" i="7"/>
  <c r="P786" i="7" s="1"/>
  <c r="L786" i="7"/>
  <c r="O756" i="7"/>
  <c r="P756" i="7" s="1"/>
  <c r="L756" i="7"/>
  <c r="O746" i="7"/>
  <c r="P746" i="7" s="1"/>
  <c r="L746" i="7"/>
  <c r="O708" i="7"/>
  <c r="P708" i="7" s="1"/>
  <c r="L708" i="7"/>
  <c r="O700" i="7"/>
  <c r="P700" i="7" s="1"/>
  <c r="O648" i="7"/>
  <c r="P648" i="7" s="1"/>
  <c r="O638" i="7"/>
  <c r="P638" i="7" s="1"/>
  <c r="O630" i="7"/>
  <c r="P630" i="7" s="1"/>
  <c r="O580" i="7"/>
  <c r="P580" i="7" s="1"/>
  <c r="L580" i="7"/>
  <c r="O574" i="7"/>
  <c r="P574" i="7" s="1"/>
  <c r="L574" i="7"/>
  <c r="O566" i="7"/>
  <c r="P566" i="7" s="1"/>
  <c r="L566" i="7"/>
  <c r="O1016" i="7"/>
  <c r="P1016" i="7" s="1"/>
  <c r="L1016" i="7"/>
  <c r="O1008" i="7"/>
  <c r="P1008" i="7" s="1"/>
  <c r="L1008" i="7"/>
  <c r="O994" i="7"/>
  <c r="P994" i="7" s="1"/>
  <c r="L994" i="7"/>
  <c r="O961" i="7"/>
  <c r="P961" i="7" s="1"/>
  <c r="L961" i="7"/>
  <c r="O671" i="7"/>
  <c r="P671" i="7" s="1"/>
  <c r="L671" i="7"/>
  <c r="O497" i="7"/>
  <c r="P497" i="7" s="1"/>
  <c r="L497" i="7"/>
  <c r="O409" i="7"/>
  <c r="P409" i="7" s="1"/>
  <c r="L409" i="7"/>
  <c r="O223" i="7"/>
  <c r="P223" i="7" s="1"/>
  <c r="O79" i="7"/>
  <c r="P79" i="7" s="1"/>
  <c r="L79" i="7"/>
  <c r="O1060" i="7"/>
  <c r="P1060" i="7" s="1"/>
  <c r="L1060" i="7"/>
  <c r="O629" i="7"/>
  <c r="P629" i="7" s="1"/>
  <c r="L629" i="7"/>
  <c r="O420" i="7"/>
  <c r="P420" i="7" s="1"/>
  <c r="L420" i="7"/>
  <c r="O1027" i="7"/>
  <c r="P1027" i="7" s="1"/>
  <c r="L1027" i="7"/>
  <c r="R609" i="7"/>
  <c r="O1062" i="7"/>
  <c r="P1062" i="7" s="1"/>
  <c r="L1062" i="7"/>
  <c r="O1010" i="7"/>
  <c r="P1010" i="7" s="1"/>
  <c r="L1010" i="7"/>
  <c r="O974" i="7"/>
  <c r="P974" i="7" s="1"/>
  <c r="L974" i="7"/>
  <c r="O933" i="7"/>
  <c r="P933" i="7" s="1"/>
  <c r="L933" i="7"/>
  <c r="O893" i="7"/>
  <c r="P893" i="7" s="1"/>
  <c r="L893" i="7"/>
  <c r="O849" i="7"/>
  <c r="P849" i="7" s="1"/>
  <c r="L849" i="7"/>
  <c r="O821" i="7"/>
  <c r="P821" i="7" s="1"/>
  <c r="L821" i="7"/>
  <c r="O781" i="7"/>
  <c r="P781" i="7" s="1"/>
  <c r="L781" i="7"/>
  <c r="O733" i="7"/>
  <c r="P733" i="7" s="1"/>
  <c r="L733" i="7"/>
  <c r="O661" i="7"/>
  <c r="P661" i="7" s="1"/>
  <c r="O621" i="7"/>
  <c r="P621" i="7" s="1"/>
  <c r="L621" i="7"/>
  <c r="O591" i="7"/>
  <c r="P591" i="7" s="1"/>
  <c r="L591" i="7"/>
  <c r="O550" i="7"/>
  <c r="P550" i="7" s="1"/>
  <c r="L550" i="7"/>
  <c r="O542" i="7"/>
  <c r="P542" i="7" s="1"/>
  <c r="O523" i="7"/>
  <c r="P523" i="7" s="1"/>
  <c r="L523" i="7"/>
  <c r="O503" i="7"/>
  <c r="P503" i="7" s="1"/>
  <c r="O456" i="7"/>
  <c r="P456" i="7" s="1"/>
  <c r="L456" i="7"/>
  <c r="O436" i="7"/>
  <c r="P436" i="7" s="1"/>
  <c r="L436" i="7"/>
  <c r="O402" i="7"/>
  <c r="P402" i="7" s="1"/>
  <c r="L402" i="7"/>
  <c r="O391" i="7"/>
  <c r="P391" i="7" s="1"/>
  <c r="L391" i="7"/>
  <c r="O382" i="7"/>
  <c r="P382" i="7" s="1"/>
  <c r="L382" i="7"/>
  <c r="O336" i="7"/>
  <c r="P336" i="7" s="1"/>
  <c r="L336" i="7"/>
  <c r="O326" i="7"/>
  <c r="P326" i="7" s="1"/>
  <c r="L326" i="7"/>
  <c r="O310" i="7"/>
  <c r="P310" i="7" s="1"/>
  <c r="L310" i="7"/>
  <c r="O295" i="7"/>
  <c r="P295" i="7" s="1"/>
  <c r="L295" i="7"/>
  <c r="O261" i="7"/>
  <c r="P261" i="7" s="1"/>
  <c r="L261" i="7"/>
  <c r="O232" i="7"/>
  <c r="P232" i="7" s="1"/>
  <c r="L232" i="7"/>
  <c r="O224" i="7"/>
  <c r="P224" i="7" s="1"/>
  <c r="L224" i="7"/>
  <c r="O217" i="7"/>
  <c r="P217" i="7" s="1"/>
  <c r="L217" i="7"/>
  <c r="O208" i="7"/>
  <c r="P208" i="7" s="1"/>
  <c r="L208" i="7"/>
  <c r="O198" i="7"/>
  <c r="P198" i="7" s="1"/>
  <c r="L198" i="7"/>
  <c r="O190" i="7"/>
  <c r="P190" i="7" s="1"/>
  <c r="L190" i="7"/>
  <c r="O183" i="7"/>
  <c r="P183" i="7" s="1"/>
  <c r="L183" i="7"/>
  <c r="O159" i="7"/>
  <c r="P159" i="7" s="1"/>
  <c r="O139" i="7"/>
  <c r="P139" i="7" s="1"/>
  <c r="L139" i="7"/>
  <c r="O129" i="7"/>
  <c r="P129" i="7" s="1"/>
  <c r="L129" i="7"/>
  <c r="O110" i="7"/>
  <c r="P110" i="7" s="1"/>
  <c r="L110" i="7"/>
  <c r="O102" i="7"/>
  <c r="P102" i="7" s="1"/>
  <c r="L102" i="7"/>
  <c r="O95" i="7"/>
  <c r="P95" i="7" s="1"/>
  <c r="L95" i="7"/>
  <c r="O86" i="7"/>
  <c r="P86" i="7" s="1"/>
  <c r="L86" i="7"/>
  <c r="O71" i="7"/>
  <c r="P71" i="7" s="1"/>
  <c r="L71" i="7"/>
  <c r="O61" i="7"/>
  <c r="P61" i="7" s="1"/>
  <c r="L61" i="7"/>
  <c r="O51" i="7"/>
  <c r="P51" i="7" s="1"/>
  <c r="L51" i="7"/>
  <c r="O27" i="7"/>
  <c r="P27" i="7" s="1"/>
  <c r="L27" i="7"/>
  <c r="O17" i="7"/>
  <c r="P17" i="7" s="1"/>
  <c r="L17" i="7"/>
  <c r="O8" i="7"/>
  <c r="P8" i="7" s="1"/>
  <c r="L8" i="7"/>
  <c r="O1105" i="7"/>
  <c r="P1105" i="7" s="1"/>
  <c r="L1105" i="7"/>
  <c r="O1089" i="7"/>
  <c r="P1089" i="7" s="1"/>
  <c r="L1089" i="7"/>
  <c r="O1071" i="7"/>
  <c r="P1071" i="7" s="1"/>
  <c r="L1071" i="7"/>
  <c r="O1035" i="7"/>
  <c r="P1035" i="7" s="1"/>
  <c r="L1035" i="7"/>
  <c r="O1025" i="7"/>
  <c r="P1025" i="7" s="1"/>
  <c r="L1025" i="7"/>
  <c r="O989" i="7"/>
  <c r="P989" i="7" s="1"/>
  <c r="L989" i="7"/>
  <c r="O983" i="7"/>
  <c r="P983" i="7" s="1"/>
  <c r="L983" i="7"/>
  <c r="O976" i="7"/>
  <c r="P976" i="7" s="1"/>
  <c r="L976" i="7"/>
  <c r="O966" i="7"/>
  <c r="P966" i="7" s="1"/>
  <c r="L966" i="7"/>
  <c r="O940" i="7"/>
  <c r="P940" i="7" s="1"/>
  <c r="L940" i="7"/>
  <c r="O910" i="7"/>
  <c r="P910" i="7" s="1"/>
  <c r="L910" i="7"/>
  <c r="O900" i="7"/>
  <c r="P900" i="7" s="1"/>
  <c r="L900" i="7"/>
  <c r="O870" i="7"/>
  <c r="P870" i="7" s="1"/>
  <c r="L870" i="7"/>
  <c r="O860" i="7"/>
  <c r="P860" i="7" s="1"/>
  <c r="L860" i="7"/>
  <c r="O852" i="7"/>
  <c r="P852" i="7" s="1"/>
  <c r="L852" i="7"/>
  <c r="O822" i="7"/>
  <c r="P822" i="7" s="1"/>
  <c r="O812" i="7"/>
  <c r="P812" i="7" s="1"/>
  <c r="L812" i="7"/>
  <c r="O782" i="7"/>
  <c r="P782" i="7" s="1"/>
  <c r="L782" i="7"/>
  <c r="O772" i="7"/>
  <c r="P772" i="7" s="1"/>
  <c r="L772" i="7"/>
  <c r="O764" i="7"/>
  <c r="P764" i="7" s="1"/>
  <c r="O734" i="7"/>
  <c r="P734" i="7" s="1"/>
  <c r="L734" i="7"/>
  <c r="O724" i="7"/>
  <c r="P724" i="7" s="1"/>
  <c r="L724" i="7"/>
  <c r="O716" i="7"/>
  <c r="P716" i="7" s="1"/>
  <c r="L716" i="7"/>
  <c r="O706" i="7"/>
  <c r="P706" i="7" s="1"/>
  <c r="L706" i="7"/>
  <c r="O636" i="7"/>
  <c r="P636" i="7" s="1"/>
  <c r="O602" i="7"/>
  <c r="P602" i="7" s="1"/>
  <c r="L602" i="7"/>
  <c r="O592" i="7"/>
  <c r="P592" i="7" s="1"/>
  <c r="L592" i="7"/>
  <c r="O558" i="7"/>
  <c r="P558" i="7" s="1"/>
  <c r="O531" i="7"/>
  <c r="P531" i="7" s="1"/>
  <c r="O477" i="7"/>
  <c r="P477" i="7" s="1"/>
  <c r="L477" i="7"/>
  <c r="O467" i="7"/>
  <c r="P467" i="7" s="1"/>
  <c r="L467" i="7"/>
  <c r="O437" i="7"/>
  <c r="P437" i="7" s="1"/>
  <c r="L437" i="7"/>
  <c r="O431" i="7"/>
  <c r="P431" i="7" s="1"/>
  <c r="L431" i="7"/>
  <c r="O389" i="7"/>
  <c r="P389" i="7" s="1"/>
  <c r="L389" i="7"/>
  <c r="O383" i="7"/>
  <c r="P383" i="7" s="1"/>
  <c r="L383" i="7"/>
  <c r="O345" i="7"/>
  <c r="P345" i="7" s="1"/>
  <c r="L345" i="7"/>
  <c r="O327" i="7"/>
  <c r="P327" i="7" s="1"/>
  <c r="L327" i="7"/>
  <c r="O321" i="7"/>
  <c r="P321" i="7" s="1"/>
  <c r="L321" i="7"/>
  <c r="O313" i="7"/>
  <c r="P313" i="7" s="1"/>
  <c r="L313" i="7"/>
  <c r="O273" i="7"/>
  <c r="P273" i="7" s="1"/>
  <c r="L273" i="7"/>
  <c r="O239" i="7"/>
  <c r="P239" i="7" s="1"/>
  <c r="L239" i="7"/>
  <c r="O233" i="7"/>
  <c r="P233" i="7" s="1"/>
  <c r="L233" i="7"/>
  <c r="O225" i="7"/>
  <c r="P225" i="7" s="1"/>
  <c r="O185" i="7"/>
  <c r="P185" i="7" s="1"/>
  <c r="L185" i="7"/>
  <c r="O151" i="7"/>
  <c r="P151" i="7" s="1"/>
  <c r="L151" i="7"/>
  <c r="O145" i="7"/>
  <c r="P145" i="7" s="1"/>
  <c r="L145" i="7"/>
  <c r="O137" i="7"/>
  <c r="P137" i="7" s="1"/>
  <c r="L137" i="7"/>
  <c r="O127" i="7"/>
  <c r="P127" i="7" s="1"/>
  <c r="L127" i="7"/>
  <c r="O117" i="7"/>
  <c r="P117" i="7" s="1"/>
  <c r="L117" i="7"/>
  <c r="O87" i="7"/>
  <c r="P87" i="7" s="1"/>
  <c r="L87" i="7"/>
  <c r="O77" i="7"/>
  <c r="P77" i="7" s="1"/>
  <c r="L77" i="7"/>
  <c r="O39" i="7"/>
  <c r="P39" i="7" s="1"/>
  <c r="L39" i="7"/>
  <c r="O29" i="7"/>
  <c r="P29" i="7" s="1"/>
  <c r="L29" i="7"/>
  <c r="O186" i="7"/>
  <c r="P186" i="7" s="1"/>
  <c r="L186" i="7"/>
  <c r="O26" i="7"/>
  <c r="P26" i="7" s="1"/>
  <c r="O1090" i="7"/>
  <c r="P1090" i="7" s="1"/>
  <c r="L1090" i="7"/>
  <c r="O1068" i="7"/>
  <c r="P1068" i="7" s="1"/>
  <c r="L1068" i="7"/>
  <c r="O1058" i="7"/>
  <c r="P1058" i="7" s="1"/>
  <c r="L1058" i="7"/>
  <c r="O1032" i="7"/>
  <c r="P1032" i="7" s="1"/>
  <c r="L1032" i="7"/>
  <c r="O967" i="7"/>
  <c r="P967" i="7" s="1"/>
  <c r="L967" i="7"/>
  <c r="O935" i="7"/>
  <c r="P935" i="7" s="1"/>
  <c r="L935" i="7"/>
  <c r="O915" i="7"/>
  <c r="P915" i="7" s="1"/>
  <c r="L915" i="7"/>
  <c r="O887" i="7"/>
  <c r="P887" i="7" s="1"/>
  <c r="L887" i="7"/>
  <c r="O833" i="7"/>
  <c r="P833" i="7" s="1"/>
  <c r="O799" i="7"/>
  <c r="P799" i="7" s="1"/>
  <c r="L799" i="7"/>
  <c r="O759" i="7"/>
  <c r="P759" i="7" s="1"/>
  <c r="L759" i="7"/>
  <c r="O725" i="7"/>
  <c r="P725" i="7" s="1"/>
  <c r="L725" i="7"/>
  <c r="O697" i="7"/>
  <c r="P697" i="7" s="1"/>
  <c r="L697" i="7"/>
  <c r="O667" i="7"/>
  <c r="P667" i="7" s="1"/>
  <c r="O647" i="7"/>
  <c r="P647" i="7" s="1"/>
  <c r="O617" i="7"/>
  <c r="P617" i="7" s="1"/>
  <c r="O583" i="7"/>
  <c r="P583" i="7" s="1"/>
  <c r="L583" i="7"/>
  <c r="O565" i="7"/>
  <c r="P565" i="7" s="1"/>
  <c r="L565" i="7"/>
  <c r="O522" i="7"/>
  <c r="P522" i="7" s="1"/>
  <c r="L522" i="7"/>
  <c r="O502" i="7"/>
  <c r="P502" i="7" s="1"/>
  <c r="L502" i="7"/>
  <c r="O458" i="7"/>
  <c r="P458" i="7" s="1"/>
  <c r="L458" i="7"/>
  <c r="O414" i="7"/>
  <c r="P414" i="7" s="1"/>
  <c r="L414" i="7"/>
  <c r="O380" i="7"/>
  <c r="P380" i="7" s="1"/>
  <c r="L380" i="7"/>
  <c r="O338" i="7"/>
  <c r="P338" i="7" s="1"/>
  <c r="O324" i="7"/>
  <c r="P324" i="7" s="1"/>
  <c r="O298" i="7"/>
  <c r="P298" i="7" s="1"/>
  <c r="L298" i="7"/>
  <c r="O280" i="7"/>
  <c r="P280" i="7" s="1"/>
  <c r="L280" i="7"/>
  <c r="O250" i="7"/>
  <c r="P250" i="7" s="1"/>
  <c r="L250" i="7"/>
  <c r="O230" i="7"/>
  <c r="P230" i="7" s="1"/>
  <c r="L230" i="7"/>
  <c r="O138" i="7"/>
  <c r="P138" i="7" s="1"/>
  <c r="L138" i="7"/>
  <c r="O80" i="7"/>
  <c r="P80" i="7" s="1"/>
  <c r="L80" i="7"/>
  <c r="O36" i="7"/>
  <c r="P36" i="7" s="1"/>
  <c r="L36" i="7"/>
  <c r="O1119" i="7"/>
  <c r="P1119" i="7" s="1"/>
  <c r="O1101" i="7"/>
  <c r="P1101" i="7" s="1"/>
  <c r="L1101" i="7"/>
  <c r="O1091" i="7"/>
  <c r="P1091" i="7" s="1"/>
  <c r="L1091" i="7"/>
  <c r="O1055" i="7"/>
  <c r="P1055" i="7" s="1"/>
  <c r="L1055" i="7"/>
  <c r="O1037" i="7"/>
  <c r="P1037" i="7" s="1"/>
  <c r="L1037" i="7"/>
  <c r="O1022" i="7"/>
  <c r="P1022" i="7" s="1"/>
  <c r="L1022" i="7"/>
  <c r="O1001" i="7"/>
  <c r="P1001" i="7" s="1"/>
  <c r="L1001" i="7"/>
  <c r="O912" i="7"/>
  <c r="P912" i="7" s="1"/>
  <c r="L912" i="7"/>
  <c r="O906" i="7"/>
  <c r="P906" i="7" s="1"/>
  <c r="L906" i="7"/>
  <c r="O898" i="7"/>
  <c r="P898" i="7" s="1"/>
  <c r="L898" i="7"/>
  <c r="O881" i="7"/>
  <c r="P881" i="7" s="1"/>
  <c r="L881" i="7"/>
  <c r="O858" i="7"/>
  <c r="P858" i="7" s="1"/>
  <c r="L858" i="7"/>
  <c r="O843" i="7"/>
  <c r="P843" i="7" s="1"/>
  <c r="L843" i="7"/>
  <c r="O824" i="7"/>
  <c r="P824" i="7" s="1"/>
  <c r="L824" i="7"/>
  <c r="O818" i="7"/>
  <c r="P818" i="7" s="1"/>
  <c r="L818" i="7"/>
  <c r="O810" i="7"/>
  <c r="P810" i="7" s="1"/>
  <c r="L810" i="7"/>
  <c r="O770" i="7"/>
  <c r="P770" i="7" s="1"/>
  <c r="O736" i="7"/>
  <c r="P736" i="7" s="1"/>
  <c r="L736" i="7"/>
  <c r="O730" i="7"/>
  <c r="P730" i="7" s="1"/>
  <c r="L730" i="7"/>
  <c r="O720" i="7"/>
  <c r="P720" i="7" s="1"/>
  <c r="L720" i="7"/>
  <c r="O688" i="7"/>
  <c r="P688" i="7" s="1"/>
  <c r="L688" i="7"/>
  <c r="O682" i="7"/>
  <c r="P682" i="7" s="1"/>
  <c r="L682" i="7"/>
  <c r="O674" i="7"/>
  <c r="P674" i="7" s="1"/>
  <c r="L674" i="7"/>
  <c r="O628" i="7"/>
  <c r="P628" i="7" s="1"/>
  <c r="L628" i="7"/>
  <c r="O620" i="7"/>
  <c r="P620" i="7" s="1"/>
  <c r="L620" i="7"/>
  <c r="O614" i="7"/>
  <c r="P614" i="7" s="1"/>
  <c r="L614" i="7"/>
  <c r="O586" i="7"/>
  <c r="P586" i="7" s="1"/>
  <c r="O556" i="7"/>
  <c r="P556" i="7" s="1"/>
  <c r="L556" i="7"/>
  <c r="O1049" i="7"/>
  <c r="P1049" i="7" s="1"/>
  <c r="L1049" i="7"/>
  <c r="O651" i="7"/>
  <c r="P651" i="7" s="1"/>
  <c r="O607" i="7"/>
  <c r="P607" i="7" s="1"/>
  <c r="L607" i="7"/>
  <c r="O563" i="7"/>
  <c r="P563" i="7" s="1"/>
  <c r="L563" i="7"/>
  <c r="O465" i="7"/>
  <c r="P465" i="7" s="1"/>
  <c r="O377" i="7"/>
  <c r="P377" i="7" s="1"/>
  <c r="L377" i="7"/>
  <c r="O332" i="7"/>
  <c r="P332" i="7" s="1"/>
  <c r="L332" i="7"/>
  <c r="O288" i="7"/>
  <c r="P288" i="7" s="1"/>
  <c r="L288" i="7"/>
  <c r="O244" i="7"/>
  <c r="P244" i="7" s="1"/>
  <c r="L244" i="7"/>
  <c r="O200" i="7"/>
  <c r="P200" i="7" s="1"/>
  <c r="L200" i="7"/>
  <c r="O156" i="7"/>
  <c r="P156" i="7" s="1"/>
  <c r="L156" i="7"/>
  <c r="O255" i="7"/>
  <c r="P255" i="7" s="1"/>
  <c r="L255" i="7"/>
  <c r="O167" i="7"/>
  <c r="P167" i="7" s="1"/>
  <c r="L167" i="7"/>
  <c r="O133" i="7"/>
  <c r="P133" i="7" s="1"/>
  <c r="L133" i="7"/>
  <c r="O91" i="7"/>
  <c r="P91" i="7" s="1"/>
  <c r="L91" i="7"/>
  <c r="O3" i="7"/>
  <c r="P3" i="7" s="1"/>
  <c r="O1082" i="7"/>
  <c r="P1082" i="7" s="1"/>
  <c r="L1082" i="7"/>
  <c r="O1072" i="7"/>
  <c r="P1072" i="7" s="1"/>
  <c r="L1072" i="7"/>
  <c r="O917" i="7"/>
  <c r="P917" i="7" s="1"/>
  <c r="L917" i="7"/>
  <c r="O873" i="7"/>
  <c r="P873" i="7" s="1"/>
  <c r="L873" i="7"/>
  <c r="O829" i="7"/>
  <c r="P829" i="7" s="1"/>
  <c r="L829" i="7"/>
  <c r="O785" i="7"/>
  <c r="P785" i="7" s="1"/>
  <c r="L785" i="7"/>
  <c r="O741" i="7"/>
  <c r="P741" i="7" s="1"/>
  <c r="L741" i="7"/>
  <c r="O508" i="7"/>
  <c r="P508" i="7" s="1"/>
  <c r="L508" i="7"/>
  <c r="O723" i="7"/>
  <c r="P723" i="7" s="1"/>
  <c r="L723" i="7"/>
  <c r="O552" i="7"/>
  <c r="P552" i="7" s="1"/>
  <c r="L552" i="7"/>
  <c r="O1102" i="7"/>
  <c r="P1102" i="7" s="1"/>
  <c r="L1102" i="7"/>
  <c r="O1040" i="7"/>
  <c r="P1040" i="7" s="1"/>
  <c r="L1040" i="7"/>
  <c r="O998" i="7"/>
  <c r="P998" i="7" s="1"/>
  <c r="L998" i="7"/>
  <c r="O959" i="7"/>
  <c r="P959" i="7" s="1"/>
  <c r="L959" i="7"/>
  <c r="O927" i="7"/>
  <c r="P927" i="7" s="1"/>
  <c r="L927" i="7"/>
  <c r="O885" i="7"/>
  <c r="P885" i="7" s="1"/>
  <c r="O845" i="7"/>
  <c r="P845" i="7" s="1"/>
  <c r="L845" i="7"/>
  <c r="O811" i="7"/>
  <c r="P811" i="7" s="1"/>
  <c r="L811" i="7"/>
  <c r="O771" i="7"/>
  <c r="P771" i="7" s="1"/>
  <c r="L771" i="7"/>
  <c r="O715" i="7"/>
  <c r="P715" i="7" s="1"/>
  <c r="L715" i="7"/>
  <c r="O649" i="7"/>
  <c r="P649" i="7" s="1"/>
  <c r="O615" i="7"/>
  <c r="P615" i="7" s="1"/>
  <c r="L615" i="7"/>
  <c r="O581" i="7"/>
  <c r="P581" i="7" s="1"/>
  <c r="L581" i="7"/>
  <c r="O549" i="7"/>
  <c r="P549" i="7" s="1"/>
  <c r="L549" i="7"/>
  <c r="O520" i="7"/>
  <c r="P520" i="7" s="1"/>
  <c r="O469" i="7"/>
  <c r="P469" i="7" s="1"/>
  <c r="L469" i="7"/>
  <c r="O455" i="7"/>
  <c r="P455" i="7" s="1"/>
  <c r="O435" i="7"/>
  <c r="P435" i="7" s="1"/>
  <c r="L435" i="7"/>
  <c r="O415" i="7"/>
  <c r="P415" i="7" s="1"/>
  <c r="L415" i="7"/>
  <c r="O388" i="7"/>
  <c r="P388" i="7" s="1"/>
  <c r="L388" i="7"/>
  <c r="O381" i="7"/>
  <c r="P381" i="7" s="1"/>
  <c r="L381" i="7"/>
  <c r="O367" i="7"/>
  <c r="P367" i="7" s="1"/>
  <c r="L367" i="7"/>
  <c r="O347" i="7"/>
  <c r="P347" i="7" s="1"/>
  <c r="L347" i="7"/>
  <c r="O335" i="7"/>
  <c r="P335" i="7" s="1"/>
  <c r="L335" i="7"/>
  <c r="O325" i="7"/>
  <c r="P325" i="7" s="1"/>
  <c r="L325" i="7"/>
  <c r="O309" i="7"/>
  <c r="P309" i="7" s="1"/>
  <c r="L309" i="7"/>
  <c r="O301" i="7"/>
  <c r="P301" i="7" s="1"/>
  <c r="O266" i="7"/>
  <c r="P266" i="7" s="1"/>
  <c r="L266" i="7"/>
  <c r="O258" i="7"/>
  <c r="P258" i="7" s="1"/>
  <c r="L258" i="7"/>
  <c r="O251" i="7"/>
  <c r="P251" i="7" s="1"/>
  <c r="L251" i="7"/>
  <c r="O241" i="7"/>
  <c r="P241" i="7" s="1"/>
  <c r="L241" i="7"/>
  <c r="O231" i="7"/>
  <c r="P231" i="7" s="1"/>
  <c r="L231" i="7"/>
  <c r="O222" i="7"/>
  <c r="P222" i="7" s="1"/>
  <c r="L222" i="7"/>
  <c r="O207" i="7"/>
  <c r="P207" i="7" s="1"/>
  <c r="L207" i="7"/>
  <c r="O197" i="7"/>
  <c r="P197" i="7" s="1"/>
  <c r="L197" i="7"/>
  <c r="O173" i="7"/>
  <c r="P173" i="7" s="1"/>
  <c r="L173" i="7"/>
  <c r="O144" i="7"/>
  <c r="P144" i="7" s="1"/>
  <c r="L144" i="7"/>
  <c r="O136" i="7"/>
  <c r="P136" i="7" s="1"/>
  <c r="O126" i="7"/>
  <c r="P126" i="7" s="1"/>
  <c r="L126" i="7"/>
  <c r="O119" i="7"/>
  <c r="P119" i="7" s="1"/>
  <c r="L119" i="7"/>
  <c r="O109" i="7"/>
  <c r="P109" i="7" s="1"/>
  <c r="L109" i="7"/>
  <c r="O85" i="7"/>
  <c r="P85" i="7" s="1"/>
  <c r="L85" i="7"/>
  <c r="O76" i="7"/>
  <c r="P76" i="7" s="1"/>
  <c r="L76" i="7"/>
  <c r="O56" i="7"/>
  <c r="P56" i="7" s="1"/>
  <c r="L56" i="7"/>
  <c r="O48" i="7"/>
  <c r="P48" i="7" s="1"/>
  <c r="O22" i="7"/>
  <c r="P22" i="7" s="1"/>
  <c r="L22" i="7"/>
  <c r="O14" i="7"/>
  <c r="P14" i="7" s="1"/>
  <c r="O7" i="7"/>
  <c r="P7" i="7" s="1"/>
  <c r="L7" i="7"/>
  <c r="O1121" i="7"/>
  <c r="P1121" i="7" s="1"/>
  <c r="L1121" i="7"/>
  <c r="O1115" i="7"/>
  <c r="P1115" i="7" s="1"/>
  <c r="L1115" i="7"/>
  <c r="O1077" i="7"/>
  <c r="P1077" i="7" s="1"/>
  <c r="L1077" i="7"/>
  <c r="O1053" i="7"/>
  <c r="P1053" i="7" s="1"/>
  <c r="L1053" i="7"/>
  <c r="O1015" i="7"/>
  <c r="P1015" i="7" s="1"/>
  <c r="L1015" i="7"/>
  <c r="O1003" i="7"/>
  <c r="P1003" i="7" s="1"/>
  <c r="L1003" i="7"/>
  <c r="O995" i="7"/>
  <c r="P995" i="7" s="1"/>
  <c r="L995" i="7"/>
  <c r="O965" i="7"/>
  <c r="P965" i="7" s="1"/>
  <c r="L965" i="7"/>
  <c r="O956" i="7"/>
  <c r="P956" i="7" s="1"/>
  <c r="L956" i="7"/>
  <c r="O950" i="7"/>
  <c r="P950" i="7" s="1"/>
  <c r="L950" i="7"/>
  <c r="O938" i="7"/>
  <c r="P938" i="7" s="1"/>
  <c r="L938" i="7"/>
  <c r="O930" i="7"/>
  <c r="P930" i="7" s="1"/>
  <c r="O899" i="7"/>
  <c r="P899" i="7" s="1"/>
  <c r="L899" i="7"/>
  <c r="O890" i="7"/>
  <c r="P890" i="7" s="1"/>
  <c r="L890" i="7"/>
  <c r="O884" i="7"/>
  <c r="P884" i="7" s="1"/>
  <c r="L884" i="7"/>
  <c r="O876" i="7"/>
  <c r="P876" i="7" s="1"/>
  <c r="L876" i="7"/>
  <c r="O850" i="7"/>
  <c r="P850" i="7" s="1"/>
  <c r="L850" i="7"/>
  <c r="O842" i="7"/>
  <c r="P842" i="7" s="1"/>
  <c r="L842" i="7"/>
  <c r="O836" i="7"/>
  <c r="P836" i="7" s="1"/>
  <c r="O796" i="7"/>
  <c r="P796" i="7" s="1"/>
  <c r="L796" i="7"/>
  <c r="O788" i="7"/>
  <c r="P788" i="7" s="1"/>
  <c r="L788" i="7"/>
  <c r="O762" i="7"/>
  <c r="P762" i="7" s="1"/>
  <c r="L762" i="7"/>
  <c r="O754" i="7"/>
  <c r="P754" i="7" s="1"/>
  <c r="L754" i="7"/>
  <c r="O748" i="7"/>
  <c r="P748" i="7" s="1"/>
  <c r="L748" i="7"/>
  <c r="O666" i="7"/>
  <c r="P666" i="7" s="1"/>
  <c r="L666" i="7"/>
  <c r="O656" i="7"/>
  <c r="P656" i="7" s="1"/>
  <c r="O626" i="7"/>
  <c r="P626" i="7" s="1"/>
  <c r="L626" i="7"/>
  <c r="O616" i="7"/>
  <c r="P616" i="7" s="1"/>
  <c r="L616" i="7"/>
  <c r="O608" i="7"/>
  <c r="P608" i="7" s="1"/>
  <c r="O582" i="7"/>
  <c r="P582" i="7" s="1"/>
  <c r="L582" i="7"/>
  <c r="O572" i="7"/>
  <c r="P572" i="7" s="1"/>
  <c r="L572" i="7"/>
  <c r="O564" i="7"/>
  <c r="P564" i="7" s="1"/>
  <c r="L564" i="7"/>
  <c r="O547" i="7"/>
  <c r="P547" i="7" s="1"/>
  <c r="L547" i="7"/>
  <c r="O541" i="7"/>
  <c r="P541" i="7" s="1"/>
  <c r="L541" i="7"/>
  <c r="O525" i="7"/>
  <c r="P525" i="7" s="1"/>
  <c r="L525" i="7"/>
  <c r="O519" i="7"/>
  <c r="P519" i="7" s="1"/>
  <c r="L519" i="7"/>
  <c r="O501" i="7"/>
  <c r="P501" i="7" s="1"/>
  <c r="L501" i="7"/>
  <c r="O487" i="7"/>
  <c r="P487" i="7" s="1"/>
  <c r="L487" i="7"/>
  <c r="O447" i="7"/>
  <c r="P447" i="7" s="1"/>
  <c r="L447" i="7"/>
  <c r="O413" i="7"/>
  <c r="P413" i="7" s="1"/>
  <c r="L413" i="7"/>
  <c r="O399" i="7"/>
  <c r="P399" i="7" s="1"/>
  <c r="L399" i="7"/>
  <c r="O369" i="7"/>
  <c r="P369" i="7" s="1"/>
  <c r="L369" i="7"/>
  <c r="O333" i="7"/>
  <c r="P333" i="7" s="1"/>
  <c r="L333" i="7"/>
  <c r="O303" i="7"/>
  <c r="P303" i="7" s="1"/>
  <c r="L303" i="7"/>
  <c r="O293" i="7"/>
  <c r="P293" i="7" s="1"/>
  <c r="L293" i="7"/>
  <c r="O263" i="7"/>
  <c r="P263" i="7" s="1"/>
  <c r="L263" i="7"/>
  <c r="O253" i="7"/>
  <c r="P253" i="7" s="1"/>
  <c r="L253" i="7"/>
  <c r="O215" i="7"/>
  <c r="P215" i="7" s="1"/>
  <c r="L215" i="7"/>
  <c r="O205" i="7"/>
  <c r="P205" i="7" s="1"/>
  <c r="L205" i="7"/>
  <c r="O175" i="7"/>
  <c r="P175" i="7" s="1"/>
  <c r="L175" i="7"/>
  <c r="O165" i="7"/>
  <c r="P165" i="7" s="1"/>
  <c r="L165" i="7"/>
  <c r="O101" i="7"/>
  <c r="P101" i="7" s="1"/>
  <c r="L101" i="7"/>
  <c r="O93" i="7"/>
  <c r="P93" i="7" s="1"/>
  <c r="L93" i="7"/>
  <c r="O67" i="7"/>
  <c r="P67" i="7" s="1"/>
  <c r="L67" i="7"/>
  <c r="O59" i="7"/>
  <c r="P59" i="7" s="1"/>
  <c r="L59" i="7"/>
  <c r="O53" i="7"/>
  <c r="P53" i="7" s="1"/>
  <c r="L53" i="7"/>
  <c r="O13" i="7"/>
  <c r="P13" i="7" s="1"/>
  <c r="L13" i="7"/>
  <c r="O5" i="7"/>
  <c r="P5" i="7" s="1"/>
  <c r="O128" i="7"/>
  <c r="P128" i="7" s="1"/>
  <c r="L128" i="7"/>
  <c r="O64" i="7"/>
  <c r="P64" i="7" s="1"/>
  <c r="L64" i="7"/>
  <c r="O16" i="7"/>
  <c r="P16" i="7" s="1"/>
  <c r="L16" i="7"/>
  <c r="O1110" i="7"/>
  <c r="P1110" i="7" s="1"/>
  <c r="L1110" i="7"/>
  <c r="O1104" i="7"/>
  <c r="P1104" i="7" s="1"/>
  <c r="L1104" i="7"/>
  <c r="O1096" i="7"/>
  <c r="P1096" i="7" s="1"/>
  <c r="L1096" i="7"/>
  <c r="O1074" i="7"/>
  <c r="P1074" i="7" s="1"/>
  <c r="L1074" i="7"/>
  <c r="O1028" i="7"/>
  <c r="P1028" i="7" s="1"/>
  <c r="O986" i="7"/>
  <c r="P986" i="7" s="1"/>
  <c r="L986" i="7"/>
  <c r="O953" i="7"/>
  <c r="P953" i="7" s="1"/>
  <c r="L953" i="7"/>
  <c r="O931" i="7"/>
  <c r="P931" i="7" s="1"/>
  <c r="L931" i="7"/>
  <c r="O907" i="7"/>
  <c r="P907" i="7" s="1"/>
  <c r="L907" i="7"/>
  <c r="O877" i="7"/>
  <c r="P877" i="7" s="1"/>
  <c r="L877" i="7"/>
  <c r="O819" i="7"/>
  <c r="P819" i="7" s="1"/>
  <c r="L819" i="7"/>
  <c r="O789" i="7"/>
  <c r="P789" i="7" s="1"/>
  <c r="L789" i="7"/>
  <c r="O755" i="7"/>
  <c r="P755" i="7" s="1"/>
  <c r="L755" i="7"/>
  <c r="O713" i="7"/>
  <c r="P713" i="7" s="1"/>
  <c r="L713" i="7"/>
  <c r="O691" i="7"/>
  <c r="P691" i="7" s="1"/>
  <c r="L691" i="7"/>
  <c r="O663" i="7"/>
  <c r="P663" i="7" s="1"/>
  <c r="O643" i="7"/>
  <c r="P643" i="7" s="1"/>
  <c r="O609" i="7"/>
  <c r="P609" i="7" s="1"/>
  <c r="L609" i="7"/>
  <c r="O575" i="7"/>
  <c r="P575" i="7" s="1"/>
  <c r="L575" i="7"/>
  <c r="O559" i="7"/>
  <c r="P559" i="7" s="1"/>
  <c r="L559" i="7"/>
  <c r="O532" i="7"/>
  <c r="P532" i="7" s="1"/>
  <c r="L532" i="7"/>
  <c r="O498" i="7"/>
  <c r="P498" i="7" s="1"/>
  <c r="L498" i="7"/>
  <c r="O486" i="7"/>
  <c r="P486" i="7" s="1"/>
  <c r="L486" i="7"/>
  <c r="O454" i="7"/>
  <c r="P454" i="7" s="1"/>
  <c r="L454" i="7"/>
  <c r="O442" i="7"/>
  <c r="P442" i="7" s="1"/>
  <c r="L442" i="7"/>
  <c r="O410" i="7"/>
  <c r="P410" i="7" s="1"/>
  <c r="O398" i="7"/>
  <c r="P398" i="7" s="1"/>
  <c r="L398" i="7"/>
  <c r="O370" i="7"/>
  <c r="P370" i="7" s="1"/>
  <c r="L370" i="7"/>
  <c r="O354" i="7"/>
  <c r="P354" i="7" s="1"/>
  <c r="L354" i="7"/>
  <c r="O334" i="7"/>
  <c r="P334" i="7" s="1"/>
  <c r="L334" i="7"/>
  <c r="O318" i="7"/>
  <c r="P318" i="7" s="1"/>
  <c r="L318" i="7"/>
  <c r="O290" i="7"/>
  <c r="P290" i="7" s="1"/>
  <c r="L290" i="7"/>
  <c r="O274" i="7"/>
  <c r="P274" i="7" s="1"/>
  <c r="L274" i="7"/>
  <c r="O212" i="7"/>
  <c r="P212" i="7" s="1"/>
  <c r="L212" i="7"/>
  <c r="O192" i="7"/>
  <c r="P192" i="7" s="1"/>
  <c r="L192" i="7"/>
  <c r="O152" i="7"/>
  <c r="P152" i="7" s="1"/>
  <c r="L152" i="7"/>
  <c r="O104" i="7"/>
  <c r="P104" i="7" s="1"/>
  <c r="L104" i="7"/>
  <c r="O74" i="7"/>
  <c r="P74" i="7" s="1"/>
  <c r="L74" i="7"/>
  <c r="O1083" i="7"/>
  <c r="P1083" i="7" s="1"/>
  <c r="O1065" i="7"/>
  <c r="P1065" i="7" s="1"/>
  <c r="L1065" i="7"/>
  <c r="O1051" i="7"/>
  <c r="P1051" i="7" s="1"/>
  <c r="O1033" i="7"/>
  <c r="P1033" i="7" s="1"/>
  <c r="L1033" i="7"/>
  <c r="O1012" i="7"/>
  <c r="P1012" i="7" s="1"/>
  <c r="L1012" i="7"/>
  <c r="O1006" i="7"/>
  <c r="P1006" i="7" s="1"/>
  <c r="L1006" i="7"/>
  <c r="O1000" i="7"/>
  <c r="P1000" i="7" s="1"/>
  <c r="L1000" i="7"/>
  <c r="O991" i="7"/>
  <c r="P991" i="7" s="1"/>
  <c r="L991" i="7"/>
  <c r="O982" i="7"/>
  <c r="P982" i="7" s="1"/>
  <c r="L982" i="7"/>
  <c r="O973" i="7"/>
  <c r="P973" i="7" s="1"/>
  <c r="L973" i="7"/>
  <c r="O964" i="7"/>
  <c r="P964" i="7" s="1"/>
  <c r="L964" i="7"/>
  <c r="O936" i="7"/>
  <c r="P936" i="7" s="1"/>
  <c r="L936" i="7"/>
  <c r="O926" i="7"/>
  <c r="P926" i="7" s="1"/>
  <c r="L926" i="7"/>
  <c r="O918" i="7"/>
  <c r="P918" i="7" s="1"/>
  <c r="L918" i="7"/>
  <c r="O911" i="7"/>
  <c r="P911" i="7" s="1"/>
  <c r="L911" i="7"/>
  <c r="O905" i="7"/>
  <c r="P905" i="7" s="1"/>
  <c r="L905" i="7"/>
  <c r="O897" i="7"/>
  <c r="P897" i="7" s="1"/>
  <c r="L897" i="7"/>
  <c r="O888" i="7"/>
  <c r="P888" i="7" s="1"/>
  <c r="L888" i="7"/>
  <c r="O878" i="7"/>
  <c r="P878" i="7" s="1"/>
  <c r="L878" i="7"/>
  <c r="O863" i="7"/>
  <c r="P863" i="7" s="1"/>
  <c r="L863" i="7"/>
  <c r="O857" i="7"/>
  <c r="P857" i="7" s="1"/>
  <c r="L857" i="7"/>
  <c r="O848" i="7"/>
  <c r="P848" i="7" s="1"/>
  <c r="L848" i="7"/>
  <c r="O838" i="7"/>
  <c r="P838" i="7" s="1"/>
  <c r="L838" i="7"/>
  <c r="O830" i="7"/>
  <c r="P830" i="7" s="1"/>
  <c r="O823" i="7"/>
  <c r="P823" i="7" s="1"/>
  <c r="L823" i="7"/>
  <c r="O809" i="7"/>
  <c r="P809" i="7" s="1"/>
  <c r="L809" i="7"/>
  <c r="O800" i="7"/>
  <c r="P800" i="7" s="1"/>
  <c r="L800" i="7"/>
  <c r="O790" i="7"/>
  <c r="P790" i="7" s="1"/>
  <c r="L790" i="7"/>
  <c r="O775" i="7"/>
  <c r="P775" i="7" s="1"/>
  <c r="L775" i="7"/>
  <c r="O769" i="7"/>
  <c r="P769" i="7" s="1"/>
  <c r="L769" i="7"/>
  <c r="O760" i="7"/>
  <c r="P760" i="7" s="1"/>
  <c r="L760" i="7"/>
  <c r="O750" i="7"/>
  <c r="P750" i="7" s="1"/>
  <c r="L750" i="7"/>
  <c r="O742" i="7"/>
  <c r="P742" i="7" s="1"/>
  <c r="L742" i="7"/>
  <c r="O735" i="7"/>
  <c r="P735" i="7" s="1"/>
  <c r="L735" i="7"/>
  <c r="O729" i="7"/>
  <c r="P729" i="7" s="1"/>
  <c r="L729" i="7"/>
  <c r="O718" i="7"/>
  <c r="P718" i="7" s="1"/>
  <c r="L718" i="7"/>
  <c r="O710" i="7"/>
  <c r="P710" i="7" s="1"/>
  <c r="L710" i="7"/>
  <c r="O704" i="7"/>
  <c r="P704" i="7" s="1"/>
  <c r="L704" i="7"/>
  <c r="O694" i="7"/>
  <c r="P694" i="7" s="1"/>
  <c r="O687" i="7"/>
  <c r="P687" i="7" s="1"/>
  <c r="L687" i="7"/>
  <c r="O681" i="7"/>
  <c r="P681" i="7" s="1"/>
  <c r="L681" i="7"/>
  <c r="O673" i="7"/>
  <c r="P673" i="7" s="1"/>
  <c r="L673" i="7"/>
  <c r="O664" i="7"/>
  <c r="P664" i="7" s="1"/>
  <c r="L664" i="7"/>
  <c r="O644" i="7"/>
  <c r="P644" i="7" s="1"/>
  <c r="O634" i="7"/>
  <c r="P634" i="7" s="1"/>
  <c r="O627" i="7"/>
  <c r="P627" i="7" s="1"/>
  <c r="L627" i="7"/>
  <c r="O619" i="7"/>
  <c r="P619" i="7" s="1"/>
  <c r="L619" i="7"/>
  <c r="O604" i="7"/>
  <c r="P604" i="7" s="1"/>
  <c r="L604" i="7"/>
  <c r="O593" i="7"/>
  <c r="P593" i="7" s="1"/>
  <c r="L593" i="7"/>
  <c r="O584" i="7"/>
  <c r="P584" i="7" s="1"/>
  <c r="L584" i="7"/>
  <c r="O576" i="7"/>
  <c r="P576" i="7" s="1"/>
  <c r="L576" i="7"/>
  <c r="O570" i="7"/>
  <c r="P570" i="7" s="1"/>
  <c r="L570" i="7"/>
  <c r="O555" i="7"/>
  <c r="P555" i="7" s="1"/>
  <c r="O1054" i="7"/>
  <c r="P1054" i="7" s="1"/>
  <c r="L1054" i="7"/>
  <c r="O1004" i="7"/>
  <c r="P1004" i="7" s="1"/>
  <c r="L1004" i="7"/>
  <c r="O996" i="7"/>
  <c r="P996" i="7" s="1"/>
  <c r="L996" i="7"/>
  <c r="O990" i="7"/>
  <c r="P990" i="7" s="1"/>
  <c r="L990" i="7"/>
  <c r="O981" i="7"/>
  <c r="P981" i="7" s="1"/>
  <c r="L981" i="7"/>
  <c r="O971" i="7"/>
  <c r="P971" i="7" s="1"/>
  <c r="L971" i="7"/>
  <c r="O963" i="7"/>
  <c r="P963" i="7" s="1"/>
  <c r="L963" i="7"/>
  <c r="O939" i="7"/>
  <c r="P939" i="7" s="1"/>
  <c r="L939" i="7"/>
  <c r="O895" i="7"/>
  <c r="P895" i="7" s="1"/>
  <c r="L895" i="7"/>
  <c r="O861" i="7"/>
  <c r="P861" i="7" s="1"/>
  <c r="L861" i="7"/>
  <c r="O853" i="7"/>
  <c r="P853" i="7" s="1"/>
  <c r="L853" i="7"/>
  <c r="O837" i="7"/>
  <c r="P837" i="7" s="1"/>
  <c r="L837" i="7"/>
  <c r="O827" i="7"/>
  <c r="P827" i="7" s="1"/>
  <c r="L827" i="7"/>
  <c r="AF793" i="7"/>
  <c r="AG793" i="7" s="1"/>
  <c r="AH793" i="7" s="1"/>
  <c r="J793" i="7" s="1"/>
  <c r="K793" i="7" s="1"/>
  <c r="O765" i="7"/>
  <c r="P765" i="7" s="1"/>
  <c r="L765" i="7"/>
  <c r="O749" i="7"/>
  <c r="P749" i="7" s="1"/>
  <c r="L749" i="7"/>
  <c r="O739" i="7"/>
  <c r="P739" i="7" s="1"/>
  <c r="L739" i="7"/>
  <c r="O717" i="7"/>
  <c r="P717" i="7" s="1"/>
  <c r="L717" i="7"/>
  <c r="AF707" i="7"/>
  <c r="AG707" i="7" s="1"/>
  <c r="AH707" i="7" s="1"/>
  <c r="J707" i="7" s="1"/>
  <c r="K707" i="7" s="1"/>
  <c r="AF699" i="7"/>
  <c r="AG699" i="7" s="1"/>
  <c r="AH699" i="7" s="1"/>
  <c r="J699" i="7" s="1"/>
  <c r="K699" i="7" s="1"/>
  <c r="L700" i="7" s="1"/>
  <c r="O657" i="7"/>
  <c r="P657" i="7" s="1"/>
  <c r="O623" i="7"/>
  <c r="P623" i="7" s="1"/>
  <c r="L623" i="7"/>
  <c r="O589" i="7"/>
  <c r="P589" i="7" s="1"/>
  <c r="L589" i="7"/>
  <c r="O579" i="7"/>
  <c r="P579" i="7" s="1"/>
  <c r="L579" i="7"/>
  <c r="O478" i="7"/>
  <c r="P478" i="7" s="1"/>
  <c r="L478" i="7"/>
  <c r="O453" i="7"/>
  <c r="P453" i="7" s="1"/>
  <c r="L453" i="7"/>
  <c r="O424" i="7"/>
  <c r="P424" i="7" s="1"/>
  <c r="L424" i="7"/>
  <c r="O384" i="7"/>
  <c r="P384" i="7" s="1"/>
  <c r="L384" i="7"/>
  <c r="O365" i="7"/>
  <c r="P365" i="7" s="1"/>
  <c r="L365" i="7"/>
  <c r="O311" i="7"/>
  <c r="P311" i="7" s="1"/>
  <c r="O356" i="7"/>
  <c r="P356" i="7" s="1"/>
  <c r="L356" i="7"/>
  <c r="O314" i="7"/>
  <c r="P314" i="7" s="1"/>
  <c r="L314" i="7"/>
  <c r="O294" i="7"/>
  <c r="P294" i="7" s="1"/>
  <c r="L294" i="7"/>
  <c r="O270" i="7"/>
  <c r="P270" i="7" s="1"/>
  <c r="L270" i="7"/>
  <c r="O260" i="7"/>
  <c r="P260" i="7" s="1"/>
  <c r="L260" i="7"/>
  <c r="O226" i="7"/>
  <c r="P226" i="7" s="1"/>
  <c r="L226" i="7"/>
  <c r="O216" i="7"/>
  <c r="P216" i="7" s="1"/>
  <c r="L216" i="7"/>
  <c r="O206" i="7"/>
  <c r="P206" i="7" s="1"/>
  <c r="L206" i="7"/>
  <c r="O182" i="7"/>
  <c r="P182" i="7" s="1"/>
  <c r="L182" i="7"/>
  <c r="O172" i="7"/>
  <c r="P172" i="7" s="1"/>
  <c r="L172" i="7"/>
  <c r="O162" i="7"/>
  <c r="P162" i="7" s="1"/>
  <c r="L162" i="7"/>
  <c r="O122" i="7"/>
  <c r="P122" i="7" s="1"/>
  <c r="L122" i="7"/>
  <c r="O114" i="7"/>
  <c r="P114" i="7" s="1"/>
  <c r="L114" i="7"/>
  <c r="O98" i="7"/>
  <c r="P98" i="7" s="1"/>
  <c r="L98" i="7"/>
  <c r="O88" i="7"/>
  <c r="P88" i="7" s="1"/>
  <c r="L88" i="7"/>
  <c r="O78" i="7"/>
  <c r="P78" i="7" s="1"/>
  <c r="L78" i="7"/>
  <c r="O70" i="7"/>
  <c r="P70" i="7" s="1"/>
  <c r="L70" i="7"/>
  <c r="O54" i="7"/>
  <c r="P54" i="7" s="1"/>
  <c r="L54" i="7"/>
  <c r="O44" i="7"/>
  <c r="P44" i="7" s="1"/>
  <c r="L44" i="7"/>
  <c r="O34" i="7"/>
  <c r="P34" i="7" s="1"/>
  <c r="L34" i="7"/>
  <c r="O10" i="7"/>
  <c r="P10" i="7" s="1"/>
  <c r="L10" i="7"/>
  <c r="O267" i="7"/>
  <c r="P267" i="7" s="1"/>
  <c r="O179" i="7"/>
  <c r="P179" i="7" s="1"/>
  <c r="O123" i="7"/>
  <c r="P123" i="7" s="1"/>
  <c r="L123" i="7"/>
  <c r="O35" i="7"/>
  <c r="P35" i="7" s="1"/>
  <c r="L35" i="7"/>
  <c r="O1094" i="7"/>
  <c r="P1094" i="7" s="1"/>
  <c r="L1094" i="7"/>
  <c r="O1087" i="7"/>
  <c r="P1087" i="7" s="1"/>
  <c r="L1087" i="7"/>
  <c r="O1038" i="7"/>
  <c r="P1038" i="7" s="1"/>
  <c r="L1038" i="7"/>
  <c r="O1023" i="7"/>
  <c r="P1023" i="7" s="1"/>
  <c r="L1023" i="7"/>
  <c r="O693" i="7"/>
  <c r="P693" i="7" s="1"/>
  <c r="L693" i="7"/>
  <c r="O585" i="7"/>
  <c r="P585" i="7" s="1"/>
  <c r="L585" i="7"/>
  <c r="O660" i="7"/>
  <c r="P660" i="7" s="1"/>
  <c r="O464" i="7"/>
  <c r="P464" i="7" s="1"/>
  <c r="L464" i="7"/>
  <c r="O376" i="7"/>
  <c r="P376" i="7" s="1"/>
  <c r="L376" i="7"/>
  <c r="R510" i="7"/>
  <c r="R511" i="7" s="1"/>
  <c r="R512" i="7" s="1"/>
  <c r="R147" i="7"/>
  <c r="O1098" i="7"/>
  <c r="P1098" i="7" s="1"/>
  <c r="L1098" i="7"/>
  <c r="O1034" i="7"/>
  <c r="P1034" i="7" s="1"/>
  <c r="L1034" i="7"/>
  <c r="O992" i="7"/>
  <c r="P992" i="7" s="1"/>
  <c r="L992" i="7"/>
  <c r="O955" i="7"/>
  <c r="P955" i="7" s="1"/>
  <c r="O919" i="7"/>
  <c r="P919" i="7" s="1"/>
  <c r="L919" i="7"/>
  <c r="O869" i="7"/>
  <c r="P869" i="7" s="1"/>
  <c r="L869" i="7"/>
  <c r="O839" i="7"/>
  <c r="P839" i="7" s="1"/>
  <c r="L839" i="7"/>
  <c r="O805" i="7"/>
  <c r="P805" i="7" s="1"/>
  <c r="L805" i="7"/>
  <c r="O751" i="7"/>
  <c r="P751" i="7" s="1"/>
  <c r="L751" i="7"/>
  <c r="O675" i="7"/>
  <c r="P675" i="7" s="1"/>
  <c r="O641" i="7"/>
  <c r="P641" i="7" s="1"/>
  <c r="O611" i="7"/>
  <c r="P611" i="7" s="1"/>
  <c r="O567" i="7"/>
  <c r="P567" i="7" s="1"/>
  <c r="L567" i="7"/>
  <c r="O533" i="7"/>
  <c r="P533" i="7" s="1"/>
  <c r="L533" i="7"/>
  <c r="O514" i="7"/>
  <c r="P514" i="7" s="1"/>
  <c r="L514" i="7"/>
  <c r="O479" i="7"/>
  <c r="P479" i="7" s="1"/>
  <c r="L479" i="7"/>
  <c r="O466" i="7"/>
  <c r="P466" i="7" s="1"/>
  <c r="L466" i="7"/>
  <c r="O426" i="7"/>
  <c r="P426" i="7" s="1"/>
  <c r="L426" i="7"/>
  <c r="O395" i="7"/>
  <c r="P395" i="7" s="1"/>
  <c r="L395" i="7"/>
  <c r="O386" i="7"/>
  <c r="P386" i="7" s="1"/>
  <c r="L386" i="7"/>
  <c r="O378" i="7"/>
  <c r="P378" i="7" s="1"/>
  <c r="L378" i="7"/>
  <c r="O358" i="7"/>
  <c r="P358" i="7" s="1"/>
  <c r="L358" i="7"/>
  <c r="O344" i="7"/>
  <c r="P344" i="7" s="1"/>
  <c r="L344" i="7"/>
  <c r="O330" i="7"/>
  <c r="P330" i="7" s="1"/>
  <c r="L330" i="7"/>
  <c r="O322" i="7"/>
  <c r="P322" i="7" s="1"/>
  <c r="L322" i="7"/>
  <c r="O315" i="7"/>
  <c r="P315" i="7" s="1"/>
  <c r="L315" i="7"/>
  <c r="O306" i="7"/>
  <c r="P306" i="7" s="1"/>
  <c r="L306" i="7"/>
  <c r="O291" i="7"/>
  <c r="P291" i="7" s="1"/>
  <c r="L291" i="7"/>
  <c r="O281" i="7"/>
  <c r="P281" i="7" s="1"/>
  <c r="L281" i="7"/>
  <c r="O272" i="7"/>
  <c r="P272" i="7" s="1"/>
  <c r="L272" i="7"/>
  <c r="O265" i="7"/>
  <c r="P265" i="7" s="1"/>
  <c r="L265" i="7"/>
  <c r="O257" i="7"/>
  <c r="P257" i="7" s="1"/>
  <c r="L257" i="7"/>
  <c r="O248" i="7"/>
  <c r="P248" i="7" s="1"/>
  <c r="L248" i="7"/>
  <c r="O238" i="7"/>
  <c r="P238" i="7" s="1"/>
  <c r="O221" i="7"/>
  <c r="P221" i="7" s="1"/>
  <c r="L221" i="7"/>
  <c r="O213" i="7"/>
  <c r="P213" i="7" s="1"/>
  <c r="L213" i="7"/>
  <c r="O178" i="7"/>
  <c r="P178" i="7" s="1"/>
  <c r="L178" i="7"/>
  <c r="O170" i="7"/>
  <c r="P170" i="7" s="1"/>
  <c r="L170" i="7"/>
  <c r="O163" i="7"/>
  <c r="P163" i="7" s="1"/>
  <c r="L163" i="7"/>
  <c r="O153" i="7"/>
  <c r="P153" i="7" s="1"/>
  <c r="L153" i="7"/>
  <c r="O143" i="7"/>
  <c r="P143" i="7" s="1"/>
  <c r="L143" i="7"/>
  <c r="O134" i="7"/>
  <c r="P134" i="7" s="1"/>
  <c r="L134" i="7"/>
  <c r="O125" i="7"/>
  <c r="P125" i="7" s="1"/>
  <c r="L125" i="7"/>
  <c r="O116" i="7"/>
  <c r="P116" i="7" s="1"/>
  <c r="L116" i="7"/>
  <c r="O106" i="7"/>
  <c r="P106" i="7" s="1"/>
  <c r="L106" i="7"/>
  <c r="O99" i="7"/>
  <c r="P99" i="7" s="1"/>
  <c r="L99" i="7"/>
  <c r="O90" i="7"/>
  <c r="P90" i="7" s="1"/>
  <c r="L90" i="7"/>
  <c r="O65" i="7"/>
  <c r="P65" i="7" s="1"/>
  <c r="L65" i="7"/>
  <c r="O55" i="7"/>
  <c r="P55" i="7" s="1"/>
  <c r="L55" i="7"/>
  <c r="O46" i="7"/>
  <c r="P46" i="7" s="1"/>
  <c r="L46" i="7"/>
  <c r="O38" i="7"/>
  <c r="P38" i="7" s="1"/>
  <c r="L38" i="7"/>
  <c r="O31" i="7"/>
  <c r="P31" i="7" s="1"/>
  <c r="L31" i="7"/>
  <c r="O21" i="7"/>
  <c r="P21" i="7" s="1"/>
  <c r="L21" i="7"/>
  <c r="O1120" i="7"/>
  <c r="P1120" i="7" s="1"/>
  <c r="L1120" i="7"/>
  <c r="O1109" i="7"/>
  <c r="P1109" i="7" s="1"/>
  <c r="L1109" i="7"/>
  <c r="O1093" i="7"/>
  <c r="P1093" i="7" s="1"/>
  <c r="L1093" i="7"/>
  <c r="O1076" i="7"/>
  <c r="P1076" i="7" s="1"/>
  <c r="L1076" i="7"/>
  <c r="O1067" i="7"/>
  <c r="P1067" i="7" s="1"/>
  <c r="L1067" i="7"/>
  <c r="O1052" i="7"/>
  <c r="P1052" i="7" s="1"/>
  <c r="L1052" i="7"/>
  <c r="O1014" i="7"/>
  <c r="P1014" i="7" s="1"/>
  <c r="L1014" i="7"/>
  <c r="O993" i="7"/>
  <c r="P993" i="7" s="1"/>
  <c r="L993" i="7"/>
  <c r="O985" i="7"/>
  <c r="P985" i="7" s="1"/>
  <c r="L985" i="7"/>
  <c r="O980" i="7"/>
  <c r="P980" i="7" s="1"/>
  <c r="L980" i="7"/>
  <c r="O970" i="7"/>
  <c r="P970" i="7" s="1"/>
  <c r="L970" i="7"/>
  <c r="O962" i="7"/>
  <c r="P962" i="7" s="1"/>
  <c r="O944" i="7"/>
  <c r="P944" i="7" s="1"/>
  <c r="L944" i="7"/>
  <c r="O937" i="7"/>
  <c r="P937" i="7" s="1"/>
  <c r="L937" i="7"/>
  <c r="O923" i="7"/>
  <c r="P923" i="7" s="1"/>
  <c r="L923" i="7"/>
  <c r="O896" i="7"/>
  <c r="P896" i="7" s="1"/>
  <c r="O883" i="7"/>
  <c r="P883" i="7" s="1"/>
  <c r="L883" i="7"/>
  <c r="O875" i="7"/>
  <c r="P875" i="7" s="1"/>
  <c r="L875" i="7"/>
  <c r="O866" i="7"/>
  <c r="P866" i="7" s="1"/>
  <c r="L866" i="7"/>
  <c r="O856" i="7"/>
  <c r="P856" i="7" s="1"/>
  <c r="L856" i="7"/>
  <c r="O841" i="7"/>
  <c r="P841" i="7" s="1"/>
  <c r="L841" i="7"/>
  <c r="O826" i="7"/>
  <c r="P826" i="7" s="1"/>
  <c r="L826" i="7"/>
  <c r="O816" i="7"/>
  <c r="P816" i="7" s="1"/>
  <c r="L816" i="7"/>
  <c r="O808" i="7"/>
  <c r="P808" i="7" s="1"/>
  <c r="O795" i="7"/>
  <c r="P795" i="7" s="1"/>
  <c r="L795" i="7"/>
  <c r="O787" i="7"/>
  <c r="P787" i="7" s="1"/>
  <c r="L787" i="7"/>
  <c r="O778" i="7"/>
  <c r="P778" i="7" s="1"/>
  <c r="L778" i="7"/>
  <c r="O768" i="7"/>
  <c r="P768" i="7" s="1"/>
  <c r="L768" i="7"/>
  <c r="O761" i="7"/>
  <c r="P761" i="7" s="1"/>
  <c r="L761" i="7"/>
  <c r="O753" i="7"/>
  <c r="P753" i="7" s="1"/>
  <c r="O738" i="7"/>
  <c r="P738" i="7" s="1"/>
  <c r="L738" i="7"/>
  <c r="O728" i="7"/>
  <c r="P728" i="7" s="1"/>
  <c r="L728" i="7"/>
  <c r="O712" i="7"/>
  <c r="P712" i="7" s="1"/>
  <c r="L712" i="7"/>
  <c r="O702" i="7"/>
  <c r="P702" i="7" s="1"/>
  <c r="L702" i="7"/>
  <c r="O690" i="7"/>
  <c r="P690" i="7" s="1"/>
  <c r="L690" i="7"/>
  <c r="O680" i="7"/>
  <c r="P680" i="7" s="1"/>
  <c r="L680" i="7"/>
  <c r="O672" i="7"/>
  <c r="P672" i="7" s="1"/>
  <c r="L672" i="7"/>
  <c r="O665" i="7"/>
  <c r="P665" i="7" s="1"/>
  <c r="L665" i="7"/>
  <c r="O655" i="7"/>
  <c r="P655" i="7" s="1"/>
  <c r="O646" i="7"/>
  <c r="P646" i="7" s="1"/>
  <c r="O640" i="7"/>
  <c r="P640" i="7" s="1"/>
  <c r="O632" i="7"/>
  <c r="P632" i="7" s="1"/>
  <c r="O588" i="7"/>
  <c r="P588" i="7" s="1"/>
  <c r="L588" i="7"/>
  <c r="O571" i="7"/>
  <c r="P571" i="7" s="1"/>
  <c r="L571" i="7"/>
  <c r="O535" i="7"/>
  <c r="P535" i="7" s="1"/>
  <c r="L535" i="7"/>
  <c r="O511" i="7"/>
  <c r="P511" i="7" s="1"/>
  <c r="L511" i="7"/>
  <c r="O481" i="7"/>
  <c r="P481" i="7" s="1"/>
  <c r="L481" i="7"/>
  <c r="O475" i="7"/>
  <c r="P475" i="7" s="1"/>
  <c r="L475" i="7"/>
  <c r="O433" i="7"/>
  <c r="P433" i="7" s="1"/>
  <c r="L433" i="7"/>
  <c r="O423" i="7"/>
  <c r="P423" i="7" s="1"/>
  <c r="L423" i="7"/>
  <c r="O393" i="7"/>
  <c r="P393" i="7" s="1"/>
  <c r="L393" i="7"/>
  <c r="O387" i="7"/>
  <c r="P387" i="7" s="1"/>
  <c r="L387" i="7"/>
  <c r="O379" i="7"/>
  <c r="P379" i="7" s="1"/>
  <c r="L379" i="7"/>
  <c r="O349" i="7"/>
  <c r="P349" i="7" s="1"/>
  <c r="L349" i="7"/>
  <c r="O343" i="7"/>
  <c r="P343" i="7" s="1"/>
  <c r="L343" i="7"/>
  <c r="O317" i="7"/>
  <c r="P317" i="7" s="1"/>
  <c r="L317" i="7"/>
  <c r="O283" i="7"/>
  <c r="P283" i="7" s="1"/>
  <c r="L283" i="7"/>
  <c r="O277" i="7"/>
  <c r="P277" i="7" s="1"/>
  <c r="L277" i="7"/>
  <c r="O269" i="7"/>
  <c r="P269" i="7" s="1"/>
  <c r="L269" i="7"/>
  <c r="O229" i="7"/>
  <c r="P229" i="7" s="1"/>
  <c r="L229" i="7"/>
  <c r="O195" i="7"/>
  <c r="P195" i="7" s="1"/>
  <c r="L195" i="7"/>
  <c r="O189" i="7"/>
  <c r="P189" i="7" s="1"/>
  <c r="L189" i="7"/>
  <c r="O181" i="7"/>
  <c r="P181" i="7" s="1"/>
  <c r="O141" i="7"/>
  <c r="P141" i="7" s="1"/>
  <c r="L141" i="7"/>
  <c r="O121" i="7"/>
  <c r="P121" i="7" s="1"/>
  <c r="L121" i="7"/>
  <c r="O83" i="7"/>
  <c r="P83" i="7" s="1"/>
  <c r="L83" i="7"/>
  <c r="O73" i="7"/>
  <c r="P73" i="7" s="1"/>
  <c r="L73" i="7"/>
  <c r="O43" i="7"/>
  <c r="P43" i="7" s="1"/>
  <c r="L43" i="7"/>
  <c r="O33" i="7"/>
  <c r="P33" i="7" s="1"/>
  <c r="L33" i="7"/>
  <c r="O124" i="7"/>
  <c r="P124" i="7" s="1"/>
  <c r="L124" i="7"/>
  <c r="O60" i="7"/>
  <c r="P60" i="7" s="1"/>
  <c r="O6" i="7"/>
  <c r="P6" i="7" s="1"/>
  <c r="L6" i="7"/>
  <c r="O1086" i="7"/>
  <c r="P1086" i="7" s="1"/>
  <c r="L1086" i="7"/>
  <c r="O1064" i="7"/>
  <c r="P1064" i="7" s="1"/>
  <c r="L1064" i="7"/>
  <c r="O1042" i="7"/>
  <c r="P1042" i="7" s="1"/>
  <c r="L1042" i="7"/>
  <c r="O1026" i="7"/>
  <c r="P1026" i="7" s="1"/>
  <c r="L1026" i="7"/>
  <c r="O925" i="7"/>
  <c r="P925" i="7" s="1"/>
  <c r="L925" i="7"/>
  <c r="O901" i="7"/>
  <c r="P901" i="7" s="1"/>
  <c r="L901" i="7"/>
  <c r="O867" i="7"/>
  <c r="P867" i="7" s="1"/>
  <c r="L867" i="7"/>
  <c r="O813" i="7"/>
  <c r="P813" i="7" s="1"/>
  <c r="L813" i="7"/>
  <c r="O779" i="7"/>
  <c r="P779" i="7" s="1"/>
  <c r="L779" i="7"/>
  <c r="O745" i="7"/>
  <c r="P745" i="7" s="1"/>
  <c r="L745" i="7"/>
  <c r="O709" i="7"/>
  <c r="P709" i="7" s="1"/>
  <c r="O683" i="7"/>
  <c r="P683" i="7" s="1"/>
  <c r="O637" i="7"/>
  <c r="P637" i="7" s="1"/>
  <c r="O603" i="7"/>
  <c r="P603" i="7" s="1"/>
  <c r="L603" i="7"/>
  <c r="O573" i="7"/>
  <c r="P573" i="7" s="1"/>
  <c r="L573" i="7"/>
  <c r="O548" i="7"/>
  <c r="P548" i="7" s="1"/>
  <c r="L548" i="7"/>
  <c r="O513" i="7"/>
  <c r="P513" i="7" s="1"/>
  <c r="L513" i="7"/>
  <c r="O492" i="7"/>
  <c r="P492" i="7" s="1"/>
  <c r="L492" i="7"/>
  <c r="O448" i="7"/>
  <c r="P448" i="7" s="1"/>
  <c r="L448" i="7"/>
  <c r="O434" i="7"/>
  <c r="P434" i="7" s="1"/>
  <c r="L434" i="7"/>
  <c r="O404" i="7"/>
  <c r="P404" i="7" s="1"/>
  <c r="L404" i="7"/>
  <c r="O394" i="7"/>
  <c r="P394" i="7" s="1"/>
  <c r="L394" i="7"/>
  <c r="O366" i="7"/>
  <c r="P366" i="7" s="1"/>
  <c r="O346" i="7"/>
  <c r="P346" i="7" s="1"/>
  <c r="O304" i="7"/>
  <c r="P304" i="7" s="1"/>
  <c r="L304" i="7"/>
  <c r="O264" i="7"/>
  <c r="P264" i="7" s="1"/>
  <c r="L264" i="7"/>
  <c r="O240" i="7"/>
  <c r="P240" i="7" s="1"/>
  <c r="L240" i="7"/>
  <c r="O210" i="7"/>
  <c r="P210" i="7" s="1"/>
  <c r="L210" i="7"/>
  <c r="O176" i="7"/>
  <c r="P176" i="7" s="1"/>
  <c r="L176" i="7"/>
  <c r="O148" i="7"/>
  <c r="P148" i="7" s="1"/>
  <c r="O94" i="7"/>
  <c r="P94" i="7" s="1"/>
  <c r="L94" i="7"/>
  <c r="O1123" i="7"/>
  <c r="P1123" i="7" s="1"/>
  <c r="L1123" i="7"/>
  <c r="O1111" i="7"/>
  <c r="P1111" i="7" s="1"/>
  <c r="L1111" i="7"/>
  <c r="O1081" i="7"/>
  <c r="P1081" i="7" s="1"/>
  <c r="L1081" i="7"/>
  <c r="O1069" i="7"/>
  <c r="P1069" i="7" s="1"/>
  <c r="L1069" i="7"/>
  <c r="O1061" i="7"/>
  <c r="P1061" i="7" s="1"/>
  <c r="O1039" i="7"/>
  <c r="P1039" i="7" s="1"/>
  <c r="L1039" i="7"/>
  <c r="O1029" i="7"/>
  <c r="P1029" i="7" s="1"/>
  <c r="L1029" i="7"/>
  <c r="O1019" i="7"/>
  <c r="P1019" i="7" s="1"/>
  <c r="L1019" i="7"/>
  <c r="O1005" i="7"/>
  <c r="P1005" i="7" s="1"/>
  <c r="L1005" i="7"/>
  <c r="O997" i="7"/>
  <c r="P997" i="7" s="1"/>
  <c r="L997" i="7"/>
  <c r="O954" i="7"/>
  <c r="P954" i="7" s="1"/>
  <c r="L954" i="7"/>
  <c r="O942" i="7"/>
  <c r="P942" i="7" s="1"/>
  <c r="L942" i="7"/>
  <c r="O902" i="7"/>
  <c r="P902" i="7" s="1"/>
  <c r="O868" i="7"/>
  <c r="P868" i="7" s="1"/>
  <c r="L868" i="7"/>
  <c r="O862" i="7"/>
  <c r="P862" i="7" s="1"/>
  <c r="L862" i="7"/>
  <c r="O854" i="7"/>
  <c r="P854" i="7" s="1"/>
  <c r="L854" i="7"/>
  <c r="O814" i="7"/>
  <c r="P814" i="7" s="1"/>
  <c r="L814" i="7"/>
  <c r="O780" i="7"/>
  <c r="P780" i="7" s="1"/>
  <c r="L780" i="7"/>
  <c r="O774" i="7"/>
  <c r="P774" i="7" s="1"/>
  <c r="L774" i="7"/>
  <c r="O766" i="7"/>
  <c r="P766" i="7" s="1"/>
  <c r="L766" i="7"/>
  <c r="O726" i="7"/>
  <c r="P726" i="7" s="1"/>
  <c r="L726" i="7"/>
  <c r="O692" i="7"/>
  <c r="P692" i="7" s="1"/>
  <c r="L692" i="7"/>
  <c r="O684" i="7"/>
  <c r="P684" i="7" s="1"/>
  <c r="L684" i="7"/>
  <c r="O624" i="7"/>
  <c r="P624" i="7" s="1"/>
  <c r="L624" i="7"/>
  <c r="O618" i="7"/>
  <c r="P618" i="7" s="1"/>
  <c r="L618" i="7"/>
  <c r="O590" i="7"/>
  <c r="P590" i="7" s="1"/>
  <c r="L590" i="7"/>
  <c r="O851" i="7"/>
  <c r="P851" i="7" s="1"/>
  <c r="L851" i="7"/>
  <c r="O807" i="7"/>
  <c r="P807" i="7" s="1"/>
  <c r="L807" i="7"/>
  <c r="O763" i="7"/>
  <c r="P763" i="7" s="1"/>
  <c r="L763" i="7"/>
  <c r="O509" i="7"/>
  <c r="P509" i="7" s="1"/>
  <c r="L509" i="7"/>
  <c r="O421" i="7"/>
  <c r="P421" i="7" s="1"/>
  <c r="O112" i="7"/>
  <c r="P112" i="7" s="1"/>
  <c r="L112" i="7"/>
  <c r="O68" i="7"/>
  <c r="P68" i="7" s="1"/>
  <c r="L68" i="7"/>
  <c r="O24" i="7"/>
  <c r="P24" i="7" s="1"/>
  <c r="L24" i="7"/>
  <c r="O299" i="7"/>
  <c r="P299" i="7" s="1"/>
  <c r="L299" i="7"/>
  <c r="O211" i="7"/>
  <c r="P211" i="7" s="1"/>
  <c r="L211" i="7"/>
  <c r="O47" i="7"/>
  <c r="P47" i="7" s="1"/>
  <c r="L47" i="7"/>
  <c r="O975" i="7"/>
  <c r="P975" i="7" s="1"/>
  <c r="L975" i="7"/>
  <c r="O719" i="7"/>
  <c r="P719" i="7" s="1"/>
  <c r="L719" i="7"/>
  <c r="O596" i="7"/>
  <c r="P596" i="7" s="1"/>
  <c r="L596" i="7"/>
  <c r="AF510" i="7"/>
  <c r="AG510" i="7" s="1"/>
  <c r="AH510" i="7" s="1"/>
  <c r="J510" i="7" s="1"/>
  <c r="K510" i="7" s="1"/>
  <c r="AF25" i="7"/>
  <c r="AG25" i="7" s="1"/>
  <c r="AH25" i="7" s="1"/>
  <c r="J25" i="7" s="1"/>
  <c r="K25" i="7" s="1"/>
  <c r="L25" i="7" s="1"/>
  <c r="AF1118" i="7"/>
  <c r="AG1118" i="7" s="1"/>
  <c r="AH1118" i="7" s="1"/>
  <c r="J1118" i="7" s="1"/>
  <c r="K1118" i="7" s="1"/>
  <c r="AF957" i="7"/>
  <c r="AG957" i="7" s="1"/>
  <c r="AH957" i="7" s="1"/>
  <c r="J957" i="7" s="1"/>
  <c r="K957" i="7" s="1"/>
  <c r="AF945" i="7"/>
  <c r="AG945" i="7" s="1"/>
  <c r="AH945" i="7" s="1"/>
  <c r="J945" i="7" s="1"/>
  <c r="K945" i="7" s="1"/>
  <c r="AF871" i="7"/>
  <c r="AG871" i="7" s="1"/>
  <c r="AH871" i="7" s="1"/>
  <c r="J871" i="7" s="1"/>
  <c r="K871" i="7" s="1"/>
  <c r="AF817" i="7"/>
  <c r="AG817" i="7" s="1"/>
  <c r="AH817" i="7" s="1"/>
  <c r="J817" i="7" s="1"/>
  <c r="K817" i="7" s="1"/>
  <c r="AF783" i="7"/>
  <c r="AG783" i="7" s="1"/>
  <c r="AH783" i="7" s="1"/>
  <c r="J783" i="7" s="1"/>
  <c r="K783" i="7" s="1"/>
  <c r="AF613" i="7"/>
  <c r="AG613" i="7" s="1"/>
  <c r="AH613" i="7" s="1"/>
  <c r="J613" i="7" s="1"/>
  <c r="K613" i="7" s="1"/>
  <c r="L613" i="7" s="1"/>
  <c r="AF308" i="7"/>
  <c r="AG308" i="7" s="1"/>
  <c r="AH308" i="7" s="1"/>
  <c r="J308" i="7" s="1"/>
  <c r="K308" i="7" s="1"/>
  <c r="AF254" i="7"/>
  <c r="AG254" i="7" s="1"/>
  <c r="AH254" i="7" s="1"/>
  <c r="J254" i="7" s="1"/>
  <c r="K254" i="7" s="1"/>
  <c r="AF246" i="7"/>
  <c r="AG246" i="7" s="1"/>
  <c r="AH246" i="7" s="1"/>
  <c r="J246" i="7" s="1"/>
  <c r="K246" i="7" s="1"/>
  <c r="AF220" i="7"/>
  <c r="AG220" i="7" s="1"/>
  <c r="AH220" i="7" s="1"/>
  <c r="J220" i="7" s="1"/>
  <c r="K220" i="7" s="1"/>
  <c r="AF166" i="7"/>
  <c r="AG166" i="7" s="1"/>
  <c r="AH166" i="7" s="1"/>
  <c r="J166" i="7" s="1"/>
  <c r="K166" i="7" s="1"/>
  <c r="AF158" i="7"/>
  <c r="AG158" i="7" s="1"/>
  <c r="AH158" i="7" s="1"/>
  <c r="J158" i="7" s="1"/>
  <c r="K158" i="7" s="1"/>
  <c r="AF108" i="7"/>
  <c r="AG108" i="7" s="1"/>
  <c r="AH108" i="7" s="1"/>
  <c r="J108" i="7" s="1"/>
  <c r="K108" i="7" s="1"/>
  <c r="AF50" i="7"/>
  <c r="AG50" i="7" s="1"/>
  <c r="AH50" i="7" s="1"/>
  <c r="J50" i="7" s="1"/>
  <c r="K50" i="7" s="1"/>
  <c r="AF20" i="7"/>
  <c r="AG20" i="7" s="1"/>
  <c r="AH20" i="7" s="1"/>
  <c r="J20" i="7" s="1"/>
  <c r="K20" i="7" s="1"/>
  <c r="L20" i="7" s="1"/>
  <c r="AF1124" i="7"/>
  <c r="AG1124" i="7" s="1"/>
  <c r="AH1124" i="7" s="1"/>
  <c r="J1124" i="7" s="1"/>
  <c r="K1124" i="7" s="1"/>
  <c r="AF1116" i="7"/>
  <c r="AG1116" i="7" s="1"/>
  <c r="AH1116" i="7" s="1"/>
  <c r="J1116" i="7" s="1"/>
  <c r="K1116" i="7" s="1"/>
  <c r="AF1070" i="7"/>
  <c r="AG1070" i="7" s="1"/>
  <c r="AH1070" i="7" s="1"/>
  <c r="J1070" i="7" s="1"/>
  <c r="K1070" i="7" s="1"/>
  <c r="AF1056" i="7"/>
  <c r="AG1056" i="7" s="1"/>
  <c r="AH1056" i="7" s="1"/>
  <c r="J1056" i="7" s="1"/>
  <c r="K1056" i="7" s="1"/>
  <c r="AF1044" i="7"/>
  <c r="AG1044" i="7" s="1"/>
  <c r="AH1044" i="7" s="1"/>
  <c r="J1044" i="7" s="1"/>
  <c r="K1044" i="7" s="1"/>
  <c r="AF879" i="7"/>
  <c r="AG879" i="7" s="1"/>
  <c r="AH879" i="7" s="1"/>
  <c r="J879" i="7" s="1"/>
  <c r="K879" i="7" s="1"/>
  <c r="AF791" i="7"/>
  <c r="AG791" i="7" s="1"/>
  <c r="AH791" i="7" s="1"/>
  <c r="J791" i="7" s="1"/>
  <c r="K791" i="7" s="1"/>
  <c r="AF757" i="7"/>
  <c r="AG757" i="7" s="1"/>
  <c r="AH757" i="7" s="1"/>
  <c r="J757" i="7" s="1"/>
  <c r="K757" i="7" s="1"/>
  <c r="AF721" i="7"/>
  <c r="AG721" i="7" s="1"/>
  <c r="AH721" i="7" s="1"/>
  <c r="J721" i="7" s="1"/>
  <c r="K721" i="7" s="1"/>
  <c r="L721" i="7" s="1"/>
  <c r="AF705" i="7"/>
  <c r="AG705" i="7" s="1"/>
  <c r="AH705" i="7" s="1"/>
  <c r="J705" i="7" s="1"/>
  <c r="K705" i="7" s="1"/>
  <c r="AF685" i="7"/>
  <c r="AG685" i="7" s="1"/>
  <c r="AH685" i="7" s="1"/>
  <c r="J685" i="7" s="1"/>
  <c r="K685" i="7" s="1"/>
  <c r="AF577" i="7"/>
  <c r="AG577" i="7" s="1"/>
  <c r="AH577" i="7" s="1"/>
  <c r="J577" i="7" s="1"/>
  <c r="K577" i="7" s="1"/>
  <c r="R70" i="7"/>
  <c r="R279" i="7"/>
  <c r="R280" i="7" s="1"/>
  <c r="AF188" i="7"/>
  <c r="AG188" i="7" s="1"/>
  <c r="AH188" i="7" s="1"/>
  <c r="J188" i="7" s="1"/>
  <c r="K188" i="7" s="1"/>
  <c r="AF180" i="7"/>
  <c r="AG180" i="7" s="1"/>
  <c r="AH180" i="7" s="1"/>
  <c r="J180" i="7" s="1"/>
  <c r="K180" i="7" s="1"/>
  <c r="AF154" i="7"/>
  <c r="AG154" i="7" s="1"/>
  <c r="AH154" i="7" s="1"/>
  <c r="J154" i="7" s="1"/>
  <c r="K154" i="7" s="1"/>
  <c r="AF120" i="7"/>
  <c r="AG120" i="7" s="1"/>
  <c r="AH120" i="7" s="1"/>
  <c r="J120" i="7" s="1"/>
  <c r="K120" i="7" s="1"/>
  <c r="AF42" i="7"/>
  <c r="AG42" i="7" s="1"/>
  <c r="AH42" i="7" s="1"/>
  <c r="J42" i="7" s="1"/>
  <c r="K42" i="7" s="1"/>
  <c r="AF245" i="7"/>
  <c r="AG245" i="7" s="1"/>
  <c r="AH245" i="7" s="1"/>
  <c r="J245" i="7" s="1"/>
  <c r="K245" i="7" s="1"/>
  <c r="R952" i="7"/>
  <c r="R985" i="7"/>
  <c r="R986" i="7" s="1"/>
  <c r="R987" i="7" s="1"/>
  <c r="R988" i="7" s="1"/>
  <c r="R989" i="7" s="1"/>
  <c r="R990" i="7" s="1"/>
  <c r="R991" i="7" s="1"/>
  <c r="R992" i="7" s="1"/>
  <c r="R993" i="7" s="1"/>
  <c r="R367" i="7"/>
  <c r="R368" i="7" s="1"/>
  <c r="R369" i="7" s="1"/>
  <c r="AF489" i="7"/>
  <c r="AG489" i="7" s="1"/>
  <c r="AH489" i="7" s="1"/>
  <c r="J489" i="7" s="1"/>
  <c r="K489" i="7" s="1"/>
  <c r="AF470" i="7"/>
  <c r="AG470" i="7" s="1"/>
  <c r="AH470" i="7" s="1"/>
  <c r="J470" i="7" s="1"/>
  <c r="K470" i="7" s="1"/>
  <c r="AF411" i="7"/>
  <c r="AG411" i="7" s="1"/>
  <c r="AH411" i="7" s="1"/>
  <c r="J411" i="7" s="1"/>
  <c r="K411" i="7" s="1"/>
  <c r="AF392" i="7"/>
  <c r="AG392" i="7" s="1"/>
  <c r="AH392" i="7" s="1"/>
  <c r="J392" i="7" s="1"/>
  <c r="K392" i="7" s="1"/>
  <c r="AF371" i="7"/>
  <c r="AG371" i="7" s="1"/>
  <c r="AH371" i="7" s="1"/>
  <c r="J371" i="7" s="1"/>
  <c r="K371" i="7" s="1"/>
  <c r="AF329" i="7"/>
  <c r="AG329" i="7" s="1"/>
  <c r="AH329" i="7" s="1"/>
  <c r="J329" i="7" s="1"/>
  <c r="K329" i="7" s="1"/>
  <c r="AF237" i="7"/>
  <c r="AG237" i="7" s="1"/>
  <c r="AH237" i="7" s="1"/>
  <c r="J237" i="7" s="1"/>
  <c r="K237" i="7" s="1"/>
  <c r="AF228" i="7"/>
  <c r="AG228" i="7" s="1"/>
  <c r="AH228" i="7" s="1"/>
  <c r="J228" i="7" s="1"/>
  <c r="K228" i="7" s="1"/>
  <c r="AF194" i="7"/>
  <c r="AG194" i="7" s="1"/>
  <c r="AH194" i="7" s="1"/>
  <c r="J194" i="7" s="1"/>
  <c r="K194" i="7" s="1"/>
  <c r="AF187" i="7"/>
  <c r="AG187" i="7" s="1"/>
  <c r="AH187" i="7" s="1"/>
  <c r="J187" i="7" s="1"/>
  <c r="K187" i="7" s="1"/>
  <c r="AF41" i="7"/>
  <c r="AG41" i="7" s="1"/>
  <c r="AH41" i="7" s="1"/>
  <c r="J41" i="7" s="1"/>
  <c r="K41" i="7" s="1"/>
  <c r="AF32" i="7"/>
  <c r="AG32" i="7" s="1"/>
  <c r="AH32" i="7" s="1"/>
  <c r="J32" i="7" s="1"/>
  <c r="K32" i="7" s="1"/>
  <c r="AF1063" i="7"/>
  <c r="AG1063" i="7" s="1"/>
  <c r="AH1063" i="7" s="1"/>
  <c r="J1063" i="7" s="1"/>
  <c r="K1063" i="7" s="1"/>
  <c r="AF698" i="7"/>
  <c r="AG698" i="7" s="1"/>
  <c r="AH698" i="7" s="1"/>
  <c r="J698" i="7" s="1"/>
  <c r="K698" i="7" s="1"/>
  <c r="L698" i="7" s="1"/>
  <c r="AF686" i="7"/>
  <c r="AG686" i="7" s="1"/>
  <c r="AH686" i="7" s="1"/>
  <c r="J686" i="7" s="1"/>
  <c r="K686" i="7" s="1"/>
  <c r="AF676" i="7"/>
  <c r="AG676" i="7" s="1"/>
  <c r="AH676" i="7" s="1"/>
  <c r="J676" i="7" s="1"/>
  <c r="K676" i="7" s="1"/>
  <c r="AF650" i="7"/>
  <c r="AG650" i="7" s="1"/>
  <c r="AH650" i="7" s="1"/>
  <c r="J650" i="7" s="1"/>
  <c r="K650" i="7" s="1"/>
  <c r="L650" i="7" s="1"/>
  <c r="AF642" i="7"/>
  <c r="AG642" i="7" s="1"/>
  <c r="AH642" i="7" s="1"/>
  <c r="J642" i="7" s="1"/>
  <c r="K642" i="7" s="1"/>
  <c r="L642" i="7" s="1"/>
  <c r="AF287" i="7"/>
  <c r="AG287" i="7" s="1"/>
  <c r="AH287" i="7" s="1"/>
  <c r="J287" i="7" s="1"/>
  <c r="K287" i="7" s="1"/>
  <c r="AF279" i="7"/>
  <c r="AG279" i="7" s="1"/>
  <c r="AH279" i="7" s="1"/>
  <c r="J279" i="7" s="1"/>
  <c r="K279" i="7" s="1"/>
  <c r="AF199" i="7"/>
  <c r="AG199" i="7" s="1"/>
  <c r="AH199" i="7" s="1"/>
  <c r="J199" i="7" s="1"/>
  <c r="K199" i="7" s="1"/>
  <c r="AF191" i="7"/>
  <c r="AG191" i="7" s="1"/>
  <c r="AH191" i="7" s="1"/>
  <c r="J191" i="7" s="1"/>
  <c r="K191" i="7" s="1"/>
  <c r="AF1122" i="7"/>
  <c r="AG1122" i="7" s="1"/>
  <c r="AH1122" i="7" s="1"/>
  <c r="J1122" i="7" s="1"/>
  <c r="K1122" i="7" s="1"/>
  <c r="AF916" i="7"/>
  <c r="AG916" i="7" s="1"/>
  <c r="AH916" i="7" s="1"/>
  <c r="J916" i="7" s="1"/>
  <c r="K916" i="7" s="1"/>
  <c r="AF908" i="7"/>
  <c r="AG908" i="7" s="1"/>
  <c r="AH908" i="7" s="1"/>
  <c r="J908" i="7" s="1"/>
  <c r="K908" i="7" s="1"/>
  <c r="AF828" i="7"/>
  <c r="AG828" i="7" s="1"/>
  <c r="AH828" i="7" s="1"/>
  <c r="J828" i="7" s="1"/>
  <c r="K828" i="7" s="1"/>
  <c r="AF820" i="7"/>
  <c r="AG820" i="7" s="1"/>
  <c r="AH820" i="7" s="1"/>
  <c r="J820" i="7" s="1"/>
  <c r="K820" i="7" s="1"/>
  <c r="AF740" i="7"/>
  <c r="AG740" i="7" s="1"/>
  <c r="AH740" i="7" s="1"/>
  <c r="J740" i="7" s="1"/>
  <c r="K740" i="7" s="1"/>
  <c r="AF732" i="7"/>
  <c r="AG732" i="7" s="1"/>
  <c r="AH732" i="7" s="1"/>
  <c r="J732" i="7" s="1"/>
  <c r="K732" i="7" s="1"/>
  <c r="AF678" i="7"/>
  <c r="AG678" i="7" s="1"/>
  <c r="AH678" i="7" s="1"/>
  <c r="J678" i="7" s="1"/>
  <c r="K678" i="7" s="1"/>
  <c r="AF610" i="7"/>
  <c r="AG610" i="7" s="1"/>
  <c r="AH610" i="7" s="1"/>
  <c r="J610" i="7" s="1"/>
  <c r="K610" i="7" s="1"/>
  <c r="L610" i="7" s="1"/>
  <c r="AF560" i="7"/>
  <c r="AG560" i="7" s="1"/>
  <c r="AH560" i="7" s="1"/>
  <c r="J560" i="7" s="1"/>
  <c r="K560" i="7" s="1"/>
  <c r="R662" i="7"/>
  <c r="R663" i="7" s="1"/>
  <c r="R664" i="7" s="1"/>
  <c r="R665" i="7" s="1"/>
  <c r="R666" i="7" s="1"/>
  <c r="R667" i="7" s="1"/>
  <c r="R668" i="7" s="1"/>
  <c r="R669" i="7" s="1"/>
  <c r="R670" i="7" s="1"/>
  <c r="U670" i="7" s="1"/>
  <c r="AF534" i="7"/>
  <c r="AG534" i="7" s="1"/>
  <c r="AH534" i="7" s="1"/>
  <c r="J534" i="7" s="1"/>
  <c r="K534" i="7" s="1"/>
  <c r="AF480" i="7"/>
  <c r="AG480" i="7" s="1"/>
  <c r="AH480" i="7" s="1"/>
  <c r="J480" i="7" s="1"/>
  <c r="K480" i="7" s="1"/>
  <c r="AF422" i="7"/>
  <c r="AG422" i="7" s="1"/>
  <c r="AH422" i="7" s="1"/>
  <c r="J422" i="7" s="1"/>
  <c r="K422" i="7" s="1"/>
  <c r="AF348" i="7"/>
  <c r="AG348" i="7" s="1"/>
  <c r="AH348" i="7" s="1"/>
  <c r="J348" i="7" s="1"/>
  <c r="K348" i="7" s="1"/>
  <c r="AF319" i="7"/>
  <c r="AG319" i="7" s="1"/>
  <c r="AH319" i="7" s="1"/>
  <c r="J319" i="7" s="1"/>
  <c r="K319" i="7" s="1"/>
  <c r="AF285" i="7"/>
  <c r="AG285" i="7" s="1"/>
  <c r="AH285" i="7" s="1"/>
  <c r="J285" i="7" s="1"/>
  <c r="K285" i="7" s="1"/>
  <c r="AF276" i="7"/>
  <c r="AG276" i="7" s="1"/>
  <c r="AH276" i="7" s="1"/>
  <c r="J276" i="7" s="1"/>
  <c r="K276" i="7" s="1"/>
  <c r="AF268" i="7"/>
  <c r="AG268" i="7" s="1"/>
  <c r="AH268" i="7" s="1"/>
  <c r="J268" i="7" s="1"/>
  <c r="K268" i="7" s="1"/>
  <c r="AF242" i="7"/>
  <c r="AG242" i="7" s="1"/>
  <c r="AH242" i="7" s="1"/>
  <c r="J242" i="7" s="1"/>
  <c r="K242" i="7" s="1"/>
  <c r="AF227" i="7"/>
  <c r="AG227" i="7" s="1"/>
  <c r="AH227" i="7" s="1"/>
  <c r="J227" i="7" s="1"/>
  <c r="K227" i="7" s="1"/>
  <c r="AF82" i="7"/>
  <c r="AG82" i="7" s="1"/>
  <c r="AH82" i="7" s="1"/>
  <c r="J82" i="7" s="1"/>
  <c r="K82" i="7" s="1"/>
  <c r="AF75" i="7"/>
  <c r="AG75" i="7" s="1"/>
  <c r="AH75" i="7" s="1"/>
  <c r="J75" i="7" s="1"/>
  <c r="K75" i="7" s="1"/>
  <c r="AF1041" i="7"/>
  <c r="AG1041" i="7" s="1"/>
  <c r="AH1041" i="7" s="1"/>
  <c r="J1041" i="7" s="1"/>
  <c r="K1041" i="7" s="1"/>
  <c r="AF924" i="7"/>
  <c r="AG924" i="7" s="1"/>
  <c r="AH924" i="7" s="1"/>
  <c r="J924" i="7" s="1"/>
  <c r="K924" i="7" s="1"/>
  <c r="AF802" i="7"/>
  <c r="AG802" i="7" s="1"/>
  <c r="AH802" i="7" s="1"/>
  <c r="J802" i="7" s="1"/>
  <c r="K802" i="7" s="1"/>
  <c r="AF355" i="7"/>
  <c r="AG355" i="7" s="1"/>
  <c r="AH355" i="7" s="1"/>
  <c r="J355" i="7" s="1"/>
  <c r="K355" i="7" s="1"/>
  <c r="L355" i="7" s="1"/>
  <c r="AF157" i="7"/>
  <c r="AG157" i="7" s="1"/>
  <c r="AH157" i="7" s="1"/>
  <c r="J157" i="7" s="1"/>
  <c r="K157" i="7" s="1"/>
  <c r="L157" i="7" s="1"/>
  <c r="AF107" i="7"/>
  <c r="AG107" i="7" s="1"/>
  <c r="AH107" i="7" s="1"/>
  <c r="J107" i="7" s="1"/>
  <c r="K107" i="7" s="1"/>
  <c r="AF19" i="7"/>
  <c r="AG19" i="7" s="1"/>
  <c r="AH19" i="7" s="1"/>
  <c r="J19" i="7" s="1"/>
  <c r="K19" i="7" s="1"/>
  <c r="AF978" i="7"/>
  <c r="AG978" i="7" s="1"/>
  <c r="AH978" i="7" s="1"/>
  <c r="J978" i="7" s="1"/>
  <c r="K978" i="7" s="1"/>
  <c r="AF968" i="7"/>
  <c r="AG968" i="7" s="1"/>
  <c r="AH968" i="7" s="1"/>
  <c r="J968" i="7" s="1"/>
  <c r="K968" i="7" s="1"/>
  <c r="L968" i="7" s="1"/>
  <c r="AF922" i="7"/>
  <c r="AG922" i="7" s="1"/>
  <c r="AH922" i="7" s="1"/>
  <c r="J922" i="7" s="1"/>
  <c r="K922" i="7" s="1"/>
  <c r="AF714" i="7"/>
  <c r="AG714" i="7" s="1"/>
  <c r="AH714" i="7" s="1"/>
  <c r="J714" i="7" s="1"/>
  <c r="K714" i="7" s="1"/>
  <c r="AF668" i="7"/>
  <c r="AG668" i="7" s="1"/>
  <c r="AH668" i="7" s="1"/>
  <c r="J668" i="7" s="1"/>
  <c r="K668" i="7" s="1"/>
  <c r="AF600" i="7"/>
  <c r="AG600" i="7" s="1"/>
  <c r="AH600" i="7" s="1"/>
  <c r="J600" i="7" s="1"/>
  <c r="K600" i="7" s="1"/>
  <c r="AF135" i="7"/>
  <c r="AG135" i="7" s="1"/>
  <c r="AH135" i="7" s="1"/>
  <c r="J135" i="7" s="1"/>
  <c r="K135" i="7" s="1"/>
  <c r="L135" i="7" s="1"/>
  <c r="R521" i="7"/>
  <c r="R522" i="7" s="1"/>
  <c r="AF499" i="7"/>
  <c r="AG499" i="7" s="1"/>
  <c r="AH499" i="7" s="1"/>
  <c r="J499" i="7" s="1"/>
  <c r="K499" i="7" s="1"/>
  <c r="AF401" i="7"/>
  <c r="AG401" i="7" s="1"/>
  <c r="AH401" i="7" s="1"/>
  <c r="J401" i="7" s="1"/>
  <c r="K401" i="7" s="1"/>
  <c r="AF316" i="7"/>
  <c r="AG316" i="7" s="1"/>
  <c r="AH316" i="7" s="1"/>
  <c r="J316" i="7" s="1"/>
  <c r="K316" i="7" s="1"/>
  <c r="AF282" i="7"/>
  <c r="AG282" i="7" s="1"/>
  <c r="AH282" i="7" s="1"/>
  <c r="J282" i="7" s="1"/>
  <c r="K282" i="7" s="1"/>
  <c r="AF275" i="7"/>
  <c r="AG275" i="7" s="1"/>
  <c r="AH275" i="7" s="1"/>
  <c r="J275" i="7" s="1"/>
  <c r="K275" i="7" s="1"/>
  <c r="AF149" i="7"/>
  <c r="AG149" i="7" s="1"/>
  <c r="AH149" i="7" s="1"/>
  <c r="J149" i="7" s="1"/>
  <c r="K149" i="7" s="1"/>
  <c r="AF140" i="7"/>
  <c r="AG140" i="7" s="1"/>
  <c r="AH140" i="7" s="1"/>
  <c r="J140" i="7" s="1"/>
  <c r="K140" i="7" s="1"/>
  <c r="AF130" i="7"/>
  <c r="AG130" i="7" s="1"/>
  <c r="AH130" i="7" s="1"/>
  <c r="J130" i="7" s="1"/>
  <c r="K130" i="7" s="1"/>
  <c r="AF115" i="7"/>
  <c r="AG115" i="7" s="1"/>
  <c r="AH115" i="7" s="1"/>
  <c r="J115" i="7" s="1"/>
  <c r="K115" i="7" s="1"/>
  <c r="AF89" i="7"/>
  <c r="AG89" i="7" s="1"/>
  <c r="AH89" i="7" s="1"/>
  <c r="J89" i="7" s="1"/>
  <c r="K89" i="7" s="1"/>
  <c r="AF81" i="7"/>
  <c r="AG81" i="7" s="1"/>
  <c r="AH81" i="7" s="1"/>
  <c r="J81" i="7" s="1"/>
  <c r="K81" i="7" s="1"/>
  <c r="AF72" i="7"/>
  <c r="AG72" i="7" s="1"/>
  <c r="AH72" i="7" s="1"/>
  <c r="J72" i="7" s="1"/>
  <c r="K72" i="7" s="1"/>
  <c r="AF1085" i="7"/>
  <c r="AG1085" i="7" s="1"/>
  <c r="AH1085" i="7" s="1"/>
  <c r="J1085" i="7" s="1"/>
  <c r="K1085" i="7" s="1"/>
  <c r="AF1031" i="7"/>
  <c r="AG1031" i="7" s="1"/>
  <c r="AH1031" i="7" s="1"/>
  <c r="J1031" i="7" s="1"/>
  <c r="K1031" i="7" s="1"/>
  <c r="AF1021" i="7"/>
  <c r="AG1021" i="7" s="1"/>
  <c r="AH1021" i="7" s="1"/>
  <c r="J1021" i="7" s="1"/>
  <c r="K1021" i="7" s="1"/>
  <c r="AF1002" i="7"/>
  <c r="AG1002" i="7" s="1"/>
  <c r="AH1002" i="7" s="1"/>
  <c r="J1002" i="7" s="1"/>
  <c r="K1002" i="7" s="1"/>
  <c r="AF929" i="7"/>
  <c r="AG929" i="7" s="1"/>
  <c r="AH929" i="7" s="1"/>
  <c r="J929" i="7" s="1"/>
  <c r="K929" i="7" s="1"/>
  <c r="L929" i="7" s="1"/>
  <c r="AF914" i="7"/>
  <c r="AG914" i="7" s="1"/>
  <c r="AH914" i="7" s="1"/>
  <c r="J914" i="7" s="1"/>
  <c r="K914" i="7" s="1"/>
  <c r="AF904" i="7"/>
  <c r="AG904" i="7" s="1"/>
  <c r="AH904" i="7" s="1"/>
  <c r="J904" i="7" s="1"/>
  <c r="K904" i="7" s="1"/>
  <c r="AF889" i="7"/>
  <c r="AG889" i="7" s="1"/>
  <c r="AH889" i="7" s="1"/>
  <c r="J889" i="7" s="1"/>
  <c r="K889" i="7" s="1"/>
  <c r="AF835" i="7"/>
  <c r="AG835" i="7" s="1"/>
  <c r="AH835" i="7" s="1"/>
  <c r="J835" i="7" s="1"/>
  <c r="K835" i="7" s="1"/>
  <c r="L835" i="7" s="1"/>
  <c r="AF801" i="7"/>
  <c r="AG801" i="7" s="1"/>
  <c r="AH801" i="7" s="1"/>
  <c r="J801" i="7" s="1"/>
  <c r="K801" i="7" s="1"/>
  <c r="AF747" i="7"/>
  <c r="AG747" i="7" s="1"/>
  <c r="AH747" i="7" s="1"/>
  <c r="J747" i="7" s="1"/>
  <c r="K747" i="7" s="1"/>
  <c r="AF625" i="7"/>
  <c r="AG625" i="7" s="1"/>
  <c r="AH625" i="7" s="1"/>
  <c r="J625" i="7" s="1"/>
  <c r="K625" i="7" s="1"/>
  <c r="AF606" i="7"/>
  <c r="AG606" i="7" s="1"/>
  <c r="AH606" i="7" s="1"/>
  <c r="J606" i="7" s="1"/>
  <c r="K606" i="7" s="1"/>
  <c r="AF598" i="7"/>
  <c r="AG598" i="7" s="1"/>
  <c r="AH598" i="7" s="1"/>
  <c r="J598" i="7" s="1"/>
  <c r="K598" i="7" s="1"/>
  <c r="AF562" i="7"/>
  <c r="AG562" i="7" s="1"/>
  <c r="AH562" i="7" s="1"/>
  <c r="J562" i="7" s="1"/>
  <c r="K562" i="7" s="1"/>
  <c r="L562" i="7" s="1"/>
  <c r="AF554" i="7"/>
  <c r="AG554" i="7" s="1"/>
  <c r="AH554" i="7" s="1"/>
  <c r="J554" i="7" s="1"/>
  <c r="K554" i="7" s="1"/>
  <c r="AF331" i="7"/>
  <c r="AG331" i="7" s="1"/>
  <c r="AH331" i="7" s="1"/>
  <c r="J331" i="7" s="1"/>
  <c r="K331" i="7" s="1"/>
  <c r="AF323" i="7"/>
  <c r="AG323" i="7" s="1"/>
  <c r="AH323" i="7" s="1"/>
  <c r="J323" i="7" s="1"/>
  <c r="K323" i="7" s="1"/>
  <c r="L323" i="7" s="1"/>
  <c r="AF243" i="7"/>
  <c r="AG243" i="7" s="1"/>
  <c r="AH243" i="7" s="1"/>
  <c r="J243" i="7" s="1"/>
  <c r="K243" i="7" s="1"/>
  <c r="AF235" i="7"/>
  <c r="AG235" i="7" s="1"/>
  <c r="AH235" i="7" s="1"/>
  <c r="J235" i="7" s="1"/>
  <c r="K235" i="7" s="1"/>
  <c r="AF155" i="7"/>
  <c r="AG155" i="7" s="1"/>
  <c r="AH155" i="7" s="1"/>
  <c r="J155" i="7" s="1"/>
  <c r="K155" i="7" s="1"/>
  <c r="AF147" i="7"/>
  <c r="AG147" i="7" s="1"/>
  <c r="AH147" i="7" s="1"/>
  <c r="J147" i="7" s="1"/>
  <c r="K147" i="7" s="1"/>
  <c r="AF113" i="7"/>
  <c r="AG113" i="7" s="1"/>
  <c r="AH113" i="7" s="1"/>
  <c r="J113" i="7" s="1"/>
  <c r="K113" i="7" s="1"/>
  <c r="AF58" i="7"/>
  <c r="AG58" i="7" s="1"/>
  <c r="AH58" i="7" s="1"/>
  <c r="J58" i="7" s="1"/>
  <c r="K58" i="7" s="1"/>
  <c r="L58" i="7" s="1"/>
  <c r="AF1013" i="7"/>
  <c r="AG1013" i="7" s="1"/>
  <c r="AH1013" i="7" s="1"/>
  <c r="J1013" i="7" s="1"/>
  <c r="K1013" i="7" s="1"/>
  <c r="AF958" i="7"/>
  <c r="AG958" i="7" s="1"/>
  <c r="AH958" i="7" s="1"/>
  <c r="J958" i="7" s="1"/>
  <c r="K958" i="7" s="1"/>
  <c r="AF946" i="7"/>
  <c r="AG946" i="7" s="1"/>
  <c r="AH946" i="7" s="1"/>
  <c r="J946" i="7" s="1"/>
  <c r="K946" i="7" s="1"/>
  <c r="AF872" i="7"/>
  <c r="AG872" i="7" s="1"/>
  <c r="AH872" i="7" s="1"/>
  <c r="J872" i="7" s="1"/>
  <c r="K872" i="7" s="1"/>
  <c r="AF864" i="7"/>
  <c r="AG864" i="7" s="1"/>
  <c r="AH864" i="7" s="1"/>
  <c r="J864" i="7" s="1"/>
  <c r="K864" i="7" s="1"/>
  <c r="AF784" i="7"/>
  <c r="AG784" i="7" s="1"/>
  <c r="AH784" i="7" s="1"/>
  <c r="J784" i="7" s="1"/>
  <c r="K784" i="7" s="1"/>
  <c r="AF776" i="7"/>
  <c r="AG776" i="7" s="1"/>
  <c r="AH776" i="7" s="1"/>
  <c r="J776" i="7" s="1"/>
  <c r="K776" i="7" s="1"/>
  <c r="AF654" i="7"/>
  <c r="AG654" i="7" s="1"/>
  <c r="AH654" i="7" s="1"/>
  <c r="J654" i="7" s="1"/>
  <c r="K654" i="7" s="1"/>
  <c r="L654" i="7" s="1"/>
  <c r="R1095" i="7"/>
  <c r="R1051" i="7"/>
  <c r="R864" i="7"/>
  <c r="R865" i="7" s="1"/>
  <c r="R866" i="7" s="1"/>
  <c r="R867" i="7" s="1"/>
  <c r="R868" i="7" s="1"/>
  <c r="R869" i="7" s="1"/>
  <c r="R870" i="7" s="1"/>
  <c r="R871" i="7" s="1"/>
  <c r="R872" i="7" s="1"/>
  <c r="R433" i="7"/>
  <c r="R434" i="7" s="1"/>
  <c r="R15" i="7"/>
  <c r="R16" i="7" s="1"/>
  <c r="R17" i="7" s="1"/>
  <c r="R721" i="7"/>
  <c r="R723" i="7" s="1"/>
  <c r="R724" i="7" s="1"/>
  <c r="R323" i="7"/>
  <c r="R324" i="7" s="1"/>
  <c r="R325" i="7" s="1"/>
  <c r="R326" i="7" s="1"/>
  <c r="R327" i="7" s="1"/>
  <c r="R328" i="7" s="1"/>
  <c r="R329" i="7" s="1"/>
  <c r="R330" i="7" s="1"/>
  <c r="R331" i="7" s="1"/>
  <c r="U331" i="7" s="1"/>
  <c r="AF300" i="7"/>
  <c r="AG300" i="7" s="1"/>
  <c r="AH300" i="7" s="1"/>
  <c r="J300" i="7" s="1"/>
  <c r="K300" i="7" s="1"/>
  <c r="R997" i="7"/>
  <c r="R998" i="7" s="1"/>
  <c r="R999" i="7" s="1"/>
  <c r="R1000" i="7" s="1"/>
  <c r="R1001" i="7" s="1"/>
  <c r="R1002" i="7" s="1"/>
  <c r="R1003" i="7" s="1"/>
  <c r="R1004" i="7" s="1"/>
  <c r="R743" i="7"/>
  <c r="R744" i="7" s="1"/>
  <c r="R745" i="7" s="1"/>
  <c r="R746" i="7" s="1"/>
  <c r="R747" i="7" s="1"/>
  <c r="R748" i="7" s="1"/>
  <c r="R749" i="7" s="1"/>
  <c r="R750" i="7" s="1"/>
  <c r="R751" i="7" s="1"/>
  <c r="U751" i="7" s="1"/>
  <c r="AF69" i="7"/>
  <c r="AG69" i="7" s="1"/>
  <c r="AH69" i="7" s="1"/>
  <c r="J69" i="7" s="1"/>
  <c r="K69" i="7" s="1"/>
  <c r="AF1050" i="7"/>
  <c r="AG1050" i="7" s="1"/>
  <c r="AH1050" i="7" s="1"/>
  <c r="J1050" i="7" s="1"/>
  <c r="K1050" i="7" s="1"/>
  <c r="R620" i="7"/>
  <c r="R621" i="7" s="1"/>
  <c r="R622" i="7" s="1"/>
  <c r="R623" i="7" s="1"/>
  <c r="R624" i="7" s="1"/>
  <c r="R625" i="7" s="1"/>
  <c r="R626" i="7" s="1"/>
  <c r="R627" i="7" s="1"/>
  <c r="R628" i="7" s="1"/>
  <c r="AF500" i="7"/>
  <c r="AG500" i="7" s="1"/>
  <c r="AH500" i="7" s="1"/>
  <c r="J500" i="7" s="1"/>
  <c r="K500" i="7" s="1"/>
  <c r="AF368" i="7"/>
  <c r="AG368" i="7" s="1"/>
  <c r="AH368" i="7" s="1"/>
  <c r="J368" i="7" s="1"/>
  <c r="K368" i="7" s="1"/>
  <c r="AF302" i="7"/>
  <c r="AG302" i="7" s="1"/>
  <c r="AH302" i="7" s="1"/>
  <c r="J302" i="7" s="1"/>
  <c r="K302" i="7" s="1"/>
  <c r="AF252" i="7"/>
  <c r="AG252" i="7" s="1"/>
  <c r="AH252" i="7" s="1"/>
  <c r="J252" i="7" s="1"/>
  <c r="K252" i="7" s="1"/>
  <c r="AK553" i="7"/>
  <c r="R103" i="7"/>
  <c r="R104" i="7" s="1"/>
  <c r="R105" i="7" s="1"/>
  <c r="R106" i="7" s="1"/>
  <c r="R107" i="7" s="1"/>
  <c r="R108" i="7" s="1"/>
  <c r="R109" i="7" s="1"/>
  <c r="R110" i="7" s="1"/>
  <c r="R111" i="7" s="1"/>
  <c r="AF546" i="7"/>
  <c r="AG546" i="7" s="1"/>
  <c r="AH546" i="7" s="1"/>
  <c r="J546" i="7" s="1"/>
  <c r="K546" i="7" s="1"/>
  <c r="AF446" i="7"/>
  <c r="AG446" i="7" s="1"/>
  <c r="AH446" i="7" s="1"/>
  <c r="J446" i="7" s="1"/>
  <c r="K446" i="7" s="1"/>
  <c r="AF292" i="7"/>
  <c r="AG292" i="7" s="1"/>
  <c r="AH292" i="7" s="1"/>
  <c r="J292" i="7" s="1"/>
  <c r="K292" i="7" s="1"/>
  <c r="AF174" i="7"/>
  <c r="AG174" i="7" s="1"/>
  <c r="AH174" i="7" s="1"/>
  <c r="J174" i="7" s="1"/>
  <c r="K174" i="7" s="1"/>
  <c r="AF12" i="7"/>
  <c r="AG12" i="7" s="1"/>
  <c r="AH12" i="7" s="1"/>
  <c r="J12" i="7" s="1"/>
  <c r="K12" i="7" s="1"/>
  <c r="AF4" i="7"/>
  <c r="AG4" i="7" s="1"/>
  <c r="AH4" i="7" s="1"/>
  <c r="J4" i="7" s="1"/>
  <c r="K4" i="7" s="1"/>
  <c r="L5" i="7" s="1"/>
  <c r="AF1017" i="7"/>
  <c r="AG1017" i="7" s="1"/>
  <c r="AH1017" i="7" s="1"/>
  <c r="J1017" i="7" s="1"/>
  <c r="K1017" i="7" s="1"/>
  <c r="R1106" i="7"/>
  <c r="R1107" i="7" s="1"/>
  <c r="R1108" i="7" s="1"/>
  <c r="R1109" i="7" s="1"/>
  <c r="R1110" i="7" s="1"/>
  <c r="R1111" i="7" s="1"/>
  <c r="R532" i="7"/>
  <c r="R533" i="7" s="1"/>
  <c r="AE553" i="7"/>
  <c r="AF524" i="7"/>
  <c r="AG524" i="7" s="1"/>
  <c r="AH524" i="7" s="1"/>
  <c r="J524" i="7" s="1"/>
  <c r="K524" i="7" s="1"/>
  <c r="AF412" i="7"/>
  <c r="AG412" i="7" s="1"/>
  <c r="AH412" i="7" s="1"/>
  <c r="J412" i="7" s="1"/>
  <c r="K412" i="7" s="1"/>
  <c r="AF214" i="7"/>
  <c r="AG214" i="7" s="1"/>
  <c r="AH214" i="7" s="1"/>
  <c r="J214" i="7" s="1"/>
  <c r="K214" i="7" s="1"/>
  <c r="AF164" i="7"/>
  <c r="AG164" i="7" s="1"/>
  <c r="AH164" i="7" s="1"/>
  <c r="J164" i="7" s="1"/>
  <c r="K164" i="7" s="1"/>
  <c r="AF52" i="7"/>
  <c r="AG52" i="7" s="1"/>
  <c r="AH52" i="7" s="1"/>
  <c r="J52" i="7" s="1"/>
  <c r="K52" i="7" s="1"/>
  <c r="AF18" i="7"/>
  <c r="AG18" i="7" s="1"/>
  <c r="AH18" i="7" s="1"/>
  <c r="J18" i="7" s="1"/>
  <c r="K18" i="7" s="1"/>
  <c r="AF1103" i="7"/>
  <c r="AG1103" i="7" s="1"/>
  <c r="AH1103" i="7" s="1"/>
  <c r="J1103" i="7" s="1"/>
  <c r="K1103" i="7" s="1"/>
  <c r="AF1095" i="7"/>
  <c r="AG1095" i="7" s="1"/>
  <c r="AH1095" i="7" s="1"/>
  <c r="J1095" i="7" s="1"/>
  <c r="K1095" i="7" s="1"/>
  <c r="AF262" i="7"/>
  <c r="AG262" i="7" s="1"/>
  <c r="AH262" i="7" s="1"/>
  <c r="J262" i="7" s="1"/>
  <c r="K262" i="7" s="1"/>
  <c r="AF204" i="7"/>
  <c r="AG204" i="7" s="1"/>
  <c r="AH204" i="7" s="1"/>
  <c r="J204" i="7" s="1"/>
  <c r="K204" i="7" s="1"/>
  <c r="AF100" i="7"/>
  <c r="AG100" i="7" s="1"/>
  <c r="AH100" i="7" s="1"/>
  <c r="J100" i="7" s="1"/>
  <c r="K100" i="7" s="1"/>
  <c r="AF92" i="7"/>
  <c r="AG92" i="7" s="1"/>
  <c r="AH92" i="7" s="1"/>
  <c r="J92" i="7" s="1"/>
  <c r="K92" i="7" s="1"/>
  <c r="AF66" i="7"/>
  <c r="AG66" i="7" s="1"/>
  <c r="AH66" i="7" s="1"/>
  <c r="J66" i="7" s="1"/>
  <c r="K66" i="7" s="1"/>
  <c r="R455" i="7"/>
  <c r="R456" i="7" s="1"/>
  <c r="R457" i="7" s="1"/>
  <c r="R458" i="7" s="1"/>
  <c r="R459" i="7" s="1"/>
  <c r="R963" i="7"/>
  <c r="R964" i="7" s="1"/>
  <c r="R965" i="7" s="1"/>
  <c r="R378" i="7"/>
  <c r="R379" i="7" s="1"/>
  <c r="R380" i="7" s="1"/>
  <c r="R381" i="7" s="1"/>
  <c r="R382" i="7" s="1"/>
  <c r="R383" i="7" s="1"/>
  <c r="R384" i="7" s="1"/>
  <c r="R385" i="7" s="1"/>
  <c r="R386" i="7" s="1"/>
  <c r="R653" i="7"/>
  <c r="R654" i="7" s="1"/>
  <c r="R655" i="7" s="1"/>
  <c r="R656" i="7" s="1"/>
  <c r="R657" i="7" s="1"/>
  <c r="R125" i="7"/>
  <c r="R126" i="7" s="1"/>
  <c r="R127" i="7" s="1"/>
  <c r="R128" i="7" s="1"/>
  <c r="R129" i="7" s="1"/>
  <c r="R130" i="7" s="1"/>
  <c r="R235" i="7"/>
  <c r="R236" i="7" s="1"/>
  <c r="R237" i="7" s="1"/>
  <c r="R238" i="7" s="1"/>
  <c r="R239" i="7" s="1"/>
  <c r="R240" i="7" s="1"/>
  <c r="R241" i="7" s="1"/>
  <c r="R242" i="7" s="1"/>
  <c r="R243" i="7" s="1"/>
  <c r="U243" i="7" s="1"/>
  <c r="R908" i="7"/>
  <c r="R1084" i="7"/>
  <c r="R1085" i="7" s="1"/>
  <c r="R1008" i="7"/>
  <c r="R499" i="7"/>
  <c r="R500" i="7" s="1"/>
  <c r="R501" i="7" s="1"/>
  <c r="R502" i="7" s="1"/>
  <c r="R503" i="7" s="1"/>
  <c r="U503" i="7" s="1"/>
  <c r="R411" i="7"/>
  <c r="R412" i="7" s="1"/>
  <c r="R37" i="7"/>
  <c r="R798" i="7"/>
  <c r="R799" i="7" s="1"/>
  <c r="R800" i="7" s="1"/>
  <c r="R801" i="7" s="1"/>
  <c r="R802" i="7" s="1"/>
  <c r="R803" i="7" s="1"/>
  <c r="R804" i="7" s="1"/>
  <c r="R805" i="7" s="1"/>
  <c r="R806" i="7" s="1"/>
  <c r="R754" i="7"/>
  <c r="R755" i="7" s="1"/>
  <c r="R756" i="7" s="1"/>
  <c r="R400" i="7"/>
  <c r="R401" i="7" s="1"/>
  <c r="R402" i="7" s="1"/>
  <c r="R403" i="7" s="1"/>
  <c r="R404" i="7" s="1"/>
  <c r="R59" i="7"/>
  <c r="R60" i="7" s="1"/>
  <c r="R61" i="7" s="1"/>
  <c r="R191" i="7"/>
  <c r="R192" i="7" s="1"/>
  <c r="R193" i="7" s="1"/>
  <c r="R194" i="7" s="1"/>
  <c r="R195" i="7" s="1"/>
  <c r="R196" i="7" s="1"/>
  <c r="R197" i="7" s="1"/>
  <c r="R198" i="7" s="1"/>
  <c r="R199" i="7" s="1"/>
  <c r="R576" i="7"/>
  <c r="R577" i="7" s="1"/>
  <c r="R578" i="7" s="1"/>
  <c r="R579" i="7" s="1"/>
  <c r="R580" i="7" s="1"/>
  <c r="R581" i="7" s="1"/>
  <c r="R582" i="7" s="1"/>
  <c r="R583" i="7" s="1"/>
  <c r="R584" i="7" s="1"/>
  <c r="R4" i="7"/>
  <c r="R5" i="7" s="1"/>
  <c r="R389" i="7"/>
  <c r="R390" i="7" s="1"/>
  <c r="R391" i="7" s="1"/>
  <c r="R392" i="7" s="1"/>
  <c r="R393" i="7" s="1"/>
  <c r="R394" i="7" s="1"/>
  <c r="R395" i="7" s="1"/>
  <c r="R301" i="7"/>
  <c r="R302" i="7" s="1"/>
  <c r="R303" i="7" s="1"/>
  <c r="R304" i="7" s="1"/>
  <c r="R305" i="7" s="1"/>
  <c r="R306" i="7" s="1"/>
  <c r="R307" i="7" s="1"/>
  <c r="R308" i="7" s="1"/>
  <c r="R309" i="7" s="1"/>
  <c r="U309" i="7" s="1"/>
  <c r="R488" i="7"/>
  <c r="R489" i="7" s="1"/>
  <c r="R490" i="7" s="1"/>
  <c r="R491" i="7" s="1"/>
  <c r="R492" i="7" s="1"/>
  <c r="R565" i="7"/>
  <c r="R566" i="7" s="1"/>
  <c r="R567" i="7" s="1"/>
  <c r="R568" i="7" s="1"/>
  <c r="R569" i="7" s="1"/>
  <c r="R570" i="7" s="1"/>
  <c r="R571" i="7" s="1"/>
  <c r="R572" i="7" s="1"/>
  <c r="R573" i="7" s="1"/>
  <c r="R257" i="7"/>
  <c r="R258" i="7" s="1"/>
  <c r="R259" i="7" s="1"/>
  <c r="R260" i="7" s="1"/>
  <c r="R261" i="7" s="1"/>
  <c r="R262" i="7" s="1"/>
  <c r="R263" i="7" s="1"/>
  <c r="R264" i="7" s="1"/>
  <c r="R265" i="7" s="1"/>
  <c r="R48" i="7"/>
  <c r="R49" i="7" s="1"/>
  <c r="R50" i="7" s="1"/>
  <c r="Q553" i="7"/>
  <c r="R553" i="7" s="1"/>
  <c r="R554" i="7" s="1"/>
  <c r="R555" i="7" s="1"/>
  <c r="R466" i="7"/>
  <c r="R467" i="7" s="1"/>
  <c r="R468" i="7" s="1"/>
  <c r="R787" i="7"/>
  <c r="R788" i="7" s="1"/>
  <c r="R789" i="7" s="1"/>
  <c r="R790" i="7" s="1"/>
  <c r="R791" i="7" s="1"/>
  <c r="R792" i="7" s="1"/>
  <c r="R793" i="7" s="1"/>
  <c r="R794" i="7" s="1"/>
  <c r="R795" i="7" s="1"/>
  <c r="R81" i="7"/>
  <c r="R82" i="7" s="1"/>
  <c r="R83" i="7" s="1"/>
  <c r="R84" i="7" s="1"/>
  <c r="R85" i="7" s="1"/>
  <c r="R86" i="7" s="1"/>
  <c r="R87" i="7" s="1"/>
  <c r="R88" i="7" s="1"/>
  <c r="R89" i="7" s="1"/>
  <c r="R875" i="7"/>
  <c r="R876" i="7" s="1"/>
  <c r="R1117" i="7"/>
  <c r="T562" i="7"/>
  <c r="R290" i="7"/>
  <c r="R291" i="7" s="1"/>
  <c r="R514" i="7"/>
  <c r="R831" i="7"/>
  <c r="R832" i="7" s="1"/>
  <c r="R853" i="7"/>
  <c r="R854" i="7" s="1"/>
  <c r="R855" i="7" s="1"/>
  <c r="R856" i="7" s="1"/>
  <c r="R857" i="7" s="1"/>
  <c r="R858" i="7" s="1"/>
  <c r="R859" i="7" s="1"/>
  <c r="R860" i="7" s="1"/>
  <c r="R861" i="7" s="1"/>
  <c r="R1029" i="7"/>
  <c r="R1030" i="7" s="1"/>
  <c r="R820" i="7"/>
  <c r="R821" i="7" s="1"/>
  <c r="R822" i="7" s="1"/>
  <c r="R823" i="7" s="1"/>
  <c r="R824" i="7" s="1"/>
  <c r="R825" i="7" s="1"/>
  <c r="R826" i="7" s="1"/>
  <c r="R827" i="7" s="1"/>
  <c r="R828" i="7" s="1"/>
  <c r="U828" i="7" s="1"/>
  <c r="R765" i="7"/>
  <c r="R422" i="7"/>
  <c r="R423" i="7" s="1"/>
  <c r="R92" i="7"/>
  <c r="R93" i="7" s="1"/>
  <c r="R94" i="7" s="1"/>
  <c r="R95" i="7" s="1"/>
  <c r="R96" i="7" s="1"/>
  <c r="R97" i="7" s="1"/>
  <c r="R98" i="7" s="1"/>
  <c r="R99" i="7" s="1"/>
  <c r="R100" i="7" s="1"/>
  <c r="R610" i="7"/>
  <c r="R148" i="7"/>
  <c r="R202" i="7"/>
  <c r="R203" i="7" s="1"/>
  <c r="R204" i="7" s="1"/>
  <c r="R205" i="7" s="1"/>
  <c r="R206" i="7" s="1"/>
  <c r="R207" i="7" s="1"/>
  <c r="R208" i="7" s="1"/>
  <c r="R209" i="7" s="1"/>
  <c r="R210" i="7" s="1"/>
  <c r="R26" i="7"/>
  <c r="R213" i="7"/>
  <c r="R214" i="7" s="1"/>
  <c r="R215" i="7" s="1"/>
  <c r="R216" i="7" s="1"/>
  <c r="R217" i="7" s="1"/>
  <c r="R218" i="7" s="1"/>
  <c r="R219" i="7" s="1"/>
  <c r="R220" i="7" s="1"/>
  <c r="R221" i="7" s="1"/>
  <c r="R587" i="7"/>
  <c r="R345" i="7"/>
  <c r="R346" i="7" s="1"/>
  <c r="R347" i="7" s="1"/>
  <c r="R348" i="7" s="1"/>
  <c r="R349" i="7" s="1"/>
  <c r="U349" i="7" s="1"/>
  <c r="R699" i="7"/>
  <c r="R700" i="7" s="1"/>
  <c r="R180" i="7"/>
  <c r="R181" i="7" s="1"/>
  <c r="R136" i="7"/>
  <c r="R897" i="7"/>
  <c r="R809" i="7"/>
  <c r="R710" i="7"/>
  <c r="U694" i="7"/>
  <c r="R170" i="7"/>
  <c r="R1062" i="7"/>
  <c r="R953" i="7"/>
  <c r="R954" i="7" s="1"/>
  <c r="R886" i="7"/>
  <c r="R684" i="7"/>
  <c r="R685" i="7" s="1"/>
  <c r="R909" i="7"/>
  <c r="R910" i="7" s="1"/>
  <c r="R911" i="7" s="1"/>
  <c r="R912" i="7" s="1"/>
  <c r="R913" i="7" s="1"/>
  <c r="R914" i="7" s="1"/>
  <c r="R915" i="7" s="1"/>
  <c r="R916" i="7" s="1"/>
  <c r="U916" i="7" s="1"/>
  <c r="R732" i="7"/>
  <c r="R733" i="7" s="1"/>
  <c r="R734" i="7" s="1"/>
  <c r="R735" i="7" s="1"/>
  <c r="R736" i="7" s="1"/>
  <c r="R737" i="7" s="1"/>
  <c r="R738" i="7" s="1"/>
  <c r="R739" i="7" s="1"/>
  <c r="R740" i="7" s="1"/>
  <c r="R444" i="7"/>
  <c r="R38" i="7"/>
  <c r="R224" i="7"/>
  <c r="R543" i="7"/>
  <c r="R1096" i="7"/>
  <c r="R1097" i="7" s="1"/>
  <c r="R1098" i="7" s="1"/>
  <c r="R1099" i="7" s="1"/>
  <c r="R1100" i="7" s="1"/>
  <c r="R1101" i="7" s="1"/>
  <c r="R1102" i="7" s="1"/>
  <c r="R1103" i="7" s="1"/>
  <c r="R1052" i="7"/>
  <c r="R1053" i="7" s="1"/>
  <c r="R1018" i="7"/>
  <c r="R356" i="7"/>
  <c r="R334" i="7"/>
  <c r="R335" i="7" s="1"/>
  <c r="R336" i="7" s="1"/>
  <c r="R337" i="7" s="1"/>
  <c r="R338" i="7" s="1"/>
  <c r="R339" i="7" s="1"/>
  <c r="U339" i="7" s="1"/>
  <c r="R158" i="7"/>
  <c r="R1041" i="7"/>
  <c r="R1042" i="7" s="1"/>
  <c r="R1043" i="7" s="1"/>
  <c r="R1044" i="7" s="1"/>
  <c r="R1045" i="7" s="1"/>
  <c r="R930" i="7"/>
  <c r="R920" i="7"/>
  <c r="R921" i="7" s="1"/>
  <c r="R922" i="7" s="1"/>
  <c r="R923" i="7" s="1"/>
  <c r="R924" i="7" s="1"/>
  <c r="R925" i="7" s="1"/>
  <c r="R926" i="7" s="1"/>
  <c r="R927" i="7" s="1"/>
  <c r="R1073" i="7"/>
  <c r="R1074" i="7" s="1"/>
  <c r="R1075" i="7" s="1"/>
  <c r="R1076" i="7" s="1"/>
  <c r="R1077" i="7" s="1"/>
  <c r="R1081" i="7" s="1"/>
  <c r="R842" i="7"/>
  <c r="R843" i="7" s="1"/>
  <c r="R844" i="7" s="1"/>
  <c r="R845" i="7" s="1"/>
  <c r="R846" i="7" s="1"/>
  <c r="R847" i="7" s="1"/>
  <c r="R848" i="7" s="1"/>
  <c r="R849" i="7" s="1"/>
  <c r="R850" i="7" s="1"/>
  <c r="R776" i="7"/>
  <c r="R777" i="7" s="1"/>
  <c r="R778" i="7" s="1"/>
  <c r="R779" i="7" s="1"/>
  <c r="R780" i="7" s="1"/>
  <c r="R781" i="7" s="1"/>
  <c r="R782" i="7" s="1"/>
  <c r="R783" i="7" s="1"/>
  <c r="R784" i="7" s="1"/>
  <c r="R674" i="7"/>
  <c r="R675" i="7" s="1"/>
  <c r="R676" i="7" s="1"/>
  <c r="R677" i="7" s="1"/>
  <c r="R678" i="7" s="1"/>
  <c r="R679" i="7" s="1"/>
  <c r="R680" i="7" s="1"/>
  <c r="R681" i="7" s="1"/>
  <c r="U681" i="7" s="1"/>
  <c r="R643" i="7"/>
  <c r="R644" i="7" s="1"/>
  <c r="R645" i="7" s="1"/>
  <c r="R646" i="7" s="1"/>
  <c r="R647" i="7" s="1"/>
  <c r="R648" i="7" s="1"/>
  <c r="R649" i="7" s="1"/>
  <c r="R650" i="7" s="1"/>
  <c r="R71" i="7"/>
  <c r="R72" i="7" s="1"/>
  <c r="R73" i="7" s="1"/>
  <c r="R74" i="7" s="1"/>
  <c r="R75" i="7" s="1"/>
  <c r="R76" i="7" s="1"/>
  <c r="R77" i="7" s="1"/>
  <c r="R78" i="7" s="1"/>
  <c r="R312" i="7"/>
  <c r="R313" i="7" s="1"/>
  <c r="R314" i="7" s="1"/>
  <c r="R315" i="7" s="1"/>
  <c r="R316" i="7" s="1"/>
  <c r="R317" i="7" s="1"/>
  <c r="R318" i="7" s="1"/>
  <c r="R319" i="7" s="1"/>
  <c r="R320" i="7" s="1"/>
  <c r="U320" i="7" s="1"/>
  <c r="R268" i="7"/>
  <c r="R246" i="7"/>
  <c r="R247" i="7" s="1"/>
  <c r="R248" i="7" s="1"/>
  <c r="R249" i="7" s="1"/>
  <c r="R250" i="7" s="1"/>
  <c r="R251" i="7" s="1"/>
  <c r="R252" i="7" s="1"/>
  <c r="R253" i="7" s="1"/>
  <c r="R254" i="7" s="1"/>
  <c r="R631" i="7"/>
  <c r="R114" i="7"/>
  <c r="R115" i="7" s="1"/>
  <c r="R116" i="7" s="1"/>
  <c r="R117" i="7" s="1"/>
  <c r="R118" i="7" s="1"/>
  <c r="R119" i="7" s="1"/>
  <c r="R120" i="7" s="1"/>
  <c r="R121" i="7" s="1"/>
  <c r="R122" i="7" s="1"/>
  <c r="R941" i="7"/>
  <c r="R942" i="7" s="1"/>
  <c r="R943" i="7" s="1"/>
  <c r="R944" i="7" s="1"/>
  <c r="R945" i="7" s="1"/>
  <c r="R946" i="7" s="1"/>
  <c r="R598" i="7"/>
  <c r="R1009" i="7"/>
  <c r="R1010" i="7" s="1"/>
  <c r="R1011" i="7" s="1"/>
  <c r="R1012" i="7" s="1"/>
  <c r="R1013" i="7" s="1"/>
  <c r="R1014" i="7" s="1"/>
  <c r="R1015" i="7" s="1"/>
  <c r="R477" i="7"/>
  <c r="L60" i="7" l="1"/>
  <c r="L617" i="7"/>
  <c r="AF553" i="7"/>
  <c r="AG553" i="7" s="1"/>
  <c r="AH553" i="7" s="1"/>
  <c r="J553" i="7" s="1"/>
  <c r="K553" i="7" s="1"/>
  <c r="L136" i="7"/>
  <c r="L26" i="7"/>
  <c r="O776" i="7"/>
  <c r="P776" i="7" s="1"/>
  <c r="L776" i="7"/>
  <c r="O243" i="7"/>
  <c r="P243" i="7" s="1"/>
  <c r="L243" i="7"/>
  <c r="O1021" i="7"/>
  <c r="P1021" i="7" s="1"/>
  <c r="L1021" i="7"/>
  <c r="O316" i="7"/>
  <c r="P316" i="7" s="1"/>
  <c r="O924" i="7"/>
  <c r="P924" i="7" s="1"/>
  <c r="L924" i="7"/>
  <c r="O285" i="7"/>
  <c r="P285" i="7" s="1"/>
  <c r="L285" i="7"/>
  <c r="O610" i="7"/>
  <c r="P610" i="7" s="1"/>
  <c r="O287" i="7"/>
  <c r="P287" i="7" s="1"/>
  <c r="L287" i="7"/>
  <c r="O41" i="7"/>
  <c r="P41" i="7" s="1"/>
  <c r="L41" i="7"/>
  <c r="O705" i="7"/>
  <c r="P705" i="7" s="1"/>
  <c r="L705" i="7"/>
  <c r="O92" i="7"/>
  <c r="P92" i="7" s="1"/>
  <c r="L92" i="7"/>
  <c r="O1095" i="7"/>
  <c r="P1095" i="7" s="1"/>
  <c r="L1095" i="7"/>
  <c r="O164" i="7"/>
  <c r="P164" i="7" s="1"/>
  <c r="L164" i="7"/>
  <c r="O446" i="7"/>
  <c r="P446" i="7" s="1"/>
  <c r="L446" i="7"/>
  <c r="O1013" i="7"/>
  <c r="P1013" i="7" s="1"/>
  <c r="L1013" i="7"/>
  <c r="O331" i="7"/>
  <c r="P331" i="7" s="1"/>
  <c r="L331" i="7"/>
  <c r="O835" i="7"/>
  <c r="P835" i="7" s="1"/>
  <c r="O929" i="7"/>
  <c r="P929" i="7" s="1"/>
  <c r="O115" i="7"/>
  <c r="P115" i="7" s="1"/>
  <c r="L115" i="7"/>
  <c r="O499" i="7"/>
  <c r="P499" i="7" s="1"/>
  <c r="L499" i="7"/>
  <c r="O978" i="7"/>
  <c r="P978" i="7" s="1"/>
  <c r="L978" i="7"/>
  <c r="O355" i="7"/>
  <c r="P355" i="7" s="1"/>
  <c r="O268" i="7"/>
  <c r="P268" i="7" s="1"/>
  <c r="L268" i="7"/>
  <c r="O732" i="7"/>
  <c r="P732" i="7" s="1"/>
  <c r="L732" i="7"/>
  <c r="O199" i="7"/>
  <c r="P199" i="7" s="1"/>
  <c r="L199" i="7"/>
  <c r="O1063" i="7"/>
  <c r="P1063" i="7" s="1"/>
  <c r="L1063" i="7"/>
  <c r="O194" i="7"/>
  <c r="P194" i="7" s="1"/>
  <c r="L194" i="7"/>
  <c r="O489" i="7"/>
  <c r="P489" i="7" s="1"/>
  <c r="L489" i="7"/>
  <c r="O180" i="7"/>
  <c r="P180" i="7" s="1"/>
  <c r="L180" i="7"/>
  <c r="O757" i="7"/>
  <c r="P757" i="7" s="1"/>
  <c r="L757" i="7"/>
  <c r="O20" i="7"/>
  <c r="P20" i="7" s="1"/>
  <c r="O308" i="7"/>
  <c r="P308" i="7" s="1"/>
  <c r="L308" i="7"/>
  <c r="O100" i="7"/>
  <c r="P100" i="7" s="1"/>
  <c r="L100" i="7"/>
  <c r="O1103" i="7"/>
  <c r="P1103" i="7" s="1"/>
  <c r="L1103" i="7"/>
  <c r="O214" i="7"/>
  <c r="P214" i="7" s="1"/>
  <c r="L214" i="7"/>
  <c r="O12" i="7"/>
  <c r="P12" i="7" s="1"/>
  <c r="L12" i="7"/>
  <c r="O546" i="7"/>
  <c r="P546" i="7" s="1"/>
  <c r="L546" i="7"/>
  <c r="O302" i="7"/>
  <c r="P302" i="7" s="1"/>
  <c r="L302" i="7"/>
  <c r="O1050" i="7"/>
  <c r="P1050" i="7" s="1"/>
  <c r="L1050" i="7"/>
  <c r="O300" i="7"/>
  <c r="P300" i="7" s="1"/>
  <c r="L300" i="7"/>
  <c r="O654" i="7"/>
  <c r="P654" i="7" s="1"/>
  <c r="O872" i="7"/>
  <c r="P872" i="7" s="1"/>
  <c r="L872" i="7"/>
  <c r="O58" i="7"/>
  <c r="P58" i="7" s="1"/>
  <c r="O235" i="7"/>
  <c r="P235" i="7" s="1"/>
  <c r="L235" i="7"/>
  <c r="O554" i="7"/>
  <c r="P554" i="7" s="1"/>
  <c r="L554" i="7"/>
  <c r="O625" i="7"/>
  <c r="P625" i="7" s="1"/>
  <c r="L625" i="7"/>
  <c r="O889" i="7"/>
  <c r="P889" i="7" s="1"/>
  <c r="L889" i="7"/>
  <c r="O1002" i="7"/>
  <c r="P1002" i="7" s="1"/>
  <c r="L1002" i="7"/>
  <c r="O72" i="7"/>
  <c r="P72" i="7" s="1"/>
  <c r="L72" i="7"/>
  <c r="O130" i="7"/>
  <c r="P130" i="7" s="1"/>
  <c r="L130" i="7"/>
  <c r="O282" i="7"/>
  <c r="P282" i="7" s="1"/>
  <c r="L282" i="7"/>
  <c r="O714" i="7"/>
  <c r="P714" i="7" s="1"/>
  <c r="L714" i="7"/>
  <c r="O19" i="7"/>
  <c r="P19" i="7" s="1"/>
  <c r="L19" i="7"/>
  <c r="O802" i="7"/>
  <c r="P802" i="7" s="1"/>
  <c r="L802" i="7"/>
  <c r="O82" i="7"/>
  <c r="P82" i="7" s="1"/>
  <c r="L82" i="7"/>
  <c r="O276" i="7"/>
  <c r="P276" i="7" s="1"/>
  <c r="L276" i="7"/>
  <c r="O422" i="7"/>
  <c r="P422" i="7" s="1"/>
  <c r="L422" i="7"/>
  <c r="O560" i="7"/>
  <c r="P560" i="7" s="1"/>
  <c r="L560" i="7"/>
  <c r="O740" i="7"/>
  <c r="P740" i="7" s="1"/>
  <c r="L740" i="7"/>
  <c r="O916" i="7"/>
  <c r="P916" i="7" s="1"/>
  <c r="L916" i="7"/>
  <c r="O279" i="7"/>
  <c r="P279" i="7" s="1"/>
  <c r="L279" i="7"/>
  <c r="O676" i="7"/>
  <c r="P676" i="7" s="1"/>
  <c r="L676" i="7"/>
  <c r="O32" i="7"/>
  <c r="P32" i="7" s="1"/>
  <c r="L32" i="7"/>
  <c r="O228" i="7"/>
  <c r="P228" i="7" s="1"/>
  <c r="L228" i="7"/>
  <c r="O392" i="7"/>
  <c r="P392" i="7" s="1"/>
  <c r="L392" i="7"/>
  <c r="O42" i="7"/>
  <c r="P42" i="7" s="1"/>
  <c r="L42" i="7"/>
  <c r="O188" i="7"/>
  <c r="P188" i="7" s="1"/>
  <c r="L188" i="7"/>
  <c r="O685" i="7"/>
  <c r="P685" i="7" s="1"/>
  <c r="L685" i="7"/>
  <c r="O791" i="7"/>
  <c r="P791" i="7" s="1"/>
  <c r="L791" i="7"/>
  <c r="O1070" i="7"/>
  <c r="P1070" i="7" s="1"/>
  <c r="L1070" i="7"/>
  <c r="O50" i="7"/>
  <c r="P50" i="7" s="1"/>
  <c r="L50" i="7"/>
  <c r="O220" i="7"/>
  <c r="P220" i="7" s="1"/>
  <c r="L220" i="7"/>
  <c r="O613" i="7"/>
  <c r="P613" i="7" s="1"/>
  <c r="O945" i="7"/>
  <c r="P945" i="7" s="1"/>
  <c r="L945" i="7"/>
  <c r="O510" i="7"/>
  <c r="P510" i="7" s="1"/>
  <c r="L510" i="7"/>
  <c r="O707" i="7"/>
  <c r="P707" i="7" s="1"/>
  <c r="L707" i="7"/>
  <c r="L555" i="7"/>
  <c r="L930" i="7"/>
  <c r="O204" i="7"/>
  <c r="P204" i="7" s="1"/>
  <c r="L204" i="7"/>
  <c r="O69" i="7"/>
  <c r="P69" i="7" s="1"/>
  <c r="L69" i="7"/>
  <c r="O562" i="7"/>
  <c r="P562" i="7" s="1"/>
  <c r="O81" i="7"/>
  <c r="P81" i="7" s="1"/>
  <c r="L81" i="7"/>
  <c r="O922" i="7"/>
  <c r="P922" i="7" s="1"/>
  <c r="L922" i="7"/>
  <c r="O480" i="7"/>
  <c r="P480" i="7" s="1"/>
  <c r="L480" i="7"/>
  <c r="O1122" i="7"/>
  <c r="P1122" i="7" s="1"/>
  <c r="L1122" i="7"/>
  <c r="O686" i="7"/>
  <c r="P686" i="7" s="1"/>
  <c r="L686" i="7"/>
  <c r="O411" i="7"/>
  <c r="P411" i="7" s="1"/>
  <c r="L411" i="7"/>
  <c r="O879" i="7"/>
  <c r="P879" i="7" s="1"/>
  <c r="L879" i="7"/>
  <c r="O1116" i="7"/>
  <c r="P1116" i="7" s="1"/>
  <c r="L1116" i="7"/>
  <c r="O108" i="7"/>
  <c r="P108" i="7" s="1"/>
  <c r="L108" i="7"/>
  <c r="O246" i="7"/>
  <c r="P246" i="7" s="1"/>
  <c r="L246" i="7"/>
  <c r="O783" i="7"/>
  <c r="P783" i="7" s="1"/>
  <c r="L783" i="7"/>
  <c r="O957" i="7"/>
  <c r="P957" i="7" s="1"/>
  <c r="L957" i="7"/>
  <c r="L181" i="7"/>
  <c r="L611" i="7"/>
  <c r="O793" i="7"/>
  <c r="P793" i="7" s="1"/>
  <c r="L793" i="7"/>
  <c r="O1100" i="7"/>
  <c r="P1100" i="7" s="1"/>
  <c r="L1100" i="7"/>
  <c r="O412" i="7"/>
  <c r="P412" i="7" s="1"/>
  <c r="L412" i="7"/>
  <c r="O368" i="7"/>
  <c r="P368" i="7" s="1"/>
  <c r="L368" i="7"/>
  <c r="O946" i="7"/>
  <c r="P946" i="7" s="1"/>
  <c r="L946" i="7"/>
  <c r="O747" i="7"/>
  <c r="P747" i="7" s="1"/>
  <c r="L747" i="7"/>
  <c r="O140" i="7"/>
  <c r="P140" i="7" s="1"/>
  <c r="L140" i="7"/>
  <c r="O107" i="7"/>
  <c r="P107" i="7" s="1"/>
  <c r="L107" i="7"/>
  <c r="O237" i="7"/>
  <c r="P237" i="7" s="1"/>
  <c r="L237" i="7"/>
  <c r="O66" i="7"/>
  <c r="P66" i="7" s="1"/>
  <c r="L66" i="7"/>
  <c r="O262" i="7"/>
  <c r="P262" i="7" s="1"/>
  <c r="L262" i="7"/>
  <c r="O52" i="7"/>
  <c r="P52" i="7" s="1"/>
  <c r="L52" i="7"/>
  <c r="O524" i="7"/>
  <c r="P524" i="7" s="1"/>
  <c r="L524" i="7"/>
  <c r="O1017" i="7"/>
  <c r="P1017" i="7" s="1"/>
  <c r="L1017" i="7"/>
  <c r="O292" i="7"/>
  <c r="P292" i="7" s="1"/>
  <c r="L292" i="7"/>
  <c r="O500" i="7"/>
  <c r="P500" i="7" s="1"/>
  <c r="L500" i="7"/>
  <c r="O784" i="7"/>
  <c r="P784" i="7" s="1"/>
  <c r="L784" i="7"/>
  <c r="O958" i="7"/>
  <c r="P958" i="7" s="1"/>
  <c r="L958" i="7"/>
  <c r="O147" i="7"/>
  <c r="P147" i="7" s="1"/>
  <c r="L147" i="7"/>
  <c r="O323" i="7"/>
  <c r="P323" i="7" s="1"/>
  <c r="O598" i="7"/>
  <c r="P598" i="7" s="1"/>
  <c r="L598" i="7"/>
  <c r="O801" i="7"/>
  <c r="P801" i="7" s="1"/>
  <c r="L801" i="7"/>
  <c r="O914" i="7"/>
  <c r="P914" i="7" s="1"/>
  <c r="L914" i="7"/>
  <c r="O1031" i="7"/>
  <c r="P1031" i="7" s="1"/>
  <c r="L1031" i="7"/>
  <c r="O89" i="7"/>
  <c r="P89" i="7" s="1"/>
  <c r="L89" i="7"/>
  <c r="O149" i="7"/>
  <c r="P149" i="7" s="1"/>
  <c r="L149" i="7"/>
  <c r="O401" i="7"/>
  <c r="P401" i="7" s="1"/>
  <c r="L401" i="7"/>
  <c r="O600" i="7"/>
  <c r="P600" i="7" s="1"/>
  <c r="L600" i="7"/>
  <c r="O968" i="7"/>
  <c r="P968" i="7" s="1"/>
  <c r="O157" i="7"/>
  <c r="P157" i="7" s="1"/>
  <c r="O1041" i="7"/>
  <c r="P1041" i="7" s="1"/>
  <c r="L1041" i="7"/>
  <c r="O242" i="7"/>
  <c r="P242" i="7" s="1"/>
  <c r="L242" i="7"/>
  <c r="O319" i="7"/>
  <c r="P319" i="7" s="1"/>
  <c r="L319" i="7"/>
  <c r="O534" i="7"/>
  <c r="P534" i="7" s="1"/>
  <c r="L534" i="7"/>
  <c r="O678" i="7"/>
  <c r="P678" i="7" s="1"/>
  <c r="L678" i="7"/>
  <c r="O828" i="7"/>
  <c r="P828" i="7" s="1"/>
  <c r="L828" i="7"/>
  <c r="O191" i="7"/>
  <c r="P191" i="7" s="1"/>
  <c r="L191" i="7"/>
  <c r="O642" i="7"/>
  <c r="P642" i="7" s="1"/>
  <c r="O698" i="7"/>
  <c r="P698" i="7" s="1"/>
  <c r="O187" i="7"/>
  <c r="P187" i="7" s="1"/>
  <c r="L187" i="7"/>
  <c r="O329" i="7"/>
  <c r="P329" i="7" s="1"/>
  <c r="L329" i="7"/>
  <c r="O470" i="7"/>
  <c r="P470" i="7" s="1"/>
  <c r="L470" i="7"/>
  <c r="O154" i="7"/>
  <c r="P154" i="7" s="1"/>
  <c r="L154" i="7"/>
  <c r="O721" i="7"/>
  <c r="P721" i="7" s="1"/>
  <c r="O1044" i="7"/>
  <c r="P1044" i="7" s="1"/>
  <c r="L1044" i="7"/>
  <c r="O1124" i="7"/>
  <c r="P1124" i="7" s="1"/>
  <c r="L1124" i="7"/>
  <c r="O158" i="7"/>
  <c r="P158" i="7" s="1"/>
  <c r="L158" i="7"/>
  <c r="O254" i="7"/>
  <c r="P254" i="7" s="1"/>
  <c r="L254" i="7"/>
  <c r="O817" i="7"/>
  <c r="P817" i="7" s="1"/>
  <c r="L817" i="7"/>
  <c r="O1118" i="7"/>
  <c r="P1118" i="7" s="1"/>
  <c r="L1118" i="7"/>
  <c r="L836" i="7"/>
  <c r="L324" i="7"/>
  <c r="L159" i="7"/>
  <c r="O18" i="7"/>
  <c r="P18" i="7" s="1"/>
  <c r="L18" i="7"/>
  <c r="O174" i="7"/>
  <c r="P174" i="7" s="1"/>
  <c r="L174" i="7"/>
  <c r="O113" i="7"/>
  <c r="P113" i="7" s="1"/>
  <c r="L113" i="7"/>
  <c r="O904" i="7"/>
  <c r="P904" i="7" s="1"/>
  <c r="L904" i="7"/>
  <c r="O135" i="7"/>
  <c r="P135" i="7" s="1"/>
  <c r="O227" i="7"/>
  <c r="P227" i="7" s="1"/>
  <c r="L227" i="7"/>
  <c r="O820" i="7"/>
  <c r="P820" i="7" s="1"/>
  <c r="L820" i="7"/>
  <c r="O120" i="7"/>
  <c r="P120" i="7" s="1"/>
  <c r="L120" i="7"/>
  <c r="O4" i="7"/>
  <c r="P4" i="7" s="1"/>
  <c r="L4" i="7"/>
  <c r="O252" i="7"/>
  <c r="P252" i="7" s="1"/>
  <c r="L252" i="7"/>
  <c r="O864" i="7"/>
  <c r="P864" i="7" s="1"/>
  <c r="L864" i="7"/>
  <c r="O155" i="7"/>
  <c r="P155" i="7" s="1"/>
  <c r="L155" i="7"/>
  <c r="O606" i="7"/>
  <c r="P606" i="7" s="1"/>
  <c r="L606" i="7"/>
  <c r="O1085" i="7"/>
  <c r="P1085" i="7" s="1"/>
  <c r="L1085" i="7"/>
  <c r="O275" i="7"/>
  <c r="P275" i="7" s="1"/>
  <c r="L275" i="7"/>
  <c r="O668" i="7"/>
  <c r="P668" i="7" s="1"/>
  <c r="L668" i="7"/>
  <c r="O75" i="7"/>
  <c r="P75" i="7" s="1"/>
  <c r="L75" i="7"/>
  <c r="O348" i="7"/>
  <c r="P348" i="7" s="1"/>
  <c r="L348" i="7"/>
  <c r="O908" i="7"/>
  <c r="P908" i="7" s="1"/>
  <c r="L908" i="7"/>
  <c r="O650" i="7"/>
  <c r="P650" i="7" s="1"/>
  <c r="O371" i="7"/>
  <c r="P371" i="7" s="1"/>
  <c r="L371" i="7"/>
  <c r="O245" i="7"/>
  <c r="P245" i="7" s="1"/>
  <c r="L245" i="7"/>
  <c r="O577" i="7"/>
  <c r="P577" i="7" s="1"/>
  <c r="L577" i="7"/>
  <c r="O1056" i="7"/>
  <c r="P1056" i="7" s="1"/>
  <c r="L1056" i="7"/>
  <c r="O166" i="7"/>
  <c r="P166" i="7" s="1"/>
  <c r="L166" i="7"/>
  <c r="O871" i="7"/>
  <c r="P871" i="7" s="1"/>
  <c r="L871" i="7"/>
  <c r="O25" i="7"/>
  <c r="P25" i="7" s="1"/>
  <c r="L148" i="7"/>
  <c r="O699" i="7"/>
  <c r="P699" i="7" s="1"/>
  <c r="L699" i="7"/>
  <c r="L599" i="7"/>
  <c r="R544" i="7"/>
  <c r="R887" i="7"/>
  <c r="R888" i="7" s="1"/>
  <c r="R1063" i="7"/>
  <c r="R1118" i="7"/>
  <c r="R556" i="7"/>
  <c r="R292" i="7"/>
  <c r="R424" i="7"/>
  <c r="R632" i="7"/>
  <c r="R686" i="7"/>
  <c r="R757" i="7"/>
  <c r="R1019" i="7"/>
  <c r="R357" i="7"/>
  <c r="R39" i="7"/>
  <c r="R810" i="7"/>
  <c r="R966" i="7"/>
  <c r="R281" i="7"/>
  <c r="R149" i="7"/>
  <c r="R469" i="7"/>
  <c r="R269" i="7"/>
  <c r="R833" i="7"/>
  <c r="R931" i="7"/>
  <c r="R159" i="7"/>
  <c r="R523" i="7"/>
  <c r="R701" i="7"/>
  <c r="R6" i="7"/>
  <c r="R370" i="7"/>
  <c r="R27" i="7"/>
  <c r="R478" i="7"/>
  <c r="R51" i="7"/>
  <c r="R877" i="7"/>
  <c r="R1054" i="7"/>
  <c r="R1031" i="7"/>
  <c r="R225" i="7"/>
  <c r="R62" i="7"/>
  <c r="R725" i="7"/>
  <c r="R898" i="7"/>
  <c r="R137" i="7"/>
  <c r="R413" i="7"/>
  <c r="R18" i="7"/>
  <c r="R534" i="7"/>
  <c r="R599" i="7"/>
  <c r="R182" i="7"/>
  <c r="R1086" i="7"/>
  <c r="R955" i="7"/>
  <c r="R445" i="7"/>
  <c r="R171" i="7"/>
  <c r="R435" i="7"/>
  <c r="R711" i="7"/>
  <c r="R588" i="7"/>
  <c r="R611" i="7"/>
  <c r="R766" i="7"/>
  <c r="O553" i="7" l="1"/>
  <c r="P553" i="7" s="1"/>
  <c r="L553" i="7"/>
  <c r="R1119" i="7"/>
  <c r="R1064" i="7"/>
  <c r="R545" i="7"/>
  <c r="R712" i="7"/>
  <c r="R956" i="7"/>
  <c r="R600" i="7"/>
  <c r="R138" i="7"/>
  <c r="R226" i="7"/>
  <c r="R479" i="7"/>
  <c r="R702" i="7"/>
  <c r="R834" i="7"/>
  <c r="R282" i="7"/>
  <c r="R358" i="7"/>
  <c r="R687" i="7"/>
  <c r="R293" i="7"/>
  <c r="R589" i="7"/>
  <c r="R767" i="7"/>
  <c r="R446" i="7"/>
  <c r="R535" i="7"/>
  <c r="R899" i="7"/>
  <c r="R1032" i="7"/>
  <c r="R1055" i="7"/>
  <c r="R52" i="7"/>
  <c r="R28" i="7"/>
  <c r="R7" i="7"/>
  <c r="R524" i="7"/>
  <c r="R932" i="7"/>
  <c r="R270" i="7"/>
  <c r="R150" i="7"/>
  <c r="R967" i="7"/>
  <c r="R40" i="7"/>
  <c r="R633" i="7"/>
  <c r="R425" i="7"/>
  <c r="R172" i="7"/>
  <c r="R889" i="7"/>
  <c r="R19" i="7"/>
  <c r="R726" i="7"/>
  <c r="R878" i="7"/>
  <c r="R371" i="7"/>
  <c r="R160" i="7"/>
  <c r="R470" i="7"/>
  <c r="R811" i="7"/>
  <c r="R557" i="7"/>
  <c r="R1020" i="7"/>
  <c r="R436" i="7"/>
  <c r="R1087" i="7"/>
  <c r="R183" i="7"/>
  <c r="R414" i="7"/>
  <c r="R63" i="7"/>
  <c r="R612" i="7"/>
  <c r="R758" i="7"/>
  <c r="R1065" i="7" l="1"/>
  <c r="R546" i="7"/>
  <c r="R1120" i="7"/>
  <c r="R64" i="7"/>
  <c r="R558" i="7"/>
  <c r="R271" i="7"/>
  <c r="R184" i="7"/>
  <c r="R437" i="7"/>
  <c r="R161" i="7"/>
  <c r="R879" i="7"/>
  <c r="R890" i="7"/>
  <c r="R634" i="7"/>
  <c r="R968" i="7"/>
  <c r="R525" i="7"/>
  <c r="R1056" i="7"/>
  <c r="R900" i="7"/>
  <c r="R447" i="7"/>
  <c r="R590" i="7"/>
  <c r="R688" i="7"/>
  <c r="R283" i="7"/>
  <c r="R227" i="7"/>
  <c r="R601" i="7"/>
  <c r="R415" i="7"/>
  <c r="R173" i="7"/>
  <c r="R41" i="7"/>
  <c r="R151" i="7"/>
  <c r="R8" i="7"/>
  <c r="R1033" i="7"/>
  <c r="R768" i="7"/>
  <c r="R613" i="7"/>
  <c r="R1088" i="7"/>
  <c r="R1021" i="7"/>
  <c r="U470" i="7"/>
  <c r="U371" i="7"/>
  <c r="R20" i="7"/>
  <c r="R426" i="7"/>
  <c r="R933" i="7"/>
  <c r="R53" i="7"/>
  <c r="U535" i="7"/>
  <c r="R294" i="7"/>
  <c r="R359" i="7"/>
  <c r="R835" i="7"/>
  <c r="R480" i="7"/>
  <c r="R139" i="7"/>
  <c r="R957" i="7"/>
  <c r="R759" i="7"/>
  <c r="R812" i="7"/>
  <c r="R727" i="7"/>
  <c r="R29" i="7"/>
  <c r="R703" i="7"/>
  <c r="R713" i="7"/>
  <c r="R547" i="7" l="1"/>
  <c r="R1121" i="7"/>
  <c r="R1066" i="7"/>
  <c r="R704" i="7"/>
  <c r="R760" i="7"/>
  <c r="R836" i="7"/>
  <c r="R54" i="7"/>
  <c r="U426" i="7"/>
  <c r="R614" i="7"/>
  <c r="R1034" i="7"/>
  <c r="R602" i="7"/>
  <c r="R591" i="7"/>
  <c r="U525" i="7"/>
  <c r="R635" i="7"/>
  <c r="R162" i="7"/>
  <c r="R185" i="7"/>
  <c r="R969" i="7"/>
  <c r="U437" i="7"/>
  <c r="R714" i="7"/>
  <c r="R30" i="7"/>
  <c r="R813" i="7"/>
  <c r="R958" i="7"/>
  <c r="R481" i="7"/>
  <c r="R360" i="7"/>
  <c r="R934" i="7"/>
  <c r="R21" i="7"/>
  <c r="R769" i="7"/>
  <c r="R9" i="7"/>
  <c r="R42" i="7"/>
  <c r="U415" i="7"/>
  <c r="R228" i="7"/>
  <c r="R689" i="7"/>
  <c r="R448" i="7"/>
  <c r="R1057" i="7"/>
  <c r="R880" i="7"/>
  <c r="R272" i="7"/>
  <c r="R65" i="7"/>
  <c r="R140" i="7"/>
  <c r="R174" i="7"/>
  <c r="R901" i="7"/>
  <c r="R728" i="7"/>
  <c r="R295" i="7"/>
  <c r="R1022" i="7"/>
  <c r="R152" i="7"/>
  <c r="R284" i="7"/>
  <c r="R891" i="7"/>
  <c r="R559" i="7"/>
  <c r="R1089" i="7"/>
  <c r="R548" i="7" l="1"/>
  <c r="R1067" i="7"/>
  <c r="R1122" i="7"/>
  <c r="R1090" i="7"/>
  <c r="R892" i="7"/>
  <c r="R153" i="7"/>
  <c r="R729" i="7"/>
  <c r="R175" i="7"/>
  <c r="R66" i="7"/>
  <c r="R881" i="7"/>
  <c r="R1058" i="7"/>
  <c r="R690" i="7"/>
  <c r="R935" i="7"/>
  <c r="U481" i="7"/>
  <c r="R970" i="7"/>
  <c r="R163" i="7"/>
  <c r="R603" i="7"/>
  <c r="R615" i="7"/>
  <c r="R55" i="7"/>
  <c r="R761" i="7"/>
  <c r="R592" i="7"/>
  <c r="R560" i="7"/>
  <c r="R285" i="7"/>
  <c r="R1023" i="7"/>
  <c r="R296" i="7"/>
  <c r="R902" i="7"/>
  <c r="R141" i="7"/>
  <c r="R273" i="7"/>
  <c r="U448" i="7"/>
  <c r="R229" i="7"/>
  <c r="R43" i="7"/>
  <c r="R770" i="7"/>
  <c r="R22" i="7"/>
  <c r="U360" i="7"/>
  <c r="R959" i="7"/>
  <c r="R31" i="7"/>
  <c r="R186" i="7"/>
  <c r="R636" i="7"/>
  <c r="R1035" i="7"/>
  <c r="R837" i="7"/>
  <c r="R705" i="7"/>
  <c r="R10" i="7"/>
  <c r="R814" i="7"/>
  <c r="R715" i="7"/>
  <c r="R1068" i="7" l="1"/>
  <c r="R1123" i="7"/>
  <c r="R549" i="7"/>
  <c r="R1036" i="7"/>
  <c r="R960" i="7"/>
  <c r="R274" i="7"/>
  <c r="R561" i="7"/>
  <c r="R164" i="7"/>
  <c r="R1059" i="7"/>
  <c r="R230" i="7"/>
  <c r="R882" i="7"/>
  <c r="R706" i="7"/>
  <c r="R187" i="7"/>
  <c r="R23" i="7"/>
  <c r="R903" i="7"/>
  <c r="R1024" i="7"/>
  <c r="R616" i="7"/>
  <c r="U729" i="7"/>
  <c r="R716" i="7"/>
  <c r="R11" i="7"/>
  <c r="R838" i="7"/>
  <c r="R637" i="7"/>
  <c r="R32" i="7"/>
  <c r="R771" i="7"/>
  <c r="R142" i="7"/>
  <c r="R297" i="7"/>
  <c r="R286" i="7"/>
  <c r="R593" i="7"/>
  <c r="R56" i="7"/>
  <c r="R604" i="7"/>
  <c r="R971" i="7"/>
  <c r="R936" i="7"/>
  <c r="R691" i="7"/>
  <c r="R176" i="7"/>
  <c r="R893" i="7"/>
  <c r="R154" i="7"/>
  <c r="R815" i="7"/>
  <c r="R44" i="7"/>
  <c r="R762" i="7"/>
  <c r="R67" i="7"/>
  <c r="R1091" i="7"/>
  <c r="R1124" i="7" l="1"/>
  <c r="R1069" i="7"/>
  <c r="R550" i="7"/>
  <c r="U971" i="7"/>
  <c r="R287" i="7"/>
  <c r="R1092" i="7"/>
  <c r="R45" i="7"/>
  <c r="R155" i="7"/>
  <c r="R692" i="7"/>
  <c r="U56" i="7"/>
  <c r="R143" i="7"/>
  <c r="R772" i="7"/>
  <c r="R638" i="7"/>
  <c r="R12" i="7"/>
  <c r="R1025" i="7"/>
  <c r="U23" i="7"/>
  <c r="R707" i="7"/>
  <c r="R231" i="7"/>
  <c r="R165" i="7"/>
  <c r="R275" i="7"/>
  <c r="R1037" i="7"/>
  <c r="R617" i="7"/>
  <c r="U67" i="7"/>
  <c r="U762" i="7"/>
  <c r="R816" i="7"/>
  <c r="R894" i="7"/>
  <c r="R177" i="7"/>
  <c r="R937" i="7"/>
  <c r="R605" i="7"/>
  <c r="U593" i="7"/>
  <c r="R298" i="7"/>
  <c r="R33" i="7"/>
  <c r="R839" i="7"/>
  <c r="R717" i="7"/>
  <c r="R904" i="7"/>
  <c r="R188" i="7"/>
  <c r="R883" i="7"/>
  <c r="U1059" i="7"/>
  <c r="R562" i="7"/>
  <c r="U960" i="7"/>
  <c r="R551" i="7" l="1"/>
  <c r="R1125" i="7"/>
  <c r="R1070" i="7"/>
  <c r="U188" i="7"/>
  <c r="R718" i="7"/>
  <c r="U298" i="7"/>
  <c r="R606" i="7"/>
  <c r="U177" i="7"/>
  <c r="R817" i="7"/>
  <c r="U1037" i="7"/>
  <c r="R166" i="7"/>
  <c r="U707" i="7"/>
  <c r="R1026" i="7"/>
  <c r="R639" i="7"/>
  <c r="R144" i="7"/>
  <c r="U692" i="7"/>
  <c r="U155" i="7"/>
  <c r="U287" i="7"/>
  <c r="U562" i="7"/>
  <c r="U883" i="7"/>
  <c r="R905" i="7"/>
  <c r="U839" i="7"/>
  <c r="R938" i="7"/>
  <c r="U894" i="7"/>
  <c r="U617" i="7"/>
  <c r="R276" i="7"/>
  <c r="R232" i="7"/>
  <c r="U12" i="7"/>
  <c r="R773" i="7"/>
  <c r="U1092" i="7"/>
  <c r="R34" i="7"/>
  <c r="U1070" i="7" l="1"/>
  <c r="U1125" i="7"/>
  <c r="U551" i="7"/>
  <c r="U34" i="7"/>
  <c r="U232" i="7"/>
  <c r="U938" i="7"/>
  <c r="U144" i="7"/>
  <c r="U166" i="7"/>
  <c r="U606" i="7"/>
  <c r="U773" i="7"/>
  <c r="U905" i="7"/>
  <c r="U1026" i="7"/>
  <c r="U817" i="7"/>
  <c r="U718" i="7"/>
  <c r="U276" i="7"/>
  <c r="U639" i="7"/>
  <c r="F513" i="7"/>
  <c r="F514" i="7" s="1"/>
  <c r="F515" i="7" s="1"/>
  <c r="F516" i="7" s="1"/>
  <c r="F517" i="7" s="1"/>
  <c r="F518" i="7" s="1"/>
  <c r="F974" i="7"/>
  <c r="F975" i="7" s="1"/>
  <c r="F976" i="7" s="1"/>
  <c r="F977" i="7" s="1"/>
  <c r="F978" i="7" s="1"/>
  <c r="F979" i="7" s="1"/>
  <c r="F980" i="7" s="1"/>
  <c r="F981" i="7" s="1"/>
  <c r="F982" i="7" s="1"/>
  <c r="R974" i="7"/>
  <c r="U974" i="7" s="1"/>
  <c r="R975" i="7" l="1"/>
  <c r="R976" i="7" s="1"/>
  <c r="R977" i="7" s="1"/>
  <c r="R978" i="7" s="1"/>
  <c r="R979" i="7" s="1"/>
  <c r="R980" i="7" s="1"/>
  <c r="R981" i="7" s="1"/>
  <c r="R982" i="7" s="1"/>
</calcChain>
</file>

<file path=xl/comments1.xml><?xml version="1.0" encoding="utf-8"?>
<comments xmlns="http://schemas.openxmlformats.org/spreadsheetml/2006/main">
  <authors>
    <author/>
  </authors>
  <commentList>
    <comment ref="J461" authorId="0" shapeId="0">
      <text>
        <r>
          <rPr>
            <sz val="10"/>
            <color rgb="FF000000"/>
            <rFont val="Arial"/>
          </rPr>
          <t>check when all data entered
	-Jake Wittman</t>
        </r>
      </text>
    </comment>
    <comment ref="J515" authorId="0" shapeId="0">
      <text>
        <r>
          <rPr>
            <sz val="10"/>
            <color rgb="FF000000"/>
            <rFont val="Arial"/>
          </rPr>
          <t>check this once all data entered
	-Jake Wittman</t>
        </r>
      </text>
    </comment>
    <comment ref="B855" authorId="0" shapeId="0">
      <text>
        <r>
          <rPr>
            <sz val="10"/>
            <color rgb="FF000000"/>
            <rFont val="Arial"/>
          </rPr>
          <t>is this a tree row?
	-Jake Wittman</t>
        </r>
      </text>
    </comment>
    <comment ref="A866" authorId="0" shapeId="0">
      <text>
        <r>
          <rPr>
            <sz val="10"/>
            <color rgb="FF000000"/>
            <rFont val="Arial"/>
          </rPr>
          <t>Are these two rows trees?
	-Jake Wittman
is this a tree row
	-Jake Wittman</t>
        </r>
      </text>
    </comment>
  </commentList>
</comments>
</file>

<file path=xl/comments2.xml><?xml version="1.0" encoding="utf-8"?>
<comments xmlns="http://schemas.openxmlformats.org/spreadsheetml/2006/main">
  <authors>
    <author>Jake Wittman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Jake Wittman:</t>
        </r>
        <r>
          <rPr>
            <sz val="9"/>
            <color indexed="81"/>
            <rFont val="Tahoma"/>
            <charset val="1"/>
          </rPr>
          <t xml:space="preserve">
Last edited 4/6/2017 at 3:16 pm
</t>
        </r>
      </text>
    </comment>
    <comment ref="M461" authorId="1" shapeId="0">
      <text>
        <r>
          <rPr>
            <sz val="10"/>
            <color rgb="FF000000"/>
            <rFont val="Arial"/>
          </rPr>
          <t>check when all data entered
	-Jake Wittman</t>
        </r>
      </text>
    </comment>
    <comment ref="M515" authorId="1" shapeId="0">
      <text>
        <r>
          <rPr>
            <sz val="10"/>
            <color rgb="FF000000"/>
            <rFont val="Arial"/>
          </rPr>
          <t>check this once all data entered
	-Jake Wittman</t>
        </r>
      </text>
    </comment>
    <comment ref="V700" authorId="1" shapeId="0">
      <text>
        <r>
          <rPr>
            <sz val="10"/>
            <color rgb="FF000000"/>
            <rFont val="Arial"/>
          </rPr>
          <t>check which tree this should be
	-Jake Wittman</t>
        </r>
      </text>
    </comment>
    <comment ref="X721" authorId="1" shapeId="0">
      <text>
        <r>
          <rPr>
            <sz val="10"/>
            <color rgb="FF000000"/>
            <rFont val="Arial"/>
          </rPr>
          <t>look at this.
	-Jake Wittman</t>
        </r>
      </text>
    </comment>
    <comment ref="B855" authorId="1" shapeId="0">
      <text>
        <r>
          <rPr>
            <sz val="10"/>
            <color rgb="FF000000"/>
            <rFont val="Arial"/>
          </rPr>
          <t>is this a tree row?
	-Jake Wittman</t>
        </r>
      </text>
    </comment>
    <comment ref="A866" authorId="1" shapeId="0">
      <text>
        <r>
          <rPr>
            <sz val="10"/>
            <color rgb="FF000000"/>
            <rFont val="Arial"/>
          </rPr>
          <t>Are these two rows trees?
	-Jake Wittman
is this a tree row
	-Jake Wittman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M461" authorId="0" shapeId="0">
      <text>
        <r>
          <rPr>
            <sz val="10"/>
            <color rgb="FF000000"/>
            <rFont val="Arial"/>
          </rPr>
          <t>check when all data entered
	-Jake Wittman</t>
        </r>
      </text>
    </comment>
    <comment ref="M515" authorId="0" shapeId="0">
      <text>
        <r>
          <rPr>
            <sz val="10"/>
            <color rgb="FF000000"/>
            <rFont val="Arial"/>
          </rPr>
          <t>check this once all data entered
	-Jake Wittman</t>
        </r>
      </text>
    </comment>
    <comment ref="V700" authorId="0" shapeId="0">
      <text>
        <r>
          <rPr>
            <sz val="10"/>
            <color rgb="FF000000"/>
            <rFont val="Arial"/>
          </rPr>
          <t>check which tree this should be
	-Jake Wittman</t>
        </r>
      </text>
    </comment>
    <comment ref="X721" authorId="0" shapeId="0">
      <text>
        <r>
          <rPr>
            <sz val="10"/>
            <color rgb="FF000000"/>
            <rFont val="Arial"/>
          </rPr>
          <t>look at this.
	-Jake Wittman</t>
        </r>
      </text>
    </comment>
    <comment ref="B855" authorId="0" shapeId="0">
      <text>
        <r>
          <rPr>
            <sz val="10"/>
            <color rgb="FF000000"/>
            <rFont val="Arial"/>
          </rPr>
          <t>is this a tree row?
	-Jake Wittman</t>
        </r>
      </text>
    </comment>
    <comment ref="A866" authorId="0" shapeId="0">
      <text>
        <r>
          <rPr>
            <sz val="10"/>
            <color rgb="FF000000"/>
            <rFont val="Arial"/>
          </rPr>
          <t>Are these two rows trees?
	-Jake Wittman
is this a tree row
	-Jake Wittman</t>
        </r>
      </text>
    </comment>
  </commentList>
</comments>
</file>

<file path=xl/sharedStrings.xml><?xml version="1.0" encoding="utf-8"?>
<sst xmlns="http://schemas.openxmlformats.org/spreadsheetml/2006/main" count="34604" uniqueCount="461">
  <si>
    <t>distance</t>
  </si>
  <si>
    <t>angle</t>
  </si>
  <si>
    <t>windspeed</t>
  </si>
  <si>
    <t>notes</t>
  </si>
  <si>
    <t>.</t>
  </si>
  <si>
    <t>same</t>
  </si>
  <si>
    <t>no movement</t>
  </si>
  <si>
    <t>oak</t>
  </si>
  <si>
    <t>aspen</t>
  </si>
  <si>
    <t>above head out on branch on top of leaf</t>
  </si>
  <si>
    <t>probably dead</t>
  </si>
  <si>
    <t>molting</t>
  </si>
  <si>
    <t>same position</t>
  </si>
  <si>
    <t>alive</t>
  </si>
  <si>
    <t>meandering</t>
  </si>
  <si>
    <t>NE</t>
  </si>
  <si>
    <t>head heigh</t>
  </si>
  <si>
    <t>just above head height</t>
  </si>
  <si>
    <t>under leaf - eye level</t>
  </si>
  <si>
    <t>breast height</t>
  </si>
  <si>
    <t>N</t>
  </si>
  <si>
    <t>NW</t>
  </si>
  <si>
    <t>top of bamboo</t>
  </si>
  <si>
    <t>2 feet east of its aspen</t>
  </si>
  <si>
    <t>fell but no movement</t>
  </si>
  <si>
    <t>WSW</t>
  </si>
  <si>
    <t>crawling (fell on ground)</t>
  </si>
  <si>
    <t>SW</t>
  </si>
  <si>
    <t>fell and is crawling</t>
  </si>
  <si>
    <t>on midlevel leaf</t>
  </si>
  <si>
    <t>trunk</t>
  </si>
  <si>
    <t>W</t>
  </si>
  <si>
    <t>NNW</t>
  </si>
  <si>
    <t>S</t>
  </si>
  <si>
    <t>crawling on bamboo stake</t>
  </si>
  <si>
    <t>trees</t>
  </si>
  <si>
    <t>upper side branch</t>
  </si>
  <si>
    <t>under leaf, not feeding</t>
  </si>
  <si>
    <t>crawling on mid branch</t>
  </si>
  <si>
    <t>branch, resting</t>
  </si>
  <si>
    <t>hiding in shade</t>
  </si>
  <si>
    <t>E</t>
  </si>
  <si>
    <t>resting under litter</t>
  </si>
  <si>
    <t>dead</t>
  </si>
  <si>
    <t>alive, no movement</t>
  </si>
  <si>
    <t>move up main stem, alive</t>
  </si>
  <si>
    <t>lost* was found next day on aspen</t>
  </si>
  <si>
    <t>no diode</t>
  </si>
  <si>
    <t>NE site shifted 9 degrees east because of holes for trees</t>
  </si>
  <si>
    <t>in tree, eating oak</t>
  </si>
  <si>
    <t>in tree, hanging out</t>
  </si>
  <si>
    <t>in tree, feeding aspen</t>
  </si>
  <si>
    <t>hanging</t>
  </si>
  <si>
    <t>sitting on oak</t>
  </si>
  <si>
    <t>stepped on @ 8:23</t>
  </si>
  <si>
    <t>moved a bit after being stepped on</t>
  </si>
  <si>
    <t>NW trees</t>
  </si>
  <si>
    <t>sitting on branch</t>
  </si>
  <si>
    <t>on trunk not moving</t>
  </si>
  <si>
    <t>eating oak</t>
  </si>
  <si>
    <t>sitting on trunk</t>
  </si>
  <si>
    <t>crawling in ditch</t>
  </si>
  <si>
    <t>hiding</t>
  </si>
  <si>
    <t>still on stick</t>
  </si>
  <si>
    <t>on leaf</t>
  </si>
  <si>
    <t>on trunk</t>
  </si>
  <si>
    <t>moved higher on tree</t>
  </si>
  <si>
    <t>MIA</t>
  </si>
  <si>
    <t>under leaf at top</t>
  </si>
  <si>
    <t>fell @ base of tree</t>
  </si>
  <si>
    <t>branch, breast height</t>
  </si>
  <si>
    <t>feeding, breast height</t>
  </si>
  <si>
    <t>SE</t>
  </si>
  <si>
    <t>shade reading (? what)</t>
  </si>
  <si>
    <t>leaf, chin level, side branch</t>
  </si>
  <si>
    <t>leaf, eye level</t>
  </si>
  <si>
    <t>breast height, trunk</t>
  </si>
  <si>
    <t>up on trunk, eye level</t>
  </si>
  <si>
    <t>leaf, resting just below breast height</t>
  </si>
  <si>
    <t>back towards his aspen</t>
  </si>
  <si>
    <t>fell, between the two rows</t>
  </si>
  <si>
    <t>side of large mulch pile in direct sunlight</t>
  </si>
  <si>
    <t>of(?) tree dirt mounds</t>
  </si>
  <si>
    <t>eye level leaf</t>
  </si>
  <si>
    <t>eye level</t>
  </si>
  <si>
    <t>@ base of his oak</t>
  </si>
  <si>
    <t>fell, crawling towards tree</t>
  </si>
  <si>
    <t>crawling to mid oak</t>
  </si>
  <si>
    <t>fell</t>
  </si>
  <si>
    <t>sitting on shoot</t>
  </si>
  <si>
    <t>hanging in ditch</t>
  </si>
  <si>
    <t>west towards big pile</t>
  </si>
  <si>
    <t>crawling north</t>
  </si>
  <si>
    <t>not moving</t>
  </si>
  <si>
    <t>deadish</t>
  </si>
  <si>
    <t>on stick at drop</t>
  </si>
  <si>
    <t>on shoot near top</t>
  </si>
  <si>
    <t>medium height shoot</t>
  </si>
  <si>
    <t>low branch</t>
  </si>
  <si>
    <t>low on main stem</t>
  </si>
  <si>
    <t>underside of low leaf</t>
  </si>
  <si>
    <t>understick not moving</t>
  </si>
  <si>
    <t>shoot near top</t>
  </si>
  <si>
    <t>medium height main stem</t>
  </si>
  <si>
    <t>crawling toward top of stem</t>
  </si>
  <si>
    <t>base of tree, no movement, hiding in shade</t>
  </si>
  <si>
    <t>fell, 1 foot interior to aspen</t>
  </si>
  <si>
    <t>leaf, no movement</t>
  </si>
  <si>
    <t>branch</t>
  </si>
  <si>
    <t>shelting under log</t>
  </si>
  <si>
    <t>ground</t>
  </si>
  <si>
    <t>probably dead, was missing</t>
  </si>
  <si>
    <t>1 foot in front of front row</t>
  </si>
  <si>
    <t>fell, probably dead</t>
  </si>
  <si>
    <t>alive, hiding in shade</t>
  </si>
  <si>
    <t>moved to branch</t>
  </si>
  <si>
    <t>dead probably</t>
  </si>
  <si>
    <t>alive, crawled 3 ft SE then started back</t>
  </si>
  <si>
    <t>new leaf, same branch</t>
  </si>
  <si>
    <t>alive on one of the tree hills</t>
  </si>
  <si>
    <t>wiggling</t>
  </si>
  <si>
    <t>fell, molting, no movement</t>
  </si>
  <si>
    <t>alive?</t>
  </si>
  <si>
    <t>lower leaf, no movement</t>
  </si>
  <si>
    <t>molting, possibly dead</t>
  </si>
  <si>
    <t>fell, dead</t>
  </si>
  <si>
    <t>in soil @ base of adjacent oak</t>
  </si>
  <si>
    <t>not dead just a molt</t>
  </si>
  <si>
    <t>placed for day</t>
  </si>
  <si>
    <t>trunk below breast height</t>
  </si>
  <si>
    <t>navel height trunk</t>
  </si>
  <si>
    <t>eye height branch</t>
  </si>
  <si>
    <t>foot away from 2 trees</t>
  </si>
  <si>
    <t>breast height branch</t>
  </si>
  <si>
    <t>below breast height branch</t>
  </si>
  <si>
    <t>main stem</t>
  </si>
  <si>
    <t>between two rows of trees</t>
  </si>
  <si>
    <t>crawling down breast heigh branch</t>
  </si>
  <si>
    <t>branch below breast height</t>
  </si>
  <si>
    <t>way out on branch</t>
  </si>
  <si>
    <t>shady side of stick, dark clouds rolling in and wind picking up</t>
  </si>
  <si>
    <t>further NW</t>
  </si>
  <si>
    <t>the one that fell</t>
  </si>
  <si>
    <t>main stem, overcast</t>
  </si>
  <si>
    <t>hiding between trunk and shoot</t>
  </si>
  <si>
    <t>no movement, no shade</t>
  </si>
  <si>
    <t>missing</t>
  </si>
  <si>
    <t>likely dead, picked up at 2 pm b/c wind</t>
  </si>
  <si>
    <t>on back</t>
  </si>
  <si>
    <t>fell between two trees front row</t>
  </si>
  <si>
    <t>branch, no shade</t>
  </si>
  <si>
    <t>being eaten by beetle</t>
  </si>
  <si>
    <t>trunk, no movement</t>
  </si>
  <si>
    <t>on branch</t>
  </si>
  <si>
    <t>30.1 shade, likely dead, picked up at 2 pm b/c wind</t>
  </si>
  <si>
    <t>shade trunk</t>
  </si>
  <si>
    <t>shade ground: 38.4</t>
  </si>
  <si>
    <t>between shoot and bamboo</t>
  </si>
  <si>
    <t>overcast, likely dead, picked up at 2 pm b/c wind</t>
  </si>
  <si>
    <t>cross-reference ground temperature weather notes</t>
  </si>
  <si>
    <t>end of branch</t>
  </si>
  <si>
    <t>main stem, navel height</t>
  </si>
  <si>
    <t>trunk breast height</t>
  </si>
  <si>
    <t>in between rows</t>
  </si>
  <si>
    <t>leaf at branch end</t>
  </si>
  <si>
    <t>breast height trunk</t>
  </si>
  <si>
    <t>same branch</t>
  </si>
  <si>
    <t>branch, moved inward</t>
  </si>
  <si>
    <t>moved down to navel height</t>
  </si>
  <si>
    <t>eye level branch</t>
  </si>
  <si>
    <t>WNW</t>
  </si>
  <si>
    <t>higher branch, feeding</t>
  </si>
  <si>
    <t>overcast</t>
  </si>
  <si>
    <t>leaf eye level, overcast</t>
  </si>
  <si>
    <t>thunder, no rain</t>
  </si>
  <si>
    <t>leaf feeding</t>
  </si>
  <si>
    <t>branch above head height</t>
  </si>
  <si>
    <t>moved up trunk</t>
  </si>
  <si>
    <t>feeding</t>
  </si>
  <si>
    <t>dead, being eaten by beetle</t>
  </si>
  <si>
    <t>fell, base of its trees, alive, in shade</t>
  </si>
  <si>
    <t>still under log</t>
  </si>
  <si>
    <t>dead, no shade</t>
  </si>
  <si>
    <t>range finder stopped working b/c of fog</t>
  </si>
  <si>
    <t>moving up trunk, no shade</t>
  </si>
  <si>
    <t>end of branch, no shade</t>
  </si>
  <si>
    <t>trunk, no shade</t>
  </si>
  <si>
    <t>leaf bottom, no shade</t>
  </si>
  <si>
    <t>half way along branch, no shade</t>
  </si>
  <si>
    <t>eye level branch, no shade</t>
  </si>
  <si>
    <t>moved to new branch</t>
  </si>
  <si>
    <t>moved to different leaf, feeding</t>
  </si>
  <si>
    <t>crawling on branch</t>
  </si>
  <si>
    <t>moved to trunk, was stuck</t>
  </si>
  <si>
    <t>moved up to shade</t>
  </si>
  <si>
    <t>underneath stick</t>
  </si>
  <si>
    <t>alive, at top</t>
  </si>
  <si>
    <t>alive, trunk</t>
  </si>
  <si>
    <t>alive, mid branch</t>
  </si>
  <si>
    <t>being eaten by beetles</t>
  </si>
  <si>
    <t>under woodchip</t>
  </si>
  <si>
    <t>no longer feeding</t>
  </si>
  <si>
    <t>moved down trunk</t>
  </si>
  <si>
    <t>sheltering under leaf</t>
  </si>
  <si>
    <t>alive, under stick</t>
  </si>
  <si>
    <t>sun not up yet, ground temp only in shade</t>
  </si>
  <si>
    <t>placed</t>
  </si>
  <si>
    <t>below breast height, trunk</t>
  </si>
  <si>
    <t>eye height</t>
  </si>
  <si>
    <t>eye height, leaf</t>
  </si>
  <si>
    <t>above breast height, branch</t>
  </si>
  <si>
    <t>eye height, branch</t>
  </si>
  <si>
    <t>chin height, branch</t>
  </si>
  <si>
    <t>N -&gt; S</t>
  </si>
  <si>
    <t>eye height, leaf, feeding</t>
  </si>
  <si>
    <t>so movement</t>
  </si>
  <si>
    <t>base</t>
  </si>
  <si>
    <t>aspen -&gt; oak</t>
  </si>
  <si>
    <t>above head level, leaf, feeding</t>
  </si>
  <si>
    <t>chest height, branch</t>
  </si>
  <si>
    <t>above head level, branch</t>
  </si>
  <si>
    <t>below breast height, branch, climbed up from base</t>
  </si>
  <si>
    <t>above head level, leaf</t>
  </si>
  <si>
    <t>fell from tree, not moving</t>
  </si>
  <si>
    <t>below breast height, branch</t>
  </si>
  <si>
    <t>breast height, leaf</t>
  </si>
  <si>
    <t>fell out of tree</t>
  </si>
  <si>
    <t>blown out of tree, dead</t>
  </si>
  <si>
    <t>dead, being eaten by red/black beetle</t>
  </si>
  <si>
    <t>dead, blown off tree</t>
  </si>
  <si>
    <t>started using range finder again</t>
  </si>
  <si>
    <t>fell, stuck in spiderweb</t>
  </si>
  <si>
    <t>still feeding</t>
  </si>
  <si>
    <t>moved to bottom of leaf</t>
  </si>
  <si>
    <t>circling</t>
  </si>
  <si>
    <t>fell, at base of adjacent oak</t>
  </si>
  <si>
    <t>moved up tree, on side branch feeding</t>
  </si>
  <si>
    <t>still molting</t>
  </si>
  <si>
    <t>climbing up base</t>
  </si>
  <si>
    <t>leaf</t>
  </si>
  <si>
    <t>leaf, feeding</t>
  </si>
  <si>
    <t>moving</t>
  </si>
  <si>
    <t>done molting</t>
  </si>
  <si>
    <t>being attacked by beetle</t>
  </si>
  <si>
    <t>further up trunk</t>
  </si>
  <si>
    <t>fell, trying to hide</t>
  </si>
  <si>
    <t>move to trunk</t>
  </si>
  <si>
    <t>fell again, between 2 trees back row</t>
  </si>
  <si>
    <t>maybe dead</t>
  </si>
  <si>
    <t>moved up to branch</t>
  </si>
  <si>
    <t>missing, no more recordings after this</t>
  </si>
  <si>
    <t>MIA, no more recorded after this</t>
  </si>
  <si>
    <t>shade of log</t>
  </si>
  <si>
    <t>branch, moving up</t>
  </si>
  <si>
    <t>branch, no movement</t>
  </si>
  <si>
    <t>1A</t>
  </si>
  <si>
    <t>2A</t>
  </si>
  <si>
    <t>3A</t>
  </si>
  <si>
    <t>4A</t>
  </si>
  <si>
    <t>5A</t>
  </si>
  <si>
    <t>6A</t>
  </si>
  <si>
    <t>1P</t>
  </si>
  <si>
    <t>2P</t>
  </si>
  <si>
    <t>3P</t>
  </si>
  <si>
    <t>4P</t>
  </si>
  <si>
    <t>5P</t>
  </si>
  <si>
    <t>6P</t>
  </si>
  <si>
    <t>7A</t>
  </si>
  <si>
    <t>10A</t>
  </si>
  <si>
    <t>9A</t>
  </si>
  <si>
    <t>8A</t>
  </si>
  <si>
    <t>13A</t>
  </si>
  <si>
    <t>8P</t>
  </si>
  <si>
    <t>12P</t>
  </si>
  <si>
    <t>15P</t>
  </si>
  <si>
    <t>15A</t>
  </si>
  <si>
    <t>14P</t>
  </si>
  <si>
    <t>7P</t>
  </si>
  <si>
    <t>13P</t>
  </si>
  <si>
    <t>11A</t>
  </si>
  <si>
    <t>12A</t>
  </si>
  <si>
    <t>14A</t>
  </si>
  <si>
    <t>9P</t>
  </si>
  <si>
    <t>11P</t>
  </si>
  <si>
    <t>10P</t>
  </si>
  <si>
    <t>17P</t>
  </si>
  <si>
    <t>16P</t>
  </si>
  <si>
    <t>25A</t>
  </si>
  <si>
    <t>24A</t>
  </si>
  <si>
    <t>21P</t>
  </si>
  <si>
    <t>22P</t>
  </si>
  <si>
    <t>23P</t>
  </si>
  <si>
    <t>23A</t>
  </si>
  <si>
    <t>20A</t>
  </si>
  <si>
    <t>22A</t>
  </si>
  <si>
    <t>21A</t>
  </si>
  <si>
    <t>24P</t>
  </si>
  <si>
    <t>16A</t>
  </si>
  <si>
    <t>17A</t>
  </si>
  <si>
    <t>19P</t>
  </si>
  <si>
    <t>18P</t>
  </si>
  <si>
    <t>20P</t>
  </si>
  <si>
    <t>18A</t>
  </si>
  <si>
    <t>19A</t>
  </si>
  <si>
    <t>28A</t>
  </si>
  <si>
    <t>31A</t>
  </si>
  <si>
    <t>28P</t>
  </si>
  <si>
    <t>29P</t>
  </si>
  <si>
    <t>29A</t>
  </si>
  <si>
    <t>30A</t>
  </si>
  <si>
    <t>26A</t>
  </si>
  <si>
    <t>26P</t>
  </si>
  <si>
    <t>27A</t>
  </si>
  <si>
    <t>30P</t>
  </si>
  <si>
    <t>25P</t>
  </si>
  <si>
    <t>27P</t>
  </si>
  <si>
    <t>41P</t>
  </si>
  <si>
    <t>43A</t>
  </si>
  <si>
    <t>47A</t>
  </si>
  <si>
    <t>46A</t>
  </si>
  <si>
    <t>42A</t>
  </si>
  <si>
    <t>41A</t>
  </si>
  <si>
    <t>44P</t>
  </si>
  <si>
    <t>43P</t>
  </si>
  <si>
    <t>45A</t>
  </si>
  <si>
    <t>44A</t>
  </si>
  <si>
    <t>40P</t>
  </si>
  <si>
    <t>38P</t>
  </si>
  <si>
    <t>39P</t>
  </si>
  <si>
    <t>40A</t>
  </si>
  <si>
    <t>42P</t>
  </si>
  <si>
    <t>39A</t>
  </si>
  <si>
    <t>31P</t>
  </si>
  <si>
    <t>35P</t>
  </si>
  <si>
    <t>32P</t>
  </si>
  <si>
    <t>35A</t>
  </si>
  <si>
    <t>34A</t>
  </si>
  <si>
    <t>37A</t>
  </si>
  <si>
    <t>37P</t>
  </si>
  <si>
    <t>33P</t>
  </si>
  <si>
    <t>36A</t>
  </si>
  <si>
    <t>34P</t>
  </si>
  <si>
    <t>33A</t>
  </si>
  <si>
    <t>32A</t>
  </si>
  <si>
    <t>36P</t>
  </si>
  <si>
    <t>45P</t>
  </si>
  <si>
    <t>46P</t>
  </si>
  <si>
    <t>47P</t>
  </si>
  <si>
    <t>48A</t>
  </si>
  <si>
    <t>49A</t>
  </si>
  <si>
    <t>48P</t>
  </si>
  <si>
    <t>50A</t>
  </si>
  <si>
    <t>51A</t>
  </si>
  <si>
    <t>49P</t>
  </si>
  <si>
    <t>52A</t>
  </si>
  <si>
    <t>50P</t>
  </si>
  <si>
    <t>51P</t>
  </si>
  <si>
    <t>52P</t>
  </si>
  <si>
    <t>Absence</t>
  </si>
  <si>
    <t>Present</t>
  </si>
  <si>
    <t>radians</t>
  </si>
  <si>
    <t>x</t>
  </si>
  <si>
    <t>y</t>
  </si>
  <si>
    <t>placaed for day</t>
  </si>
  <si>
    <t>dist_travel_total</t>
  </si>
  <si>
    <t>sun</t>
  </si>
  <si>
    <t>shade</t>
  </si>
  <si>
    <t>dead, no shade b/c overcast (so really all shade)</t>
  </si>
  <si>
    <t>abs_distance</t>
  </si>
  <si>
    <t>mvmt_index</t>
  </si>
  <si>
    <t>qbtag</t>
  </si>
  <si>
    <t>treatment</t>
  </si>
  <si>
    <t>time</t>
  </si>
  <si>
    <t>date</t>
  </si>
  <si>
    <t>treat_id</t>
  </si>
  <si>
    <t>g.temp</t>
  </si>
  <si>
    <t>g.temp.location</t>
  </si>
  <si>
    <t>air.temp</t>
  </si>
  <si>
    <t>dist.travel</t>
  </si>
  <si>
    <t>dist.travel.total</t>
  </si>
  <si>
    <t>abs.distance</t>
  </si>
  <si>
    <t>mvmt.index</t>
  </si>
  <si>
    <t>direction.location</t>
  </si>
  <si>
    <t>living.status</t>
  </si>
  <si>
    <t>treat.num</t>
  </si>
  <si>
    <t>treat.id</t>
  </si>
  <si>
    <t>release.time</t>
  </si>
  <si>
    <t>living.status.log</t>
  </si>
  <si>
    <t>hour</t>
  </si>
  <si>
    <t>status</t>
  </si>
  <si>
    <t>ts.status</t>
  </si>
  <si>
    <t>vx</t>
  </si>
  <si>
    <t>vy</t>
  </si>
  <si>
    <t>N.v</t>
  </si>
  <si>
    <t>length N</t>
  </si>
  <si>
    <t>travel.card</t>
  </si>
  <si>
    <t>travel.card.num</t>
  </si>
  <si>
    <t>direction.radians</t>
  </si>
  <si>
    <t>direction.degrees</t>
  </si>
  <si>
    <t>distance.m</t>
  </si>
  <si>
    <t>length.v</t>
  </si>
  <si>
    <t>numbered label for larvae</t>
  </si>
  <si>
    <t>ground temp taken in sun or shade</t>
  </si>
  <si>
    <t>air temperature</t>
  </si>
  <si>
    <t>distance from center of plot in feet</t>
  </si>
  <si>
    <t>distance from center of plot in meters</t>
  </si>
  <si>
    <t>angle location of larvae relative to north in degrees</t>
  </si>
  <si>
    <t>angle column converted to radians</t>
  </si>
  <si>
    <t>calculation for x component of movement vector</t>
  </si>
  <si>
    <t>calculation of y component of movement vector</t>
  </si>
  <si>
    <t>dot product of movement vector and base vector</t>
  </si>
  <si>
    <t>length of base vector (vector pointing North 1 unit)</t>
  </si>
  <si>
    <t>length of movement vector</t>
  </si>
  <si>
    <t>direction in radians of movement</t>
  </si>
  <si>
    <t>direction of movement vector in degrees</t>
  </si>
  <si>
    <t>general direction of travel, grouped by every 45 degrees</t>
  </si>
  <si>
    <t>numbered version of cardinal direction</t>
  </si>
  <si>
    <t>distance traveled between observation points</t>
  </si>
  <si>
    <t>total distance traveled since release</t>
  </si>
  <si>
    <t>larvae located on ground (1) or not (0)</t>
  </si>
  <si>
    <t>absolute distance moved (final location minus first location)</t>
  </si>
  <si>
    <t>total distance moved divided by absolute distance moved</t>
  </si>
  <si>
    <t>notes on direction of travel</t>
  </si>
  <si>
    <t>windspeed in m/s</t>
  </si>
  <si>
    <t>alive (2), maybe alive (1), dead (0)</t>
  </si>
  <si>
    <t>alive (1), dead (0)</t>
  </si>
  <si>
    <t>alive (0), dead(1)</t>
  </si>
  <si>
    <t>number of larvae in treatment</t>
  </si>
  <si>
    <t>numerical ID for treatment (0 = absence, 1 = presence of host veg)</t>
  </si>
  <si>
    <t>turn.angle</t>
  </si>
  <si>
    <t>starting.quadrant</t>
  </si>
  <si>
    <t>turn angle of each move. For first move, calculated as the difference between the direction the larvae was facing when placed (coordinate angle + 180 modulo 360) and the direction they traveled in. For following moves calculated as the change in angle between two moves (-180 - 0 for left turns, 0 - 180 for right turns)</t>
  </si>
  <si>
    <t>y value for (x.y) location of larvae for plotting (Ft)</t>
  </si>
  <si>
    <t>x value for (x, y) location of larvae for plotting (ft)</t>
  </si>
  <si>
    <t>dist_center</t>
  </si>
  <si>
    <t>dist_m_center</t>
  </si>
  <si>
    <t>release_time</t>
  </si>
  <si>
    <t>g_temp</t>
  </si>
  <si>
    <t>g_temp_location</t>
  </si>
  <si>
    <t>air_temp</t>
  </si>
  <si>
    <t>direction_radians</t>
  </si>
  <si>
    <t>direction_degrees</t>
  </si>
  <si>
    <t>turn_angle</t>
  </si>
  <si>
    <t>starting_quadrant</t>
  </si>
  <si>
    <t>travel_card</t>
  </si>
  <si>
    <t>travel_card_num</t>
  </si>
  <si>
    <t>dist_travel</t>
  </si>
  <si>
    <t>direction_location</t>
  </si>
  <si>
    <t>living_status</t>
  </si>
  <si>
    <t>living_status_log</t>
  </si>
  <si>
    <t>ts_status</t>
  </si>
  <si>
    <t>treat_num</t>
  </si>
  <si>
    <t>N_v</t>
  </si>
  <si>
    <t>length_N</t>
  </si>
  <si>
    <t>length_v</t>
  </si>
  <si>
    <t>Date of observation</t>
  </si>
  <si>
    <t>in the presence or absence of host veg (put on tree or not)</t>
  </si>
  <si>
    <t>Time of observation</t>
  </si>
  <si>
    <t>Hour of observation</t>
  </si>
  <si>
    <t>Time since release</t>
  </si>
  <si>
    <t>Ground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</si>
</sst>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1" xfId="0" applyNumberFormat="1" applyFont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 applyBorder="1"/>
    <xf numFmtId="0" fontId="3" fillId="0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Fill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48</xdr:row>
      <xdr:rowOff>38100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48</xdr:row>
      <xdr:rowOff>38100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48</xdr:row>
      <xdr:rowOff>38100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582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6297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823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48</xdr:row>
      <xdr:rowOff>38100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823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48</xdr:row>
      <xdr:rowOff>38100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866775</xdr:colOff>
      <xdr:row>48</xdr:row>
      <xdr:rowOff>38100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866775</xdr:colOff>
      <xdr:row>48</xdr:row>
      <xdr:rowOff>38100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9535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866775</xdr:colOff>
      <xdr:row>48</xdr:row>
      <xdr:rowOff>38100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9535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25"/>
  <sheetViews>
    <sheetView tabSelected="1" zoomScale="110" zoomScaleNormal="11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defaultColWidth="14.42578125" defaultRowHeight="15.75" customHeight="1" x14ac:dyDescent="0.2"/>
  <cols>
    <col min="4" max="4" width="14.42578125" style="12"/>
    <col min="9" max="9" width="18.85546875" style="28" customWidth="1"/>
    <col min="10" max="12" width="14.42578125" customWidth="1"/>
    <col min="15" max="15" width="14.42578125" style="14"/>
  </cols>
  <sheetData>
    <row r="1" spans="1:16" ht="15.75" customHeight="1" thickBot="1" x14ac:dyDescent="0.25">
      <c r="A1" s="3" t="s">
        <v>373</v>
      </c>
      <c r="B1" s="3" t="s">
        <v>370</v>
      </c>
      <c r="C1" s="3" t="s">
        <v>372</v>
      </c>
      <c r="D1" s="13" t="s">
        <v>388</v>
      </c>
      <c r="E1" s="3" t="s">
        <v>436</v>
      </c>
      <c r="F1" s="3" t="s">
        <v>437</v>
      </c>
      <c r="G1" s="3" t="s">
        <v>438</v>
      </c>
      <c r="H1" s="3" t="s">
        <v>439</v>
      </c>
      <c r="I1" s="3" t="s">
        <v>434</v>
      </c>
      <c r="J1" s="3" t="s">
        <v>1</v>
      </c>
      <c r="K1" s="3" t="s">
        <v>110</v>
      </c>
      <c r="L1" s="3" t="s">
        <v>2</v>
      </c>
      <c r="M1" s="27" t="s">
        <v>448</v>
      </c>
      <c r="N1" s="27" t="s">
        <v>449</v>
      </c>
      <c r="O1" s="14" t="s">
        <v>389</v>
      </c>
      <c r="P1" s="3" t="s">
        <v>451</v>
      </c>
    </row>
    <row r="2" spans="1:16" ht="15.75" customHeight="1" thickBot="1" x14ac:dyDescent="0.25">
      <c r="A2" s="5">
        <v>42569</v>
      </c>
      <c r="B2" s="3">
        <v>1</v>
      </c>
      <c r="C2" s="6">
        <v>0.33749999999999997</v>
      </c>
      <c r="D2" s="13">
        <v>8</v>
      </c>
      <c r="E2" s="13">
        <f t="shared" ref="E2:E65" si="0">IF(B2=B1,((C2-C1)*1440)+E1,0)</f>
        <v>0</v>
      </c>
      <c r="F2" s="3">
        <v>22.3</v>
      </c>
      <c r="G2" s="3" t="s">
        <v>365</v>
      </c>
      <c r="H2" s="3">
        <v>24.2</v>
      </c>
      <c r="I2" s="3">
        <v>100</v>
      </c>
      <c r="J2" s="3">
        <v>154</v>
      </c>
      <c r="K2" s="8">
        <v>1</v>
      </c>
      <c r="L2" s="3">
        <v>2</v>
      </c>
      <c r="M2" s="14">
        <v>2</v>
      </c>
      <c r="N2" s="14">
        <v>1</v>
      </c>
      <c r="O2" s="14">
        <v>0</v>
      </c>
      <c r="P2" s="3" t="s">
        <v>255</v>
      </c>
    </row>
    <row r="3" spans="1:16" ht="15.75" customHeight="1" thickBot="1" x14ac:dyDescent="0.25">
      <c r="A3" s="5">
        <v>42569</v>
      </c>
      <c r="B3" s="3">
        <v>1</v>
      </c>
      <c r="C3" s="6">
        <v>0.3888888888888889</v>
      </c>
      <c r="D3" s="13">
        <v>9</v>
      </c>
      <c r="E3" s="13">
        <f t="shared" si="0"/>
        <v>74.000000000000057</v>
      </c>
      <c r="F3" s="3">
        <v>28.8</v>
      </c>
      <c r="G3" s="3" t="s">
        <v>365</v>
      </c>
      <c r="H3" s="3">
        <v>25.1</v>
      </c>
      <c r="I3" s="3">
        <v>100</v>
      </c>
      <c r="J3" s="3">
        <v>168</v>
      </c>
      <c r="K3" s="8">
        <v>1</v>
      </c>
      <c r="L3" s="3">
        <v>0</v>
      </c>
      <c r="M3" s="14">
        <v>2</v>
      </c>
      <c r="N3" s="14">
        <v>1</v>
      </c>
      <c r="O3" s="14">
        <v>0</v>
      </c>
      <c r="P3" s="3" t="s">
        <v>255</v>
      </c>
    </row>
    <row r="4" spans="1:16" ht="15.75" customHeight="1" thickBot="1" x14ac:dyDescent="0.25">
      <c r="A4" s="5">
        <v>42569</v>
      </c>
      <c r="B4" s="3">
        <v>1</v>
      </c>
      <c r="C4" s="6">
        <v>0.42708333333333331</v>
      </c>
      <c r="D4" s="13">
        <v>10</v>
      </c>
      <c r="E4" s="13">
        <f t="shared" si="0"/>
        <v>129.00000000000003</v>
      </c>
      <c r="F4" s="3">
        <v>28.7</v>
      </c>
      <c r="G4" s="3" t="s">
        <v>365</v>
      </c>
      <c r="H4" s="3">
        <v>26.9</v>
      </c>
      <c r="I4" s="3">
        <v>99</v>
      </c>
      <c r="J4" s="3">
        <v>164</v>
      </c>
      <c r="K4" s="8">
        <v>1</v>
      </c>
      <c r="L4" s="3">
        <v>3.2</v>
      </c>
      <c r="M4" s="14">
        <v>2</v>
      </c>
      <c r="N4" s="14">
        <v>1</v>
      </c>
      <c r="O4" s="14">
        <v>0</v>
      </c>
      <c r="P4" s="3" t="s">
        <v>255</v>
      </c>
    </row>
    <row r="5" spans="1:16" ht="15.75" customHeight="1" thickBot="1" x14ac:dyDescent="0.25">
      <c r="A5" s="5">
        <v>42569</v>
      </c>
      <c r="B5" s="3">
        <v>1</v>
      </c>
      <c r="C5" s="6">
        <v>0.46736111111111112</v>
      </c>
      <c r="D5" s="13">
        <v>11</v>
      </c>
      <c r="E5" s="13">
        <f t="shared" si="0"/>
        <v>187.00000000000006</v>
      </c>
      <c r="F5" s="3">
        <v>39.4</v>
      </c>
      <c r="G5" s="3" t="s">
        <v>365</v>
      </c>
      <c r="H5" s="3">
        <v>35.200000000000003</v>
      </c>
      <c r="I5" s="3">
        <v>90</v>
      </c>
      <c r="J5" s="3">
        <v>161</v>
      </c>
      <c r="K5" s="8">
        <v>1</v>
      </c>
      <c r="L5" s="3">
        <v>1</v>
      </c>
      <c r="M5" s="14">
        <v>2</v>
      </c>
      <c r="N5" s="14">
        <v>1</v>
      </c>
      <c r="O5" s="14">
        <v>0</v>
      </c>
      <c r="P5" s="3" t="s">
        <v>255</v>
      </c>
    </row>
    <row r="6" spans="1:16" ht="15.75" customHeight="1" thickBot="1" x14ac:dyDescent="0.25">
      <c r="A6" s="5">
        <v>42569</v>
      </c>
      <c r="B6" s="3">
        <v>1</v>
      </c>
      <c r="C6" s="6">
        <v>0.50555555555555554</v>
      </c>
      <c r="D6" s="13">
        <v>12</v>
      </c>
      <c r="E6" s="13">
        <f t="shared" si="0"/>
        <v>242.00000000000003</v>
      </c>
      <c r="F6" s="3">
        <v>42.3</v>
      </c>
      <c r="G6" s="3" t="s">
        <v>365</v>
      </c>
      <c r="H6" s="3">
        <v>30.4</v>
      </c>
      <c r="I6" s="3">
        <v>83</v>
      </c>
      <c r="J6" s="3">
        <v>165</v>
      </c>
      <c r="K6" s="8">
        <v>1</v>
      </c>
      <c r="L6" s="3">
        <v>3</v>
      </c>
      <c r="M6" s="14">
        <v>2</v>
      </c>
      <c r="N6" s="14">
        <v>1</v>
      </c>
      <c r="O6" s="14">
        <v>0</v>
      </c>
      <c r="P6" s="3" t="s">
        <v>255</v>
      </c>
    </row>
    <row r="7" spans="1:16" ht="15.75" customHeight="1" thickBot="1" x14ac:dyDescent="0.25">
      <c r="A7" s="5">
        <v>42569</v>
      </c>
      <c r="B7" s="3">
        <v>1</v>
      </c>
      <c r="C7" s="6">
        <v>0.54861111111111105</v>
      </c>
      <c r="D7" s="13">
        <v>13</v>
      </c>
      <c r="E7" s="13">
        <f t="shared" si="0"/>
        <v>304</v>
      </c>
      <c r="F7" s="3">
        <v>44.7</v>
      </c>
      <c r="G7" s="3" t="s">
        <v>365</v>
      </c>
      <c r="H7" s="3">
        <v>30.1</v>
      </c>
      <c r="I7" s="3">
        <v>80</v>
      </c>
      <c r="J7" s="3">
        <v>165</v>
      </c>
      <c r="K7" s="8">
        <v>1</v>
      </c>
      <c r="L7" s="3">
        <v>4.2</v>
      </c>
      <c r="M7" s="14">
        <v>2</v>
      </c>
      <c r="N7" s="14">
        <v>1</v>
      </c>
      <c r="O7" s="14">
        <v>0</v>
      </c>
      <c r="P7" s="3" t="s">
        <v>255</v>
      </c>
    </row>
    <row r="8" spans="1:16" ht="15.75" customHeight="1" thickBot="1" x14ac:dyDescent="0.25">
      <c r="A8" s="5">
        <v>42569</v>
      </c>
      <c r="B8" s="3">
        <v>1</v>
      </c>
      <c r="C8" s="6">
        <v>0.58472222222222225</v>
      </c>
      <c r="D8" s="13">
        <v>14</v>
      </c>
      <c r="E8" s="13">
        <f t="shared" si="0"/>
        <v>356.00000000000011</v>
      </c>
      <c r="F8" s="3">
        <v>46.5</v>
      </c>
      <c r="G8" s="3" t="s">
        <v>365</v>
      </c>
      <c r="H8" s="3">
        <v>29.5</v>
      </c>
      <c r="I8" s="3">
        <v>80</v>
      </c>
      <c r="J8" s="3">
        <v>165</v>
      </c>
      <c r="K8" s="8">
        <v>1</v>
      </c>
      <c r="L8" s="3">
        <v>3.8</v>
      </c>
      <c r="M8" s="14">
        <v>0</v>
      </c>
      <c r="N8" s="14">
        <v>0</v>
      </c>
      <c r="O8" s="14">
        <v>1</v>
      </c>
      <c r="P8" s="3" t="s">
        <v>255</v>
      </c>
    </row>
    <row r="9" spans="1:16" ht="15.75" customHeight="1" thickBot="1" x14ac:dyDescent="0.25">
      <c r="A9" s="5">
        <v>42569</v>
      </c>
      <c r="B9" s="3">
        <v>1</v>
      </c>
      <c r="C9" s="6">
        <v>0.62638888888888888</v>
      </c>
      <c r="D9" s="13">
        <v>15</v>
      </c>
      <c r="E9" s="13">
        <f t="shared" si="0"/>
        <v>416.00000000000006</v>
      </c>
      <c r="F9" s="3">
        <v>41.6</v>
      </c>
      <c r="G9" s="3" t="s">
        <v>365</v>
      </c>
      <c r="H9" s="3">
        <v>29.9</v>
      </c>
      <c r="I9" s="3">
        <v>80</v>
      </c>
      <c r="J9" s="3">
        <v>165</v>
      </c>
      <c r="K9" s="8">
        <v>1</v>
      </c>
      <c r="L9" s="3">
        <v>5.7</v>
      </c>
      <c r="M9" s="14">
        <v>0</v>
      </c>
      <c r="N9" s="14">
        <v>0</v>
      </c>
      <c r="O9" s="14">
        <v>1</v>
      </c>
      <c r="P9" s="3" t="s">
        <v>255</v>
      </c>
    </row>
    <row r="10" spans="1:16" ht="15.75" customHeight="1" thickBot="1" x14ac:dyDescent="0.25">
      <c r="A10" s="5">
        <v>42569</v>
      </c>
      <c r="B10" s="3">
        <v>1</v>
      </c>
      <c r="C10" s="6">
        <v>0.66666666666666663</v>
      </c>
      <c r="D10" s="13">
        <v>16</v>
      </c>
      <c r="E10" s="13">
        <f t="shared" si="0"/>
        <v>474</v>
      </c>
      <c r="F10" s="3">
        <v>46.7</v>
      </c>
      <c r="G10" s="3" t="s">
        <v>365</v>
      </c>
      <c r="H10" s="3">
        <v>30.6</v>
      </c>
      <c r="I10" s="3">
        <v>80</v>
      </c>
      <c r="J10" s="3">
        <v>165</v>
      </c>
      <c r="K10" s="8">
        <v>1</v>
      </c>
      <c r="L10" s="3">
        <v>5.8</v>
      </c>
      <c r="M10" s="14">
        <v>0</v>
      </c>
      <c r="N10" s="14">
        <v>0</v>
      </c>
      <c r="O10" s="14">
        <v>1</v>
      </c>
      <c r="P10" s="3" t="s">
        <v>255</v>
      </c>
    </row>
    <row r="11" spans="1:16" ht="15.75" customHeight="1" thickBot="1" x14ac:dyDescent="0.25">
      <c r="A11" s="5">
        <v>42569</v>
      </c>
      <c r="B11" s="3">
        <v>1</v>
      </c>
      <c r="C11" s="6">
        <v>0.71388888888888891</v>
      </c>
      <c r="D11" s="13">
        <v>17</v>
      </c>
      <c r="E11" s="13">
        <f t="shared" si="0"/>
        <v>542.00000000000011</v>
      </c>
      <c r="F11" s="3">
        <v>30.6</v>
      </c>
      <c r="G11" s="3" t="s">
        <v>365</v>
      </c>
      <c r="H11" s="3">
        <v>27.9</v>
      </c>
      <c r="I11" s="3">
        <v>80</v>
      </c>
      <c r="J11" s="3">
        <v>165</v>
      </c>
      <c r="K11" s="8">
        <v>1</v>
      </c>
      <c r="L11" s="3">
        <v>5.3</v>
      </c>
      <c r="M11" s="14">
        <v>0</v>
      </c>
      <c r="N11" s="14">
        <v>0</v>
      </c>
      <c r="O11" s="14">
        <v>1</v>
      </c>
      <c r="P11" s="3" t="s">
        <v>255</v>
      </c>
    </row>
    <row r="12" spans="1:16" ht="15.75" customHeight="1" thickBot="1" x14ac:dyDescent="0.25">
      <c r="A12" s="5">
        <v>42569</v>
      </c>
      <c r="B12" s="3">
        <v>1</v>
      </c>
      <c r="C12" s="6">
        <v>0.75347222222222221</v>
      </c>
      <c r="D12" s="13">
        <v>18</v>
      </c>
      <c r="E12" s="13">
        <f t="shared" si="0"/>
        <v>599.00000000000011</v>
      </c>
      <c r="F12" s="3">
        <v>30.1</v>
      </c>
      <c r="G12" s="3" t="s">
        <v>365</v>
      </c>
      <c r="H12" s="3">
        <v>29.2</v>
      </c>
      <c r="I12" s="3">
        <v>80</v>
      </c>
      <c r="J12" s="3">
        <v>165</v>
      </c>
      <c r="K12" s="8">
        <v>1</v>
      </c>
      <c r="L12" s="3">
        <v>2.7</v>
      </c>
      <c r="M12" s="14">
        <v>0</v>
      </c>
      <c r="N12" s="14">
        <v>0</v>
      </c>
      <c r="O12" s="14">
        <v>1</v>
      </c>
      <c r="P12" s="3" t="s">
        <v>255</v>
      </c>
    </row>
    <row r="13" spans="1:16" ht="15.75" customHeight="1" thickBot="1" x14ac:dyDescent="0.25">
      <c r="A13" s="5">
        <v>42569</v>
      </c>
      <c r="B13" s="3">
        <v>2</v>
      </c>
      <c r="C13" s="6">
        <v>0.33749999999999997</v>
      </c>
      <c r="D13" s="13">
        <v>8</v>
      </c>
      <c r="E13" s="13">
        <f t="shared" si="0"/>
        <v>0</v>
      </c>
      <c r="F13" s="3">
        <v>26</v>
      </c>
      <c r="G13" s="3" t="s">
        <v>365</v>
      </c>
      <c r="H13" s="3">
        <v>24.2</v>
      </c>
      <c r="I13" s="3">
        <v>100</v>
      </c>
      <c r="J13" s="3">
        <v>154</v>
      </c>
      <c r="K13" s="8">
        <v>1</v>
      </c>
      <c r="L13" s="3">
        <v>2</v>
      </c>
      <c r="M13" s="14">
        <v>2</v>
      </c>
      <c r="N13" s="14">
        <v>1</v>
      </c>
      <c r="O13" s="14">
        <v>0</v>
      </c>
      <c r="P13" s="3" t="s">
        <v>256</v>
      </c>
    </row>
    <row r="14" spans="1:16" ht="15.75" customHeight="1" thickBot="1" x14ac:dyDescent="0.25">
      <c r="A14" s="5">
        <v>42569</v>
      </c>
      <c r="B14" s="3">
        <v>2</v>
      </c>
      <c r="C14" s="6">
        <v>0.3888888888888889</v>
      </c>
      <c r="D14" s="13">
        <v>9</v>
      </c>
      <c r="E14" s="13">
        <f t="shared" si="0"/>
        <v>74.000000000000057</v>
      </c>
      <c r="F14" s="3">
        <v>20.5</v>
      </c>
      <c r="G14" s="3" t="s">
        <v>365</v>
      </c>
      <c r="H14" s="3">
        <v>25.1</v>
      </c>
      <c r="I14" s="3">
        <v>95</v>
      </c>
      <c r="J14" s="3">
        <v>163</v>
      </c>
      <c r="K14" s="8">
        <v>1</v>
      </c>
      <c r="L14" s="3"/>
      <c r="M14" s="14">
        <v>2</v>
      </c>
      <c r="N14" s="14">
        <v>1</v>
      </c>
      <c r="O14" s="14">
        <v>0</v>
      </c>
      <c r="P14" s="3" t="s">
        <v>256</v>
      </c>
    </row>
    <row r="15" spans="1:16" ht="15.75" customHeight="1" thickBot="1" x14ac:dyDescent="0.25">
      <c r="A15" s="5">
        <v>42569</v>
      </c>
      <c r="B15" s="3">
        <v>2</v>
      </c>
      <c r="C15" s="6">
        <v>0.42708333333333331</v>
      </c>
      <c r="D15" s="13">
        <v>10</v>
      </c>
      <c r="E15" s="13">
        <f t="shared" si="0"/>
        <v>129.00000000000003</v>
      </c>
      <c r="F15" s="3">
        <v>26.1</v>
      </c>
      <c r="G15" s="3" t="s">
        <v>365</v>
      </c>
      <c r="H15" s="3">
        <v>26.9</v>
      </c>
      <c r="I15" s="3">
        <v>100</v>
      </c>
      <c r="J15" s="3">
        <v>162</v>
      </c>
      <c r="K15" s="8">
        <v>1</v>
      </c>
      <c r="L15" s="3">
        <v>3.2</v>
      </c>
      <c r="M15" s="14">
        <v>2</v>
      </c>
      <c r="N15" s="14">
        <v>1</v>
      </c>
      <c r="O15" s="14">
        <v>0</v>
      </c>
      <c r="P15" s="3" t="s">
        <v>256</v>
      </c>
    </row>
    <row r="16" spans="1:16" ht="15.75" customHeight="1" thickBot="1" x14ac:dyDescent="0.25">
      <c r="A16" s="5">
        <v>42569</v>
      </c>
      <c r="B16" s="3">
        <v>2</v>
      </c>
      <c r="C16" s="6">
        <v>0.46736111111111112</v>
      </c>
      <c r="D16" s="13">
        <v>11</v>
      </c>
      <c r="E16" s="13">
        <f t="shared" si="0"/>
        <v>187.00000000000006</v>
      </c>
      <c r="F16" s="3">
        <v>52.8</v>
      </c>
      <c r="G16" s="3" t="s">
        <v>365</v>
      </c>
      <c r="H16" s="3">
        <v>35.200000000000003</v>
      </c>
      <c r="I16" s="3">
        <v>101</v>
      </c>
      <c r="J16" s="3">
        <v>160</v>
      </c>
      <c r="K16" s="8">
        <v>1</v>
      </c>
      <c r="L16" s="3">
        <v>1</v>
      </c>
      <c r="M16" s="14">
        <v>2</v>
      </c>
      <c r="N16" s="14">
        <v>1</v>
      </c>
      <c r="O16" s="14">
        <v>0</v>
      </c>
      <c r="P16" s="3" t="s">
        <v>256</v>
      </c>
    </row>
    <row r="17" spans="1:16" ht="15.75" customHeight="1" thickBot="1" x14ac:dyDescent="0.25">
      <c r="A17" s="5">
        <v>42569</v>
      </c>
      <c r="B17" s="3">
        <v>2</v>
      </c>
      <c r="C17" s="6">
        <v>0.5083333333333333</v>
      </c>
      <c r="D17" s="13">
        <v>12</v>
      </c>
      <c r="E17" s="13">
        <f t="shared" si="0"/>
        <v>246</v>
      </c>
      <c r="F17" s="3">
        <v>36.200000000000003</v>
      </c>
      <c r="G17" s="3" t="s">
        <v>365</v>
      </c>
      <c r="H17" s="3">
        <v>30.4</v>
      </c>
      <c r="I17" s="3">
        <v>101</v>
      </c>
      <c r="J17" s="3">
        <v>161</v>
      </c>
      <c r="K17" s="8">
        <v>1</v>
      </c>
      <c r="L17" s="3">
        <v>3</v>
      </c>
      <c r="M17" s="14">
        <v>2</v>
      </c>
      <c r="N17" s="14">
        <v>1</v>
      </c>
      <c r="O17" s="14">
        <v>0</v>
      </c>
      <c r="P17" s="3" t="s">
        <v>256</v>
      </c>
    </row>
    <row r="18" spans="1:16" ht="15.75" customHeight="1" thickBot="1" x14ac:dyDescent="0.25">
      <c r="A18" s="5">
        <v>42569</v>
      </c>
      <c r="B18" s="3">
        <v>2</v>
      </c>
      <c r="C18" s="6">
        <v>0.54999999999999993</v>
      </c>
      <c r="D18" s="13">
        <v>13</v>
      </c>
      <c r="E18" s="13">
        <f t="shared" si="0"/>
        <v>305.99999999999994</v>
      </c>
      <c r="F18" s="3">
        <v>35.6</v>
      </c>
      <c r="G18" s="3" t="s">
        <v>365</v>
      </c>
      <c r="H18" s="3">
        <v>30.1</v>
      </c>
      <c r="I18" s="3">
        <v>101</v>
      </c>
      <c r="J18" s="3">
        <v>161</v>
      </c>
      <c r="K18" s="8">
        <v>1</v>
      </c>
      <c r="L18" s="3">
        <v>4.2</v>
      </c>
      <c r="M18" s="14">
        <v>2</v>
      </c>
      <c r="N18" s="14">
        <v>1</v>
      </c>
      <c r="O18" s="14">
        <v>0</v>
      </c>
      <c r="P18" s="3" t="s">
        <v>256</v>
      </c>
    </row>
    <row r="19" spans="1:16" ht="15.75" customHeight="1" thickBot="1" x14ac:dyDescent="0.25">
      <c r="A19" s="5">
        <v>42569</v>
      </c>
      <c r="B19" s="3">
        <v>2</v>
      </c>
      <c r="C19" s="6">
        <v>0.58472222222222225</v>
      </c>
      <c r="D19" s="13">
        <v>14</v>
      </c>
      <c r="E19" s="13">
        <f t="shared" si="0"/>
        <v>356.00000000000011</v>
      </c>
      <c r="F19" s="3">
        <v>36.5</v>
      </c>
      <c r="G19" s="3" t="s">
        <v>365</v>
      </c>
      <c r="H19" s="3">
        <v>29.5</v>
      </c>
      <c r="I19" s="3">
        <v>101</v>
      </c>
      <c r="J19" s="3">
        <v>161</v>
      </c>
      <c r="K19" s="8">
        <v>1</v>
      </c>
      <c r="L19" s="3">
        <v>3.8</v>
      </c>
      <c r="M19" s="14">
        <v>2</v>
      </c>
      <c r="N19" s="14">
        <v>1</v>
      </c>
      <c r="O19" s="14">
        <v>0</v>
      </c>
      <c r="P19" s="3" t="s">
        <v>256</v>
      </c>
    </row>
    <row r="20" spans="1:16" ht="15.75" customHeight="1" thickBot="1" x14ac:dyDescent="0.25">
      <c r="A20" s="5">
        <v>42569</v>
      </c>
      <c r="B20" s="3">
        <v>2</v>
      </c>
      <c r="C20" s="6">
        <v>0.62638888888888888</v>
      </c>
      <c r="D20" s="13">
        <v>15</v>
      </c>
      <c r="E20" s="13">
        <f t="shared" si="0"/>
        <v>416.00000000000006</v>
      </c>
      <c r="F20" s="3">
        <v>30.3</v>
      </c>
      <c r="G20" s="3" t="s">
        <v>365</v>
      </c>
      <c r="H20" s="3">
        <v>29.9</v>
      </c>
      <c r="I20" s="3">
        <v>98</v>
      </c>
      <c r="J20" s="3">
        <v>153</v>
      </c>
      <c r="K20" s="8">
        <v>1</v>
      </c>
      <c r="L20" s="3">
        <v>5.7</v>
      </c>
      <c r="M20" s="14">
        <v>2</v>
      </c>
      <c r="N20" s="14">
        <v>1</v>
      </c>
      <c r="O20" s="14">
        <v>0</v>
      </c>
      <c r="P20" s="3" t="s">
        <v>256</v>
      </c>
    </row>
    <row r="21" spans="1:16" ht="15.75" customHeight="1" thickBot="1" x14ac:dyDescent="0.25">
      <c r="A21" s="5">
        <v>42569</v>
      </c>
      <c r="B21" s="3">
        <v>2</v>
      </c>
      <c r="C21" s="6">
        <v>0.66666666666666663</v>
      </c>
      <c r="D21" s="13">
        <v>16</v>
      </c>
      <c r="E21" s="13">
        <f t="shared" si="0"/>
        <v>474</v>
      </c>
      <c r="F21" s="3">
        <v>30</v>
      </c>
      <c r="G21" s="3" t="s">
        <v>365</v>
      </c>
      <c r="H21" s="3">
        <v>30.6</v>
      </c>
      <c r="I21" s="3">
        <v>98</v>
      </c>
      <c r="J21" s="3">
        <v>153</v>
      </c>
      <c r="K21" s="8">
        <v>1</v>
      </c>
      <c r="L21" s="3">
        <v>5.8</v>
      </c>
      <c r="M21" s="14">
        <v>2</v>
      </c>
      <c r="N21" s="14">
        <v>1</v>
      </c>
      <c r="O21" s="14">
        <v>0</v>
      </c>
      <c r="P21" s="3" t="s">
        <v>256</v>
      </c>
    </row>
    <row r="22" spans="1:16" ht="15.75" customHeight="1" thickBot="1" x14ac:dyDescent="0.25">
      <c r="A22" s="5">
        <v>42569</v>
      </c>
      <c r="B22" s="3">
        <v>2</v>
      </c>
      <c r="C22" s="6">
        <v>0.71388888888888891</v>
      </c>
      <c r="D22" s="13">
        <v>17</v>
      </c>
      <c r="E22" s="13">
        <f t="shared" si="0"/>
        <v>542.00000000000011</v>
      </c>
      <c r="F22" s="3">
        <v>24.6</v>
      </c>
      <c r="G22" s="3" t="s">
        <v>365</v>
      </c>
      <c r="H22" s="3">
        <v>27.9</v>
      </c>
      <c r="I22" s="3">
        <v>98</v>
      </c>
      <c r="J22" s="3">
        <v>153</v>
      </c>
      <c r="K22" s="8">
        <v>1</v>
      </c>
      <c r="L22" s="3">
        <v>5.3</v>
      </c>
      <c r="M22" s="14">
        <v>2</v>
      </c>
      <c r="N22" s="14">
        <v>1</v>
      </c>
      <c r="O22" s="14">
        <v>0</v>
      </c>
      <c r="P22" s="3" t="s">
        <v>256</v>
      </c>
    </row>
    <row r="23" spans="1:16" ht="15.75" customHeight="1" thickBot="1" x14ac:dyDescent="0.25">
      <c r="A23" s="5">
        <v>42569</v>
      </c>
      <c r="B23" s="3">
        <v>2</v>
      </c>
      <c r="C23" s="6">
        <v>0.75347222222222221</v>
      </c>
      <c r="D23" s="13">
        <v>18</v>
      </c>
      <c r="E23" s="13">
        <f t="shared" si="0"/>
        <v>599.00000000000011</v>
      </c>
      <c r="F23" s="3">
        <v>24.8</v>
      </c>
      <c r="G23" s="3" t="s">
        <v>365</v>
      </c>
      <c r="H23" s="3">
        <v>29.2</v>
      </c>
      <c r="I23" s="3">
        <v>98</v>
      </c>
      <c r="J23" s="3">
        <v>153</v>
      </c>
      <c r="K23" s="8">
        <v>1</v>
      </c>
      <c r="L23" s="3">
        <v>2.7</v>
      </c>
      <c r="M23" s="14">
        <v>2</v>
      </c>
      <c r="N23" s="14">
        <v>1</v>
      </c>
      <c r="O23" s="14">
        <v>0</v>
      </c>
      <c r="P23" s="3" t="s">
        <v>256</v>
      </c>
    </row>
    <row r="24" spans="1:16" ht="15.75" customHeight="1" thickBot="1" x14ac:dyDescent="0.25">
      <c r="A24" s="5">
        <v>42569</v>
      </c>
      <c r="B24" s="3">
        <v>4</v>
      </c>
      <c r="C24" s="6">
        <v>0.33749999999999997</v>
      </c>
      <c r="D24" s="13">
        <v>8</v>
      </c>
      <c r="E24" s="13">
        <f t="shared" si="0"/>
        <v>0</v>
      </c>
      <c r="F24" s="3">
        <v>26.3</v>
      </c>
      <c r="G24" s="3" t="s">
        <v>365</v>
      </c>
      <c r="H24" s="3">
        <v>24.2</v>
      </c>
      <c r="I24" s="3">
        <v>100</v>
      </c>
      <c r="J24" s="3">
        <v>154</v>
      </c>
      <c r="K24" s="8">
        <v>1</v>
      </c>
      <c r="L24" s="3">
        <v>2</v>
      </c>
      <c r="M24" s="14">
        <v>2</v>
      </c>
      <c r="N24" s="14">
        <v>1</v>
      </c>
      <c r="O24" s="14">
        <v>0</v>
      </c>
      <c r="P24" s="3" t="s">
        <v>257</v>
      </c>
    </row>
    <row r="25" spans="1:16" ht="15.75" customHeight="1" thickBot="1" x14ac:dyDescent="0.25">
      <c r="A25" s="5">
        <v>42569</v>
      </c>
      <c r="B25" s="3">
        <v>4</v>
      </c>
      <c r="C25" s="6">
        <v>0.3888888888888889</v>
      </c>
      <c r="D25" s="13">
        <v>9</v>
      </c>
      <c r="E25" s="13">
        <f t="shared" si="0"/>
        <v>74.000000000000057</v>
      </c>
      <c r="F25" s="3">
        <v>28.8</v>
      </c>
      <c r="G25" s="3" t="s">
        <v>365</v>
      </c>
      <c r="H25" s="3">
        <v>25.1</v>
      </c>
      <c r="I25" s="3">
        <v>97</v>
      </c>
      <c r="J25" s="3">
        <v>162</v>
      </c>
      <c r="K25" s="8">
        <v>1</v>
      </c>
      <c r="L25" s="3">
        <v>0</v>
      </c>
      <c r="M25" s="14">
        <v>2</v>
      </c>
      <c r="N25" s="14">
        <v>1</v>
      </c>
      <c r="O25" s="14">
        <v>0</v>
      </c>
      <c r="P25" s="3" t="s">
        <v>257</v>
      </c>
    </row>
    <row r="26" spans="1:16" ht="15.75" customHeight="1" thickBot="1" x14ac:dyDescent="0.25">
      <c r="A26" s="5">
        <v>42569</v>
      </c>
      <c r="B26" s="3">
        <v>4</v>
      </c>
      <c r="C26" s="6">
        <v>0.42708333333333331</v>
      </c>
      <c r="D26" s="13">
        <v>10</v>
      </c>
      <c r="E26" s="13">
        <f t="shared" si="0"/>
        <v>129.00000000000003</v>
      </c>
      <c r="F26" s="3">
        <v>27.9</v>
      </c>
      <c r="G26" s="3" t="s">
        <v>365</v>
      </c>
      <c r="H26" s="3">
        <v>26.9</v>
      </c>
      <c r="I26" s="3">
        <v>108</v>
      </c>
      <c r="J26" s="3">
        <v>159</v>
      </c>
      <c r="K26" s="8">
        <v>1</v>
      </c>
      <c r="L26" s="3">
        <v>3.2</v>
      </c>
      <c r="M26" s="14">
        <v>2</v>
      </c>
      <c r="N26" s="14">
        <v>1</v>
      </c>
      <c r="O26" s="14">
        <v>0</v>
      </c>
      <c r="P26" s="3" t="s">
        <v>257</v>
      </c>
    </row>
    <row r="27" spans="1:16" ht="15.75" customHeight="1" thickBot="1" x14ac:dyDescent="0.25">
      <c r="A27" s="5">
        <v>42569</v>
      </c>
      <c r="B27" s="3">
        <v>4</v>
      </c>
      <c r="C27" s="6">
        <v>0.46736111111111112</v>
      </c>
      <c r="D27" s="13">
        <v>11</v>
      </c>
      <c r="E27" s="13">
        <f t="shared" si="0"/>
        <v>187.00000000000006</v>
      </c>
      <c r="F27" s="3">
        <v>39.799999999999997</v>
      </c>
      <c r="G27" s="3" t="s">
        <v>365</v>
      </c>
      <c r="H27" s="3">
        <v>35.200000000000003</v>
      </c>
      <c r="I27" s="3">
        <v>91</v>
      </c>
      <c r="J27" s="3">
        <v>161</v>
      </c>
      <c r="K27" s="8">
        <v>1</v>
      </c>
      <c r="L27" s="3">
        <v>1</v>
      </c>
      <c r="M27" s="14">
        <v>2</v>
      </c>
      <c r="N27" s="14">
        <v>1</v>
      </c>
      <c r="O27" s="14">
        <v>0</v>
      </c>
      <c r="P27" s="3" t="s">
        <v>257</v>
      </c>
    </row>
    <row r="28" spans="1:16" ht="15.75" customHeight="1" thickBot="1" x14ac:dyDescent="0.25">
      <c r="A28" s="5">
        <v>42569</v>
      </c>
      <c r="B28" s="3">
        <v>4</v>
      </c>
      <c r="C28" s="6">
        <v>0.50416666666666665</v>
      </c>
      <c r="D28" s="13">
        <v>12</v>
      </c>
      <c r="E28" s="13">
        <f t="shared" si="0"/>
        <v>240.00000000000003</v>
      </c>
      <c r="F28" s="3">
        <v>50</v>
      </c>
      <c r="G28" s="3" t="s">
        <v>365</v>
      </c>
      <c r="H28" s="3">
        <v>30.4</v>
      </c>
      <c r="I28" s="3">
        <v>77</v>
      </c>
      <c r="J28" s="3">
        <v>165</v>
      </c>
      <c r="K28" s="8">
        <v>1</v>
      </c>
      <c r="L28" s="3">
        <v>3</v>
      </c>
      <c r="M28" s="14">
        <v>2</v>
      </c>
      <c r="N28" s="14">
        <v>1</v>
      </c>
      <c r="O28" s="14">
        <v>0</v>
      </c>
      <c r="P28" s="3" t="s">
        <v>257</v>
      </c>
    </row>
    <row r="29" spans="1:16" ht="15.75" customHeight="1" thickBot="1" x14ac:dyDescent="0.25">
      <c r="A29" s="5">
        <v>42569</v>
      </c>
      <c r="B29" s="3">
        <v>4</v>
      </c>
      <c r="C29" s="6">
        <v>0.54722222222222217</v>
      </c>
      <c r="D29" s="13">
        <v>13</v>
      </c>
      <c r="E29" s="13">
        <f t="shared" si="0"/>
        <v>302</v>
      </c>
      <c r="F29" s="3">
        <v>42.9</v>
      </c>
      <c r="G29" s="3" t="s">
        <v>365</v>
      </c>
      <c r="H29" s="3">
        <v>30.1</v>
      </c>
      <c r="I29" s="3">
        <v>77</v>
      </c>
      <c r="J29" s="3">
        <v>165</v>
      </c>
      <c r="K29" s="8">
        <v>1</v>
      </c>
      <c r="L29" s="3">
        <v>4.2</v>
      </c>
      <c r="M29" s="14">
        <v>0</v>
      </c>
      <c r="N29" s="14">
        <v>0</v>
      </c>
      <c r="O29" s="14">
        <v>1</v>
      </c>
      <c r="P29" s="3" t="s">
        <v>257</v>
      </c>
    </row>
    <row r="30" spans="1:16" ht="15.75" customHeight="1" thickBot="1" x14ac:dyDescent="0.25">
      <c r="A30" s="5">
        <v>42569</v>
      </c>
      <c r="B30" s="3">
        <v>4</v>
      </c>
      <c r="C30" s="6">
        <v>0.58472222222222225</v>
      </c>
      <c r="D30" s="13">
        <v>14</v>
      </c>
      <c r="E30" s="13">
        <f t="shared" si="0"/>
        <v>356.00000000000011</v>
      </c>
      <c r="F30" s="3">
        <v>50.3</v>
      </c>
      <c r="G30" s="3" t="s">
        <v>365</v>
      </c>
      <c r="H30" s="3">
        <v>29.5</v>
      </c>
      <c r="I30" s="3">
        <v>77</v>
      </c>
      <c r="J30" s="3">
        <v>165</v>
      </c>
      <c r="K30" s="8">
        <v>1</v>
      </c>
      <c r="L30" s="3">
        <v>3.8</v>
      </c>
      <c r="M30" s="14">
        <v>0</v>
      </c>
      <c r="N30" s="14">
        <v>0</v>
      </c>
      <c r="O30" s="14">
        <v>1</v>
      </c>
      <c r="P30" s="3" t="s">
        <v>257</v>
      </c>
    </row>
    <row r="31" spans="1:16" ht="15.75" customHeight="1" thickBot="1" x14ac:dyDescent="0.25">
      <c r="A31" s="5">
        <v>42569</v>
      </c>
      <c r="B31" s="3">
        <v>4</v>
      </c>
      <c r="C31" s="6">
        <v>0.62638888888888888</v>
      </c>
      <c r="D31" s="13">
        <v>15</v>
      </c>
      <c r="E31" s="13">
        <f t="shared" si="0"/>
        <v>416.00000000000006</v>
      </c>
      <c r="F31" s="3">
        <v>44.2</v>
      </c>
      <c r="G31" s="3" t="s">
        <v>365</v>
      </c>
      <c r="H31" s="3">
        <v>29.9</v>
      </c>
      <c r="I31" s="3">
        <v>77</v>
      </c>
      <c r="J31" s="3">
        <v>165</v>
      </c>
      <c r="K31" s="8">
        <v>1</v>
      </c>
      <c r="L31" s="3">
        <v>5.7</v>
      </c>
      <c r="M31" s="14">
        <v>0</v>
      </c>
      <c r="N31" s="14">
        <v>0</v>
      </c>
      <c r="O31" s="14">
        <v>1</v>
      </c>
      <c r="P31" s="3" t="s">
        <v>257</v>
      </c>
    </row>
    <row r="32" spans="1:16" ht="15.75" customHeight="1" thickBot="1" x14ac:dyDescent="0.25">
      <c r="A32" s="5">
        <v>42569</v>
      </c>
      <c r="B32" s="3">
        <v>4</v>
      </c>
      <c r="C32" s="6">
        <v>0.66666666666666663</v>
      </c>
      <c r="D32" s="13">
        <v>16</v>
      </c>
      <c r="E32" s="13">
        <f t="shared" si="0"/>
        <v>474</v>
      </c>
      <c r="F32" s="3">
        <v>46.8</v>
      </c>
      <c r="G32" s="3" t="s">
        <v>365</v>
      </c>
      <c r="H32" s="3">
        <v>30.6</v>
      </c>
      <c r="I32" s="3">
        <v>77</v>
      </c>
      <c r="J32" s="3">
        <v>165</v>
      </c>
      <c r="K32" s="8">
        <v>1</v>
      </c>
      <c r="L32" s="3">
        <v>5.8</v>
      </c>
      <c r="M32" s="14">
        <v>0</v>
      </c>
      <c r="N32" s="14">
        <v>0</v>
      </c>
      <c r="O32" s="14">
        <v>1</v>
      </c>
      <c r="P32" s="3" t="s">
        <v>257</v>
      </c>
    </row>
    <row r="33" spans="1:16" ht="15.75" customHeight="1" thickBot="1" x14ac:dyDescent="0.25">
      <c r="A33" s="5">
        <v>42569</v>
      </c>
      <c r="B33" s="3">
        <v>4</v>
      </c>
      <c r="C33" s="6">
        <v>0.71388888888888891</v>
      </c>
      <c r="D33" s="13">
        <v>17</v>
      </c>
      <c r="E33" s="13">
        <f t="shared" si="0"/>
        <v>542.00000000000011</v>
      </c>
      <c r="F33" s="3">
        <v>30.8</v>
      </c>
      <c r="G33" s="3" t="s">
        <v>365</v>
      </c>
      <c r="H33" s="3">
        <v>27.9</v>
      </c>
      <c r="I33" s="3">
        <v>77</v>
      </c>
      <c r="J33" s="3">
        <v>165</v>
      </c>
      <c r="K33" s="8">
        <v>1</v>
      </c>
      <c r="L33" s="3">
        <v>5.3</v>
      </c>
      <c r="M33" s="14">
        <v>0</v>
      </c>
      <c r="N33" s="14">
        <v>0</v>
      </c>
      <c r="O33" s="14">
        <v>1</v>
      </c>
      <c r="P33" s="3" t="s">
        <v>257</v>
      </c>
    </row>
    <row r="34" spans="1:16" ht="15.75" customHeight="1" thickBot="1" x14ac:dyDescent="0.25">
      <c r="A34" s="5">
        <v>42569</v>
      </c>
      <c r="B34" s="3">
        <v>4</v>
      </c>
      <c r="C34" s="6">
        <v>0.75347222222222221</v>
      </c>
      <c r="D34" s="13">
        <v>18</v>
      </c>
      <c r="E34" s="13">
        <f t="shared" si="0"/>
        <v>599.00000000000011</v>
      </c>
      <c r="F34" s="3">
        <v>34.799999999999997</v>
      </c>
      <c r="G34" s="3" t="s">
        <v>365</v>
      </c>
      <c r="H34" s="3">
        <v>29.2</v>
      </c>
      <c r="I34" s="3">
        <v>77</v>
      </c>
      <c r="J34" s="3">
        <v>165</v>
      </c>
      <c r="K34" s="8">
        <v>1</v>
      </c>
      <c r="L34" s="3">
        <v>2.7</v>
      </c>
      <c r="M34" s="14">
        <v>0</v>
      </c>
      <c r="N34" s="14">
        <v>0</v>
      </c>
      <c r="O34" s="14">
        <v>1</v>
      </c>
      <c r="P34" s="3" t="s">
        <v>257</v>
      </c>
    </row>
    <row r="35" spans="1:16" ht="15.75" customHeight="1" thickBot="1" x14ac:dyDescent="0.25">
      <c r="A35" s="5">
        <v>42569</v>
      </c>
      <c r="B35" s="3">
        <v>5</v>
      </c>
      <c r="C35" s="6">
        <v>0.34097222222222223</v>
      </c>
      <c r="D35" s="13">
        <v>8</v>
      </c>
      <c r="E35" s="13">
        <f t="shared" si="0"/>
        <v>0</v>
      </c>
      <c r="F35" s="3">
        <v>23.4</v>
      </c>
      <c r="G35" s="3" t="s">
        <v>365</v>
      </c>
      <c r="H35" s="3">
        <v>24.4</v>
      </c>
      <c r="I35" s="3">
        <v>100</v>
      </c>
      <c r="J35" s="3">
        <v>222</v>
      </c>
      <c r="K35" s="8">
        <v>1</v>
      </c>
      <c r="L35" s="3">
        <v>3.1</v>
      </c>
      <c r="M35" s="14">
        <v>2</v>
      </c>
      <c r="N35" s="14">
        <v>1</v>
      </c>
      <c r="O35" s="14">
        <v>0</v>
      </c>
      <c r="P35" s="3" t="s">
        <v>258</v>
      </c>
    </row>
    <row r="36" spans="1:16" ht="15.75" customHeight="1" thickBot="1" x14ac:dyDescent="0.25">
      <c r="A36" s="5">
        <v>42569</v>
      </c>
      <c r="B36" s="3">
        <v>5</v>
      </c>
      <c r="C36" s="6">
        <v>0.3756944444444445</v>
      </c>
      <c r="D36" s="13">
        <v>9</v>
      </c>
      <c r="E36" s="13">
        <f t="shared" si="0"/>
        <v>50.000000000000064</v>
      </c>
      <c r="F36" s="3">
        <v>28.4</v>
      </c>
      <c r="G36" s="3" t="s">
        <v>365</v>
      </c>
      <c r="H36" s="3">
        <v>26</v>
      </c>
      <c r="I36" s="3">
        <v>100</v>
      </c>
      <c r="J36" s="3">
        <v>222</v>
      </c>
      <c r="K36" s="8">
        <v>1</v>
      </c>
      <c r="L36" s="3">
        <v>2.2000000000000002</v>
      </c>
      <c r="M36" s="14">
        <v>2</v>
      </c>
      <c r="N36" s="14">
        <v>1</v>
      </c>
      <c r="O36" s="14">
        <v>0</v>
      </c>
      <c r="P36" s="3" t="s">
        <v>258</v>
      </c>
    </row>
    <row r="37" spans="1:16" ht="15.75" customHeight="1" thickBot="1" x14ac:dyDescent="0.25">
      <c r="A37" s="5">
        <v>42569</v>
      </c>
      <c r="B37" s="3">
        <v>5</v>
      </c>
      <c r="C37" s="6">
        <v>0.41736111111111113</v>
      </c>
      <c r="D37" s="13">
        <v>10</v>
      </c>
      <c r="E37" s="13">
        <f t="shared" si="0"/>
        <v>110</v>
      </c>
      <c r="F37" s="3">
        <v>25.6</v>
      </c>
      <c r="G37" s="3" t="s">
        <v>366</v>
      </c>
      <c r="H37" s="3">
        <v>25.5</v>
      </c>
      <c r="I37" s="3">
        <v>100</v>
      </c>
      <c r="J37" s="3">
        <v>222</v>
      </c>
      <c r="K37" s="8">
        <v>1</v>
      </c>
      <c r="L37" s="3">
        <v>2.2000000000000002</v>
      </c>
      <c r="M37" s="14">
        <v>2</v>
      </c>
      <c r="N37" s="14">
        <v>1</v>
      </c>
      <c r="O37" s="14">
        <v>0</v>
      </c>
      <c r="P37" s="3" t="s">
        <v>258</v>
      </c>
    </row>
    <row r="38" spans="1:16" ht="15.75" customHeight="1" thickBot="1" x14ac:dyDescent="0.25">
      <c r="A38" s="5">
        <v>42569</v>
      </c>
      <c r="B38" s="3">
        <v>5</v>
      </c>
      <c r="C38" s="6">
        <v>0.45763888888888887</v>
      </c>
      <c r="D38" s="13">
        <v>11</v>
      </c>
      <c r="E38" s="13">
        <f t="shared" si="0"/>
        <v>167.99999999999994</v>
      </c>
      <c r="F38" s="3">
        <v>28.1</v>
      </c>
      <c r="G38" s="3" t="s">
        <v>365</v>
      </c>
      <c r="H38" s="3">
        <v>30.3</v>
      </c>
      <c r="I38" s="3">
        <v>100</v>
      </c>
      <c r="J38" s="3">
        <v>222</v>
      </c>
      <c r="K38" s="8">
        <v>1</v>
      </c>
      <c r="L38" s="3">
        <v>2</v>
      </c>
      <c r="M38" s="14">
        <v>2</v>
      </c>
      <c r="N38" s="14">
        <v>1</v>
      </c>
      <c r="O38" s="14">
        <v>0</v>
      </c>
      <c r="P38" s="3" t="s">
        <v>258</v>
      </c>
    </row>
    <row r="39" spans="1:16" ht="15.75" customHeight="1" thickBot="1" x14ac:dyDescent="0.25">
      <c r="A39" s="5">
        <v>42569</v>
      </c>
      <c r="B39" s="3">
        <v>5</v>
      </c>
      <c r="C39" s="6">
        <v>0.5</v>
      </c>
      <c r="D39" s="13">
        <v>12</v>
      </c>
      <c r="E39" s="13">
        <f t="shared" si="0"/>
        <v>228.99999999999997</v>
      </c>
      <c r="F39" s="3">
        <v>31.1</v>
      </c>
      <c r="G39" s="3" t="s">
        <v>365</v>
      </c>
      <c r="H39" s="3">
        <v>29.6</v>
      </c>
      <c r="I39" s="3">
        <v>100</v>
      </c>
      <c r="J39" s="3">
        <v>222</v>
      </c>
      <c r="K39" s="8">
        <v>1</v>
      </c>
      <c r="L39" s="3">
        <v>2.8</v>
      </c>
      <c r="M39" s="14">
        <v>2</v>
      </c>
      <c r="N39" s="14">
        <v>1</v>
      </c>
      <c r="O39" s="14">
        <v>0</v>
      </c>
      <c r="P39" s="3" t="s">
        <v>258</v>
      </c>
    </row>
    <row r="40" spans="1:16" ht="15.75" customHeight="1" thickBot="1" x14ac:dyDescent="0.25">
      <c r="A40" s="5">
        <v>42569</v>
      </c>
      <c r="B40" s="3">
        <v>5</v>
      </c>
      <c r="C40" s="6">
        <v>0.54513888888888895</v>
      </c>
      <c r="D40" s="13">
        <v>13</v>
      </c>
      <c r="E40" s="13">
        <f t="shared" si="0"/>
        <v>294.00000000000006</v>
      </c>
      <c r="F40" s="3">
        <v>27.7</v>
      </c>
      <c r="G40" s="3" t="s">
        <v>365</v>
      </c>
      <c r="H40" s="3">
        <v>30.3</v>
      </c>
      <c r="I40" s="3">
        <v>100</v>
      </c>
      <c r="J40" s="3">
        <v>222</v>
      </c>
      <c r="K40" s="8">
        <v>1</v>
      </c>
      <c r="L40" s="3">
        <v>0.7</v>
      </c>
      <c r="M40" s="14">
        <v>2</v>
      </c>
      <c r="N40" s="14">
        <v>1</v>
      </c>
      <c r="O40" s="14">
        <v>0</v>
      </c>
      <c r="P40" s="3" t="s">
        <v>258</v>
      </c>
    </row>
    <row r="41" spans="1:16" ht="15.75" customHeight="1" thickBot="1" x14ac:dyDescent="0.25">
      <c r="A41" s="5">
        <v>42569</v>
      </c>
      <c r="B41" s="3">
        <v>5</v>
      </c>
      <c r="C41" s="6">
        <v>0.58333333333333337</v>
      </c>
      <c r="D41" s="13">
        <v>14</v>
      </c>
      <c r="E41" s="13">
        <f t="shared" si="0"/>
        <v>349</v>
      </c>
      <c r="F41" s="3">
        <v>32.200000000000003</v>
      </c>
      <c r="G41" s="3" t="s">
        <v>365</v>
      </c>
      <c r="H41" s="3">
        <v>27.3</v>
      </c>
      <c r="I41" s="3">
        <v>100</v>
      </c>
      <c r="J41" s="3">
        <v>222</v>
      </c>
      <c r="K41" s="8">
        <v>1</v>
      </c>
      <c r="L41" s="3">
        <v>4.4000000000000004</v>
      </c>
      <c r="M41" s="14">
        <v>2</v>
      </c>
      <c r="N41" s="14">
        <v>1</v>
      </c>
      <c r="O41" s="14">
        <v>0</v>
      </c>
      <c r="P41" s="3" t="s">
        <v>258</v>
      </c>
    </row>
    <row r="42" spans="1:16" ht="15.75" customHeight="1" thickBot="1" x14ac:dyDescent="0.25">
      <c r="A42" s="5">
        <v>42569</v>
      </c>
      <c r="B42" s="3">
        <v>5</v>
      </c>
      <c r="C42" s="6">
        <v>0.625</v>
      </c>
      <c r="D42" s="13">
        <v>15</v>
      </c>
      <c r="E42" s="13">
        <f t="shared" si="0"/>
        <v>408.99999999999994</v>
      </c>
      <c r="F42" s="3">
        <v>30.4</v>
      </c>
      <c r="G42" s="3" t="s">
        <v>365</v>
      </c>
      <c r="H42" s="3">
        <v>27.9</v>
      </c>
      <c r="I42" s="3">
        <v>100</v>
      </c>
      <c r="J42" s="3">
        <v>222</v>
      </c>
      <c r="K42" s="8">
        <v>1</v>
      </c>
      <c r="L42" s="3">
        <v>5.5</v>
      </c>
      <c r="M42" s="14">
        <v>2</v>
      </c>
      <c r="N42" s="14">
        <v>1</v>
      </c>
      <c r="O42" s="14">
        <v>0</v>
      </c>
      <c r="P42" s="3" t="s">
        <v>258</v>
      </c>
    </row>
    <row r="43" spans="1:16" ht="15.75" customHeight="1" thickBot="1" x14ac:dyDescent="0.25">
      <c r="A43" s="5">
        <v>42569</v>
      </c>
      <c r="B43" s="3">
        <v>5</v>
      </c>
      <c r="C43" s="6">
        <v>0.6645833333333333</v>
      </c>
      <c r="D43" s="13">
        <v>16</v>
      </c>
      <c r="E43" s="13">
        <f t="shared" si="0"/>
        <v>465.99999999999989</v>
      </c>
      <c r="F43" s="3">
        <v>30.7</v>
      </c>
      <c r="G43" s="3" t="s">
        <v>365</v>
      </c>
      <c r="H43" s="3">
        <v>29.3</v>
      </c>
      <c r="I43" s="3">
        <v>100</v>
      </c>
      <c r="J43" s="3">
        <v>222</v>
      </c>
      <c r="K43" s="8">
        <v>1</v>
      </c>
      <c r="L43" s="3">
        <v>4.4000000000000004</v>
      </c>
      <c r="M43" s="14">
        <v>2</v>
      </c>
      <c r="N43" s="14">
        <v>1</v>
      </c>
      <c r="O43" s="14">
        <v>0</v>
      </c>
      <c r="P43" s="3" t="s">
        <v>258</v>
      </c>
    </row>
    <row r="44" spans="1:16" ht="15.75" customHeight="1" thickBot="1" x14ac:dyDescent="0.25">
      <c r="A44" s="5">
        <v>42569</v>
      </c>
      <c r="B44" s="3">
        <v>5</v>
      </c>
      <c r="C44" s="6">
        <v>0.71111111111111114</v>
      </c>
      <c r="D44" s="13">
        <v>17</v>
      </c>
      <c r="E44" s="13">
        <f t="shared" si="0"/>
        <v>533</v>
      </c>
      <c r="F44" s="3">
        <v>28.4</v>
      </c>
      <c r="G44" s="3" t="s">
        <v>365</v>
      </c>
      <c r="H44" s="3">
        <v>29.1</v>
      </c>
      <c r="I44" s="3">
        <v>100</v>
      </c>
      <c r="J44" s="3">
        <v>222</v>
      </c>
      <c r="K44" s="8">
        <v>1</v>
      </c>
      <c r="L44" s="3">
        <v>2.2000000000000002</v>
      </c>
      <c r="M44" s="14">
        <v>2</v>
      </c>
      <c r="N44" s="14">
        <v>1</v>
      </c>
      <c r="O44" s="14">
        <v>0</v>
      </c>
      <c r="P44" s="3" t="s">
        <v>258</v>
      </c>
    </row>
    <row r="45" spans="1:16" ht="15.75" customHeight="1" thickBot="1" x14ac:dyDescent="0.25">
      <c r="A45" s="5">
        <v>42569</v>
      </c>
      <c r="B45" s="3">
        <v>5</v>
      </c>
      <c r="C45" s="6">
        <v>0.75555555555555554</v>
      </c>
      <c r="D45" s="13">
        <v>18</v>
      </c>
      <c r="E45" s="13">
        <f t="shared" si="0"/>
        <v>596.99999999999989</v>
      </c>
      <c r="F45" s="3">
        <v>25.6</v>
      </c>
      <c r="G45" s="3" t="s">
        <v>365</v>
      </c>
      <c r="H45" s="3">
        <v>29</v>
      </c>
      <c r="I45" s="3">
        <v>100</v>
      </c>
      <c r="J45" s="3">
        <v>222</v>
      </c>
      <c r="K45" s="8">
        <v>1</v>
      </c>
      <c r="L45" s="3">
        <v>3.9</v>
      </c>
      <c r="M45" s="14">
        <v>2</v>
      </c>
      <c r="N45" s="14">
        <v>1</v>
      </c>
      <c r="O45" s="14">
        <v>0</v>
      </c>
      <c r="P45" s="3" t="s">
        <v>258</v>
      </c>
    </row>
    <row r="46" spans="1:16" ht="13.5" thickBot="1" x14ac:dyDescent="0.25">
      <c r="A46" s="5">
        <v>42569</v>
      </c>
      <c r="B46" s="3">
        <v>6</v>
      </c>
      <c r="C46" s="6">
        <v>0.34097222222222223</v>
      </c>
      <c r="D46" s="13">
        <v>8</v>
      </c>
      <c r="E46" s="13">
        <f t="shared" si="0"/>
        <v>0</v>
      </c>
      <c r="F46" s="3">
        <v>24.6</v>
      </c>
      <c r="G46" s="3" t="s">
        <v>365</v>
      </c>
      <c r="H46" s="3">
        <v>24.4</v>
      </c>
      <c r="I46" s="3">
        <v>100</v>
      </c>
      <c r="J46" s="3">
        <v>222</v>
      </c>
      <c r="K46" s="8">
        <v>1</v>
      </c>
      <c r="L46" s="3">
        <v>3.1</v>
      </c>
      <c r="M46" s="14">
        <v>2</v>
      </c>
      <c r="N46" s="14">
        <v>1</v>
      </c>
      <c r="O46" s="14">
        <v>0</v>
      </c>
      <c r="P46" s="3" t="s">
        <v>259</v>
      </c>
    </row>
    <row r="47" spans="1:16" ht="13.5" thickBot="1" x14ac:dyDescent="0.25">
      <c r="A47" s="5">
        <v>42569</v>
      </c>
      <c r="B47" s="3">
        <v>6</v>
      </c>
      <c r="C47" s="6">
        <v>0.3756944444444445</v>
      </c>
      <c r="D47" s="13">
        <v>9</v>
      </c>
      <c r="E47" s="13">
        <f t="shared" si="0"/>
        <v>50.000000000000064</v>
      </c>
      <c r="F47" s="3">
        <v>22.1</v>
      </c>
      <c r="G47" s="3" t="s">
        <v>365</v>
      </c>
      <c r="H47" s="3">
        <v>26</v>
      </c>
      <c r="I47" s="3">
        <v>100</v>
      </c>
      <c r="J47" s="3">
        <v>222</v>
      </c>
      <c r="K47" s="8">
        <v>1</v>
      </c>
      <c r="L47" s="3">
        <v>2.2000000000000002</v>
      </c>
      <c r="M47" s="14">
        <v>2</v>
      </c>
      <c r="N47" s="14">
        <v>1</v>
      </c>
      <c r="O47" s="14">
        <v>0</v>
      </c>
      <c r="P47" s="3" t="s">
        <v>259</v>
      </c>
    </row>
    <row r="48" spans="1:16" ht="13.5" thickBot="1" x14ac:dyDescent="0.25">
      <c r="A48" s="5">
        <v>42569</v>
      </c>
      <c r="B48" s="3">
        <v>6</v>
      </c>
      <c r="C48" s="6">
        <v>0.41736111111111113</v>
      </c>
      <c r="D48" s="13">
        <v>10</v>
      </c>
      <c r="E48" s="13">
        <f t="shared" si="0"/>
        <v>110</v>
      </c>
      <c r="F48" s="3">
        <v>31.1</v>
      </c>
      <c r="G48" s="3" t="s">
        <v>365</v>
      </c>
      <c r="H48" s="3">
        <v>25.5</v>
      </c>
      <c r="I48" s="3">
        <v>108</v>
      </c>
      <c r="J48" s="3">
        <v>222</v>
      </c>
      <c r="K48" s="8">
        <v>1</v>
      </c>
      <c r="L48" s="3">
        <v>2.2000000000000002</v>
      </c>
      <c r="M48" s="14">
        <v>2</v>
      </c>
      <c r="N48" s="14">
        <v>1</v>
      </c>
      <c r="O48" s="14">
        <v>0</v>
      </c>
      <c r="P48" s="3" t="s">
        <v>259</v>
      </c>
    </row>
    <row r="49" spans="1:16" ht="13.5" thickBot="1" x14ac:dyDescent="0.25">
      <c r="A49" s="5">
        <v>42569</v>
      </c>
      <c r="B49" s="3">
        <v>6</v>
      </c>
      <c r="C49" s="6">
        <v>0.45763888888888887</v>
      </c>
      <c r="D49" s="13">
        <v>11</v>
      </c>
      <c r="E49" s="13">
        <f t="shared" si="0"/>
        <v>167.99999999999994</v>
      </c>
      <c r="F49" s="3">
        <v>34.1</v>
      </c>
      <c r="G49" s="3" t="s">
        <v>365</v>
      </c>
      <c r="H49" s="3">
        <v>30.3</v>
      </c>
      <c r="I49" s="3">
        <v>103</v>
      </c>
      <c r="J49" s="3">
        <v>218</v>
      </c>
      <c r="K49" s="8">
        <v>1</v>
      </c>
      <c r="L49" s="3">
        <v>0</v>
      </c>
      <c r="M49" s="14">
        <v>2</v>
      </c>
      <c r="N49" s="14">
        <v>1</v>
      </c>
      <c r="O49" s="14">
        <v>0</v>
      </c>
      <c r="P49" s="3" t="s">
        <v>259</v>
      </c>
    </row>
    <row r="50" spans="1:16" ht="13.5" thickBot="1" x14ac:dyDescent="0.25">
      <c r="A50" s="5">
        <v>42569</v>
      </c>
      <c r="B50" s="3">
        <v>6</v>
      </c>
      <c r="C50" s="6">
        <v>0.5</v>
      </c>
      <c r="D50" s="13">
        <v>12</v>
      </c>
      <c r="E50" s="13">
        <f t="shared" si="0"/>
        <v>228.99999999999997</v>
      </c>
      <c r="F50" s="3">
        <v>37.299999999999997</v>
      </c>
      <c r="G50" s="3" t="s">
        <v>365</v>
      </c>
      <c r="H50" s="3">
        <v>29.6</v>
      </c>
      <c r="I50" s="3">
        <v>107</v>
      </c>
      <c r="J50" s="3">
        <v>218</v>
      </c>
      <c r="K50" s="8">
        <v>1</v>
      </c>
      <c r="L50" s="3">
        <v>2.8</v>
      </c>
      <c r="M50" s="14">
        <v>2</v>
      </c>
      <c r="N50" s="14">
        <v>1</v>
      </c>
      <c r="O50" s="14">
        <v>0</v>
      </c>
      <c r="P50" s="3" t="s">
        <v>259</v>
      </c>
    </row>
    <row r="51" spans="1:16" ht="13.5" thickBot="1" x14ac:dyDescent="0.25">
      <c r="A51" s="5">
        <v>42569</v>
      </c>
      <c r="B51" s="3">
        <v>6</v>
      </c>
      <c r="C51" s="6">
        <v>0.54375000000000007</v>
      </c>
      <c r="D51" s="13">
        <v>13</v>
      </c>
      <c r="E51" s="13">
        <f t="shared" si="0"/>
        <v>292.00000000000006</v>
      </c>
      <c r="F51" s="3">
        <v>43.4</v>
      </c>
      <c r="G51" s="3" t="s">
        <v>365</v>
      </c>
      <c r="H51" s="3">
        <v>30.3</v>
      </c>
      <c r="I51" s="3">
        <v>107</v>
      </c>
      <c r="J51" s="3">
        <v>218</v>
      </c>
      <c r="K51" s="8">
        <v>1</v>
      </c>
      <c r="L51" s="3">
        <v>0.7</v>
      </c>
      <c r="M51" s="14">
        <v>2</v>
      </c>
      <c r="N51" s="14">
        <v>1</v>
      </c>
      <c r="O51" s="14">
        <v>0</v>
      </c>
      <c r="P51" s="3" t="s">
        <v>259</v>
      </c>
    </row>
    <row r="52" spans="1:16" ht="13.5" thickBot="1" x14ac:dyDescent="0.25">
      <c r="A52" s="5">
        <v>42569</v>
      </c>
      <c r="B52" s="3">
        <v>6</v>
      </c>
      <c r="C52" s="6">
        <v>0.58333333333333337</v>
      </c>
      <c r="D52" s="13">
        <v>14</v>
      </c>
      <c r="E52" s="13">
        <f t="shared" si="0"/>
        <v>349</v>
      </c>
      <c r="F52" s="3">
        <v>44</v>
      </c>
      <c r="G52" s="3" t="s">
        <v>365</v>
      </c>
      <c r="H52" s="3">
        <v>27.3</v>
      </c>
      <c r="I52" s="3">
        <v>107</v>
      </c>
      <c r="J52" s="3">
        <v>218</v>
      </c>
      <c r="K52" s="8">
        <v>1</v>
      </c>
      <c r="L52" s="3">
        <v>4.4000000000000004</v>
      </c>
      <c r="M52" s="14">
        <v>2</v>
      </c>
      <c r="N52" s="14">
        <v>1</v>
      </c>
      <c r="O52" s="14">
        <v>0</v>
      </c>
      <c r="P52" s="3" t="s">
        <v>259</v>
      </c>
    </row>
    <row r="53" spans="1:16" ht="13.5" thickBot="1" x14ac:dyDescent="0.25">
      <c r="A53" s="5">
        <v>42569</v>
      </c>
      <c r="B53" s="3">
        <v>6</v>
      </c>
      <c r="C53" s="6">
        <v>0.625</v>
      </c>
      <c r="D53" s="13">
        <v>15</v>
      </c>
      <c r="E53" s="13">
        <f t="shared" si="0"/>
        <v>408.99999999999994</v>
      </c>
      <c r="F53" s="3">
        <v>42.8</v>
      </c>
      <c r="G53" s="3" t="s">
        <v>365</v>
      </c>
      <c r="H53" s="3">
        <v>27.9</v>
      </c>
      <c r="I53" s="3">
        <v>107</v>
      </c>
      <c r="J53" s="3">
        <v>218</v>
      </c>
      <c r="K53" s="8">
        <v>1</v>
      </c>
      <c r="L53" s="3">
        <v>5.5</v>
      </c>
      <c r="M53" s="14">
        <v>0</v>
      </c>
      <c r="N53" s="14">
        <v>0</v>
      </c>
      <c r="O53" s="14">
        <v>1</v>
      </c>
      <c r="P53" s="3" t="s">
        <v>259</v>
      </c>
    </row>
    <row r="54" spans="1:16" ht="13.5" thickBot="1" x14ac:dyDescent="0.25">
      <c r="A54" s="5">
        <v>42569</v>
      </c>
      <c r="B54" s="3">
        <v>6</v>
      </c>
      <c r="C54" s="6">
        <v>0.6645833333333333</v>
      </c>
      <c r="D54" s="13">
        <v>16</v>
      </c>
      <c r="E54" s="13">
        <f t="shared" si="0"/>
        <v>465.99999999999989</v>
      </c>
      <c r="F54" s="3">
        <v>46.2</v>
      </c>
      <c r="G54" s="3" t="s">
        <v>365</v>
      </c>
      <c r="H54" s="3">
        <v>29.3</v>
      </c>
      <c r="I54" s="3">
        <v>107</v>
      </c>
      <c r="J54" s="3">
        <v>218</v>
      </c>
      <c r="K54" s="8">
        <v>1</v>
      </c>
      <c r="L54" s="3">
        <v>4.4000000000000004</v>
      </c>
      <c r="M54" s="14">
        <v>0</v>
      </c>
      <c r="N54" s="14">
        <v>0</v>
      </c>
      <c r="O54" s="14">
        <v>1</v>
      </c>
      <c r="P54" s="3" t="s">
        <v>259</v>
      </c>
    </row>
    <row r="55" spans="1:16" ht="13.5" thickBot="1" x14ac:dyDescent="0.25">
      <c r="A55" s="5">
        <v>42569</v>
      </c>
      <c r="B55" s="3">
        <v>6</v>
      </c>
      <c r="C55" s="6">
        <v>0.71111111111111114</v>
      </c>
      <c r="D55" s="13">
        <v>17</v>
      </c>
      <c r="E55" s="13">
        <f t="shared" si="0"/>
        <v>533</v>
      </c>
      <c r="F55" s="3">
        <v>30</v>
      </c>
      <c r="G55" s="3" t="s">
        <v>365</v>
      </c>
      <c r="H55" s="3">
        <v>29.1</v>
      </c>
      <c r="I55" s="3">
        <v>107</v>
      </c>
      <c r="J55" s="3">
        <v>218</v>
      </c>
      <c r="K55" s="8">
        <v>1</v>
      </c>
      <c r="L55" s="3">
        <v>2.2000000000000002</v>
      </c>
      <c r="M55" s="14">
        <v>0</v>
      </c>
      <c r="N55" s="14">
        <v>0</v>
      </c>
      <c r="O55" s="14">
        <v>1</v>
      </c>
      <c r="P55" s="3" t="s">
        <v>259</v>
      </c>
    </row>
    <row r="56" spans="1:16" ht="13.5" thickBot="1" x14ac:dyDescent="0.25">
      <c r="A56" s="5">
        <v>42569</v>
      </c>
      <c r="B56" s="3">
        <v>6</v>
      </c>
      <c r="C56" s="6">
        <v>0.75555555555555554</v>
      </c>
      <c r="D56" s="13">
        <v>18</v>
      </c>
      <c r="E56" s="13">
        <f t="shared" si="0"/>
        <v>596.99999999999989</v>
      </c>
      <c r="F56" s="3">
        <v>34.5</v>
      </c>
      <c r="G56" s="3" t="s">
        <v>365</v>
      </c>
      <c r="H56" s="3">
        <v>29</v>
      </c>
      <c r="I56" s="3">
        <v>107</v>
      </c>
      <c r="J56" s="3">
        <v>218</v>
      </c>
      <c r="K56" s="8">
        <v>1</v>
      </c>
      <c r="L56" s="3">
        <v>3.9</v>
      </c>
      <c r="M56" s="14">
        <v>0</v>
      </c>
      <c r="N56" s="14">
        <v>0</v>
      </c>
      <c r="O56" s="14">
        <v>1</v>
      </c>
      <c r="P56" s="3" t="s">
        <v>259</v>
      </c>
    </row>
    <row r="57" spans="1:16" ht="13.5" thickBot="1" x14ac:dyDescent="0.25">
      <c r="A57" s="5">
        <v>42569</v>
      </c>
      <c r="B57" s="3">
        <v>7</v>
      </c>
      <c r="C57" s="6">
        <v>0.34097222222222223</v>
      </c>
      <c r="D57" s="13">
        <v>8</v>
      </c>
      <c r="E57" s="13">
        <f t="shared" si="0"/>
        <v>0</v>
      </c>
      <c r="F57" s="3">
        <v>22.3</v>
      </c>
      <c r="G57" s="3" t="s">
        <v>365</v>
      </c>
      <c r="H57" s="3">
        <v>24.4</v>
      </c>
      <c r="I57" s="3">
        <v>100</v>
      </c>
      <c r="J57" s="3">
        <v>222</v>
      </c>
      <c r="K57" s="8">
        <v>1</v>
      </c>
      <c r="L57" s="3">
        <v>3.1</v>
      </c>
      <c r="M57" s="14">
        <v>2</v>
      </c>
      <c r="N57" s="14">
        <v>1</v>
      </c>
      <c r="O57" s="14">
        <v>0</v>
      </c>
      <c r="P57" s="3" t="s">
        <v>260</v>
      </c>
    </row>
    <row r="58" spans="1:16" ht="13.5" thickBot="1" x14ac:dyDescent="0.25">
      <c r="A58" s="5">
        <v>42569</v>
      </c>
      <c r="B58" s="3">
        <v>7</v>
      </c>
      <c r="C58" s="6">
        <v>0.3756944444444445</v>
      </c>
      <c r="D58" s="13">
        <v>9</v>
      </c>
      <c r="E58" s="13">
        <f t="shared" si="0"/>
        <v>50.000000000000064</v>
      </c>
      <c r="F58" s="3">
        <v>27.1</v>
      </c>
      <c r="G58" s="3" t="s">
        <v>365</v>
      </c>
      <c r="H58" s="3">
        <v>26</v>
      </c>
      <c r="I58" s="3">
        <v>102</v>
      </c>
      <c r="J58" s="3">
        <v>222</v>
      </c>
      <c r="K58" s="8">
        <v>1</v>
      </c>
      <c r="L58" s="3">
        <v>2.2000000000000002</v>
      </c>
      <c r="M58" s="14">
        <v>2</v>
      </c>
      <c r="N58" s="14">
        <v>1</v>
      </c>
      <c r="O58" s="14">
        <v>0</v>
      </c>
      <c r="P58" s="3" t="s">
        <v>260</v>
      </c>
    </row>
    <row r="59" spans="1:16" ht="13.5" thickBot="1" x14ac:dyDescent="0.25">
      <c r="A59" s="5">
        <v>42569</v>
      </c>
      <c r="B59" s="3">
        <v>7</v>
      </c>
      <c r="C59" s="6">
        <v>0.41736111111111113</v>
      </c>
      <c r="D59" s="13">
        <v>10</v>
      </c>
      <c r="E59" s="13">
        <f t="shared" si="0"/>
        <v>110</v>
      </c>
      <c r="F59" s="3">
        <v>30.5</v>
      </c>
      <c r="G59" s="3" t="s">
        <v>365</v>
      </c>
      <c r="H59" s="3">
        <v>25.5</v>
      </c>
      <c r="I59" s="3">
        <v>102</v>
      </c>
      <c r="J59" s="3">
        <v>222</v>
      </c>
      <c r="K59" s="8">
        <v>1</v>
      </c>
      <c r="L59" s="3">
        <v>2.2000000000000002</v>
      </c>
      <c r="M59" s="14">
        <v>0</v>
      </c>
      <c r="N59" s="14">
        <v>0</v>
      </c>
      <c r="O59" s="14">
        <v>1</v>
      </c>
      <c r="P59" s="3" t="s">
        <v>260</v>
      </c>
    </row>
    <row r="60" spans="1:16" ht="13.5" thickBot="1" x14ac:dyDescent="0.25">
      <c r="A60" s="5">
        <v>42569</v>
      </c>
      <c r="B60" s="3">
        <v>7</v>
      </c>
      <c r="C60" s="6">
        <v>0.45763888888888887</v>
      </c>
      <c r="D60" s="13">
        <v>11</v>
      </c>
      <c r="E60" s="13">
        <f t="shared" si="0"/>
        <v>167.99999999999994</v>
      </c>
      <c r="F60" s="3">
        <v>36.6</v>
      </c>
      <c r="G60" s="3" t="s">
        <v>365</v>
      </c>
      <c r="H60" s="3">
        <v>30.3</v>
      </c>
      <c r="I60" s="3">
        <v>108</v>
      </c>
      <c r="J60" s="3">
        <v>219</v>
      </c>
      <c r="K60" s="8">
        <v>1</v>
      </c>
      <c r="L60" s="3">
        <v>2</v>
      </c>
      <c r="M60" s="14">
        <v>0</v>
      </c>
      <c r="N60" s="14">
        <v>0</v>
      </c>
      <c r="O60" s="14">
        <v>1</v>
      </c>
      <c r="P60" s="3" t="s">
        <v>260</v>
      </c>
    </row>
    <row r="61" spans="1:16" ht="13.5" thickBot="1" x14ac:dyDescent="0.25">
      <c r="A61" s="5">
        <v>42569</v>
      </c>
      <c r="B61" s="3">
        <v>7</v>
      </c>
      <c r="C61" s="6">
        <v>0.5</v>
      </c>
      <c r="D61" s="13">
        <v>12</v>
      </c>
      <c r="E61" s="13">
        <f t="shared" si="0"/>
        <v>228.99999999999997</v>
      </c>
      <c r="F61" s="3">
        <v>37.700000000000003</v>
      </c>
      <c r="G61" s="3" t="s">
        <v>365</v>
      </c>
      <c r="H61" s="3">
        <v>29.6</v>
      </c>
      <c r="I61" s="3">
        <v>108</v>
      </c>
      <c r="J61" s="3">
        <v>219</v>
      </c>
      <c r="K61" s="8">
        <v>1</v>
      </c>
      <c r="L61" s="3">
        <v>2.8</v>
      </c>
      <c r="M61" s="14">
        <v>0</v>
      </c>
      <c r="N61" s="14">
        <v>0</v>
      </c>
      <c r="O61" s="14">
        <v>1</v>
      </c>
      <c r="P61" s="3" t="s">
        <v>260</v>
      </c>
    </row>
    <row r="62" spans="1:16" ht="13.5" thickBot="1" x14ac:dyDescent="0.25">
      <c r="A62" s="5">
        <v>42569</v>
      </c>
      <c r="B62" s="3">
        <v>7</v>
      </c>
      <c r="C62" s="6">
        <v>0.5444444444444444</v>
      </c>
      <c r="D62" s="13">
        <v>13</v>
      </c>
      <c r="E62" s="13">
        <f t="shared" si="0"/>
        <v>292.99999999999989</v>
      </c>
      <c r="F62" s="3">
        <v>43.4</v>
      </c>
      <c r="G62" s="3" t="s">
        <v>365</v>
      </c>
      <c r="H62" s="3">
        <v>30.3</v>
      </c>
      <c r="I62" s="3">
        <v>108</v>
      </c>
      <c r="J62" s="3">
        <v>219</v>
      </c>
      <c r="K62" s="8">
        <v>1</v>
      </c>
      <c r="L62" s="3">
        <v>0.7</v>
      </c>
      <c r="M62" s="14">
        <v>0</v>
      </c>
      <c r="N62" s="14">
        <v>0</v>
      </c>
      <c r="O62" s="14">
        <v>1</v>
      </c>
      <c r="P62" s="3" t="s">
        <v>260</v>
      </c>
    </row>
    <row r="63" spans="1:16" ht="13.5" thickBot="1" x14ac:dyDescent="0.25">
      <c r="A63" s="5">
        <v>42569</v>
      </c>
      <c r="B63" s="3">
        <v>7</v>
      </c>
      <c r="C63" s="6">
        <v>0.58333333333333337</v>
      </c>
      <c r="D63" s="13">
        <v>14</v>
      </c>
      <c r="E63" s="13">
        <f t="shared" si="0"/>
        <v>349</v>
      </c>
      <c r="F63" s="3">
        <v>40.299999999999997</v>
      </c>
      <c r="G63" s="3" t="s">
        <v>365</v>
      </c>
      <c r="H63" s="3">
        <v>27.3</v>
      </c>
      <c r="I63" s="3">
        <v>108</v>
      </c>
      <c r="J63" s="3">
        <v>219</v>
      </c>
      <c r="K63" s="8">
        <v>1</v>
      </c>
      <c r="L63" s="3">
        <v>4.4000000000000004</v>
      </c>
      <c r="M63" s="14">
        <v>0</v>
      </c>
      <c r="N63" s="14">
        <v>0</v>
      </c>
      <c r="O63" s="14">
        <v>1</v>
      </c>
      <c r="P63" s="3" t="s">
        <v>260</v>
      </c>
    </row>
    <row r="64" spans="1:16" ht="13.5" thickBot="1" x14ac:dyDescent="0.25">
      <c r="A64" s="5">
        <v>42569</v>
      </c>
      <c r="B64" s="3">
        <v>7</v>
      </c>
      <c r="C64" s="6">
        <v>0.625</v>
      </c>
      <c r="D64" s="13">
        <v>15</v>
      </c>
      <c r="E64" s="13">
        <f t="shared" si="0"/>
        <v>408.99999999999994</v>
      </c>
      <c r="F64" s="3">
        <v>36.299999999999997</v>
      </c>
      <c r="G64" s="3" t="s">
        <v>365</v>
      </c>
      <c r="H64" s="3">
        <v>27.9</v>
      </c>
      <c r="I64" s="3">
        <v>108</v>
      </c>
      <c r="J64" s="3">
        <v>219</v>
      </c>
      <c r="K64" s="8">
        <v>1</v>
      </c>
      <c r="L64" s="3">
        <v>5.5</v>
      </c>
      <c r="M64" s="14">
        <v>0</v>
      </c>
      <c r="N64" s="14">
        <v>0</v>
      </c>
      <c r="O64" s="14">
        <v>1</v>
      </c>
      <c r="P64" s="3" t="s">
        <v>260</v>
      </c>
    </row>
    <row r="65" spans="1:16" ht="13.5" thickBot="1" x14ac:dyDescent="0.25">
      <c r="A65" s="5">
        <v>42569</v>
      </c>
      <c r="B65" s="3">
        <v>7</v>
      </c>
      <c r="C65" s="6">
        <v>0.6645833333333333</v>
      </c>
      <c r="D65" s="13">
        <v>16</v>
      </c>
      <c r="E65" s="13">
        <f t="shared" si="0"/>
        <v>465.99999999999989</v>
      </c>
      <c r="F65" s="3">
        <v>42.9</v>
      </c>
      <c r="G65" s="3" t="s">
        <v>365</v>
      </c>
      <c r="H65" s="3">
        <v>29.3</v>
      </c>
      <c r="I65" s="3">
        <v>108</v>
      </c>
      <c r="J65" s="3">
        <v>219</v>
      </c>
      <c r="K65" s="8">
        <v>1</v>
      </c>
      <c r="L65" s="3">
        <v>4.4000000000000004</v>
      </c>
      <c r="M65" s="14">
        <v>0</v>
      </c>
      <c r="N65" s="14">
        <v>0</v>
      </c>
      <c r="O65" s="14">
        <v>1</v>
      </c>
      <c r="P65" s="3" t="s">
        <v>260</v>
      </c>
    </row>
    <row r="66" spans="1:16" ht="13.5" thickBot="1" x14ac:dyDescent="0.25">
      <c r="A66" s="5">
        <v>42569</v>
      </c>
      <c r="B66" s="3">
        <v>7</v>
      </c>
      <c r="C66" s="6">
        <v>0.71111111111111114</v>
      </c>
      <c r="D66" s="13">
        <v>17</v>
      </c>
      <c r="E66" s="13">
        <f t="shared" ref="E66:E129" si="1">IF(B66=B65,((C66-C65)*1440)+E65,0)</f>
        <v>533</v>
      </c>
      <c r="F66" s="3">
        <v>32.1</v>
      </c>
      <c r="G66" s="3" t="s">
        <v>365</v>
      </c>
      <c r="H66" s="3">
        <v>29.1</v>
      </c>
      <c r="I66" s="3">
        <v>108</v>
      </c>
      <c r="J66" s="3">
        <v>219</v>
      </c>
      <c r="K66" s="8">
        <v>1</v>
      </c>
      <c r="L66" s="3">
        <v>2.2000000000000002</v>
      </c>
      <c r="M66" s="14">
        <v>0</v>
      </c>
      <c r="N66" s="14">
        <v>0</v>
      </c>
      <c r="O66" s="14">
        <v>1</v>
      </c>
      <c r="P66" s="3" t="s">
        <v>260</v>
      </c>
    </row>
    <row r="67" spans="1:16" ht="13.5" thickBot="1" x14ac:dyDescent="0.25">
      <c r="A67" s="5">
        <v>42569</v>
      </c>
      <c r="B67" s="3">
        <v>7</v>
      </c>
      <c r="C67" s="6">
        <v>0.75555555555555554</v>
      </c>
      <c r="D67" s="13">
        <v>18</v>
      </c>
      <c r="E67" s="13">
        <f t="shared" si="1"/>
        <v>596.99999999999989</v>
      </c>
      <c r="F67" s="3">
        <v>33.6</v>
      </c>
      <c r="G67" s="3" t="s">
        <v>365</v>
      </c>
      <c r="H67" s="3">
        <v>29</v>
      </c>
      <c r="I67" s="3">
        <v>108</v>
      </c>
      <c r="J67" s="3">
        <v>219</v>
      </c>
      <c r="K67" s="8">
        <v>1</v>
      </c>
      <c r="L67" s="3">
        <v>3.9</v>
      </c>
      <c r="M67" s="14">
        <v>0</v>
      </c>
      <c r="N67" s="14">
        <v>0</v>
      </c>
      <c r="O67" s="14">
        <v>1</v>
      </c>
      <c r="P67" s="3" t="s">
        <v>260</v>
      </c>
    </row>
    <row r="68" spans="1:16" ht="13.5" thickBot="1" x14ac:dyDescent="0.25">
      <c r="A68" s="5">
        <v>42569</v>
      </c>
      <c r="B68" s="3">
        <v>8</v>
      </c>
      <c r="C68" s="6">
        <v>0.3354166666666667</v>
      </c>
      <c r="D68" s="13">
        <v>8</v>
      </c>
      <c r="E68" s="13">
        <f t="shared" si="1"/>
        <v>0</v>
      </c>
      <c r="F68" s="3">
        <v>23.4</v>
      </c>
      <c r="G68" s="3" t="s">
        <v>365</v>
      </c>
      <c r="H68" s="3">
        <v>25.3</v>
      </c>
      <c r="I68" s="3">
        <v>100</v>
      </c>
      <c r="J68" s="3">
        <v>45</v>
      </c>
      <c r="K68" s="8">
        <v>0</v>
      </c>
      <c r="L68" s="3">
        <v>1.1000000000000001</v>
      </c>
      <c r="M68" s="14">
        <v>2</v>
      </c>
      <c r="N68" s="14">
        <v>1</v>
      </c>
      <c r="O68" s="14">
        <v>0</v>
      </c>
      <c r="P68" s="3" t="s">
        <v>261</v>
      </c>
    </row>
    <row r="69" spans="1:16" ht="13.5" thickBot="1" x14ac:dyDescent="0.25">
      <c r="A69" s="5">
        <v>42569</v>
      </c>
      <c r="B69" s="3">
        <v>8</v>
      </c>
      <c r="C69" s="6">
        <v>0.38263888888888892</v>
      </c>
      <c r="D69" s="13">
        <v>9</v>
      </c>
      <c r="E69" s="13">
        <f t="shared" si="1"/>
        <v>68</v>
      </c>
      <c r="F69" s="3" t="s">
        <v>4</v>
      </c>
      <c r="G69" s="3" t="s">
        <v>4</v>
      </c>
      <c r="H69" s="3">
        <v>25.8</v>
      </c>
      <c r="I69" s="3">
        <v>100</v>
      </c>
      <c r="J69" s="3">
        <v>45</v>
      </c>
      <c r="K69" s="8">
        <v>0</v>
      </c>
      <c r="L69" s="3">
        <v>0</v>
      </c>
      <c r="M69" s="14">
        <v>2</v>
      </c>
      <c r="N69" s="14">
        <v>1</v>
      </c>
      <c r="O69" s="14">
        <v>0</v>
      </c>
      <c r="P69" s="3" t="s">
        <v>261</v>
      </c>
    </row>
    <row r="70" spans="1:16" ht="13.5" thickBot="1" x14ac:dyDescent="0.25">
      <c r="A70" s="5">
        <v>42569</v>
      </c>
      <c r="B70" s="3">
        <v>8</v>
      </c>
      <c r="C70" s="6">
        <v>0.4236111111111111</v>
      </c>
      <c r="D70" s="13">
        <v>10</v>
      </c>
      <c r="E70" s="13">
        <f t="shared" si="1"/>
        <v>126.99999999999994</v>
      </c>
      <c r="F70" s="3" t="s">
        <v>4</v>
      </c>
      <c r="G70" s="3" t="s">
        <v>4</v>
      </c>
      <c r="H70" s="3">
        <v>26.6</v>
      </c>
      <c r="I70" s="3">
        <v>100</v>
      </c>
      <c r="J70" s="3">
        <v>45</v>
      </c>
      <c r="K70" s="8">
        <v>0</v>
      </c>
      <c r="L70" s="3">
        <v>8.6999999999999993</v>
      </c>
      <c r="M70" s="14">
        <v>2</v>
      </c>
      <c r="N70" s="14">
        <v>1</v>
      </c>
      <c r="O70" s="14">
        <v>0</v>
      </c>
      <c r="P70" s="3" t="s">
        <v>261</v>
      </c>
    </row>
    <row r="71" spans="1:16" ht="13.5" thickBot="1" x14ac:dyDescent="0.25">
      <c r="A71" s="5">
        <v>42569</v>
      </c>
      <c r="B71" s="3">
        <v>8</v>
      </c>
      <c r="C71" s="6">
        <v>0.47500000000000003</v>
      </c>
      <c r="D71" s="13">
        <v>11</v>
      </c>
      <c r="E71" s="13">
        <f t="shared" si="1"/>
        <v>201</v>
      </c>
      <c r="F71" s="3" t="s">
        <v>4</v>
      </c>
      <c r="G71" s="3" t="s">
        <v>4</v>
      </c>
      <c r="H71" s="3">
        <v>30</v>
      </c>
      <c r="I71" s="3">
        <v>100</v>
      </c>
      <c r="J71" s="3">
        <v>45</v>
      </c>
      <c r="K71" s="8">
        <v>0</v>
      </c>
      <c r="L71" s="3">
        <v>5</v>
      </c>
      <c r="M71" s="14">
        <v>2</v>
      </c>
      <c r="N71" s="14">
        <v>1</v>
      </c>
      <c r="O71" s="14">
        <v>0</v>
      </c>
      <c r="P71" s="3" t="s">
        <v>261</v>
      </c>
    </row>
    <row r="72" spans="1:16" ht="13.5" thickBot="1" x14ac:dyDescent="0.25">
      <c r="A72" s="5">
        <v>42569</v>
      </c>
      <c r="B72" s="3">
        <v>8</v>
      </c>
      <c r="C72" s="6">
        <v>0.51180555555555551</v>
      </c>
      <c r="D72" s="13">
        <v>12</v>
      </c>
      <c r="E72" s="13">
        <f t="shared" si="1"/>
        <v>253.99999999999989</v>
      </c>
      <c r="F72" s="3" t="s">
        <v>4</v>
      </c>
      <c r="G72" s="3" t="s">
        <v>4</v>
      </c>
      <c r="H72" s="3">
        <v>32.6</v>
      </c>
      <c r="I72" s="3">
        <v>100</v>
      </c>
      <c r="J72" s="3">
        <v>45</v>
      </c>
      <c r="K72" s="8">
        <v>0</v>
      </c>
      <c r="L72" s="3">
        <v>1.6</v>
      </c>
      <c r="M72" s="14">
        <v>2</v>
      </c>
      <c r="N72" s="14">
        <v>1</v>
      </c>
      <c r="O72" s="14">
        <v>0</v>
      </c>
      <c r="P72" s="3" t="s">
        <v>261</v>
      </c>
    </row>
    <row r="73" spans="1:16" ht="13.5" thickBot="1" x14ac:dyDescent="0.25">
      <c r="A73" s="5">
        <v>42569</v>
      </c>
      <c r="B73" s="3">
        <v>8</v>
      </c>
      <c r="C73" s="6">
        <v>0.55208333333333337</v>
      </c>
      <c r="D73" s="13">
        <v>13</v>
      </c>
      <c r="E73" s="13">
        <f t="shared" si="1"/>
        <v>312</v>
      </c>
      <c r="F73" s="3" t="s">
        <v>4</v>
      </c>
      <c r="G73" s="3" t="s">
        <v>4</v>
      </c>
      <c r="H73" s="3">
        <v>31.5</v>
      </c>
      <c r="I73" s="3">
        <v>100</v>
      </c>
      <c r="J73" s="3">
        <v>45</v>
      </c>
      <c r="K73" s="8">
        <v>0</v>
      </c>
      <c r="L73" s="3">
        <v>4.7</v>
      </c>
      <c r="M73" s="14">
        <v>2</v>
      </c>
      <c r="N73" s="14">
        <v>1</v>
      </c>
      <c r="O73" s="14">
        <v>0</v>
      </c>
      <c r="P73" s="3" t="s">
        <v>261</v>
      </c>
    </row>
    <row r="74" spans="1:16" ht="13.5" thickBot="1" x14ac:dyDescent="0.25">
      <c r="A74" s="5">
        <v>42569</v>
      </c>
      <c r="B74" s="3">
        <v>8</v>
      </c>
      <c r="C74" s="6">
        <v>0.58819444444444446</v>
      </c>
      <c r="D74" s="13">
        <v>14</v>
      </c>
      <c r="E74" s="13">
        <f t="shared" si="1"/>
        <v>364</v>
      </c>
      <c r="F74" s="3" t="s">
        <v>4</v>
      </c>
      <c r="G74" s="3" t="s">
        <v>4</v>
      </c>
      <c r="H74" s="3">
        <v>30</v>
      </c>
      <c r="I74" s="3">
        <v>100</v>
      </c>
      <c r="J74" s="3">
        <v>45</v>
      </c>
      <c r="K74" s="8">
        <v>0</v>
      </c>
      <c r="L74" s="3">
        <v>2.6</v>
      </c>
      <c r="M74" s="14">
        <v>2</v>
      </c>
      <c r="N74" s="14">
        <v>1</v>
      </c>
      <c r="O74" s="14">
        <v>0</v>
      </c>
      <c r="P74" s="3" t="s">
        <v>261</v>
      </c>
    </row>
    <row r="75" spans="1:16" ht="13.5" thickBot="1" x14ac:dyDescent="0.25">
      <c r="A75" s="5">
        <v>42569</v>
      </c>
      <c r="B75" s="3">
        <v>8</v>
      </c>
      <c r="C75" s="6">
        <v>0.63055555555555554</v>
      </c>
      <c r="D75" s="13">
        <v>15</v>
      </c>
      <c r="E75" s="13">
        <f t="shared" si="1"/>
        <v>424.99999999999994</v>
      </c>
      <c r="F75" s="3" t="s">
        <v>4</v>
      </c>
      <c r="G75" s="3" t="s">
        <v>4</v>
      </c>
      <c r="H75" s="3">
        <v>30.9</v>
      </c>
      <c r="I75" s="3">
        <v>100</v>
      </c>
      <c r="J75" s="3">
        <v>45</v>
      </c>
      <c r="K75" s="8">
        <v>0</v>
      </c>
      <c r="L75" s="3">
        <v>4.9000000000000004</v>
      </c>
      <c r="M75" s="14">
        <v>2</v>
      </c>
      <c r="N75" s="14">
        <v>1</v>
      </c>
      <c r="O75" s="14">
        <v>0</v>
      </c>
      <c r="P75" s="3" t="s">
        <v>261</v>
      </c>
    </row>
    <row r="76" spans="1:16" ht="13.5" thickBot="1" x14ac:dyDescent="0.25">
      <c r="A76" s="5">
        <v>42569</v>
      </c>
      <c r="B76" s="3">
        <v>8</v>
      </c>
      <c r="C76" s="6">
        <v>0.67013888888888884</v>
      </c>
      <c r="D76" s="13">
        <v>16</v>
      </c>
      <c r="E76" s="13">
        <f t="shared" si="1"/>
        <v>481.99999999999989</v>
      </c>
      <c r="F76" s="3" t="s">
        <v>4</v>
      </c>
      <c r="G76" s="3" t="s">
        <v>4</v>
      </c>
      <c r="H76" s="3">
        <v>30.7</v>
      </c>
      <c r="I76" s="3">
        <v>100</v>
      </c>
      <c r="J76" s="3">
        <v>45</v>
      </c>
      <c r="K76" s="8">
        <v>0</v>
      </c>
      <c r="L76" s="3">
        <v>2.2999999999999998</v>
      </c>
      <c r="M76" s="14">
        <v>2</v>
      </c>
      <c r="N76" s="14">
        <v>1</v>
      </c>
      <c r="O76" s="14">
        <v>0</v>
      </c>
      <c r="P76" s="3" t="s">
        <v>261</v>
      </c>
    </row>
    <row r="77" spans="1:16" ht="13.5" thickBot="1" x14ac:dyDescent="0.25">
      <c r="A77" s="5">
        <v>42569</v>
      </c>
      <c r="B77" s="3">
        <v>8</v>
      </c>
      <c r="C77" s="6">
        <v>0.71527777777777779</v>
      </c>
      <c r="D77" s="13">
        <v>17</v>
      </c>
      <c r="E77" s="13">
        <f t="shared" si="1"/>
        <v>547</v>
      </c>
      <c r="F77" s="3" t="s">
        <v>4</v>
      </c>
      <c r="G77" s="3" t="s">
        <v>4</v>
      </c>
      <c r="H77" s="3">
        <v>27.7</v>
      </c>
      <c r="I77" s="3">
        <v>100</v>
      </c>
      <c r="J77" s="3">
        <v>45</v>
      </c>
      <c r="K77" s="8">
        <v>0</v>
      </c>
      <c r="L77" s="3">
        <v>2.8</v>
      </c>
      <c r="M77" s="14">
        <v>2</v>
      </c>
      <c r="N77" s="14">
        <v>1</v>
      </c>
      <c r="O77" s="14">
        <v>0</v>
      </c>
      <c r="P77" s="3" t="s">
        <v>261</v>
      </c>
    </row>
    <row r="78" spans="1:16" ht="13.5" thickBot="1" x14ac:dyDescent="0.25">
      <c r="A78" s="5">
        <v>42569</v>
      </c>
      <c r="B78" s="3">
        <v>8</v>
      </c>
      <c r="C78" s="6">
        <v>0.75138888888888899</v>
      </c>
      <c r="D78" s="13">
        <v>18</v>
      </c>
      <c r="E78" s="13">
        <f t="shared" si="1"/>
        <v>599.00000000000011</v>
      </c>
      <c r="F78" s="3" t="s">
        <v>4</v>
      </c>
      <c r="G78" s="3" t="s">
        <v>4</v>
      </c>
      <c r="H78" s="3">
        <v>28.4</v>
      </c>
      <c r="I78" s="3">
        <v>100</v>
      </c>
      <c r="J78" s="3">
        <v>45</v>
      </c>
      <c r="K78" s="8">
        <v>0</v>
      </c>
      <c r="L78" s="3">
        <v>3.9</v>
      </c>
      <c r="M78" s="14">
        <v>2</v>
      </c>
      <c r="N78" s="14">
        <v>1</v>
      </c>
      <c r="O78" s="14">
        <v>0</v>
      </c>
      <c r="P78" s="3" t="s">
        <v>261</v>
      </c>
    </row>
    <row r="79" spans="1:16" ht="13.5" thickBot="1" x14ac:dyDescent="0.25">
      <c r="A79" s="5">
        <v>42569</v>
      </c>
      <c r="B79" s="3">
        <v>10</v>
      </c>
      <c r="C79" s="6">
        <v>0.3354166666666667</v>
      </c>
      <c r="D79" s="13">
        <v>8</v>
      </c>
      <c r="E79" s="13">
        <f t="shared" si="1"/>
        <v>0</v>
      </c>
      <c r="F79" s="3" t="s">
        <v>4</v>
      </c>
      <c r="G79" s="3" t="s">
        <v>4</v>
      </c>
      <c r="H79" s="3">
        <v>25.3</v>
      </c>
      <c r="I79" s="3">
        <v>100</v>
      </c>
      <c r="J79" s="3">
        <v>45</v>
      </c>
      <c r="K79" s="8">
        <v>0</v>
      </c>
      <c r="L79" s="3">
        <v>1.1000000000000001</v>
      </c>
      <c r="M79" s="14">
        <v>2</v>
      </c>
      <c r="N79" s="14">
        <v>1</v>
      </c>
      <c r="O79" s="14">
        <v>0</v>
      </c>
      <c r="P79" s="3" t="s">
        <v>262</v>
      </c>
    </row>
    <row r="80" spans="1:16" ht="13.5" thickBot="1" x14ac:dyDescent="0.25">
      <c r="A80" s="5">
        <v>42569</v>
      </c>
      <c r="B80" s="3">
        <v>10</v>
      </c>
      <c r="C80" s="6">
        <v>0.38263888888888892</v>
      </c>
      <c r="D80" s="13">
        <v>9</v>
      </c>
      <c r="E80" s="13">
        <f t="shared" si="1"/>
        <v>68</v>
      </c>
      <c r="F80" s="3" t="s">
        <v>4</v>
      </c>
      <c r="G80" s="3" t="s">
        <v>4</v>
      </c>
      <c r="H80" s="3">
        <v>25.8</v>
      </c>
      <c r="I80" s="3">
        <v>100</v>
      </c>
      <c r="J80" s="3">
        <v>45</v>
      </c>
      <c r="K80" s="8">
        <v>0</v>
      </c>
      <c r="L80" s="3">
        <v>0</v>
      </c>
      <c r="M80" s="14">
        <v>2</v>
      </c>
      <c r="N80" s="14">
        <v>1</v>
      </c>
      <c r="O80" s="14">
        <v>0</v>
      </c>
      <c r="P80" s="3" t="s">
        <v>262</v>
      </c>
    </row>
    <row r="81" spans="1:16" ht="13.5" thickBot="1" x14ac:dyDescent="0.25">
      <c r="A81" s="5">
        <v>42569</v>
      </c>
      <c r="B81" s="3">
        <v>10</v>
      </c>
      <c r="C81" s="6">
        <v>0.4236111111111111</v>
      </c>
      <c r="D81" s="13">
        <v>10</v>
      </c>
      <c r="E81" s="13">
        <f t="shared" si="1"/>
        <v>126.99999999999994</v>
      </c>
      <c r="F81" s="3" t="s">
        <v>4</v>
      </c>
      <c r="G81" s="3" t="s">
        <v>4</v>
      </c>
      <c r="H81" s="3">
        <v>26.6</v>
      </c>
      <c r="I81" s="3">
        <v>100</v>
      </c>
      <c r="J81" s="3">
        <v>45</v>
      </c>
      <c r="K81" s="8">
        <v>0</v>
      </c>
      <c r="L81" s="3">
        <v>8.6999999999999993</v>
      </c>
      <c r="M81" s="14">
        <v>2</v>
      </c>
      <c r="N81" s="14">
        <v>1</v>
      </c>
      <c r="O81" s="14">
        <v>0</v>
      </c>
      <c r="P81" s="3" t="s">
        <v>262</v>
      </c>
    </row>
    <row r="82" spans="1:16" ht="13.5" thickBot="1" x14ac:dyDescent="0.25">
      <c r="A82" s="5">
        <v>42569</v>
      </c>
      <c r="B82" s="3">
        <v>10</v>
      </c>
      <c r="C82" s="6">
        <v>0.47500000000000003</v>
      </c>
      <c r="D82" s="13">
        <v>11</v>
      </c>
      <c r="E82" s="13">
        <f t="shared" si="1"/>
        <v>201</v>
      </c>
      <c r="F82" s="3" t="s">
        <v>4</v>
      </c>
      <c r="G82" s="3" t="s">
        <v>4</v>
      </c>
      <c r="H82" s="3">
        <v>30</v>
      </c>
      <c r="I82" s="3">
        <v>100</v>
      </c>
      <c r="J82" s="3">
        <v>45</v>
      </c>
      <c r="K82" s="8">
        <v>0</v>
      </c>
      <c r="L82" s="3">
        <v>5</v>
      </c>
      <c r="M82" s="14">
        <v>2</v>
      </c>
      <c r="N82" s="14">
        <v>1</v>
      </c>
      <c r="O82" s="14">
        <v>0</v>
      </c>
      <c r="P82" s="3" t="s">
        <v>262</v>
      </c>
    </row>
    <row r="83" spans="1:16" ht="13.5" thickBot="1" x14ac:dyDescent="0.25">
      <c r="A83" s="5">
        <v>42569</v>
      </c>
      <c r="B83" s="3">
        <v>10</v>
      </c>
      <c r="C83" s="6">
        <v>0.51180555555555551</v>
      </c>
      <c r="D83" s="13">
        <v>12</v>
      </c>
      <c r="E83" s="13">
        <f t="shared" si="1"/>
        <v>253.99999999999989</v>
      </c>
      <c r="F83" s="3" t="s">
        <v>4</v>
      </c>
      <c r="G83" s="3" t="s">
        <v>4</v>
      </c>
      <c r="H83" s="3">
        <v>32.6</v>
      </c>
      <c r="I83" s="3">
        <v>100</v>
      </c>
      <c r="J83" s="3">
        <v>45</v>
      </c>
      <c r="K83" s="8">
        <v>0</v>
      </c>
      <c r="L83" s="3">
        <v>1.6</v>
      </c>
      <c r="M83" s="14">
        <v>2</v>
      </c>
      <c r="N83" s="14">
        <v>1</v>
      </c>
      <c r="O83" s="14">
        <v>0</v>
      </c>
      <c r="P83" s="3" t="s">
        <v>262</v>
      </c>
    </row>
    <row r="84" spans="1:16" ht="13.5" thickBot="1" x14ac:dyDescent="0.25">
      <c r="A84" s="5">
        <v>42569</v>
      </c>
      <c r="B84" s="3">
        <v>10</v>
      </c>
      <c r="C84" s="6">
        <v>0.55208333333333337</v>
      </c>
      <c r="D84" s="13">
        <v>13</v>
      </c>
      <c r="E84" s="13">
        <f t="shared" si="1"/>
        <v>312</v>
      </c>
      <c r="F84" s="3" t="s">
        <v>4</v>
      </c>
      <c r="G84" s="3" t="s">
        <v>4</v>
      </c>
      <c r="H84" s="3">
        <v>31.5</v>
      </c>
      <c r="I84" s="3">
        <v>100</v>
      </c>
      <c r="J84" s="3">
        <v>45</v>
      </c>
      <c r="K84" s="8">
        <v>0</v>
      </c>
      <c r="L84" s="3">
        <v>4.7</v>
      </c>
      <c r="M84" s="14">
        <v>2</v>
      </c>
      <c r="N84" s="14">
        <v>1</v>
      </c>
      <c r="O84" s="14">
        <v>0</v>
      </c>
      <c r="P84" s="3" t="s">
        <v>262</v>
      </c>
    </row>
    <row r="85" spans="1:16" ht="13.5" thickBot="1" x14ac:dyDescent="0.25">
      <c r="A85" s="5">
        <v>42569</v>
      </c>
      <c r="B85" s="3">
        <v>10</v>
      </c>
      <c r="C85" s="6">
        <v>0.58819444444444446</v>
      </c>
      <c r="D85" s="13">
        <v>14</v>
      </c>
      <c r="E85" s="13">
        <f t="shared" si="1"/>
        <v>364</v>
      </c>
      <c r="F85" s="3" t="s">
        <v>4</v>
      </c>
      <c r="G85" s="3" t="s">
        <v>4</v>
      </c>
      <c r="H85" s="3">
        <v>30</v>
      </c>
      <c r="I85" s="3">
        <v>100</v>
      </c>
      <c r="J85" s="3">
        <v>45</v>
      </c>
      <c r="K85" s="8">
        <v>0</v>
      </c>
      <c r="L85" s="3">
        <v>2.6</v>
      </c>
      <c r="M85" s="14">
        <v>2</v>
      </c>
      <c r="N85" s="14">
        <v>1</v>
      </c>
      <c r="O85" s="14">
        <v>0</v>
      </c>
      <c r="P85" s="3" t="s">
        <v>262</v>
      </c>
    </row>
    <row r="86" spans="1:16" ht="13.5" thickBot="1" x14ac:dyDescent="0.25">
      <c r="A86" s="5">
        <v>42569</v>
      </c>
      <c r="B86" s="3">
        <v>10</v>
      </c>
      <c r="C86" s="6">
        <v>0.63055555555555554</v>
      </c>
      <c r="D86" s="13">
        <v>15</v>
      </c>
      <c r="E86" s="13">
        <f t="shared" si="1"/>
        <v>424.99999999999994</v>
      </c>
      <c r="F86" s="3" t="s">
        <v>4</v>
      </c>
      <c r="G86" s="3" t="s">
        <v>4</v>
      </c>
      <c r="H86" s="3">
        <v>30.9</v>
      </c>
      <c r="I86" s="3">
        <v>100</v>
      </c>
      <c r="J86" s="3">
        <v>45</v>
      </c>
      <c r="K86" s="8">
        <v>0</v>
      </c>
      <c r="L86" s="3">
        <v>4.9000000000000004</v>
      </c>
      <c r="M86" s="14">
        <v>2</v>
      </c>
      <c r="N86" s="14">
        <v>1</v>
      </c>
      <c r="O86" s="14">
        <v>0</v>
      </c>
      <c r="P86" s="3" t="s">
        <v>262</v>
      </c>
    </row>
    <row r="87" spans="1:16" ht="13.5" thickBot="1" x14ac:dyDescent="0.25">
      <c r="A87" s="5">
        <v>42569</v>
      </c>
      <c r="B87" s="3">
        <v>10</v>
      </c>
      <c r="C87" s="6">
        <v>0.67013888888888884</v>
      </c>
      <c r="D87" s="13">
        <v>16</v>
      </c>
      <c r="E87" s="13">
        <f t="shared" si="1"/>
        <v>481.99999999999989</v>
      </c>
      <c r="F87" s="3" t="s">
        <v>4</v>
      </c>
      <c r="G87" s="3" t="s">
        <v>4</v>
      </c>
      <c r="H87" s="3">
        <v>30.7</v>
      </c>
      <c r="I87" s="3">
        <v>100</v>
      </c>
      <c r="J87" s="3">
        <v>45</v>
      </c>
      <c r="K87" s="8">
        <v>0</v>
      </c>
      <c r="L87" s="3">
        <v>2.2999999999999998</v>
      </c>
      <c r="M87" s="14">
        <v>2</v>
      </c>
      <c r="N87" s="14">
        <v>1</v>
      </c>
      <c r="O87" s="14">
        <v>0</v>
      </c>
      <c r="P87" s="3" t="s">
        <v>262</v>
      </c>
    </row>
    <row r="88" spans="1:16" ht="13.5" thickBot="1" x14ac:dyDescent="0.25">
      <c r="A88" s="5">
        <v>42569</v>
      </c>
      <c r="B88" s="3">
        <v>10</v>
      </c>
      <c r="C88" s="6">
        <v>0.71527777777777779</v>
      </c>
      <c r="D88" s="13">
        <v>17</v>
      </c>
      <c r="E88" s="13">
        <f t="shared" si="1"/>
        <v>547</v>
      </c>
      <c r="F88" s="3" t="s">
        <v>4</v>
      </c>
      <c r="G88" s="3" t="s">
        <v>4</v>
      </c>
      <c r="H88" s="3">
        <v>27.7</v>
      </c>
      <c r="I88" s="3">
        <v>100</v>
      </c>
      <c r="J88" s="3">
        <v>45</v>
      </c>
      <c r="K88" s="8">
        <v>0</v>
      </c>
      <c r="L88" s="3">
        <v>2.8</v>
      </c>
      <c r="M88" s="14">
        <v>2</v>
      </c>
      <c r="N88" s="14">
        <v>1</v>
      </c>
      <c r="O88" s="14">
        <v>0</v>
      </c>
      <c r="P88" s="3" t="s">
        <v>262</v>
      </c>
    </row>
    <row r="89" spans="1:16" ht="13.5" thickBot="1" x14ac:dyDescent="0.25">
      <c r="A89" s="5">
        <v>42569</v>
      </c>
      <c r="B89" s="3">
        <v>10</v>
      </c>
      <c r="C89" s="6">
        <v>0.75138888888888899</v>
      </c>
      <c r="D89" s="13">
        <v>18</v>
      </c>
      <c r="E89" s="13">
        <f t="shared" si="1"/>
        <v>599.00000000000011</v>
      </c>
      <c r="F89" s="3" t="s">
        <v>4</v>
      </c>
      <c r="G89" s="3" t="s">
        <v>4</v>
      </c>
      <c r="H89" s="3">
        <v>28.4</v>
      </c>
      <c r="I89" s="3">
        <v>100</v>
      </c>
      <c r="J89" s="3">
        <v>45</v>
      </c>
      <c r="K89" s="8">
        <v>0</v>
      </c>
      <c r="L89" s="3">
        <v>3.9</v>
      </c>
      <c r="M89" s="14">
        <v>2</v>
      </c>
      <c r="N89" s="14">
        <v>1</v>
      </c>
      <c r="O89" s="14">
        <v>0</v>
      </c>
      <c r="P89" s="3" t="s">
        <v>262</v>
      </c>
    </row>
    <row r="90" spans="1:16" ht="13.5" thickBot="1" x14ac:dyDescent="0.25">
      <c r="A90" s="5">
        <v>42569</v>
      </c>
      <c r="B90" s="3">
        <v>11</v>
      </c>
      <c r="C90" s="6">
        <v>0.3354166666666667</v>
      </c>
      <c r="D90" s="13">
        <v>8</v>
      </c>
      <c r="E90" s="13">
        <f t="shared" si="1"/>
        <v>0</v>
      </c>
      <c r="F90" s="3" t="s">
        <v>4</v>
      </c>
      <c r="G90" s="3" t="s">
        <v>4</v>
      </c>
      <c r="H90" s="3">
        <v>25.3</v>
      </c>
      <c r="I90" s="3">
        <v>100</v>
      </c>
      <c r="J90" s="3">
        <v>45</v>
      </c>
      <c r="K90" s="8">
        <v>0</v>
      </c>
      <c r="L90" s="3">
        <v>1.1000000000000001</v>
      </c>
      <c r="M90" s="14">
        <v>2</v>
      </c>
      <c r="N90" s="14">
        <v>1</v>
      </c>
      <c r="O90" s="14">
        <v>0</v>
      </c>
      <c r="P90" s="3" t="s">
        <v>263</v>
      </c>
    </row>
    <row r="91" spans="1:16" ht="13.5" thickBot="1" x14ac:dyDescent="0.25">
      <c r="A91" s="5">
        <v>42569</v>
      </c>
      <c r="B91" s="3">
        <v>11</v>
      </c>
      <c r="C91" s="6">
        <v>0.38263888888888892</v>
      </c>
      <c r="D91" s="13">
        <v>9</v>
      </c>
      <c r="E91" s="13">
        <f t="shared" si="1"/>
        <v>68</v>
      </c>
      <c r="F91" s="3" t="s">
        <v>4</v>
      </c>
      <c r="G91" s="3" t="s">
        <v>4</v>
      </c>
      <c r="H91" s="3">
        <v>25.8</v>
      </c>
      <c r="I91" s="3">
        <v>100</v>
      </c>
      <c r="J91" s="3">
        <v>45</v>
      </c>
      <c r="K91" s="8">
        <v>0</v>
      </c>
      <c r="L91" s="3">
        <v>0</v>
      </c>
      <c r="M91" s="14">
        <v>2</v>
      </c>
      <c r="N91" s="14">
        <v>1</v>
      </c>
      <c r="O91" s="14">
        <v>0</v>
      </c>
      <c r="P91" s="3" t="s">
        <v>263</v>
      </c>
    </row>
    <row r="92" spans="1:16" ht="13.5" thickBot="1" x14ac:dyDescent="0.25">
      <c r="A92" s="5">
        <v>42569</v>
      </c>
      <c r="B92" s="3">
        <v>11</v>
      </c>
      <c r="C92" s="6">
        <v>0.4236111111111111</v>
      </c>
      <c r="D92" s="13">
        <v>10</v>
      </c>
      <c r="E92" s="13">
        <f t="shared" si="1"/>
        <v>126.99999999999994</v>
      </c>
      <c r="F92" s="3" t="s">
        <v>4</v>
      </c>
      <c r="G92" s="3" t="s">
        <v>4</v>
      </c>
      <c r="H92" s="3">
        <v>26.6</v>
      </c>
      <c r="I92" s="3">
        <v>100</v>
      </c>
      <c r="J92" s="3">
        <v>45</v>
      </c>
      <c r="K92" s="8">
        <v>0</v>
      </c>
      <c r="L92" s="3">
        <v>8.6999999999999993</v>
      </c>
      <c r="M92" s="14">
        <v>2</v>
      </c>
      <c r="N92" s="14">
        <v>1</v>
      </c>
      <c r="O92" s="14">
        <v>0</v>
      </c>
      <c r="P92" s="3" t="s">
        <v>263</v>
      </c>
    </row>
    <row r="93" spans="1:16" ht="13.5" thickBot="1" x14ac:dyDescent="0.25">
      <c r="A93" s="5">
        <v>42569</v>
      </c>
      <c r="B93" s="3">
        <v>11</v>
      </c>
      <c r="C93" s="6">
        <v>0.47500000000000003</v>
      </c>
      <c r="D93" s="13">
        <v>11</v>
      </c>
      <c r="E93" s="13">
        <f t="shared" si="1"/>
        <v>201</v>
      </c>
      <c r="F93" s="3" t="s">
        <v>4</v>
      </c>
      <c r="G93" s="3" t="s">
        <v>4</v>
      </c>
      <c r="H93" s="3">
        <v>30</v>
      </c>
      <c r="I93" s="3">
        <v>100</v>
      </c>
      <c r="J93" s="3">
        <v>45</v>
      </c>
      <c r="K93" s="8">
        <v>0</v>
      </c>
      <c r="L93" s="3">
        <v>5</v>
      </c>
      <c r="M93" s="14">
        <v>2</v>
      </c>
      <c r="N93" s="14">
        <v>1</v>
      </c>
      <c r="O93" s="14">
        <v>0</v>
      </c>
      <c r="P93" s="3" t="s">
        <v>263</v>
      </c>
    </row>
    <row r="94" spans="1:16" ht="13.5" thickBot="1" x14ac:dyDescent="0.25">
      <c r="A94" s="5">
        <v>42569</v>
      </c>
      <c r="B94" s="3">
        <v>11</v>
      </c>
      <c r="C94" s="6">
        <v>0.51180555555555551</v>
      </c>
      <c r="D94" s="13">
        <v>12</v>
      </c>
      <c r="E94" s="13">
        <f t="shared" si="1"/>
        <v>253.99999999999989</v>
      </c>
      <c r="F94" s="3" t="s">
        <v>4</v>
      </c>
      <c r="G94" s="3" t="s">
        <v>4</v>
      </c>
      <c r="H94" s="3">
        <v>32.6</v>
      </c>
      <c r="I94" s="3">
        <v>100</v>
      </c>
      <c r="J94" s="3">
        <v>45</v>
      </c>
      <c r="K94" s="8">
        <v>0</v>
      </c>
      <c r="L94" s="3">
        <v>1.6</v>
      </c>
      <c r="M94" s="14">
        <v>2</v>
      </c>
      <c r="N94" s="14">
        <v>1</v>
      </c>
      <c r="O94" s="14">
        <v>0</v>
      </c>
      <c r="P94" s="3" t="s">
        <v>263</v>
      </c>
    </row>
    <row r="95" spans="1:16" ht="13.5" thickBot="1" x14ac:dyDescent="0.25">
      <c r="A95" s="5">
        <v>42569</v>
      </c>
      <c r="B95" s="3">
        <v>11</v>
      </c>
      <c r="C95" s="6">
        <v>0.55208333333333337</v>
      </c>
      <c r="D95" s="13">
        <v>13</v>
      </c>
      <c r="E95" s="13">
        <f t="shared" si="1"/>
        <v>312</v>
      </c>
      <c r="F95" s="3" t="s">
        <v>4</v>
      </c>
      <c r="G95" s="3" t="s">
        <v>4</v>
      </c>
      <c r="H95" s="3">
        <v>31.5</v>
      </c>
      <c r="I95" s="3">
        <v>100</v>
      </c>
      <c r="J95" s="3">
        <v>45</v>
      </c>
      <c r="K95" s="8">
        <v>0</v>
      </c>
      <c r="L95" s="3">
        <v>4.7</v>
      </c>
      <c r="M95" s="14">
        <v>2</v>
      </c>
      <c r="N95" s="14">
        <v>1</v>
      </c>
      <c r="O95" s="14">
        <v>0</v>
      </c>
      <c r="P95" s="3" t="s">
        <v>263</v>
      </c>
    </row>
    <row r="96" spans="1:16" ht="13.5" thickBot="1" x14ac:dyDescent="0.25">
      <c r="A96" s="5">
        <v>42569</v>
      </c>
      <c r="B96" s="3">
        <v>11</v>
      </c>
      <c r="C96" s="6">
        <v>0.58819444444444446</v>
      </c>
      <c r="D96" s="13">
        <v>14</v>
      </c>
      <c r="E96" s="13">
        <f t="shared" si="1"/>
        <v>364</v>
      </c>
      <c r="F96" s="3" t="s">
        <v>4</v>
      </c>
      <c r="G96" s="3" t="s">
        <v>4</v>
      </c>
      <c r="H96" s="3">
        <v>30</v>
      </c>
      <c r="I96" s="3">
        <v>100</v>
      </c>
      <c r="J96" s="3">
        <v>45</v>
      </c>
      <c r="K96" s="8">
        <v>0</v>
      </c>
      <c r="L96" s="3">
        <v>2.6</v>
      </c>
      <c r="M96" s="14">
        <v>2</v>
      </c>
      <c r="N96" s="14">
        <v>1</v>
      </c>
      <c r="O96" s="14">
        <v>0</v>
      </c>
      <c r="P96" s="3" t="s">
        <v>263</v>
      </c>
    </row>
    <row r="97" spans="1:16" ht="13.5" thickBot="1" x14ac:dyDescent="0.25">
      <c r="A97" s="5">
        <v>42569</v>
      </c>
      <c r="B97" s="3">
        <v>11</v>
      </c>
      <c r="C97" s="6">
        <v>0.63055555555555554</v>
      </c>
      <c r="D97" s="13">
        <v>15</v>
      </c>
      <c r="E97" s="13">
        <f t="shared" si="1"/>
        <v>424.99999999999994</v>
      </c>
      <c r="F97" s="3" t="s">
        <v>4</v>
      </c>
      <c r="G97" s="3" t="s">
        <v>4</v>
      </c>
      <c r="H97" s="3">
        <v>30.9</v>
      </c>
      <c r="I97" s="3">
        <v>100</v>
      </c>
      <c r="J97" s="3">
        <v>45</v>
      </c>
      <c r="K97" s="8">
        <v>0</v>
      </c>
      <c r="L97" s="3">
        <v>4.9000000000000004</v>
      </c>
      <c r="M97" s="14">
        <v>2</v>
      </c>
      <c r="N97" s="14">
        <v>1</v>
      </c>
      <c r="O97" s="14">
        <v>0</v>
      </c>
      <c r="P97" s="3" t="s">
        <v>263</v>
      </c>
    </row>
    <row r="98" spans="1:16" ht="13.5" thickBot="1" x14ac:dyDescent="0.25">
      <c r="A98" s="5">
        <v>42569</v>
      </c>
      <c r="B98" s="3">
        <v>11</v>
      </c>
      <c r="C98" s="6">
        <v>0.67013888888888884</v>
      </c>
      <c r="D98" s="13">
        <v>16</v>
      </c>
      <c r="E98" s="13">
        <f t="shared" si="1"/>
        <v>481.99999999999989</v>
      </c>
      <c r="F98" s="3" t="s">
        <v>4</v>
      </c>
      <c r="G98" s="3" t="s">
        <v>4</v>
      </c>
      <c r="H98" s="3">
        <v>30.7</v>
      </c>
      <c r="I98" s="3">
        <v>100</v>
      </c>
      <c r="J98" s="3">
        <v>45</v>
      </c>
      <c r="K98" s="8">
        <v>0</v>
      </c>
      <c r="L98" s="3">
        <v>2.2999999999999998</v>
      </c>
      <c r="M98" s="14">
        <v>2</v>
      </c>
      <c r="N98" s="14">
        <v>1</v>
      </c>
      <c r="O98" s="14">
        <v>0</v>
      </c>
      <c r="P98" s="3" t="s">
        <v>263</v>
      </c>
    </row>
    <row r="99" spans="1:16" ht="13.5" thickBot="1" x14ac:dyDescent="0.25">
      <c r="A99" s="5">
        <v>42569</v>
      </c>
      <c r="B99" s="3">
        <v>11</v>
      </c>
      <c r="C99" s="6">
        <v>0.71527777777777779</v>
      </c>
      <c r="D99" s="13">
        <v>17</v>
      </c>
      <c r="E99" s="13">
        <f t="shared" si="1"/>
        <v>547</v>
      </c>
      <c r="F99" s="3" t="s">
        <v>4</v>
      </c>
      <c r="G99" s="3" t="s">
        <v>4</v>
      </c>
      <c r="H99" s="3">
        <v>27.7</v>
      </c>
      <c r="I99" s="3">
        <v>100</v>
      </c>
      <c r="J99" s="3">
        <v>45</v>
      </c>
      <c r="K99" s="8">
        <v>0</v>
      </c>
      <c r="L99" s="3">
        <v>2.8</v>
      </c>
      <c r="M99" s="14">
        <v>2</v>
      </c>
      <c r="N99" s="14">
        <v>1</v>
      </c>
      <c r="O99" s="14">
        <v>0</v>
      </c>
      <c r="P99" s="3" t="s">
        <v>263</v>
      </c>
    </row>
    <row r="100" spans="1:16" ht="13.5" thickBot="1" x14ac:dyDescent="0.25">
      <c r="A100" s="5">
        <v>42569</v>
      </c>
      <c r="B100" s="3">
        <v>11</v>
      </c>
      <c r="C100" s="6">
        <v>0.75138888888888899</v>
      </c>
      <c r="D100" s="13">
        <v>18</v>
      </c>
      <c r="E100" s="13">
        <f t="shared" si="1"/>
        <v>599.00000000000011</v>
      </c>
      <c r="F100" s="3" t="s">
        <v>4</v>
      </c>
      <c r="G100" s="3" t="s">
        <v>4</v>
      </c>
      <c r="H100" s="3">
        <v>28.4</v>
      </c>
      <c r="I100" s="3">
        <v>100</v>
      </c>
      <c r="J100" s="3">
        <v>45</v>
      </c>
      <c r="K100" s="8">
        <v>0</v>
      </c>
      <c r="L100" s="3">
        <v>3.9</v>
      </c>
      <c r="M100" s="14">
        <v>2</v>
      </c>
      <c r="N100" s="14">
        <v>1</v>
      </c>
      <c r="O100" s="14">
        <v>0</v>
      </c>
      <c r="P100" s="3" t="s">
        <v>263</v>
      </c>
    </row>
    <row r="101" spans="1:16" ht="13.5" thickBot="1" x14ac:dyDescent="0.25">
      <c r="A101" s="5">
        <v>42569</v>
      </c>
      <c r="B101" s="3">
        <v>12</v>
      </c>
      <c r="C101" s="6">
        <v>0.33263888888888887</v>
      </c>
      <c r="D101" s="13">
        <v>8</v>
      </c>
      <c r="E101" s="13">
        <f t="shared" si="1"/>
        <v>0</v>
      </c>
      <c r="F101" s="3" t="s">
        <v>4</v>
      </c>
      <c r="G101" s="3" t="s">
        <v>4</v>
      </c>
      <c r="H101" s="3">
        <v>24.8</v>
      </c>
      <c r="I101" s="3">
        <v>100</v>
      </c>
      <c r="J101" s="3">
        <v>315</v>
      </c>
      <c r="K101" s="8">
        <v>0</v>
      </c>
      <c r="L101" s="3">
        <v>0</v>
      </c>
      <c r="M101" s="14">
        <v>2</v>
      </c>
      <c r="N101" s="14">
        <v>1</v>
      </c>
      <c r="O101" s="14">
        <v>0</v>
      </c>
      <c r="P101" s="3" t="s">
        <v>264</v>
      </c>
    </row>
    <row r="102" spans="1:16" ht="13.5" thickBot="1" x14ac:dyDescent="0.25">
      <c r="A102" s="5">
        <v>42569</v>
      </c>
      <c r="B102" s="3">
        <v>12</v>
      </c>
      <c r="C102" s="6">
        <v>0.37916666666666665</v>
      </c>
      <c r="D102" s="13">
        <v>9</v>
      </c>
      <c r="E102" s="13">
        <f t="shared" si="1"/>
        <v>67</v>
      </c>
      <c r="F102" s="3" t="s">
        <v>4</v>
      </c>
      <c r="G102" s="3" t="s">
        <v>4</v>
      </c>
      <c r="H102" s="3">
        <v>26.6</v>
      </c>
      <c r="I102" s="3">
        <v>100</v>
      </c>
      <c r="J102" s="3">
        <v>315</v>
      </c>
      <c r="K102" s="8">
        <v>0</v>
      </c>
      <c r="L102" s="3">
        <v>0</v>
      </c>
      <c r="M102" s="14">
        <v>2</v>
      </c>
      <c r="N102" s="14">
        <v>1</v>
      </c>
      <c r="O102" s="14">
        <v>0</v>
      </c>
      <c r="P102" s="3" t="s">
        <v>264</v>
      </c>
    </row>
    <row r="103" spans="1:16" ht="13.5" thickBot="1" x14ac:dyDescent="0.25">
      <c r="A103" s="5">
        <v>42569</v>
      </c>
      <c r="B103" s="3">
        <v>12</v>
      </c>
      <c r="C103" s="6">
        <v>0.42152777777777778</v>
      </c>
      <c r="D103" s="13">
        <v>10</v>
      </c>
      <c r="E103" s="13">
        <f t="shared" si="1"/>
        <v>128.00000000000003</v>
      </c>
      <c r="F103" s="3" t="s">
        <v>4</v>
      </c>
      <c r="G103" s="3" t="s">
        <v>4</v>
      </c>
      <c r="H103" s="3">
        <v>25.2</v>
      </c>
      <c r="I103" s="3">
        <v>100</v>
      </c>
      <c r="J103" s="3">
        <v>315</v>
      </c>
      <c r="K103" s="8">
        <v>0</v>
      </c>
      <c r="L103" s="3">
        <v>1</v>
      </c>
      <c r="M103" s="14">
        <v>2</v>
      </c>
      <c r="N103" s="14">
        <v>1</v>
      </c>
      <c r="O103" s="14">
        <v>0</v>
      </c>
      <c r="P103" s="3" t="s">
        <v>264</v>
      </c>
    </row>
    <row r="104" spans="1:16" ht="13.5" thickBot="1" x14ac:dyDescent="0.25">
      <c r="A104" s="5">
        <v>42569</v>
      </c>
      <c r="B104" s="3">
        <v>12</v>
      </c>
      <c r="C104" s="6">
        <v>0.46319444444444446</v>
      </c>
      <c r="D104" s="13">
        <v>11</v>
      </c>
      <c r="E104" s="13">
        <f t="shared" si="1"/>
        <v>188.00000000000006</v>
      </c>
      <c r="F104" s="3" t="s">
        <v>4</v>
      </c>
      <c r="G104" s="3" t="s">
        <v>4</v>
      </c>
      <c r="H104" s="3">
        <v>32.200000000000003</v>
      </c>
      <c r="I104" s="3">
        <v>100</v>
      </c>
      <c r="J104" s="3">
        <v>315</v>
      </c>
      <c r="K104" s="8">
        <v>0</v>
      </c>
      <c r="L104" s="3">
        <v>0</v>
      </c>
      <c r="M104" s="14">
        <v>2</v>
      </c>
      <c r="N104" s="14">
        <v>1</v>
      </c>
      <c r="O104" s="14">
        <v>0</v>
      </c>
      <c r="P104" s="3" t="s">
        <v>264</v>
      </c>
    </row>
    <row r="105" spans="1:16" ht="13.5" thickBot="1" x14ac:dyDescent="0.25">
      <c r="A105" s="5">
        <v>42569</v>
      </c>
      <c r="B105" s="3">
        <v>12</v>
      </c>
      <c r="C105" s="6">
        <v>0.51527777777777783</v>
      </c>
      <c r="D105" s="13">
        <v>12</v>
      </c>
      <c r="E105" s="13">
        <f t="shared" si="1"/>
        <v>263.00000000000011</v>
      </c>
      <c r="F105" s="3" t="s">
        <v>4</v>
      </c>
      <c r="G105" s="3" t="s">
        <v>4</v>
      </c>
      <c r="H105" s="3">
        <v>33</v>
      </c>
      <c r="I105" s="3">
        <v>100</v>
      </c>
      <c r="J105" s="3">
        <v>315</v>
      </c>
      <c r="K105" s="8">
        <v>0</v>
      </c>
      <c r="L105" s="3">
        <v>0.1</v>
      </c>
      <c r="M105" s="14">
        <v>2</v>
      </c>
      <c r="N105" s="14">
        <v>1</v>
      </c>
      <c r="O105" s="14">
        <v>0</v>
      </c>
      <c r="P105" s="3" t="s">
        <v>264</v>
      </c>
    </row>
    <row r="106" spans="1:16" ht="13.5" thickBot="1" x14ac:dyDescent="0.25">
      <c r="A106" s="5">
        <v>42569</v>
      </c>
      <c r="B106" s="3">
        <v>12</v>
      </c>
      <c r="C106" s="6">
        <v>0.55486111111111114</v>
      </c>
      <c r="D106" s="13">
        <v>13</v>
      </c>
      <c r="E106" s="13">
        <f t="shared" si="1"/>
        <v>320.00000000000006</v>
      </c>
      <c r="F106" s="3" t="s">
        <v>4</v>
      </c>
      <c r="G106" s="3" t="s">
        <v>4</v>
      </c>
      <c r="H106" s="3">
        <v>34.4</v>
      </c>
      <c r="I106" s="3">
        <v>100</v>
      </c>
      <c r="J106" s="3">
        <v>315</v>
      </c>
      <c r="K106" s="8">
        <v>0</v>
      </c>
      <c r="L106" s="3">
        <v>0</v>
      </c>
      <c r="M106" s="14">
        <v>2</v>
      </c>
      <c r="N106" s="14">
        <v>1</v>
      </c>
      <c r="O106" s="14">
        <v>0</v>
      </c>
      <c r="P106" s="3" t="s">
        <v>264</v>
      </c>
    </row>
    <row r="107" spans="1:16" ht="13.5" thickBot="1" x14ac:dyDescent="0.25">
      <c r="A107" s="5">
        <v>42569</v>
      </c>
      <c r="B107" s="3">
        <v>12</v>
      </c>
      <c r="C107" s="6">
        <v>0.59097222222222223</v>
      </c>
      <c r="D107" s="13">
        <v>14</v>
      </c>
      <c r="E107" s="13">
        <f t="shared" si="1"/>
        <v>372</v>
      </c>
      <c r="F107" s="3" t="s">
        <v>4</v>
      </c>
      <c r="G107" s="3" t="s">
        <v>4</v>
      </c>
      <c r="H107" s="3">
        <v>35.200000000000003</v>
      </c>
      <c r="I107" s="3">
        <v>100</v>
      </c>
      <c r="J107" s="3">
        <v>315</v>
      </c>
      <c r="K107" s="8">
        <v>0</v>
      </c>
      <c r="L107" s="3">
        <v>0</v>
      </c>
      <c r="M107" s="14">
        <v>2</v>
      </c>
      <c r="N107" s="14">
        <v>1</v>
      </c>
      <c r="O107" s="14">
        <v>0</v>
      </c>
      <c r="P107" s="3" t="s">
        <v>264</v>
      </c>
    </row>
    <row r="108" spans="1:16" ht="13.5" thickBot="1" x14ac:dyDescent="0.25">
      <c r="A108" s="5">
        <v>42569</v>
      </c>
      <c r="B108" s="3">
        <v>12</v>
      </c>
      <c r="C108" s="6">
        <v>0.63263888888888886</v>
      </c>
      <c r="D108" s="13">
        <v>15</v>
      </c>
      <c r="E108" s="13">
        <f t="shared" si="1"/>
        <v>431.99999999999994</v>
      </c>
      <c r="F108" s="3" t="s">
        <v>4</v>
      </c>
      <c r="G108" s="3" t="s">
        <v>4</v>
      </c>
      <c r="H108" s="3">
        <v>35.6</v>
      </c>
      <c r="I108" s="3">
        <v>100</v>
      </c>
      <c r="J108" s="3">
        <v>315</v>
      </c>
      <c r="K108" s="8">
        <v>0</v>
      </c>
      <c r="L108" s="3">
        <v>0.6</v>
      </c>
      <c r="M108" s="14">
        <v>2</v>
      </c>
      <c r="N108" s="14">
        <v>1</v>
      </c>
      <c r="O108" s="14">
        <v>0</v>
      </c>
      <c r="P108" s="3" t="s">
        <v>264</v>
      </c>
    </row>
    <row r="109" spans="1:16" ht="13.5" thickBot="1" x14ac:dyDescent="0.25">
      <c r="A109" s="5">
        <v>42569</v>
      </c>
      <c r="B109" s="3">
        <v>12</v>
      </c>
      <c r="C109" s="6">
        <v>0.67291666666666661</v>
      </c>
      <c r="D109" s="13">
        <v>16</v>
      </c>
      <c r="E109" s="13">
        <f t="shared" si="1"/>
        <v>489.99999999999989</v>
      </c>
      <c r="F109" s="3" t="s">
        <v>4</v>
      </c>
      <c r="G109" s="3" t="s">
        <v>4</v>
      </c>
      <c r="H109" s="3">
        <v>31.3</v>
      </c>
      <c r="I109" s="3">
        <v>100</v>
      </c>
      <c r="J109" s="3">
        <v>315</v>
      </c>
      <c r="K109" s="8">
        <v>0</v>
      </c>
      <c r="L109" s="3">
        <v>4.5</v>
      </c>
      <c r="M109" s="14">
        <v>2</v>
      </c>
      <c r="N109" s="14">
        <v>1</v>
      </c>
      <c r="O109" s="14">
        <v>0</v>
      </c>
      <c r="P109" s="3" t="s">
        <v>264</v>
      </c>
    </row>
    <row r="110" spans="1:16" ht="13.5" thickBot="1" x14ac:dyDescent="0.25">
      <c r="A110" s="5">
        <v>42569</v>
      </c>
      <c r="B110" s="3">
        <v>12</v>
      </c>
      <c r="C110" s="6">
        <v>0.71666666666666667</v>
      </c>
      <c r="D110" s="13">
        <v>17</v>
      </c>
      <c r="E110" s="13">
        <f t="shared" si="1"/>
        <v>553</v>
      </c>
      <c r="F110" s="3" t="s">
        <v>4</v>
      </c>
      <c r="G110" s="3" t="s">
        <v>4</v>
      </c>
      <c r="H110" s="3">
        <v>31</v>
      </c>
      <c r="I110" s="3">
        <v>100</v>
      </c>
      <c r="J110" s="3">
        <v>315</v>
      </c>
      <c r="K110" s="8">
        <v>0</v>
      </c>
      <c r="L110" s="3">
        <v>0</v>
      </c>
      <c r="M110" s="14">
        <v>2</v>
      </c>
      <c r="N110" s="14">
        <v>1</v>
      </c>
      <c r="O110" s="14">
        <v>0</v>
      </c>
      <c r="P110" s="3" t="s">
        <v>264</v>
      </c>
    </row>
    <row r="111" spans="1:16" ht="13.5" thickBot="1" x14ac:dyDescent="0.25">
      <c r="A111" s="5">
        <v>42569</v>
      </c>
      <c r="B111" s="3">
        <v>12</v>
      </c>
      <c r="C111" s="6">
        <v>0.75763888888888886</v>
      </c>
      <c r="D111" s="13">
        <v>18</v>
      </c>
      <c r="E111" s="13">
        <f t="shared" si="1"/>
        <v>612</v>
      </c>
      <c r="F111" s="3" t="s">
        <v>4</v>
      </c>
      <c r="G111" s="3" t="s">
        <v>4</v>
      </c>
      <c r="H111" s="3">
        <v>31.1</v>
      </c>
      <c r="I111" s="3">
        <v>100</v>
      </c>
      <c r="J111" s="3">
        <v>315</v>
      </c>
      <c r="K111" s="8">
        <v>0</v>
      </c>
      <c r="L111" s="3">
        <v>1.3</v>
      </c>
      <c r="M111" s="14">
        <v>2</v>
      </c>
      <c r="N111" s="14">
        <v>1</v>
      </c>
      <c r="O111" s="14">
        <v>0</v>
      </c>
      <c r="P111" s="3" t="s">
        <v>264</v>
      </c>
    </row>
    <row r="112" spans="1:16" ht="13.5" thickBot="1" x14ac:dyDescent="0.25">
      <c r="A112" s="5">
        <v>42569</v>
      </c>
      <c r="B112" s="3">
        <v>13</v>
      </c>
      <c r="C112" s="6">
        <v>0.33263888888888887</v>
      </c>
      <c r="D112" s="13">
        <v>8</v>
      </c>
      <c r="E112" s="13">
        <f t="shared" si="1"/>
        <v>0</v>
      </c>
      <c r="F112" s="3" t="s">
        <v>4</v>
      </c>
      <c r="G112" s="3" t="s">
        <v>4</v>
      </c>
      <c r="H112" s="3">
        <v>24.8</v>
      </c>
      <c r="I112" s="3">
        <v>100</v>
      </c>
      <c r="J112" s="3">
        <v>315</v>
      </c>
      <c r="K112" s="8">
        <v>0</v>
      </c>
      <c r="L112" s="3">
        <v>0</v>
      </c>
      <c r="M112" s="14">
        <v>2</v>
      </c>
      <c r="N112" s="14">
        <v>1</v>
      </c>
      <c r="O112" s="14">
        <v>0</v>
      </c>
      <c r="P112" s="3" t="s">
        <v>265</v>
      </c>
    </row>
    <row r="113" spans="1:16" ht="13.5" thickBot="1" x14ac:dyDescent="0.25">
      <c r="A113" s="5">
        <v>42569</v>
      </c>
      <c r="B113" s="3">
        <v>13</v>
      </c>
      <c r="C113" s="6">
        <v>0.37916666666666665</v>
      </c>
      <c r="D113" s="13">
        <v>9</v>
      </c>
      <c r="E113" s="13">
        <f t="shared" si="1"/>
        <v>67</v>
      </c>
      <c r="F113" s="3" t="s">
        <v>4</v>
      </c>
      <c r="G113" s="3" t="s">
        <v>4</v>
      </c>
      <c r="H113" s="3">
        <v>26.6</v>
      </c>
      <c r="I113" s="3">
        <v>100</v>
      </c>
      <c r="J113" s="3">
        <v>315</v>
      </c>
      <c r="K113" s="8">
        <v>0</v>
      </c>
      <c r="L113" s="3">
        <v>0</v>
      </c>
      <c r="M113" s="14">
        <v>2</v>
      </c>
      <c r="N113" s="14">
        <v>1</v>
      </c>
      <c r="O113" s="14">
        <v>0</v>
      </c>
      <c r="P113" s="3" t="s">
        <v>265</v>
      </c>
    </row>
    <row r="114" spans="1:16" ht="13.5" thickBot="1" x14ac:dyDescent="0.25">
      <c r="A114" s="5">
        <v>42569</v>
      </c>
      <c r="B114" s="3">
        <v>13</v>
      </c>
      <c r="C114" s="6">
        <v>0.42152777777777778</v>
      </c>
      <c r="D114" s="13">
        <v>10</v>
      </c>
      <c r="E114" s="13">
        <f t="shared" si="1"/>
        <v>128.00000000000003</v>
      </c>
      <c r="F114" s="3" t="s">
        <v>4</v>
      </c>
      <c r="G114" s="3" t="s">
        <v>4</v>
      </c>
      <c r="H114" s="3">
        <v>25.2</v>
      </c>
      <c r="I114" s="3">
        <v>100</v>
      </c>
      <c r="J114" s="3">
        <v>315</v>
      </c>
      <c r="K114" s="8">
        <v>0</v>
      </c>
      <c r="L114" s="3">
        <v>1</v>
      </c>
      <c r="M114" s="14">
        <v>2</v>
      </c>
      <c r="N114" s="14">
        <v>1</v>
      </c>
      <c r="O114" s="14">
        <v>0</v>
      </c>
      <c r="P114" s="3" t="s">
        <v>265</v>
      </c>
    </row>
    <row r="115" spans="1:16" ht="13.5" thickBot="1" x14ac:dyDescent="0.25">
      <c r="A115" s="5">
        <v>42569</v>
      </c>
      <c r="B115" s="3">
        <v>13</v>
      </c>
      <c r="C115" s="6">
        <v>0.46319444444444446</v>
      </c>
      <c r="D115" s="13">
        <v>11</v>
      </c>
      <c r="E115" s="13">
        <f t="shared" si="1"/>
        <v>188.00000000000006</v>
      </c>
      <c r="F115" s="3" t="s">
        <v>4</v>
      </c>
      <c r="G115" s="3" t="s">
        <v>4</v>
      </c>
      <c r="H115" s="3">
        <v>32.200000000000003</v>
      </c>
      <c r="I115" s="3">
        <v>100</v>
      </c>
      <c r="J115" s="3">
        <v>315</v>
      </c>
      <c r="K115" s="8">
        <v>0</v>
      </c>
      <c r="L115" s="3">
        <v>0</v>
      </c>
      <c r="M115" s="14">
        <v>2</v>
      </c>
      <c r="N115" s="14">
        <v>1</v>
      </c>
      <c r="O115" s="14">
        <v>0</v>
      </c>
      <c r="P115" s="3" t="s">
        <v>265</v>
      </c>
    </row>
    <row r="116" spans="1:16" ht="13.5" thickBot="1" x14ac:dyDescent="0.25">
      <c r="A116" s="5">
        <v>42569</v>
      </c>
      <c r="B116" s="3">
        <v>13</v>
      </c>
      <c r="C116" s="6">
        <v>0.51527777777777783</v>
      </c>
      <c r="D116" s="13">
        <v>12</v>
      </c>
      <c r="E116" s="13">
        <f t="shared" si="1"/>
        <v>263.00000000000011</v>
      </c>
      <c r="F116" s="3" t="s">
        <v>4</v>
      </c>
      <c r="G116" s="3" t="s">
        <v>4</v>
      </c>
      <c r="H116" s="3">
        <v>33</v>
      </c>
      <c r="I116" s="3">
        <v>100</v>
      </c>
      <c r="J116" s="3">
        <v>315</v>
      </c>
      <c r="K116" s="8">
        <v>0</v>
      </c>
      <c r="L116" s="3">
        <v>0.1</v>
      </c>
      <c r="M116" s="14">
        <v>2</v>
      </c>
      <c r="N116" s="14">
        <v>1</v>
      </c>
      <c r="O116" s="14">
        <v>0</v>
      </c>
      <c r="P116" s="3" t="s">
        <v>265</v>
      </c>
    </row>
    <row r="117" spans="1:16" ht="13.5" thickBot="1" x14ac:dyDescent="0.25">
      <c r="A117" s="5">
        <v>42569</v>
      </c>
      <c r="B117" s="3">
        <v>13</v>
      </c>
      <c r="C117" s="6">
        <v>0.55486111111111114</v>
      </c>
      <c r="D117" s="13">
        <v>13</v>
      </c>
      <c r="E117" s="13">
        <f t="shared" si="1"/>
        <v>320.00000000000006</v>
      </c>
      <c r="F117" s="3" t="s">
        <v>4</v>
      </c>
      <c r="G117" s="3" t="s">
        <v>4</v>
      </c>
      <c r="H117" s="3">
        <v>34.4</v>
      </c>
      <c r="I117" s="3">
        <v>100</v>
      </c>
      <c r="J117" s="3">
        <v>315</v>
      </c>
      <c r="K117" s="8">
        <v>0</v>
      </c>
      <c r="L117" s="3">
        <v>0</v>
      </c>
      <c r="M117" s="14">
        <v>2</v>
      </c>
      <c r="N117" s="14">
        <v>1</v>
      </c>
      <c r="O117" s="14">
        <v>0</v>
      </c>
      <c r="P117" s="3" t="s">
        <v>265</v>
      </c>
    </row>
    <row r="118" spans="1:16" ht="13.5" thickBot="1" x14ac:dyDescent="0.25">
      <c r="A118" s="5">
        <v>42569</v>
      </c>
      <c r="B118" s="3">
        <v>13</v>
      </c>
      <c r="C118" s="6">
        <v>0.59097222222222223</v>
      </c>
      <c r="D118" s="13">
        <v>14</v>
      </c>
      <c r="E118" s="13">
        <f t="shared" si="1"/>
        <v>372</v>
      </c>
      <c r="F118" s="3" t="s">
        <v>4</v>
      </c>
      <c r="G118" s="3" t="s">
        <v>4</v>
      </c>
      <c r="H118" s="3">
        <v>35.200000000000003</v>
      </c>
      <c r="I118" s="3">
        <v>100</v>
      </c>
      <c r="J118" s="3">
        <v>315</v>
      </c>
      <c r="K118" s="8">
        <v>0</v>
      </c>
      <c r="L118" s="3">
        <v>0</v>
      </c>
      <c r="M118" s="14">
        <v>2</v>
      </c>
      <c r="N118" s="14">
        <v>1</v>
      </c>
      <c r="O118" s="14">
        <v>0</v>
      </c>
      <c r="P118" s="3" t="s">
        <v>265</v>
      </c>
    </row>
    <row r="119" spans="1:16" ht="13.5" thickBot="1" x14ac:dyDescent="0.25">
      <c r="A119" s="5">
        <v>42569</v>
      </c>
      <c r="B119" s="3">
        <v>13</v>
      </c>
      <c r="C119" s="6">
        <v>0.63263888888888886</v>
      </c>
      <c r="D119" s="13">
        <v>15</v>
      </c>
      <c r="E119" s="13">
        <f t="shared" si="1"/>
        <v>431.99999999999994</v>
      </c>
      <c r="F119" s="3" t="s">
        <v>4</v>
      </c>
      <c r="G119" s="3" t="s">
        <v>4</v>
      </c>
      <c r="H119" s="3">
        <v>35.6</v>
      </c>
      <c r="I119" s="3">
        <v>100</v>
      </c>
      <c r="J119" s="3">
        <v>315</v>
      </c>
      <c r="K119" s="8">
        <v>0</v>
      </c>
      <c r="L119" s="3">
        <v>0.6</v>
      </c>
      <c r="M119" s="14">
        <v>2</v>
      </c>
      <c r="N119" s="14">
        <v>1</v>
      </c>
      <c r="O119" s="14">
        <v>0</v>
      </c>
      <c r="P119" s="3" t="s">
        <v>265</v>
      </c>
    </row>
    <row r="120" spans="1:16" ht="13.5" thickBot="1" x14ac:dyDescent="0.25">
      <c r="A120" s="5">
        <v>42569</v>
      </c>
      <c r="B120" s="3">
        <v>13</v>
      </c>
      <c r="C120" s="6">
        <v>0.67291666666666661</v>
      </c>
      <c r="D120" s="13">
        <v>16</v>
      </c>
      <c r="E120" s="13">
        <f t="shared" si="1"/>
        <v>489.99999999999989</v>
      </c>
      <c r="F120" s="3" t="s">
        <v>4</v>
      </c>
      <c r="G120" s="3" t="s">
        <v>4</v>
      </c>
      <c r="H120" s="3">
        <v>31.3</v>
      </c>
      <c r="I120" s="3">
        <v>100</v>
      </c>
      <c r="J120" s="3">
        <v>315</v>
      </c>
      <c r="K120" s="8">
        <v>0</v>
      </c>
      <c r="L120" s="3">
        <v>4.5</v>
      </c>
      <c r="M120" s="14">
        <v>2</v>
      </c>
      <c r="N120" s="14">
        <v>1</v>
      </c>
      <c r="O120" s="14">
        <v>0</v>
      </c>
      <c r="P120" s="3" t="s">
        <v>265</v>
      </c>
    </row>
    <row r="121" spans="1:16" ht="13.5" thickBot="1" x14ac:dyDescent="0.25">
      <c r="A121" s="5">
        <v>42569</v>
      </c>
      <c r="B121" s="3">
        <v>13</v>
      </c>
      <c r="C121" s="6">
        <v>0.71666666666666667</v>
      </c>
      <c r="D121" s="13">
        <v>17</v>
      </c>
      <c r="E121" s="13">
        <f t="shared" si="1"/>
        <v>553</v>
      </c>
      <c r="F121" s="3" t="s">
        <v>4</v>
      </c>
      <c r="G121" s="3" t="s">
        <v>4</v>
      </c>
      <c r="H121" s="3">
        <v>31</v>
      </c>
      <c r="I121" s="3">
        <v>100</v>
      </c>
      <c r="J121" s="3">
        <v>315</v>
      </c>
      <c r="K121" s="8">
        <v>0</v>
      </c>
      <c r="L121" s="3">
        <v>0</v>
      </c>
      <c r="M121" s="14">
        <v>2</v>
      </c>
      <c r="N121" s="14">
        <v>1</v>
      </c>
      <c r="O121" s="14">
        <v>0</v>
      </c>
      <c r="P121" s="3" t="s">
        <v>265</v>
      </c>
    </row>
    <row r="122" spans="1:16" ht="13.5" thickBot="1" x14ac:dyDescent="0.25">
      <c r="A122" s="5">
        <v>42569</v>
      </c>
      <c r="B122" s="3">
        <v>13</v>
      </c>
      <c r="C122" s="6">
        <v>0.75763888888888886</v>
      </c>
      <c r="D122" s="13">
        <v>18</v>
      </c>
      <c r="E122" s="13">
        <f t="shared" si="1"/>
        <v>612</v>
      </c>
      <c r="F122" s="3" t="s">
        <v>4</v>
      </c>
      <c r="G122" s="3" t="s">
        <v>4</v>
      </c>
      <c r="H122" s="3">
        <v>31.1</v>
      </c>
      <c r="I122" s="3">
        <v>100</v>
      </c>
      <c r="J122" s="3">
        <v>315</v>
      </c>
      <c r="K122" s="8">
        <v>0</v>
      </c>
      <c r="L122" s="3">
        <v>1.3</v>
      </c>
      <c r="M122" s="14">
        <v>2</v>
      </c>
      <c r="N122" s="14">
        <v>1</v>
      </c>
      <c r="O122" s="14">
        <v>0</v>
      </c>
      <c r="P122" s="3" t="s">
        <v>265</v>
      </c>
    </row>
    <row r="123" spans="1:16" ht="13.5" thickBot="1" x14ac:dyDescent="0.25">
      <c r="A123" s="5">
        <v>42569</v>
      </c>
      <c r="B123" s="3">
        <v>14</v>
      </c>
      <c r="C123" s="6">
        <v>0.33263888888888887</v>
      </c>
      <c r="D123" s="13">
        <v>8</v>
      </c>
      <c r="E123" s="13">
        <f t="shared" si="1"/>
        <v>0</v>
      </c>
      <c r="F123" s="3" t="s">
        <v>4</v>
      </c>
      <c r="G123" s="3" t="s">
        <v>4</v>
      </c>
      <c r="H123" s="3">
        <v>24.8</v>
      </c>
      <c r="I123" s="3">
        <v>100</v>
      </c>
      <c r="J123" s="3">
        <v>315</v>
      </c>
      <c r="K123" s="8">
        <v>0</v>
      </c>
      <c r="L123" s="3">
        <v>0</v>
      </c>
      <c r="M123" s="14">
        <v>2</v>
      </c>
      <c r="N123" s="14">
        <v>1</v>
      </c>
      <c r="O123" s="14">
        <v>0</v>
      </c>
      <c r="P123" s="3" t="s">
        <v>266</v>
      </c>
    </row>
    <row r="124" spans="1:16" ht="13.5" thickBot="1" x14ac:dyDescent="0.25">
      <c r="A124" s="5">
        <v>42569</v>
      </c>
      <c r="B124" s="3">
        <v>14</v>
      </c>
      <c r="C124" s="6">
        <v>0.37916666666666665</v>
      </c>
      <c r="D124" s="13">
        <v>9</v>
      </c>
      <c r="E124" s="13">
        <f t="shared" si="1"/>
        <v>67</v>
      </c>
      <c r="F124" s="3" t="s">
        <v>4</v>
      </c>
      <c r="G124" s="3" t="s">
        <v>4</v>
      </c>
      <c r="H124" s="3">
        <v>26.6</v>
      </c>
      <c r="I124" s="3">
        <v>100</v>
      </c>
      <c r="J124" s="3">
        <v>315</v>
      </c>
      <c r="K124" s="8">
        <v>0</v>
      </c>
      <c r="L124" s="3">
        <v>0</v>
      </c>
      <c r="M124" s="14">
        <v>2</v>
      </c>
      <c r="N124" s="14">
        <v>1</v>
      </c>
      <c r="O124" s="14">
        <v>0</v>
      </c>
      <c r="P124" s="3" t="s">
        <v>266</v>
      </c>
    </row>
    <row r="125" spans="1:16" ht="13.5" thickBot="1" x14ac:dyDescent="0.25">
      <c r="A125" s="5">
        <v>42569</v>
      </c>
      <c r="B125" s="3">
        <v>14</v>
      </c>
      <c r="C125" s="6">
        <v>0.42152777777777778</v>
      </c>
      <c r="D125" s="13">
        <v>10</v>
      </c>
      <c r="E125" s="13">
        <f t="shared" si="1"/>
        <v>128.00000000000003</v>
      </c>
      <c r="F125" s="3" t="s">
        <v>4</v>
      </c>
      <c r="G125" s="3" t="s">
        <v>4</v>
      </c>
      <c r="H125" s="3">
        <v>25.2</v>
      </c>
      <c r="I125" s="3">
        <v>100</v>
      </c>
      <c r="J125" s="3">
        <v>315</v>
      </c>
      <c r="K125" s="8">
        <v>0</v>
      </c>
      <c r="L125" s="3">
        <v>1</v>
      </c>
      <c r="M125" s="14">
        <v>2</v>
      </c>
      <c r="N125" s="14">
        <v>1</v>
      </c>
      <c r="O125" s="14">
        <v>0</v>
      </c>
      <c r="P125" s="3" t="s">
        <v>266</v>
      </c>
    </row>
    <row r="126" spans="1:16" ht="13.5" thickBot="1" x14ac:dyDescent="0.25">
      <c r="A126" s="5">
        <v>42569</v>
      </c>
      <c r="B126" s="3">
        <v>14</v>
      </c>
      <c r="C126" s="6">
        <v>0.46319444444444446</v>
      </c>
      <c r="D126" s="13">
        <v>11</v>
      </c>
      <c r="E126" s="13">
        <f t="shared" si="1"/>
        <v>188.00000000000006</v>
      </c>
      <c r="F126" s="3" t="s">
        <v>4</v>
      </c>
      <c r="G126" s="3" t="s">
        <v>4</v>
      </c>
      <c r="H126" s="3">
        <v>32.200000000000003</v>
      </c>
      <c r="I126" s="3">
        <v>100</v>
      </c>
      <c r="J126" s="3">
        <v>315</v>
      </c>
      <c r="K126" s="8">
        <v>0</v>
      </c>
      <c r="L126" s="3">
        <v>0</v>
      </c>
      <c r="M126" s="14">
        <v>2</v>
      </c>
      <c r="N126" s="14">
        <v>1</v>
      </c>
      <c r="O126" s="14">
        <v>0</v>
      </c>
      <c r="P126" s="3" t="s">
        <v>266</v>
      </c>
    </row>
    <row r="127" spans="1:16" ht="13.5" thickBot="1" x14ac:dyDescent="0.25">
      <c r="A127" s="5">
        <v>42569</v>
      </c>
      <c r="B127" s="3">
        <v>14</v>
      </c>
      <c r="C127" s="6">
        <v>0.51527777777777783</v>
      </c>
      <c r="D127" s="13">
        <v>12</v>
      </c>
      <c r="E127" s="13">
        <f t="shared" si="1"/>
        <v>263.00000000000011</v>
      </c>
      <c r="F127" s="3" t="s">
        <v>4</v>
      </c>
      <c r="G127" s="3" t="s">
        <v>4</v>
      </c>
      <c r="H127" s="3">
        <v>33</v>
      </c>
      <c r="I127" s="3">
        <v>100</v>
      </c>
      <c r="J127" s="3">
        <v>315</v>
      </c>
      <c r="K127" s="8">
        <v>0</v>
      </c>
      <c r="L127" s="3">
        <v>0.1</v>
      </c>
      <c r="M127" s="14">
        <v>2</v>
      </c>
      <c r="N127" s="14">
        <v>1</v>
      </c>
      <c r="O127" s="14">
        <v>0</v>
      </c>
      <c r="P127" s="3" t="s">
        <v>266</v>
      </c>
    </row>
    <row r="128" spans="1:16" ht="13.5" thickBot="1" x14ac:dyDescent="0.25">
      <c r="A128" s="5">
        <v>42569</v>
      </c>
      <c r="B128" s="3">
        <v>14</v>
      </c>
      <c r="C128" s="6">
        <v>0.55486111111111114</v>
      </c>
      <c r="D128" s="13">
        <v>13</v>
      </c>
      <c r="E128" s="13">
        <f t="shared" si="1"/>
        <v>320.00000000000006</v>
      </c>
      <c r="F128" s="3" t="s">
        <v>4</v>
      </c>
      <c r="G128" s="3" t="s">
        <v>4</v>
      </c>
      <c r="H128" s="3">
        <v>34.4</v>
      </c>
      <c r="I128" s="3">
        <v>100</v>
      </c>
      <c r="J128" s="3">
        <v>315</v>
      </c>
      <c r="K128" s="8">
        <v>0</v>
      </c>
      <c r="L128" s="3">
        <v>0</v>
      </c>
      <c r="M128" s="14">
        <v>2</v>
      </c>
      <c r="N128" s="14">
        <v>1</v>
      </c>
      <c r="O128" s="14">
        <v>0</v>
      </c>
      <c r="P128" s="3" t="s">
        <v>266</v>
      </c>
    </row>
    <row r="129" spans="1:16" ht="13.5" thickBot="1" x14ac:dyDescent="0.25">
      <c r="A129" s="5">
        <v>42569</v>
      </c>
      <c r="B129" s="3">
        <v>14</v>
      </c>
      <c r="C129" s="6">
        <v>0.59097222222222223</v>
      </c>
      <c r="D129" s="13">
        <v>14</v>
      </c>
      <c r="E129" s="13">
        <f t="shared" si="1"/>
        <v>372</v>
      </c>
      <c r="F129" s="3" t="s">
        <v>4</v>
      </c>
      <c r="G129" s="3" t="s">
        <v>4</v>
      </c>
      <c r="H129" s="3">
        <v>35.200000000000003</v>
      </c>
      <c r="I129" s="3">
        <v>100</v>
      </c>
      <c r="J129" s="3">
        <v>315</v>
      </c>
      <c r="K129" s="8">
        <v>0</v>
      </c>
      <c r="L129" s="3">
        <v>0</v>
      </c>
      <c r="M129" s="14">
        <v>2</v>
      </c>
      <c r="N129" s="14">
        <v>1</v>
      </c>
      <c r="O129" s="14">
        <v>0</v>
      </c>
      <c r="P129" s="3" t="s">
        <v>266</v>
      </c>
    </row>
    <row r="130" spans="1:16" ht="13.5" thickBot="1" x14ac:dyDescent="0.25">
      <c r="A130" s="5">
        <v>42569</v>
      </c>
      <c r="B130" s="3">
        <v>14</v>
      </c>
      <c r="C130" s="6">
        <v>0.63263888888888886</v>
      </c>
      <c r="D130" s="13">
        <v>15</v>
      </c>
      <c r="E130" s="13">
        <f t="shared" ref="E130:E193" si="2">IF(B130=B129,((C130-C129)*1440)+E129,0)</f>
        <v>431.99999999999994</v>
      </c>
      <c r="F130" s="3" t="s">
        <v>4</v>
      </c>
      <c r="G130" s="3" t="s">
        <v>4</v>
      </c>
      <c r="H130" s="3">
        <v>35.6</v>
      </c>
      <c r="I130" s="3">
        <v>100</v>
      </c>
      <c r="J130" s="3">
        <v>315</v>
      </c>
      <c r="K130" s="8">
        <v>0</v>
      </c>
      <c r="L130" s="3">
        <v>0.6</v>
      </c>
      <c r="M130" s="14">
        <v>2</v>
      </c>
      <c r="N130" s="14">
        <v>1</v>
      </c>
      <c r="O130" s="14">
        <v>0</v>
      </c>
      <c r="P130" s="3" t="s">
        <v>266</v>
      </c>
    </row>
    <row r="131" spans="1:16" ht="13.5" thickBot="1" x14ac:dyDescent="0.25">
      <c r="A131" s="5">
        <v>42569</v>
      </c>
      <c r="B131" s="3">
        <v>14</v>
      </c>
      <c r="C131" s="6">
        <v>0.67291666666666661</v>
      </c>
      <c r="D131" s="13">
        <v>16</v>
      </c>
      <c r="E131" s="13">
        <f t="shared" si="2"/>
        <v>489.99999999999989</v>
      </c>
      <c r="F131" s="3" t="s">
        <v>4</v>
      </c>
      <c r="G131" s="3" t="s">
        <v>4</v>
      </c>
      <c r="H131" s="3" t="s">
        <v>4</v>
      </c>
      <c r="I131" s="3" t="s">
        <v>4</v>
      </c>
      <c r="J131" s="3" t="s">
        <v>4</v>
      </c>
      <c r="K131" s="8" t="s">
        <v>4</v>
      </c>
      <c r="L131" s="3" t="s">
        <v>4</v>
      </c>
      <c r="M131" s="14" t="s">
        <v>4</v>
      </c>
      <c r="N131" s="14" t="s">
        <v>4</v>
      </c>
      <c r="O131" s="14" t="s">
        <v>4</v>
      </c>
      <c r="P131" s="3" t="s">
        <v>266</v>
      </c>
    </row>
    <row r="132" spans="1:16" ht="13.5" thickBot="1" x14ac:dyDescent="0.25">
      <c r="A132" s="5">
        <v>42569</v>
      </c>
      <c r="B132" s="3">
        <v>14</v>
      </c>
      <c r="C132" s="6">
        <v>0.71666666666666667</v>
      </c>
      <c r="D132" s="13">
        <v>17</v>
      </c>
      <c r="E132" s="13">
        <f t="shared" si="2"/>
        <v>553</v>
      </c>
      <c r="F132" s="3" t="s">
        <v>4</v>
      </c>
      <c r="G132" s="3" t="s">
        <v>4</v>
      </c>
      <c r="H132" s="3" t="s">
        <v>4</v>
      </c>
      <c r="I132" s="3" t="s">
        <v>4</v>
      </c>
      <c r="J132" s="3" t="s">
        <v>4</v>
      </c>
      <c r="K132" s="8" t="s">
        <v>4</v>
      </c>
      <c r="L132" s="3" t="s">
        <v>4</v>
      </c>
      <c r="M132" s="14" t="s">
        <v>4</v>
      </c>
      <c r="N132" s="14" t="s">
        <v>4</v>
      </c>
      <c r="O132" s="14" t="s">
        <v>4</v>
      </c>
      <c r="P132" s="3" t="s">
        <v>266</v>
      </c>
    </row>
    <row r="133" spans="1:16" ht="13.5" thickBot="1" x14ac:dyDescent="0.25">
      <c r="A133" s="5">
        <v>42569</v>
      </c>
      <c r="B133" s="3">
        <v>14</v>
      </c>
      <c r="C133" s="6">
        <v>0.75763888888888886</v>
      </c>
      <c r="D133" s="13">
        <v>18</v>
      </c>
      <c r="E133" s="13">
        <f t="shared" si="2"/>
        <v>612</v>
      </c>
      <c r="F133" s="3" t="s">
        <v>4</v>
      </c>
      <c r="G133" s="3" t="s">
        <v>4</v>
      </c>
      <c r="H133" s="3">
        <v>31.1</v>
      </c>
      <c r="I133" s="3">
        <v>100</v>
      </c>
      <c r="J133" s="3">
        <v>315</v>
      </c>
      <c r="K133" s="8">
        <v>0</v>
      </c>
      <c r="L133" s="3">
        <v>1.3</v>
      </c>
      <c r="M133" s="14">
        <v>2</v>
      </c>
      <c r="N133" s="14">
        <v>1</v>
      </c>
      <c r="O133" s="14">
        <v>0</v>
      </c>
      <c r="P133" s="3" t="s">
        <v>266</v>
      </c>
    </row>
    <row r="134" spans="1:16" ht="13.5" thickBot="1" x14ac:dyDescent="0.25">
      <c r="A134" s="5">
        <v>42570</v>
      </c>
      <c r="B134" s="3">
        <v>9</v>
      </c>
      <c r="C134" s="6">
        <v>0.34166666666666662</v>
      </c>
      <c r="D134" s="13">
        <v>8</v>
      </c>
      <c r="E134" s="13">
        <f t="shared" si="2"/>
        <v>0</v>
      </c>
      <c r="F134" s="3">
        <v>23.6</v>
      </c>
      <c r="G134" s="3" t="s">
        <v>365</v>
      </c>
      <c r="H134" s="3">
        <v>24.8</v>
      </c>
      <c r="I134" s="3">
        <v>100</v>
      </c>
      <c r="J134" s="3">
        <v>54</v>
      </c>
      <c r="K134" s="8">
        <v>1</v>
      </c>
      <c r="L134" s="3">
        <v>2.5</v>
      </c>
      <c r="M134" s="14">
        <v>2</v>
      </c>
      <c r="N134" s="14">
        <v>1</v>
      </c>
      <c r="O134" s="14">
        <v>0</v>
      </c>
      <c r="P134" s="3" t="s">
        <v>267</v>
      </c>
    </row>
    <row r="135" spans="1:16" ht="13.5" thickBot="1" x14ac:dyDescent="0.25">
      <c r="A135" s="5">
        <v>42570</v>
      </c>
      <c r="B135" s="3">
        <v>9</v>
      </c>
      <c r="C135" s="6">
        <v>0.37986111111111115</v>
      </c>
      <c r="D135" s="13">
        <v>9</v>
      </c>
      <c r="E135" s="13">
        <f t="shared" si="2"/>
        <v>55.000000000000128</v>
      </c>
      <c r="F135" s="3">
        <v>34.200000000000003</v>
      </c>
      <c r="G135" s="3" t="s">
        <v>365</v>
      </c>
      <c r="H135" s="3">
        <v>27.6</v>
      </c>
      <c r="I135" s="3">
        <v>101</v>
      </c>
      <c r="J135" s="3">
        <v>53</v>
      </c>
      <c r="K135" s="8">
        <v>1</v>
      </c>
      <c r="L135" s="3">
        <v>0.5</v>
      </c>
      <c r="M135" s="14">
        <v>2</v>
      </c>
      <c r="N135" s="14">
        <v>1</v>
      </c>
      <c r="O135" s="14">
        <v>0</v>
      </c>
      <c r="P135" s="3" t="s">
        <v>267</v>
      </c>
    </row>
    <row r="136" spans="1:16" ht="13.5" thickBot="1" x14ac:dyDescent="0.25">
      <c r="A136" s="5">
        <v>42570</v>
      </c>
      <c r="B136" s="3">
        <v>9</v>
      </c>
      <c r="C136" s="6">
        <v>0.42152777777777778</v>
      </c>
      <c r="D136" s="13">
        <v>10</v>
      </c>
      <c r="E136" s="13">
        <f t="shared" si="2"/>
        <v>115.00000000000007</v>
      </c>
      <c r="F136" s="3">
        <v>39.5</v>
      </c>
      <c r="G136" s="3" t="s">
        <v>365</v>
      </c>
      <c r="H136" s="3">
        <v>29.5</v>
      </c>
      <c r="I136" s="3">
        <v>103</v>
      </c>
      <c r="J136" s="3">
        <v>53</v>
      </c>
      <c r="K136" s="8">
        <v>1</v>
      </c>
      <c r="L136" s="3">
        <v>0.8</v>
      </c>
      <c r="M136" s="14">
        <v>2</v>
      </c>
      <c r="N136" s="14">
        <v>1</v>
      </c>
      <c r="O136" s="14">
        <v>0</v>
      </c>
      <c r="P136" s="3" t="s">
        <v>267</v>
      </c>
    </row>
    <row r="137" spans="1:16" ht="13.5" thickBot="1" x14ac:dyDescent="0.25">
      <c r="A137" s="5">
        <v>42570</v>
      </c>
      <c r="B137" s="3">
        <v>9</v>
      </c>
      <c r="C137" s="6">
        <v>0.46388888888888885</v>
      </c>
      <c r="D137" s="13">
        <v>11</v>
      </c>
      <c r="E137" s="13">
        <f t="shared" si="2"/>
        <v>176</v>
      </c>
      <c r="F137" s="3">
        <v>44.3</v>
      </c>
      <c r="G137" s="3" t="s">
        <v>365</v>
      </c>
      <c r="H137" s="3">
        <v>31.4</v>
      </c>
      <c r="I137" s="3">
        <v>103</v>
      </c>
      <c r="J137" s="3">
        <v>53</v>
      </c>
      <c r="K137" s="8">
        <v>1</v>
      </c>
      <c r="L137" s="3">
        <v>0.1</v>
      </c>
      <c r="M137" s="14">
        <v>2</v>
      </c>
      <c r="N137" s="14">
        <v>1</v>
      </c>
      <c r="O137" s="14">
        <v>0</v>
      </c>
      <c r="P137" s="3" t="s">
        <v>267</v>
      </c>
    </row>
    <row r="138" spans="1:16" ht="13.5" thickBot="1" x14ac:dyDescent="0.25">
      <c r="A138" s="5">
        <v>42570</v>
      </c>
      <c r="B138" s="3">
        <v>9</v>
      </c>
      <c r="C138" s="6">
        <v>0.50555555555555554</v>
      </c>
      <c r="D138" s="13">
        <v>12</v>
      </c>
      <c r="E138" s="13">
        <f t="shared" si="2"/>
        <v>236.00000000000003</v>
      </c>
      <c r="F138" s="3">
        <v>50.4</v>
      </c>
      <c r="G138" s="3" t="s">
        <v>365</v>
      </c>
      <c r="H138" s="3">
        <v>31.7</v>
      </c>
      <c r="I138" s="3">
        <v>103</v>
      </c>
      <c r="J138" s="3">
        <v>53</v>
      </c>
      <c r="K138" s="8">
        <v>1</v>
      </c>
      <c r="L138" s="3">
        <v>0.6</v>
      </c>
      <c r="M138" s="14">
        <v>2</v>
      </c>
      <c r="N138" s="14">
        <v>1</v>
      </c>
      <c r="O138" s="14">
        <v>0</v>
      </c>
      <c r="P138" s="3" t="s">
        <v>267</v>
      </c>
    </row>
    <row r="139" spans="1:16" ht="13.5" thickBot="1" x14ac:dyDescent="0.25">
      <c r="A139" s="5">
        <v>42570</v>
      </c>
      <c r="B139" s="3">
        <v>9</v>
      </c>
      <c r="C139" s="6">
        <v>0.54861111111111105</v>
      </c>
      <c r="D139" s="13">
        <v>13</v>
      </c>
      <c r="E139" s="13">
        <f t="shared" si="2"/>
        <v>298</v>
      </c>
      <c r="F139" s="3">
        <v>52.2</v>
      </c>
      <c r="G139" s="3" t="s">
        <v>365</v>
      </c>
      <c r="H139" s="3">
        <v>30.8</v>
      </c>
      <c r="I139" s="3">
        <v>103</v>
      </c>
      <c r="J139" s="3">
        <v>53</v>
      </c>
      <c r="K139" s="8">
        <v>1</v>
      </c>
      <c r="L139" s="3">
        <v>1</v>
      </c>
      <c r="M139" s="14">
        <v>2</v>
      </c>
      <c r="N139" s="14">
        <v>1</v>
      </c>
      <c r="O139" s="14">
        <v>0</v>
      </c>
      <c r="P139" s="3" t="s">
        <v>267</v>
      </c>
    </row>
    <row r="140" spans="1:16" ht="13.5" thickBot="1" x14ac:dyDescent="0.25">
      <c r="A140" s="5">
        <v>42570</v>
      </c>
      <c r="B140" s="3">
        <v>9</v>
      </c>
      <c r="C140" s="6">
        <v>0.58819444444444446</v>
      </c>
      <c r="D140" s="13">
        <v>14</v>
      </c>
      <c r="E140" s="13">
        <f t="shared" si="2"/>
        <v>355.00000000000011</v>
      </c>
      <c r="F140" s="3">
        <v>52.1</v>
      </c>
      <c r="G140" s="3" t="s">
        <v>365</v>
      </c>
      <c r="H140" s="3">
        <v>31.9</v>
      </c>
      <c r="I140" s="3">
        <v>103</v>
      </c>
      <c r="J140" s="3">
        <v>53</v>
      </c>
      <c r="K140" s="8">
        <v>1</v>
      </c>
      <c r="L140" s="3">
        <v>3</v>
      </c>
      <c r="M140" s="14">
        <v>0</v>
      </c>
      <c r="N140" s="14">
        <v>0</v>
      </c>
      <c r="O140" s="14">
        <v>1</v>
      </c>
      <c r="P140" s="3" t="s">
        <v>267</v>
      </c>
    </row>
    <row r="141" spans="1:16" ht="13.5" thickBot="1" x14ac:dyDescent="0.25">
      <c r="A141" s="5">
        <v>42570</v>
      </c>
      <c r="B141" s="3">
        <v>9</v>
      </c>
      <c r="C141" s="6">
        <v>0.62777777777777777</v>
      </c>
      <c r="D141" s="13">
        <v>15</v>
      </c>
      <c r="E141" s="13">
        <f t="shared" si="2"/>
        <v>412.00000000000006</v>
      </c>
      <c r="F141" s="3">
        <v>41.3</v>
      </c>
      <c r="G141" s="3" t="s">
        <v>365</v>
      </c>
      <c r="H141" s="3">
        <v>30.7</v>
      </c>
      <c r="I141" s="3">
        <v>103</v>
      </c>
      <c r="J141" s="3">
        <v>53</v>
      </c>
      <c r="K141" s="8">
        <v>1</v>
      </c>
      <c r="L141" s="3">
        <v>1</v>
      </c>
      <c r="M141" s="14">
        <v>0</v>
      </c>
      <c r="N141" s="14">
        <v>0</v>
      </c>
      <c r="O141" s="14">
        <v>1</v>
      </c>
      <c r="P141" s="3" t="s">
        <v>267</v>
      </c>
    </row>
    <row r="142" spans="1:16" ht="13.5" thickBot="1" x14ac:dyDescent="0.25">
      <c r="A142" s="5">
        <v>42570</v>
      </c>
      <c r="B142" s="3">
        <v>9</v>
      </c>
      <c r="C142" s="6">
        <v>0.66875000000000007</v>
      </c>
      <c r="D142" s="13">
        <v>16</v>
      </c>
      <c r="E142" s="13">
        <f t="shared" si="2"/>
        <v>471.00000000000017</v>
      </c>
      <c r="F142" s="3">
        <v>46.9</v>
      </c>
      <c r="G142" s="3" t="s">
        <v>365</v>
      </c>
      <c r="H142" s="3">
        <v>32.1</v>
      </c>
      <c r="I142" s="3">
        <v>103</v>
      </c>
      <c r="J142" s="3">
        <v>53</v>
      </c>
      <c r="K142" s="8">
        <v>1</v>
      </c>
      <c r="L142" s="3">
        <v>5.9</v>
      </c>
      <c r="M142" s="14">
        <v>0</v>
      </c>
      <c r="N142" s="14">
        <v>0</v>
      </c>
      <c r="O142" s="14">
        <v>1</v>
      </c>
      <c r="P142" s="3" t="s">
        <v>267</v>
      </c>
    </row>
    <row r="143" spans="1:16" ht="13.5" thickBot="1" x14ac:dyDescent="0.25">
      <c r="A143" s="5">
        <v>42570</v>
      </c>
      <c r="B143" s="3">
        <v>9</v>
      </c>
      <c r="C143" s="6">
        <v>0.71250000000000002</v>
      </c>
      <c r="D143" s="13">
        <v>17</v>
      </c>
      <c r="E143" s="13">
        <f t="shared" si="2"/>
        <v>534.00000000000011</v>
      </c>
      <c r="F143" s="3">
        <v>41.9</v>
      </c>
      <c r="G143" s="3" t="s">
        <v>365</v>
      </c>
      <c r="H143" s="3">
        <v>31.9</v>
      </c>
      <c r="I143" s="3">
        <v>103</v>
      </c>
      <c r="J143" s="3">
        <v>53</v>
      </c>
      <c r="K143" s="8">
        <v>1</v>
      </c>
      <c r="L143" s="3">
        <v>2.2999999999999998</v>
      </c>
      <c r="M143" s="14">
        <v>0</v>
      </c>
      <c r="N143" s="14">
        <v>0</v>
      </c>
      <c r="O143" s="14">
        <v>1</v>
      </c>
      <c r="P143" s="3" t="s">
        <v>267</v>
      </c>
    </row>
    <row r="144" spans="1:16" ht="13.5" thickBot="1" x14ac:dyDescent="0.25">
      <c r="A144" s="5">
        <v>42570</v>
      </c>
      <c r="B144" s="3">
        <v>9</v>
      </c>
      <c r="C144" s="6">
        <v>0.75069444444444444</v>
      </c>
      <c r="D144" s="13">
        <v>18</v>
      </c>
      <c r="E144" s="13">
        <f t="shared" si="2"/>
        <v>589.00000000000011</v>
      </c>
      <c r="F144" s="3">
        <v>35.6</v>
      </c>
      <c r="G144" s="3" t="s">
        <v>365</v>
      </c>
      <c r="H144" s="3">
        <v>33.200000000000003</v>
      </c>
      <c r="I144" s="3">
        <v>103</v>
      </c>
      <c r="J144" s="3">
        <v>53</v>
      </c>
      <c r="K144" s="8">
        <v>1</v>
      </c>
      <c r="L144" s="3">
        <v>0</v>
      </c>
      <c r="M144" s="14">
        <v>0</v>
      </c>
      <c r="N144" s="14">
        <v>0</v>
      </c>
      <c r="O144" s="14">
        <v>1</v>
      </c>
      <c r="P144" s="3" t="s">
        <v>267</v>
      </c>
    </row>
    <row r="145" spans="1:16" ht="13.5" thickBot="1" x14ac:dyDescent="0.25">
      <c r="A145" s="5">
        <v>42570</v>
      </c>
      <c r="B145" s="3">
        <v>15</v>
      </c>
      <c r="C145" s="6">
        <v>0.33819444444444446</v>
      </c>
      <c r="D145" s="13">
        <v>8</v>
      </c>
      <c r="E145" s="13">
        <f t="shared" si="2"/>
        <v>0</v>
      </c>
      <c r="F145" s="3">
        <v>22.8</v>
      </c>
      <c r="G145" s="3" t="s">
        <v>365</v>
      </c>
      <c r="H145" s="3">
        <v>22.6</v>
      </c>
      <c r="I145" s="3">
        <v>100</v>
      </c>
      <c r="J145" s="3">
        <v>154</v>
      </c>
      <c r="K145" s="8">
        <v>1</v>
      </c>
      <c r="L145" s="3">
        <v>2</v>
      </c>
      <c r="M145" s="14">
        <v>2</v>
      </c>
      <c r="N145" s="14">
        <v>1</v>
      </c>
      <c r="O145" s="14">
        <v>0</v>
      </c>
      <c r="P145" s="3" t="s">
        <v>268</v>
      </c>
    </row>
    <row r="146" spans="1:16" ht="13.5" thickBot="1" x14ac:dyDescent="0.25">
      <c r="A146" s="5">
        <v>42570</v>
      </c>
      <c r="B146" s="3">
        <v>15</v>
      </c>
      <c r="C146" s="6">
        <v>0.3743055555555555</v>
      </c>
      <c r="D146" s="13">
        <v>9</v>
      </c>
      <c r="E146" s="13">
        <f t="shared" si="2"/>
        <v>51.999999999999893</v>
      </c>
      <c r="F146" s="3">
        <v>26.1</v>
      </c>
      <c r="G146" s="3" t="s">
        <v>365</v>
      </c>
      <c r="H146" s="3">
        <v>28</v>
      </c>
      <c r="I146" s="3">
        <v>103</v>
      </c>
      <c r="J146" s="3">
        <v>162</v>
      </c>
      <c r="K146" s="8">
        <v>1</v>
      </c>
      <c r="L146" s="3">
        <v>0.3</v>
      </c>
      <c r="M146" s="14">
        <v>2</v>
      </c>
      <c r="N146" s="14">
        <v>1</v>
      </c>
      <c r="O146" s="14">
        <v>0</v>
      </c>
      <c r="P146" s="3" t="s">
        <v>268</v>
      </c>
    </row>
    <row r="147" spans="1:16" ht="13.5" thickBot="1" x14ac:dyDescent="0.25">
      <c r="A147" s="5">
        <v>42570</v>
      </c>
      <c r="B147" s="3">
        <v>15</v>
      </c>
      <c r="C147" s="6">
        <v>0.41805555555555557</v>
      </c>
      <c r="D147" s="13">
        <v>10</v>
      </c>
      <c r="E147" s="13">
        <f t="shared" si="2"/>
        <v>115</v>
      </c>
      <c r="F147" s="3">
        <v>30.7</v>
      </c>
      <c r="G147" s="3" t="s">
        <v>365</v>
      </c>
      <c r="H147" s="3">
        <v>27.1</v>
      </c>
      <c r="I147" s="3">
        <v>96</v>
      </c>
      <c r="J147" s="3">
        <v>172</v>
      </c>
      <c r="K147" s="8">
        <v>1</v>
      </c>
      <c r="L147" s="3">
        <v>3.2</v>
      </c>
      <c r="M147" s="14">
        <v>2</v>
      </c>
      <c r="N147" s="14">
        <v>1</v>
      </c>
      <c r="O147" s="14">
        <v>0</v>
      </c>
      <c r="P147" s="3" t="s">
        <v>268</v>
      </c>
    </row>
    <row r="148" spans="1:16" ht="13.5" thickBot="1" x14ac:dyDescent="0.25">
      <c r="A148" s="5">
        <v>42570</v>
      </c>
      <c r="B148" s="3">
        <v>15</v>
      </c>
      <c r="C148" s="6">
        <v>0.45902777777777781</v>
      </c>
      <c r="D148" s="13">
        <v>11</v>
      </c>
      <c r="E148" s="13">
        <f t="shared" si="2"/>
        <v>174.00000000000003</v>
      </c>
      <c r="F148" s="3">
        <v>54.5</v>
      </c>
      <c r="G148" s="3" t="s">
        <v>365</v>
      </c>
      <c r="H148" s="3">
        <v>29.4</v>
      </c>
      <c r="I148" s="3">
        <v>96</v>
      </c>
      <c r="J148" s="3">
        <v>174</v>
      </c>
      <c r="K148" s="8">
        <v>1</v>
      </c>
      <c r="L148" s="3">
        <v>0.2</v>
      </c>
      <c r="M148" s="14">
        <v>0</v>
      </c>
      <c r="N148" s="14">
        <v>0</v>
      </c>
      <c r="O148" s="14">
        <v>1</v>
      </c>
      <c r="P148" s="3" t="s">
        <v>268</v>
      </c>
    </row>
    <row r="149" spans="1:16" ht="13.5" thickBot="1" x14ac:dyDescent="0.25">
      <c r="A149" s="5">
        <v>42570</v>
      </c>
      <c r="B149" s="3">
        <v>15</v>
      </c>
      <c r="C149" s="6">
        <v>0.50208333333333333</v>
      </c>
      <c r="D149" s="13">
        <v>12</v>
      </c>
      <c r="E149" s="13">
        <f t="shared" si="2"/>
        <v>235.99999999999997</v>
      </c>
      <c r="F149" s="3">
        <v>55</v>
      </c>
      <c r="G149" s="3" t="s">
        <v>365</v>
      </c>
      <c r="H149" s="3">
        <v>30.4</v>
      </c>
      <c r="I149" s="3">
        <v>96</v>
      </c>
      <c r="J149" s="3">
        <v>174</v>
      </c>
      <c r="K149" s="8">
        <v>1</v>
      </c>
      <c r="L149" s="3">
        <v>0.1</v>
      </c>
      <c r="M149" s="14">
        <v>0</v>
      </c>
      <c r="N149" s="14">
        <v>0</v>
      </c>
      <c r="O149" s="14">
        <v>1</v>
      </c>
      <c r="P149" s="3" t="s">
        <v>268</v>
      </c>
    </row>
    <row r="150" spans="1:16" ht="13.5" thickBot="1" x14ac:dyDescent="0.25">
      <c r="A150" s="5">
        <v>42570</v>
      </c>
      <c r="B150" s="3">
        <v>15</v>
      </c>
      <c r="C150" s="6">
        <v>0.54166666666666663</v>
      </c>
      <c r="D150" s="13">
        <v>13</v>
      </c>
      <c r="E150" s="13">
        <f t="shared" si="2"/>
        <v>292.99999999999994</v>
      </c>
      <c r="F150" s="3">
        <v>48.5</v>
      </c>
      <c r="G150" s="3" t="s">
        <v>365</v>
      </c>
      <c r="H150" s="3">
        <v>30</v>
      </c>
      <c r="I150" s="3">
        <v>96</v>
      </c>
      <c r="J150" s="3">
        <v>174</v>
      </c>
      <c r="K150" s="8">
        <v>1</v>
      </c>
      <c r="L150" s="3">
        <v>0</v>
      </c>
      <c r="M150" s="14">
        <v>0</v>
      </c>
      <c r="N150" s="14">
        <v>0</v>
      </c>
      <c r="O150" s="14">
        <v>1</v>
      </c>
      <c r="P150" s="3" t="s">
        <v>268</v>
      </c>
    </row>
    <row r="151" spans="1:16" ht="13.5" thickBot="1" x14ac:dyDescent="0.25">
      <c r="A151" s="5">
        <v>42570</v>
      </c>
      <c r="B151" s="3">
        <v>15</v>
      </c>
      <c r="C151" s="6">
        <v>0.5854166666666667</v>
      </c>
      <c r="D151" s="13">
        <v>14</v>
      </c>
      <c r="E151" s="13">
        <f t="shared" si="2"/>
        <v>356.00000000000006</v>
      </c>
      <c r="F151" s="3">
        <v>55.5</v>
      </c>
      <c r="G151" s="3" t="s">
        <v>365</v>
      </c>
      <c r="H151" s="3">
        <v>32.700000000000003</v>
      </c>
      <c r="I151" s="3">
        <v>96</v>
      </c>
      <c r="J151" s="3">
        <v>174</v>
      </c>
      <c r="K151" s="8">
        <v>1</v>
      </c>
      <c r="L151" s="3">
        <v>3.5</v>
      </c>
      <c r="M151" s="14">
        <v>0</v>
      </c>
      <c r="N151" s="14">
        <v>0</v>
      </c>
      <c r="O151" s="14">
        <v>1</v>
      </c>
      <c r="P151" s="3" t="s">
        <v>268</v>
      </c>
    </row>
    <row r="152" spans="1:16" ht="13.5" thickBot="1" x14ac:dyDescent="0.25">
      <c r="A152" s="5">
        <v>42570</v>
      </c>
      <c r="B152" s="3">
        <v>15</v>
      </c>
      <c r="C152" s="6">
        <v>0.62569444444444444</v>
      </c>
      <c r="D152" s="13">
        <v>15</v>
      </c>
      <c r="E152" s="13">
        <f t="shared" si="2"/>
        <v>414</v>
      </c>
      <c r="F152" s="3">
        <v>50.5</v>
      </c>
      <c r="G152" s="3" t="s">
        <v>365</v>
      </c>
      <c r="H152" s="3">
        <v>33.200000000000003</v>
      </c>
      <c r="I152" s="3">
        <v>96</v>
      </c>
      <c r="J152" s="3">
        <v>174</v>
      </c>
      <c r="K152" s="8">
        <v>1</v>
      </c>
      <c r="L152" s="3">
        <v>0.6</v>
      </c>
      <c r="M152" s="14">
        <v>0</v>
      </c>
      <c r="N152" s="14">
        <v>0</v>
      </c>
      <c r="O152" s="14">
        <v>1</v>
      </c>
      <c r="P152" s="3" t="s">
        <v>268</v>
      </c>
    </row>
    <row r="153" spans="1:16" ht="13.5" thickBot="1" x14ac:dyDescent="0.25">
      <c r="A153" s="5">
        <v>42570</v>
      </c>
      <c r="B153" s="3">
        <v>15</v>
      </c>
      <c r="C153" s="6">
        <v>0.66666666666666663</v>
      </c>
      <c r="D153" s="13">
        <v>16</v>
      </c>
      <c r="E153" s="13">
        <f t="shared" si="2"/>
        <v>472.99999999999994</v>
      </c>
      <c r="F153" s="3">
        <v>43.5</v>
      </c>
      <c r="G153" s="3" t="s">
        <v>365</v>
      </c>
      <c r="H153" s="3">
        <v>32.6</v>
      </c>
      <c r="I153" s="3">
        <v>96</v>
      </c>
      <c r="J153" s="3">
        <v>174</v>
      </c>
      <c r="K153" s="8">
        <v>1</v>
      </c>
      <c r="L153" s="3">
        <v>0</v>
      </c>
      <c r="M153" s="14">
        <v>0</v>
      </c>
      <c r="N153" s="14">
        <v>0</v>
      </c>
      <c r="O153" s="14">
        <v>1</v>
      </c>
      <c r="P153" s="3" t="s">
        <v>268</v>
      </c>
    </row>
    <row r="154" spans="1:16" ht="13.5" thickBot="1" x14ac:dyDescent="0.25">
      <c r="A154" s="5">
        <v>42570</v>
      </c>
      <c r="B154" s="3">
        <v>15</v>
      </c>
      <c r="C154" s="6">
        <v>0.7104166666666667</v>
      </c>
      <c r="D154" s="13">
        <v>17</v>
      </c>
      <c r="E154" s="13">
        <f t="shared" si="2"/>
        <v>536</v>
      </c>
      <c r="F154" s="3">
        <v>34.799999999999997</v>
      </c>
      <c r="G154" s="3" t="s">
        <v>365</v>
      </c>
      <c r="H154" s="3">
        <v>31.1</v>
      </c>
      <c r="I154" s="3">
        <v>96</v>
      </c>
      <c r="J154" s="3">
        <v>174</v>
      </c>
      <c r="K154" s="8">
        <v>1</v>
      </c>
      <c r="L154" s="3">
        <v>3.6</v>
      </c>
      <c r="M154" s="14">
        <v>0</v>
      </c>
      <c r="N154" s="14">
        <v>0</v>
      </c>
      <c r="O154" s="14">
        <v>1</v>
      </c>
      <c r="P154" s="3" t="s">
        <v>268</v>
      </c>
    </row>
    <row r="155" spans="1:16" ht="13.5" thickBot="1" x14ac:dyDescent="0.25">
      <c r="A155" s="5">
        <v>42570</v>
      </c>
      <c r="B155" s="3">
        <v>15</v>
      </c>
      <c r="C155" s="6">
        <v>0.74861111111111101</v>
      </c>
      <c r="D155" s="13">
        <v>18</v>
      </c>
      <c r="E155" s="13">
        <f t="shared" si="2"/>
        <v>590.99999999999977</v>
      </c>
      <c r="F155" s="3">
        <v>30.6</v>
      </c>
      <c r="G155" s="3" t="s">
        <v>365</v>
      </c>
      <c r="H155" s="3">
        <v>31.7</v>
      </c>
      <c r="I155" s="3">
        <v>96</v>
      </c>
      <c r="J155" s="3">
        <v>174</v>
      </c>
      <c r="K155" s="8">
        <v>1</v>
      </c>
      <c r="L155" s="3">
        <v>1.1000000000000001</v>
      </c>
      <c r="M155" s="14">
        <v>0</v>
      </c>
      <c r="N155" s="14">
        <v>0</v>
      </c>
      <c r="O155" s="14">
        <v>1</v>
      </c>
      <c r="P155" s="3" t="s">
        <v>268</v>
      </c>
    </row>
    <row r="156" spans="1:16" ht="13.5" thickBot="1" x14ac:dyDescent="0.25">
      <c r="A156" s="5">
        <v>42570</v>
      </c>
      <c r="B156" s="3">
        <v>16</v>
      </c>
      <c r="C156" s="6">
        <v>0.33819444444444446</v>
      </c>
      <c r="D156" s="13">
        <v>8</v>
      </c>
      <c r="E156" s="13">
        <f t="shared" si="2"/>
        <v>0</v>
      </c>
      <c r="F156" s="3">
        <v>22.8</v>
      </c>
      <c r="G156" s="3" t="s">
        <v>365</v>
      </c>
      <c r="H156" s="3">
        <v>22.6</v>
      </c>
      <c r="I156" s="3">
        <v>100</v>
      </c>
      <c r="J156" s="3">
        <v>154</v>
      </c>
      <c r="K156" s="8">
        <v>1</v>
      </c>
      <c r="L156" s="3">
        <v>2</v>
      </c>
      <c r="M156" s="14">
        <v>2</v>
      </c>
      <c r="N156" s="14">
        <v>1</v>
      </c>
      <c r="O156" s="14">
        <v>0</v>
      </c>
      <c r="P156" s="3" t="s">
        <v>269</v>
      </c>
    </row>
    <row r="157" spans="1:16" ht="13.5" thickBot="1" x14ac:dyDescent="0.25">
      <c r="A157" s="5">
        <v>42570</v>
      </c>
      <c r="B157" s="3">
        <v>16</v>
      </c>
      <c r="C157" s="6">
        <v>0.3743055555555555</v>
      </c>
      <c r="D157" s="13">
        <v>9</v>
      </c>
      <c r="E157" s="13">
        <f t="shared" si="2"/>
        <v>51.999999999999893</v>
      </c>
      <c r="F157" s="3">
        <v>25.4</v>
      </c>
      <c r="G157" s="3" t="s">
        <v>365</v>
      </c>
      <c r="H157" s="3">
        <v>28</v>
      </c>
      <c r="I157" s="3">
        <v>102</v>
      </c>
      <c r="J157" s="3">
        <v>157</v>
      </c>
      <c r="K157" s="8">
        <v>1</v>
      </c>
      <c r="L157" s="3">
        <v>0.3</v>
      </c>
      <c r="M157" s="14">
        <v>2</v>
      </c>
      <c r="N157" s="14">
        <v>1</v>
      </c>
      <c r="O157" s="14">
        <v>0</v>
      </c>
      <c r="P157" s="3" t="s">
        <v>269</v>
      </c>
    </row>
    <row r="158" spans="1:16" ht="13.5" thickBot="1" x14ac:dyDescent="0.25">
      <c r="A158" s="5">
        <v>42570</v>
      </c>
      <c r="B158" s="3">
        <v>16</v>
      </c>
      <c r="C158" s="6">
        <v>0.41805555555555557</v>
      </c>
      <c r="D158" s="13">
        <v>10</v>
      </c>
      <c r="E158" s="13">
        <f t="shared" si="2"/>
        <v>115</v>
      </c>
      <c r="F158" s="3">
        <v>30.4</v>
      </c>
      <c r="G158" s="3" t="s">
        <v>365</v>
      </c>
      <c r="H158" s="3">
        <v>27.1</v>
      </c>
      <c r="I158" s="3">
        <v>102</v>
      </c>
      <c r="J158" s="3">
        <v>160</v>
      </c>
      <c r="K158" s="8">
        <v>1</v>
      </c>
      <c r="L158" s="3">
        <v>3.2</v>
      </c>
      <c r="M158" s="14">
        <v>2</v>
      </c>
      <c r="N158" s="14">
        <v>1</v>
      </c>
      <c r="O158" s="14">
        <v>0</v>
      </c>
      <c r="P158" s="3" t="s">
        <v>269</v>
      </c>
    </row>
    <row r="159" spans="1:16" ht="13.5" thickBot="1" x14ac:dyDescent="0.25">
      <c r="A159" s="5">
        <v>42570</v>
      </c>
      <c r="B159" s="3">
        <v>16</v>
      </c>
      <c r="C159" s="6">
        <v>0.45902777777777781</v>
      </c>
      <c r="D159" s="13">
        <v>11</v>
      </c>
      <c r="E159" s="13">
        <f t="shared" si="2"/>
        <v>174.00000000000003</v>
      </c>
      <c r="F159" s="3">
        <v>35.6</v>
      </c>
      <c r="G159" s="3" t="s">
        <v>365</v>
      </c>
      <c r="H159" s="3">
        <v>30.2</v>
      </c>
      <c r="I159" s="3">
        <v>104</v>
      </c>
      <c r="J159" s="3">
        <v>158</v>
      </c>
      <c r="K159" s="8">
        <v>1</v>
      </c>
      <c r="L159" s="3">
        <v>1.8</v>
      </c>
      <c r="M159" s="14">
        <v>2</v>
      </c>
      <c r="N159" s="14">
        <v>1</v>
      </c>
      <c r="O159" s="14">
        <v>0</v>
      </c>
      <c r="P159" s="3" t="s">
        <v>269</v>
      </c>
    </row>
    <row r="160" spans="1:16" ht="13.5" thickBot="1" x14ac:dyDescent="0.25">
      <c r="A160" s="5">
        <v>42570</v>
      </c>
      <c r="B160" s="3">
        <v>16</v>
      </c>
      <c r="C160" s="6">
        <v>0.50208333333333333</v>
      </c>
      <c r="D160" s="13">
        <v>12</v>
      </c>
      <c r="E160" s="13">
        <f t="shared" si="2"/>
        <v>235.99999999999997</v>
      </c>
      <c r="F160" s="3">
        <v>32.299999999999997</v>
      </c>
      <c r="G160" s="3" t="s">
        <v>365</v>
      </c>
      <c r="H160" s="3">
        <v>30.3</v>
      </c>
      <c r="I160" s="3">
        <v>100</v>
      </c>
      <c r="J160" s="3">
        <v>164</v>
      </c>
      <c r="K160" s="8">
        <v>1</v>
      </c>
      <c r="L160" s="3">
        <v>1.4</v>
      </c>
      <c r="M160" s="14">
        <v>2</v>
      </c>
      <c r="N160" s="14">
        <v>1</v>
      </c>
      <c r="O160" s="14">
        <v>0</v>
      </c>
      <c r="P160" s="3" t="s">
        <v>269</v>
      </c>
    </row>
    <row r="161" spans="1:16" ht="13.5" thickBot="1" x14ac:dyDescent="0.25">
      <c r="A161" s="5">
        <v>42570</v>
      </c>
      <c r="B161" s="3">
        <v>16</v>
      </c>
      <c r="C161" s="6">
        <v>0.54652777777777783</v>
      </c>
      <c r="D161" s="13">
        <v>13</v>
      </c>
      <c r="E161" s="13">
        <f t="shared" si="2"/>
        <v>300.00000000000006</v>
      </c>
      <c r="F161" s="3">
        <v>30.8</v>
      </c>
      <c r="G161" s="3" t="s">
        <v>365</v>
      </c>
      <c r="H161" s="3">
        <v>29.5</v>
      </c>
      <c r="I161" s="3">
        <v>100</v>
      </c>
      <c r="J161" s="3">
        <v>164</v>
      </c>
      <c r="K161" s="8">
        <v>1</v>
      </c>
      <c r="L161" s="3">
        <v>0</v>
      </c>
      <c r="M161" s="14">
        <v>0</v>
      </c>
      <c r="N161" s="14">
        <v>0</v>
      </c>
      <c r="O161" s="14">
        <v>1</v>
      </c>
      <c r="P161" s="3" t="s">
        <v>269</v>
      </c>
    </row>
    <row r="162" spans="1:16" ht="13.5" thickBot="1" x14ac:dyDescent="0.25">
      <c r="A162" s="5">
        <v>42570</v>
      </c>
      <c r="B162" s="3">
        <v>16</v>
      </c>
      <c r="C162" s="6">
        <v>0.5854166666666667</v>
      </c>
      <c r="D162" s="13">
        <v>14</v>
      </c>
      <c r="E162" s="13">
        <f t="shared" si="2"/>
        <v>356</v>
      </c>
      <c r="F162" s="3">
        <v>34.799999999999997</v>
      </c>
      <c r="G162" s="3" t="s">
        <v>365</v>
      </c>
      <c r="H162" s="3">
        <v>31.2</v>
      </c>
      <c r="I162" s="3">
        <v>100</v>
      </c>
      <c r="J162" s="3">
        <v>164</v>
      </c>
      <c r="K162" s="8">
        <v>1</v>
      </c>
      <c r="L162" s="3">
        <v>3.6</v>
      </c>
      <c r="M162" s="14">
        <v>0</v>
      </c>
      <c r="N162" s="14">
        <v>0</v>
      </c>
      <c r="O162" s="14">
        <v>1</v>
      </c>
      <c r="P162" s="3" t="s">
        <v>269</v>
      </c>
    </row>
    <row r="163" spans="1:16" ht="13.5" thickBot="1" x14ac:dyDescent="0.25">
      <c r="A163" s="5">
        <v>42570</v>
      </c>
      <c r="B163" s="3">
        <v>16</v>
      </c>
      <c r="C163" s="6">
        <v>0.62569444444444444</v>
      </c>
      <c r="D163" s="13">
        <v>15</v>
      </c>
      <c r="E163" s="13">
        <f t="shared" si="2"/>
        <v>413.99999999999994</v>
      </c>
      <c r="F163" s="3">
        <v>37</v>
      </c>
      <c r="G163" s="3" t="s">
        <v>365</v>
      </c>
      <c r="H163" s="3">
        <v>33.6</v>
      </c>
      <c r="I163" s="3">
        <v>100</v>
      </c>
      <c r="J163" s="3">
        <v>164</v>
      </c>
      <c r="K163" s="8">
        <v>1</v>
      </c>
      <c r="L163" s="3">
        <v>0</v>
      </c>
      <c r="M163" s="14">
        <v>0</v>
      </c>
      <c r="N163" s="14">
        <v>0</v>
      </c>
      <c r="O163" s="14">
        <v>1</v>
      </c>
      <c r="P163" s="3" t="s">
        <v>269</v>
      </c>
    </row>
    <row r="164" spans="1:16" ht="13.5" thickBot="1" x14ac:dyDescent="0.25">
      <c r="A164" s="5">
        <v>42570</v>
      </c>
      <c r="B164" s="3">
        <v>16</v>
      </c>
      <c r="C164" s="6">
        <v>0.66666666666666663</v>
      </c>
      <c r="D164" s="13">
        <v>16</v>
      </c>
      <c r="E164" s="13">
        <f t="shared" si="2"/>
        <v>472.99999999999989</v>
      </c>
      <c r="F164" s="3">
        <v>35.6</v>
      </c>
      <c r="G164" s="3" t="s">
        <v>365</v>
      </c>
      <c r="H164" s="3">
        <v>32.1</v>
      </c>
      <c r="I164" s="3">
        <v>100</v>
      </c>
      <c r="J164" s="3">
        <v>164</v>
      </c>
      <c r="K164" s="8">
        <v>1</v>
      </c>
      <c r="L164" s="3">
        <v>0</v>
      </c>
      <c r="M164" s="14">
        <v>0</v>
      </c>
      <c r="N164" s="14">
        <v>0</v>
      </c>
      <c r="O164" s="14">
        <v>1</v>
      </c>
      <c r="P164" s="3" t="s">
        <v>269</v>
      </c>
    </row>
    <row r="165" spans="1:16" ht="13.5" thickBot="1" x14ac:dyDescent="0.25">
      <c r="A165" s="5">
        <v>42570</v>
      </c>
      <c r="B165" s="3">
        <v>16</v>
      </c>
      <c r="C165" s="6">
        <v>0.7104166666666667</v>
      </c>
      <c r="D165" s="13">
        <v>17</v>
      </c>
      <c r="E165" s="13">
        <f t="shared" si="2"/>
        <v>536</v>
      </c>
      <c r="F165" s="3">
        <v>34</v>
      </c>
      <c r="G165" s="3" t="s">
        <v>365</v>
      </c>
      <c r="H165" s="3">
        <v>31.7</v>
      </c>
      <c r="I165" s="3">
        <v>100</v>
      </c>
      <c r="J165" s="3">
        <v>164</v>
      </c>
      <c r="K165" s="8">
        <v>1</v>
      </c>
      <c r="L165" s="3">
        <v>1</v>
      </c>
      <c r="M165" s="14">
        <v>0</v>
      </c>
      <c r="N165" s="14">
        <v>0</v>
      </c>
      <c r="O165" s="14">
        <v>1</v>
      </c>
      <c r="P165" s="3" t="s">
        <v>269</v>
      </c>
    </row>
    <row r="166" spans="1:16" ht="13.5" thickBot="1" x14ac:dyDescent="0.25">
      <c r="A166" s="5">
        <v>42570</v>
      </c>
      <c r="B166" s="3">
        <v>16</v>
      </c>
      <c r="C166" s="6">
        <v>0.74861111111111101</v>
      </c>
      <c r="D166" s="13">
        <v>18</v>
      </c>
      <c r="E166" s="13">
        <f t="shared" si="2"/>
        <v>590.99999999999977</v>
      </c>
      <c r="F166" s="3">
        <v>32.4</v>
      </c>
      <c r="G166" s="3" t="s">
        <v>365</v>
      </c>
      <c r="H166" s="3">
        <v>31.8</v>
      </c>
      <c r="I166" s="3">
        <v>100</v>
      </c>
      <c r="J166" s="3">
        <v>164</v>
      </c>
      <c r="K166" s="8">
        <v>1</v>
      </c>
      <c r="L166" s="3">
        <v>0.1</v>
      </c>
      <c r="M166" s="14">
        <v>0</v>
      </c>
      <c r="N166" s="14">
        <v>0</v>
      </c>
      <c r="O166" s="14">
        <v>1</v>
      </c>
      <c r="P166" s="3" t="s">
        <v>269</v>
      </c>
    </row>
    <row r="167" spans="1:16" ht="13.5" thickBot="1" x14ac:dyDescent="0.25">
      <c r="A167" s="5">
        <v>42570</v>
      </c>
      <c r="B167" s="3">
        <v>17</v>
      </c>
      <c r="C167" s="6">
        <v>0.33819444444444446</v>
      </c>
      <c r="D167" s="13">
        <v>8</v>
      </c>
      <c r="E167" s="13">
        <f t="shared" si="2"/>
        <v>0</v>
      </c>
      <c r="F167" s="3">
        <v>22.8</v>
      </c>
      <c r="G167" s="3" t="s">
        <v>365</v>
      </c>
      <c r="H167" s="3">
        <v>22.6</v>
      </c>
      <c r="I167" s="3">
        <v>100</v>
      </c>
      <c r="J167" s="3">
        <v>154</v>
      </c>
      <c r="K167" s="8">
        <v>1</v>
      </c>
      <c r="L167" s="3">
        <v>2</v>
      </c>
      <c r="M167" s="14">
        <v>2</v>
      </c>
      <c r="N167" s="14">
        <v>1</v>
      </c>
      <c r="O167" s="14">
        <v>0</v>
      </c>
      <c r="P167" s="3" t="s">
        <v>270</v>
      </c>
    </row>
    <row r="168" spans="1:16" ht="13.5" thickBot="1" x14ac:dyDescent="0.25">
      <c r="A168" s="5">
        <v>42570</v>
      </c>
      <c r="B168" s="3">
        <v>17</v>
      </c>
      <c r="C168" s="6">
        <v>0.3743055555555555</v>
      </c>
      <c r="D168" s="13">
        <v>9</v>
      </c>
      <c r="E168" s="13">
        <f t="shared" si="2"/>
        <v>51.999999999999893</v>
      </c>
      <c r="F168" s="3">
        <v>26.8</v>
      </c>
      <c r="G168" s="3" t="s">
        <v>365</v>
      </c>
      <c r="H168" s="3">
        <v>28</v>
      </c>
      <c r="I168" s="3">
        <v>103</v>
      </c>
      <c r="J168" s="3">
        <v>163</v>
      </c>
      <c r="K168" s="8">
        <v>1</v>
      </c>
      <c r="L168" s="3">
        <v>0.3</v>
      </c>
      <c r="M168" s="14">
        <v>2</v>
      </c>
      <c r="N168" s="14">
        <v>1</v>
      </c>
      <c r="O168" s="14">
        <v>0</v>
      </c>
      <c r="P168" s="3" t="s">
        <v>270</v>
      </c>
    </row>
    <row r="169" spans="1:16" ht="13.5" thickBot="1" x14ac:dyDescent="0.25">
      <c r="A169" s="5">
        <v>42570</v>
      </c>
      <c r="B169" s="3">
        <v>17</v>
      </c>
      <c r="C169" s="6">
        <v>0.41805555555555557</v>
      </c>
      <c r="D169" s="13">
        <v>10</v>
      </c>
      <c r="E169" s="13">
        <f t="shared" si="2"/>
        <v>115</v>
      </c>
      <c r="F169" s="3">
        <v>25.7</v>
      </c>
      <c r="G169" s="3" t="s">
        <v>365</v>
      </c>
      <c r="H169" s="3">
        <v>27.1</v>
      </c>
      <c r="I169" s="3">
        <v>96</v>
      </c>
      <c r="J169" s="3">
        <v>172</v>
      </c>
      <c r="K169" s="8">
        <v>1</v>
      </c>
      <c r="L169" s="3">
        <v>3.2</v>
      </c>
      <c r="M169" s="14">
        <v>2</v>
      </c>
      <c r="N169" s="14">
        <v>1</v>
      </c>
      <c r="O169" s="14">
        <v>0</v>
      </c>
      <c r="P169" s="3" t="s">
        <v>270</v>
      </c>
    </row>
    <row r="170" spans="1:16" ht="13.5" thickBot="1" x14ac:dyDescent="0.25">
      <c r="A170" s="5">
        <v>42570</v>
      </c>
      <c r="B170" s="3">
        <v>17</v>
      </c>
      <c r="C170" s="6">
        <v>0.45902777777777781</v>
      </c>
      <c r="D170" s="13">
        <v>11</v>
      </c>
      <c r="E170" s="13">
        <f t="shared" si="2"/>
        <v>174.00000000000003</v>
      </c>
      <c r="F170" s="3">
        <v>50.4</v>
      </c>
      <c r="G170" s="3" t="s">
        <v>365</v>
      </c>
      <c r="H170" s="3">
        <v>29.4</v>
      </c>
      <c r="I170" s="3">
        <v>96</v>
      </c>
      <c r="J170" s="3">
        <v>174</v>
      </c>
      <c r="K170" s="8">
        <v>1</v>
      </c>
      <c r="L170" s="3">
        <v>0.2</v>
      </c>
      <c r="M170" s="14">
        <v>2</v>
      </c>
      <c r="N170" s="14">
        <v>1</v>
      </c>
      <c r="O170" s="14">
        <v>0</v>
      </c>
      <c r="P170" s="3" t="s">
        <v>270</v>
      </c>
    </row>
    <row r="171" spans="1:16" ht="13.5" thickBot="1" x14ac:dyDescent="0.25">
      <c r="A171" s="5">
        <v>42570</v>
      </c>
      <c r="B171" s="3">
        <v>17</v>
      </c>
      <c r="C171" s="6">
        <v>0.50208333333333333</v>
      </c>
      <c r="D171" s="13">
        <v>12</v>
      </c>
      <c r="E171" s="13">
        <f t="shared" si="2"/>
        <v>235.99999999999997</v>
      </c>
      <c r="F171" s="3">
        <v>50.4</v>
      </c>
      <c r="G171" s="3" t="s">
        <v>365</v>
      </c>
      <c r="H171" s="3">
        <v>30.4</v>
      </c>
      <c r="I171" s="3">
        <v>96</v>
      </c>
      <c r="J171" s="3">
        <v>174</v>
      </c>
      <c r="K171" s="8">
        <v>1</v>
      </c>
      <c r="L171" s="3">
        <v>0.1</v>
      </c>
      <c r="M171" s="14">
        <v>2</v>
      </c>
      <c r="N171" s="14">
        <v>1</v>
      </c>
      <c r="O171" s="14">
        <v>0</v>
      </c>
      <c r="P171" s="3" t="s">
        <v>270</v>
      </c>
    </row>
    <row r="172" spans="1:16" ht="13.5" thickBot="1" x14ac:dyDescent="0.25">
      <c r="A172" s="5">
        <v>42570</v>
      </c>
      <c r="B172" s="3">
        <v>17</v>
      </c>
      <c r="C172" s="6">
        <v>0.54166666666666663</v>
      </c>
      <c r="D172" s="13">
        <v>13</v>
      </c>
      <c r="E172" s="13">
        <f t="shared" si="2"/>
        <v>292.99999999999994</v>
      </c>
      <c r="F172" s="3">
        <v>42.4</v>
      </c>
      <c r="G172" s="3" t="s">
        <v>365</v>
      </c>
      <c r="H172" s="3">
        <v>30</v>
      </c>
      <c r="I172" s="3">
        <v>96</v>
      </c>
      <c r="J172" s="3">
        <v>174</v>
      </c>
      <c r="K172" s="8">
        <v>1</v>
      </c>
      <c r="L172" s="3">
        <v>0</v>
      </c>
      <c r="M172" s="14">
        <v>0</v>
      </c>
      <c r="N172" s="14">
        <v>0</v>
      </c>
      <c r="O172" s="14">
        <v>1</v>
      </c>
      <c r="P172" s="3" t="s">
        <v>270</v>
      </c>
    </row>
    <row r="173" spans="1:16" ht="13.5" thickBot="1" x14ac:dyDescent="0.25">
      <c r="A173" s="5">
        <v>42570</v>
      </c>
      <c r="B173" s="3">
        <v>17</v>
      </c>
      <c r="C173" s="6">
        <v>0.5854166666666667</v>
      </c>
      <c r="D173" s="13">
        <v>14</v>
      </c>
      <c r="E173" s="13">
        <f t="shared" si="2"/>
        <v>356.00000000000006</v>
      </c>
      <c r="F173" s="3">
        <v>57.2</v>
      </c>
      <c r="G173" s="3" t="s">
        <v>365</v>
      </c>
      <c r="H173" s="3">
        <v>32.700000000000003</v>
      </c>
      <c r="I173" s="3">
        <v>96</v>
      </c>
      <c r="J173" s="3">
        <v>174</v>
      </c>
      <c r="K173" s="8">
        <v>1</v>
      </c>
      <c r="L173" s="3">
        <v>3.5</v>
      </c>
      <c r="M173" s="14">
        <v>0</v>
      </c>
      <c r="N173" s="14">
        <v>0</v>
      </c>
      <c r="O173" s="14">
        <v>1</v>
      </c>
      <c r="P173" s="3" t="s">
        <v>270</v>
      </c>
    </row>
    <row r="174" spans="1:16" ht="13.5" thickBot="1" x14ac:dyDescent="0.25">
      <c r="A174" s="5">
        <v>42570</v>
      </c>
      <c r="B174" s="3">
        <v>17</v>
      </c>
      <c r="C174" s="6">
        <v>0.62569444444444444</v>
      </c>
      <c r="D174" s="13">
        <v>15</v>
      </c>
      <c r="E174" s="13">
        <f t="shared" si="2"/>
        <v>414</v>
      </c>
      <c r="F174" s="3">
        <v>54</v>
      </c>
      <c r="G174" s="3" t="s">
        <v>365</v>
      </c>
      <c r="H174" s="3">
        <v>33.200000000000003</v>
      </c>
      <c r="I174" s="3">
        <v>96</v>
      </c>
      <c r="J174" s="3">
        <v>174</v>
      </c>
      <c r="K174" s="8">
        <v>1</v>
      </c>
      <c r="L174" s="3">
        <v>0.6</v>
      </c>
      <c r="M174" s="14">
        <v>0</v>
      </c>
      <c r="N174" s="14">
        <v>0</v>
      </c>
      <c r="O174" s="14">
        <v>1</v>
      </c>
      <c r="P174" s="3" t="s">
        <v>270</v>
      </c>
    </row>
    <row r="175" spans="1:16" ht="13.5" thickBot="1" x14ac:dyDescent="0.25">
      <c r="A175" s="5">
        <v>42570</v>
      </c>
      <c r="B175" s="3">
        <v>17</v>
      </c>
      <c r="C175" s="6">
        <v>0.66666666666666663</v>
      </c>
      <c r="D175" s="13">
        <v>16</v>
      </c>
      <c r="E175" s="13">
        <f t="shared" si="2"/>
        <v>472.99999999999994</v>
      </c>
      <c r="F175" s="3">
        <v>52.6</v>
      </c>
      <c r="G175" s="3" t="s">
        <v>365</v>
      </c>
      <c r="H175" s="3">
        <v>32.6</v>
      </c>
      <c r="I175" s="3">
        <v>96</v>
      </c>
      <c r="J175" s="3">
        <v>174</v>
      </c>
      <c r="K175" s="8">
        <v>1</v>
      </c>
      <c r="L175" s="3">
        <v>0</v>
      </c>
      <c r="M175" s="14">
        <v>0</v>
      </c>
      <c r="N175" s="14">
        <v>0</v>
      </c>
      <c r="O175" s="14">
        <v>1</v>
      </c>
      <c r="P175" s="3" t="s">
        <v>270</v>
      </c>
    </row>
    <row r="176" spans="1:16" ht="13.5" thickBot="1" x14ac:dyDescent="0.25">
      <c r="A176" s="5">
        <v>42570</v>
      </c>
      <c r="B176" s="3">
        <v>17</v>
      </c>
      <c r="C176" s="6">
        <v>0.7104166666666667</v>
      </c>
      <c r="D176" s="13">
        <v>17</v>
      </c>
      <c r="E176" s="13">
        <f t="shared" si="2"/>
        <v>536</v>
      </c>
      <c r="F176" s="3">
        <v>43.5</v>
      </c>
      <c r="G176" s="3" t="s">
        <v>365</v>
      </c>
      <c r="H176" s="3">
        <v>31.7</v>
      </c>
      <c r="I176" s="3">
        <v>96</v>
      </c>
      <c r="J176" s="3">
        <v>174</v>
      </c>
      <c r="K176" s="8">
        <v>1</v>
      </c>
      <c r="L176" s="3">
        <v>1</v>
      </c>
      <c r="M176" s="14">
        <v>0</v>
      </c>
      <c r="N176" s="14">
        <v>0</v>
      </c>
      <c r="O176" s="14">
        <v>1</v>
      </c>
      <c r="P176" s="3" t="s">
        <v>270</v>
      </c>
    </row>
    <row r="177" spans="1:16" ht="13.5" thickBot="1" x14ac:dyDescent="0.25">
      <c r="A177" s="5">
        <v>42570</v>
      </c>
      <c r="B177" s="3">
        <v>17</v>
      </c>
      <c r="C177" s="6">
        <v>0.74861111111111101</v>
      </c>
      <c r="D177" s="13">
        <v>18</v>
      </c>
      <c r="E177" s="13">
        <f t="shared" si="2"/>
        <v>590.99999999999977</v>
      </c>
      <c r="F177" s="3">
        <v>40.799999999999997</v>
      </c>
      <c r="G177" s="3" t="s">
        <v>365</v>
      </c>
      <c r="H177" s="3">
        <v>31.7</v>
      </c>
      <c r="I177" s="3">
        <v>96</v>
      </c>
      <c r="J177" s="3">
        <v>174</v>
      </c>
      <c r="K177" s="8">
        <v>1</v>
      </c>
      <c r="L177" s="3">
        <v>1.1000000000000001</v>
      </c>
      <c r="M177" s="14">
        <v>0</v>
      </c>
      <c r="N177" s="14">
        <v>0</v>
      </c>
      <c r="O177" s="14">
        <v>1</v>
      </c>
      <c r="P177" s="3" t="s">
        <v>270</v>
      </c>
    </row>
    <row r="178" spans="1:16" ht="13.5" thickBot="1" x14ac:dyDescent="0.25">
      <c r="A178" s="5">
        <v>42570</v>
      </c>
      <c r="B178" s="3">
        <v>18</v>
      </c>
      <c r="C178" s="6">
        <v>0.33819444444444446</v>
      </c>
      <c r="D178" s="13">
        <v>8</v>
      </c>
      <c r="E178" s="13">
        <f t="shared" si="2"/>
        <v>0</v>
      </c>
      <c r="F178" s="3">
        <v>22.8</v>
      </c>
      <c r="G178" s="3" t="s">
        <v>365</v>
      </c>
      <c r="H178" s="3">
        <v>22.6</v>
      </c>
      <c r="I178" s="3">
        <v>100</v>
      </c>
      <c r="J178" s="3">
        <v>154</v>
      </c>
      <c r="K178" s="8">
        <v>1</v>
      </c>
      <c r="L178" s="3">
        <v>2</v>
      </c>
      <c r="M178" s="14">
        <v>2</v>
      </c>
      <c r="N178" s="14">
        <v>1</v>
      </c>
      <c r="O178" s="14">
        <v>0</v>
      </c>
      <c r="P178" s="3" t="s">
        <v>271</v>
      </c>
    </row>
    <row r="179" spans="1:16" ht="13.5" thickBot="1" x14ac:dyDescent="0.25">
      <c r="A179" s="5">
        <v>42570</v>
      </c>
      <c r="B179" s="3">
        <v>18</v>
      </c>
      <c r="C179" s="6">
        <v>0.3743055555555555</v>
      </c>
      <c r="D179" s="13">
        <v>9</v>
      </c>
      <c r="E179" s="13">
        <f t="shared" si="2"/>
        <v>51.999999999999893</v>
      </c>
      <c r="F179" s="3">
        <v>31.9</v>
      </c>
      <c r="G179" s="3" t="s">
        <v>365</v>
      </c>
      <c r="H179" s="3">
        <v>28</v>
      </c>
      <c r="I179" s="3">
        <v>103</v>
      </c>
      <c r="J179" s="3">
        <v>159</v>
      </c>
      <c r="K179" s="8">
        <v>1</v>
      </c>
      <c r="L179" s="3">
        <v>0.3</v>
      </c>
      <c r="M179" s="14">
        <v>2</v>
      </c>
      <c r="N179" s="14">
        <v>1</v>
      </c>
      <c r="O179" s="14">
        <v>0</v>
      </c>
      <c r="P179" s="3" t="s">
        <v>271</v>
      </c>
    </row>
    <row r="180" spans="1:16" ht="13.5" thickBot="1" x14ac:dyDescent="0.25">
      <c r="A180" s="5">
        <v>42570</v>
      </c>
      <c r="B180" s="3">
        <v>18</v>
      </c>
      <c r="C180" s="6">
        <v>0.41805555555555557</v>
      </c>
      <c r="D180" s="13">
        <v>10</v>
      </c>
      <c r="E180" s="13">
        <f t="shared" si="2"/>
        <v>115</v>
      </c>
      <c r="F180" s="3">
        <v>31.3</v>
      </c>
      <c r="G180" s="3" t="s">
        <v>365</v>
      </c>
      <c r="H180" s="3">
        <v>27.1</v>
      </c>
      <c r="I180" s="3">
        <v>102</v>
      </c>
      <c r="J180" s="3">
        <v>166</v>
      </c>
      <c r="K180" s="8">
        <v>1</v>
      </c>
      <c r="L180" s="3">
        <v>3.2</v>
      </c>
      <c r="M180" s="14">
        <v>2</v>
      </c>
      <c r="N180" s="14">
        <v>1</v>
      </c>
      <c r="O180" s="14">
        <v>0</v>
      </c>
      <c r="P180" s="3" t="s">
        <v>271</v>
      </c>
    </row>
    <row r="181" spans="1:16" ht="13.5" thickBot="1" x14ac:dyDescent="0.25">
      <c r="A181" s="5">
        <v>42570</v>
      </c>
      <c r="B181" s="3">
        <v>18</v>
      </c>
      <c r="C181" s="6">
        <v>0.45902777777777781</v>
      </c>
      <c r="D181" s="13">
        <v>11</v>
      </c>
      <c r="E181" s="13">
        <f t="shared" si="2"/>
        <v>174.00000000000003</v>
      </c>
      <c r="F181" s="3">
        <v>42.9</v>
      </c>
      <c r="G181" s="3" t="s">
        <v>365</v>
      </c>
      <c r="H181" s="3">
        <v>30.4</v>
      </c>
      <c r="I181" s="3">
        <v>90</v>
      </c>
      <c r="J181" s="3">
        <v>149</v>
      </c>
      <c r="K181" s="8">
        <v>1</v>
      </c>
      <c r="L181" s="3">
        <v>2</v>
      </c>
      <c r="M181" s="14">
        <v>2</v>
      </c>
      <c r="N181" s="14">
        <v>1</v>
      </c>
      <c r="O181" s="14">
        <v>0</v>
      </c>
      <c r="P181" s="3" t="s">
        <v>271</v>
      </c>
    </row>
    <row r="182" spans="1:16" ht="13.5" thickBot="1" x14ac:dyDescent="0.25">
      <c r="A182" s="5">
        <v>42570</v>
      </c>
      <c r="B182" s="3">
        <v>18</v>
      </c>
      <c r="C182" s="6">
        <v>0.50208333333333333</v>
      </c>
      <c r="D182" s="13">
        <v>12</v>
      </c>
      <c r="E182" s="13">
        <f t="shared" si="2"/>
        <v>235.99999999999997</v>
      </c>
      <c r="F182" s="3">
        <v>38</v>
      </c>
      <c r="G182" s="3" t="s">
        <v>365</v>
      </c>
      <c r="H182" s="3">
        <v>31.1</v>
      </c>
      <c r="I182" s="3">
        <v>80</v>
      </c>
      <c r="J182" s="3">
        <v>148</v>
      </c>
      <c r="K182" s="8">
        <v>1</v>
      </c>
      <c r="L182" s="3">
        <v>1</v>
      </c>
      <c r="M182" s="14">
        <v>2</v>
      </c>
      <c r="N182" s="14">
        <v>1</v>
      </c>
      <c r="O182" s="14">
        <v>0</v>
      </c>
      <c r="P182" s="3" t="s">
        <v>271</v>
      </c>
    </row>
    <row r="183" spans="1:16" ht="13.5" thickBot="1" x14ac:dyDescent="0.25">
      <c r="A183" s="5">
        <v>42570</v>
      </c>
      <c r="B183" s="3">
        <v>18</v>
      </c>
      <c r="C183" s="6">
        <v>0.54652777777777783</v>
      </c>
      <c r="D183" s="13">
        <v>13</v>
      </c>
      <c r="E183" s="13">
        <f t="shared" si="2"/>
        <v>300.00000000000006</v>
      </c>
      <c r="F183" s="3">
        <v>41</v>
      </c>
      <c r="G183" s="3" t="s">
        <v>365</v>
      </c>
      <c r="H183" s="3">
        <v>30.5</v>
      </c>
      <c r="I183" s="3">
        <v>80</v>
      </c>
      <c r="J183" s="3">
        <v>148</v>
      </c>
      <c r="K183" s="8">
        <v>1</v>
      </c>
      <c r="L183" s="3">
        <v>0.2</v>
      </c>
      <c r="M183" s="14">
        <v>0</v>
      </c>
      <c r="N183" s="14">
        <v>0</v>
      </c>
      <c r="O183" s="14">
        <v>1</v>
      </c>
      <c r="P183" s="3" t="s">
        <v>271</v>
      </c>
    </row>
    <row r="184" spans="1:16" ht="13.5" thickBot="1" x14ac:dyDescent="0.25">
      <c r="A184" s="5">
        <v>42570</v>
      </c>
      <c r="B184" s="3">
        <v>18</v>
      </c>
      <c r="C184" s="6">
        <v>0.5854166666666667</v>
      </c>
      <c r="D184" s="13">
        <v>14</v>
      </c>
      <c r="E184" s="13">
        <f t="shared" si="2"/>
        <v>356</v>
      </c>
      <c r="F184" s="3">
        <v>41.8</v>
      </c>
      <c r="G184" s="3" t="s">
        <v>365</v>
      </c>
      <c r="H184" s="3">
        <v>31.2</v>
      </c>
      <c r="I184" s="3">
        <v>80</v>
      </c>
      <c r="J184" s="3">
        <v>148</v>
      </c>
      <c r="K184" s="8">
        <v>1</v>
      </c>
      <c r="L184" s="3">
        <v>3.7</v>
      </c>
      <c r="M184" s="14">
        <v>0</v>
      </c>
      <c r="N184" s="14">
        <v>0</v>
      </c>
      <c r="O184" s="14">
        <v>1</v>
      </c>
      <c r="P184" s="3" t="s">
        <v>271</v>
      </c>
    </row>
    <row r="185" spans="1:16" ht="13.5" thickBot="1" x14ac:dyDescent="0.25">
      <c r="A185" s="5">
        <v>42570</v>
      </c>
      <c r="B185" s="3">
        <v>18</v>
      </c>
      <c r="C185" s="6">
        <v>0.62569444444444444</v>
      </c>
      <c r="D185" s="13">
        <v>15</v>
      </c>
      <c r="E185" s="13">
        <f t="shared" si="2"/>
        <v>413.99999999999994</v>
      </c>
      <c r="F185" s="3">
        <v>42.3</v>
      </c>
      <c r="G185" s="3" t="s">
        <v>365</v>
      </c>
      <c r="H185" s="3">
        <v>32.4</v>
      </c>
      <c r="I185" s="3">
        <v>80</v>
      </c>
      <c r="J185" s="3">
        <v>148</v>
      </c>
      <c r="K185" s="8">
        <v>1</v>
      </c>
      <c r="L185" s="3">
        <v>2</v>
      </c>
      <c r="M185" s="14">
        <v>0</v>
      </c>
      <c r="N185" s="14">
        <v>0</v>
      </c>
      <c r="O185" s="14">
        <v>1</v>
      </c>
      <c r="P185" s="3" t="s">
        <v>271</v>
      </c>
    </row>
    <row r="186" spans="1:16" ht="13.5" thickBot="1" x14ac:dyDescent="0.25">
      <c r="A186" s="5">
        <v>42570</v>
      </c>
      <c r="B186" s="3">
        <v>18</v>
      </c>
      <c r="C186" s="6">
        <v>0.66666666666666663</v>
      </c>
      <c r="D186" s="13">
        <v>16</v>
      </c>
      <c r="E186" s="13">
        <f t="shared" si="2"/>
        <v>472.99999999999989</v>
      </c>
      <c r="F186" s="3">
        <v>42.2</v>
      </c>
      <c r="G186" s="3" t="s">
        <v>365</v>
      </c>
      <c r="H186" s="3">
        <v>33.9</v>
      </c>
      <c r="I186" s="3">
        <v>80</v>
      </c>
      <c r="J186" s="3">
        <v>148</v>
      </c>
      <c r="K186" s="8">
        <v>1</v>
      </c>
      <c r="L186" s="3">
        <v>0</v>
      </c>
      <c r="M186" s="14">
        <v>0</v>
      </c>
      <c r="N186" s="14">
        <v>0</v>
      </c>
      <c r="O186" s="14">
        <v>1</v>
      </c>
      <c r="P186" s="3" t="s">
        <v>271</v>
      </c>
    </row>
    <row r="187" spans="1:16" ht="13.5" thickBot="1" x14ac:dyDescent="0.25">
      <c r="A187" s="5">
        <v>42570</v>
      </c>
      <c r="B187" s="3">
        <v>18</v>
      </c>
      <c r="C187" s="6">
        <v>0.7104166666666667</v>
      </c>
      <c r="D187" s="13">
        <v>17</v>
      </c>
      <c r="E187" s="13">
        <f t="shared" si="2"/>
        <v>536</v>
      </c>
      <c r="F187" s="3">
        <v>39.6</v>
      </c>
      <c r="G187" s="3" t="s">
        <v>365</v>
      </c>
      <c r="H187" s="3">
        <v>30.9</v>
      </c>
      <c r="I187" s="3">
        <v>80</v>
      </c>
      <c r="J187" s="3">
        <v>148</v>
      </c>
      <c r="K187" s="8">
        <v>1</v>
      </c>
      <c r="L187" s="3">
        <v>1.2</v>
      </c>
      <c r="M187" s="14">
        <v>0</v>
      </c>
      <c r="N187" s="14">
        <v>0</v>
      </c>
      <c r="O187" s="14">
        <v>1</v>
      </c>
      <c r="P187" s="3" t="s">
        <v>271</v>
      </c>
    </row>
    <row r="188" spans="1:16" ht="13.5" thickBot="1" x14ac:dyDescent="0.25">
      <c r="A188" s="5">
        <v>42570</v>
      </c>
      <c r="B188" s="3">
        <v>18</v>
      </c>
      <c r="C188" s="6">
        <v>0.74861111111111101</v>
      </c>
      <c r="D188" s="13">
        <v>18</v>
      </c>
      <c r="E188" s="13">
        <f t="shared" si="2"/>
        <v>590.99999999999977</v>
      </c>
      <c r="F188" s="3">
        <v>35.6</v>
      </c>
      <c r="G188" s="3" t="s">
        <v>365</v>
      </c>
      <c r="H188" s="3">
        <v>32.5</v>
      </c>
      <c r="I188" s="3">
        <v>80</v>
      </c>
      <c r="J188" s="3">
        <v>148</v>
      </c>
      <c r="K188" s="8">
        <v>1</v>
      </c>
      <c r="L188" s="3">
        <v>0.6</v>
      </c>
      <c r="M188" s="14">
        <v>0</v>
      </c>
      <c r="N188" s="14">
        <v>0</v>
      </c>
      <c r="O188" s="14">
        <v>1</v>
      </c>
      <c r="P188" s="3" t="s">
        <v>271</v>
      </c>
    </row>
    <row r="189" spans="1:16" ht="13.5" thickBot="1" x14ac:dyDescent="0.25">
      <c r="A189" s="5">
        <v>42570</v>
      </c>
      <c r="B189" s="3">
        <v>19</v>
      </c>
      <c r="C189" s="6">
        <v>0.3347222222222222</v>
      </c>
      <c r="D189" s="13">
        <v>8</v>
      </c>
      <c r="E189" s="13">
        <f t="shared" si="2"/>
        <v>0</v>
      </c>
      <c r="F189" s="3" t="s">
        <v>4</v>
      </c>
      <c r="G189" s="3" t="s">
        <v>4</v>
      </c>
      <c r="H189" s="3">
        <v>21.6</v>
      </c>
      <c r="I189" s="3">
        <v>100</v>
      </c>
      <c r="J189" s="3">
        <v>225</v>
      </c>
      <c r="K189" s="8">
        <v>0</v>
      </c>
      <c r="L189" s="3">
        <v>2.5</v>
      </c>
      <c r="M189" s="14">
        <v>2</v>
      </c>
      <c r="N189" s="14">
        <v>1</v>
      </c>
      <c r="O189" s="14">
        <v>0</v>
      </c>
      <c r="P189" s="3" t="s">
        <v>272</v>
      </c>
    </row>
    <row r="190" spans="1:16" ht="13.5" thickBot="1" x14ac:dyDescent="0.25">
      <c r="A190" s="5">
        <v>42570</v>
      </c>
      <c r="B190" s="3">
        <v>19</v>
      </c>
      <c r="C190" s="6">
        <v>0.37222222222222223</v>
      </c>
      <c r="D190" s="13">
        <v>9</v>
      </c>
      <c r="E190" s="13">
        <f t="shared" si="2"/>
        <v>54.00000000000005</v>
      </c>
      <c r="F190" s="3" t="s">
        <v>4</v>
      </c>
      <c r="G190" s="3" t="s">
        <v>4</v>
      </c>
      <c r="H190" s="3">
        <v>25.6</v>
      </c>
      <c r="I190" s="3">
        <v>100</v>
      </c>
      <c r="J190" s="3">
        <v>225</v>
      </c>
      <c r="K190" s="8">
        <v>0</v>
      </c>
      <c r="L190" s="3">
        <v>0.9</v>
      </c>
      <c r="M190" s="14">
        <v>2</v>
      </c>
      <c r="N190" s="14">
        <v>1</v>
      </c>
      <c r="O190" s="14">
        <v>0</v>
      </c>
      <c r="P190" s="3" t="s">
        <v>272</v>
      </c>
    </row>
    <row r="191" spans="1:16" ht="13.5" thickBot="1" x14ac:dyDescent="0.25">
      <c r="A191" s="5">
        <v>42570</v>
      </c>
      <c r="B191" s="3">
        <v>19</v>
      </c>
      <c r="C191" s="6">
        <v>0.41319444444444442</v>
      </c>
      <c r="D191" s="13">
        <v>10</v>
      </c>
      <c r="E191" s="13">
        <f t="shared" si="2"/>
        <v>113</v>
      </c>
      <c r="F191" s="3" t="s">
        <v>4</v>
      </c>
      <c r="G191" s="3" t="s">
        <v>4</v>
      </c>
      <c r="H191" s="3">
        <v>24.9</v>
      </c>
      <c r="I191" s="3">
        <v>100</v>
      </c>
      <c r="J191" s="3">
        <v>225</v>
      </c>
      <c r="K191" s="8">
        <v>0</v>
      </c>
      <c r="L191" s="3">
        <v>3.4</v>
      </c>
      <c r="M191" s="14">
        <v>2</v>
      </c>
      <c r="N191" s="14">
        <v>1</v>
      </c>
      <c r="O191" s="14">
        <v>0</v>
      </c>
      <c r="P191" s="3" t="s">
        <v>272</v>
      </c>
    </row>
    <row r="192" spans="1:16" ht="13.5" thickBot="1" x14ac:dyDescent="0.25">
      <c r="A192" s="5">
        <v>42570</v>
      </c>
      <c r="B192" s="3">
        <v>19</v>
      </c>
      <c r="C192" s="6">
        <v>0.45624999999999999</v>
      </c>
      <c r="D192" s="13">
        <v>11</v>
      </c>
      <c r="E192" s="13">
        <f t="shared" si="2"/>
        <v>175.00000000000003</v>
      </c>
      <c r="F192" s="3" t="s">
        <v>4</v>
      </c>
      <c r="G192" s="3" t="s">
        <v>4</v>
      </c>
      <c r="H192" s="3">
        <v>28.2</v>
      </c>
      <c r="I192" s="3">
        <v>100</v>
      </c>
      <c r="J192" s="3">
        <v>225</v>
      </c>
      <c r="K192" s="8">
        <v>0</v>
      </c>
      <c r="L192" s="3">
        <v>0.4</v>
      </c>
      <c r="M192" s="14">
        <v>2</v>
      </c>
      <c r="N192" s="14">
        <v>1</v>
      </c>
      <c r="O192" s="14">
        <v>0</v>
      </c>
      <c r="P192" s="3" t="s">
        <v>272</v>
      </c>
    </row>
    <row r="193" spans="1:16" ht="13.5" thickBot="1" x14ac:dyDescent="0.25">
      <c r="A193" s="5">
        <v>42570</v>
      </c>
      <c r="B193" s="3">
        <v>19</v>
      </c>
      <c r="C193" s="6">
        <v>0.49861111111111112</v>
      </c>
      <c r="D193" s="13">
        <v>12</v>
      </c>
      <c r="E193" s="13">
        <f t="shared" si="2"/>
        <v>236.00000000000006</v>
      </c>
      <c r="F193" s="3">
        <v>49.6</v>
      </c>
      <c r="G193" s="3" t="s">
        <v>365</v>
      </c>
      <c r="H193" s="3">
        <v>28.6</v>
      </c>
      <c r="I193" s="3">
        <v>100</v>
      </c>
      <c r="J193" s="3">
        <v>225</v>
      </c>
      <c r="K193" s="8">
        <v>0</v>
      </c>
      <c r="L193" s="3">
        <v>2.6</v>
      </c>
      <c r="M193" s="14">
        <v>0</v>
      </c>
      <c r="N193" s="14">
        <v>0</v>
      </c>
      <c r="O193" s="14">
        <v>1</v>
      </c>
      <c r="P193" s="3" t="s">
        <v>272</v>
      </c>
    </row>
    <row r="194" spans="1:16" ht="13.5" thickBot="1" x14ac:dyDescent="0.25">
      <c r="A194" s="5">
        <v>42570</v>
      </c>
      <c r="B194" s="3">
        <v>19</v>
      </c>
      <c r="C194" s="6">
        <v>0.54166666666666663</v>
      </c>
      <c r="D194" s="13">
        <v>13</v>
      </c>
      <c r="E194" s="13">
        <f t="shared" ref="E194:E257" si="3">IF(B194=B193,((C194-C193)*1440)+E193,0)</f>
        <v>298</v>
      </c>
      <c r="F194" s="3">
        <v>51.4</v>
      </c>
      <c r="G194" s="3" t="s">
        <v>365</v>
      </c>
      <c r="H194" s="3">
        <v>30</v>
      </c>
      <c r="I194" s="3">
        <v>100</v>
      </c>
      <c r="J194" s="3">
        <v>225</v>
      </c>
      <c r="K194" s="8">
        <v>0</v>
      </c>
      <c r="L194" s="3">
        <v>0</v>
      </c>
      <c r="M194" s="14">
        <v>0</v>
      </c>
      <c r="N194" s="14">
        <v>0</v>
      </c>
      <c r="O194" s="14">
        <v>1</v>
      </c>
      <c r="P194" s="3" t="s">
        <v>272</v>
      </c>
    </row>
    <row r="195" spans="1:16" ht="13.5" thickBot="1" x14ac:dyDescent="0.25">
      <c r="A195" s="5">
        <v>42570</v>
      </c>
      <c r="B195" s="3">
        <v>19</v>
      </c>
      <c r="C195" s="6">
        <v>0.58194444444444449</v>
      </c>
      <c r="D195" s="13">
        <v>14</v>
      </c>
      <c r="E195" s="13">
        <f t="shared" si="3"/>
        <v>356.00000000000011</v>
      </c>
      <c r="F195" s="3">
        <v>51.6</v>
      </c>
      <c r="G195" s="3" t="s">
        <v>365</v>
      </c>
      <c r="H195" s="3">
        <v>29.9</v>
      </c>
      <c r="I195" s="3">
        <v>100</v>
      </c>
      <c r="J195" s="3">
        <v>225</v>
      </c>
      <c r="K195" s="8">
        <v>0</v>
      </c>
      <c r="L195" s="3">
        <v>3.5</v>
      </c>
      <c r="M195" s="14">
        <v>0</v>
      </c>
      <c r="N195" s="14">
        <v>0</v>
      </c>
      <c r="O195" s="14">
        <v>1</v>
      </c>
      <c r="P195" s="3" t="s">
        <v>272</v>
      </c>
    </row>
    <row r="196" spans="1:16" ht="13.5" thickBot="1" x14ac:dyDescent="0.25">
      <c r="A196" s="5">
        <v>42570</v>
      </c>
      <c r="B196" s="3">
        <v>19</v>
      </c>
      <c r="C196" s="6">
        <v>0.62361111111111112</v>
      </c>
      <c r="D196" s="13">
        <v>15</v>
      </c>
      <c r="E196" s="13">
        <f t="shared" si="3"/>
        <v>416.00000000000006</v>
      </c>
      <c r="F196" s="3">
        <v>37.9</v>
      </c>
      <c r="G196" s="3" t="s">
        <v>365</v>
      </c>
      <c r="H196" s="3">
        <v>31.9</v>
      </c>
      <c r="I196" s="3">
        <v>100</v>
      </c>
      <c r="J196" s="3">
        <v>225</v>
      </c>
      <c r="K196" s="8">
        <v>0</v>
      </c>
      <c r="L196" s="3">
        <v>2</v>
      </c>
      <c r="M196" s="14">
        <v>0</v>
      </c>
      <c r="N196" s="14">
        <v>0</v>
      </c>
      <c r="O196" s="14">
        <v>1</v>
      </c>
      <c r="P196" s="3" t="s">
        <v>272</v>
      </c>
    </row>
    <row r="197" spans="1:16" ht="13.5" thickBot="1" x14ac:dyDescent="0.25">
      <c r="A197" s="5">
        <v>42570</v>
      </c>
      <c r="B197" s="3">
        <v>19</v>
      </c>
      <c r="C197" s="6">
        <v>0.66527777777777775</v>
      </c>
      <c r="D197" s="13">
        <v>16</v>
      </c>
      <c r="E197" s="13">
        <f t="shared" si="3"/>
        <v>476</v>
      </c>
      <c r="F197" s="3">
        <v>34.200000000000003</v>
      </c>
      <c r="G197" s="3" t="s">
        <v>365</v>
      </c>
      <c r="H197" s="3">
        <v>32.6</v>
      </c>
      <c r="I197" s="3">
        <v>100</v>
      </c>
      <c r="J197" s="3">
        <v>225</v>
      </c>
      <c r="K197" s="8">
        <v>0</v>
      </c>
      <c r="L197" s="3">
        <v>0</v>
      </c>
      <c r="M197" s="14">
        <v>0</v>
      </c>
      <c r="N197" s="14">
        <v>0</v>
      </c>
      <c r="O197" s="14">
        <v>1</v>
      </c>
      <c r="P197" s="3" t="s">
        <v>272</v>
      </c>
    </row>
    <row r="198" spans="1:16" ht="13.5" thickBot="1" x14ac:dyDescent="0.25">
      <c r="A198" s="5">
        <v>42570</v>
      </c>
      <c r="B198" s="3">
        <v>19</v>
      </c>
      <c r="C198" s="6">
        <v>0.70763888888888893</v>
      </c>
      <c r="D198" s="13">
        <v>17</v>
      </c>
      <c r="E198" s="13">
        <f t="shared" si="3"/>
        <v>537.00000000000011</v>
      </c>
      <c r="F198" s="3">
        <v>37.1</v>
      </c>
      <c r="G198" s="3" t="s">
        <v>365</v>
      </c>
      <c r="H198" s="3">
        <v>31.1</v>
      </c>
      <c r="I198" s="3">
        <v>100</v>
      </c>
      <c r="J198" s="3">
        <v>225</v>
      </c>
      <c r="K198" s="8">
        <v>0</v>
      </c>
      <c r="L198" s="3">
        <v>2.5</v>
      </c>
      <c r="M198" s="14">
        <v>0</v>
      </c>
      <c r="N198" s="14">
        <v>0</v>
      </c>
      <c r="O198" s="14">
        <v>1</v>
      </c>
      <c r="P198" s="3" t="s">
        <v>272</v>
      </c>
    </row>
    <row r="199" spans="1:16" ht="13.5" thickBot="1" x14ac:dyDescent="0.25">
      <c r="A199" s="5">
        <v>42570</v>
      </c>
      <c r="B199" s="3">
        <v>19</v>
      </c>
      <c r="C199" s="6">
        <v>0.74722222222222223</v>
      </c>
      <c r="D199" s="13">
        <v>18</v>
      </c>
      <c r="E199" s="13">
        <f t="shared" si="3"/>
        <v>594.00000000000011</v>
      </c>
      <c r="F199" s="3">
        <v>38.4</v>
      </c>
      <c r="G199" s="3" t="s">
        <v>365</v>
      </c>
      <c r="H199" s="3">
        <v>31.8</v>
      </c>
      <c r="I199" s="3">
        <v>100</v>
      </c>
      <c r="J199" s="3">
        <v>225</v>
      </c>
      <c r="K199" s="8">
        <v>0</v>
      </c>
      <c r="L199" s="3">
        <v>0.8</v>
      </c>
      <c r="M199" s="14">
        <v>0</v>
      </c>
      <c r="N199" s="14">
        <v>0</v>
      </c>
      <c r="O199" s="14">
        <v>1</v>
      </c>
      <c r="P199" s="3" t="s">
        <v>272</v>
      </c>
    </row>
    <row r="200" spans="1:16" ht="13.5" thickBot="1" x14ac:dyDescent="0.25">
      <c r="A200" s="5">
        <v>42570</v>
      </c>
      <c r="B200" s="3">
        <v>20</v>
      </c>
      <c r="C200" s="6">
        <v>0.34513888888888888</v>
      </c>
      <c r="D200" s="13">
        <v>8</v>
      </c>
      <c r="E200" s="13">
        <f t="shared" si="3"/>
        <v>0</v>
      </c>
      <c r="F200" s="3" t="s">
        <v>4</v>
      </c>
      <c r="G200" s="3" t="s">
        <v>4</v>
      </c>
      <c r="H200" s="3">
        <v>24.5</v>
      </c>
      <c r="I200" s="3">
        <v>100</v>
      </c>
      <c r="J200" s="3">
        <v>315</v>
      </c>
      <c r="K200" s="8">
        <v>0</v>
      </c>
      <c r="L200" s="3">
        <v>0.5</v>
      </c>
      <c r="M200" s="14">
        <v>2</v>
      </c>
      <c r="N200" s="14">
        <v>1</v>
      </c>
      <c r="O200" s="14">
        <v>0</v>
      </c>
      <c r="P200" s="3" t="s">
        <v>273</v>
      </c>
    </row>
    <row r="201" spans="1:16" ht="13.5" thickBot="1" x14ac:dyDescent="0.25">
      <c r="A201" s="5">
        <v>42570</v>
      </c>
      <c r="B201" s="3">
        <v>20</v>
      </c>
      <c r="C201" s="6">
        <v>0.3888888888888889</v>
      </c>
      <c r="D201" s="13">
        <v>9</v>
      </c>
      <c r="E201" s="13">
        <f t="shared" si="3"/>
        <v>63.000000000000014</v>
      </c>
      <c r="F201" s="3" t="s">
        <v>4</v>
      </c>
      <c r="G201" s="3" t="s">
        <v>4</v>
      </c>
      <c r="H201" s="3">
        <v>27.7</v>
      </c>
      <c r="I201" s="3">
        <v>100</v>
      </c>
      <c r="J201" s="3">
        <v>315</v>
      </c>
      <c r="K201" s="8">
        <v>0</v>
      </c>
      <c r="L201" s="3">
        <v>1.4</v>
      </c>
      <c r="M201" s="14">
        <v>2</v>
      </c>
      <c r="N201" s="14">
        <v>1</v>
      </c>
      <c r="O201" s="14">
        <v>0</v>
      </c>
      <c r="P201" s="3" t="s">
        <v>273</v>
      </c>
    </row>
    <row r="202" spans="1:16" ht="13.5" thickBot="1" x14ac:dyDescent="0.25">
      <c r="A202" s="5">
        <v>42570</v>
      </c>
      <c r="B202" s="3">
        <v>20</v>
      </c>
      <c r="C202" s="6">
        <v>0.42499999999999999</v>
      </c>
      <c r="D202" s="13">
        <v>10</v>
      </c>
      <c r="E202" s="13">
        <f t="shared" si="3"/>
        <v>114.99999999999999</v>
      </c>
      <c r="F202" s="3" t="s">
        <v>4</v>
      </c>
      <c r="G202" s="3" t="s">
        <v>4</v>
      </c>
      <c r="H202" s="3">
        <v>29</v>
      </c>
      <c r="I202" s="3">
        <v>100</v>
      </c>
      <c r="J202" s="3">
        <v>315</v>
      </c>
      <c r="K202" s="8">
        <v>0</v>
      </c>
      <c r="L202" s="3">
        <v>0</v>
      </c>
      <c r="M202" s="14">
        <v>2</v>
      </c>
      <c r="N202" s="14">
        <v>1</v>
      </c>
      <c r="O202" s="14">
        <v>0</v>
      </c>
      <c r="P202" s="3" t="s">
        <v>273</v>
      </c>
    </row>
    <row r="203" spans="1:16" ht="13.5" thickBot="1" x14ac:dyDescent="0.25">
      <c r="A203" s="5">
        <v>42570</v>
      </c>
      <c r="B203" s="3">
        <v>20</v>
      </c>
      <c r="C203" s="6">
        <v>0.4680555555555555</v>
      </c>
      <c r="D203" s="13">
        <v>11</v>
      </c>
      <c r="E203" s="13">
        <f t="shared" si="3"/>
        <v>176.99999999999994</v>
      </c>
      <c r="F203" s="3" t="s">
        <v>4</v>
      </c>
      <c r="G203" s="3" t="s">
        <v>4</v>
      </c>
      <c r="H203" s="3">
        <v>30.7</v>
      </c>
      <c r="I203" s="3">
        <v>100</v>
      </c>
      <c r="J203" s="3">
        <v>315</v>
      </c>
      <c r="K203" s="8">
        <v>0</v>
      </c>
      <c r="L203" s="3">
        <v>2.5</v>
      </c>
      <c r="M203" s="14">
        <v>2</v>
      </c>
      <c r="N203" s="14">
        <v>1</v>
      </c>
      <c r="O203" s="14">
        <v>0</v>
      </c>
      <c r="P203" s="3" t="s">
        <v>273</v>
      </c>
    </row>
    <row r="204" spans="1:16" ht="13.5" thickBot="1" x14ac:dyDescent="0.25">
      <c r="A204" s="5">
        <v>42570</v>
      </c>
      <c r="B204" s="3">
        <v>20</v>
      </c>
      <c r="C204" s="6">
        <v>0.5083333333333333</v>
      </c>
      <c r="D204" s="13">
        <v>12</v>
      </c>
      <c r="E204" s="13">
        <f t="shared" si="3"/>
        <v>234.99999999999997</v>
      </c>
      <c r="F204" s="3" t="s">
        <v>4</v>
      </c>
      <c r="G204" s="3" t="s">
        <v>4</v>
      </c>
      <c r="H204" s="3">
        <v>32.200000000000003</v>
      </c>
      <c r="I204" s="3">
        <v>100</v>
      </c>
      <c r="J204" s="3">
        <v>315</v>
      </c>
      <c r="K204" s="8">
        <v>0</v>
      </c>
      <c r="L204" s="3">
        <v>1.5</v>
      </c>
      <c r="M204" s="14">
        <v>2</v>
      </c>
      <c r="N204" s="14">
        <v>1</v>
      </c>
      <c r="O204" s="14">
        <v>0</v>
      </c>
      <c r="P204" s="3" t="s">
        <v>273</v>
      </c>
    </row>
    <row r="205" spans="1:16" ht="13.5" thickBot="1" x14ac:dyDescent="0.25">
      <c r="A205" s="5">
        <v>42570</v>
      </c>
      <c r="B205" s="3">
        <v>20</v>
      </c>
      <c r="C205" s="6">
        <v>0.55069444444444449</v>
      </c>
      <c r="D205" s="13">
        <v>13</v>
      </c>
      <c r="E205" s="13">
        <f t="shared" si="3"/>
        <v>296.00000000000006</v>
      </c>
      <c r="F205" s="3" t="s">
        <v>4</v>
      </c>
      <c r="G205" s="3" t="s">
        <v>4</v>
      </c>
      <c r="H205" s="3">
        <v>30</v>
      </c>
      <c r="I205" s="3">
        <v>100</v>
      </c>
      <c r="J205" s="3">
        <v>315</v>
      </c>
      <c r="K205" s="8">
        <v>0</v>
      </c>
      <c r="L205" s="3">
        <v>1.9</v>
      </c>
      <c r="M205" s="14">
        <v>2</v>
      </c>
      <c r="N205" s="14">
        <v>1</v>
      </c>
      <c r="O205" s="14">
        <v>0</v>
      </c>
      <c r="P205" s="3" t="s">
        <v>273</v>
      </c>
    </row>
    <row r="206" spans="1:16" ht="13.5" thickBot="1" x14ac:dyDescent="0.25">
      <c r="A206" s="5">
        <v>42570</v>
      </c>
      <c r="B206" s="3">
        <v>20</v>
      </c>
      <c r="C206" s="6">
        <v>0.58958333333333335</v>
      </c>
      <c r="D206" s="13">
        <v>14</v>
      </c>
      <c r="E206" s="13">
        <f t="shared" si="3"/>
        <v>352</v>
      </c>
      <c r="F206" s="3" t="s">
        <v>4</v>
      </c>
      <c r="G206" s="3" t="s">
        <v>4</v>
      </c>
      <c r="H206" s="3">
        <v>31.3</v>
      </c>
      <c r="I206" s="3">
        <v>100</v>
      </c>
      <c r="J206" s="3">
        <v>315</v>
      </c>
      <c r="K206" s="8">
        <v>0</v>
      </c>
      <c r="L206" s="3">
        <v>1.3</v>
      </c>
      <c r="M206" s="14">
        <v>2</v>
      </c>
      <c r="N206" s="14">
        <v>1</v>
      </c>
      <c r="O206" s="14">
        <v>0</v>
      </c>
      <c r="P206" s="3" t="s">
        <v>273</v>
      </c>
    </row>
    <row r="207" spans="1:16" ht="13.5" thickBot="1" x14ac:dyDescent="0.25">
      <c r="A207" s="5">
        <v>42570</v>
      </c>
      <c r="B207" s="3">
        <v>20</v>
      </c>
      <c r="C207" s="6">
        <v>0.63055555555555554</v>
      </c>
      <c r="D207" s="13">
        <v>15</v>
      </c>
      <c r="E207" s="13">
        <f t="shared" si="3"/>
        <v>410.99999999999994</v>
      </c>
      <c r="F207" s="3" t="s">
        <v>4</v>
      </c>
      <c r="G207" s="3" t="s">
        <v>4</v>
      </c>
      <c r="H207" s="3">
        <v>33.4</v>
      </c>
      <c r="I207" s="3">
        <v>100</v>
      </c>
      <c r="J207" s="3">
        <v>315</v>
      </c>
      <c r="K207" s="8">
        <v>0</v>
      </c>
      <c r="L207" s="3">
        <v>0</v>
      </c>
      <c r="M207" s="14">
        <v>2</v>
      </c>
      <c r="N207" s="14">
        <v>1</v>
      </c>
      <c r="O207" s="14">
        <v>0</v>
      </c>
      <c r="P207" s="3" t="s">
        <v>273</v>
      </c>
    </row>
    <row r="208" spans="1:16" ht="13.5" thickBot="1" x14ac:dyDescent="0.25">
      <c r="A208" s="5">
        <v>42570</v>
      </c>
      <c r="B208" s="3">
        <v>20</v>
      </c>
      <c r="C208" s="6">
        <v>0.67083333333333339</v>
      </c>
      <c r="D208" s="13">
        <v>16</v>
      </c>
      <c r="E208" s="13">
        <f t="shared" si="3"/>
        <v>469.00000000000006</v>
      </c>
      <c r="F208" s="3" t="s">
        <v>4</v>
      </c>
      <c r="G208" s="3" t="s">
        <v>4</v>
      </c>
      <c r="H208" s="3">
        <v>32.700000000000003</v>
      </c>
      <c r="I208" s="3">
        <v>100</v>
      </c>
      <c r="J208" s="3">
        <v>315</v>
      </c>
      <c r="K208" s="8">
        <v>0</v>
      </c>
      <c r="L208" s="3">
        <v>2.7</v>
      </c>
      <c r="M208" s="14">
        <v>2</v>
      </c>
      <c r="N208" s="14">
        <v>1</v>
      </c>
      <c r="O208" s="14">
        <v>0</v>
      </c>
      <c r="P208" s="3" t="s">
        <v>273</v>
      </c>
    </row>
    <row r="209" spans="1:16" ht="13.5" thickBot="1" x14ac:dyDescent="0.25">
      <c r="A209" s="5">
        <v>42570</v>
      </c>
      <c r="B209" s="3">
        <v>20</v>
      </c>
      <c r="C209" s="6">
        <v>0.71388888888888891</v>
      </c>
      <c r="D209" s="13">
        <v>17</v>
      </c>
      <c r="E209" s="13">
        <f t="shared" si="3"/>
        <v>531</v>
      </c>
      <c r="F209" s="3" t="s">
        <v>4</v>
      </c>
      <c r="G209" s="3" t="s">
        <v>4</v>
      </c>
      <c r="H209" s="3">
        <v>31.9</v>
      </c>
      <c r="I209" s="3">
        <v>100</v>
      </c>
      <c r="J209" s="3">
        <v>315</v>
      </c>
      <c r="K209" s="8">
        <v>0</v>
      </c>
      <c r="L209" s="3">
        <v>0</v>
      </c>
      <c r="M209" s="14">
        <v>2</v>
      </c>
      <c r="N209" s="14">
        <v>1</v>
      </c>
      <c r="O209" s="14">
        <v>0</v>
      </c>
      <c r="P209" s="3" t="s">
        <v>273</v>
      </c>
    </row>
    <row r="210" spans="1:16" ht="13.5" thickBot="1" x14ac:dyDescent="0.25">
      <c r="A210" s="5">
        <v>42570</v>
      </c>
      <c r="B210" s="3">
        <v>20</v>
      </c>
      <c r="C210" s="6">
        <v>0.75277777777777777</v>
      </c>
      <c r="D210" s="13">
        <v>18</v>
      </c>
      <c r="E210" s="13">
        <f t="shared" si="3"/>
        <v>587</v>
      </c>
      <c r="F210" s="3" t="s">
        <v>4</v>
      </c>
      <c r="G210" s="3" t="s">
        <v>4</v>
      </c>
      <c r="H210" s="3">
        <v>32.299999999999997</v>
      </c>
      <c r="I210" s="3">
        <v>100</v>
      </c>
      <c r="J210" s="3">
        <v>315</v>
      </c>
      <c r="K210" s="8">
        <v>0</v>
      </c>
      <c r="L210" s="3">
        <v>1.9</v>
      </c>
      <c r="M210" s="14">
        <v>2</v>
      </c>
      <c r="N210" s="14">
        <v>1</v>
      </c>
      <c r="O210" s="14">
        <v>0</v>
      </c>
      <c r="P210" s="3" t="s">
        <v>273</v>
      </c>
    </row>
    <row r="211" spans="1:16" ht="13.5" thickBot="1" x14ac:dyDescent="0.25">
      <c r="A211" s="5">
        <v>42570</v>
      </c>
      <c r="B211" s="3">
        <v>21</v>
      </c>
      <c r="C211" s="6">
        <v>0.34513888888888888</v>
      </c>
      <c r="D211" s="13">
        <v>8</v>
      </c>
      <c r="E211" s="13">
        <f t="shared" si="3"/>
        <v>0</v>
      </c>
      <c r="F211" s="3" t="s">
        <v>4</v>
      </c>
      <c r="G211" s="3" t="s">
        <v>4</v>
      </c>
      <c r="H211" s="3">
        <v>24.5</v>
      </c>
      <c r="I211" s="3">
        <v>100</v>
      </c>
      <c r="J211" s="3">
        <v>315</v>
      </c>
      <c r="K211" s="8">
        <v>0</v>
      </c>
      <c r="L211" s="3">
        <v>0.5</v>
      </c>
      <c r="M211" s="14">
        <v>2</v>
      </c>
      <c r="N211" s="14">
        <v>1</v>
      </c>
      <c r="O211" s="14">
        <v>0</v>
      </c>
      <c r="P211" s="3" t="s">
        <v>274</v>
      </c>
    </row>
    <row r="212" spans="1:16" ht="13.5" thickBot="1" x14ac:dyDescent="0.25">
      <c r="A212" s="5">
        <v>42570</v>
      </c>
      <c r="B212" s="3">
        <v>21</v>
      </c>
      <c r="C212" s="6">
        <v>0.3888888888888889</v>
      </c>
      <c r="D212" s="13">
        <v>9</v>
      </c>
      <c r="E212" s="13">
        <f t="shared" si="3"/>
        <v>63.000000000000014</v>
      </c>
      <c r="F212" s="3" t="s">
        <v>4</v>
      </c>
      <c r="G212" s="3" t="s">
        <v>4</v>
      </c>
      <c r="H212" s="3">
        <v>27.7</v>
      </c>
      <c r="I212" s="3">
        <v>100</v>
      </c>
      <c r="J212" s="3">
        <v>315</v>
      </c>
      <c r="K212" s="8">
        <v>0</v>
      </c>
      <c r="L212" s="3">
        <v>1.4</v>
      </c>
      <c r="M212" s="14">
        <v>2</v>
      </c>
      <c r="N212" s="14">
        <v>1</v>
      </c>
      <c r="O212" s="14">
        <v>0</v>
      </c>
      <c r="P212" s="3" t="s">
        <v>274</v>
      </c>
    </row>
    <row r="213" spans="1:16" ht="13.5" thickBot="1" x14ac:dyDescent="0.25">
      <c r="A213" s="5">
        <v>42570</v>
      </c>
      <c r="B213" s="3">
        <v>21</v>
      </c>
      <c r="C213" s="6">
        <v>0.42499999999999999</v>
      </c>
      <c r="D213" s="13">
        <v>10</v>
      </c>
      <c r="E213" s="13">
        <f t="shared" si="3"/>
        <v>114.99999999999999</v>
      </c>
      <c r="F213" s="3" t="s">
        <v>4</v>
      </c>
      <c r="G213" s="3" t="s">
        <v>4</v>
      </c>
      <c r="H213" s="3">
        <v>29</v>
      </c>
      <c r="I213" s="3">
        <v>100</v>
      </c>
      <c r="J213" s="3">
        <v>315</v>
      </c>
      <c r="K213" s="8">
        <v>0</v>
      </c>
      <c r="L213" s="3">
        <v>0</v>
      </c>
      <c r="M213" s="14">
        <v>2</v>
      </c>
      <c r="N213" s="14">
        <v>1</v>
      </c>
      <c r="O213" s="14">
        <v>0</v>
      </c>
      <c r="P213" s="3" t="s">
        <v>274</v>
      </c>
    </row>
    <row r="214" spans="1:16" ht="13.5" thickBot="1" x14ac:dyDescent="0.25">
      <c r="A214" s="5">
        <v>42570</v>
      </c>
      <c r="B214" s="3">
        <v>21</v>
      </c>
      <c r="C214" s="6">
        <v>0.4680555555555555</v>
      </c>
      <c r="D214" s="13">
        <v>11</v>
      </c>
      <c r="E214" s="13">
        <f t="shared" si="3"/>
        <v>176.99999999999994</v>
      </c>
      <c r="F214" s="3" t="s">
        <v>4</v>
      </c>
      <c r="G214" s="3" t="s">
        <v>4</v>
      </c>
      <c r="H214" s="3">
        <v>30.7</v>
      </c>
      <c r="I214" s="3">
        <v>100</v>
      </c>
      <c r="J214" s="3">
        <v>315</v>
      </c>
      <c r="K214" s="8">
        <v>0</v>
      </c>
      <c r="L214" s="3">
        <v>2.5</v>
      </c>
      <c r="M214" s="14">
        <v>2</v>
      </c>
      <c r="N214" s="14">
        <v>1</v>
      </c>
      <c r="O214" s="14">
        <v>0</v>
      </c>
      <c r="P214" s="3" t="s">
        <v>274</v>
      </c>
    </row>
    <row r="215" spans="1:16" ht="13.5" thickBot="1" x14ac:dyDescent="0.25">
      <c r="A215" s="5">
        <v>42570</v>
      </c>
      <c r="B215" s="3">
        <v>21</v>
      </c>
      <c r="C215" s="6">
        <v>0.5083333333333333</v>
      </c>
      <c r="D215" s="13">
        <v>12</v>
      </c>
      <c r="E215" s="13">
        <f t="shared" si="3"/>
        <v>234.99999999999997</v>
      </c>
      <c r="F215" s="3" t="s">
        <v>4</v>
      </c>
      <c r="G215" s="3" t="s">
        <v>4</v>
      </c>
      <c r="H215" s="3">
        <v>32.200000000000003</v>
      </c>
      <c r="I215" s="3">
        <v>100</v>
      </c>
      <c r="J215" s="3">
        <v>315</v>
      </c>
      <c r="K215" s="8">
        <v>0</v>
      </c>
      <c r="L215" s="3">
        <v>1.5</v>
      </c>
      <c r="M215" s="14">
        <v>2</v>
      </c>
      <c r="N215" s="14">
        <v>1</v>
      </c>
      <c r="O215" s="14">
        <v>0</v>
      </c>
      <c r="P215" s="3" t="s">
        <v>274</v>
      </c>
    </row>
    <row r="216" spans="1:16" ht="13.5" thickBot="1" x14ac:dyDescent="0.25">
      <c r="A216" s="5">
        <v>42570</v>
      </c>
      <c r="B216" s="3">
        <v>21</v>
      </c>
      <c r="C216" s="6">
        <v>0.55069444444444449</v>
      </c>
      <c r="D216" s="13">
        <v>13</v>
      </c>
      <c r="E216" s="13">
        <f t="shared" si="3"/>
        <v>296.00000000000006</v>
      </c>
      <c r="F216" s="3" t="s">
        <v>4</v>
      </c>
      <c r="G216" s="3" t="s">
        <v>4</v>
      </c>
      <c r="H216" s="3">
        <v>30</v>
      </c>
      <c r="I216" s="3">
        <v>100</v>
      </c>
      <c r="J216" s="3">
        <v>315</v>
      </c>
      <c r="K216" s="8">
        <v>0</v>
      </c>
      <c r="L216" s="3">
        <v>1.9</v>
      </c>
      <c r="M216" s="14">
        <v>2</v>
      </c>
      <c r="N216" s="14">
        <v>1</v>
      </c>
      <c r="O216" s="14">
        <v>0</v>
      </c>
      <c r="P216" s="3" t="s">
        <v>274</v>
      </c>
    </row>
    <row r="217" spans="1:16" ht="13.5" thickBot="1" x14ac:dyDescent="0.25">
      <c r="A217" s="5">
        <v>42570</v>
      </c>
      <c r="B217" s="3">
        <v>21</v>
      </c>
      <c r="C217" s="6">
        <v>0.58958333333333335</v>
      </c>
      <c r="D217" s="13">
        <v>14</v>
      </c>
      <c r="E217" s="13">
        <f t="shared" si="3"/>
        <v>352</v>
      </c>
      <c r="F217" s="3" t="s">
        <v>4</v>
      </c>
      <c r="G217" s="3" t="s">
        <v>4</v>
      </c>
      <c r="H217" s="3">
        <v>31.3</v>
      </c>
      <c r="I217" s="3">
        <v>100</v>
      </c>
      <c r="J217" s="3">
        <v>315</v>
      </c>
      <c r="K217" s="8">
        <v>0</v>
      </c>
      <c r="L217" s="3">
        <v>1.3</v>
      </c>
      <c r="M217" s="14">
        <v>2</v>
      </c>
      <c r="N217" s="14">
        <v>1</v>
      </c>
      <c r="O217" s="14">
        <v>0</v>
      </c>
      <c r="P217" s="3" t="s">
        <v>274</v>
      </c>
    </row>
    <row r="218" spans="1:16" ht="13.5" thickBot="1" x14ac:dyDescent="0.25">
      <c r="A218" s="5">
        <v>42570</v>
      </c>
      <c r="B218" s="3">
        <v>21</v>
      </c>
      <c r="C218" s="6">
        <v>0.63055555555555554</v>
      </c>
      <c r="D218" s="13">
        <v>15</v>
      </c>
      <c r="E218" s="13">
        <f t="shared" si="3"/>
        <v>410.99999999999994</v>
      </c>
      <c r="F218" s="3" t="s">
        <v>4</v>
      </c>
      <c r="G218" s="3" t="s">
        <v>4</v>
      </c>
      <c r="H218" s="3">
        <v>33.4</v>
      </c>
      <c r="I218" s="3">
        <v>100</v>
      </c>
      <c r="J218" s="3">
        <v>315</v>
      </c>
      <c r="K218" s="8">
        <v>0</v>
      </c>
      <c r="L218" s="3">
        <v>0</v>
      </c>
      <c r="M218" s="14">
        <v>2</v>
      </c>
      <c r="N218" s="14">
        <v>1</v>
      </c>
      <c r="O218" s="14">
        <v>0</v>
      </c>
      <c r="P218" s="3" t="s">
        <v>274</v>
      </c>
    </row>
    <row r="219" spans="1:16" ht="13.5" thickBot="1" x14ac:dyDescent="0.25">
      <c r="A219" s="5">
        <v>42570</v>
      </c>
      <c r="B219" s="3">
        <v>21</v>
      </c>
      <c r="C219" s="6">
        <v>0.67083333333333339</v>
      </c>
      <c r="D219" s="13">
        <v>16</v>
      </c>
      <c r="E219" s="13">
        <f t="shared" si="3"/>
        <v>469.00000000000006</v>
      </c>
      <c r="F219" s="3" t="s">
        <v>4</v>
      </c>
      <c r="G219" s="3" t="s">
        <v>4</v>
      </c>
      <c r="H219" s="3">
        <v>32.700000000000003</v>
      </c>
      <c r="I219" s="3">
        <v>100</v>
      </c>
      <c r="J219" s="3">
        <v>315</v>
      </c>
      <c r="K219" s="8">
        <v>0</v>
      </c>
      <c r="L219" s="3">
        <v>2.7</v>
      </c>
      <c r="M219" s="14">
        <v>2</v>
      </c>
      <c r="N219" s="14">
        <v>1</v>
      </c>
      <c r="O219" s="14">
        <v>0</v>
      </c>
      <c r="P219" s="3" t="s">
        <v>274</v>
      </c>
    </row>
    <row r="220" spans="1:16" ht="13.5" thickBot="1" x14ac:dyDescent="0.25">
      <c r="A220" s="5">
        <v>42570</v>
      </c>
      <c r="B220" s="3">
        <v>21</v>
      </c>
      <c r="C220" s="6">
        <v>0.71388888888888891</v>
      </c>
      <c r="D220" s="13">
        <v>17</v>
      </c>
      <c r="E220" s="13">
        <f t="shared" si="3"/>
        <v>531</v>
      </c>
      <c r="F220" s="3">
        <v>50.5</v>
      </c>
      <c r="G220" s="3" t="s">
        <v>365</v>
      </c>
      <c r="H220" s="3">
        <v>31.9</v>
      </c>
      <c r="I220" s="3">
        <v>100</v>
      </c>
      <c r="J220" s="3">
        <v>315</v>
      </c>
      <c r="K220" s="8">
        <v>0</v>
      </c>
      <c r="L220" s="3">
        <v>0</v>
      </c>
      <c r="M220" s="14">
        <v>0</v>
      </c>
      <c r="N220" s="14">
        <v>0</v>
      </c>
      <c r="O220" s="14">
        <v>1</v>
      </c>
      <c r="P220" s="3" t="s">
        <v>274</v>
      </c>
    </row>
    <row r="221" spans="1:16" ht="13.5" thickBot="1" x14ac:dyDescent="0.25">
      <c r="A221" s="5">
        <v>42570</v>
      </c>
      <c r="B221" s="3">
        <v>21</v>
      </c>
      <c r="C221" s="6">
        <v>0.75277777777777777</v>
      </c>
      <c r="D221" s="13">
        <v>18</v>
      </c>
      <c r="E221" s="13">
        <f t="shared" si="3"/>
        <v>587</v>
      </c>
      <c r="F221" s="3">
        <v>32</v>
      </c>
      <c r="G221" s="3" t="s">
        <v>365</v>
      </c>
      <c r="H221" s="3">
        <v>32.299999999999997</v>
      </c>
      <c r="I221" s="3">
        <v>100</v>
      </c>
      <c r="J221" s="3">
        <v>315</v>
      </c>
      <c r="K221" s="8">
        <v>0</v>
      </c>
      <c r="L221" s="3">
        <v>1.9</v>
      </c>
      <c r="M221" s="14">
        <v>0</v>
      </c>
      <c r="N221" s="14">
        <v>0</v>
      </c>
      <c r="O221" s="14">
        <v>1</v>
      </c>
      <c r="P221" s="3" t="s">
        <v>274</v>
      </c>
    </row>
    <row r="222" spans="1:16" ht="13.5" thickBot="1" x14ac:dyDescent="0.25">
      <c r="A222" s="5">
        <v>42570</v>
      </c>
      <c r="B222" s="3">
        <v>22</v>
      </c>
      <c r="C222" s="6">
        <v>0.34166666666666662</v>
      </c>
      <c r="D222" s="13">
        <v>8</v>
      </c>
      <c r="E222" s="13">
        <f t="shared" si="3"/>
        <v>0</v>
      </c>
      <c r="F222" s="3">
        <v>23.6</v>
      </c>
      <c r="G222" s="3" t="s">
        <v>365</v>
      </c>
      <c r="H222" s="3">
        <v>24.8</v>
      </c>
      <c r="I222" s="3">
        <v>100</v>
      </c>
      <c r="J222" s="3">
        <v>54</v>
      </c>
      <c r="K222" s="8">
        <v>1</v>
      </c>
      <c r="L222" s="3">
        <v>2.5</v>
      </c>
      <c r="M222" s="14">
        <v>2</v>
      </c>
      <c r="N222" s="14">
        <v>1</v>
      </c>
      <c r="O222" s="14">
        <v>0</v>
      </c>
      <c r="P222" s="3" t="s">
        <v>275</v>
      </c>
    </row>
    <row r="223" spans="1:16" ht="13.5" thickBot="1" x14ac:dyDescent="0.25">
      <c r="A223" s="5">
        <v>42570</v>
      </c>
      <c r="B223" s="3">
        <v>22</v>
      </c>
      <c r="C223" s="6">
        <v>0.37986111111111115</v>
      </c>
      <c r="D223" s="13">
        <v>9</v>
      </c>
      <c r="E223" s="13">
        <f t="shared" si="3"/>
        <v>55.000000000000128</v>
      </c>
      <c r="F223" s="3">
        <v>27.7</v>
      </c>
      <c r="G223" s="3" t="s">
        <v>365</v>
      </c>
      <c r="H223" s="3">
        <v>27.6</v>
      </c>
      <c r="I223" s="3">
        <v>100</v>
      </c>
      <c r="J223" s="3">
        <v>50</v>
      </c>
      <c r="K223" s="8">
        <v>1</v>
      </c>
      <c r="L223" s="3">
        <v>0.5</v>
      </c>
      <c r="M223" s="14">
        <v>2</v>
      </c>
      <c r="N223" s="14">
        <v>1</v>
      </c>
      <c r="O223" s="14">
        <v>0</v>
      </c>
      <c r="P223" s="3" t="s">
        <v>275</v>
      </c>
    </row>
    <row r="224" spans="1:16" ht="13.5" thickBot="1" x14ac:dyDescent="0.25">
      <c r="A224" s="5">
        <v>42570</v>
      </c>
      <c r="B224" s="3">
        <v>22</v>
      </c>
      <c r="C224" s="6">
        <v>0.42152777777777778</v>
      </c>
      <c r="D224" s="13">
        <v>10</v>
      </c>
      <c r="E224" s="13">
        <f t="shared" si="3"/>
        <v>115.00000000000007</v>
      </c>
      <c r="F224" s="3">
        <v>36.799999999999997</v>
      </c>
      <c r="G224" s="3" t="s">
        <v>365</v>
      </c>
      <c r="H224" s="3">
        <v>29.5</v>
      </c>
      <c r="I224" s="3">
        <v>100</v>
      </c>
      <c r="J224" s="3">
        <v>50</v>
      </c>
      <c r="K224" s="8">
        <v>1</v>
      </c>
      <c r="L224" s="3">
        <v>0.8</v>
      </c>
      <c r="M224" s="14">
        <v>2</v>
      </c>
      <c r="N224" s="14">
        <v>1</v>
      </c>
      <c r="O224" s="14">
        <v>0</v>
      </c>
      <c r="P224" s="3" t="s">
        <v>275</v>
      </c>
    </row>
    <row r="225" spans="1:16" ht="13.5" thickBot="1" x14ac:dyDescent="0.25">
      <c r="A225" s="5">
        <v>42570</v>
      </c>
      <c r="B225" s="3">
        <v>22</v>
      </c>
      <c r="C225" s="6">
        <v>0.46388888888888885</v>
      </c>
      <c r="D225" s="13">
        <v>11</v>
      </c>
      <c r="E225" s="13">
        <f t="shared" si="3"/>
        <v>176</v>
      </c>
      <c r="F225" s="3">
        <v>51.7</v>
      </c>
      <c r="G225" s="3" t="s">
        <v>365</v>
      </c>
      <c r="H225" s="3">
        <v>31.4</v>
      </c>
      <c r="I225" s="3">
        <v>102</v>
      </c>
      <c r="J225" s="3">
        <v>50</v>
      </c>
      <c r="K225" s="8">
        <v>1</v>
      </c>
      <c r="L225" s="3">
        <v>0.1</v>
      </c>
      <c r="M225" s="14">
        <v>2</v>
      </c>
      <c r="N225" s="14">
        <v>1</v>
      </c>
      <c r="O225" s="14">
        <v>0</v>
      </c>
      <c r="P225" s="3" t="s">
        <v>275</v>
      </c>
    </row>
    <row r="226" spans="1:16" ht="13.5" thickBot="1" x14ac:dyDescent="0.25">
      <c r="A226" s="5">
        <v>42570</v>
      </c>
      <c r="B226" s="3">
        <v>22</v>
      </c>
      <c r="C226" s="6">
        <v>0.50555555555555554</v>
      </c>
      <c r="D226" s="13">
        <v>12</v>
      </c>
      <c r="E226" s="13">
        <f t="shared" si="3"/>
        <v>236.00000000000003</v>
      </c>
      <c r="F226" s="3">
        <v>46.6</v>
      </c>
      <c r="G226" s="3" t="s">
        <v>365</v>
      </c>
      <c r="H226" s="3">
        <v>31.7</v>
      </c>
      <c r="I226" s="3">
        <v>100</v>
      </c>
      <c r="J226" s="3">
        <v>45</v>
      </c>
      <c r="K226" s="8">
        <v>1</v>
      </c>
      <c r="L226" s="3">
        <v>0.6</v>
      </c>
      <c r="M226" s="14">
        <v>2</v>
      </c>
      <c r="N226" s="14">
        <v>1</v>
      </c>
      <c r="O226" s="14">
        <v>0</v>
      </c>
      <c r="P226" s="3" t="s">
        <v>275</v>
      </c>
    </row>
    <row r="227" spans="1:16" ht="13.5" thickBot="1" x14ac:dyDescent="0.25">
      <c r="A227" s="5">
        <v>42570</v>
      </c>
      <c r="B227" s="3">
        <v>22</v>
      </c>
      <c r="C227" s="6">
        <v>0.54861111111111105</v>
      </c>
      <c r="D227" s="13">
        <v>13</v>
      </c>
      <c r="E227" s="13">
        <f t="shared" si="3"/>
        <v>298</v>
      </c>
      <c r="F227" s="3">
        <v>40.9</v>
      </c>
      <c r="G227" s="3" t="s">
        <v>365</v>
      </c>
      <c r="H227" s="3">
        <v>30.8</v>
      </c>
      <c r="I227" s="3">
        <v>100</v>
      </c>
      <c r="J227" s="3">
        <v>45</v>
      </c>
      <c r="K227" s="8">
        <v>1</v>
      </c>
      <c r="L227" s="3">
        <v>1</v>
      </c>
      <c r="M227" s="14">
        <v>2</v>
      </c>
      <c r="N227" s="14">
        <v>1</v>
      </c>
      <c r="O227" s="14">
        <v>0</v>
      </c>
      <c r="P227" s="3" t="s">
        <v>275</v>
      </c>
    </row>
    <row r="228" spans="1:16" ht="13.5" thickBot="1" x14ac:dyDescent="0.25">
      <c r="A228" s="5">
        <v>42570</v>
      </c>
      <c r="B228" s="3">
        <v>22</v>
      </c>
      <c r="C228" s="6">
        <v>0.58819444444444446</v>
      </c>
      <c r="D228" s="13">
        <v>14</v>
      </c>
      <c r="E228" s="13">
        <f t="shared" si="3"/>
        <v>355.00000000000011</v>
      </c>
      <c r="F228" s="3">
        <v>50.1</v>
      </c>
      <c r="G228" s="3" t="s">
        <v>365</v>
      </c>
      <c r="H228" s="3">
        <v>31.9</v>
      </c>
      <c r="I228" s="3">
        <v>100</v>
      </c>
      <c r="J228" s="3">
        <v>45</v>
      </c>
      <c r="K228" s="8">
        <v>1</v>
      </c>
      <c r="L228" s="3">
        <v>3</v>
      </c>
      <c r="M228" s="14">
        <v>0</v>
      </c>
      <c r="N228" s="14">
        <v>0</v>
      </c>
      <c r="O228" s="14">
        <v>1</v>
      </c>
      <c r="P228" s="3" t="s">
        <v>275</v>
      </c>
    </row>
    <row r="229" spans="1:16" ht="13.5" thickBot="1" x14ac:dyDescent="0.25">
      <c r="A229" s="5">
        <v>42570</v>
      </c>
      <c r="B229" s="3">
        <v>22</v>
      </c>
      <c r="C229" s="6">
        <v>0.62777777777777777</v>
      </c>
      <c r="D229" s="13">
        <v>15</v>
      </c>
      <c r="E229" s="13">
        <f t="shared" si="3"/>
        <v>412.00000000000006</v>
      </c>
      <c r="F229" s="3">
        <v>39.1</v>
      </c>
      <c r="G229" s="3" t="s">
        <v>365</v>
      </c>
      <c r="H229" s="3">
        <v>30.7</v>
      </c>
      <c r="I229" s="3">
        <v>100</v>
      </c>
      <c r="J229" s="3">
        <v>45</v>
      </c>
      <c r="K229" s="8">
        <v>1</v>
      </c>
      <c r="L229" s="3">
        <v>1</v>
      </c>
      <c r="M229" s="14">
        <v>0</v>
      </c>
      <c r="N229" s="14">
        <v>0</v>
      </c>
      <c r="O229" s="14">
        <v>1</v>
      </c>
      <c r="P229" s="3" t="s">
        <v>275</v>
      </c>
    </row>
    <row r="230" spans="1:16" ht="13.5" thickBot="1" x14ac:dyDescent="0.25">
      <c r="A230" s="5">
        <v>42570</v>
      </c>
      <c r="B230" s="3">
        <v>22</v>
      </c>
      <c r="C230" s="6">
        <v>0.66875000000000007</v>
      </c>
      <c r="D230" s="13">
        <v>16</v>
      </c>
      <c r="E230" s="13">
        <f t="shared" si="3"/>
        <v>471.00000000000017</v>
      </c>
      <c r="F230" s="3">
        <v>45.7</v>
      </c>
      <c r="G230" s="3" t="s">
        <v>365</v>
      </c>
      <c r="H230" s="3">
        <v>32.1</v>
      </c>
      <c r="I230" s="3">
        <v>100</v>
      </c>
      <c r="J230" s="3">
        <v>45</v>
      </c>
      <c r="K230" s="8">
        <v>1</v>
      </c>
      <c r="L230" s="3">
        <v>5.9</v>
      </c>
      <c r="M230" s="14">
        <v>0</v>
      </c>
      <c r="N230" s="14">
        <v>0</v>
      </c>
      <c r="O230" s="14">
        <v>1</v>
      </c>
      <c r="P230" s="3" t="s">
        <v>275</v>
      </c>
    </row>
    <row r="231" spans="1:16" ht="13.5" thickBot="1" x14ac:dyDescent="0.25">
      <c r="A231" s="5">
        <v>42570</v>
      </c>
      <c r="B231" s="3">
        <v>22</v>
      </c>
      <c r="C231" s="6">
        <v>0.71250000000000002</v>
      </c>
      <c r="D231" s="13">
        <v>17</v>
      </c>
      <c r="E231" s="13">
        <f t="shared" si="3"/>
        <v>534.00000000000011</v>
      </c>
      <c r="F231" s="3">
        <v>41</v>
      </c>
      <c r="G231" s="3" t="s">
        <v>365</v>
      </c>
      <c r="H231" s="3">
        <v>31.9</v>
      </c>
      <c r="I231" s="3">
        <v>100</v>
      </c>
      <c r="J231" s="3">
        <v>45</v>
      </c>
      <c r="K231" s="8">
        <v>1</v>
      </c>
      <c r="L231" s="3">
        <v>2.2999999999999998</v>
      </c>
      <c r="M231" s="14">
        <v>0</v>
      </c>
      <c r="N231" s="14">
        <v>0</v>
      </c>
      <c r="O231" s="14">
        <v>1</v>
      </c>
      <c r="P231" s="3" t="s">
        <v>275</v>
      </c>
    </row>
    <row r="232" spans="1:16" ht="13.5" thickBot="1" x14ac:dyDescent="0.25">
      <c r="A232" s="5">
        <v>42570</v>
      </c>
      <c r="B232" s="3">
        <v>22</v>
      </c>
      <c r="C232" s="6">
        <v>0.75069444444444444</v>
      </c>
      <c r="D232" s="13">
        <v>18</v>
      </c>
      <c r="E232" s="13">
        <f t="shared" si="3"/>
        <v>589.00000000000011</v>
      </c>
      <c r="F232" s="3">
        <v>35.200000000000003</v>
      </c>
      <c r="G232" s="3" t="s">
        <v>365</v>
      </c>
      <c r="H232" s="3">
        <v>33.200000000000003</v>
      </c>
      <c r="I232" s="3">
        <v>100</v>
      </c>
      <c r="J232" s="3">
        <v>45</v>
      </c>
      <c r="K232" s="8">
        <v>1</v>
      </c>
      <c r="L232" s="3">
        <v>0</v>
      </c>
      <c r="M232" s="14">
        <v>0</v>
      </c>
      <c r="N232" s="14">
        <v>0</v>
      </c>
      <c r="O232" s="14">
        <v>1</v>
      </c>
      <c r="P232" s="3" t="s">
        <v>275</v>
      </c>
    </row>
    <row r="233" spans="1:16" ht="13.5" thickBot="1" x14ac:dyDescent="0.25">
      <c r="A233" s="5">
        <v>42570</v>
      </c>
      <c r="B233" s="3">
        <v>23</v>
      </c>
      <c r="C233" s="6">
        <v>0.34513888888888888</v>
      </c>
      <c r="D233" s="13">
        <v>8</v>
      </c>
      <c r="E233" s="13">
        <f t="shared" si="3"/>
        <v>0</v>
      </c>
      <c r="F233" s="3" t="s">
        <v>4</v>
      </c>
      <c r="G233" s="3" t="s">
        <v>4</v>
      </c>
      <c r="H233" s="3">
        <v>24.5</v>
      </c>
      <c r="I233" s="3">
        <v>100</v>
      </c>
      <c r="J233" s="3">
        <v>315</v>
      </c>
      <c r="K233" s="8">
        <v>0</v>
      </c>
      <c r="L233" s="3">
        <v>0.5</v>
      </c>
      <c r="M233" s="14">
        <v>2</v>
      </c>
      <c r="N233" s="14">
        <v>1</v>
      </c>
      <c r="O233" s="14">
        <v>0</v>
      </c>
      <c r="P233" s="3" t="s">
        <v>276</v>
      </c>
    </row>
    <row r="234" spans="1:16" ht="13.5" thickBot="1" x14ac:dyDescent="0.25">
      <c r="A234" s="5">
        <v>42570</v>
      </c>
      <c r="B234" s="3">
        <v>23</v>
      </c>
      <c r="C234" s="6">
        <v>0.3888888888888889</v>
      </c>
      <c r="D234" s="13">
        <v>9</v>
      </c>
      <c r="E234" s="13">
        <f t="shared" si="3"/>
        <v>63.000000000000014</v>
      </c>
      <c r="F234" s="3" t="s">
        <v>4</v>
      </c>
      <c r="G234" s="3" t="s">
        <v>4</v>
      </c>
      <c r="H234" s="3">
        <v>27.7</v>
      </c>
      <c r="I234" s="3">
        <v>100</v>
      </c>
      <c r="J234" s="3">
        <v>315</v>
      </c>
      <c r="K234" s="8">
        <v>0</v>
      </c>
      <c r="L234" s="3">
        <v>1.4</v>
      </c>
      <c r="M234" s="14">
        <v>2</v>
      </c>
      <c r="N234" s="14">
        <v>1</v>
      </c>
      <c r="O234" s="14">
        <v>0</v>
      </c>
      <c r="P234" s="3" t="s">
        <v>276</v>
      </c>
    </row>
    <row r="235" spans="1:16" ht="13.5" thickBot="1" x14ac:dyDescent="0.25">
      <c r="A235" s="5">
        <v>42570</v>
      </c>
      <c r="B235" s="3">
        <v>23</v>
      </c>
      <c r="C235" s="6">
        <v>0.42499999999999999</v>
      </c>
      <c r="D235" s="13">
        <v>10</v>
      </c>
      <c r="E235" s="13">
        <f t="shared" si="3"/>
        <v>114.99999999999999</v>
      </c>
      <c r="F235" s="3" t="s">
        <v>4</v>
      </c>
      <c r="G235" s="3" t="s">
        <v>4</v>
      </c>
      <c r="H235" s="3">
        <v>29</v>
      </c>
      <c r="I235" s="3">
        <v>100</v>
      </c>
      <c r="J235" s="3">
        <v>315</v>
      </c>
      <c r="K235" s="8">
        <v>0</v>
      </c>
      <c r="L235" s="3">
        <v>0</v>
      </c>
      <c r="M235" s="14">
        <v>2</v>
      </c>
      <c r="N235" s="14">
        <v>1</v>
      </c>
      <c r="O235" s="14">
        <v>0</v>
      </c>
      <c r="P235" s="3" t="s">
        <v>276</v>
      </c>
    </row>
    <row r="236" spans="1:16" ht="13.5" thickBot="1" x14ac:dyDescent="0.25">
      <c r="A236" s="5">
        <v>42570</v>
      </c>
      <c r="B236" s="3">
        <v>23</v>
      </c>
      <c r="C236" s="6">
        <v>0.4680555555555555</v>
      </c>
      <c r="D236" s="13">
        <v>11</v>
      </c>
      <c r="E236" s="13">
        <f t="shared" si="3"/>
        <v>176.99999999999994</v>
      </c>
      <c r="F236" s="3" t="s">
        <v>4</v>
      </c>
      <c r="G236" s="3" t="s">
        <v>4</v>
      </c>
      <c r="H236" s="3">
        <v>30.7</v>
      </c>
      <c r="I236" s="3">
        <v>100</v>
      </c>
      <c r="J236" s="3">
        <v>315</v>
      </c>
      <c r="K236" s="8">
        <v>0</v>
      </c>
      <c r="L236" s="3">
        <v>2.5</v>
      </c>
      <c r="M236" s="14">
        <v>2</v>
      </c>
      <c r="N236" s="14">
        <v>1</v>
      </c>
      <c r="O236" s="14">
        <v>0</v>
      </c>
      <c r="P236" s="3" t="s">
        <v>276</v>
      </c>
    </row>
    <row r="237" spans="1:16" ht="13.5" thickBot="1" x14ac:dyDescent="0.25">
      <c r="A237" s="5">
        <v>42570</v>
      </c>
      <c r="B237" s="3">
        <v>23</v>
      </c>
      <c r="C237" s="6">
        <v>0.5083333333333333</v>
      </c>
      <c r="D237" s="13">
        <v>12</v>
      </c>
      <c r="E237" s="13">
        <f t="shared" si="3"/>
        <v>234.99999999999997</v>
      </c>
      <c r="F237" s="3" t="s">
        <v>4</v>
      </c>
      <c r="G237" s="3" t="s">
        <v>4</v>
      </c>
      <c r="H237" s="3">
        <v>32.200000000000003</v>
      </c>
      <c r="I237" s="3">
        <v>100</v>
      </c>
      <c r="J237" s="3">
        <v>315</v>
      </c>
      <c r="K237" s="8">
        <v>1</v>
      </c>
      <c r="L237" s="3">
        <v>1.5</v>
      </c>
      <c r="M237" s="14">
        <v>2</v>
      </c>
      <c r="N237" s="14">
        <v>1</v>
      </c>
      <c r="O237" s="14">
        <v>0</v>
      </c>
      <c r="P237" s="3" t="s">
        <v>276</v>
      </c>
    </row>
    <row r="238" spans="1:16" ht="13.5" thickBot="1" x14ac:dyDescent="0.25">
      <c r="A238" s="5">
        <v>42570</v>
      </c>
      <c r="B238" s="3">
        <v>23</v>
      </c>
      <c r="C238" s="6">
        <v>0.55069444444444449</v>
      </c>
      <c r="D238" s="13">
        <v>13</v>
      </c>
      <c r="E238" s="13">
        <f t="shared" si="3"/>
        <v>296.00000000000006</v>
      </c>
      <c r="F238" s="3">
        <v>49.4</v>
      </c>
      <c r="G238" s="3" t="s">
        <v>365</v>
      </c>
      <c r="H238" s="3">
        <v>32.200000000000003</v>
      </c>
      <c r="I238" s="3">
        <v>108</v>
      </c>
      <c r="J238" s="3">
        <v>312</v>
      </c>
      <c r="K238" s="8">
        <v>1</v>
      </c>
      <c r="L238" s="3">
        <v>1.2</v>
      </c>
      <c r="M238" s="14">
        <v>2</v>
      </c>
      <c r="N238" s="14">
        <v>1</v>
      </c>
      <c r="O238" s="14">
        <v>0</v>
      </c>
      <c r="P238" s="3" t="s">
        <v>276</v>
      </c>
    </row>
    <row r="239" spans="1:16" ht="13.5" thickBot="1" x14ac:dyDescent="0.25">
      <c r="A239" s="5">
        <v>42570</v>
      </c>
      <c r="B239" s="3">
        <v>23</v>
      </c>
      <c r="C239" s="6">
        <v>0.58958333333333335</v>
      </c>
      <c r="D239" s="13">
        <v>14</v>
      </c>
      <c r="E239" s="13">
        <f t="shared" si="3"/>
        <v>352</v>
      </c>
      <c r="F239" s="3">
        <v>46.7</v>
      </c>
      <c r="G239" s="3" t="s">
        <v>365</v>
      </c>
      <c r="H239" s="3">
        <v>31.3</v>
      </c>
      <c r="I239" s="3">
        <v>108</v>
      </c>
      <c r="J239" s="3">
        <v>312</v>
      </c>
      <c r="K239" s="8">
        <v>1</v>
      </c>
      <c r="L239" s="3">
        <v>1.3</v>
      </c>
      <c r="M239" s="14">
        <v>0</v>
      </c>
      <c r="N239" s="14">
        <v>0</v>
      </c>
      <c r="O239" s="14">
        <v>1</v>
      </c>
      <c r="P239" s="3" t="s">
        <v>276</v>
      </c>
    </row>
    <row r="240" spans="1:16" ht="13.5" thickBot="1" x14ac:dyDescent="0.25">
      <c r="A240" s="5">
        <v>42570</v>
      </c>
      <c r="B240" s="3">
        <v>23</v>
      </c>
      <c r="C240" s="6">
        <v>0.63055555555555554</v>
      </c>
      <c r="D240" s="13">
        <v>15</v>
      </c>
      <c r="E240" s="13">
        <f t="shared" si="3"/>
        <v>410.99999999999994</v>
      </c>
      <c r="F240" s="3">
        <v>51.8</v>
      </c>
      <c r="G240" s="3" t="s">
        <v>365</v>
      </c>
      <c r="H240" s="3">
        <v>33.4</v>
      </c>
      <c r="I240" s="3">
        <v>108</v>
      </c>
      <c r="J240" s="3">
        <v>312</v>
      </c>
      <c r="K240" s="8">
        <v>1</v>
      </c>
      <c r="L240" s="3">
        <v>0</v>
      </c>
      <c r="M240" s="14">
        <v>0</v>
      </c>
      <c r="N240" s="14">
        <v>0</v>
      </c>
      <c r="O240" s="14">
        <v>1</v>
      </c>
      <c r="P240" s="3" t="s">
        <v>276</v>
      </c>
    </row>
    <row r="241" spans="1:16" ht="13.5" thickBot="1" x14ac:dyDescent="0.25">
      <c r="A241" s="5">
        <v>42570</v>
      </c>
      <c r="B241" s="3">
        <v>23</v>
      </c>
      <c r="C241" s="6">
        <v>0.67083333333333339</v>
      </c>
      <c r="D241" s="13">
        <v>16</v>
      </c>
      <c r="E241" s="13">
        <f t="shared" si="3"/>
        <v>469.00000000000006</v>
      </c>
      <c r="F241" s="3">
        <v>48.2</v>
      </c>
      <c r="G241" s="3" t="s">
        <v>365</v>
      </c>
      <c r="H241" s="3">
        <v>32.700000000000003</v>
      </c>
      <c r="I241" s="3">
        <v>108</v>
      </c>
      <c r="J241" s="3">
        <v>312</v>
      </c>
      <c r="K241" s="8">
        <v>1</v>
      </c>
      <c r="L241" s="3">
        <v>2.7</v>
      </c>
      <c r="M241" s="14">
        <v>0</v>
      </c>
      <c r="N241" s="14">
        <v>0</v>
      </c>
      <c r="O241" s="14">
        <v>1</v>
      </c>
      <c r="P241" s="3" t="s">
        <v>276</v>
      </c>
    </row>
    <row r="242" spans="1:16" ht="13.5" thickBot="1" x14ac:dyDescent="0.25">
      <c r="A242" s="5">
        <v>42570</v>
      </c>
      <c r="B242" s="3">
        <v>23</v>
      </c>
      <c r="C242" s="6">
        <v>0.71388888888888891</v>
      </c>
      <c r="D242" s="13">
        <v>17</v>
      </c>
      <c r="E242" s="13">
        <f t="shared" si="3"/>
        <v>531</v>
      </c>
      <c r="F242" s="3">
        <v>42.2</v>
      </c>
      <c r="G242" s="3" t="s">
        <v>365</v>
      </c>
      <c r="H242" s="3">
        <v>31.9</v>
      </c>
      <c r="I242" s="3">
        <v>108</v>
      </c>
      <c r="J242" s="3">
        <v>312</v>
      </c>
      <c r="K242" s="8">
        <v>1</v>
      </c>
      <c r="L242" s="3">
        <v>0</v>
      </c>
      <c r="M242" s="14">
        <v>0</v>
      </c>
      <c r="N242" s="14">
        <v>0</v>
      </c>
      <c r="O242" s="14">
        <v>1</v>
      </c>
      <c r="P242" s="3" t="s">
        <v>276</v>
      </c>
    </row>
    <row r="243" spans="1:16" ht="13.5" thickBot="1" x14ac:dyDescent="0.25">
      <c r="A243" s="5">
        <v>42570</v>
      </c>
      <c r="B243" s="3">
        <v>23</v>
      </c>
      <c r="C243" s="6">
        <v>0.75277777777777777</v>
      </c>
      <c r="D243" s="13">
        <v>18</v>
      </c>
      <c r="E243" s="13">
        <f t="shared" si="3"/>
        <v>587</v>
      </c>
      <c r="F243" s="3">
        <v>29.1</v>
      </c>
      <c r="G243" s="3" t="s">
        <v>365</v>
      </c>
      <c r="H243" s="3">
        <v>32.299999999999997</v>
      </c>
      <c r="I243" s="3">
        <v>108</v>
      </c>
      <c r="J243" s="3">
        <v>312</v>
      </c>
      <c r="K243" s="8">
        <v>1</v>
      </c>
      <c r="L243" s="3">
        <v>1.9</v>
      </c>
      <c r="M243" s="14">
        <v>0</v>
      </c>
      <c r="N243" s="14">
        <v>0</v>
      </c>
      <c r="O243" s="14">
        <v>1</v>
      </c>
      <c r="P243" s="3" t="s">
        <v>276</v>
      </c>
    </row>
    <row r="244" spans="1:16" ht="13.5" thickBot="1" x14ac:dyDescent="0.25">
      <c r="A244" s="5">
        <v>42570</v>
      </c>
      <c r="B244" s="3">
        <v>24</v>
      </c>
      <c r="C244" s="6">
        <v>0.3347222222222222</v>
      </c>
      <c r="D244" s="13">
        <v>8</v>
      </c>
      <c r="E244" s="13">
        <f t="shared" si="3"/>
        <v>0</v>
      </c>
      <c r="F244" s="3" t="s">
        <v>4</v>
      </c>
      <c r="G244" s="3" t="s">
        <v>4</v>
      </c>
      <c r="H244" s="3">
        <v>21.6</v>
      </c>
      <c r="I244" s="3">
        <v>100</v>
      </c>
      <c r="J244" s="3">
        <v>225</v>
      </c>
      <c r="K244" s="8">
        <v>0</v>
      </c>
      <c r="L244" s="3">
        <v>2.5</v>
      </c>
      <c r="M244" s="14">
        <v>2</v>
      </c>
      <c r="N244" s="14">
        <v>1</v>
      </c>
      <c r="O244" s="14">
        <v>0</v>
      </c>
      <c r="P244" s="3" t="s">
        <v>277</v>
      </c>
    </row>
    <row r="245" spans="1:16" ht="13.5" thickBot="1" x14ac:dyDescent="0.25">
      <c r="A245" s="5">
        <v>42570</v>
      </c>
      <c r="B245" s="3">
        <v>24</v>
      </c>
      <c r="C245" s="6">
        <v>0.37222222222222223</v>
      </c>
      <c r="D245" s="13">
        <v>9</v>
      </c>
      <c r="E245" s="13">
        <f t="shared" si="3"/>
        <v>54.00000000000005</v>
      </c>
      <c r="F245" s="3" t="s">
        <v>4</v>
      </c>
      <c r="G245" s="3" t="s">
        <v>4</v>
      </c>
      <c r="H245" s="3">
        <v>25.6</v>
      </c>
      <c r="I245" s="3">
        <v>100</v>
      </c>
      <c r="J245" s="3">
        <v>225</v>
      </c>
      <c r="K245" s="8">
        <v>0</v>
      </c>
      <c r="L245" s="3">
        <v>0.9</v>
      </c>
      <c r="M245" s="14">
        <v>2</v>
      </c>
      <c r="N245" s="14">
        <v>1</v>
      </c>
      <c r="O245" s="14">
        <v>0</v>
      </c>
      <c r="P245" s="3" t="s">
        <v>277</v>
      </c>
    </row>
    <row r="246" spans="1:16" ht="13.5" thickBot="1" x14ac:dyDescent="0.25">
      <c r="A246" s="5">
        <v>42570</v>
      </c>
      <c r="B246" s="3">
        <v>24</v>
      </c>
      <c r="C246" s="6">
        <v>0.41319444444444442</v>
      </c>
      <c r="D246" s="13">
        <v>10</v>
      </c>
      <c r="E246" s="13">
        <f t="shared" si="3"/>
        <v>113</v>
      </c>
      <c r="F246" s="3" t="s">
        <v>4</v>
      </c>
      <c r="G246" s="3" t="s">
        <v>4</v>
      </c>
      <c r="H246" s="3">
        <v>24.9</v>
      </c>
      <c r="I246" s="3">
        <v>100</v>
      </c>
      <c r="J246" s="3">
        <v>225</v>
      </c>
      <c r="K246" s="8">
        <v>0</v>
      </c>
      <c r="L246" s="3">
        <v>3.4</v>
      </c>
      <c r="M246" s="14">
        <v>2</v>
      </c>
      <c r="N246" s="14">
        <v>1</v>
      </c>
      <c r="O246" s="14">
        <v>0</v>
      </c>
      <c r="P246" s="3" t="s">
        <v>277</v>
      </c>
    </row>
    <row r="247" spans="1:16" ht="13.5" thickBot="1" x14ac:dyDescent="0.25">
      <c r="A247" s="5">
        <v>42570</v>
      </c>
      <c r="B247" s="3">
        <v>24</v>
      </c>
      <c r="C247" s="6">
        <v>0.45624999999999999</v>
      </c>
      <c r="D247" s="13">
        <v>11</v>
      </c>
      <c r="E247" s="13">
        <f t="shared" si="3"/>
        <v>175.00000000000003</v>
      </c>
      <c r="F247" s="3" t="s">
        <v>4</v>
      </c>
      <c r="G247" s="3" t="s">
        <v>4</v>
      </c>
      <c r="H247" s="3">
        <v>28.2</v>
      </c>
      <c r="I247" s="3">
        <v>100</v>
      </c>
      <c r="J247" s="3">
        <v>225</v>
      </c>
      <c r="K247" s="8">
        <v>0</v>
      </c>
      <c r="L247" s="3">
        <v>0.4</v>
      </c>
      <c r="M247" s="14">
        <v>2</v>
      </c>
      <c r="N247" s="14">
        <v>1</v>
      </c>
      <c r="O247" s="14">
        <v>0</v>
      </c>
      <c r="P247" s="3" t="s">
        <v>277</v>
      </c>
    </row>
    <row r="248" spans="1:16" ht="13.5" thickBot="1" x14ac:dyDescent="0.25">
      <c r="A248" s="5">
        <v>42570</v>
      </c>
      <c r="B248" s="3">
        <v>24</v>
      </c>
      <c r="C248" s="6">
        <v>0.49861111111111112</v>
      </c>
      <c r="D248" s="13">
        <v>12</v>
      </c>
      <c r="E248" s="13">
        <f t="shared" si="3"/>
        <v>236.00000000000006</v>
      </c>
      <c r="F248" s="3" t="s">
        <v>4</v>
      </c>
      <c r="G248" s="3" t="s">
        <v>4</v>
      </c>
      <c r="H248" s="3">
        <v>28.6</v>
      </c>
      <c r="I248" s="3">
        <v>100</v>
      </c>
      <c r="J248" s="3">
        <v>225</v>
      </c>
      <c r="K248" s="8">
        <v>0</v>
      </c>
      <c r="L248" s="3">
        <v>2.6</v>
      </c>
      <c r="M248" s="14">
        <v>2</v>
      </c>
      <c r="N248" s="14">
        <v>1</v>
      </c>
      <c r="O248" s="14">
        <v>0</v>
      </c>
      <c r="P248" s="3" t="s">
        <v>277</v>
      </c>
    </row>
    <row r="249" spans="1:16" ht="13.5" thickBot="1" x14ac:dyDescent="0.25">
      <c r="A249" s="5">
        <v>42570</v>
      </c>
      <c r="B249" s="3">
        <v>24</v>
      </c>
      <c r="C249" s="6">
        <v>0.54166666666666663</v>
      </c>
      <c r="D249" s="13">
        <v>13</v>
      </c>
      <c r="E249" s="13">
        <f t="shared" si="3"/>
        <v>298</v>
      </c>
      <c r="F249" s="3" t="s">
        <v>4</v>
      </c>
      <c r="G249" s="3" t="s">
        <v>4</v>
      </c>
      <c r="H249" s="3">
        <v>30</v>
      </c>
      <c r="I249" s="3">
        <v>100</v>
      </c>
      <c r="J249" s="3">
        <v>225</v>
      </c>
      <c r="K249" s="8">
        <v>0</v>
      </c>
      <c r="L249" s="3">
        <v>0</v>
      </c>
      <c r="M249" s="14">
        <v>2</v>
      </c>
      <c r="N249" s="14">
        <v>1</v>
      </c>
      <c r="O249" s="14">
        <v>0</v>
      </c>
      <c r="P249" s="3" t="s">
        <v>277</v>
      </c>
    </row>
    <row r="250" spans="1:16" ht="13.5" thickBot="1" x14ac:dyDescent="0.25">
      <c r="A250" s="5">
        <v>42570</v>
      </c>
      <c r="B250" s="3">
        <v>24</v>
      </c>
      <c r="C250" s="6">
        <v>0.58194444444444449</v>
      </c>
      <c r="D250" s="13">
        <v>14</v>
      </c>
      <c r="E250" s="13">
        <f t="shared" si="3"/>
        <v>356.00000000000011</v>
      </c>
      <c r="F250" s="3" t="s">
        <v>4</v>
      </c>
      <c r="G250" s="3" t="s">
        <v>4</v>
      </c>
      <c r="H250" s="3">
        <v>29.9</v>
      </c>
      <c r="I250" s="3">
        <v>100</v>
      </c>
      <c r="J250" s="3">
        <v>225</v>
      </c>
      <c r="K250" s="8">
        <v>0</v>
      </c>
      <c r="L250" s="3">
        <v>3.5</v>
      </c>
      <c r="M250" s="14">
        <v>2</v>
      </c>
      <c r="N250" s="14">
        <v>1</v>
      </c>
      <c r="O250" s="14">
        <v>0</v>
      </c>
      <c r="P250" s="3" t="s">
        <v>277</v>
      </c>
    </row>
    <row r="251" spans="1:16" ht="13.5" thickBot="1" x14ac:dyDescent="0.25">
      <c r="A251" s="5">
        <v>42570</v>
      </c>
      <c r="B251" s="3">
        <v>24</v>
      </c>
      <c r="C251" s="6">
        <v>0.62361111111111112</v>
      </c>
      <c r="D251" s="13">
        <v>15</v>
      </c>
      <c r="E251" s="13">
        <f t="shared" si="3"/>
        <v>416.00000000000006</v>
      </c>
      <c r="F251" s="3" t="s">
        <v>4</v>
      </c>
      <c r="G251" s="3" t="s">
        <v>4</v>
      </c>
      <c r="H251" s="3">
        <v>31.9</v>
      </c>
      <c r="I251" s="3">
        <v>100</v>
      </c>
      <c r="J251" s="3">
        <v>225</v>
      </c>
      <c r="K251" s="8">
        <v>0</v>
      </c>
      <c r="L251" s="3">
        <v>2</v>
      </c>
      <c r="M251" s="14">
        <v>2</v>
      </c>
      <c r="N251" s="14">
        <v>1</v>
      </c>
      <c r="O251" s="14">
        <v>0</v>
      </c>
      <c r="P251" s="3" t="s">
        <v>277</v>
      </c>
    </row>
    <row r="252" spans="1:16" ht="13.5" thickBot="1" x14ac:dyDescent="0.25">
      <c r="A252" s="5">
        <v>42570</v>
      </c>
      <c r="B252" s="3">
        <v>24</v>
      </c>
      <c r="C252" s="6">
        <v>0.66527777777777775</v>
      </c>
      <c r="D252" s="13">
        <v>16</v>
      </c>
      <c r="E252" s="13">
        <f t="shared" si="3"/>
        <v>476</v>
      </c>
      <c r="F252" s="3" t="s">
        <v>4</v>
      </c>
      <c r="G252" s="3" t="s">
        <v>4</v>
      </c>
      <c r="H252" s="3">
        <v>32.6</v>
      </c>
      <c r="I252" s="3">
        <v>100</v>
      </c>
      <c r="J252" s="3">
        <v>225</v>
      </c>
      <c r="K252" s="8">
        <v>0</v>
      </c>
      <c r="L252" s="3">
        <v>0</v>
      </c>
      <c r="M252" s="14">
        <v>2</v>
      </c>
      <c r="N252" s="14">
        <v>1</v>
      </c>
      <c r="O252" s="14">
        <v>0</v>
      </c>
      <c r="P252" s="3" t="s">
        <v>277</v>
      </c>
    </row>
    <row r="253" spans="1:16" ht="13.5" thickBot="1" x14ac:dyDescent="0.25">
      <c r="A253" s="5">
        <v>42570</v>
      </c>
      <c r="B253" s="3">
        <v>24</v>
      </c>
      <c r="C253" s="6">
        <v>0.70763888888888893</v>
      </c>
      <c r="D253" s="13">
        <v>17</v>
      </c>
      <c r="E253" s="13">
        <f t="shared" si="3"/>
        <v>537.00000000000011</v>
      </c>
      <c r="F253" s="3" t="s">
        <v>4</v>
      </c>
      <c r="G253" s="3" t="s">
        <v>4</v>
      </c>
      <c r="H253" s="3">
        <v>31.1</v>
      </c>
      <c r="I253" s="3">
        <v>100</v>
      </c>
      <c r="J253" s="3">
        <v>225</v>
      </c>
      <c r="K253" s="8">
        <v>0</v>
      </c>
      <c r="L253" s="3">
        <v>2.5</v>
      </c>
      <c r="M253" s="14">
        <v>2</v>
      </c>
      <c r="N253" s="14">
        <v>1</v>
      </c>
      <c r="O253" s="14">
        <v>0</v>
      </c>
      <c r="P253" s="3" t="s">
        <v>277</v>
      </c>
    </row>
    <row r="254" spans="1:16" ht="13.5" thickBot="1" x14ac:dyDescent="0.25">
      <c r="A254" s="5">
        <v>42570</v>
      </c>
      <c r="B254" s="3">
        <v>24</v>
      </c>
      <c r="C254" s="6">
        <v>0.74722222222222223</v>
      </c>
      <c r="D254" s="13">
        <v>18</v>
      </c>
      <c r="E254" s="13">
        <f t="shared" si="3"/>
        <v>594.00000000000011</v>
      </c>
      <c r="F254" s="3" t="s">
        <v>4</v>
      </c>
      <c r="G254" s="3" t="s">
        <v>4</v>
      </c>
      <c r="H254" s="3">
        <v>31.8</v>
      </c>
      <c r="I254" s="3">
        <v>100</v>
      </c>
      <c r="J254" s="3">
        <v>225</v>
      </c>
      <c r="K254" s="8">
        <v>0</v>
      </c>
      <c r="L254" s="3">
        <v>0.8</v>
      </c>
      <c r="M254" s="14">
        <v>2</v>
      </c>
      <c r="N254" s="14">
        <v>1</v>
      </c>
      <c r="O254" s="14">
        <v>0</v>
      </c>
      <c r="P254" s="3" t="s">
        <v>277</v>
      </c>
    </row>
    <row r="255" spans="1:16" ht="13.5" thickBot="1" x14ac:dyDescent="0.25">
      <c r="A255" s="5">
        <v>42570</v>
      </c>
      <c r="B255" s="3">
        <v>25</v>
      </c>
      <c r="C255" s="6">
        <v>0.34513888888888888</v>
      </c>
      <c r="D255" s="13">
        <v>8</v>
      </c>
      <c r="E255" s="13">
        <f t="shared" si="3"/>
        <v>0</v>
      </c>
      <c r="F255" s="3" t="s">
        <v>4</v>
      </c>
      <c r="G255" s="3" t="s">
        <v>4</v>
      </c>
      <c r="H255" s="3">
        <v>24.5</v>
      </c>
      <c r="I255" s="3">
        <v>100</v>
      </c>
      <c r="J255" s="3">
        <v>315</v>
      </c>
      <c r="K255" s="8">
        <v>0</v>
      </c>
      <c r="L255" s="3">
        <v>0.5</v>
      </c>
      <c r="M255" s="14">
        <v>2</v>
      </c>
      <c r="N255" s="14">
        <v>1</v>
      </c>
      <c r="O255" s="14">
        <v>0</v>
      </c>
      <c r="P255" s="3" t="s">
        <v>278</v>
      </c>
    </row>
    <row r="256" spans="1:16" ht="13.5" thickBot="1" x14ac:dyDescent="0.25">
      <c r="A256" s="5">
        <v>42570</v>
      </c>
      <c r="B256" s="3">
        <v>25</v>
      </c>
      <c r="C256" s="6">
        <v>0.3888888888888889</v>
      </c>
      <c r="D256" s="13">
        <v>9</v>
      </c>
      <c r="E256" s="13">
        <f t="shared" si="3"/>
        <v>63.000000000000014</v>
      </c>
      <c r="F256" s="3" t="s">
        <v>4</v>
      </c>
      <c r="G256" s="3" t="s">
        <v>4</v>
      </c>
      <c r="H256" s="3">
        <v>27.7</v>
      </c>
      <c r="I256" s="3">
        <v>100</v>
      </c>
      <c r="J256" s="3">
        <v>315</v>
      </c>
      <c r="K256" s="8">
        <v>0</v>
      </c>
      <c r="L256" s="3">
        <v>1.4</v>
      </c>
      <c r="M256" s="14">
        <v>2</v>
      </c>
      <c r="N256" s="14">
        <v>1</v>
      </c>
      <c r="O256" s="14">
        <v>0</v>
      </c>
      <c r="P256" s="3" t="s">
        <v>278</v>
      </c>
    </row>
    <row r="257" spans="1:16" ht="13.5" thickBot="1" x14ac:dyDescent="0.25">
      <c r="A257" s="5">
        <v>42570</v>
      </c>
      <c r="B257" s="3">
        <v>25</v>
      </c>
      <c r="C257" s="6">
        <v>0.42499999999999999</v>
      </c>
      <c r="D257" s="13">
        <v>10</v>
      </c>
      <c r="E257" s="13">
        <f t="shared" si="3"/>
        <v>114.99999999999999</v>
      </c>
      <c r="F257" s="3" t="s">
        <v>4</v>
      </c>
      <c r="G257" s="3" t="s">
        <v>4</v>
      </c>
      <c r="H257" s="3">
        <v>29</v>
      </c>
      <c r="I257" s="3">
        <v>100</v>
      </c>
      <c r="J257" s="3">
        <v>315</v>
      </c>
      <c r="K257" s="8">
        <v>0</v>
      </c>
      <c r="L257" s="3">
        <v>0</v>
      </c>
      <c r="M257" s="14">
        <v>2</v>
      </c>
      <c r="N257" s="14">
        <v>1</v>
      </c>
      <c r="O257" s="14">
        <v>0</v>
      </c>
      <c r="P257" s="3" t="s">
        <v>278</v>
      </c>
    </row>
    <row r="258" spans="1:16" ht="13.5" thickBot="1" x14ac:dyDescent="0.25">
      <c r="A258" s="5">
        <v>42570</v>
      </c>
      <c r="B258" s="3">
        <v>25</v>
      </c>
      <c r="C258" s="6">
        <v>0.4680555555555555</v>
      </c>
      <c r="D258" s="13">
        <v>11</v>
      </c>
      <c r="E258" s="13">
        <f t="shared" ref="E258:E321" si="4">IF(B258=B257,((C258-C257)*1440)+E257,0)</f>
        <v>176.99999999999994</v>
      </c>
      <c r="F258" s="3" t="s">
        <v>4</v>
      </c>
      <c r="G258" s="3" t="s">
        <v>4</v>
      </c>
      <c r="H258" s="3">
        <v>30.7</v>
      </c>
      <c r="I258" s="3">
        <v>100</v>
      </c>
      <c r="J258" s="3">
        <v>315</v>
      </c>
      <c r="K258" s="8">
        <v>0</v>
      </c>
      <c r="L258" s="3">
        <v>2.5</v>
      </c>
      <c r="M258" s="14">
        <v>2</v>
      </c>
      <c r="N258" s="14">
        <v>1</v>
      </c>
      <c r="O258" s="14">
        <v>0</v>
      </c>
      <c r="P258" s="3" t="s">
        <v>278</v>
      </c>
    </row>
    <row r="259" spans="1:16" ht="13.5" thickBot="1" x14ac:dyDescent="0.25">
      <c r="A259" s="5">
        <v>42570</v>
      </c>
      <c r="B259" s="3">
        <v>25</v>
      </c>
      <c r="C259" s="6">
        <v>0.5083333333333333</v>
      </c>
      <c r="D259" s="13">
        <v>12</v>
      </c>
      <c r="E259" s="13">
        <f t="shared" si="4"/>
        <v>234.99999999999997</v>
      </c>
      <c r="F259" s="3" t="s">
        <v>4</v>
      </c>
      <c r="G259" s="3" t="s">
        <v>4</v>
      </c>
      <c r="H259" s="3">
        <v>32.200000000000003</v>
      </c>
      <c r="I259" s="3">
        <v>100</v>
      </c>
      <c r="J259" s="3">
        <v>315</v>
      </c>
      <c r="K259" s="8">
        <v>0</v>
      </c>
      <c r="L259" s="3">
        <v>1.5</v>
      </c>
      <c r="M259" s="14">
        <v>2</v>
      </c>
      <c r="N259" s="14">
        <v>1</v>
      </c>
      <c r="O259" s="14">
        <v>0</v>
      </c>
      <c r="P259" s="3" t="s">
        <v>278</v>
      </c>
    </row>
    <row r="260" spans="1:16" ht="13.5" thickBot="1" x14ac:dyDescent="0.25">
      <c r="A260" s="5">
        <v>42570</v>
      </c>
      <c r="B260" s="3">
        <v>25</v>
      </c>
      <c r="C260" s="6">
        <v>0.55069444444444449</v>
      </c>
      <c r="D260" s="13">
        <v>13</v>
      </c>
      <c r="E260" s="13">
        <f t="shared" si="4"/>
        <v>296.00000000000006</v>
      </c>
      <c r="F260" s="3" t="s">
        <v>4</v>
      </c>
      <c r="G260" s="3" t="s">
        <v>4</v>
      </c>
      <c r="H260" s="3">
        <v>30</v>
      </c>
      <c r="I260" s="3">
        <v>100</v>
      </c>
      <c r="J260" s="3">
        <v>315</v>
      </c>
      <c r="K260" s="8">
        <v>0</v>
      </c>
      <c r="L260" s="3">
        <v>1.9</v>
      </c>
      <c r="M260" s="14">
        <v>2</v>
      </c>
      <c r="N260" s="14">
        <v>1</v>
      </c>
      <c r="O260" s="14">
        <v>0</v>
      </c>
      <c r="P260" s="3" t="s">
        <v>278</v>
      </c>
    </row>
    <row r="261" spans="1:16" ht="13.5" thickBot="1" x14ac:dyDescent="0.25">
      <c r="A261" s="5">
        <v>42570</v>
      </c>
      <c r="B261" s="3">
        <v>25</v>
      </c>
      <c r="C261" s="6">
        <v>0.58958333333333335</v>
      </c>
      <c r="D261" s="13">
        <v>14</v>
      </c>
      <c r="E261" s="13">
        <f t="shared" si="4"/>
        <v>352</v>
      </c>
      <c r="F261" s="3" t="s">
        <v>4</v>
      </c>
      <c r="G261" s="3" t="s">
        <v>4</v>
      </c>
      <c r="H261" s="3">
        <v>31.3</v>
      </c>
      <c r="I261" s="3">
        <v>100</v>
      </c>
      <c r="J261" s="3">
        <v>315</v>
      </c>
      <c r="K261" s="8">
        <v>0</v>
      </c>
      <c r="L261" s="3">
        <v>1.3</v>
      </c>
      <c r="M261" s="14">
        <v>2</v>
      </c>
      <c r="N261" s="14">
        <v>1</v>
      </c>
      <c r="O261" s="14">
        <v>0</v>
      </c>
      <c r="P261" s="3" t="s">
        <v>278</v>
      </c>
    </row>
    <row r="262" spans="1:16" ht="13.5" thickBot="1" x14ac:dyDescent="0.25">
      <c r="A262" s="5">
        <v>42570</v>
      </c>
      <c r="B262" s="3">
        <v>25</v>
      </c>
      <c r="C262" s="6">
        <v>0.63055555555555554</v>
      </c>
      <c r="D262" s="13">
        <v>15</v>
      </c>
      <c r="E262" s="13">
        <f t="shared" si="4"/>
        <v>410.99999999999994</v>
      </c>
      <c r="F262" s="3" t="s">
        <v>4</v>
      </c>
      <c r="G262" s="3" t="s">
        <v>4</v>
      </c>
      <c r="H262" s="3">
        <v>33.4</v>
      </c>
      <c r="I262" s="3">
        <v>100</v>
      </c>
      <c r="J262" s="3">
        <v>315</v>
      </c>
      <c r="K262" s="8">
        <v>0</v>
      </c>
      <c r="L262" s="3">
        <v>0</v>
      </c>
      <c r="M262" s="14">
        <v>2</v>
      </c>
      <c r="N262" s="14">
        <v>1</v>
      </c>
      <c r="O262" s="14">
        <v>0</v>
      </c>
      <c r="P262" s="3" t="s">
        <v>278</v>
      </c>
    </row>
    <row r="263" spans="1:16" ht="13.5" thickBot="1" x14ac:dyDescent="0.25">
      <c r="A263" s="5">
        <v>42570</v>
      </c>
      <c r="B263" s="3">
        <v>25</v>
      </c>
      <c r="C263" s="6">
        <v>0.67083333333333339</v>
      </c>
      <c r="D263" s="13">
        <v>16</v>
      </c>
      <c r="E263" s="13">
        <f t="shared" si="4"/>
        <v>469.00000000000006</v>
      </c>
      <c r="F263" s="3" t="s">
        <v>4</v>
      </c>
      <c r="G263" s="3" t="s">
        <v>4</v>
      </c>
      <c r="H263" s="3">
        <v>32.700000000000003</v>
      </c>
      <c r="I263" s="3">
        <v>100</v>
      </c>
      <c r="J263" s="3">
        <v>315</v>
      </c>
      <c r="K263" s="8">
        <v>0</v>
      </c>
      <c r="L263" s="3">
        <v>2.7</v>
      </c>
      <c r="M263" s="14">
        <v>2</v>
      </c>
      <c r="N263" s="14">
        <v>1</v>
      </c>
      <c r="O263" s="14">
        <v>0</v>
      </c>
      <c r="P263" s="3" t="s">
        <v>278</v>
      </c>
    </row>
    <row r="264" spans="1:16" ht="13.5" thickBot="1" x14ac:dyDescent="0.25">
      <c r="A264" s="5">
        <v>42570</v>
      </c>
      <c r="B264" s="3">
        <v>25</v>
      </c>
      <c r="C264" s="6">
        <v>0.71388888888888891</v>
      </c>
      <c r="D264" s="13">
        <v>17</v>
      </c>
      <c r="E264" s="13">
        <f t="shared" si="4"/>
        <v>531</v>
      </c>
      <c r="F264" s="3" t="s">
        <v>4</v>
      </c>
      <c r="G264" s="3" t="s">
        <v>4</v>
      </c>
      <c r="H264" s="3">
        <v>31.9</v>
      </c>
      <c r="I264" s="3">
        <v>100</v>
      </c>
      <c r="J264" s="3">
        <v>315</v>
      </c>
      <c r="K264" s="8">
        <v>0</v>
      </c>
      <c r="L264" s="3">
        <v>0</v>
      </c>
      <c r="M264" s="14">
        <v>2</v>
      </c>
      <c r="N264" s="14">
        <v>1</v>
      </c>
      <c r="O264" s="14">
        <v>0</v>
      </c>
      <c r="P264" s="3" t="s">
        <v>278</v>
      </c>
    </row>
    <row r="265" spans="1:16" ht="13.5" thickBot="1" x14ac:dyDescent="0.25">
      <c r="A265" s="5">
        <v>42570</v>
      </c>
      <c r="B265" s="3">
        <v>25</v>
      </c>
      <c r="C265" s="6">
        <v>0.75277777777777777</v>
      </c>
      <c r="D265" s="13">
        <v>18</v>
      </c>
      <c r="E265" s="13">
        <f t="shared" si="4"/>
        <v>587</v>
      </c>
      <c r="F265" s="3" t="s">
        <v>4</v>
      </c>
      <c r="G265" s="3" t="s">
        <v>4</v>
      </c>
      <c r="H265" s="3">
        <v>32.299999999999997</v>
      </c>
      <c r="I265" s="3">
        <v>100</v>
      </c>
      <c r="J265" s="3">
        <v>315</v>
      </c>
      <c r="K265" s="8">
        <v>0</v>
      </c>
      <c r="L265" s="3">
        <v>1.9</v>
      </c>
      <c r="M265" s="14">
        <v>2</v>
      </c>
      <c r="N265" s="14">
        <v>1</v>
      </c>
      <c r="O265" s="14">
        <v>0</v>
      </c>
      <c r="P265" s="3" t="s">
        <v>278</v>
      </c>
    </row>
    <row r="266" spans="1:16" ht="13.5" thickBot="1" x14ac:dyDescent="0.25">
      <c r="A266" s="5">
        <v>42570</v>
      </c>
      <c r="B266" s="3">
        <v>26</v>
      </c>
      <c r="C266" s="6">
        <v>0.34166666666666662</v>
      </c>
      <c r="D266" s="13">
        <v>8</v>
      </c>
      <c r="E266" s="13">
        <f t="shared" si="4"/>
        <v>0</v>
      </c>
      <c r="F266" s="3">
        <v>23.6</v>
      </c>
      <c r="G266" s="3" t="s">
        <v>365</v>
      </c>
      <c r="H266" s="3">
        <v>24.8</v>
      </c>
      <c r="I266" s="3">
        <v>100</v>
      </c>
      <c r="J266" s="3">
        <v>54</v>
      </c>
      <c r="K266" s="8">
        <v>1</v>
      </c>
      <c r="L266" s="3">
        <v>2.5</v>
      </c>
      <c r="M266" s="14">
        <v>2</v>
      </c>
      <c r="N266" s="14">
        <v>1</v>
      </c>
      <c r="O266" s="14">
        <v>0</v>
      </c>
      <c r="P266" s="3" t="s">
        <v>279</v>
      </c>
    </row>
    <row r="267" spans="1:16" ht="13.5" thickBot="1" x14ac:dyDescent="0.25">
      <c r="A267" s="5">
        <v>42570</v>
      </c>
      <c r="B267" s="3">
        <v>26</v>
      </c>
      <c r="C267" s="6">
        <v>0.37986111111111115</v>
      </c>
      <c r="D267" s="13">
        <v>9</v>
      </c>
      <c r="E267" s="13">
        <f t="shared" si="4"/>
        <v>55.000000000000128</v>
      </c>
      <c r="F267" s="3">
        <v>35.200000000000003</v>
      </c>
      <c r="G267" s="3" t="s">
        <v>365</v>
      </c>
      <c r="H267" s="3">
        <v>27.6</v>
      </c>
      <c r="I267" s="3">
        <v>102</v>
      </c>
      <c r="J267" s="3">
        <v>53</v>
      </c>
      <c r="K267" s="8">
        <v>1</v>
      </c>
      <c r="L267" s="3">
        <v>0.5</v>
      </c>
      <c r="M267" s="14">
        <v>2</v>
      </c>
      <c r="N267" s="14">
        <v>1</v>
      </c>
      <c r="O267" s="14">
        <v>0</v>
      </c>
      <c r="P267" s="3" t="s">
        <v>279</v>
      </c>
    </row>
    <row r="268" spans="1:16" ht="13.5" thickBot="1" x14ac:dyDescent="0.25">
      <c r="A268" s="5">
        <v>42570</v>
      </c>
      <c r="B268" s="3">
        <v>26</v>
      </c>
      <c r="C268" s="6">
        <v>0.42152777777777778</v>
      </c>
      <c r="D268" s="13">
        <v>10</v>
      </c>
      <c r="E268" s="13">
        <f t="shared" si="4"/>
        <v>115.00000000000007</v>
      </c>
      <c r="F268" s="3">
        <v>35.6</v>
      </c>
      <c r="G268" s="3" t="s">
        <v>365</v>
      </c>
      <c r="H268" s="3">
        <v>29.5</v>
      </c>
      <c r="I268" s="3">
        <v>102</v>
      </c>
      <c r="J268" s="3">
        <v>53</v>
      </c>
      <c r="K268" s="8">
        <v>1</v>
      </c>
      <c r="L268" s="3">
        <v>0.8</v>
      </c>
      <c r="M268" s="14">
        <v>2</v>
      </c>
      <c r="N268" s="14">
        <v>1</v>
      </c>
      <c r="O268" s="14">
        <v>0</v>
      </c>
      <c r="P268" s="3" t="s">
        <v>279</v>
      </c>
    </row>
    <row r="269" spans="1:16" ht="13.5" thickBot="1" x14ac:dyDescent="0.25">
      <c r="A269" s="5">
        <v>42570</v>
      </c>
      <c r="B269" s="3">
        <v>26</v>
      </c>
      <c r="C269" s="6">
        <v>0.46388888888888885</v>
      </c>
      <c r="D269" s="13">
        <v>11</v>
      </c>
      <c r="E269" s="13">
        <f t="shared" si="4"/>
        <v>176</v>
      </c>
      <c r="F269" s="3">
        <v>48.9</v>
      </c>
      <c r="G269" s="3" t="s">
        <v>365</v>
      </c>
      <c r="H269" s="3">
        <v>31.4</v>
      </c>
      <c r="I269" s="3">
        <v>102</v>
      </c>
      <c r="J269" s="3">
        <v>53</v>
      </c>
      <c r="K269" s="8">
        <v>1</v>
      </c>
      <c r="L269" s="3">
        <v>0.1</v>
      </c>
      <c r="M269" s="14">
        <v>2</v>
      </c>
      <c r="N269" s="14">
        <v>1</v>
      </c>
      <c r="O269" s="14">
        <v>0</v>
      </c>
      <c r="P269" s="3" t="s">
        <v>279</v>
      </c>
    </row>
    <row r="270" spans="1:16" ht="13.5" thickBot="1" x14ac:dyDescent="0.25">
      <c r="A270" s="5">
        <v>42570</v>
      </c>
      <c r="B270" s="3">
        <v>26</v>
      </c>
      <c r="C270" s="6">
        <v>0.50555555555555554</v>
      </c>
      <c r="D270" s="13">
        <v>12</v>
      </c>
      <c r="E270" s="13">
        <f t="shared" si="4"/>
        <v>236.00000000000003</v>
      </c>
      <c r="F270" s="3">
        <v>50.6</v>
      </c>
      <c r="G270" s="3" t="s">
        <v>365</v>
      </c>
      <c r="H270" s="3">
        <v>31.7</v>
      </c>
      <c r="I270" s="3">
        <v>102</v>
      </c>
      <c r="J270" s="3">
        <v>53</v>
      </c>
      <c r="K270" s="8">
        <v>1</v>
      </c>
      <c r="L270" s="3">
        <v>0.6</v>
      </c>
      <c r="M270" s="14">
        <v>2</v>
      </c>
      <c r="N270" s="14">
        <v>1</v>
      </c>
      <c r="O270" s="14">
        <v>0</v>
      </c>
      <c r="P270" s="3" t="s">
        <v>279</v>
      </c>
    </row>
    <row r="271" spans="1:16" ht="13.5" thickBot="1" x14ac:dyDescent="0.25">
      <c r="A271" s="5">
        <v>42570</v>
      </c>
      <c r="B271" s="3">
        <v>26</v>
      </c>
      <c r="C271" s="6">
        <v>0.54861111111111105</v>
      </c>
      <c r="D271" s="13">
        <v>13</v>
      </c>
      <c r="E271" s="13">
        <f t="shared" si="4"/>
        <v>298</v>
      </c>
      <c r="F271" s="3">
        <v>51.1</v>
      </c>
      <c r="G271" s="3" t="s">
        <v>365</v>
      </c>
      <c r="H271" s="3">
        <v>30.8</v>
      </c>
      <c r="I271" s="3">
        <v>102</v>
      </c>
      <c r="J271" s="3">
        <v>53</v>
      </c>
      <c r="K271" s="8">
        <v>1</v>
      </c>
      <c r="L271" s="3">
        <v>1</v>
      </c>
      <c r="M271" s="14">
        <v>2</v>
      </c>
      <c r="N271" s="14">
        <v>1</v>
      </c>
      <c r="O271" s="14">
        <v>0</v>
      </c>
      <c r="P271" s="3" t="s">
        <v>279</v>
      </c>
    </row>
    <row r="272" spans="1:16" ht="13.5" thickBot="1" x14ac:dyDescent="0.25">
      <c r="A272" s="5">
        <v>42570</v>
      </c>
      <c r="B272" s="3">
        <v>26</v>
      </c>
      <c r="C272" s="6">
        <v>0.58819444444444446</v>
      </c>
      <c r="D272" s="13">
        <v>14</v>
      </c>
      <c r="E272" s="13">
        <f t="shared" si="4"/>
        <v>355.00000000000011</v>
      </c>
      <c r="F272" s="3">
        <v>55.6</v>
      </c>
      <c r="G272" s="3" t="s">
        <v>365</v>
      </c>
      <c r="H272" s="3">
        <v>31.9</v>
      </c>
      <c r="I272" s="3">
        <v>102</v>
      </c>
      <c r="J272" s="3">
        <v>53</v>
      </c>
      <c r="K272" s="8">
        <v>1</v>
      </c>
      <c r="L272" s="3">
        <v>3</v>
      </c>
      <c r="M272" s="14">
        <v>2</v>
      </c>
      <c r="N272" s="14">
        <v>1</v>
      </c>
      <c r="O272" s="14">
        <v>0</v>
      </c>
      <c r="P272" s="3" t="s">
        <v>279</v>
      </c>
    </row>
    <row r="273" spans="1:16" ht="13.5" thickBot="1" x14ac:dyDescent="0.25">
      <c r="A273" s="5">
        <v>42570</v>
      </c>
      <c r="B273" s="3">
        <v>26</v>
      </c>
      <c r="C273" s="6">
        <v>0.62777777777777777</v>
      </c>
      <c r="D273" s="13">
        <v>15</v>
      </c>
      <c r="E273" s="13">
        <f t="shared" si="4"/>
        <v>412.00000000000006</v>
      </c>
      <c r="F273" s="3">
        <v>44.5</v>
      </c>
      <c r="G273" s="3" t="s">
        <v>365</v>
      </c>
      <c r="H273" s="3">
        <v>30.7</v>
      </c>
      <c r="I273" s="3">
        <v>102</v>
      </c>
      <c r="J273" s="3">
        <v>53</v>
      </c>
      <c r="K273" s="8">
        <v>1</v>
      </c>
      <c r="L273" s="3">
        <v>1</v>
      </c>
      <c r="M273" s="14">
        <v>2</v>
      </c>
      <c r="N273" s="14">
        <v>1</v>
      </c>
      <c r="O273" s="14">
        <v>0</v>
      </c>
      <c r="P273" s="3" t="s">
        <v>279</v>
      </c>
    </row>
    <row r="274" spans="1:16" ht="13.5" thickBot="1" x14ac:dyDescent="0.25">
      <c r="A274" s="5">
        <v>42570</v>
      </c>
      <c r="B274" s="3">
        <v>26</v>
      </c>
      <c r="C274" s="6">
        <v>0.66875000000000007</v>
      </c>
      <c r="D274" s="13">
        <v>16</v>
      </c>
      <c r="E274" s="13">
        <f t="shared" si="4"/>
        <v>471.00000000000017</v>
      </c>
      <c r="F274" s="3">
        <v>51.7</v>
      </c>
      <c r="G274" s="3" t="s">
        <v>365</v>
      </c>
      <c r="H274" s="3">
        <v>32.1</v>
      </c>
      <c r="I274" s="3">
        <v>102</v>
      </c>
      <c r="J274" s="3">
        <v>53</v>
      </c>
      <c r="K274" s="8">
        <v>1</v>
      </c>
      <c r="L274" s="3">
        <v>5.9</v>
      </c>
      <c r="M274" s="14">
        <v>2</v>
      </c>
      <c r="N274" s="14">
        <v>1</v>
      </c>
      <c r="O274" s="14">
        <v>0</v>
      </c>
      <c r="P274" s="3" t="s">
        <v>279</v>
      </c>
    </row>
    <row r="275" spans="1:16" ht="13.5" thickBot="1" x14ac:dyDescent="0.25">
      <c r="A275" s="5">
        <v>42570</v>
      </c>
      <c r="B275" s="3">
        <v>26</v>
      </c>
      <c r="C275" s="6">
        <v>0.71250000000000002</v>
      </c>
      <c r="D275" s="13">
        <v>17</v>
      </c>
      <c r="E275" s="13">
        <f t="shared" si="4"/>
        <v>534.00000000000011</v>
      </c>
      <c r="F275" s="3">
        <v>47.1</v>
      </c>
      <c r="G275" s="3" t="s">
        <v>365</v>
      </c>
      <c r="H275" s="3">
        <v>31.9</v>
      </c>
      <c r="I275" s="3">
        <v>102</v>
      </c>
      <c r="J275" s="3">
        <v>53</v>
      </c>
      <c r="K275" s="8">
        <v>1</v>
      </c>
      <c r="L275" s="3">
        <v>2.2999999999999998</v>
      </c>
      <c r="M275" s="14">
        <v>2</v>
      </c>
      <c r="N275" s="14">
        <v>1</v>
      </c>
      <c r="O275" s="14">
        <v>0</v>
      </c>
      <c r="P275" s="3" t="s">
        <v>279</v>
      </c>
    </row>
    <row r="276" spans="1:16" ht="13.5" thickBot="1" x14ac:dyDescent="0.25">
      <c r="A276" s="5">
        <v>42570</v>
      </c>
      <c r="B276" s="3">
        <v>26</v>
      </c>
      <c r="C276" s="6">
        <v>0.75069444444444444</v>
      </c>
      <c r="D276" s="13">
        <v>18</v>
      </c>
      <c r="E276" s="13">
        <f t="shared" si="4"/>
        <v>589.00000000000011</v>
      </c>
      <c r="F276" s="3">
        <v>44.3</v>
      </c>
      <c r="G276" s="3" t="s">
        <v>365</v>
      </c>
      <c r="H276" s="3">
        <v>33.200000000000003</v>
      </c>
      <c r="I276" s="3">
        <v>102</v>
      </c>
      <c r="J276" s="3">
        <v>53</v>
      </c>
      <c r="K276" s="8">
        <v>1</v>
      </c>
      <c r="L276" s="3">
        <v>0</v>
      </c>
      <c r="M276" s="14">
        <v>2</v>
      </c>
      <c r="N276" s="14">
        <v>1</v>
      </c>
      <c r="O276" s="14">
        <v>0</v>
      </c>
      <c r="P276" s="3" t="s">
        <v>279</v>
      </c>
    </row>
    <row r="277" spans="1:16" ht="13.5" thickBot="1" x14ac:dyDescent="0.25">
      <c r="A277" s="5">
        <v>42570</v>
      </c>
      <c r="B277" s="3">
        <v>27</v>
      </c>
      <c r="C277" s="6">
        <v>0.34166666666666662</v>
      </c>
      <c r="D277" s="13">
        <v>8</v>
      </c>
      <c r="E277" s="13">
        <f t="shared" si="4"/>
        <v>0</v>
      </c>
      <c r="F277" s="3">
        <v>23.6</v>
      </c>
      <c r="G277" s="3" t="s">
        <v>365</v>
      </c>
      <c r="H277" s="3">
        <v>24.8</v>
      </c>
      <c r="I277" s="3">
        <v>100</v>
      </c>
      <c r="J277" s="3">
        <v>54</v>
      </c>
      <c r="K277" s="8">
        <v>1</v>
      </c>
      <c r="L277" s="3">
        <v>2.5</v>
      </c>
      <c r="M277" s="14">
        <v>2</v>
      </c>
      <c r="N277" s="14">
        <v>1</v>
      </c>
      <c r="O277" s="14">
        <v>0</v>
      </c>
      <c r="P277" s="3" t="s">
        <v>280</v>
      </c>
    </row>
    <row r="278" spans="1:16" ht="13.5" thickBot="1" x14ac:dyDescent="0.25">
      <c r="A278" s="5">
        <v>42570</v>
      </c>
      <c r="B278" s="3">
        <v>27</v>
      </c>
      <c r="C278" s="6">
        <v>0.37986111111111115</v>
      </c>
      <c r="D278" s="13">
        <v>9</v>
      </c>
      <c r="E278" s="13">
        <f t="shared" si="4"/>
        <v>55.000000000000128</v>
      </c>
      <c r="F278" s="3">
        <v>32.700000000000003</v>
      </c>
      <c r="G278" s="3" t="s">
        <v>365</v>
      </c>
      <c r="H278" s="3">
        <v>27.6</v>
      </c>
      <c r="I278" s="3">
        <v>104</v>
      </c>
      <c r="J278" s="3">
        <v>50</v>
      </c>
      <c r="K278" s="8">
        <v>1</v>
      </c>
      <c r="L278" s="3">
        <v>0.5</v>
      </c>
      <c r="M278" s="14">
        <v>2</v>
      </c>
      <c r="N278" s="14">
        <v>1</v>
      </c>
      <c r="O278" s="14">
        <v>0</v>
      </c>
      <c r="P278" s="3" t="s">
        <v>280</v>
      </c>
    </row>
    <row r="279" spans="1:16" ht="13.5" thickBot="1" x14ac:dyDescent="0.25">
      <c r="A279" s="5">
        <v>42570</v>
      </c>
      <c r="B279" s="3">
        <v>27</v>
      </c>
      <c r="C279" s="6">
        <v>0.42152777777777778</v>
      </c>
      <c r="D279" s="13">
        <v>10</v>
      </c>
      <c r="E279" s="13">
        <f t="shared" si="4"/>
        <v>115.00000000000007</v>
      </c>
      <c r="F279" s="3">
        <v>38.9</v>
      </c>
      <c r="G279" s="3" t="s">
        <v>365</v>
      </c>
      <c r="H279" s="3">
        <v>29.5</v>
      </c>
      <c r="I279" s="3">
        <v>103</v>
      </c>
      <c r="J279" s="3">
        <v>52</v>
      </c>
      <c r="K279" s="8">
        <v>1</v>
      </c>
      <c r="L279" s="3">
        <v>0.8</v>
      </c>
      <c r="M279" s="14">
        <v>2</v>
      </c>
      <c r="N279" s="14">
        <v>1</v>
      </c>
      <c r="O279" s="14">
        <v>0</v>
      </c>
      <c r="P279" s="3" t="s">
        <v>280</v>
      </c>
    </row>
    <row r="280" spans="1:16" ht="13.5" thickBot="1" x14ac:dyDescent="0.25">
      <c r="A280" s="5">
        <v>42570</v>
      </c>
      <c r="B280" s="3">
        <v>27</v>
      </c>
      <c r="C280" s="6">
        <v>0.46388888888888885</v>
      </c>
      <c r="D280" s="13">
        <v>11</v>
      </c>
      <c r="E280" s="13">
        <f t="shared" si="4"/>
        <v>176</v>
      </c>
      <c r="F280" s="3">
        <v>48.7</v>
      </c>
      <c r="G280" s="3" t="s">
        <v>365</v>
      </c>
      <c r="H280" s="3">
        <v>31.4</v>
      </c>
      <c r="I280" s="3">
        <v>103</v>
      </c>
      <c r="J280" s="3">
        <v>52</v>
      </c>
      <c r="K280" s="8">
        <v>1</v>
      </c>
      <c r="L280" s="3">
        <v>0.1</v>
      </c>
      <c r="M280" s="14">
        <v>2</v>
      </c>
      <c r="N280" s="14">
        <v>1</v>
      </c>
      <c r="O280" s="14">
        <v>0</v>
      </c>
      <c r="P280" s="3" t="s">
        <v>280</v>
      </c>
    </row>
    <row r="281" spans="1:16" ht="13.5" thickBot="1" x14ac:dyDescent="0.25">
      <c r="A281" s="5">
        <v>42570</v>
      </c>
      <c r="B281" s="3">
        <v>27</v>
      </c>
      <c r="C281" s="6">
        <v>0.50555555555555554</v>
      </c>
      <c r="D281" s="13">
        <v>12</v>
      </c>
      <c r="E281" s="13">
        <f t="shared" si="4"/>
        <v>236.00000000000003</v>
      </c>
      <c r="F281" s="3">
        <v>51.2</v>
      </c>
      <c r="G281" s="3" t="s">
        <v>365</v>
      </c>
      <c r="H281" s="3">
        <v>31.7</v>
      </c>
      <c r="I281" s="3">
        <v>103</v>
      </c>
      <c r="J281" s="3">
        <v>52</v>
      </c>
      <c r="K281" s="8">
        <v>1</v>
      </c>
      <c r="L281" s="3">
        <v>0.6</v>
      </c>
      <c r="M281" s="14">
        <v>2</v>
      </c>
      <c r="N281" s="14">
        <v>1</v>
      </c>
      <c r="O281" s="14">
        <v>0</v>
      </c>
      <c r="P281" s="3" t="s">
        <v>280</v>
      </c>
    </row>
    <row r="282" spans="1:16" ht="13.5" thickBot="1" x14ac:dyDescent="0.25">
      <c r="A282" s="5">
        <v>42570</v>
      </c>
      <c r="B282" s="3">
        <v>27</v>
      </c>
      <c r="C282" s="6">
        <v>0.54861111111111105</v>
      </c>
      <c r="D282" s="13">
        <v>13</v>
      </c>
      <c r="E282" s="13">
        <f t="shared" si="4"/>
        <v>298</v>
      </c>
      <c r="F282" s="3">
        <v>50</v>
      </c>
      <c r="G282" s="3" t="s">
        <v>365</v>
      </c>
      <c r="H282" s="3">
        <v>30.8</v>
      </c>
      <c r="I282" s="3">
        <v>103</v>
      </c>
      <c r="J282" s="3">
        <v>52</v>
      </c>
      <c r="K282" s="8">
        <v>1</v>
      </c>
      <c r="L282" s="3">
        <v>1</v>
      </c>
      <c r="M282" s="14">
        <v>2</v>
      </c>
      <c r="N282" s="14">
        <v>1</v>
      </c>
      <c r="O282" s="14">
        <v>0</v>
      </c>
      <c r="P282" s="3" t="s">
        <v>280</v>
      </c>
    </row>
    <row r="283" spans="1:16" ht="13.5" thickBot="1" x14ac:dyDescent="0.25">
      <c r="A283" s="5">
        <v>42570</v>
      </c>
      <c r="B283" s="3">
        <v>27</v>
      </c>
      <c r="C283" s="6">
        <v>0.58819444444444446</v>
      </c>
      <c r="D283" s="13">
        <v>14</v>
      </c>
      <c r="E283" s="13">
        <f t="shared" si="4"/>
        <v>355.00000000000011</v>
      </c>
      <c r="F283" s="3">
        <v>55.4</v>
      </c>
      <c r="G283" s="3" t="s">
        <v>365</v>
      </c>
      <c r="H283" s="3">
        <v>31.9</v>
      </c>
      <c r="I283" s="3">
        <v>103</v>
      </c>
      <c r="J283" s="3">
        <v>52</v>
      </c>
      <c r="K283" s="8">
        <v>1</v>
      </c>
      <c r="L283" s="3">
        <v>3</v>
      </c>
      <c r="M283" s="14">
        <v>0</v>
      </c>
      <c r="N283" s="14">
        <v>0</v>
      </c>
      <c r="O283" s="14">
        <v>1</v>
      </c>
      <c r="P283" s="3" t="s">
        <v>280</v>
      </c>
    </row>
    <row r="284" spans="1:16" ht="13.5" thickBot="1" x14ac:dyDescent="0.25">
      <c r="A284" s="5">
        <v>42570</v>
      </c>
      <c r="B284" s="3">
        <v>27</v>
      </c>
      <c r="C284" s="6">
        <v>0.62777777777777777</v>
      </c>
      <c r="D284" s="13">
        <v>15</v>
      </c>
      <c r="E284" s="13">
        <f t="shared" si="4"/>
        <v>412.00000000000006</v>
      </c>
      <c r="F284" s="3">
        <v>41.5</v>
      </c>
      <c r="G284" s="3" t="s">
        <v>365</v>
      </c>
      <c r="H284" s="3">
        <v>30.7</v>
      </c>
      <c r="I284" s="3">
        <v>103</v>
      </c>
      <c r="J284" s="3">
        <v>52</v>
      </c>
      <c r="K284" s="8">
        <v>1</v>
      </c>
      <c r="L284" s="3">
        <v>1</v>
      </c>
      <c r="M284" s="14">
        <v>0</v>
      </c>
      <c r="N284" s="14">
        <v>0</v>
      </c>
      <c r="O284" s="14">
        <v>1</v>
      </c>
      <c r="P284" s="3" t="s">
        <v>280</v>
      </c>
    </row>
    <row r="285" spans="1:16" ht="13.5" thickBot="1" x14ac:dyDescent="0.25">
      <c r="A285" s="5">
        <v>42570</v>
      </c>
      <c r="B285" s="3">
        <v>27</v>
      </c>
      <c r="C285" s="6">
        <v>0.66875000000000007</v>
      </c>
      <c r="D285" s="13">
        <v>16</v>
      </c>
      <c r="E285" s="13">
        <f t="shared" si="4"/>
        <v>471.00000000000017</v>
      </c>
      <c r="F285" s="3">
        <v>54</v>
      </c>
      <c r="G285" s="3" t="s">
        <v>365</v>
      </c>
      <c r="H285" s="3">
        <v>32.1</v>
      </c>
      <c r="I285" s="3">
        <v>103</v>
      </c>
      <c r="J285" s="3">
        <v>52</v>
      </c>
      <c r="K285" s="8">
        <v>1</v>
      </c>
      <c r="L285" s="3">
        <v>5.9</v>
      </c>
      <c r="M285" s="14">
        <v>0</v>
      </c>
      <c r="N285" s="14">
        <v>0</v>
      </c>
      <c r="O285" s="14">
        <v>1</v>
      </c>
      <c r="P285" s="3" t="s">
        <v>280</v>
      </c>
    </row>
    <row r="286" spans="1:16" ht="13.5" thickBot="1" x14ac:dyDescent="0.25">
      <c r="A286" s="5">
        <v>42570</v>
      </c>
      <c r="B286" s="3">
        <v>27</v>
      </c>
      <c r="C286" s="6">
        <v>0.71250000000000002</v>
      </c>
      <c r="D286" s="13">
        <v>17</v>
      </c>
      <c r="E286" s="13">
        <f t="shared" si="4"/>
        <v>534.00000000000011</v>
      </c>
      <c r="F286" s="3">
        <v>49.6</v>
      </c>
      <c r="G286" s="3" t="s">
        <v>365</v>
      </c>
      <c r="H286" s="3">
        <v>31.9</v>
      </c>
      <c r="I286" s="3">
        <v>103</v>
      </c>
      <c r="J286" s="3">
        <v>52</v>
      </c>
      <c r="K286" s="8">
        <v>1</v>
      </c>
      <c r="L286" s="3">
        <v>2.2999999999999998</v>
      </c>
      <c r="M286" s="14">
        <v>0</v>
      </c>
      <c r="N286" s="14">
        <v>0</v>
      </c>
      <c r="O286" s="14">
        <v>1</v>
      </c>
      <c r="P286" s="3" t="s">
        <v>280</v>
      </c>
    </row>
    <row r="287" spans="1:16" ht="13.5" thickBot="1" x14ac:dyDescent="0.25">
      <c r="A287" s="5">
        <v>42570</v>
      </c>
      <c r="B287" s="3">
        <v>27</v>
      </c>
      <c r="C287" s="6">
        <v>0.75069444444444444</v>
      </c>
      <c r="D287" s="13">
        <v>18</v>
      </c>
      <c r="E287" s="13">
        <f t="shared" si="4"/>
        <v>589.00000000000011</v>
      </c>
      <c r="F287" s="3">
        <v>45.3</v>
      </c>
      <c r="G287" s="3" t="s">
        <v>365</v>
      </c>
      <c r="H287" s="3">
        <v>33.200000000000003</v>
      </c>
      <c r="I287" s="3">
        <v>103</v>
      </c>
      <c r="J287" s="3">
        <v>52</v>
      </c>
      <c r="K287" s="8">
        <v>1</v>
      </c>
      <c r="L287" s="3">
        <v>0</v>
      </c>
      <c r="M287" s="14">
        <v>0</v>
      </c>
      <c r="N287" s="14">
        <v>0</v>
      </c>
      <c r="O287" s="14">
        <v>1</v>
      </c>
      <c r="P287" s="3" t="s">
        <v>280</v>
      </c>
    </row>
    <row r="288" spans="1:16" ht="13.5" thickBot="1" x14ac:dyDescent="0.25">
      <c r="A288" s="5">
        <v>42570</v>
      </c>
      <c r="B288" s="3">
        <v>28</v>
      </c>
      <c r="C288" s="6">
        <v>0.34166666666666662</v>
      </c>
      <c r="D288" s="13">
        <v>8</v>
      </c>
      <c r="E288" s="13">
        <f t="shared" si="4"/>
        <v>0</v>
      </c>
      <c r="F288" s="3">
        <v>23.6</v>
      </c>
      <c r="G288" s="3" t="s">
        <v>365</v>
      </c>
      <c r="H288" s="3">
        <v>24.8</v>
      </c>
      <c r="I288" s="3">
        <v>100</v>
      </c>
      <c r="J288" s="3">
        <v>54</v>
      </c>
      <c r="K288" s="8">
        <v>1</v>
      </c>
      <c r="L288" s="3">
        <v>2.5</v>
      </c>
      <c r="M288" s="14">
        <v>2</v>
      </c>
      <c r="N288" s="14">
        <v>1</v>
      </c>
      <c r="O288" s="14">
        <v>0</v>
      </c>
      <c r="P288" s="3" t="s">
        <v>281</v>
      </c>
    </row>
    <row r="289" spans="1:16" ht="13.5" thickBot="1" x14ac:dyDescent="0.25">
      <c r="A289" s="5">
        <v>42570</v>
      </c>
      <c r="B289" s="3">
        <v>28</v>
      </c>
      <c r="C289" s="6">
        <v>0.37986111111111115</v>
      </c>
      <c r="D289" s="13">
        <v>9</v>
      </c>
      <c r="E289" s="13">
        <f t="shared" si="4"/>
        <v>55.000000000000128</v>
      </c>
      <c r="F289" s="3">
        <v>32.799999999999997</v>
      </c>
      <c r="G289" s="3" t="s">
        <v>365</v>
      </c>
      <c r="H289" s="3">
        <v>27.6</v>
      </c>
      <c r="I289" s="3">
        <v>97</v>
      </c>
      <c r="J289" s="3">
        <v>42</v>
      </c>
      <c r="K289" s="8">
        <v>1</v>
      </c>
      <c r="L289" s="3">
        <v>0.5</v>
      </c>
      <c r="M289" s="14">
        <v>2</v>
      </c>
      <c r="N289" s="14">
        <v>1</v>
      </c>
      <c r="O289" s="14">
        <v>0</v>
      </c>
      <c r="P289" s="3" t="s">
        <v>281</v>
      </c>
    </row>
    <row r="290" spans="1:16" ht="13.5" thickBot="1" x14ac:dyDescent="0.25">
      <c r="A290" s="5">
        <v>42570</v>
      </c>
      <c r="B290" s="3">
        <v>28</v>
      </c>
      <c r="C290" s="6">
        <v>0.42152777777777778</v>
      </c>
      <c r="D290" s="13">
        <v>10</v>
      </c>
      <c r="E290" s="13">
        <f t="shared" si="4"/>
        <v>115.00000000000007</v>
      </c>
      <c r="F290" s="3">
        <v>40.799999999999997</v>
      </c>
      <c r="G290" s="3" t="s">
        <v>365</v>
      </c>
      <c r="H290" s="3">
        <v>28.6</v>
      </c>
      <c r="I290" s="3">
        <v>96</v>
      </c>
      <c r="J290" s="3">
        <v>31</v>
      </c>
      <c r="K290" s="8">
        <v>1</v>
      </c>
      <c r="L290" s="3">
        <v>1.8</v>
      </c>
      <c r="M290" s="14">
        <v>2</v>
      </c>
      <c r="N290" s="14">
        <v>1</v>
      </c>
      <c r="O290" s="14">
        <v>0</v>
      </c>
      <c r="P290" s="3" t="s">
        <v>281</v>
      </c>
    </row>
    <row r="291" spans="1:16" ht="13.5" thickBot="1" x14ac:dyDescent="0.25">
      <c r="A291" s="5">
        <v>42570</v>
      </c>
      <c r="B291" s="3">
        <v>28</v>
      </c>
      <c r="C291" s="6">
        <v>0.46388888888888885</v>
      </c>
      <c r="D291" s="13">
        <v>11</v>
      </c>
      <c r="E291" s="13">
        <f t="shared" si="4"/>
        <v>176</v>
      </c>
      <c r="F291" s="3">
        <v>44.7</v>
      </c>
      <c r="G291" s="3" t="s">
        <v>365</v>
      </c>
      <c r="H291" s="3">
        <v>31.5</v>
      </c>
      <c r="I291" s="3">
        <v>95</v>
      </c>
      <c r="J291" s="3">
        <v>21</v>
      </c>
      <c r="K291" s="8">
        <v>1</v>
      </c>
      <c r="L291" s="3">
        <v>1.9</v>
      </c>
      <c r="M291" s="14">
        <v>2</v>
      </c>
      <c r="N291" s="14">
        <v>1</v>
      </c>
      <c r="O291" s="14">
        <v>0</v>
      </c>
      <c r="P291" s="3" t="s">
        <v>281</v>
      </c>
    </row>
    <row r="292" spans="1:16" ht="13.5" thickBot="1" x14ac:dyDescent="0.25">
      <c r="A292" s="5">
        <v>42570</v>
      </c>
      <c r="B292" s="3">
        <v>28</v>
      </c>
      <c r="C292" s="6">
        <v>0.50555555555555554</v>
      </c>
      <c r="D292" s="13">
        <v>12</v>
      </c>
      <c r="E292" s="13">
        <f t="shared" si="4"/>
        <v>236.00000000000003</v>
      </c>
      <c r="F292" s="3">
        <v>44.9</v>
      </c>
      <c r="G292" s="3" t="s">
        <v>365</v>
      </c>
      <c r="H292" s="3">
        <v>32.4</v>
      </c>
      <c r="I292" s="3">
        <v>90</v>
      </c>
      <c r="J292" s="3">
        <v>24</v>
      </c>
      <c r="K292" s="8">
        <v>1</v>
      </c>
      <c r="L292" s="3">
        <v>3.4</v>
      </c>
      <c r="M292" s="14">
        <v>2</v>
      </c>
      <c r="N292" s="14">
        <v>1</v>
      </c>
      <c r="O292" s="14">
        <v>0</v>
      </c>
      <c r="P292" s="3" t="s">
        <v>281</v>
      </c>
    </row>
    <row r="293" spans="1:16" ht="13.5" thickBot="1" x14ac:dyDescent="0.25">
      <c r="A293" s="5">
        <v>42570</v>
      </c>
      <c r="B293" s="3">
        <v>28</v>
      </c>
      <c r="C293" s="6">
        <v>0.54861111111111105</v>
      </c>
      <c r="D293" s="13">
        <v>13</v>
      </c>
      <c r="E293" s="13">
        <f t="shared" si="4"/>
        <v>298</v>
      </c>
      <c r="F293" s="3">
        <v>46.6</v>
      </c>
      <c r="G293" s="3" t="s">
        <v>365</v>
      </c>
      <c r="H293" s="3">
        <v>30.2</v>
      </c>
      <c r="I293" s="3">
        <v>90</v>
      </c>
      <c r="J293" s="3">
        <v>24</v>
      </c>
      <c r="K293" s="8">
        <v>1</v>
      </c>
      <c r="L293" s="3">
        <v>1.5</v>
      </c>
      <c r="M293" s="14">
        <v>0</v>
      </c>
      <c r="N293" s="14">
        <v>0</v>
      </c>
      <c r="O293" s="14">
        <v>1</v>
      </c>
      <c r="P293" s="3" t="s">
        <v>281</v>
      </c>
    </row>
    <row r="294" spans="1:16" ht="13.5" thickBot="1" x14ac:dyDescent="0.25">
      <c r="A294" s="5">
        <v>42570</v>
      </c>
      <c r="B294" s="3">
        <v>28</v>
      </c>
      <c r="C294" s="6">
        <v>0.58819444444444446</v>
      </c>
      <c r="D294" s="13">
        <v>14</v>
      </c>
      <c r="E294" s="13">
        <f t="shared" si="4"/>
        <v>355.00000000000011</v>
      </c>
      <c r="F294" s="3">
        <v>49.8</v>
      </c>
      <c r="G294" s="3" t="s">
        <v>365</v>
      </c>
      <c r="H294" s="3">
        <v>31.8</v>
      </c>
      <c r="I294" s="3">
        <v>90</v>
      </c>
      <c r="J294" s="3">
        <v>24</v>
      </c>
      <c r="K294" s="8">
        <v>1</v>
      </c>
      <c r="L294" s="3">
        <v>2.7</v>
      </c>
      <c r="M294" s="14">
        <v>0</v>
      </c>
      <c r="N294" s="14">
        <v>0</v>
      </c>
      <c r="O294" s="14">
        <v>1</v>
      </c>
      <c r="P294" s="3" t="s">
        <v>281</v>
      </c>
    </row>
    <row r="295" spans="1:16" ht="13.5" thickBot="1" x14ac:dyDescent="0.25">
      <c r="A295" s="5">
        <v>42570</v>
      </c>
      <c r="B295" s="3">
        <v>28</v>
      </c>
      <c r="C295" s="6">
        <v>0.62986111111111109</v>
      </c>
      <c r="D295" s="13">
        <v>15</v>
      </c>
      <c r="E295" s="13">
        <f t="shared" si="4"/>
        <v>415.00000000000006</v>
      </c>
      <c r="F295" s="3">
        <v>45</v>
      </c>
      <c r="G295" s="3" t="s">
        <v>365</v>
      </c>
      <c r="H295" s="3">
        <v>31.7</v>
      </c>
      <c r="I295" s="3">
        <v>90</v>
      </c>
      <c r="J295" s="3">
        <v>24</v>
      </c>
      <c r="K295" s="8">
        <v>1</v>
      </c>
      <c r="L295" s="3">
        <v>0.7</v>
      </c>
      <c r="M295" s="14">
        <v>0</v>
      </c>
      <c r="N295" s="14">
        <v>0</v>
      </c>
      <c r="O295" s="14">
        <v>1</v>
      </c>
      <c r="P295" s="3" t="s">
        <v>281</v>
      </c>
    </row>
    <row r="296" spans="1:16" ht="13.5" thickBot="1" x14ac:dyDescent="0.25">
      <c r="A296" s="5">
        <v>42570</v>
      </c>
      <c r="B296" s="3">
        <v>28</v>
      </c>
      <c r="C296" s="6">
        <v>0.67013888888888884</v>
      </c>
      <c r="D296" s="13">
        <v>16</v>
      </c>
      <c r="E296" s="13">
        <f t="shared" si="4"/>
        <v>473</v>
      </c>
      <c r="F296" s="3">
        <v>43.6</v>
      </c>
      <c r="G296" s="3" t="s">
        <v>365</v>
      </c>
      <c r="H296" s="3">
        <v>32.299999999999997</v>
      </c>
      <c r="I296" s="3">
        <v>90</v>
      </c>
      <c r="J296" s="3">
        <v>24</v>
      </c>
      <c r="K296" s="8">
        <v>1</v>
      </c>
      <c r="L296" s="3">
        <v>2.6</v>
      </c>
      <c r="M296" s="14">
        <v>0</v>
      </c>
      <c r="N296" s="14">
        <v>0</v>
      </c>
      <c r="O296" s="14">
        <v>1</v>
      </c>
      <c r="P296" s="3" t="s">
        <v>281</v>
      </c>
    </row>
    <row r="297" spans="1:16" ht="13.5" thickBot="1" x14ac:dyDescent="0.25">
      <c r="A297" s="5">
        <v>42570</v>
      </c>
      <c r="B297" s="3">
        <v>28</v>
      </c>
      <c r="C297" s="6">
        <v>0.71250000000000002</v>
      </c>
      <c r="D297" s="13">
        <v>17</v>
      </c>
      <c r="E297" s="13">
        <f t="shared" si="4"/>
        <v>534.00000000000011</v>
      </c>
      <c r="F297" s="3">
        <v>40.200000000000003</v>
      </c>
      <c r="G297" s="3" t="s">
        <v>365</v>
      </c>
      <c r="H297" s="3">
        <v>31.6</v>
      </c>
      <c r="I297" s="3">
        <v>90</v>
      </c>
      <c r="J297" s="3">
        <v>24</v>
      </c>
      <c r="K297" s="8">
        <v>1</v>
      </c>
      <c r="L297" s="3">
        <v>1.7</v>
      </c>
      <c r="M297" s="14">
        <v>0</v>
      </c>
      <c r="N297" s="14">
        <v>0</v>
      </c>
      <c r="O297" s="14">
        <v>1</v>
      </c>
      <c r="P297" s="3" t="s">
        <v>281</v>
      </c>
    </row>
    <row r="298" spans="1:16" ht="13.5" thickBot="1" x14ac:dyDescent="0.25">
      <c r="A298" s="5">
        <v>42570</v>
      </c>
      <c r="B298" s="3">
        <v>28</v>
      </c>
      <c r="C298" s="6">
        <v>0.75069444444444444</v>
      </c>
      <c r="D298" s="13">
        <v>18</v>
      </c>
      <c r="E298" s="13">
        <f t="shared" si="4"/>
        <v>589.00000000000011</v>
      </c>
      <c r="F298" s="3">
        <v>37.799999999999997</v>
      </c>
      <c r="G298" s="3" t="s">
        <v>365</v>
      </c>
      <c r="H298" s="3">
        <v>33.299999999999997</v>
      </c>
      <c r="I298" s="3">
        <v>90</v>
      </c>
      <c r="J298" s="3">
        <v>24</v>
      </c>
      <c r="K298" s="8">
        <v>1</v>
      </c>
      <c r="L298" s="3">
        <v>1</v>
      </c>
      <c r="M298" s="14">
        <v>0</v>
      </c>
      <c r="N298" s="14">
        <v>0</v>
      </c>
      <c r="O298" s="14">
        <v>1</v>
      </c>
      <c r="P298" s="3" t="s">
        <v>281</v>
      </c>
    </row>
    <row r="299" spans="1:16" ht="13.5" thickBot="1" x14ac:dyDescent="0.25">
      <c r="A299" s="5">
        <v>42570</v>
      </c>
      <c r="B299" s="3">
        <v>29</v>
      </c>
      <c r="C299" s="6">
        <v>0.3347222222222222</v>
      </c>
      <c r="D299" s="13">
        <v>8</v>
      </c>
      <c r="E299" s="13">
        <f t="shared" si="4"/>
        <v>0</v>
      </c>
      <c r="F299" s="3" t="s">
        <v>4</v>
      </c>
      <c r="G299" s="3" t="s">
        <v>4</v>
      </c>
      <c r="H299" s="3">
        <v>21.6</v>
      </c>
      <c r="I299" s="3">
        <v>100</v>
      </c>
      <c r="J299" s="3">
        <v>225</v>
      </c>
      <c r="K299" s="8">
        <v>0</v>
      </c>
      <c r="L299" s="3">
        <v>2.5</v>
      </c>
      <c r="M299" s="14">
        <v>2</v>
      </c>
      <c r="N299" s="14">
        <v>1</v>
      </c>
      <c r="O299" s="14">
        <v>0</v>
      </c>
      <c r="P299" s="3" t="s">
        <v>282</v>
      </c>
    </row>
    <row r="300" spans="1:16" ht="13.5" thickBot="1" x14ac:dyDescent="0.25">
      <c r="A300" s="5">
        <v>42570</v>
      </c>
      <c r="B300" s="3">
        <v>29</v>
      </c>
      <c r="C300" s="6">
        <v>0.37222222222222223</v>
      </c>
      <c r="D300" s="13">
        <v>9</v>
      </c>
      <c r="E300" s="13">
        <f t="shared" si="4"/>
        <v>54.00000000000005</v>
      </c>
      <c r="F300" s="3">
        <v>27.3</v>
      </c>
      <c r="G300" s="3" t="s">
        <v>365</v>
      </c>
      <c r="H300" s="3">
        <v>25.6</v>
      </c>
      <c r="I300" s="3">
        <v>100</v>
      </c>
      <c r="J300" s="3">
        <v>225</v>
      </c>
      <c r="K300" s="8">
        <v>1</v>
      </c>
      <c r="L300" s="3">
        <v>0.9</v>
      </c>
      <c r="M300" s="14">
        <v>2</v>
      </c>
      <c r="N300" s="14">
        <v>1</v>
      </c>
      <c r="O300" s="14">
        <v>0</v>
      </c>
      <c r="P300" s="3" t="s">
        <v>282</v>
      </c>
    </row>
    <row r="301" spans="1:16" ht="13.5" thickBot="1" x14ac:dyDescent="0.25">
      <c r="A301" s="5">
        <v>42570</v>
      </c>
      <c r="B301" s="3">
        <v>29</v>
      </c>
      <c r="C301" s="6">
        <v>0.41319444444444442</v>
      </c>
      <c r="D301" s="13">
        <v>10</v>
      </c>
      <c r="E301" s="13">
        <f t="shared" si="4"/>
        <v>113</v>
      </c>
      <c r="F301" s="3">
        <v>39.6</v>
      </c>
      <c r="G301" s="3" t="s">
        <v>365</v>
      </c>
      <c r="H301" s="3">
        <v>24.9</v>
      </c>
      <c r="I301" s="3">
        <v>109</v>
      </c>
      <c r="J301" s="3">
        <v>224</v>
      </c>
      <c r="K301" s="8">
        <v>1</v>
      </c>
      <c r="L301" s="3">
        <v>3.4</v>
      </c>
      <c r="M301" s="14">
        <v>2</v>
      </c>
      <c r="N301" s="14">
        <v>1</v>
      </c>
      <c r="O301" s="14">
        <v>0</v>
      </c>
      <c r="P301" s="3" t="s">
        <v>282</v>
      </c>
    </row>
    <row r="302" spans="1:16" ht="13.5" thickBot="1" x14ac:dyDescent="0.25">
      <c r="A302" s="5">
        <v>42570</v>
      </c>
      <c r="B302" s="3">
        <v>29</v>
      </c>
      <c r="C302" s="6">
        <v>0.45624999999999999</v>
      </c>
      <c r="D302" s="13">
        <v>11</v>
      </c>
      <c r="E302" s="13">
        <f t="shared" si="4"/>
        <v>175.00000000000003</v>
      </c>
      <c r="F302" s="3">
        <v>53.2</v>
      </c>
      <c r="G302" s="3" t="s">
        <v>365</v>
      </c>
      <c r="H302" s="3">
        <v>28.2</v>
      </c>
      <c r="I302" s="3">
        <v>110</v>
      </c>
      <c r="J302" s="3">
        <v>228</v>
      </c>
      <c r="K302" s="8">
        <v>1</v>
      </c>
      <c r="L302" s="3">
        <v>0.4</v>
      </c>
      <c r="M302" s="14">
        <v>2</v>
      </c>
      <c r="N302" s="14">
        <v>1</v>
      </c>
      <c r="O302" s="14">
        <v>0</v>
      </c>
      <c r="P302" s="3" t="s">
        <v>282</v>
      </c>
    </row>
    <row r="303" spans="1:16" ht="13.5" thickBot="1" x14ac:dyDescent="0.25">
      <c r="A303" s="5">
        <v>42570</v>
      </c>
      <c r="B303" s="3">
        <v>29</v>
      </c>
      <c r="C303" s="6">
        <v>0.49861111111111112</v>
      </c>
      <c r="D303" s="13">
        <v>12</v>
      </c>
      <c r="E303" s="13">
        <f t="shared" si="4"/>
        <v>236.00000000000006</v>
      </c>
      <c r="F303" s="3">
        <v>54.1</v>
      </c>
      <c r="G303" s="3" t="s">
        <v>365</v>
      </c>
      <c r="H303" s="3">
        <v>28.6</v>
      </c>
      <c r="I303" s="3">
        <v>110</v>
      </c>
      <c r="J303" s="3">
        <v>228</v>
      </c>
      <c r="K303" s="8">
        <v>1</v>
      </c>
      <c r="L303" s="3">
        <v>2.6</v>
      </c>
      <c r="M303" s="14">
        <v>2</v>
      </c>
      <c r="N303" s="14">
        <v>1</v>
      </c>
      <c r="O303" s="14">
        <v>0</v>
      </c>
      <c r="P303" s="3" t="s">
        <v>282</v>
      </c>
    </row>
    <row r="304" spans="1:16" ht="13.5" thickBot="1" x14ac:dyDescent="0.25">
      <c r="A304" s="5">
        <v>42570</v>
      </c>
      <c r="B304" s="3">
        <v>29</v>
      </c>
      <c r="C304" s="6">
        <v>0.54166666666666663</v>
      </c>
      <c r="D304" s="13">
        <v>13</v>
      </c>
      <c r="E304" s="13">
        <f t="shared" si="4"/>
        <v>298</v>
      </c>
      <c r="F304" s="3">
        <v>52.7</v>
      </c>
      <c r="G304" s="3" t="s">
        <v>365</v>
      </c>
      <c r="H304" s="3">
        <v>28.7</v>
      </c>
      <c r="I304" s="3">
        <v>110</v>
      </c>
      <c r="J304" s="3">
        <v>228</v>
      </c>
      <c r="K304" s="8">
        <v>1</v>
      </c>
      <c r="L304" s="3">
        <v>3.1</v>
      </c>
      <c r="M304" s="14">
        <v>0</v>
      </c>
      <c r="N304" s="14">
        <v>0</v>
      </c>
      <c r="O304" s="14">
        <v>1</v>
      </c>
      <c r="P304" s="3" t="s">
        <v>282</v>
      </c>
    </row>
    <row r="305" spans="1:16" ht="13.5" thickBot="1" x14ac:dyDescent="0.25">
      <c r="A305" s="5">
        <v>42570</v>
      </c>
      <c r="B305" s="3">
        <v>29</v>
      </c>
      <c r="C305" s="6">
        <v>0.58194444444444449</v>
      </c>
      <c r="D305" s="13">
        <v>14</v>
      </c>
      <c r="E305" s="13">
        <f t="shared" si="4"/>
        <v>356.00000000000011</v>
      </c>
      <c r="F305" s="3">
        <v>55.8</v>
      </c>
      <c r="G305" s="3" t="s">
        <v>365</v>
      </c>
      <c r="H305" s="3">
        <v>29.9</v>
      </c>
      <c r="I305" s="3">
        <v>110</v>
      </c>
      <c r="J305" s="3">
        <v>228</v>
      </c>
      <c r="K305" s="8">
        <v>1</v>
      </c>
      <c r="L305" s="3">
        <v>3.5</v>
      </c>
      <c r="M305" s="14">
        <v>0</v>
      </c>
      <c r="N305" s="14">
        <v>0</v>
      </c>
      <c r="O305" s="14">
        <v>1</v>
      </c>
      <c r="P305" s="3" t="s">
        <v>282</v>
      </c>
    </row>
    <row r="306" spans="1:16" ht="13.5" thickBot="1" x14ac:dyDescent="0.25">
      <c r="A306" s="5">
        <v>42570</v>
      </c>
      <c r="B306" s="3">
        <v>29</v>
      </c>
      <c r="C306" s="6">
        <v>0.62361111111111112</v>
      </c>
      <c r="D306" s="13">
        <v>15</v>
      </c>
      <c r="E306" s="13">
        <f t="shared" si="4"/>
        <v>416.00000000000006</v>
      </c>
      <c r="F306" s="3">
        <v>51.9</v>
      </c>
      <c r="G306" s="3" t="s">
        <v>365</v>
      </c>
      <c r="H306" s="3">
        <v>31.9</v>
      </c>
      <c r="I306" s="3">
        <v>110</v>
      </c>
      <c r="J306" s="3">
        <v>228</v>
      </c>
      <c r="K306" s="8">
        <v>1</v>
      </c>
      <c r="L306" s="3">
        <v>2.5</v>
      </c>
      <c r="M306" s="14">
        <v>0</v>
      </c>
      <c r="N306" s="14">
        <v>0</v>
      </c>
      <c r="O306" s="14">
        <v>1</v>
      </c>
      <c r="P306" s="3" t="s">
        <v>282</v>
      </c>
    </row>
    <row r="307" spans="1:16" ht="13.5" thickBot="1" x14ac:dyDescent="0.25">
      <c r="A307" s="5">
        <v>42570</v>
      </c>
      <c r="B307" s="3">
        <v>29</v>
      </c>
      <c r="C307" s="6">
        <v>0.66527777777777775</v>
      </c>
      <c r="D307" s="13">
        <v>16</v>
      </c>
      <c r="E307" s="13">
        <f t="shared" si="4"/>
        <v>476</v>
      </c>
      <c r="F307" s="3">
        <v>47.2</v>
      </c>
      <c r="G307" s="3" t="s">
        <v>365</v>
      </c>
      <c r="H307" s="3">
        <v>30.6</v>
      </c>
      <c r="I307" s="3">
        <v>110</v>
      </c>
      <c r="J307" s="3">
        <v>228</v>
      </c>
      <c r="K307" s="8">
        <v>1</v>
      </c>
      <c r="L307" s="3">
        <v>2.1</v>
      </c>
      <c r="M307" s="14">
        <v>0</v>
      </c>
      <c r="N307" s="14">
        <v>0</v>
      </c>
      <c r="O307" s="14">
        <v>1</v>
      </c>
      <c r="P307" s="3" t="s">
        <v>282</v>
      </c>
    </row>
    <row r="308" spans="1:16" ht="13.5" thickBot="1" x14ac:dyDescent="0.25">
      <c r="A308" s="5">
        <v>42570</v>
      </c>
      <c r="B308" s="3">
        <v>29</v>
      </c>
      <c r="C308" s="6">
        <v>0.70763888888888893</v>
      </c>
      <c r="D308" s="13">
        <v>17</v>
      </c>
      <c r="E308" s="13">
        <f t="shared" si="4"/>
        <v>537.00000000000011</v>
      </c>
      <c r="F308" s="3">
        <v>42.2</v>
      </c>
      <c r="G308" s="3" t="s">
        <v>365</v>
      </c>
      <c r="H308" s="3">
        <v>30.8</v>
      </c>
      <c r="I308" s="3">
        <v>110</v>
      </c>
      <c r="J308" s="3">
        <v>228</v>
      </c>
      <c r="K308" s="8">
        <v>1</v>
      </c>
      <c r="L308" s="3">
        <v>4.5999999999999996</v>
      </c>
      <c r="M308" s="14">
        <v>0</v>
      </c>
      <c r="N308" s="14">
        <v>0</v>
      </c>
      <c r="O308" s="14">
        <v>1</v>
      </c>
      <c r="P308" s="3" t="s">
        <v>282</v>
      </c>
    </row>
    <row r="309" spans="1:16" ht="13.5" thickBot="1" x14ac:dyDescent="0.25">
      <c r="A309" s="5">
        <v>42570</v>
      </c>
      <c r="B309" s="3">
        <v>29</v>
      </c>
      <c r="C309" s="6">
        <v>0.74513888888888891</v>
      </c>
      <c r="D309" s="13">
        <v>18</v>
      </c>
      <c r="E309" s="13">
        <f t="shared" si="4"/>
        <v>591.00000000000011</v>
      </c>
      <c r="F309" s="3">
        <v>40.4</v>
      </c>
      <c r="G309" s="3" t="s">
        <v>365</v>
      </c>
      <c r="H309" s="3">
        <v>31.1</v>
      </c>
      <c r="I309" s="3">
        <v>110</v>
      </c>
      <c r="J309" s="3">
        <v>228</v>
      </c>
      <c r="K309" s="8">
        <v>1</v>
      </c>
      <c r="L309" s="3">
        <v>1.7</v>
      </c>
      <c r="M309" s="14">
        <v>0</v>
      </c>
      <c r="N309" s="14">
        <v>0</v>
      </c>
      <c r="O309" s="14">
        <v>1</v>
      </c>
      <c r="P309" s="3" t="s">
        <v>282</v>
      </c>
    </row>
    <row r="310" spans="1:16" ht="13.5" thickBot="1" x14ac:dyDescent="0.25">
      <c r="A310" s="5">
        <v>42570</v>
      </c>
      <c r="B310" s="3">
        <v>30</v>
      </c>
      <c r="C310" s="6">
        <v>0.3347222222222222</v>
      </c>
      <c r="D310" s="13">
        <v>8</v>
      </c>
      <c r="E310" s="13">
        <f t="shared" si="4"/>
        <v>0</v>
      </c>
      <c r="F310" s="3" t="s">
        <v>4</v>
      </c>
      <c r="G310" s="3" t="s">
        <v>4</v>
      </c>
      <c r="H310" s="3">
        <v>21.6</v>
      </c>
      <c r="I310" s="3">
        <v>100</v>
      </c>
      <c r="J310" s="3">
        <v>225</v>
      </c>
      <c r="K310" s="8">
        <v>0</v>
      </c>
      <c r="L310" s="3">
        <v>2.5</v>
      </c>
      <c r="M310" s="14">
        <v>2</v>
      </c>
      <c r="N310" s="14">
        <v>1</v>
      </c>
      <c r="O310" s="14">
        <v>0</v>
      </c>
      <c r="P310" s="3" t="s">
        <v>283</v>
      </c>
    </row>
    <row r="311" spans="1:16" ht="13.5" thickBot="1" x14ac:dyDescent="0.25">
      <c r="A311" s="5">
        <v>42570</v>
      </c>
      <c r="B311" s="3">
        <v>30</v>
      </c>
      <c r="C311" s="6">
        <v>0.37222222222222223</v>
      </c>
      <c r="D311" s="13">
        <v>9</v>
      </c>
      <c r="E311" s="13">
        <f t="shared" si="4"/>
        <v>54.00000000000005</v>
      </c>
      <c r="F311" s="3" t="s">
        <v>4</v>
      </c>
      <c r="G311" s="3" t="s">
        <v>4</v>
      </c>
      <c r="H311" s="3">
        <v>25.6</v>
      </c>
      <c r="I311" s="3">
        <v>100</v>
      </c>
      <c r="J311" s="3">
        <v>225</v>
      </c>
      <c r="K311" s="8">
        <v>0</v>
      </c>
      <c r="L311" s="3">
        <v>0.9</v>
      </c>
      <c r="M311" s="14">
        <v>2</v>
      </c>
      <c r="N311" s="14">
        <v>1</v>
      </c>
      <c r="O311" s="14">
        <v>0</v>
      </c>
      <c r="P311" s="3" t="s">
        <v>283</v>
      </c>
    </row>
    <row r="312" spans="1:16" ht="13.5" thickBot="1" x14ac:dyDescent="0.25">
      <c r="A312" s="5">
        <v>42570</v>
      </c>
      <c r="B312" s="3">
        <v>30</v>
      </c>
      <c r="C312" s="6">
        <v>0.41319444444444442</v>
      </c>
      <c r="D312" s="13">
        <v>10</v>
      </c>
      <c r="E312" s="13">
        <f t="shared" si="4"/>
        <v>113</v>
      </c>
      <c r="F312" s="3" t="s">
        <v>4</v>
      </c>
      <c r="G312" s="3" t="s">
        <v>4</v>
      </c>
      <c r="H312" s="3">
        <v>24.9</v>
      </c>
      <c r="I312" s="3">
        <v>100</v>
      </c>
      <c r="J312" s="3">
        <v>225</v>
      </c>
      <c r="K312" s="8">
        <v>0</v>
      </c>
      <c r="L312" s="3">
        <v>3.4</v>
      </c>
      <c r="M312" s="14">
        <v>2</v>
      </c>
      <c r="N312" s="14">
        <v>1</v>
      </c>
      <c r="O312" s="14">
        <v>0</v>
      </c>
      <c r="P312" s="3" t="s">
        <v>283</v>
      </c>
    </row>
    <row r="313" spans="1:16" ht="13.5" thickBot="1" x14ac:dyDescent="0.25">
      <c r="A313" s="5">
        <v>42570</v>
      </c>
      <c r="B313" s="3">
        <v>30</v>
      </c>
      <c r="C313" s="6">
        <v>0.45624999999999999</v>
      </c>
      <c r="D313" s="13">
        <v>11</v>
      </c>
      <c r="E313" s="13">
        <f t="shared" si="4"/>
        <v>175.00000000000003</v>
      </c>
      <c r="F313" s="3" t="s">
        <v>4</v>
      </c>
      <c r="G313" s="3" t="s">
        <v>4</v>
      </c>
      <c r="H313" s="3">
        <v>28.2</v>
      </c>
      <c r="I313" s="3">
        <v>100</v>
      </c>
      <c r="J313" s="3">
        <v>225</v>
      </c>
      <c r="K313" s="8">
        <v>0</v>
      </c>
      <c r="L313" s="3">
        <v>0.4</v>
      </c>
      <c r="M313" s="14">
        <v>2</v>
      </c>
      <c r="N313" s="14">
        <v>1</v>
      </c>
      <c r="O313" s="14">
        <v>0</v>
      </c>
      <c r="P313" s="3" t="s">
        <v>283</v>
      </c>
    </row>
    <row r="314" spans="1:16" ht="13.5" thickBot="1" x14ac:dyDescent="0.25">
      <c r="A314" s="5">
        <v>42570</v>
      </c>
      <c r="B314" s="3">
        <v>30</v>
      </c>
      <c r="C314" s="6">
        <v>0.49861111111111112</v>
      </c>
      <c r="D314" s="13">
        <v>12</v>
      </c>
      <c r="E314" s="13">
        <f t="shared" si="4"/>
        <v>236.00000000000006</v>
      </c>
      <c r="F314" s="3" t="s">
        <v>4</v>
      </c>
      <c r="G314" s="3" t="s">
        <v>4</v>
      </c>
      <c r="H314" s="3">
        <v>28.6</v>
      </c>
      <c r="I314" s="3">
        <v>100</v>
      </c>
      <c r="J314" s="3">
        <v>225</v>
      </c>
      <c r="K314" s="8">
        <v>0</v>
      </c>
      <c r="L314" s="3">
        <v>2.6</v>
      </c>
      <c r="M314" s="14">
        <v>2</v>
      </c>
      <c r="N314" s="14">
        <v>1</v>
      </c>
      <c r="O314" s="14">
        <v>0</v>
      </c>
      <c r="P314" s="3" t="s">
        <v>283</v>
      </c>
    </row>
    <row r="315" spans="1:16" ht="13.5" thickBot="1" x14ac:dyDescent="0.25">
      <c r="A315" s="5">
        <v>42570</v>
      </c>
      <c r="B315" s="3">
        <v>30</v>
      </c>
      <c r="C315" s="6">
        <v>0.54166666666666663</v>
      </c>
      <c r="D315" s="13">
        <v>13</v>
      </c>
      <c r="E315" s="13">
        <f t="shared" si="4"/>
        <v>298</v>
      </c>
      <c r="F315" s="3" t="s">
        <v>4</v>
      </c>
      <c r="G315" s="3" t="s">
        <v>4</v>
      </c>
      <c r="H315" s="3">
        <v>30</v>
      </c>
      <c r="I315" s="3">
        <v>100</v>
      </c>
      <c r="J315" s="3">
        <v>225</v>
      </c>
      <c r="K315" s="8">
        <v>1</v>
      </c>
      <c r="L315" s="3">
        <v>0</v>
      </c>
      <c r="M315" s="14">
        <v>2</v>
      </c>
      <c r="N315" s="14">
        <v>1</v>
      </c>
      <c r="O315" s="14">
        <v>0</v>
      </c>
      <c r="P315" s="3" t="s">
        <v>283</v>
      </c>
    </row>
    <row r="316" spans="1:16" ht="13.5" thickBot="1" x14ac:dyDescent="0.25">
      <c r="A316" s="5">
        <v>42570</v>
      </c>
      <c r="B316" s="3">
        <v>30</v>
      </c>
      <c r="C316" s="6">
        <v>0.58194444444444449</v>
      </c>
      <c r="D316" s="13">
        <v>14</v>
      </c>
      <c r="E316" s="13">
        <f t="shared" si="4"/>
        <v>356.00000000000011</v>
      </c>
      <c r="F316" s="3">
        <v>32</v>
      </c>
      <c r="G316" s="3" t="s">
        <v>365</v>
      </c>
      <c r="H316" s="3">
        <v>29.9</v>
      </c>
      <c r="I316" s="3">
        <v>97</v>
      </c>
      <c r="J316" s="3">
        <v>225</v>
      </c>
      <c r="K316" s="8">
        <v>1</v>
      </c>
      <c r="L316" s="3">
        <v>3.5</v>
      </c>
      <c r="M316" s="14">
        <v>2</v>
      </c>
      <c r="N316" s="14">
        <v>1</v>
      </c>
      <c r="O316" s="14">
        <v>0</v>
      </c>
      <c r="P316" s="3" t="s">
        <v>283</v>
      </c>
    </row>
    <row r="317" spans="1:16" ht="13.5" thickBot="1" x14ac:dyDescent="0.25">
      <c r="A317" s="5">
        <v>42570</v>
      </c>
      <c r="B317" s="3">
        <v>30</v>
      </c>
      <c r="C317" s="6">
        <v>0.62361111111111112</v>
      </c>
      <c r="D317" s="13">
        <v>15</v>
      </c>
      <c r="E317" s="13">
        <f t="shared" si="4"/>
        <v>416.00000000000006</v>
      </c>
      <c r="F317" s="3">
        <v>31.3</v>
      </c>
      <c r="G317" s="3" t="s">
        <v>365</v>
      </c>
      <c r="H317" s="3">
        <v>31.9</v>
      </c>
      <c r="I317" s="3">
        <v>97</v>
      </c>
      <c r="J317" s="3">
        <v>225</v>
      </c>
      <c r="K317" s="8">
        <v>1</v>
      </c>
      <c r="L317" s="3">
        <v>2.5</v>
      </c>
      <c r="M317" s="14">
        <v>2</v>
      </c>
      <c r="N317" s="14">
        <v>1</v>
      </c>
      <c r="O317" s="14">
        <v>0</v>
      </c>
      <c r="P317" s="3" t="s">
        <v>283</v>
      </c>
    </row>
    <row r="318" spans="1:16" ht="13.5" thickBot="1" x14ac:dyDescent="0.25">
      <c r="A318" s="5">
        <v>42570</v>
      </c>
      <c r="B318" s="3">
        <v>30</v>
      </c>
      <c r="C318" s="6">
        <v>0.66527777777777775</v>
      </c>
      <c r="D318" s="13">
        <v>16</v>
      </c>
      <c r="E318" s="13">
        <f t="shared" si="4"/>
        <v>476</v>
      </c>
      <c r="F318" s="3">
        <v>39.9</v>
      </c>
      <c r="G318" s="3" t="s">
        <v>365</v>
      </c>
      <c r="H318" s="3">
        <v>30.6</v>
      </c>
      <c r="I318" s="3">
        <v>97</v>
      </c>
      <c r="J318" s="3">
        <v>225</v>
      </c>
      <c r="K318" s="8">
        <v>1</v>
      </c>
      <c r="L318" s="3">
        <v>0</v>
      </c>
      <c r="M318" s="14">
        <v>0</v>
      </c>
      <c r="N318" s="14">
        <v>0</v>
      </c>
      <c r="O318" s="14">
        <v>1</v>
      </c>
      <c r="P318" s="3" t="s">
        <v>283</v>
      </c>
    </row>
    <row r="319" spans="1:16" ht="13.5" thickBot="1" x14ac:dyDescent="0.25">
      <c r="A319" s="5">
        <v>42570</v>
      </c>
      <c r="B319" s="3">
        <v>30</v>
      </c>
      <c r="C319" s="6">
        <v>0.70763888888888893</v>
      </c>
      <c r="D319" s="13">
        <v>17</v>
      </c>
      <c r="E319" s="13">
        <f t="shared" si="4"/>
        <v>537.00000000000011</v>
      </c>
      <c r="F319" s="3">
        <v>33.299999999999997</v>
      </c>
      <c r="G319" s="3" t="s">
        <v>365</v>
      </c>
      <c r="H319" s="3">
        <v>30.8</v>
      </c>
      <c r="I319" s="3">
        <v>97</v>
      </c>
      <c r="J319" s="3">
        <v>225</v>
      </c>
      <c r="K319" s="8">
        <v>1</v>
      </c>
      <c r="L319" s="3">
        <v>4.5999999999999996</v>
      </c>
      <c r="M319" s="14">
        <v>0</v>
      </c>
      <c r="N319" s="14">
        <v>0</v>
      </c>
      <c r="O319" s="14">
        <v>1</v>
      </c>
      <c r="P319" s="3" t="s">
        <v>283</v>
      </c>
    </row>
    <row r="320" spans="1:16" ht="13.5" thickBot="1" x14ac:dyDescent="0.25">
      <c r="A320" s="5">
        <v>42570</v>
      </c>
      <c r="B320" s="3">
        <v>30</v>
      </c>
      <c r="C320" s="6">
        <v>0.74722222222222223</v>
      </c>
      <c r="D320" s="13">
        <v>18</v>
      </c>
      <c r="E320" s="13">
        <f t="shared" si="4"/>
        <v>594.00000000000011</v>
      </c>
      <c r="F320" s="3">
        <v>30</v>
      </c>
      <c r="G320" s="3" t="s">
        <v>365</v>
      </c>
      <c r="H320" s="3">
        <v>31.8</v>
      </c>
      <c r="I320" s="3">
        <v>97</v>
      </c>
      <c r="J320" s="3">
        <v>225</v>
      </c>
      <c r="K320" s="8">
        <v>1</v>
      </c>
      <c r="L320" s="3">
        <v>0.8</v>
      </c>
      <c r="M320" s="14">
        <v>0</v>
      </c>
      <c r="N320" s="14">
        <v>0</v>
      </c>
      <c r="O320" s="14">
        <v>1</v>
      </c>
      <c r="P320" s="3" t="s">
        <v>283</v>
      </c>
    </row>
    <row r="321" spans="1:16" ht="13.5" thickBot="1" x14ac:dyDescent="0.25">
      <c r="A321" s="5">
        <v>42570</v>
      </c>
      <c r="B321" s="3">
        <v>31</v>
      </c>
      <c r="C321" s="6">
        <v>0.3347222222222222</v>
      </c>
      <c r="D321" s="13">
        <v>8</v>
      </c>
      <c r="E321" s="13">
        <f t="shared" si="4"/>
        <v>0</v>
      </c>
      <c r="F321" s="3" t="s">
        <v>4</v>
      </c>
      <c r="G321" s="3" t="s">
        <v>4</v>
      </c>
      <c r="H321" s="3">
        <v>21.6</v>
      </c>
      <c r="I321" s="3">
        <v>100</v>
      </c>
      <c r="J321" s="3">
        <v>225</v>
      </c>
      <c r="K321" s="8">
        <v>0</v>
      </c>
      <c r="L321" s="3">
        <v>2.5</v>
      </c>
      <c r="M321" s="14">
        <v>2</v>
      </c>
      <c r="N321" s="14">
        <v>1</v>
      </c>
      <c r="O321" s="14">
        <v>0</v>
      </c>
      <c r="P321" s="3" t="s">
        <v>284</v>
      </c>
    </row>
    <row r="322" spans="1:16" ht="13.5" thickBot="1" x14ac:dyDescent="0.25">
      <c r="A322" s="5">
        <v>42570</v>
      </c>
      <c r="B322" s="3">
        <v>31</v>
      </c>
      <c r="C322" s="6">
        <v>0.37222222222222223</v>
      </c>
      <c r="D322" s="13">
        <v>9</v>
      </c>
      <c r="E322" s="13">
        <f t="shared" ref="E322:E385" si="5">IF(B322=B321,((C322-C321)*1440)+E321,0)</f>
        <v>54.00000000000005</v>
      </c>
      <c r="F322" s="3" t="s">
        <v>4</v>
      </c>
      <c r="G322" s="3" t="s">
        <v>4</v>
      </c>
      <c r="H322" s="3">
        <v>25.6</v>
      </c>
      <c r="I322" s="3">
        <v>100</v>
      </c>
      <c r="J322" s="3">
        <v>225</v>
      </c>
      <c r="K322" s="8">
        <v>1</v>
      </c>
      <c r="L322" s="3">
        <v>0.9</v>
      </c>
      <c r="M322" s="14">
        <v>2</v>
      </c>
      <c r="N322" s="14">
        <v>1</v>
      </c>
      <c r="O322" s="14">
        <v>0</v>
      </c>
      <c r="P322" s="3" t="s">
        <v>284</v>
      </c>
    </row>
    <row r="323" spans="1:16" ht="13.5" thickBot="1" x14ac:dyDescent="0.25">
      <c r="A323" s="5">
        <v>42570</v>
      </c>
      <c r="B323" s="3">
        <v>31</v>
      </c>
      <c r="C323" s="6">
        <v>0.41319444444444442</v>
      </c>
      <c r="D323" s="13">
        <v>10</v>
      </c>
      <c r="E323" s="13">
        <f t="shared" si="5"/>
        <v>113</v>
      </c>
      <c r="F323" s="3">
        <v>24.8</v>
      </c>
      <c r="G323" s="3" t="s">
        <v>365</v>
      </c>
      <c r="H323" s="3">
        <v>24.9</v>
      </c>
      <c r="I323" s="3">
        <v>114</v>
      </c>
      <c r="J323" s="3">
        <v>218</v>
      </c>
      <c r="K323" s="8">
        <v>1</v>
      </c>
      <c r="L323" s="3">
        <v>3.4</v>
      </c>
      <c r="M323" s="14">
        <v>2</v>
      </c>
      <c r="N323" s="14">
        <v>1</v>
      </c>
      <c r="O323" s="14">
        <v>0</v>
      </c>
      <c r="P323" s="3" t="s">
        <v>284</v>
      </c>
    </row>
    <row r="324" spans="1:16" ht="13.5" thickBot="1" x14ac:dyDescent="0.25">
      <c r="A324" s="5">
        <v>42570</v>
      </c>
      <c r="B324" s="3">
        <v>31</v>
      </c>
      <c r="C324" s="6">
        <v>0.45624999999999999</v>
      </c>
      <c r="D324" s="13">
        <v>11</v>
      </c>
      <c r="E324" s="13">
        <f t="shared" si="5"/>
        <v>175.00000000000003</v>
      </c>
      <c r="F324" s="3">
        <v>40.200000000000003</v>
      </c>
      <c r="G324" s="3" t="s">
        <v>365</v>
      </c>
      <c r="H324" s="3">
        <v>28.2</v>
      </c>
      <c r="I324" s="3">
        <v>125</v>
      </c>
      <c r="J324" s="3">
        <v>224</v>
      </c>
      <c r="K324" s="8">
        <v>1</v>
      </c>
      <c r="L324" s="3">
        <v>0.4</v>
      </c>
      <c r="M324" s="14">
        <v>2</v>
      </c>
      <c r="N324" s="14">
        <v>1</v>
      </c>
      <c r="O324" s="14">
        <v>0</v>
      </c>
      <c r="P324" s="3" t="s">
        <v>284</v>
      </c>
    </row>
    <row r="325" spans="1:16" ht="13.5" thickBot="1" x14ac:dyDescent="0.25">
      <c r="A325" s="5">
        <v>42570</v>
      </c>
      <c r="B325" s="3">
        <v>31</v>
      </c>
      <c r="C325" s="6">
        <v>0.49861111111111112</v>
      </c>
      <c r="D325" s="13">
        <v>12</v>
      </c>
      <c r="E325" s="13">
        <f t="shared" si="5"/>
        <v>236.00000000000006</v>
      </c>
      <c r="F325" s="3">
        <v>45.5</v>
      </c>
      <c r="G325" s="3" t="s">
        <v>365</v>
      </c>
      <c r="H325" s="3">
        <v>28.6</v>
      </c>
      <c r="I325" s="3">
        <v>125</v>
      </c>
      <c r="J325" s="3">
        <v>224</v>
      </c>
      <c r="K325" s="8">
        <v>1</v>
      </c>
      <c r="L325" s="3">
        <v>2.6</v>
      </c>
      <c r="M325" s="14">
        <v>2</v>
      </c>
      <c r="N325" s="14">
        <v>1</v>
      </c>
      <c r="O325" s="14">
        <v>0</v>
      </c>
      <c r="P325" s="3" t="s">
        <v>284</v>
      </c>
    </row>
    <row r="326" spans="1:16" ht="13.5" thickBot="1" x14ac:dyDescent="0.25">
      <c r="A326" s="5">
        <v>42570</v>
      </c>
      <c r="B326" s="3">
        <v>31</v>
      </c>
      <c r="C326" s="6">
        <v>0.54166666666666663</v>
      </c>
      <c r="D326" s="13">
        <v>13</v>
      </c>
      <c r="E326" s="13">
        <f t="shared" si="5"/>
        <v>298</v>
      </c>
      <c r="F326" s="3">
        <v>43.3</v>
      </c>
      <c r="G326" s="3" t="s">
        <v>365</v>
      </c>
      <c r="H326" s="3">
        <v>28.7</v>
      </c>
      <c r="I326" s="3">
        <v>125</v>
      </c>
      <c r="J326" s="3">
        <v>224</v>
      </c>
      <c r="K326" s="8">
        <v>1</v>
      </c>
      <c r="L326" s="3">
        <v>3.1</v>
      </c>
      <c r="M326" s="14">
        <v>0</v>
      </c>
      <c r="N326" s="14">
        <v>0</v>
      </c>
      <c r="O326" s="14">
        <v>1</v>
      </c>
      <c r="P326" s="3" t="s">
        <v>284</v>
      </c>
    </row>
    <row r="327" spans="1:16" ht="13.5" thickBot="1" x14ac:dyDescent="0.25">
      <c r="A327" s="5">
        <v>42570</v>
      </c>
      <c r="B327" s="3">
        <v>31</v>
      </c>
      <c r="C327" s="6">
        <v>0.58194444444444449</v>
      </c>
      <c r="D327" s="13">
        <v>14</v>
      </c>
      <c r="E327" s="13">
        <f t="shared" si="5"/>
        <v>356.00000000000011</v>
      </c>
      <c r="F327" s="3">
        <v>52.6</v>
      </c>
      <c r="G327" s="3" t="s">
        <v>365</v>
      </c>
      <c r="H327" s="3">
        <v>29.9</v>
      </c>
      <c r="I327" s="3">
        <v>125</v>
      </c>
      <c r="J327" s="3">
        <v>224</v>
      </c>
      <c r="K327" s="8">
        <v>1</v>
      </c>
      <c r="L327" s="3">
        <v>3.5</v>
      </c>
      <c r="M327" s="14">
        <v>0</v>
      </c>
      <c r="N327" s="14">
        <v>0</v>
      </c>
      <c r="O327" s="14">
        <v>1</v>
      </c>
      <c r="P327" s="3" t="s">
        <v>284</v>
      </c>
    </row>
    <row r="328" spans="1:16" ht="13.5" thickBot="1" x14ac:dyDescent="0.25">
      <c r="A328" s="5">
        <v>42570</v>
      </c>
      <c r="B328" s="3">
        <v>31</v>
      </c>
      <c r="C328" s="6">
        <v>0.62361111111111112</v>
      </c>
      <c r="D328" s="13">
        <v>15</v>
      </c>
      <c r="E328" s="13">
        <f t="shared" si="5"/>
        <v>416.00000000000006</v>
      </c>
      <c r="F328" s="3">
        <v>49.9</v>
      </c>
      <c r="G328" s="3" t="s">
        <v>365</v>
      </c>
      <c r="H328" s="3">
        <v>31.9</v>
      </c>
      <c r="I328" s="3">
        <v>125</v>
      </c>
      <c r="J328" s="3">
        <v>224</v>
      </c>
      <c r="K328" s="8">
        <v>1</v>
      </c>
      <c r="L328" s="3">
        <v>2.5</v>
      </c>
      <c r="M328" s="14">
        <v>0</v>
      </c>
      <c r="N328" s="14">
        <v>0</v>
      </c>
      <c r="O328" s="14">
        <v>1</v>
      </c>
      <c r="P328" s="3" t="s">
        <v>284</v>
      </c>
    </row>
    <row r="329" spans="1:16" ht="13.5" thickBot="1" x14ac:dyDescent="0.25">
      <c r="A329" s="5">
        <v>42570</v>
      </c>
      <c r="B329" s="3">
        <v>31</v>
      </c>
      <c r="C329" s="6">
        <v>0.66527777777777775</v>
      </c>
      <c r="D329" s="13">
        <v>16</v>
      </c>
      <c r="E329" s="13">
        <f t="shared" si="5"/>
        <v>476</v>
      </c>
      <c r="F329" s="3">
        <v>47.5</v>
      </c>
      <c r="G329" s="3" t="s">
        <v>365</v>
      </c>
      <c r="H329" s="3">
        <v>30.6</v>
      </c>
      <c r="I329" s="3">
        <v>125</v>
      </c>
      <c r="J329" s="3">
        <v>224</v>
      </c>
      <c r="K329" s="8">
        <v>1</v>
      </c>
      <c r="L329" s="3">
        <v>2.1</v>
      </c>
      <c r="M329" s="14">
        <v>0</v>
      </c>
      <c r="N329" s="14">
        <v>0</v>
      </c>
      <c r="O329" s="14">
        <v>1</v>
      </c>
      <c r="P329" s="3" t="s">
        <v>284</v>
      </c>
    </row>
    <row r="330" spans="1:16" ht="13.5" thickBot="1" x14ac:dyDescent="0.25">
      <c r="A330" s="5">
        <v>42570</v>
      </c>
      <c r="B330" s="3">
        <v>31</v>
      </c>
      <c r="C330" s="6">
        <v>0.70763888888888893</v>
      </c>
      <c r="D330" s="13">
        <v>17</v>
      </c>
      <c r="E330" s="13">
        <f t="shared" si="5"/>
        <v>537.00000000000011</v>
      </c>
      <c r="F330" s="3">
        <v>43.4</v>
      </c>
      <c r="G330" s="3" t="s">
        <v>365</v>
      </c>
      <c r="H330" s="3">
        <v>30.8</v>
      </c>
      <c r="I330" s="3">
        <v>125</v>
      </c>
      <c r="J330" s="3">
        <v>224</v>
      </c>
      <c r="K330" s="8">
        <v>1</v>
      </c>
      <c r="L330" s="3">
        <v>4.5999999999999996</v>
      </c>
      <c r="M330" s="14">
        <v>0</v>
      </c>
      <c r="N330" s="14">
        <v>0</v>
      </c>
      <c r="O330" s="14">
        <v>1</v>
      </c>
      <c r="P330" s="3" t="s">
        <v>284</v>
      </c>
    </row>
    <row r="331" spans="1:16" ht="13.5" thickBot="1" x14ac:dyDescent="0.25">
      <c r="A331" s="5">
        <v>42570</v>
      </c>
      <c r="B331" s="3">
        <v>31</v>
      </c>
      <c r="C331" s="6">
        <v>0.74513888888888891</v>
      </c>
      <c r="D331" s="13">
        <v>18</v>
      </c>
      <c r="E331" s="13">
        <f t="shared" si="5"/>
        <v>591.00000000000011</v>
      </c>
      <c r="F331" s="3">
        <v>39.5</v>
      </c>
      <c r="G331" s="3" t="s">
        <v>365</v>
      </c>
      <c r="H331" s="3">
        <v>31.1</v>
      </c>
      <c r="I331" s="3">
        <v>125</v>
      </c>
      <c r="J331" s="3">
        <v>224</v>
      </c>
      <c r="K331" s="8">
        <v>1</v>
      </c>
      <c r="L331" s="3">
        <v>1.7</v>
      </c>
      <c r="M331" s="14">
        <v>0</v>
      </c>
      <c r="N331" s="14">
        <v>0</v>
      </c>
      <c r="O331" s="14">
        <v>1</v>
      </c>
      <c r="P331" s="3" t="s">
        <v>284</v>
      </c>
    </row>
    <row r="332" spans="1:16" ht="13.5" thickBot="1" x14ac:dyDescent="0.25">
      <c r="A332" s="5">
        <v>42571</v>
      </c>
      <c r="B332" s="3">
        <v>32</v>
      </c>
      <c r="C332" s="6">
        <v>0.33055555555555555</v>
      </c>
      <c r="D332" s="13">
        <v>8</v>
      </c>
      <c r="E332" s="13">
        <f t="shared" si="5"/>
        <v>0</v>
      </c>
      <c r="F332" s="3">
        <v>27.3</v>
      </c>
      <c r="G332" s="3" t="s">
        <v>365</v>
      </c>
      <c r="H332" s="3">
        <v>24.3</v>
      </c>
      <c r="I332" s="3">
        <v>100</v>
      </c>
      <c r="J332" s="3">
        <v>225</v>
      </c>
      <c r="K332" s="8">
        <v>0</v>
      </c>
      <c r="L332" s="3">
        <v>0</v>
      </c>
      <c r="M332" s="14">
        <v>2</v>
      </c>
      <c r="N332" s="14">
        <v>1</v>
      </c>
      <c r="O332" s="14">
        <v>0</v>
      </c>
      <c r="P332" s="3" t="s">
        <v>285</v>
      </c>
    </row>
    <row r="333" spans="1:16" ht="13.5" thickBot="1" x14ac:dyDescent="0.25">
      <c r="A333" s="5">
        <v>42571</v>
      </c>
      <c r="B333" s="3">
        <v>32</v>
      </c>
      <c r="C333" s="6">
        <v>0.375</v>
      </c>
      <c r="D333" s="13">
        <v>9</v>
      </c>
      <c r="E333" s="13">
        <f t="shared" si="5"/>
        <v>64.000000000000014</v>
      </c>
      <c r="F333" s="3" t="s">
        <v>4</v>
      </c>
      <c r="G333" s="3" t="s">
        <v>4</v>
      </c>
      <c r="H333" s="3">
        <v>25.9</v>
      </c>
      <c r="I333" s="3">
        <v>100</v>
      </c>
      <c r="J333" s="3">
        <v>225</v>
      </c>
      <c r="K333" s="8">
        <v>0</v>
      </c>
      <c r="L333" s="3">
        <v>1.8</v>
      </c>
      <c r="M333" s="14">
        <v>2</v>
      </c>
      <c r="N333" s="14">
        <v>1</v>
      </c>
      <c r="O333" s="14">
        <v>0</v>
      </c>
      <c r="P333" s="3" t="s">
        <v>285</v>
      </c>
    </row>
    <row r="334" spans="1:16" ht="13.5" thickBot="1" x14ac:dyDescent="0.25">
      <c r="A334" s="5">
        <v>42571</v>
      </c>
      <c r="B334" s="3">
        <v>32</v>
      </c>
      <c r="C334" s="6">
        <v>0.41597222222222219</v>
      </c>
      <c r="D334" s="13">
        <v>10</v>
      </c>
      <c r="E334" s="13">
        <f t="shared" si="5"/>
        <v>122.99999999999997</v>
      </c>
      <c r="F334" s="3" t="s">
        <v>4</v>
      </c>
      <c r="G334" s="3" t="s">
        <v>4</v>
      </c>
      <c r="H334" s="3">
        <v>29.9</v>
      </c>
      <c r="I334" s="3">
        <v>100</v>
      </c>
      <c r="J334" s="3">
        <v>225</v>
      </c>
      <c r="K334" s="8">
        <v>0</v>
      </c>
      <c r="L334" s="3">
        <v>5.6</v>
      </c>
      <c r="M334" s="14">
        <v>2</v>
      </c>
      <c r="N334" s="14">
        <v>1</v>
      </c>
      <c r="O334" s="14">
        <v>0</v>
      </c>
      <c r="P334" s="3" t="s">
        <v>285</v>
      </c>
    </row>
    <row r="335" spans="1:16" ht="13.5" thickBot="1" x14ac:dyDescent="0.25">
      <c r="A335" s="5">
        <v>42571</v>
      </c>
      <c r="B335" s="3">
        <v>32</v>
      </c>
      <c r="C335" s="6">
        <v>0.45763888888888887</v>
      </c>
      <c r="D335" s="13">
        <v>11</v>
      </c>
      <c r="E335" s="13">
        <f t="shared" si="5"/>
        <v>183</v>
      </c>
      <c r="F335" s="3" t="s">
        <v>4</v>
      </c>
      <c r="G335" s="3" t="s">
        <v>4</v>
      </c>
      <c r="H335" s="3">
        <v>25.7</v>
      </c>
      <c r="I335" s="3">
        <v>100</v>
      </c>
      <c r="J335" s="3">
        <v>225</v>
      </c>
      <c r="K335" s="8">
        <v>0</v>
      </c>
      <c r="L335" s="3">
        <v>3.3</v>
      </c>
      <c r="M335" s="14">
        <v>2</v>
      </c>
      <c r="N335" s="14">
        <v>1</v>
      </c>
      <c r="O335" s="14">
        <v>0</v>
      </c>
      <c r="P335" s="3" t="s">
        <v>285</v>
      </c>
    </row>
    <row r="336" spans="1:16" ht="13.5" thickBot="1" x14ac:dyDescent="0.25">
      <c r="A336" s="5">
        <v>42571</v>
      </c>
      <c r="B336" s="3">
        <v>32</v>
      </c>
      <c r="C336" s="6">
        <v>0.49791666666666662</v>
      </c>
      <c r="D336" s="13">
        <v>12</v>
      </c>
      <c r="E336" s="13">
        <f t="shared" si="5"/>
        <v>240.99999999999994</v>
      </c>
      <c r="F336" s="3" t="s">
        <v>4</v>
      </c>
      <c r="G336" s="3" t="s">
        <v>4</v>
      </c>
      <c r="H336" s="3">
        <v>24.1</v>
      </c>
      <c r="I336" s="3">
        <v>100</v>
      </c>
      <c r="J336" s="3">
        <v>225</v>
      </c>
      <c r="K336" s="8">
        <v>0</v>
      </c>
      <c r="L336" s="3">
        <v>1.9</v>
      </c>
      <c r="M336" s="14">
        <v>2</v>
      </c>
      <c r="N336" s="14">
        <v>1</v>
      </c>
      <c r="O336" s="14">
        <v>0</v>
      </c>
      <c r="P336" s="3" t="s">
        <v>285</v>
      </c>
    </row>
    <row r="337" spans="1:16" ht="13.5" thickBot="1" x14ac:dyDescent="0.25">
      <c r="A337" s="5">
        <v>42571</v>
      </c>
      <c r="B337" s="3">
        <v>32</v>
      </c>
      <c r="C337" s="6">
        <v>0.54097222222222219</v>
      </c>
      <c r="D337" s="13">
        <v>13</v>
      </c>
      <c r="E337" s="13">
        <f t="shared" si="5"/>
        <v>302.99999999999994</v>
      </c>
      <c r="F337" s="3" t="s">
        <v>4</v>
      </c>
      <c r="G337" s="3" t="s">
        <v>4</v>
      </c>
      <c r="H337" s="3">
        <v>29.4</v>
      </c>
      <c r="I337" s="3">
        <v>100</v>
      </c>
      <c r="J337" s="3">
        <v>225</v>
      </c>
      <c r="K337" s="8">
        <v>1</v>
      </c>
      <c r="L337" s="3">
        <v>2.2000000000000002</v>
      </c>
      <c r="M337" s="14">
        <v>2</v>
      </c>
      <c r="N337" s="14">
        <v>1</v>
      </c>
      <c r="O337" s="14">
        <v>0</v>
      </c>
      <c r="P337" s="3" t="s">
        <v>285</v>
      </c>
    </row>
    <row r="338" spans="1:16" ht="13.5" thickBot="1" x14ac:dyDescent="0.25">
      <c r="A338" s="5">
        <v>42571</v>
      </c>
      <c r="B338" s="3">
        <v>32</v>
      </c>
      <c r="C338" s="6">
        <v>0.58263888888888882</v>
      </c>
      <c r="D338" s="13">
        <v>14</v>
      </c>
      <c r="E338" s="13">
        <f t="shared" si="5"/>
        <v>362.99999999999989</v>
      </c>
      <c r="F338" s="3">
        <v>45.6</v>
      </c>
      <c r="G338" s="3" t="s">
        <v>365</v>
      </c>
      <c r="H338" s="3">
        <v>30.6</v>
      </c>
      <c r="I338" s="3">
        <v>116</v>
      </c>
      <c r="J338" s="3">
        <v>224</v>
      </c>
      <c r="K338" s="8">
        <v>1</v>
      </c>
      <c r="L338" s="3">
        <v>0.6</v>
      </c>
      <c r="M338" s="14">
        <v>0</v>
      </c>
      <c r="N338" s="14">
        <v>0</v>
      </c>
      <c r="O338" s="14">
        <v>1</v>
      </c>
      <c r="P338" s="3" t="s">
        <v>285</v>
      </c>
    </row>
    <row r="339" spans="1:16" ht="13.5" thickBot="1" x14ac:dyDescent="0.25">
      <c r="A339" s="5">
        <v>42571</v>
      </c>
      <c r="B339" s="3">
        <v>32</v>
      </c>
      <c r="C339" s="6">
        <v>0.62430555555555556</v>
      </c>
      <c r="D339" s="13">
        <v>15</v>
      </c>
      <c r="E339" s="13">
        <f t="shared" si="5"/>
        <v>423</v>
      </c>
      <c r="F339" s="3">
        <v>44.4</v>
      </c>
      <c r="G339" s="3" t="s">
        <v>365</v>
      </c>
      <c r="H339" s="3">
        <v>32.5</v>
      </c>
      <c r="I339" s="3">
        <v>116</v>
      </c>
      <c r="J339" s="3">
        <v>224</v>
      </c>
      <c r="K339" s="8">
        <v>1</v>
      </c>
      <c r="L339" s="3">
        <v>3.4</v>
      </c>
      <c r="M339" s="14">
        <v>0</v>
      </c>
      <c r="N339" s="14">
        <v>0</v>
      </c>
      <c r="O339" s="14">
        <v>1</v>
      </c>
      <c r="P339" s="3" t="s">
        <v>285</v>
      </c>
    </row>
    <row r="340" spans="1:16" ht="13.5" thickBot="1" x14ac:dyDescent="0.25">
      <c r="A340" s="5">
        <v>42571</v>
      </c>
      <c r="B340" s="3">
        <v>32</v>
      </c>
      <c r="C340" s="6">
        <v>0.6645833333333333</v>
      </c>
      <c r="D340" s="13">
        <v>16</v>
      </c>
      <c r="E340" s="13">
        <f t="shared" si="5"/>
        <v>480.99999999999994</v>
      </c>
      <c r="F340" s="3">
        <v>45.4</v>
      </c>
      <c r="G340" s="3" t="s">
        <v>365</v>
      </c>
      <c r="H340" s="3">
        <v>34.4</v>
      </c>
      <c r="I340" s="3" t="s">
        <v>4</v>
      </c>
      <c r="J340" s="3" t="s">
        <v>4</v>
      </c>
      <c r="K340" s="8" t="s">
        <v>4</v>
      </c>
      <c r="L340" s="3">
        <v>2.5</v>
      </c>
      <c r="M340" s="14">
        <v>0</v>
      </c>
      <c r="N340" s="14">
        <v>0</v>
      </c>
      <c r="O340" s="14">
        <v>1</v>
      </c>
      <c r="P340" s="3" t="s">
        <v>285</v>
      </c>
    </row>
    <row r="341" spans="1:16" ht="13.5" thickBot="1" x14ac:dyDescent="0.25">
      <c r="A341" s="5">
        <v>42571</v>
      </c>
      <c r="B341" s="3">
        <v>32</v>
      </c>
      <c r="C341" s="6">
        <v>0.70694444444444438</v>
      </c>
      <c r="D341" s="13">
        <v>17</v>
      </c>
      <c r="E341" s="13">
        <f t="shared" si="5"/>
        <v>541.99999999999989</v>
      </c>
      <c r="F341" s="3">
        <v>39.799999999999997</v>
      </c>
      <c r="G341" s="3" t="s">
        <v>365</v>
      </c>
      <c r="H341" s="3">
        <v>30.7</v>
      </c>
      <c r="I341" s="3" t="s">
        <v>4</v>
      </c>
      <c r="J341" s="3" t="s">
        <v>4</v>
      </c>
      <c r="K341" s="8" t="s">
        <v>4</v>
      </c>
      <c r="L341" s="3">
        <v>3.6</v>
      </c>
      <c r="M341" s="14">
        <v>0</v>
      </c>
      <c r="N341" s="14">
        <v>0</v>
      </c>
      <c r="O341" s="14">
        <v>1</v>
      </c>
      <c r="P341" s="3" t="s">
        <v>285</v>
      </c>
    </row>
    <row r="342" spans="1:16" ht="13.5" thickBot="1" x14ac:dyDescent="0.25">
      <c r="A342" s="5">
        <v>42571</v>
      </c>
      <c r="B342" s="3">
        <v>32</v>
      </c>
      <c r="C342" s="6">
        <v>0.74722222222222223</v>
      </c>
      <c r="D342" s="13">
        <v>18</v>
      </c>
      <c r="E342" s="13">
        <f t="shared" si="5"/>
        <v>600</v>
      </c>
      <c r="F342" s="3">
        <v>33.4</v>
      </c>
      <c r="G342" s="3" t="s">
        <v>365</v>
      </c>
      <c r="H342" s="3">
        <v>27.9</v>
      </c>
      <c r="I342" s="3" t="s">
        <v>4</v>
      </c>
      <c r="J342" s="3" t="s">
        <v>4</v>
      </c>
      <c r="K342" s="8" t="s">
        <v>4</v>
      </c>
      <c r="L342" s="3">
        <v>0.4</v>
      </c>
      <c r="M342" s="14">
        <v>0</v>
      </c>
      <c r="N342" s="14">
        <v>0</v>
      </c>
      <c r="O342" s="14">
        <v>1</v>
      </c>
      <c r="P342" s="3" t="s">
        <v>285</v>
      </c>
    </row>
    <row r="343" spans="1:16" ht="13.5" thickBot="1" x14ac:dyDescent="0.25">
      <c r="A343" s="5">
        <v>42571</v>
      </c>
      <c r="B343" s="3">
        <v>33</v>
      </c>
      <c r="C343" s="6">
        <v>0.33055555555555555</v>
      </c>
      <c r="D343" s="13">
        <v>8</v>
      </c>
      <c r="E343" s="13">
        <f t="shared" si="5"/>
        <v>0</v>
      </c>
      <c r="F343" s="3">
        <v>27.3</v>
      </c>
      <c r="G343" s="3" t="s">
        <v>365</v>
      </c>
      <c r="H343" s="3">
        <v>24.3</v>
      </c>
      <c r="I343" s="3">
        <v>100</v>
      </c>
      <c r="J343" s="3">
        <v>225</v>
      </c>
      <c r="K343" s="8">
        <v>0</v>
      </c>
      <c r="L343" s="3">
        <v>0</v>
      </c>
      <c r="M343" s="14">
        <v>2</v>
      </c>
      <c r="N343" s="14">
        <v>1</v>
      </c>
      <c r="O343" s="14">
        <v>0</v>
      </c>
      <c r="P343" s="3" t="s">
        <v>286</v>
      </c>
    </row>
    <row r="344" spans="1:16" ht="13.5" thickBot="1" x14ac:dyDescent="0.25">
      <c r="A344" s="5">
        <v>42571</v>
      </c>
      <c r="B344" s="3">
        <v>33</v>
      </c>
      <c r="C344" s="6">
        <v>0.375</v>
      </c>
      <c r="D344" s="13">
        <v>9</v>
      </c>
      <c r="E344" s="13">
        <f t="shared" si="5"/>
        <v>64.000000000000014</v>
      </c>
      <c r="F344" s="3" t="s">
        <v>4</v>
      </c>
      <c r="G344" s="3" t="s">
        <v>4</v>
      </c>
      <c r="H344" s="3">
        <v>25.9</v>
      </c>
      <c r="I344" s="3">
        <v>100</v>
      </c>
      <c r="J344" s="3">
        <v>225</v>
      </c>
      <c r="K344" s="8">
        <v>0</v>
      </c>
      <c r="L344" s="3">
        <v>1.8</v>
      </c>
      <c r="M344" s="14">
        <v>2</v>
      </c>
      <c r="N344" s="14">
        <v>1</v>
      </c>
      <c r="O344" s="14">
        <v>0</v>
      </c>
      <c r="P344" s="3" t="s">
        <v>286</v>
      </c>
    </row>
    <row r="345" spans="1:16" ht="13.5" thickBot="1" x14ac:dyDescent="0.25">
      <c r="A345" s="5">
        <v>42571</v>
      </c>
      <c r="B345" s="3">
        <v>33</v>
      </c>
      <c r="C345" s="6">
        <v>0.41597222222222219</v>
      </c>
      <c r="D345" s="13">
        <v>10</v>
      </c>
      <c r="E345" s="13">
        <f t="shared" si="5"/>
        <v>122.99999999999997</v>
      </c>
      <c r="F345" s="3" t="s">
        <v>4</v>
      </c>
      <c r="G345" s="3" t="s">
        <v>4</v>
      </c>
      <c r="H345" s="3">
        <v>29.9</v>
      </c>
      <c r="I345" s="3">
        <v>100</v>
      </c>
      <c r="J345" s="3">
        <v>225</v>
      </c>
      <c r="K345" s="8">
        <v>0</v>
      </c>
      <c r="L345" s="3">
        <v>5.6</v>
      </c>
      <c r="M345" s="14">
        <v>2</v>
      </c>
      <c r="N345" s="14">
        <v>1</v>
      </c>
      <c r="O345" s="14">
        <v>0</v>
      </c>
      <c r="P345" s="3" t="s">
        <v>286</v>
      </c>
    </row>
    <row r="346" spans="1:16" ht="13.5" thickBot="1" x14ac:dyDescent="0.25">
      <c r="A346" s="5">
        <v>42571</v>
      </c>
      <c r="B346" s="3">
        <v>33</v>
      </c>
      <c r="C346" s="6">
        <v>0.46180555555555558</v>
      </c>
      <c r="D346" s="13">
        <v>11</v>
      </c>
      <c r="E346" s="13">
        <f t="shared" si="5"/>
        <v>189.00000000000006</v>
      </c>
      <c r="F346" s="3">
        <v>27.6</v>
      </c>
      <c r="G346" s="3" t="s">
        <v>366</v>
      </c>
      <c r="H346" s="3">
        <v>25.7</v>
      </c>
      <c r="I346" s="3">
        <v>99</v>
      </c>
      <c r="J346" s="3">
        <v>225</v>
      </c>
      <c r="K346" s="8">
        <v>1</v>
      </c>
      <c r="L346" s="3">
        <v>3.3</v>
      </c>
      <c r="M346" s="14">
        <v>2</v>
      </c>
      <c r="N346" s="14">
        <v>1</v>
      </c>
      <c r="O346" s="14">
        <v>0</v>
      </c>
      <c r="P346" s="3" t="s">
        <v>286</v>
      </c>
    </row>
    <row r="347" spans="1:16" ht="13.5" thickBot="1" x14ac:dyDescent="0.25">
      <c r="A347" s="5">
        <v>42571</v>
      </c>
      <c r="B347" s="3">
        <v>33</v>
      </c>
      <c r="C347" s="6">
        <v>0.49791666666666662</v>
      </c>
      <c r="D347" s="13">
        <v>12</v>
      </c>
      <c r="E347" s="13">
        <f t="shared" si="5"/>
        <v>240.99999999999994</v>
      </c>
      <c r="F347" s="3">
        <v>26.7</v>
      </c>
      <c r="G347" s="3" t="s">
        <v>366</v>
      </c>
      <c r="H347" s="3">
        <v>24.1</v>
      </c>
      <c r="I347" s="3">
        <v>99</v>
      </c>
      <c r="J347" s="3">
        <v>225</v>
      </c>
      <c r="K347" s="8">
        <v>1</v>
      </c>
      <c r="L347" s="3">
        <v>1.9</v>
      </c>
      <c r="M347" s="14">
        <v>1</v>
      </c>
      <c r="N347" s="14">
        <v>1</v>
      </c>
      <c r="O347" s="14">
        <v>0</v>
      </c>
      <c r="P347" s="3" t="s">
        <v>286</v>
      </c>
    </row>
    <row r="348" spans="1:16" ht="13.5" thickBot="1" x14ac:dyDescent="0.25">
      <c r="A348" s="5">
        <v>42571</v>
      </c>
      <c r="B348" s="3">
        <v>33</v>
      </c>
      <c r="C348" s="6">
        <v>0.54097222222222219</v>
      </c>
      <c r="D348" s="13">
        <v>13</v>
      </c>
      <c r="E348" s="13">
        <f t="shared" si="5"/>
        <v>302.99999999999994</v>
      </c>
      <c r="F348" s="3">
        <v>55.9</v>
      </c>
      <c r="G348" s="3" t="s">
        <v>365</v>
      </c>
      <c r="H348" s="3">
        <v>29.4</v>
      </c>
      <c r="I348" s="3">
        <v>99</v>
      </c>
      <c r="J348" s="3">
        <v>225</v>
      </c>
      <c r="K348" s="8">
        <v>1</v>
      </c>
      <c r="L348" s="3">
        <v>2.2000000000000002</v>
      </c>
      <c r="M348" s="14">
        <v>0</v>
      </c>
      <c r="N348" s="14">
        <v>0</v>
      </c>
      <c r="O348" s="14">
        <v>1</v>
      </c>
      <c r="P348" s="3" t="s">
        <v>286</v>
      </c>
    </row>
    <row r="349" spans="1:16" ht="13.5" thickBot="1" x14ac:dyDescent="0.25">
      <c r="A349" s="5">
        <v>42571</v>
      </c>
      <c r="B349" s="3">
        <v>33</v>
      </c>
      <c r="C349" s="6">
        <v>0.58263888888888882</v>
      </c>
      <c r="D349" s="13">
        <v>14</v>
      </c>
      <c r="E349" s="13">
        <f t="shared" si="5"/>
        <v>362.99999999999989</v>
      </c>
      <c r="F349" s="3">
        <v>39.799999999999997</v>
      </c>
      <c r="G349" s="3" t="s">
        <v>365</v>
      </c>
      <c r="H349" s="3">
        <v>30.6</v>
      </c>
      <c r="I349" s="3">
        <v>99</v>
      </c>
      <c r="J349" s="3">
        <v>225</v>
      </c>
      <c r="K349" s="8">
        <v>1</v>
      </c>
      <c r="L349" s="3">
        <v>0.6</v>
      </c>
      <c r="M349" s="14">
        <v>0</v>
      </c>
      <c r="N349" s="14">
        <v>0</v>
      </c>
      <c r="O349" s="14">
        <v>1</v>
      </c>
      <c r="P349" s="3" t="s">
        <v>286</v>
      </c>
    </row>
    <row r="350" spans="1:16" ht="13.5" thickBot="1" x14ac:dyDescent="0.25">
      <c r="A350" s="5">
        <v>42571</v>
      </c>
      <c r="B350" s="3">
        <v>33</v>
      </c>
      <c r="C350" s="6">
        <v>0.62430555555555556</v>
      </c>
      <c r="D350" s="13">
        <v>15</v>
      </c>
      <c r="E350" s="13">
        <f t="shared" si="5"/>
        <v>423</v>
      </c>
      <c r="F350" s="3">
        <v>33.299999999999997</v>
      </c>
      <c r="G350" s="3" t="s">
        <v>365</v>
      </c>
      <c r="H350" s="3">
        <v>32.5</v>
      </c>
      <c r="I350" s="3" t="s">
        <v>4</v>
      </c>
      <c r="J350" s="3" t="s">
        <v>4</v>
      </c>
      <c r="K350" s="8" t="s">
        <v>4</v>
      </c>
      <c r="L350" s="3">
        <v>3.4</v>
      </c>
      <c r="M350" s="14">
        <v>0</v>
      </c>
      <c r="N350" s="14">
        <v>0</v>
      </c>
      <c r="O350" s="14">
        <v>1</v>
      </c>
      <c r="P350" s="3" t="s">
        <v>286</v>
      </c>
    </row>
    <row r="351" spans="1:16" ht="13.5" thickBot="1" x14ac:dyDescent="0.25">
      <c r="A351" s="5">
        <v>42571</v>
      </c>
      <c r="B351" s="3">
        <v>33</v>
      </c>
      <c r="C351" s="6">
        <v>0.6645833333333333</v>
      </c>
      <c r="D351" s="13">
        <v>16</v>
      </c>
      <c r="E351" s="13">
        <f t="shared" si="5"/>
        <v>480.99999999999994</v>
      </c>
      <c r="F351" s="3">
        <v>40.700000000000003</v>
      </c>
      <c r="G351" s="3" t="s">
        <v>365</v>
      </c>
      <c r="H351" s="3">
        <v>34.4</v>
      </c>
      <c r="I351" s="3" t="s">
        <v>4</v>
      </c>
      <c r="J351" s="3" t="s">
        <v>4</v>
      </c>
      <c r="K351" s="8" t="s">
        <v>4</v>
      </c>
      <c r="L351" s="3">
        <v>2.5</v>
      </c>
      <c r="M351" s="14">
        <v>0</v>
      </c>
      <c r="N351" s="14">
        <v>0</v>
      </c>
      <c r="O351" s="14">
        <v>1</v>
      </c>
      <c r="P351" s="3" t="s">
        <v>286</v>
      </c>
    </row>
    <row r="352" spans="1:16" ht="13.5" thickBot="1" x14ac:dyDescent="0.25">
      <c r="A352" s="5">
        <v>42571</v>
      </c>
      <c r="B352" s="3">
        <v>33</v>
      </c>
      <c r="C352" s="6">
        <v>0.70694444444444438</v>
      </c>
      <c r="D352" s="13">
        <v>17</v>
      </c>
      <c r="E352" s="13">
        <f t="shared" si="5"/>
        <v>541.99999999999989</v>
      </c>
      <c r="F352" s="3">
        <v>33.4</v>
      </c>
      <c r="G352" s="3" t="s">
        <v>365</v>
      </c>
      <c r="H352" s="3">
        <v>30.7</v>
      </c>
      <c r="I352" s="3" t="s">
        <v>4</v>
      </c>
      <c r="J352" s="3" t="s">
        <v>4</v>
      </c>
      <c r="K352" s="8" t="s">
        <v>4</v>
      </c>
      <c r="L352" s="3">
        <v>3.6</v>
      </c>
      <c r="M352" s="14">
        <v>0</v>
      </c>
      <c r="N352" s="14">
        <v>0</v>
      </c>
      <c r="O352" s="14">
        <v>1</v>
      </c>
      <c r="P352" s="3" t="s">
        <v>286</v>
      </c>
    </row>
    <row r="353" spans="1:16" ht="13.5" thickBot="1" x14ac:dyDescent="0.25">
      <c r="A353" s="5">
        <v>42571</v>
      </c>
      <c r="B353" s="3">
        <v>33</v>
      </c>
      <c r="C353" s="6">
        <v>0.74722222222222223</v>
      </c>
      <c r="D353" s="13">
        <v>18</v>
      </c>
      <c r="E353" s="13">
        <f t="shared" si="5"/>
        <v>600</v>
      </c>
      <c r="F353" s="3">
        <v>27.8</v>
      </c>
      <c r="G353" s="3" t="s">
        <v>365</v>
      </c>
      <c r="H353" s="3">
        <v>27.9</v>
      </c>
      <c r="I353" s="3" t="s">
        <v>4</v>
      </c>
      <c r="J353" s="3" t="s">
        <v>4</v>
      </c>
      <c r="K353" s="8" t="s">
        <v>4</v>
      </c>
      <c r="L353" s="3">
        <v>0.4</v>
      </c>
      <c r="M353" s="14">
        <v>0</v>
      </c>
      <c r="N353" s="14">
        <v>0</v>
      </c>
      <c r="O353" s="14">
        <v>1</v>
      </c>
      <c r="P353" s="3" t="s">
        <v>286</v>
      </c>
    </row>
    <row r="354" spans="1:16" ht="13.5" thickBot="1" x14ac:dyDescent="0.25">
      <c r="A354" s="5">
        <v>42571</v>
      </c>
      <c r="B354" s="3">
        <v>34</v>
      </c>
      <c r="C354" s="6">
        <v>0.33611111111111108</v>
      </c>
      <c r="D354" s="13">
        <v>8</v>
      </c>
      <c r="E354" s="13">
        <f t="shared" si="5"/>
        <v>0</v>
      </c>
      <c r="F354" s="3">
        <v>27.3</v>
      </c>
      <c r="G354" s="3" t="s">
        <v>366</v>
      </c>
      <c r="H354" s="3">
        <v>23</v>
      </c>
      <c r="I354" s="3">
        <v>102</v>
      </c>
      <c r="J354" s="3">
        <v>318</v>
      </c>
      <c r="K354" s="8">
        <v>1</v>
      </c>
      <c r="L354" s="3">
        <v>3.7</v>
      </c>
      <c r="M354" s="14">
        <v>2</v>
      </c>
      <c r="N354" s="14">
        <v>1</v>
      </c>
      <c r="O354" s="14">
        <v>0</v>
      </c>
      <c r="P354" s="3" t="s">
        <v>287</v>
      </c>
    </row>
    <row r="355" spans="1:16" ht="13.5" thickBot="1" x14ac:dyDescent="0.25">
      <c r="A355" s="5">
        <v>42571</v>
      </c>
      <c r="B355" s="3">
        <v>34</v>
      </c>
      <c r="C355" s="6">
        <v>0.38472222222222219</v>
      </c>
      <c r="D355" s="13">
        <v>9</v>
      </c>
      <c r="E355" s="13">
        <f t="shared" si="5"/>
        <v>69.999999999999986</v>
      </c>
      <c r="F355" s="3">
        <v>35.200000000000003</v>
      </c>
      <c r="G355" s="3" t="s">
        <v>365</v>
      </c>
      <c r="H355" s="3">
        <v>26.1</v>
      </c>
      <c r="I355" s="3">
        <v>103</v>
      </c>
      <c r="J355" s="3">
        <v>312</v>
      </c>
      <c r="K355" s="8">
        <v>1</v>
      </c>
      <c r="L355" s="3">
        <v>2.4</v>
      </c>
      <c r="M355" s="14">
        <v>2</v>
      </c>
      <c r="N355" s="14">
        <v>1</v>
      </c>
      <c r="O355" s="14">
        <v>0</v>
      </c>
      <c r="P355" s="3" t="s">
        <v>287</v>
      </c>
    </row>
    <row r="356" spans="1:16" ht="13.5" thickBot="1" x14ac:dyDescent="0.25">
      <c r="A356" s="5">
        <v>42571</v>
      </c>
      <c r="B356" s="3">
        <v>34</v>
      </c>
      <c r="C356" s="6">
        <v>0.42499999999999999</v>
      </c>
      <c r="D356" s="13">
        <v>10</v>
      </c>
      <c r="E356" s="13">
        <f t="shared" si="5"/>
        <v>128.00000000000003</v>
      </c>
      <c r="F356" s="3">
        <v>35.9</v>
      </c>
      <c r="G356" s="3" t="s">
        <v>365</v>
      </c>
      <c r="H356" s="3">
        <v>28</v>
      </c>
      <c r="I356" s="3">
        <v>103</v>
      </c>
      <c r="J356" s="3">
        <v>312</v>
      </c>
      <c r="K356" s="8">
        <v>1</v>
      </c>
      <c r="L356" s="3">
        <v>5.8</v>
      </c>
      <c r="M356" s="14">
        <v>2</v>
      </c>
      <c r="N356" s="14">
        <v>1</v>
      </c>
      <c r="O356" s="14">
        <v>0</v>
      </c>
      <c r="P356" s="3" t="s">
        <v>287</v>
      </c>
    </row>
    <row r="357" spans="1:16" ht="13.5" thickBot="1" x14ac:dyDescent="0.25">
      <c r="A357" s="5">
        <v>42571</v>
      </c>
      <c r="B357" s="3">
        <v>34</v>
      </c>
      <c r="C357" s="6">
        <v>0.4694444444444445</v>
      </c>
      <c r="D357" s="13">
        <v>11</v>
      </c>
      <c r="E357" s="13">
        <f t="shared" si="5"/>
        <v>192.00000000000011</v>
      </c>
      <c r="F357" s="3">
        <v>26.7</v>
      </c>
      <c r="G357" s="3" t="s">
        <v>366</v>
      </c>
      <c r="H357" s="3">
        <v>24.3</v>
      </c>
      <c r="I357" s="3">
        <v>103</v>
      </c>
      <c r="J357" s="3">
        <v>312</v>
      </c>
      <c r="K357" s="8">
        <v>1</v>
      </c>
      <c r="L357" s="3">
        <v>3.9</v>
      </c>
      <c r="M357" s="14">
        <v>2</v>
      </c>
      <c r="N357" s="14">
        <v>1</v>
      </c>
      <c r="O357" s="14">
        <v>0</v>
      </c>
      <c r="P357" s="3" t="s">
        <v>287</v>
      </c>
    </row>
    <row r="358" spans="1:16" ht="13.5" thickBot="1" x14ac:dyDescent="0.25">
      <c r="A358" s="5">
        <v>42571</v>
      </c>
      <c r="B358" s="3">
        <v>34</v>
      </c>
      <c r="C358" s="6">
        <v>0.50416666666666665</v>
      </c>
      <c r="D358" s="13">
        <v>12</v>
      </c>
      <c r="E358" s="13">
        <f t="shared" si="5"/>
        <v>242</v>
      </c>
      <c r="F358" s="3">
        <v>29.3</v>
      </c>
      <c r="G358" s="3" t="s">
        <v>366</v>
      </c>
      <c r="H358" s="3">
        <v>24.6</v>
      </c>
      <c r="I358" s="3">
        <v>103</v>
      </c>
      <c r="J358" s="3">
        <v>312</v>
      </c>
      <c r="K358" s="8">
        <v>1</v>
      </c>
      <c r="L358" s="3">
        <v>4.5999999999999996</v>
      </c>
      <c r="M358" s="14">
        <v>2</v>
      </c>
      <c r="N358" s="14">
        <v>1</v>
      </c>
      <c r="O358" s="14">
        <v>0</v>
      </c>
      <c r="P358" s="3" t="s">
        <v>287</v>
      </c>
    </row>
    <row r="359" spans="1:16" ht="13.5" thickBot="1" x14ac:dyDescent="0.25">
      <c r="A359" s="5">
        <v>42571</v>
      </c>
      <c r="B359" s="3">
        <v>34</v>
      </c>
      <c r="C359" s="6">
        <v>0.54791666666666672</v>
      </c>
      <c r="D359" s="13">
        <v>13</v>
      </c>
      <c r="E359" s="13">
        <f t="shared" si="5"/>
        <v>305.00000000000011</v>
      </c>
      <c r="F359" s="3">
        <v>52.1</v>
      </c>
      <c r="G359" s="3" t="s">
        <v>365</v>
      </c>
      <c r="H359" s="3">
        <v>30.6</v>
      </c>
      <c r="I359" s="3">
        <v>103</v>
      </c>
      <c r="J359" s="3">
        <v>312</v>
      </c>
      <c r="K359" s="8">
        <v>1</v>
      </c>
      <c r="L359" s="3">
        <v>1</v>
      </c>
      <c r="M359" s="14">
        <v>0</v>
      </c>
      <c r="N359" s="14">
        <v>0</v>
      </c>
      <c r="O359" s="14">
        <v>1</v>
      </c>
      <c r="P359" s="3" t="s">
        <v>287</v>
      </c>
    </row>
    <row r="360" spans="1:16" ht="13.5" thickBot="1" x14ac:dyDescent="0.25">
      <c r="A360" s="5">
        <v>42571</v>
      </c>
      <c r="B360" s="3">
        <v>34</v>
      </c>
      <c r="C360" s="6">
        <v>0.59652777777777777</v>
      </c>
      <c r="D360" s="13">
        <v>14</v>
      </c>
      <c r="E360" s="13">
        <f t="shared" si="5"/>
        <v>375</v>
      </c>
      <c r="F360" s="3">
        <v>52.1</v>
      </c>
      <c r="G360" s="3" t="s">
        <v>365</v>
      </c>
      <c r="H360" s="3">
        <v>30.7</v>
      </c>
      <c r="I360" s="3">
        <v>103</v>
      </c>
      <c r="J360" s="3">
        <v>312</v>
      </c>
      <c r="K360" s="8">
        <v>1</v>
      </c>
      <c r="L360" s="3">
        <v>4.3</v>
      </c>
      <c r="M360" s="14">
        <v>0</v>
      </c>
      <c r="N360" s="14">
        <v>0</v>
      </c>
      <c r="O360" s="14">
        <v>1</v>
      </c>
      <c r="P360" s="3" t="s">
        <v>287</v>
      </c>
    </row>
    <row r="361" spans="1:16" ht="13.5" thickBot="1" x14ac:dyDescent="0.25">
      <c r="A361" s="5">
        <v>42571</v>
      </c>
      <c r="B361" s="3">
        <v>34</v>
      </c>
      <c r="C361" s="6">
        <v>0.63263888888888886</v>
      </c>
      <c r="D361" s="13">
        <v>15</v>
      </c>
      <c r="E361" s="13">
        <f t="shared" si="5"/>
        <v>427</v>
      </c>
      <c r="F361" s="3">
        <v>45.4</v>
      </c>
      <c r="G361" s="3" t="s">
        <v>365</v>
      </c>
      <c r="H361" s="3">
        <v>31.7</v>
      </c>
      <c r="I361" s="3" t="s">
        <v>4</v>
      </c>
      <c r="J361" s="3" t="s">
        <v>4</v>
      </c>
      <c r="K361" s="8" t="s">
        <v>4</v>
      </c>
      <c r="L361" s="3">
        <v>5.0999999999999996</v>
      </c>
      <c r="M361" s="14">
        <v>0</v>
      </c>
      <c r="N361" s="14">
        <v>0</v>
      </c>
      <c r="O361" s="14">
        <v>1</v>
      </c>
      <c r="P361" s="3" t="s">
        <v>287</v>
      </c>
    </row>
    <row r="362" spans="1:16" ht="13.5" thickBot="1" x14ac:dyDescent="0.25">
      <c r="A362" s="5">
        <v>42571</v>
      </c>
      <c r="B362" s="3">
        <v>34</v>
      </c>
      <c r="C362" s="6">
        <v>0.67569444444444438</v>
      </c>
      <c r="D362" s="13">
        <v>16</v>
      </c>
      <c r="E362" s="13">
        <f t="shared" si="5"/>
        <v>488.99999999999994</v>
      </c>
      <c r="F362" s="3">
        <v>48</v>
      </c>
      <c r="G362" s="3" t="s">
        <v>365</v>
      </c>
      <c r="H362" s="3">
        <v>34.5</v>
      </c>
      <c r="I362" s="3" t="s">
        <v>4</v>
      </c>
      <c r="J362" s="3" t="s">
        <v>4</v>
      </c>
      <c r="K362" s="8" t="s">
        <v>4</v>
      </c>
      <c r="L362" s="3">
        <v>2</v>
      </c>
      <c r="M362" s="14">
        <v>0</v>
      </c>
      <c r="N362" s="14">
        <v>0</v>
      </c>
      <c r="O362" s="14">
        <v>1</v>
      </c>
      <c r="P362" s="3" t="s">
        <v>287</v>
      </c>
    </row>
    <row r="363" spans="1:16" ht="13.5" thickBot="1" x14ac:dyDescent="0.25">
      <c r="A363" s="5">
        <v>42571</v>
      </c>
      <c r="B363" s="3">
        <v>34</v>
      </c>
      <c r="C363" s="6">
        <v>0.71180555555555547</v>
      </c>
      <c r="D363" s="13">
        <v>17</v>
      </c>
      <c r="E363" s="13">
        <f t="shared" si="5"/>
        <v>540.99999999999989</v>
      </c>
      <c r="F363" s="3">
        <v>33.700000000000003</v>
      </c>
      <c r="G363" s="3" t="s">
        <v>365</v>
      </c>
      <c r="H363" s="3">
        <v>30.1</v>
      </c>
      <c r="I363" s="3" t="s">
        <v>4</v>
      </c>
      <c r="J363" s="3" t="s">
        <v>4</v>
      </c>
      <c r="K363" s="8" t="s">
        <v>4</v>
      </c>
      <c r="L363" s="3">
        <v>2.2999999999999998</v>
      </c>
      <c r="M363" s="14">
        <v>0</v>
      </c>
      <c r="N363" s="14">
        <v>0</v>
      </c>
      <c r="O363" s="14">
        <v>1</v>
      </c>
      <c r="P363" s="3" t="s">
        <v>287</v>
      </c>
    </row>
    <row r="364" spans="1:16" ht="13.5" thickBot="1" x14ac:dyDescent="0.25">
      <c r="A364" s="5">
        <v>42571</v>
      </c>
      <c r="B364" s="3">
        <v>34</v>
      </c>
      <c r="C364" s="6">
        <v>0.75277777777777777</v>
      </c>
      <c r="D364" s="13">
        <v>18</v>
      </c>
      <c r="E364" s="13">
        <f t="shared" si="5"/>
        <v>600</v>
      </c>
      <c r="F364" s="3">
        <v>30.5</v>
      </c>
      <c r="G364" s="3" t="s">
        <v>365</v>
      </c>
      <c r="H364" s="3">
        <v>28.2</v>
      </c>
      <c r="I364" s="3" t="s">
        <v>4</v>
      </c>
      <c r="J364" s="3" t="s">
        <v>4</v>
      </c>
      <c r="K364" s="8" t="s">
        <v>4</v>
      </c>
      <c r="L364" s="3">
        <v>0.6</v>
      </c>
      <c r="M364" s="14">
        <v>0</v>
      </c>
      <c r="N364" s="14">
        <v>0</v>
      </c>
      <c r="O364" s="14">
        <v>1</v>
      </c>
      <c r="P364" s="3" t="s">
        <v>287</v>
      </c>
    </row>
    <row r="365" spans="1:16" ht="13.5" thickBot="1" x14ac:dyDescent="0.25">
      <c r="A365" s="5">
        <v>42571</v>
      </c>
      <c r="B365" s="3">
        <v>35</v>
      </c>
      <c r="C365" s="6">
        <v>0.33611111111111108</v>
      </c>
      <c r="D365" s="13">
        <v>8</v>
      </c>
      <c r="E365" s="13">
        <f t="shared" si="5"/>
        <v>0</v>
      </c>
      <c r="F365" s="3">
        <v>27.3</v>
      </c>
      <c r="G365" s="3" t="s">
        <v>366</v>
      </c>
      <c r="H365" s="3">
        <v>23</v>
      </c>
      <c r="I365" s="3">
        <v>102</v>
      </c>
      <c r="J365" s="3">
        <v>318</v>
      </c>
      <c r="K365" s="8">
        <v>1</v>
      </c>
      <c r="L365" s="3">
        <v>3.7</v>
      </c>
      <c r="M365" s="14">
        <v>2</v>
      </c>
      <c r="N365" s="14">
        <v>1</v>
      </c>
      <c r="O365" s="14">
        <v>0</v>
      </c>
      <c r="P365" s="3" t="s">
        <v>288</v>
      </c>
    </row>
    <row r="366" spans="1:16" ht="13.5" thickBot="1" x14ac:dyDescent="0.25">
      <c r="A366" s="5">
        <v>42571</v>
      </c>
      <c r="B366" s="3">
        <v>35</v>
      </c>
      <c r="C366" s="6">
        <v>0.38472222222222219</v>
      </c>
      <c r="D366" s="13">
        <v>9</v>
      </c>
      <c r="E366" s="13">
        <f t="shared" si="5"/>
        <v>69.999999999999986</v>
      </c>
      <c r="F366" s="3">
        <v>30.4</v>
      </c>
      <c r="G366" s="3" t="s">
        <v>365</v>
      </c>
      <c r="H366" s="3">
        <v>26.1</v>
      </c>
      <c r="I366" s="3">
        <v>103</v>
      </c>
      <c r="J366" s="3">
        <v>312</v>
      </c>
      <c r="K366" s="8">
        <v>1</v>
      </c>
      <c r="L366" s="3">
        <v>2.4</v>
      </c>
      <c r="M366" s="14">
        <v>2</v>
      </c>
      <c r="N366" s="14">
        <v>1</v>
      </c>
      <c r="O366" s="14">
        <v>0</v>
      </c>
      <c r="P366" s="3" t="s">
        <v>288</v>
      </c>
    </row>
    <row r="367" spans="1:16" ht="13.5" thickBot="1" x14ac:dyDescent="0.25">
      <c r="A367" s="5">
        <v>42571</v>
      </c>
      <c r="B367" s="3">
        <v>35</v>
      </c>
      <c r="C367" s="6">
        <v>0.42499999999999999</v>
      </c>
      <c r="D367" s="13">
        <v>10</v>
      </c>
      <c r="E367" s="13">
        <f t="shared" si="5"/>
        <v>128.00000000000003</v>
      </c>
      <c r="F367" s="3">
        <v>35.1</v>
      </c>
      <c r="G367" s="3" t="s">
        <v>365</v>
      </c>
      <c r="H367" s="3">
        <v>28</v>
      </c>
      <c r="I367" s="3">
        <v>103</v>
      </c>
      <c r="J367" s="3">
        <v>312</v>
      </c>
      <c r="K367" s="8">
        <v>1</v>
      </c>
      <c r="L367" s="3">
        <v>5.8</v>
      </c>
      <c r="M367" s="14">
        <v>2</v>
      </c>
      <c r="N367" s="14">
        <v>1</v>
      </c>
      <c r="O367" s="14">
        <v>0</v>
      </c>
      <c r="P367" s="3" t="s">
        <v>288</v>
      </c>
    </row>
    <row r="368" spans="1:16" ht="13.5" thickBot="1" x14ac:dyDescent="0.25">
      <c r="A368" s="5">
        <v>42571</v>
      </c>
      <c r="B368" s="3">
        <v>35</v>
      </c>
      <c r="C368" s="6">
        <v>0.4694444444444445</v>
      </c>
      <c r="D368" s="13">
        <v>11</v>
      </c>
      <c r="E368" s="13">
        <f t="shared" si="5"/>
        <v>192.00000000000011</v>
      </c>
      <c r="F368" s="3">
        <v>26.7</v>
      </c>
      <c r="G368" s="3" t="s">
        <v>366</v>
      </c>
      <c r="H368" s="3">
        <v>24.3</v>
      </c>
      <c r="I368" s="3">
        <v>103</v>
      </c>
      <c r="J368" s="3">
        <v>312</v>
      </c>
      <c r="K368" s="8">
        <v>1</v>
      </c>
      <c r="L368" s="3">
        <v>3.9</v>
      </c>
      <c r="M368" s="14">
        <v>2</v>
      </c>
      <c r="N368" s="14">
        <v>1</v>
      </c>
      <c r="O368" s="14">
        <v>0</v>
      </c>
      <c r="P368" s="3" t="s">
        <v>288</v>
      </c>
    </row>
    <row r="369" spans="1:16" ht="13.5" thickBot="1" x14ac:dyDescent="0.25">
      <c r="A369" s="5">
        <v>42571</v>
      </c>
      <c r="B369" s="3">
        <v>35</v>
      </c>
      <c r="C369" s="6">
        <v>0.50416666666666665</v>
      </c>
      <c r="D369" s="13">
        <v>12</v>
      </c>
      <c r="E369" s="13">
        <f t="shared" si="5"/>
        <v>242</v>
      </c>
      <c r="F369" s="3">
        <v>27.6</v>
      </c>
      <c r="G369" s="3" t="s">
        <v>366</v>
      </c>
      <c r="H369" s="3">
        <v>24.6</v>
      </c>
      <c r="I369" s="3">
        <v>103</v>
      </c>
      <c r="J369" s="3">
        <v>312</v>
      </c>
      <c r="K369" s="8">
        <v>1</v>
      </c>
      <c r="L369" s="3">
        <v>4.5999999999999996</v>
      </c>
      <c r="M369" s="14">
        <v>0</v>
      </c>
      <c r="N369" s="14">
        <v>0</v>
      </c>
      <c r="O369" s="14">
        <v>1</v>
      </c>
      <c r="P369" s="3" t="s">
        <v>288</v>
      </c>
    </row>
    <row r="370" spans="1:16" ht="13.5" thickBot="1" x14ac:dyDescent="0.25">
      <c r="A370" s="5">
        <v>42571</v>
      </c>
      <c r="B370" s="3">
        <v>35</v>
      </c>
      <c r="C370" s="6">
        <v>0.54791666666666672</v>
      </c>
      <c r="D370" s="13">
        <v>13</v>
      </c>
      <c r="E370" s="13">
        <f t="shared" si="5"/>
        <v>305.00000000000011</v>
      </c>
      <c r="F370" s="3">
        <v>44.2</v>
      </c>
      <c r="G370" s="3" t="s">
        <v>365</v>
      </c>
      <c r="H370" s="3">
        <v>30.6</v>
      </c>
      <c r="I370" s="3">
        <v>103</v>
      </c>
      <c r="J370" s="3">
        <v>312</v>
      </c>
      <c r="K370" s="8">
        <v>1</v>
      </c>
      <c r="L370" s="3">
        <v>1</v>
      </c>
      <c r="M370" s="14">
        <v>0</v>
      </c>
      <c r="N370" s="14">
        <v>0</v>
      </c>
      <c r="O370" s="14">
        <v>1</v>
      </c>
      <c r="P370" s="3" t="s">
        <v>288</v>
      </c>
    </row>
    <row r="371" spans="1:16" ht="13.5" thickBot="1" x14ac:dyDescent="0.25">
      <c r="A371" s="5">
        <v>42571</v>
      </c>
      <c r="B371" s="3">
        <v>35</v>
      </c>
      <c r="C371" s="6">
        <v>0.59652777777777777</v>
      </c>
      <c r="D371" s="13">
        <v>14</v>
      </c>
      <c r="E371" s="13">
        <f t="shared" si="5"/>
        <v>375</v>
      </c>
      <c r="F371" s="3">
        <v>43.8</v>
      </c>
      <c r="G371" s="3" t="s">
        <v>365</v>
      </c>
      <c r="H371" s="3">
        <v>30.7</v>
      </c>
      <c r="I371" s="3">
        <v>103</v>
      </c>
      <c r="J371" s="3">
        <v>312</v>
      </c>
      <c r="K371" s="8">
        <v>1</v>
      </c>
      <c r="L371" s="3">
        <v>4.3</v>
      </c>
      <c r="M371" s="14">
        <v>0</v>
      </c>
      <c r="N371" s="14">
        <v>0</v>
      </c>
      <c r="O371" s="14">
        <v>1</v>
      </c>
      <c r="P371" s="3" t="s">
        <v>288</v>
      </c>
    </row>
    <row r="372" spans="1:16" ht="13.5" thickBot="1" x14ac:dyDescent="0.25">
      <c r="A372" s="5">
        <v>42571</v>
      </c>
      <c r="B372" s="3">
        <v>35</v>
      </c>
      <c r="C372" s="6">
        <v>0.63263888888888886</v>
      </c>
      <c r="D372" s="13">
        <v>15</v>
      </c>
      <c r="E372" s="13">
        <f t="shared" si="5"/>
        <v>427</v>
      </c>
      <c r="F372" s="3">
        <v>45.4</v>
      </c>
      <c r="G372" s="3" t="s">
        <v>365</v>
      </c>
      <c r="H372" s="3">
        <v>31.7</v>
      </c>
      <c r="I372" s="3" t="s">
        <v>4</v>
      </c>
      <c r="J372" s="3" t="s">
        <v>4</v>
      </c>
      <c r="K372" s="8" t="s">
        <v>4</v>
      </c>
      <c r="L372" s="3">
        <v>5.0999999999999996</v>
      </c>
      <c r="M372" s="14">
        <v>0</v>
      </c>
      <c r="N372" s="14">
        <v>0</v>
      </c>
      <c r="O372" s="14">
        <v>1</v>
      </c>
      <c r="P372" s="3" t="s">
        <v>288</v>
      </c>
    </row>
    <row r="373" spans="1:16" ht="13.5" thickBot="1" x14ac:dyDescent="0.25">
      <c r="A373" s="5">
        <v>42571</v>
      </c>
      <c r="B373" s="3">
        <v>35</v>
      </c>
      <c r="C373" s="6">
        <v>0.67569444444444438</v>
      </c>
      <c r="D373" s="13">
        <v>16</v>
      </c>
      <c r="E373" s="13">
        <f t="shared" si="5"/>
        <v>488.99999999999994</v>
      </c>
      <c r="F373" s="3">
        <v>48</v>
      </c>
      <c r="G373" s="3" t="s">
        <v>365</v>
      </c>
      <c r="H373" s="3">
        <v>34.5</v>
      </c>
      <c r="I373" s="3" t="s">
        <v>4</v>
      </c>
      <c r="J373" s="3" t="s">
        <v>4</v>
      </c>
      <c r="K373" s="8" t="s">
        <v>4</v>
      </c>
      <c r="L373" s="3">
        <v>2</v>
      </c>
      <c r="M373" s="14">
        <v>0</v>
      </c>
      <c r="N373" s="14">
        <v>0</v>
      </c>
      <c r="O373" s="14">
        <v>1</v>
      </c>
      <c r="P373" s="3" t="s">
        <v>288</v>
      </c>
    </row>
    <row r="374" spans="1:16" ht="13.5" thickBot="1" x14ac:dyDescent="0.25">
      <c r="A374" s="5">
        <v>42571</v>
      </c>
      <c r="B374" s="3">
        <v>35</v>
      </c>
      <c r="C374" s="6">
        <v>0.71180555555555547</v>
      </c>
      <c r="D374" s="13">
        <v>17</v>
      </c>
      <c r="E374" s="13">
        <f t="shared" si="5"/>
        <v>540.99999999999989</v>
      </c>
      <c r="F374" s="3">
        <v>33.700000000000003</v>
      </c>
      <c r="G374" s="3" t="s">
        <v>365</v>
      </c>
      <c r="H374" s="3">
        <v>30.1</v>
      </c>
      <c r="I374" s="3" t="s">
        <v>4</v>
      </c>
      <c r="J374" s="3" t="s">
        <v>4</v>
      </c>
      <c r="K374" s="8" t="s">
        <v>4</v>
      </c>
      <c r="L374" s="3">
        <v>2.2999999999999998</v>
      </c>
      <c r="M374" s="14">
        <v>0</v>
      </c>
      <c r="N374" s="14">
        <v>0</v>
      </c>
      <c r="O374" s="14">
        <v>1</v>
      </c>
      <c r="P374" s="3" t="s">
        <v>288</v>
      </c>
    </row>
    <row r="375" spans="1:16" ht="13.5" thickBot="1" x14ac:dyDescent="0.25">
      <c r="A375" s="5">
        <v>42571</v>
      </c>
      <c r="B375" s="3">
        <v>35</v>
      </c>
      <c r="C375" s="6">
        <v>0.75277777777777777</v>
      </c>
      <c r="D375" s="13">
        <v>18</v>
      </c>
      <c r="E375" s="13">
        <f t="shared" si="5"/>
        <v>600</v>
      </c>
      <c r="F375" s="3">
        <v>30.5</v>
      </c>
      <c r="G375" s="3" t="s">
        <v>365</v>
      </c>
      <c r="H375" s="3">
        <v>28.2</v>
      </c>
      <c r="I375" s="3" t="s">
        <v>4</v>
      </c>
      <c r="J375" s="3" t="s">
        <v>4</v>
      </c>
      <c r="K375" s="8" t="s">
        <v>4</v>
      </c>
      <c r="L375" s="3">
        <v>0.6</v>
      </c>
      <c r="M375" s="14">
        <v>0</v>
      </c>
      <c r="N375" s="14">
        <v>0</v>
      </c>
      <c r="O375" s="14">
        <v>1</v>
      </c>
      <c r="P375" s="3" t="s">
        <v>288</v>
      </c>
    </row>
    <row r="376" spans="1:16" ht="13.5" thickBot="1" x14ac:dyDescent="0.25">
      <c r="A376" s="5">
        <v>42571</v>
      </c>
      <c r="B376" s="3">
        <v>36</v>
      </c>
      <c r="C376" s="6">
        <v>0.33194444444444443</v>
      </c>
      <c r="D376" s="13">
        <v>8</v>
      </c>
      <c r="E376" s="13">
        <f t="shared" si="5"/>
        <v>0</v>
      </c>
      <c r="F376" s="3" t="s">
        <v>4</v>
      </c>
      <c r="G376" s="3" t="s">
        <v>4</v>
      </c>
      <c r="H376" s="3">
        <v>24</v>
      </c>
      <c r="I376" s="3">
        <v>100</v>
      </c>
      <c r="J376" s="3">
        <v>135</v>
      </c>
      <c r="K376" s="8">
        <v>0</v>
      </c>
      <c r="L376" s="3">
        <v>0.2</v>
      </c>
      <c r="M376" s="14">
        <v>2</v>
      </c>
      <c r="N376" s="14">
        <v>1</v>
      </c>
      <c r="O376" s="14">
        <v>0</v>
      </c>
      <c r="P376" s="3" t="s">
        <v>289</v>
      </c>
    </row>
    <row r="377" spans="1:16" ht="13.5" thickBot="1" x14ac:dyDescent="0.25">
      <c r="A377" s="5">
        <v>42571</v>
      </c>
      <c r="B377" s="3">
        <v>36</v>
      </c>
      <c r="C377" s="6">
        <v>0.37777777777777777</v>
      </c>
      <c r="D377" s="13">
        <v>9</v>
      </c>
      <c r="E377" s="13">
        <f t="shared" si="5"/>
        <v>66</v>
      </c>
      <c r="F377" s="3" t="s">
        <v>4</v>
      </c>
      <c r="G377" s="3" t="s">
        <v>4</v>
      </c>
      <c r="H377" s="3">
        <v>27.6</v>
      </c>
      <c r="I377" s="3">
        <v>100</v>
      </c>
      <c r="J377" s="3">
        <v>135</v>
      </c>
      <c r="K377" s="8">
        <v>0</v>
      </c>
      <c r="L377" s="3">
        <v>0</v>
      </c>
      <c r="M377" s="14">
        <v>2</v>
      </c>
      <c r="N377" s="14">
        <v>1</v>
      </c>
      <c r="O377" s="14">
        <v>0</v>
      </c>
      <c r="P377" s="3" t="s">
        <v>289</v>
      </c>
    </row>
    <row r="378" spans="1:16" ht="13.5" thickBot="1" x14ac:dyDescent="0.25">
      <c r="A378" s="5">
        <v>42571</v>
      </c>
      <c r="B378" s="3">
        <v>36</v>
      </c>
      <c r="C378" s="6">
        <v>0.41944444444444445</v>
      </c>
      <c r="D378" s="13">
        <v>10</v>
      </c>
      <c r="E378" s="13">
        <f t="shared" si="5"/>
        <v>126.00000000000003</v>
      </c>
      <c r="F378" s="3" t="s">
        <v>4</v>
      </c>
      <c r="G378" s="3" t="s">
        <v>4</v>
      </c>
      <c r="H378" s="3">
        <v>30.1</v>
      </c>
      <c r="I378" s="3">
        <v>100</v>
      </c>
      <c r="J378" s="3">
        <v>135</v>
      </c>
      <c r="K378" s="8">
        <v>0</v>
      </c>
      <c r="L378" s="3">
        <v>1.3</v>
      </c>
      <c r="M378" s="14">
        <v>2</v>
      </c>
      <c r="N378" s="14">
        <v>1</v>
      </c>
      <c r="O378" s="14">
        <v>0</v>
      </c>
      <c r="P378" s="3" t="s">
        <v>289</v>
      </c>
    </row>
    <row r="379" spans="1:16" ht="13.5" thickBot="1" x14ac:dyDescent="0.25">
      <c r="A379" s="5">
        <v>42571</v>
      </c>
      <c r="B379" s="3">
        <v>36</v>
      </c>
      <c r="C379" s="6">
        <v>0.46388888888888885</v>
      </c>
      <c r="D379" s="13">
        <v>11</v>
      </c>
      <c r="E379" s="13">
        <f t="shared" si="5"/>
        <v>189.99999999999994</v>
      </c>
      <c r="F379" s="3" t="s">
        <v>4</v>
      </c>
      <c r="G379" s="3" t="s">
        <v>4</v>
      </c>
      <c r="H379" s="3">
        <v>25.1</v>
      </c>
      <c r="I379" s="3">
        <v>100</v>
      </c>
      <c r="J379" s="3">
        <v>135</v>
      </c>
      <c r="K379" s="8">
        <v>0</v>
      </c>
      <c r="L379" s="3">
        <v>2.2000000000000002</v>
      </c>
      <c r="M379" s="14">
        <v>2</v>
      </c>
      <c r="N379" s="14">
        <v>1</v>
      </c>
      <c r="O379" s="14">
        <v>0</v>
      </c>
      <c r="P379" s="3" t="s">
        <v>289</v>
      </c>
    </row>
    <row r="380" spans="1:16" ht="13.5" thickBot="1" x14ac:dyDescent="0.25">
      <c r="A380" s="5">
        <v>42571</v>
      </c>
      <c r="B380" s="3">
        <v>36</v>
      </c>
      <c r="C380" s="6">
        <v>0.50069444444444444</v>
      </c>
      <c r="D380" s="13">
        <v>12</v>
      </c>
      <c r="E380" s="13">
        <f t="shared" si="5"/>
        <v>243</v>
      </c>
      <c r="F380" s="3" t="s">
        <v>4</v>
      </c>
      <c r="G380" s="3" t="s">
        <v>4</v>
      </c>
      <c r="H380" s="3">
        <v>24.8</v>
      </c>
      <c r="I380" s="3">
        <v>100</v>
      </c>
      <c r="J380" s="3">
        <v>135</v>
      </c>
      <c r="K380" s="8">
        <v>0</v>
      </c>
      <c r="L380" s="3">
        <v>2.1</v>
      </c>
      <c r="M380" s="14">
        <v>2</v>
      </c>
      <c r="N380" s="14">
        <v>1</v>
      </c>
      <c r="O380" s="14">
        <v>0</v>
      </c>
      <c r="P380" s="3" t="s">
        <v>289</v>
      </c>
    </row>
    <row r="381" spans="1:16" ht="13.5" thickBot="1" x14ac:dyDescent="0.25">
      <c r="A381" s="5">
        <v>42571</v>
      </c>
      <c r="B381" s="3">
        <v>36</v>
      </c>
      <c r="C381" s="6">
        <v>0.54375000000000007</v>
      </c>
      <c r="D381" s="13">
        <v>13</v>
      </c>
      <c r="E381" s="13">
        <f t="shared" si="5"/>
        <v>305.00000000000011</v>
      </c>
      <c r="F381" s="3" t="s">
        <v>4</v>
      </c>
      <c r="G381" s="3"/>
      <c r="H381" s="3">
        <v>29.2</v>
      </c>
      <c r="I381" s="3">
        <v>100</v>
      </c>
      <c r="J381" s="3">
        <v>135</v>
      </c>
      <c r="K381" s="8">
        <v>0</v>
      </c>
      <c r="L381" s="3">
        <v>3.1</v>
      </c>
      <c r="M381" s="14">
        <v>2</v>
      </c>
      <c r="N381" s="14">
        <v>1</v>
      </c>
      <c r="O381" s="14">
        <v>0</v>
      </c>
      <c r="P381" s="3" t="s">
        <v>289</v>
      </c>
    </row>
    <row r="382" spans="1:16" ht="13.5" thickBot="1" x14ac:dyDescent="0.25">
      <c r="A382" s="5">
        <v>42571</v>
      </c>
      <c r="B382" s="3">
        <v>36</v>
      </c>
      <c r="C382" s="6">
        <v>0.58888888888888891</v>
      </c>
      <c r="D382" s="13">
        <v>14</v>
      </c>
      <c r="E382" s="13">
        <f t="shared" si="5"/>
        <v>370.00000000000006</v>
      </c>
      <c r="F382" s="3" t="s">
        <v>4</v>
      </c>
      <c r="G382" s="3" t="s">
        <v>4</v>
      </c>
      <c r="H382" s="3">
        <v>29.7</v>
      </c>
      <c r="I382" s="3">
        <v>100</v>
      </c>
      <c r="J382" s="3">
        <v>135</v>
      </c>
      <c r="K382" s="8">
        <v>0</v>
      </c>
      <c r="L382" s="3">
        <v>2.9</v>
      </c>
      <c r="M382" s="14">
        <v>2</v>
      </c>
      <c r="N382" s="14">
        <v>1</v>
      </c>
      <c r="O382" s="14">
        <v>0</v>
      </c>
      <c r="P382" s="3" t="s">
        <v>289</v>
      </c>
    </row>
    <row r="383" spans="1:16" ht="13.5" thickBot="1" x14ac:dyDescent="0.25">
      <c r="A383" s="5">
        <v>42571</v>
      </c>
      <c r="B383" s="3">
        <v>36</v>
      </c>
      <c r="C383" s="6">
        <v>0.62708333333333333</v>
      </c>
      <c r="D383" s="13">
        <v>15</v>
      </c>
      <c r="E383" s="13">
        <f t="shared" si="5"/>
        <v>425</v>
      </c>
      <c r="F383" s="3" t="s">
        <v>4</v>
      </c>
      <c r="G383" s="3" t="s">
        <v>4</v>
      </c>
      <c r="H383" s="3">
        <v>34.1</v>
      </c>
      <c r="I383" s="3">
        <v>100</v>
      </c>
      <c r="J383" s="3">
        <v>135</v>
      </c>
      <c r="K383" s="8">
        <v>0</v>
      </c>
      <c r="L383" s="3">
        <v>1.6</v>
      </c>
      <c r="M383" s="14">
        <v>2</v>
      </c>
      <c r="N383" s="14">
        <v>1</v>
      </c>
      <c r="O383" s="14">
        <v>0</v>
      </c>
      <c r="P383" s="3" t="s">
        <v>289</v>
      </c>
    </row>
    <row r="384" spans="1:16" ht="13.5" thickBot="1" x14ac:dyDescent="0.25">
      <c r="A384" s="5">
        <v>42571</v>
      </c>
      <c r="B384" s="3">
        <v>36</v>
      </c>
      <c r="C384" s="6">
        <v>0.66666666666666663</v>
      </c>
      <c r="D384" s="13">
        <v>16</v>
      </c>
      <c r="E384" s="13">
        <f t="shared" si="5"/>
        <v>481.99999999999994</v>
      </c>
      <c r="F384" s="3" t="s">
        <v>4</v>
      </c>
      <c r="G384" s="3" t="s">
        <v>4</v>
      </c>
      <c r="H384" s="3">
        <v>33.799999999999997</v>
      </c>
      <c r="I384" s="3">
        <v>100</v>
      </c>
      <c r="J384" s="3">
        <v>135</v>
      </c>
      <c r="K384" s="8">
        <v>0</v>
      </c>
      <c r="L384" s="3">
        <v>2.5</v>
      </c>
      <c r="M384" s="14">
        <v>2</v>
      </c>
      <c r="N384" s="14">
        <v>1</v>
      </c>
      <c r="O384" s="14">
        <v>0</v>
      </c>
      <c r="P384" s="3" t="s">
        <v>289</v>
      </c>
    </row>
    <row r="385" spans="1:16" ht="13.5" thickBot="1" x14ac:dyDescent="0.25">
      <c r="A385" s="5">
        <v>42571</v>
      </c>
      <c r="B385" s="3">
        <v>36</v>
      </c>
      <c r="C385" s="6">
        <v>0.70972222222222225</v>
      </c>
      <c r="D385" s="13">
        <v>17</v>
      </c>
      <c r="E385" s="13">
        <f t="shared" si="5"/>
        <v>544</v>
      </c>
      <c r="F385" s="3" t="s">
        <v>4</v>
      </c>
      <c r="G385" s="3" t="s">
        <v>4</v>
      </c>
      <c r="H385" s="3">
        <v>30.5</v>
      </c>
      <c r="I385" s="3">
        <v>100</v>
      </c>
      <c r="J385" s="3">
        <v>135</v>
      </c>
      <c r="K385" s="8">
        <v>0</v>
      </c>
      <c r="L385" s="3">
        <v>3</v>
      </c>
      <c r="M385" s="14">
        <v>2</v>
      </c>
      <c r="N385" s="14">
        <v>1</v>
      </c>
      <c r="O385" s="14">
        <v>0</v>
      </c>
      <c r="P385" s="3" t="s">
        <v>289</v>
      </c>
    </row>
    <row r="386" spans="1:16" ht="13.5" thickBot="1" x14ac:dyDescent="0.25">
      <c r="A386" s="5">
        <v>42571</v>
      </c>
      <c r="B386" s="3">
        <v>36</v>
      </c>
      <c r="C386" s="6">
        <v>0.74930555555555556</v>
      </c>
      <c r="D386" s="13">
        <v>18</v>
      </c>
      <c r="E386" s="13">
        <f t="shared" ref="E386:E449" si="6">IF(B386=B385,((C386-C385)*1440)+E385,0)</f>
        <v>601</v>
      </c>
      <c r="F386" s="3" t="s">
        <v>4</v>
      </c>
      <c r="G386" s="3" t="s">
        <v>4</v>
      </c>
      <c r="H386" s="3">
        <v>27.7</v>
      </c>
      <c r="I386" s="3">
        <v>100</v>
      </c>
      <c r="J386" s="3">
        <v>135</v>
      </c>
      <c r="K386" s="8">
        <v>0</v>
      </c>
      <c r="L386" s="3">
        <v>1.3</v>
      </c>
      <c r="M386" s="14">
        <v>2</v>
      </c>
      <c r="N386" s="14">
        <v>1</v>
      </c>
      <c r="O386" s="14">
        <v>0</v>
      </c>
      <c r="P386" s="3" t="s">
        <v>289</v>
      </c>
    </row>
    <row r="387" spans="1:16" ht="13.5" thickBot="1" x14ac:dyDescent="0.25">
      <c r="A387" s="5">
        <v>42571</v>
      </c>
      <c r="B387" s="3">
        <v>37</v>
      </c>
      <c r="C387" s="6">
        <v>0.33194444444444443</v>
      </c>
      <c r="D387" s="13">
        <v>8</v>
      </c>
      <c r="E387" s="13">
        <f t="shared" si="6"/>
        <v>0</v>
      </c>
      <c r="F387" s="3" t="s">
        <v>4</v>
      </c>
      <c r="G387" s="3" t="s">
        <v>4</v>
      </c>
      <c r="H387" s="3">
        <v>24</v>
      </c>
      <c r="I387" s="3">
        <v>100</v>
      </c>
      <c r="J387" s="3">
        <v>135</v>
      </c>
      <c r="K387" s="8">
        <v>0</v>
      </c>
      <c r="L387" s="3">
        <v>0.2</v>
      </c>
      <c r="M387" s="14">
        <v>2</v>
      </c>
      <c r="N387" s="14">
        <v>1</v>
      </c>
      <c r="O387" s="14">
        <v>0</v>
      </c>
      <c r="P387" s="3" t="s">
        <v>290</v>
      </c>
    </row>
    <row r="388" spans="1:16" ht="13.5" thickBot="1" x14ac:dyDescent="0.25">
      <c r="A388" s="5">
        <v>42571</v>
      </c>
      <c r="B388" s="3">
        <v>37</v>
      </c>
      <c r="C388" s="6">
        <v>0.375</v>
      </c>
      <c r="D388" s="13">
        <v>9</v>
      </c>
      <c r="E388" s="13">
        <f t="shared" si="6"/>
        <v>62.000000000000021</v>
      </c>
      <c r="F388" s="3" t="s">
        <v>4</v>
      </c>
      <c r="G388" s="3" t="s">
        <v>4</v>
      </c>
      <c r="H388" s="3">
        <v>27.6</v>
      </c>
      <c r="I388" s="3">
        <v>100</v>
      </c>
      <c r="J388" s="3">
        <v>135</v>
      </c>
      <c r="K388" s="8">
        <v>0</v>
      </c>
      <c r="L388" s="3">
        <v>0</v>
      </c>
      <c r="M388" s="14">
        <v>2</v>
      </c>
      <c r="N388" s="14">
        <v>1</v>
      </c>
      <c r="O388" s="14">
        <v>0</v>
      </c>
      <c r="P388" s="3" t="s">
        <v>290</v>
      </c>
    </row>
    <row r="389" spans="1:16" ht="13.5" thickBot="1" x14ac:dyDescent="0.25">
      <c r="A389" s="5">
        <v>42571</v>
      </c>
      <c r="B389" s="3">
        <v>37</v>
      </c>
      <c r="C389" s="6">
        <v>0.41944444444444445</v>
      </c>
      <c r="D389" s="13">
        <v>10</v>
      </c>
      <c r="E389" s="13">
        <f t="shared" si="6"/>
        <v>126.00000000000003</v>
      </c>
      <c r="F389" s="3" t="s">
        <v>4</v>
      </c>
      <c r="G389" s="3" t="s">
        <v>4</v>
      </c>
      <c r="H389" s="3">
        <v>30.1</v>
      </c>
      <c r="I389" s="3">
        <v>100</v>
      </c>
      <c r="J389" s="3">
        <v>135</v>
      </c>
      <c r="K389" s="8">
        <v>0</v>
      </c>
      <c r="L389" s="3">
        <v>1.3</v>
      </c>
      <c r="M389" s="14">
        <v>2</v>
      </c>
      <c r="N389" s="14">
        <v>1</v>
      </c>
      <c r="O389" s="14">
        <v>0</v>
      </c>
      <c r="P389" s="3" t="s">
        <v>290</v>
      </c>
    </row>
    <row r="390" spans="1:16" ht="13.5" thickBot="1" x14ac:dyDescent="0.25">
      <c r="A390" s="5">
        <v>42571</v>
      </c>
      <c r="B390" s="3">
        <v>37</v>
      </c>
      <c r="C390" s="6">
        <v>0.46388888888888885</v>
      </c>
      <c r="D390" s="13">
        <v>11</v>
      </c>
      <c r="E390" s="13">
        <f t="shared" si="6"/>
        <v>189.99999999999994</v>
      </c>
      <c r="F390" s="3" t="s">
        <v>4</v>
      </c>
      <c r="G390" s="3" t="s">
        <v>4</v>
      </c>
      <c r="H390" s="3">
        <v>25.1</v>
      </c>
      <c r="I390" s="3">
        <v>100</v>
      </c>
      <c r="J390" s="3">
        <v>135</v>
      </c>
      <c r="K390" s="8">
        <v>0</v>
      </c>
      <c r="L390" s="3">
        <v>2.2000000000000002</v>
      </c>
      <c r="M390" s="14">
        <v>2</v>
      </c>
      <c r="N390" s="14">
        <v>1</v>
      </c>
      <c r="O390" s="14">
        <v>0</v>
      </c>
      <c r="P390" s="3" t="s">
        <v>290</v>
      </c>
    </row>
    <row r="391" spans="1:16" ht="13.5" thickBot="1" x14ac:dyDescent="0.25">
      <c r="A391" s="5">
        <v>42571</v>
      </c>
      <c r="B391" s="3">
        <v>37</v>
      </c>
      <c r="C391" s="6">
        <v>0.50069444444444444</v>
      </c>
      <c r="D391" s="13">
        <v>12</v>
      </c>
      <c r="E391" s="13">
        <f t="shared" si="6"/>
        <v>243</v>
      </c>
      <c r="F391" s="3">
        <v>24.4</v>
      </c>
      <c r="G391" s="3" t="s">
        <v>366</v>
      </c>
      <c r="H391" s="3">
        <v>24.8</v>
      </c>
      <c r="I391" s="3">
        <v>100</v>
      </c>
      <c r="J391" s="3">
        <v>135</v>
      </c>
      <c r="K391" s="8">
        <v>0</v>
      </c>
      <c r="L391" s="3">
        <v>2.1</v>
      </c>
      <c r="M391" s="14">
        <v>2</v>
      </c>
      <c r="N391" s="14">
        <v>1</v>
      </c>
      <c r="O391" s="14">
        <v>0</v>
      </c>
      <c r="P391" s="3" t="s">
        <v>290</v>
      </c>
    </row>
    <row r="392" spans="1:16" ht="13.5" thickBot="1" x14ac:dyDescent="0.25">
      <c r="A392" s="5">
        <v>42571</v>
      </c>
      <c r="B392" s="3">
        <v>37</v>
      </c>
      <c r="C392" s="6">
        <v>0.54375000000000007</v>
      </c>
      <c r="D392" s="13">
        <v>13</v>
      </c>
      <c r="E392" s="13">
        <f t="shared" si="6"/>
        <v>305.00000000000011</v>
      </c>
      <c r="F392" s="3">
        <v>28.7</v>
      </c>
      <c r="G392" s="3" t="s">
        <v>365</v>
      </c>
      <c r="H392" s="3">
        <v>29.2</v>
      </c>
      <c r="I392" s="3">
        <v>100</v>
      </c>
      <c r="J392" s="3">
        <v>135</v>
      </c>
      <c r="K392" s="8">
        <v>0</v>
      </c>
      <c r="L392" s="3">
        <v>3.1</v>
      </c>
      <c r="M392" s="14">
        <v>2</v>
      </c>
      <c r="N392" s="14">
        <v>1</v>
      </c>
      <c r="O392" s="14">
        <v>0</v>
      </c>
      <c r="P392" s="3" t="s">
        <v>290</v>
      </c>
    </row>
    <row r="393" spans="1:16" ht="13.5" thickBot="1" x14ac:dyDescent="0.25">
      <c r="A393" s="5">
        <v>42571</v>
      </c>
      <c r="B393" s="3">
        <v>37</v>
      </c>
      <c r="C393" s="6">
        <v>0.58888888888888891</v>
      </c>
      <c r="D393" s="13">
        <v>14</v>
      </c>
      <c r="E393" s="13">
        <f t="shared" si="6"/>
        <v>370.00000000000006</v>
      </c>
      <c r="F393" s="3">
        <v>34.1</v>
      </c>
      <c r="G393" s="3" t="s">
        <v>365</v>
      </c>
      <c r="H393" s="3">
        <v>29.7</v>
      </c>
      <c r="I393" s="3">
        <v>100</v>
      </c>
      <c r="J393" s="3">
        <v>135</v>
      </c>
      <c r="K393" s="8">
        <v>0</v>
      </c>
      <c r="L393" s="3">
        <v>2.9</v>
      </c>
      <c r="M393" s="14">
        <v>2</v>
      </c>
      <c r="N393" s="14">
        <v>1</v>
      </c>
      <c r="O393" s="14">
        <v>0</v>
      </c>
      <c r="P393" s="3" t="s">
        <v>290</v>
      </c>
    </row>
    <row r="394" spans="1:16" ht="13.5" thickBot="1" x14ac:dyDescent="0.25">
      <c r="A394" s="5">
        <v>42571</v>
      </c>
      <c r="B394" s="3">
        <v>37</v>
      </c>
      <c r="C394" s="6">
        <v>0.62708333333333333</v>
      </c>
      <c r="D394" s="13">
        <v>15</v>
      </c>
      <c r="E394" s="13">
        <f t="shared" si="6"/>
        <v>425</v>
      </c>
      <c r="F394" s="3">
        <v>30.3</v>
      </c>
      <c r="G394" s="3" t="s">
        <v>365</v>
      </c>
      <c r="H394" s="3">
        <v>34.1</v>
      </c>
      <c r="I394" s="3">
        <v>100</v>
      </c>
      <c r="J394" s="3">
        <v>135</v>
      </c>
      <c r="K394" s="8">
        <v>0</v>
      </c>
      <c r="L394" s="3">
        <v>1.6</v>
      </c>
      <c r="M394" s="14">
        <v>2</v>
      </c>
      <c r="N394" s="14">
        <v>1</v>
      </c>
      <c r="O394" s="14">
        <v>0</v>
      </c>
      <c r="P394" s="3" t="s">
        <v>290</v>
      </c>
    </row>
    <row r="395" spans="1:16" ht="13.5" thickBot="1" x14ac:dyDescent="0.25">
      <c r="A395" s="5">
        <v>42571</v>
      </c>
      <c r="B395" s="3">
        <v>37</v>
      </c>
      <c r="C395" s="6">
        <v>0.66666666666666663</v>
      </c>
      <c r="D395" s="13">
        <v>16</v>
      </c>
      <c r="E395" s="13">
        <f t="shared" si="6"/>
        <v>481.99999999999994</v>
      </c>
      <c r="F395" s="3">
        <v>33.4</v>
      </c>
      <c r="G395" s="3" t="s">
        <v>365</v>
      </c>
      <c r="H395" s="3">
        <v>33.799999999999997</v>
      </c>
      <c r="I395" s="3">
        <v>100</v>
      </c>
      <c r="J395" s="3">
        <v>135</v>
      </c>
      <c r="K395" s="8">
        <v>0</v>
      </c>
      <c r="L395" s="3">
        <v>2.5</v>
      </c>
      <c r="M395" s="14">
        <v>2</v>
      </c>
      <c r="N395" s="14">
        <v>1</v>
      </c>
      <c r="O395" s="14">
        <v>0</v>
      </c>
      <c r="P395" s="3" t="s">
        <v>290</v>
      </c>
    </row>
    <row r="396" spans="1:16" ht="13.5" thickBot="1" x14ac:dyDescent="0.25">
      <c r="A396" s="5">
        <v>42571</v>
      </c>
      <c r="B396" s="3">
        <v>37</v>
      </c>
      <c r="C396" s="6">
        <v>0.70972222222222225</v>
      </c>
      <c r="D396" s="13">
        <v>17</v>
      </c>
      <c r="E396" s="13">
        <f t="shared" si="6"/>
        <v>544</v>
      </c>
      <c r="F396" s="3">
        <v>30.7</v>
      </c>
      <c r="G396" s="3" t="s">
        <v>365</v>
      </c>
      <c r="H396" s="3">
        <v>30.5</v>
      </c>
      <c r="I396" s="3" t="s">
        <v>4</v>
      </c>
      <c r="J396" s="3" t="s">
        <v>4</v>
      </c>
      <c r="K396" s="8" t="s">
        <v>4</v>
      </c>
      <c r="L396" s="3">
        <v>3</v>
      </c>
      <c r="M396" s="14">
        <v>0</v>
      </c>
      <c r="N396" s="14">
        <v>0</v>
      </c>
      <c r="O396" s="14">
        <v>1</v>
      </c>
      <c r="P396" s="3" t="s">
        <v>290</v>
      </c>
    </row>
    <row r="397" spans="1:16" ht="13.5" thickBot="1" x14ac:dyDescent="0.25">
      <c r="A397" s="5">
        <v>42571</v>
      </c>
      <c r="B397" s="3">
        <v>37</v>
      </c>
      <c r="C397" s="6">
        <v>0.74930555555555556</v>
      </c>
      <c r="D397" s="13">
        <v>18</v>
      </c>
      <c r="E397" s="13">
        <f t="shared" si="6"/>
        <v>601</v>
      </c>
      <c r="F397" s="3">
        <v>27.3</v>
      </c>
      <c r="G397" s="3" t="s">
        <v>365</v>
      </c>
      <c r="H397" s="3">
        <v>27.7</v>
      </c>
      <c r="I397" s="3" t="s">
        <v>4</v>
      </c>
      <c r="J397" s="3" t="s">
        <v>4</v>
      </c>
      <c r="K397" s="8" t="s">
        <v>4</v>
      </c>
      <c r="L397" s="3">
        <v>1.3</v>
      </c>
      <c r="M397" s="14">
        <v>0</v>
      </c>
      <c r="N397" s="14">
        <v>0</v>
      </c>
      <c r="O397" s="14">
        <v>1</v>
      </c>
      <c r="P397" s="3" t="s">
        <v>290</v>
      </c>
    </row>
    <row r="398" spans="1:16" ht="13.5" thickBot="1" x14ac:dyDescent="0.25">
      <c r="A398" s="5">
        <v>42571</v>
      </c>
      <c r="B398" s="3">
        <v>38</v>
      </c>
      <c r="C398" s="6">
        <v>0.33194444444444443</v>
      </c>
      <c r="D398" s="13">
        <v>8</v>
      </c>
      <c r="E398" s="13">
        <f t="shared" si="6"/>
        <v>0</v>
      </c>
      <c r="F398" s="3">
        <v>22.2</v>
      </c>
      <c r="G398" s="3" t="s">
        <v>365</v>
      </c>
      <c r="H398" s="3">
        <v>24</v>
      </c>
      <c r="I398" s="3">
        <v>100</v>
      </c>
      <c r="J398" s="3">
        <v>135</v>
      </c>
      <c r="K398" s="8">
        <v>0</v>
      </c>
      <c r="L398" s="3">
        <v>0.2</v>
      </c>
      <c r="M398" s="14">
        <v>2</v>
      </c>
      <c r="N398" s="14">
        <v>1</v>
      </c>
      <c r="O398" s="14">
        <v>0</v>
      </c>
      <c r="P398" s="3" t="s">
        <v>291</v>
      </c>
    </row>
    <row r="399" spans="1:16" ht="13.5" thickBot="1" x14ac:dyDescent="0.25">
      <c r="A399" s="5">
        <v>42571</v>
      </c>
      <c r="B399" s="3">
        <v>38</v>
      </c>
      <c r="C399" s="6">
        <v>0.375</v>
      </c>
      <c r="D399" s="13">
        <v>9</v>
      </c>
      <c r="E399" s="13">
        <f t="shared" si="6"/>
        <v>62.000000000000021</v>
      </c>
      <c r="F399" s="3">
        <v>28.8</v>
      </c>
      <c r="G399" s="3" t="s">
        <v>365</v>
      </c>
      <c r="H399" s="3">
        <v>27.6</v>
      </c>
      <c r="I399" s="3">
        <v>100</v>
      </c>
      <c r="J399" s="3">
        <v>135</v>
      </c>
      <c r="K399" s="8">
        <v>0</v>
      </c>
      <c r="L399" s="3">
        <v>0</v>
      </c>
      <c r="M399" s="14">
        <v>2</v>
      </c>
      <c r="N399" s="14">
        <v>1</v>
      </c>
      <c r="O399" s="14">
        <v>0</v>
      </c>
      <c r="P399" s="3" t="s">
        <v>291</v>
      </c>
    </row>
    <row r="400" spans="1:16" ht="13.5" thickBot="1" x14ac:dyDescent="0.25">
      <c r="A400" s="5">
        <v>42571</v>
      </c>
      <c r="B400" s="3">
        <v>38</v>
      </c>
      <c r="C400" s="6">
        <v>0.41944444444444445</v>
      </c>
      <c r="D400" s="13">
        <v>10</v>
      </c>
      <c r="E400" s="13">
        <f t="shared" si="6"/>
        <v>126.00000000000003</v>
      </c>
      <c r="F400" s="3" t="s">
        <v>4</v>
      </c>
      <c r="G400" s="3" t="s">
        <v>4</v>
      </c>
      <c r="H400" s="3">
        <v>30.1</v>
      </c>
      <c r="I400" s="3">
        <v>100</v>
      </c>
      <c r="J400" s="3">
        <v>135</v>
      </c>
      <c r="K400" s="8">
        <v>0</v>
      </c>
      <c r="L400" s="3">
        <v>1.3</v>
      </c>
      <c r="M400" s="14">
        <v>2</v>
      </c>
      <c r="N400" s="14">
        <v>1</v>
      </c>
      <c r="O400" s="14">
        <v>0</v>
      </c>
      <c r="P400" s="3" t="s">
        <v>291</v>
      </c>
    </row>
    <row r="401" spans="1:16" ht="13.5" thickBot="1" x14ac:dyDescent="0.25">
      <c r="A401" s="5">
        <v>42571</v>
      </c>
      <c r="B401" s="3">
        <v>38</v>
      </c>
      <c r="C401" s="6">
        <v>0.46388888888888885</v>
      </c>
      <c r="D401" s="13">
        <v>11</v>
      </c>
      <c r="E401" s="13">
        <f t="shared" si="6"/>
        <v>189.99999999999994</v>
      </c>
      <c r="F401" s="3">
        <v>22.7</v>
      </c>
      <c r="G401" s="3" t="s">
        <v>366</v>
      </c>
      <c r="H401" s="3">
        <v>25.1</v>
      </c>
      <c r="I401" s="3">
        <v>100</v>
      </c>
      <c r="J401" s="3">
        <v>135</v>
      </c>
      <c r="K401" s="8">
        <v>0</v>
      </c>
      <c r="L401" s="3">
        <v>2.2000000000000002</v>
      </c>
      <c r="M401" s="14">
        <v>2</v>
      </c>
      <c r="N401" s="14">
        <v>1</v>
      </c>
      <c r="O401" s="14">
        <v>0</v>
      </c>
      <c r="P401" s="3" t="s">
        <v>291</v>
      </c>
    </row>
    <row r="402" spans="1:16" ht="13.5" thickBot="1" x14ac:dyDescent="0.25">
      <c r="A402" s="5">
        <v>42571</v>
      </c>
      <c r="B402" s="3">
        <v>38</v>
      </c>
      <c r="C402" s="6">
        <v>0.50069444444444444</v>
      </c>
      <c r="D402" s="13">
        <v>12</v>
      </c>
      <c r="E402" s="13">
        <f t="shared" si="6"/>
        <v>243</v>
      </c>
      <c r="F402" s="3">
        <v>24.3</v>
      </c>
      <c r="G402" s="3" t="s">
        <v>366</v>
      </c>
      <c r="H402" s="3">
        <v>24.8</v>
      </c>
      <c r="I402" s="3">
        <v>100</v>
      </c>
      <c r="J402" s="3">
        <v>135</v>
      </c>
      <c r="K402" s="8">
        <v>0</v>
      </c>
      <c r="L402" s="3">
        <v>2.1</v>
      </c>
      <c r="M402" s="14">
        <v>0</v>
      </c>
      <c r="N402" s="14">
        <v>0</v>
      </c>
      <c r="O402" s="14">
        <v>1</v>
      </c>
      <c r="P402" s="3" t="s">
        <v>291</v>
      </c>
    </row>
    <row r="403" spans="1:16" ht="13.5" thickBot="1" x14ac:dyDescent="0.25">
      <c r="A403" s="5">
        <v>42571</v>
      </c>
      <c r="B403" s="3">
        <v>38</v>
      </c>
      <c r="C403" s="6">
        <v>0.54375000000000007</v>
      </c>
      <c r="D403" s="13">
        <v>13</v>
      </c>
      <c r="E403" s="13">
        <f t="shared" si="6"/>
        <v>305.00000000000011</v>
      </c>
      <c r="F403" s="3">
        <v>28.8</v>
      </c>
      <c r="G403" s="3" t="s">
        <v>365</v>
      </c>
      <c r="H403" s="3">
        <v>29.2</v>
      </c>
      <c r="I403" s="3">
        <v>100</v>
      </c>
      <c r="J403" s="3">
        <v>135</v>
      </c>
      <c r="K403" s="8">
        <v>0</v>
      </c>
      <c r="L403" s="3">
        <v>3.1</v>
      </c>
      <c r="M403" s="14">
        <v>0</v>
      </c>
      <c r="N403" s="14">
        <v>0</v>
      </c>
      <c r="O403" s="14">
        <v>1</v>
      </c>
      <c r="P403" s="3" t="s">
        <v>291</v>
      </c>
    </row>
    <row r="404" spans="1:16" ht="13.5" thickBot="1" x14ac:dyDescent="0.25">
      <c r="A404" s="5">
        <v>42571</v>
      </c>
      <c r="B404" s="3">
        <v>38</v>
      </c>
      <c r="C404" s="6">
        <v>0.58888888888888891</v>
      </c>
      <c r="D404" s="13">
        <v>14</v>
      </c>
      <c r="E404" s="13">
        <f t="shared" si="6"/>
        <v>370.00000000000006</v>
      </c>
      <c r="F404" s="3">
        <v>32.700000000000003</v>
      </c>
      <c r="G404" s="3" t="s">
        <v>365</v>
      </c>
      <c r="H404" s="3">
        <v>29.7</v>
      </c>
      <c r="I404" s="3">
        <v>100</v>
      </c>
      <c r="J404" s="3">
        <v>135</v>
      </c>
      <c r="K404" s="8">
        <v>0</v>
      </c>
      <c r="L404" s="3">
        <v>2.9</v>
      </c>
      <c r="M404" s="14">
        <v>0</v>
      </c>
      <c r="N404" s="14">
        <v>0</v>
      </c>
      <c r="O404" s="14">
        <v>1</v>
      </c>
      <c r="P404" s="3" t="s">
        <v>291</v>
      </c>
    </row>
    <row r="405" spans="1:16" ht="13.5" thickBot="1" x14ac:dyDescent="0.25">
      <c r="A405" s="5">
        <v>42571</v>
      </c>
      <c r="B405" s="3">
        <v>38</v>
      </c>
      <c r="C405" s="6">
        <v>0.62708333333333333</v>
      </c>
      <c r="D405" s="13">
        <v>15</v>
      </c>
      <c r="E405" s="13">
        <f t="shared" si="6"/>
        <v>425</v>
      </c>
      <c r="F405" s="3">
        <v>35.700000000000003</v>
      </c>
      <c r="G405" s="3" t="s">
        <v>365</v>
      </c>
      <c r="H405" s="3">
        <v>34.1</v>
      </c>
      <c r="I405" s="3" t="s">
        <v>4</v>
      </c>
      <c r="J405" s="3" t="s">
        <v>4</v>
      </c>
      <c r="K405" s="8" t="s">
        <v>4</v>
      </c>
      <c r="L405" s="3">
        <v>1.6</v>
      </c>
      <c r="M405" s="14">
        <v>0</v>
      </c>
      <c r="N405" s="14">
        <v>0</v>
      </c>
      <c r="O405" s="14">
        <v>1</v>
      </c>
      <c r="P405" s="3" t="s">
        <v>291</v>
      </c>
    </row>
    <row r="406" spans="1:16" ht="13.5" thickBot="1" x14ac:dyDescent="0.25">
      <c r="A406" s="5">
        <v>42571</v>
      </c>
      <c r="B406" s="3">
        <v>38</v>
      </c>
      <c r="C406" s="6">
        <v>0.66666666666666663</v>
      </c>
      <c r="D406" s="13">
        <v>16</v>
      </c>
      <c r="E406" s="13">
        <f t="shared" si="6"/>
        <v>481.99999999999994</v>
      </c>
      <c r="F406" s="3">
        <v>44.4</v>
      </c>
      <c r="G406" s="3" t="s">
        <v>365</v>
      </c>
      <c r="H406" s="3">
        <v>33.799999999999997</v>
      </c>
      <c r="I406" s="3" t="s">
        <v>4</v>
      </c>
      <c r="J406" s="3" t="s">
        <v>4</v>
      </c>
      <c r="K406" s="8" t="s">
        <v>4</v>
      </c>
      <c r="L406" s="3">
        <v>2.5</v>
      </c>
      <c r="M406" s="14">
        <v>0</v>
      </c>
      <c r="N406" s="14">
        <v>0</v>
      </c>
      <c r="O406" s="14">
        <v>1</v>
      </c>
      <c r="P406" s="3" t="s">
        <v>291</v>
      </c>
    </row>
    <row r="407" spans="1:16" ht="13.5" thickBot="1" x14ac:dyDescent="0.25">
      <c r="A407" s="5">
        <v>42571</v>
      </c>
      <c r="B407" s="3">
        <v>38</v>
      </c>
      <c r="C407" s="6">
        <v>0.7090277777777777</v>
      </c>
      <c r="D407" s="13">
        <v>17</v>
      </c>
      <c r="E407" s="13">
        <f t="shared" si="6"/>
        <v>542.99999999999989</v>
      </c>
      <c r="F407" s="3">
        <v>33.1</v>
      </c>
      <c r="G407" s="3" t="s">
        <v>365</v>
      </c>
      <c r="H407" s="3">
        <v>30.5</v>
      </c>
      <c r="I407" s="3" t="s">
        <v>4</v>
      </c>
      <c r="J407" s="3" t="s">
        <v>4</v>
      </c>
      <c r="K407" s="8" t="s">
        <v>4</v>
      </c>
      <c r="L407" s="3">
        <v>3</v>
      </c>
      <c r="M407" s="14">
        <v>0</v>
      </c>
      <c r="N407" s="14">
        <v>0</v>
      </c>
      <c r="O407" s="14">
        <v>1</v>
      </c>
      <c r="P407" s="3" t="s">
        <v>291</v>
      </c>
    </row>
    <row r="408" spans="1:16" ht="13.5" thickBot="1" x14ac:dyDescent="0.25">
      <c r="A408" s="5">
        <v>42571</v>
      </c>
      <c r="B408" s="3">
        <v>38</v>
      </c>
      <c r="C408" s="6">
        <v>0.74930555555555556</v>
      </c>
      <c r="D408" s="13">
        <v>18</v>
      </c>
      <c r="E408" s="13">
        <f t="shared" si="6"/>
        <v>601</v>
      </c>
      <c r="F408" s="3">
        <v>29.5</v>
      </c>
      <c r="G408" s="3" t="s">
        <v>365</v>
      </c>
      <c r="H408" s="3">
        <v>27.7</v>
      </c>
      <c r="I408" s="3" t="s">
        <v>4</v>
      </c>
      <c r="J408" s="3" t="s">
        <v>4</v>
      </c>
      <c r="K408" s="8" t="s">
        <v>4</v>
      </c>
      <c r="L408" s="3">
        <v>1.3</v>
      </c>
      <c r="M408" s="14">
        <v>0</v>
      </c>
      <c r="N408" s="14">
        <v>0</v>
      </c>
      <c r="O408" s="14">
        <v>1</v>
      </c>
      <c r="P408" s="3" t="s">
        <v>291</v>
      </c>
    </row>
    <row r="409" spans="1:16" ht="13.5" thickBot="1" x14ac:dyDescent="0.25">
      <c r="A409" s="5">
        <v>42571</v>
      </c>
      <c r="B409" s="3">
        <v>39</v>
      </c>
      <c r="C409" s="6">
        <v>0.33611111111111108</v>
      </c>
      <c r="D409" s="13">
        <v>8</v>
      </c>
      <c r="E409" s="13">
        <f t="shared" si="6"/>
        <v>0</v>
      </c>
      <c r="F409" s="3">
        <v>27.3</v>
      </c>
      <c r="G409" s="3" t="s">
        <v>366</v>
      </c>
      <c r="H409" s="3">
        <v>23</v>
      </c>
      <c r="I409" s="3">
        <v>102</v>
      </c>
      <c r="J409" s="3">
        <v>318</v>
      </c>
      <c r="K409" s="8">
        <v>1</v>
      </c>
      <c r="L409" s="3">
        <v>3.7</v>
      </c>
      <c r="M409" s="14">
        <v>2</v>
      </c>
      <c r="N409" s="14">
        <v>1</v>
      </c>
      <c r="O409" s="14">
        <v>0</v>
      </c>
      <c r="P409" s="3" t="s">
        <v>292</v>
      </c>
    </row>
    <row r="410" spans="1:16" ht="13.5" thickBot="1" x14ac:dyDescent="0.25">
      <c r="A410" s="5">
        <v>42571</v>
      </c>
      <c r="B410" s="3">
        <v>39</v>
      </c>
      <c r="C410" s="6">
        <v>0.38472222222222219</v>
      </c>
      <c r="D410" s="13">
        <v>9</v>
      </c>
      <c r="E410" s="13">
        <f t="shared" si="6"/>
        <v>69.999999999999986</v>
      </c>
      <c r="F410" s="3">
        <v>33.1</v>
      </c>
      <c r="G410" s="3" t="s">
        <v>365</v>
      </c>
      <c r="H410" s="3">
        <v>26.1</v>
      </c>
      <c r="I410" s="3">
        <v>109</v>
      </c>
      <c r="J410" s="3">
        <v>312</v>
      </c>
      <c r="K410" s="8">
        <v>1</v>
      </c>
      <c r="L410" s="3">
        <v>2.4</v>
      </c>
      <c r="M410" s="14">
        <v>2</v>
      </c>
      <c r="N410" s="14">
        <v>1</v>
      </c>
      <c r="O410" s="14">
        <v>0</v>
      </c>
      <c r="P410" s="3" t="s">
        <v>292</v>
      </c>
    </row>
    <row r="411" spans="1:16" ht="13.5" thickBot="1" x14ac:dyDescent="0.25">
      <c r="A411" s="5">
        <v>42571</v>
      </c>
      <c r="B411" s="3">
        <v>39</v>
      </c>
      <c r="C411" s="6">
        <v>0.42499999999999999</v>
      </c>
      <c r="D411" s="13">
        <v>10</v>
      </c>
      <c r="E411" s="13">
        <f t="shared" si="6"/>
        <v>128.00000000000003</v>
      </c>
      <c r="F411" s="3">
        <v>44.7</v>
      </c>
      <c r="G411" s="3" t="s">
        <v>365</v>
      </c>
      <c r="H411" s="3">
        <v>28</v>
      </c>
      <c r="I411" s="3">
        <v>114</v>
      </c>
      <c r="J411" s="3">
        <v>316</v>
      </c>
      <c r="K411" s="8">
        <v>1</v>
      </c>
      <c r="L411" s="3">
        <v>5.8</v>
      </c>
      <c r="M411" s="14">
        <v>2</v>
      </c>
      <c r="N411" s="14">
        <v>1</v>
      </c>
      <c r="O411" s="14">
        <v>0</v>
      </c>
      <c r="P411" s="3" t="s">
        <v>292</v>
      </c>
    </row>
    <row r="412" spans="1:16" ht="13.5" thickBot="1" x14ac:dyDescent="0.25">
      <c r="A412" s="5">
        <v>42571</v>
      </c>
      <c r="B412" s="3">
        <v>39</v>
      </c>
      <c r="C412" s="6">
        <v>0.4694444444444445</v>
      </c>
      <c r="D412" s="13">
        <v>11</v>
      </c>
      <c r="E412" s="13">
        <f t="shared" si="6"/>
        <v>192.00000000000011</v>
      </c>
      <c r="F412" s="3">
        <v>27</v>
      </c>
      <c r="G412" s="3" t="s">
        <v>366</v>
      </c>
      <c r="H412" s="3">
        <v>24.3</v>
      </c>
      <c r="I412" s="3">
        <v>114</v>
      </c>
      <c r="J412" s="3">
        <v>316</v>
      </c>
      <c r="K412" s="8">
        <v>1</v>
      </c>
      <c r="L412" s="3">
        <v>3.9</v>
      </c>
      <c r="M412" s="14">
        <v>2</v>
      </c>
      <c r="N412" s="14">
        <v>1</v>
      </c>
      <c r="O412" s="14">
        <v>0</v>
      </c>
      <c r="P412" s="3" t="s">
        <v>292</v>
      </c>
    </row>
    <row r="413" spans="1:16" ht="13.5" thickBot="1" x14ac:dyDescent="0.25">
      <c r="A413" s="5">
        <v>42571</v>
      </c>
      <c r="B413" s="3">
        <v>39</v>
      </c>
      <c r="C413" s="6">
        <v>0.50416666666666665</v>
      </c>
      <c r="D413" s="13">
        <v>12</v>
      </c>
      <c r="E413" s="13">
        <f t="shared" si="6"/>
        <v>242</v>
      </c>
      <c r="F413" s="3">
        <v>30.5</v>
      </c>
      <c r="G413" s="3" t="s">
        <v>366</v>
      </c>
      <c r="H413" s="3">
        <v>24.6</v>
      </c>
      <c r="I413" s="3">
        <v>114</v>
      </c>
      <c r="J413" s="3">
        <v>316</v>
      </c>
      <c r="K413" s="8">
        <v>1</v>
      </c>
      <c r="L413" s="3">
        <v>4.5999999999999996</v>
      </c>
      <c r="M413" s="14">
        <v>0</v>
      </c>
      <c r="N413" s="14">
        <v>0</v>
      </c>
      <c r="O413" s="14">
        <v>1</v>
      </c>
      <c r="P413" s="3" t="s">
        <v>292</v>
      </c>
    </row>
    <row r="414" spans="1:16" ht="13.5" thickBot="1" x14ac:dyDescent="0.25">
      <c r="A414" s="5">
        <v>42571</v>
      </c>
      <c r="B414" s="3">
        <v>39</v>
      </c>
      <c r="C414" s="6">
        <v>0.54791666666666672</v>
      </c>
      <c r="D414" s="13">
        <v>13</v>
      </c>
      <c r="E414" s="13">
        <f t="shared" si="6"/>
        <v>305.00000000000011</v>
      </c>
      <c r="F414" s="3">
        <v>53.6</v>
      </c>
      <c r="G414" s="3" t="s">
        <v>365</v>
      </c>
      <c r="H414" s="3">
        <v>30.6</v>
      </c>
      <c r="I414" s="3">
        <v>114</v>
      </c>
      <c r="J414" s="3">
        <v>316</v>
      </c>
      <c r="K414" s="8">
        <v>1</v>
      </c>
      <c r="L414" s="3">
        <v>1</v>
      </c>
      <c r="M414" s="14">
        <v>0</v>
      </c>
      <c r="N414" s="14">
        <v>0</v>
      </c>
      <c r="O414" s="14">
        <v>1</v>
      </c>
      <c r="P414" s="3" t="s">
        <v>292</v>
      </c>
    </row>
    <row r="415" spans="1:16" ht="13.5" thickBot="1" x14ac:dyDescent="0.25">
      <c r="A415" s="5">
        <v>42571</v>
      </c>
      <c r="B415" s="3">
        <v>39</v>
      </c>
      <c r="C415" s="6">
        <v>0.59652777777777777</v>
      </c>
      <c r="D415" s="13">
        <v>14</v>
      </c>
      <c r="E415" s="13">
        <f t="shared" si="6"/>
        <v>375</v>
      </c>
      <c r="F415" s="3">
        <v>60.3</v>
      </c>
      <c r="G415" s="3" t="s">
        <v>365</v>
      </c>
      <c r="H415" s="3">
        <v>30.7</v>
      </c>
      <c r="I415" s="3">
        <v>114</v>
      </c>
      <c r="J415" s="3">
        <v>316</v>
      </c>
      <c r="K415" s="8">
        <v>1</v>
      </c>
      <c r="L415" s="3">
        <v>4.3</v>
      </c>
      <c r="M415" s="14">
        <v>0</v>
      </c>
      <c r="N415" s="14">
        <v>0</v>
      </c>
      <c r="O415" s="14">
        <v>1</v>
      </c>
      <c r="P415" s="3" t="s">
        <v>292</v>
      </c>
    </row>
    <row r="416" spans="1:16" ht="13.5" thickBot="1" x14ac:dyDescent="0.25">
      <c r="A416" s="5">
        <v>42571</v>
      </c>
      <c r="B416" s="3">
        <v>39</v>
      </c>
      <c r="C416" s="6">
        <v>0.63263888888888886</v>
      </c>
      <c r="D416" s="13">
        <v>15</v>
      </c>
      <c r="E416" s="13">
        <f t="shared" si="6"/>
        <v>427</v>
      </c>
      <c r="F416" s="3">
        <v>46.9</v>
      </c>
      <c r="G416" s="3" t="s">
        <v>365</v>
      </c>
      <c r="H416" s="3">
        <v>31.7</v>
      </c>
      <c r="I416" s="3" t="s">
        <v>4</v>
      </c>
      <c r="J416" s="3" t="s">
        <v>4</v>
      </c>
      <c r="K416" s="8" t="s">
        <v>4</v>
      </c>
      <c r="L416" s="3">
        <v>5.0999999999999996</v>
      </c>
      <c r="M416" s="14">
        <v>0</v>
      </c>
      <c r="N416" s="14">
        <v>0</v>
      </c>
      <c r="O416" s="14">
        <v>1</v>
      </c>
      <c r="P416" s="3" t="s">
        <v>292</v>
      </c>
    </row>
    <row r="417" spans="1:16" ht="13.5" thickBot="1" x14ac:dyDescent="0.25">
      <c r="A417" s="5">
        <v>42571</v>
      </c>
      <c r="B417" s="3">
        <v>39</v>
      </c>
      <c r="C417" s="6">
        <v>0.67638888888888893</v>
      </c>
      <c r="D417" s="13">
        <v>16</v>
      </c>
      <c r="E417" s="13">
        <f t="shared" si="6"/>
        <v>490.00000000000011</v>
      </c>
      <c r="F417" s="3">
        <v>49.4</v>
      </c>
      <c r="G417" s="3" t="s">
        <v>365</v>
      </c>
      <c r="H417" s="3">
        <v>34.5</v>
      </c>
      <c r="I417" s="3" t="s">
        <v>4</v>
      </c>
      <c r="J417" s="3" t="s">
        <v>4</v>
      </c>
      <c r="K417" s="8" t="s">
        <v>4</v>
      </c>
      <c r="L417" s="3">
        <v>2</v>
      </c>
      <c r="M417" s="14">
        <v>0</v>
      </c>
      <c r="N417" s="14">
        <v>0</v>
      </c>
      <c r="O417" s="14">
        <v>1</v>
      </c>
      <c r="P417" s="3" t="s">
        <v>292</v>
      </c>
    </row>
    <row r="418" spans="1:16" ht="13.5" thickBot="1" x14ac:dyDescent="0.25">
      <c r="A418" s="5">
        <v>42571</v>
      </c>
      <c r="B418" s="3">
        <v>39</v>
      </c>
      <c r="C418" s="6">
        <v>0.71250000000000002</v>
      </c>
      <c r="D418" s="13">
        <v>17</v>
      </c>
      <c r="E418" s="13">
        <f t="shared" si="6"/>
        <v>542.00000000000011</v>
      </c>
      <c r="F418" s="3">
        <v>33.1</v>
      </c>
      <c r="G418" s="3" t="s">
        <v>365</v>
      </c>
      <c r="H418" s="3">
        <v>30.1</v>
      </c>
      <c r="I418" s="3" t="s">
        <v>4</v>
      </c>
      <c r="J418" s="3" t="s">
        <v>4</v>
      </c>
      <c r="K418" s="8" t="s">
        <v>4</v>
      </c>
      <c r="L418" s="3">
        <v>2.2999999999999998</v>
      </c>
      <c r="M418" s="14">
        <v>0</v>
      </c>
      <c r="N418" s="14">
        <v>0</v>
      </c>
      <c r="O418" s="14">
        <v>1</v>
      </c>
      <c r="P418" s="3" t="s">
        <v>292</v>
      </c>
    </row>
    <row r="419" spans="1:16" ht="13.5" thickBot="1" x14ac:dyDescent="0.25">
      <c r="A419" s="5">
        <v>42571</v>
      </c>
      <c r="B419" s="3">
        <v>39</v>
      </c>
      <c r="C419" s="6">
        <v>0.75277777777777777</v>
      </c>
      <c r="D419" s="13">
        <v>18</v>
      </c>
      <c r="E419" s="13">
        <f t="shared" si="6"/>
        <v>600.00000000000011</v>
      </c>
      <c r="F419" s="3">
        <v>30.2</v>
      </c>
      <c r="G419" s="3" t="s">
        <v>365</v>
      </c>
      <c r="H419" s="3">
        <v>28.2</v>
      </c>
      <c r="I419" s="3" t="s">
        <v>4</v>
      </c>
      <c r="J419" s="3" t="s">
        <v>4</v>
      </c>
      <c r="K419" s="8" t="s">
        <v>4</v>
      </c>
      <c r="L419" s="3">
        <v>0.6</v>
      </c>
      <c r="M419" s="14">
        <v>0</v>
      </c>
      <c r="N419" s="14">
        <v>0</v>
      </c>
      <c r="O419" s="14">
        <v>1</v>
      </c>
      <c r="P419" s="3" t="s">
        <v>292</v>
      </c>
    </row>
    <row r="420" spans="1:16" ht="13.5" thickBot="1" x14ac:dyDescent="0.25">
      <c r="A420" s="5">
        <v>42571</v>
      </c>
      <c r="B420" s="3">
        <v>40</v>
      </c>
      <c r="C420" s="6">
        <v>0.3354166666666667</v>
      </c>
      <c r="D420" s="13">
        <v>8</v>
      </c>
      <c r="E420" s="13">
        <f t="shared" si="6"/>
        <v>0</v>
      </c>
      <c r="F420" s="3">
        <v>26.5</v>
      </c>
      <c r="G420" s="3" t="s">
        <v>366</v>
      </c>
      <c r="H420" s="3">
        <v>23.7</v>
      </c>
      <c r="I420" s="3">
        <v>102</v>
      </c>
      <c r="J420" s="3">
        <v>51</v>
      </c>
      <c r="K420" s="8">
        <v>1</v>
      </c>
      <c r="L420" s="3">
        <v>1.9</v>
      </c>
      <c r="M420" s="14">
        <v>2</v>
      </c>
      <c r="N420" s="14">
        <v>1</v>
      </c>
      <c r="O420" s="14">
        <v>0</v>
      </c>
      <c r="P420" s="3" t="s">
        <v>293</v>
      </c>
    </row>
    <row r="421" spans="1:16" ht="13.5" thickBot="1" x14ac:dyDescent="0.25">
      <c r="A421" s="5">
        <v>42571</v>
      </c>
      <c r="B421" s="3">
        <v>40</v>
      </c>
      <c r="C421" s="6">
        <v>0.38055555555555554</v>
      </c>
      <c r="D421" s="13">
        <v>9</v>
      </c>
      <c r="E421" s="13">
        <f t="shared" si="6"/>
        <v>64.999999999999929</v>
      </c>
      <c r="F421" s="3">
        <v>30.2</v>
      </c>
      <c r="G421" s="3" t="s">
        <v>365</v>
      </c>
      <c r="H421" s="3">
        <v>27.8</v>
      </c>
      <c r="I421" s="3">
        <v>101</v>
      </c>
      <c r="J421" s="3">
        <v>59</v>
      </c>
      <c r="K421" s="8">
        <v>1</v>
      </c>
      <c r="L421" s="3">
        <v>1.4</v>
      </c>
      <c r="M421" s="14">
        <v>2</v>
      </c>
      <c r="N421" s="14">
        <v>1</v>
      </c>
      <c r="O421" s="14">
        <v>0</v>
      </c>
      <c r="P421" s="3" t="s">
        <v>293</v>
      </c>
    </row>
    <row r="422" spans="1:16" ht="13.5" thickBot="1" x14ac:dyDescent="0.25">
      <c r="A422" s="5">
        <v>42571</v>
      </c>
      <c r="B422" s="3">
        <v>40</v>
      </c>
      <c r="C422" s="6">
        <v>0.42291666666666666</v>
      </c>
      <c r="D422" s="13">
        <v>10</v>
      </c>
      <c r="E422" s="13">
        <f t="shared" si="6"/>
        <v>125.99999999999994</v>
      </c>
      <c r="F422" s="3">
        <v>35.1</v>
      </c>
      <c r="G422" s="3" t="s">
        <v>365</v>
      </c>
      <c r="H422" s="3">
        <v>30.9</v>
      </c>
      <c r="I422" s="3">
        <v>101</v>
      </c>
      <c r="J422" s="3">
        <v>59</v>
      </c>
      <c r="K422" s="8">
        <v>1</v>
      </c>
      <c r="L422" s="3">
        <v>1.5</v>
      </c>
      <c r="M422" s="14">
        <v>2</v>
      </c>
      <c r="N422" s="14">
        <v>1</v>
      </c>
      <c r="O422" s="14">
        <v>0</v>
      </c>
      <c r="P422" s="3" t="s">
        <v>293</v>
      </c>
    </row>
    <row r="423" spans="1:16" ht="13.5" thickBot="1" x14ac:dyDescent="0.25">
      <c r="A423" s="5">
        <v>42571</v>
      </c>
      <c r="B423" s="3">
        <v>40</v>
      </c>
      <c r="C423" s="6">
        <v>0.46736111111111112</v>
      </c>
      <c r="D423" s="13">
        <v>11</v>
      </c>
      <c r="E423" s="13">
        <f t="shared" si="6"/>
        <v>189.99999999999994</v>
      </c>
      <c r="F423" s="3">
        <v>25.4</v>
      </c>
      <c r="G423" s="3" t="s">
        <v>366</v>
      </c>
      <c r="H423" s="3">
        <v>24.5</v>
      </c>
      <c r="I423" s="3">
        <v>101</v>
      </c>
      <c r="J423" s="3">
        <v>59</v>
      </c>
      <c r="K423" s="8">
        <v>1</v>
      </c>
      <c r="L423" s="3">
        <v>3.9</v>
      </c>
      <c r="M423" s="14">
        <v>2</v>
      </c>
      <c r="N423" s="14">
        <v>1</v>
      </c>
      <c r="O423" s="14">
        <v>0</v>
      </c>
      <c r="P423" s="3" t="s">
        <v>293</v>
      </c>
    </row>
    <row r="424" spans="1:16" ht="13.5" thickBot="1" x14ac:dyDescent="0.25">
      <c r="A424" s="5">
        <v>42571</v>
      </c>
      <c r="B424" s="3">
        <v>40</v>
      </c>
      <c r="C424" s="6">
        <v>0.50277777777777777</v>
      </c>
      <c r="D424" s="13">
        <v>12</v>
      </c>
      <c r="E424" s="13">
        <f t="shared" si="6"/>
        <v>240.99999999999991</v>
      </c>
      <c r="F424" s="3">
        <v>26.7</v>
      </c>
      <c r="G424" s="3" t="s">
        <v>366</v>
      </c>
      <c r="H424" s="3">
        <v>25</v>
      </c>
      <c r="I424" s="3">
        <v>101</v>
      </c>
      <c r="J424" s="3">
        <v>59</v>
      </c>
      <c r="K424" s="8">
        <v>1</v>
      </c>
      <c r="L424" s="3">
        <v>1.2</v>
      </c>
      <c r="M424" s="14">
        <v>2</v>
      </c>
      <c r="N424" s="14">
        <v>1</v>
      </c>
      <c r="O424" s="14">
        <v>0</v>
      </c>
      <c r="P424" s="3" t="s">
        <v>293</v>
      </c>
    </row>
    <row r="425" spans="1:16" ht="13.5" thickBot="1" x14ac:dyDescent="0.25">
      <c r="A425" s="5">
        <v>42571</v>
      </c>
      <c r="B425" s="3">
        <v>40</v>
      </c>
      <c r="C425" s="6">
        <v>0.54652777777777783</v>
      </c>
      <c r="D425" s="13">
        <v>13</v>
      </c>
      <c r="E425" s="13">
        <f t="shared" si="6"/>
        <v>304</v>
      </c>
      <c r="F425" s="3">
        <v>40.700000000000003</v>
      </c>
      <c r="G425" s="3" t="s">
        <v>365</v>
      </c>
      <c r="H425" s="3">
        <v>29.7</v>
      </c>
      <c r="I425" s="3">
        <v>101</v>
      </c>
      <c r="J425" s="3">
        <v>59</v>
      </c>
      <c r="K425" s="8">
        <v>1</v>
      </c>
      <c r="L425" s="3">
        <v>1.5</v>
      </c>
      <c r="M425" s="14">
        <v>0</v>
      </c>
      <c r="N425" s="14">
        <v>0</v>
      </c>
      <c r="O425" s="14">
        <v>1</v>
      </c>
      <c r="P425" s="3" t="s">
        <v>293</v>
      </c>
    </row>
    <row r="426" spans="1:16" ht="13.5" thickBot="1" x14ac:dyDescent="0.25">
      <c r="A426" s="5">
        <v>42571</v>
      </c>
      <c r="B426" s="3">
        <v>40</v>
      </c>
      <c r="C426" s="6">
        <v>0.59166666666666667</v>
      </c>
      <c r="D426" s="13">
        <v>14</v>
      </c>
      <c r="E426" s="13">
        <f t="shared" si="6"/>
        <v>368.99999999999994</v>
      </c>
      <c r="F426" s="3">
        <v>44.1</v>
      </c>
      <c r="G426" s="3" t="s">
        <v>365</v>
      </c>
      <c r="H426" s="3">
        <v>30.7</v>
      </c>
      <c r="I426" s="3">
        <v>101</v>
      </c>
      <c r="J426" s="3">
        <v>59</v>
      </c>
      <c r="K426" s="8">
        <v>1</v>
      </c>
      <c r="L426" s="3">
        <v>2.9</v>
      </c>
      <c r="M426" s="14">
        <v>0</v>
      </c>
      <c r="N426" s="14">
        <v>0</v>
      </c>
      <c r="O426" s="14">
        <v>1</v>
      </c>
      <c r="P426" s="3" t="s">
        <v>293</v>
      </c>
    </row>
    <row r="427" spans="1:16" ht="13.5" thickBot="1" x14ac:dyDescent="0.25">
      <c r="A427" s="5">
        <v>42571</v>
      </c>
      <c r="B427" s="3">
        <v>40</v>
      </c>
      <c r="C427" s="6">
        <v>0.62986111111111109</v>
      </c>
      <c r="D427" s="13">
        <v>15</v>
      </c>
      <c r="E427" s="13">
        <f t="shared" si="6"/>
        <v>423.99999999999989</v>
      </c>
      <c r="F427" s="3">
        <v>48.9</v>
      </c>
      <c r="G427" s="3" t="s">
        <v>365</v>
      </c>
      <c r="H427" s="3">
        <v>31.6</v>
      </c>
      <c r="I427" s="3" t="s">
        <v>4</v>
      </c>
      <c r="J427" s="3" t="s">
        <v>4</v>
      </c>
      <c r="K427" s="8" t="s">
        <v>4</v>
      </c>
      <c r="L427" s="3">
        <v>3.7</v>
      </c>
      <c r="M427" s="14">
        <v>0</v>
      </c>
      <c r="N427" s="14">
        <v>0</v>
      </c>
      <c r="O427" s="14">
        <v>1</v>
      </c>
      <c r="P427" s="3" t="s">
        <v>293</v>
      </c>
    </row>
    <row r="428" spans="1:16" ht="13.5" thickBot="1" x14ac:dyDescent="0.25">
      <c r="A428" s="5">
        <v>42571</v>
      </c>
      <c r="B428" s="3">
        <v>40</v>
      </c>
      <c r="C428" s="6">
        <v>0.67222222222222217</v>
      </c>
      <c r="D428" s="13">
        <v>16</v>
      </c>
      <c r="E428" s="13">
        <f t="shared" si="6"/>
        <v>484.99999999999983</v>
      </c>
      <c r="F428" s="3">
        <v>41</v>
      </c>
      <c r="G428" s="3" t="s">
        <v>365</v>
      </c>
      <c r="H428" s="3">
        <v>35.1</v>
      </c>
      <c r="I428" s="3" t="s">
        <v>4</v>
      </c>
      <c r="J428" s="3" t="s">
        <v>4</v>
      </c>
      <c r="K428" s="8" t="s">
        <v>4</v>
      </c>
      <c r="L428" s="3">
        <v>3</v>
      </c>
      <c r="M428" s="14">
        <v>0</v>
      </c>
      <c r="N428" s="14">
        <v>0</v>
      </c>
      <c r="O428" s="14">
        <v>1</v>
      </c>
      <c r="P428" s="3" t="s">
        <v>293</v>
      </c>
    </row>
    <row r="429" spans="1:16" ht="13.5" thickBot="1" x14ac:dyDescent="0.25">
      <c r="A429" s="5">
        <v>42571</v>
      </c>
      <c r="B429" s="3">
        <v>40</v>
      </c>
      <c r="C429" s="6">
        <v>0.7104166666666667</v>
      </c>
      <c r="D429" s="13">
        <v>17</v>
      </c>
      <c r="E429" s="13">
        <f t="shared" si="6"/>
        <v>540</v>
      </c>
      <c r="F429" s="3">
        <v>35.6</v>
      </c>
      <c r="G429" s="3" t="s">
        <v>365</v>
      </c>
      <c r="H429" s="3">
        <v>30.4</v>
      </c>
      <c r="I429" s="3" t="s">
        <v>4</v>
      </c>
      <c r="J429" s="3" t="s">
        <v>4</v>
      </c>
      <c r="K429" s="8" t="s">
        <v>4</v>
      </c>
      <c r="L429" s="3">
        <v>2.7</v>
      </c>
      <c r="M429" s="14">
        <v>0</v>
      </c>
      <c r="N429" s="14">
        <v>0</v>
      </c>
      <c r="O429" s="14">
        <v>1</v>
      </c>
      <c r="P429" s="3" t="s">
        <v>293</v>
      </c>
    </row>
    <row r="430" spans="1:16" ht="13.5" thickBot="1" x14ac:dyDescent="0.25">
      <c r="A430" s="5">
        <v>42571</v>
      </c>
      <c r="B430" s="3">
        <v>40</v>
      </c>
      <c r="C430" s="6">
        <v>0.75069444444444444</v>
      </c>
      <c r="D430" s="13">
        <v>18</v>
      </c>
      <c r="E430" s="13">
        <f t="shared" si="6"/>
        <v>598</v>
      </c>
      <c r="F430" s="3">
        <v>31.2</v>
      </c>
      <c r="G430" s="3" t="s">
        <v>365</v>
      </c>
      <c r="H430" s="3">
        <v>27.6</v>
      </c>
      <c r="I430" s="3" t="s">
        <v>4</v>
      </c>
      <c r="J430" s="3" t="s">
        <v>4</v>
      </c>
      <c r="K430" s="8" t="s">
        <v>4</v>
      </c>
      <c r="L430" s="3">
        <v>1.7</v>
      </c>
      <c r="M430" s="14">
        <v>0</v>
      </c>
      <c r="N430" s="14">
        <v>0</v>
      </c>
      <c r="O430" s="14">
        <v>1</v>
      </c>
      <c r="P430" s="3" t="s">
        <v>293</v>
      </c>
    </row>
    <row r="431" spans="1:16" ht="13.5" thickBot="1" x14ac:dyDescent="0.25">
      <c r="A431" s="5">
        <v>42571</v>
      </c>
      <c r="B431" s="3">
        <v>41</v>
      </c>
      <c r="C431" s="6">
        <v>0.33611111111111108</v>
      </c>
      <c r="D431" s="13">
        <v>8</v>
      </c>
      <c r="E431" s="13">
        <f t="shared" si="6"/>
        <v>0</v>
      </c>
      <c r="F431" s="3">
        <v>27.3</v>
      </c>
      <c r="G431" s="3" t="s">
        <v>366</v>
      </c>
      <c r="H431" s="3">
        <v>23</v>
      </c>
      <c r="I431" s="3">
        <v>102</v>
      </c>
      <c r="J431" s="3">
        <v>318</v>
      </c>
      <c r="K431" s="8">
        <v>1</v>
      </c>
      <c r="L431" s="3">
        <v>3.7</v>
      </c>
      <c r="M431" s="14">
        <v>2</v>
      </c>
      <c r="N431" s="14">
        <v>1</v>
      </c>
      <c r="O431" s="14">
        <v>0</v>
      </c>
      <c r="P431" s="3" t="s">
        <v>294</v>
      </c>
    </row>
    <row r="432" spans="1:16" ht="13.5" thickBot="1" x14ac:dyDescent="0.25">
      <c r="A432" s="5">
        <v>42571</v>
      </c>
      <c r="B432" s="3">
        <v>41</v>
      </c>
      <c r="C432" s="6">
        <v>0.38472222222222219</v>
      </c>
      <c r="D432" s="13">
        <v>9</v>
      </c>
      <c r="E432" s="13">
        <f t="shared" si="6"/>
        <v>69.999999999999986</v>
      </c>
      <c r="F432" s="3">
        <v>33.200000000000003</v>
      </c>
      <c r="G432" s="3" t="s">
        <v>365</v>
      </c>
      <c r="H432" s="3">
        <v>26.1</v>
      </c>
      <c r="I432" s="3">
        <v>106</v>
      </c>
      <c r="J432" s="3">
        <v>312</v>
      </c>
      <c r="K432" s="8">
        <v>1</v>
      </c>
      <c r="L432" s="3">
        <v>2.4</v>
      </c>
      <c r="M432" s="14">
        <v>2</v>
      </c>
      <c r="N432" s="14">
        <v>1</v>
      </c>
      <c r="O432" s="14">
        <v>0</v>
      </c>
      <c r="P432" s="3" t="s">
        <v>294</v>
      </c>
    </row>
    <row r="433" spans="1:16" ht="13.5" thickBot="1" x14ac:dyDescent="0.25">
      <c r="A433" s="5">
        <v>42571</v>
      </c>
      <c r="B433" s="3">
        <v>41</v>
      </c>
      <c r="C433" s="6">
        <v>0.42499999999999999</v>
      </c>
      <c r="D433" s="13">
        <v>10</v>
      </c>
      <c r="E433" s="13">
        <f t="shared" si="6"/>
        <v>128.00000000000003</v>
      </c>
      <c r="F433" s="3">
        <v>35</v>
      </c>
      <c r="G433" s="3" t="s">
        <v>365</v>
      </c>
      <c r="H433" s="3">
        <v>28</v>
      </c>
      <c r="I433" s="3">
        <v>106</v>
      </c>
      <c r="J433" s="3">
        <v>312</v>
      </c>
      <c r="K433" s="8">
        <v>1</v>
      </c>
      <c r="L433" s="3">
        <v>5.8</v>
      </c>
      <c r="M433" s="14">
        <v>2</v>
      </c>
      <c r="N433" s="14">
        <v>1</v>
      </c>
      <c r="O433" s="14">
        <v>0</v>
      </c>
      <c r="P433" s="3" t="s">
        <v>294</v>
      </c>
    </row>
    <row r="434" spans="1:16" ht="13.5" thickBot="1" x14ac:dyDescent="0.25">
      <c r="A434" s="5">
        <v>42571</v>
      </c>
      <c r="B434" s="3">
        <v>41</v>
      </c>
      <c r="C434" s="6">
        <v>0.4694444444444445</v>
      </c>
      <c r="D434" s="13">
        <v>11</v>
      </c>
      <c r="E434" s="13">
        <f t="shared" si="6"/>
        <v>192.00000000000011</v>
      </c>
      <c r="F434" s="3">
        <v>26.5</v>
      </c>
      <c r="G434" s="3" t="s">
        <v>366</v>
      </c>
      <c r="H434" s="3">
        <v>24.3</v>
      </c>
      <c r="I434" s="3">
        <v>106</v>
      </c>
      <c r="J434" s="3">
        <v>312</v>
      </c>
      <c r="K434" s="8">
        <v>1</v>
      </c>
      <c r="L434" s="3">
        <v>3.9</v>
      </c>
      <c r="M434" s="14">
        <v>2</v>
      </c>
      <c r="N434" s="14">
        <v>1</v>
      </c>
      <c r="O434" s="14">
        <v>0</v>
      </c>
      <c r="P434" s="3" t="s">
        <v>294</v>
      </c>
    </row>
    <row r="435" spans="1:16" ht="13.5" thickBot="1" x14ac:dyDescent="0.25">
      <c r="A435" s="5">
        <v>42571</v>
      </c>
      <c r="B435" s="3">
        <v>41</v>
      </c>
      <c r="C435" s="6">
        <v>0.50416666666666665</v>
      </c>
      <c r="D435" s="13">
        <v>12</v>
      </c>
      <c r="E435" s="13">
        <f t="shared" si="6"/>
        <v>242</v>
      </c>
      <c r="F435" s="3">
        <v>28.8</v>
      </c>
      <c r="G435" s="3" t="s">
        <v>366</v>
      </c>
      <c r="H435" s="3">
        <v>24.6</v>
      </c>
      <c r="I435" s="3">
        <v>106</v>
      </c>
      <c r="J435" s="3">
        <v>312</v>
      </c>
      <c r="K435" s="8">
        <v>1</v>
      </c>
      <c r="L435" s="3">
        <v>4.5999999999999996</v>
      </c>
      <c r="M435" s="14">
        <v>2</v>
      </c>
      <c r="N435" s="14">
        <v>1</v>
      </c>
      <c r="O435" s="14">
        <v>0</v>
      </c>
      <c r="P435" s="3" t="s">
        <v>294</v>
      </c>
    </row>
    <row r="436" spans="1:16" ht="13.5" thickBot="1" x14ac:dyDescent="0.25">
      <c r="A436" s="5">
        <v>42571</v>
      </c>
      <c r="B436" s="3">
        <v>41</v>
      </c>
      <c r="C436" s="6">
        <v>0.54791666666666672</v>
      </c>
      <c r="D436" s="13">
        <v>13</v>
      </c>
      <c r="E436" s="13">
        <f t="shared" si="6"/>
        <v>305.00000000000011</v>
      </c>
      <c r="F436" s="3">
        <v>53.5</v>
      </c>
      <c r="G436" s="3" t="s">
        <v>365</v>
      </c>
      <c r="H436" s="3">
        <v>30.6</v>
      </c>
      <c r="I436" s="3">
        <v>106</v>
      </c>
      <c r="J436" s="3">
        <v>312</v>
      </c>
      <c r="K436" s="8">
        <v>1</v>
      </c>
      <c r="L436" s="3">
        <v>1</v>
      </c>
      <c r="M436" s="14">
        <v>0</v>
      </c>
      <c r="N436" s="14">
        <v>0</v>
      </c>
      <c r="O436" s="14">
        <v>1</v>
      </c>
      <c r="P436" s="3" t="s">
        <v>294</v>
      </c>
    </row>
    <row r="437" spans="1:16" ht="13.5" thickBot="1" x14ac:dyDescent="0.25">
      <c r="A437" s="5">
        <v>42571</v>
      </c>
      <c r="B437" s="3">
        <v>41</v>
      </c>
      <c r="C437" s="6">
        <v>0.59652777777777777</v>
      </c>
      <c r="D437" s="13">
        <v>14</v>
      </c>
      <c r="E437" s="13">
        <f t="shared" si="6"/>
        <v>375</v>
      </c>
      <c r="F437" s="3">
        <v>49.7</v>
      </c>
      <c r="G437" s="3" t="s">
        <v>365</v>
      </c>
      <c r="H437" s="3">
        <v>30.7</v>
      </c>
      <c r="I437" s="3">
        <v>106</v>
      </c>
      <c r="J437" s="3">
        <v>312</v>
      </c>
      <c r="K437" s="8">
        <v>1</v>
      </c>
      <c r="L437" s="3">
        <v>4.3</v>
      </c>
      <c r="M437" s="14">
        <v>0</v>
      </c>
      <c r="N437" s="14">
        <v>0</v>
      </c>
      <c r="O437" s="14">
        <v>1</v>
      </c>
      <c r="P437" s="3" t="s">
        <v>294</v>
      </c>
    </row>
    <row r="438" spans="1:16" ht="13.5" thickBot="1" x14ac:dyDescent="0.25">
      <c r="A438" s="5">
        <v>42571</v>
      </c>
      <c r="B438" s="3">
        <v>41</v>
      </c>
      <c r="C438" s="6">
        <v>0.63263888888888886</v>
      </c>
      <c r="D438" s="13">
        <v>15</v>
      </c>
      <c r="E438" s="13">
        <f t="shared" si="6"/>
        <v>427</v>
      </c>
      <c r="F438" s="3">
        <v>48</v>
      </c>
      <c r="G438" s="3" t="s">
        <v>365</v>
      </c>
      <c r="H438" s="3">
        <v>31.7</v>
      </c>
      <c r="I438" s="3" t="s">
        <v>4</v>
      </c>
      <c r="J438" s="3" t="s">
        <v>4</v>
      </c>
      <c r="K438" s="8" t="s">
        <v>4</v>
      </c>
      <c r="L438" s="3">
        <v>5.0999999999999996</v>
      </c>
      <c r="M438" s="14">
        <v>0</v>
      </c>
      <c r="N438" s="14">
        <v>0</v>
      </c>
      <c r="O438" s="14">
        <v>1</v>
      </c>
      <c r="P438" s="3" t="s">
        <v>294</v>
      </c>
    </row>
    <row r="439" spans="1:16" ht="13.5" thickBot="1" x14ac:dyDescent="0.25">
      <c r="A439" s="5">
        <v>42571</v>
      </c>
      <c r="B439" s="3">
        <v>41</v>
      </c>
      <c r="C439" s="6">
        <v>0.67638888888888893</v>
      </c>
      <c r="D439" s="13">
        <v>16</v>
      </c>
      <c r="E439" s="13">
        <f t="shared" si="6"/>
        <v>490.00000000000011</v>
      </c>
      <c r="F439" s="3">
        <v>48.5</v>
      </c>
      <c r="G439" s="3" t="s">
        <v>365</v>
      </c>
      <c r="H439" s="3">
        <v>34.5</v>
      </c>
      <c r="I439" s="3" t="s">
        <v>4</v>
      </c>
      <c r="J439" s="3" t="s">
        <v>4</v>
      </c>
      <c r="K439" s="8" t="s">
        <v>4</v>
      </c>
      <c r="L439" s="3">
        <v>2</v>
      </c>
      <c r="M439" s="14">
        <v>0</v>
      </c>
      <c r="N439" s="14">
        <v>0</v>
      </c>
      <c r="O439" s="14">
        <v>1</v>
      </c>
      <c r="P439" s="3" t="s">
        <v>294</v>
      </c>
    </row>
    <row r="440" spans="1:16" ht="13.5" thickBot="1" x14ac:dyDescent="0.25">
      <c r="A440" s="5">
        <v>42571</v>
      </c>
      <c r="B440" s="3">
        <v>41</v>
      </c>
      <c r="C440" s="6">
        <v>0.71250000000000002</v>
      </c>
      <c r="D440" s="13">
        <v>17</v>
      </c>
      <c r="E440" s="13">
        <f t="shared" si="6"/>
        <v>542.00000000000011</v>
      </c>
      <c r="F440" s="3">
        <v>33.4</v>
      </c>
      <c r="G440" s="3" t="s">
        <v>365</v>
      </c>
      <c r="H440" s="3">
        <v>30.1</v>
      </c>
      <c r="I440" s="3" t="s">
        <v>4</v>
      </c>
      <c r="J440" s="3" t="s">
        <v>4</v>
      </c>
      <c r="K440" s="8" t="s">
        <v>4</v>
      </c>
      <c r="L440" s="3">
        <v>2.2999999999999998</v>
      </c>
      <c r="M440" s="14">
        <v>0</v>
      </c>
      <c r="N440" s="14">
        <v>0</v>
      </c>
      <c r="O440" s="14">
        <v>1</v>
      </c>
      <c r="P440" s="3" t="s">
        <v>294</v>
      </c>
    </row>
    <row r="441" spans="1:16" ht="13.5" thickBot="1" x14ac:dyDescent="0.25">
      <c r="A441" s="5">
        <v>42571</v>
      </c>
      <c r="B441" s="3">
        <v>41</v>
      </c>
      <c r="C441" s="6">
        <v>0.75277777777777777</v>
      </c>
      <c r="D441" s="13">
        <v>18</v>
      </c>
      <c r="E441" s="13">
        <f t="shared" si="6"/>
        <v>600.00000000000011</v>
      </c>
      <c r="F441" s="3">
        <v>30.6</v>
      </c>
      <c r="G441" s="3" t="s">
        <v>365</v>
      </c>
      <c r="H441" s="3">
        <v>28.2</v>
      </c>
      <c r="I441" s="3" t="s">
        <v>4</v>
      </c>
      <c r="J441" s="3" t="s">
        <v>4</v>
      </c>
      <c r="K441" s="8" t="s">
        <v>4</v>
      </c>
      <c r="L441" s="3">
        <v>0.6</v>
      </c>
      <c r="M441" s="14">
        <v>0</v>
      </c>
      <c r="N441" s="14">
        <v>0</v>
      </c>
      <c r="O441" s="14">
        <v>1</v>
      </c>
      <c r="P441" s="3" t="s">
        <v>294</v>
      </c>
    </row>
    <row r="442" spans="1:16" ht="13.5" thickBot="1" x14ac:dyDescent="0.25">
      <c r="A442" s="5">
        <v>42571</v>
      </c>
      <c r="B442" s="3">
        <v>42</v>
      </c>
      <c r="C442" s="6">
        <v>0.33611111111111108</v>
      </c>
      <c r="D442" s="13">
        <v>8</v>
      </c>
      <c r="E442" s="13">
        <f t="shared" si="6"/>
        <v>0</v>
      </c>
      <c r="F442" s="3">
        <v>27.3</v>
      </c>
      <c r="G442" s="3" t="s">
        <v>366</v>
      </c>
      <c r="H442" s="3">
        <v>23</v>
      </c>
      <c r="I442" s="3">
        <v>102</v>
      </c>
      <c r="J442" s="3">
        <v>318</v>
      </c>
      <c r="K442" s="8">
        <v>1</v>
      </c>
      <c r="L442" s="3">
        <v>3.7</v>
      </c>
      <c r="M442" s="14">
        <v>2</v>
      </c>
      <c r="N442" s="14">
        <v>1</v>
      </c>
      <c r="O442" s="14">
        <v>0</v>
      </c>
      <c r="P442" s="3" t="s">
        <v>295</v>
      </c>
    </row>
    <row r="443" spans="1:16" ht="13.5" thickBot="1" x14ac:dyDescent="0.25">
      <c r="A443" s="5">
        <v>42571</v>
      </c>
      <c r="B443" s="3">
        <v>42</v>
      </c>
      <c r="C443" s="6">
        <v>0.38472222222222219</v>
      </c>
      <c r="D443" s="13">
        <v>9</v>
      </c>
      <c r="E443" s="13">
        <f t="shared" si="6"/>
        <v>69.999999999999986</v>
      </c>
      <c r="F443" s="3">
        <v>35.200000000000003</v>
      </c>
      <c r="G443" s="3" t="s">
        <v>365</v>
      </c>
      <c r="H443" s="3">
        <v>26.1</v>
      </c>
      <c r="I443" s="3">
        <v>103</v>
      </c>
      <c r="J443" s="3">
        <v>312</v>
      </c>
      <c r="K443" s="8">
        <v>1</v>
      </c>
      <c r="L443" s="3">
        <v>2.4</v>
      </c>
      <c r="M443" s="14">
        <v>2</v>
      </c>
      <c r="N443" s="14">
        <v>1</v>
      </c>
      <c r="O443" s="14">
        <v>0</v>
      </c>
      <c r="P443" s="3" t="s">
        <v>295</v>
      </c>
    </row>
    <row r="444" spans="1:16" ht="13.5" thickBot="1" x14ac:dyDescent="0.25">
      <c r="A444" s="5">
        <v>42571</v>
      </c>
      <c r="B444" s="3">
        <v>42</v>
      </c>
      <c r="C444" s="6">
        <v>0.42499999999999999</v>
      </c>
      <c r="D444" s="13">
        <v>10</v>
      </c>
      <c r="E444" s="13">
        <f t="shared" si="6"/>
        <v>128.00000000000003</v>
      </c>
      <c r="F444" s="3">
        <v>35.9</v>
      </c>
      <c r="G444" s="3" t="s">
        <v>365</v>
      </c>
      <c r="H444" s="3">
        <v>28</v>
      </c>
      <c r="I444" s="3">
        <v>103</v>
      </c>
      <c r="J444" s="3">
        <v>312</v>
      </c>
      <c r="K444" s="8">
        <v>1</v>
      </c>
      <c r="L444" s="3">
        <v>5.8</v>
      </c>
      <c r="M444" s="14">
        <v>2</v>
      </c>
      <c r="N444" s="14">
        <v>1</v>
      </c>
      <c r="O444" s="14">
        <v>0</v>
      </c>
      <c r="P444" s="3" t="s">
        <v>295</v>
      </c>
    </row>
    <row r="445" spans="1:16" ht="13.5" thickBot="1" x14ac:dyDescent="0.25">
      <c r="A445" s="5">
        <v>42571</v>
      </c>
      <c r="B445" s="3">
        <v>42</v>
      </c>
      <c r="C445" s="6">
        <v>0.4694444444444445</v>
      </c>
      <c r="D445" s="13">
        <v>11</v>
      </c>
      <c r="E445" s="13">
        <f t="shared" si="6"/>
        <v>192.00000000000011</v>
      </c>
      <c r="F445" s="3">
        <v>26.7</v>
      </c>
      <c r="G445" s="3" t="s">
        <v>366</v>
      </c>
      <c r="H445" s="3">
        <v>24.3</v>
      </c>
      <c r="I445" s="3">
        <v>103</v>
      </c>
      <c r="J445" s="3">
        <v>312</v>
      </c>
      <c r="K445" s="8">
        <v>1</v>
      </c>
      <c r="L445" s="3">
        <v>3.9</v>
      </c>
      <c r="M445" s="14">
        <v>2</v>
      </c>
      <c r="N445" s="14">
        <v>1</v>
      </c>
      <c r="O445" s="14">
        <v>0</v>
      </c>
      <c r="P445" s="3" t="s">
        <v>295</v>
      </c>
    </row>
    <row r="446" spans="1:16" ht="13.5" thickBot="1" x14ac:dyDescent="0.25">
      <c r="A446" s="5">
        <v>42571</v>
      </c>
      <c r="B446" s="3">
        <v>42</v>
      </c>
      <c r="C446" s="6">
        <v>0.50416666666666665</v>
      </c>
      <c r="D446" s="13">
        <v>12</v>
      </c>
      <c r="E446" s="13">
        <f t="shared" si="6"/>
        <v>242</v>
      </c>
      <c r="F446" s="3">
        <v>29.3</v>
      </c>
      <c r="G446" s="3" t="s">
        <v>366</v>
      </c>
      <c r="H446" s="3">
        <v>24.6</v>
      </c>
      <c r="I446" s="3">
        <v>103</v>
      </c>
      <c r="J446" s="3">
        <v>312</v>
      </c>
      <c r="K446" s="8">
        <v>1</v>
      </c>
      <c r="L446" s="3">
        <v>4.5999999999999996</v>
      </c>
      <c r="M446" s="14">
        <v>2</v>
      </c>
      <c r="N446" s="14">
        <v>1</v>
      </c>
      <c r="O446" s="14">
        <v>0</v>
      </c>
      <c r="P446" s="3" t="s">
        <v>295</v>
      </c>
    </row>
    <row r="447" spans="1:16" ht="13.5" thickBot="1" x14ac:dyDescent="0.25">
      <c r="A447" s="5">
        <v>42571</v>
      </c>
      <c r="B447" s="3">
        <v>42</v>
      </c>
      <c r="C447" s="6">
        <v>0.54791666666666672</v>
      </c>
      <c r="D447" s="13">
        <v>13</v>
      </c>
      <c r="E447" s="13">
        <f t="shared" si="6"/>
        <v>305.00000000000011</v>
      </c>
      <c r="F447" s="3">
        <v>52.1</v>
      </c>
      <c r="G447" s="3" t="s">
        <v>365</v>
      </c>
      <c r="H447" s="3">
        <v>30.6</v>
      </c>
      <c r="I447" s="3">
        <v>103</v>
      </c>
      <c r="J447" s="3">
        <v>312</v>
      </c>
      <c r="K447" s="8">
        <v>1</v>
      </c>
      <c r="L447" s="3">
        <v>1</v>
      </c>
      <c r="M447" s="14">
        <v>0</v>
      </c>
      <c r="N447" s="14">
        <v>0</v>
      </c>
      <c r="O447" s="14">
        <v>1</v>
      </c>
      <c r="P447" s="3" t="s">
        <v>295</v>
      </c>
    </row>
    <row r="448" spans="1:16" ht="13.5" thickBot="1" x14ac:dyDescent="0.25">
      <c r="A448" s="5">
        <v>42571</v>
      </c>
      <c r="B448" s="3">
        <v>42</v>
      </c>
      <c r="C448" s="6">
        <v>0.59652777777777777</v>
      </c>
      <c r="D448" s="13">
        <v>14</v>
      </c>
      <c r="E448" s="13">
        <f t="shared" si="6"/>
        <v>375</v>
      </c>
      <c r="F448" s="3">
        <v>52.1</v>
      </c>
      <c r="G448" s="3" t="s">
        <v>365</v>
      </c>
      <c r="H448" s="3">
        <v>30.7</v>
      </c>
      <c r="I448" s="3">
        <v>103</v>
      </c>
      <c r="J448" s="3">
        <v>312</v>
      </c>
      <c r="K448" s="8">
        <v>1</v>
      </c>
      <c r="L448" s="3">
        <v>4.3</v>
      </c>
      <c r="M448" s="14">
        <v>0</v>
      </c>
      <c r="N448" s="14">
        <v>0</v>
      </c>
      <c r="O448" s="14">
        <v>1</v>
      </c>
      <c r="P448" s="3" t="s">
        <v>295</v>
      </c>
    </row>
    <row r="449" spans="1:16" ht="13.5" thickBot="1" x14ac:dyDescent="0.25">
      <c r="A449" s="5">
        <v>42571</v>
      </c>
      <c r="B449" s="3">
        <v>42</v>
      </c>
      <c r="C449" s="6">
        <v>0.63263888888888886</v>
      </c>
      <c r="D449" s="13">
        <v>15</v>
      </c>
      <c r="E449" s="13">
        <f t="shared" si="6"/>
        <v>427</v>
      </c>
      <c r="F449" s="3">
        <v>45.4</v>
      </c>
      <c r="G449" s="3" t="s">
        <v>365</v>
      </c>
      <c r="H449" s="3">
        <v>31.7</v>
      </c>
      <c r="I449" s="3" t="s">
        <v>4</v>
      </c>
      <c r="J449" s="3" t="s">
        <v>4</v>
      </c>
      <c r="K449" s="8" t="s">
        <v>4</v>
      </c>
      <c r="L449" s="3">
        <v>5.0999999999999996</v>
      </c>
      <c r="M449" s="14">
        <v>0</v>
      </c>
      <c r="N449" s="14">
        <v>0</v>
      </c>
      <c r="O449" s="14">
        <v>1</v>
      </c>
      <c r="P449" s="3" t="s">
        <v>295</v>
      </c>
    </row>
    <row r="450" spans="1:16" ht="13.5" thickBot="1" x14ac:dyDescent="0.25">
      <c r="A450" s="5">
        <v>42571</v>
      </c>
      <c r="B450" s="3">
        <v>42</v>
      </c>
      <c r="C450" s="6">
        <v>0.67569444444444438</v>
      </c>
      <c r="D450" s="13">
        <v>16</v>
      </c>
      <c r="E450" s="13">
        <f t="shared" ref="E450:E513" si="7">IF(B450=B449,((C450-C449)*1440)+E449,0)</f>
        <v>488.99999999999994</v>
      </c>
      <c r="F450" s="3">
        <v>48</v>
      </c>
      <c r="G450" s="3" t="s">
        <v>365</v>
      </c>
      <c r="H450" s="3">
        <v>34.5</v>
      </c>
      <c r="I450" s="3" t="s">
        <v>4</v>
      </c>
      <c r="J450" s="3" t="s">
        <v>4</v>
      </c>
      <c r="K450" s="8" t="s">
        <v>4</v>
      </c>
      <c r="L450" s="3">
        <v>2</v>
      </c>
      <c r="M450" s="14">
        <v>0</v>
      </c>
      <c r="N450" s="14">
        <v>0</v>
      </c>
      <c r="O450" s="14">
        <v>1</v>
      </c>
      <c r="P450" s="3" t="s">
        <v>295</v>
      </c>
    </row>
    <row r="451" spans="1:16" ht="13.5" thickBot="1" x14ac:dyDescent="0.25">
      <c r="A451" s="5">
        <v>42571</v>
      </c>
      <c r="B451" s="3">
        <v>42</v>
      </c>
      <c r="C451" s="6">
        <v>0.71180555555555547</v>
      </c>
      <c r="D451" s="13">
        <v>17</v>
      </c>
      <c r="E451" s="13">
        <f t="shared" si="7"/>
        <v>540.99999999999989</v>
      </c>
      <c r="F451" s="3">
        <v>33.700000000000003</v>
      </c>
      <c r="G451" s="3" t="s">
        <v>365</v>
      </c>
      <c r="H451" s="3">
        <v>30.1</v>
      </c>
      <c r="I451" s="3" t="s">
        <v>4</v>
      </c>
      <c r="J451" s="3" t="s">
        <v>4</v>
      </c>
      <c r="K451" s="8" t="s">
        <v>4</v>
      </c>
      <c r="L451" s="3">
        <v>2.2999999999999998</v>
      </c>
      <c r="M451" s="14">
        <v>0</v>
      </c>
      <c r="N451" s="14">
        <v>0</v>
      </c>
      <c r="O451" s="14">
        <v>1</v>
      </c>
      <c r="P451" s="3" t="s">
        <v>295</v>
      </c>
    </row>
    <row r="452" spans="1:16" ht="13.5" thickBot="1" x14ac:dyDescent="0.25">
      <c r="A452" s="5">
        <v>42571</v>
      </c>
      <c r="B452" s="3">
        <v>42</v>
      </c>
      <c r="C452" s="6">
        <v>0.75277777777777777</v>
      </c>
      <c r="D452" s="13">
        <v>18</v>
      </c>
      <c r="E452" s="13">
        <f t="shared" si="7"/>
        <v>600</v>
      </c>
      <c r="F452" s="3">
        <v>30.5</v>
      </c>
      <c r="G452" s="3" t="s">
        <v>365</v>
      </c>
      <c r="H452" s="3">
        <v>28.2</v>
      </c>
      <c r="I452" s="3" t="s">
        <v>4</v>
      </c>
      <c r="J452" s="3" t="s">
        <v>4</v>
      </c>
      <c r="K452" s="8" t="s">
        <v>4</v>
      </c>
      <c r="L452" s="3">
        <v>0.6</v>
      </c>
      <c r="M452" s="14">
        <v>0</v>
      </c>
      <c r="N452" s="14">
        <v>0</v>
      </c>
      <c r="O452" s="14">
        <v>1</v>
      </c>
      <c r="P452" s="3" t="s">
        <v>295</v>
      </c>
    </row>
    <row r="453" spans="1:16" ht="13.5" thickBot="1" x14ac:dyDescent="0.25">
      <c r="A453" s="5">
        <v>42571</v>
      </c>
      <c r="B453" s="3">
        <v>43</v>
      </c>
      <c r="C453" s="6">
        <v>0.33194444444444443</v>
      </c>
      <c r="D453" s="13">
        <v>8</v>
      </c>
      <c r="E453" s="13">
        <f t="shared" si="7"/>
        <v>0</v>
      </c>
      <c r="F453" s="3" t="s">
        <v>4</v>
      </c>
      <c r="G453" s="3" t="s">
        <v>4</v>
      </c>
      <c r="H453" s="3">
        <v>24</v>
      </c>
      <c r="I453" s="3">
        <v>100</v>
      </c>
      <c r="J453" s="3">
        <v>135</v>
      </c>
      <c r="K453" s="8">
        <v>0</v>
      </c>
      <c r="L453" s="3">
        <v>0.2</v>
      </c>
      <c r="M453" s="14">
        <v>2</v>
      </c>
      <c r="N453" s="14">
        <v>1</v>
      </c>
      <c r="O453" s="14">
        <v>0</v>
      </c>
      <c r="P453" s="3" t="s">
        <v>296</v>
      </c>
    </row>
    <row r="454" spans="1:16" ht="13.5" thickBot="1" x14ac:dyDescent="0.25">
      <c r="A454" s="5">
        <v>42571</v>
      </c>
      <c r="B454" s="3">
        <v>43</v>
      </c>
      <c r="C454" s="6">
        <v>0.375</v>
      </c>
      <c r="D454" s="13">
        <v>9</v>
      </c>
      <c r="E454" s="13">
        <f t="shared" si="7"/>
        <v>62.000000000000021</v>
      </c>
      <c r="F454" s="3">
        <v>25.9</v>
      </c>
      <c r="G454" s="3" t="s">
        <v>365</v>
      </c>
      <c r="H454" s="3">
        <v>27.6</v>
      </c>
      <c r="I454" s="3">
        <v>100</v>
      </c>
      <c r="J454" s="3">
        <v>135</v>
      </c>
      <c r="K454" s="8">
        <v>1</v>
      </c>
      <c r="L454" s="3">
        <v>0</v>
      </c>
      <c r="M454" s="14">
        <v>2</v>
      </c>
      <c r="N454" s="14">
        <v>1</v>
      </c>
      <c r="O454" s="14">
        <v>0</v>
      </c>
      <c r="P454" s="3" t="s">
        <v>296</v>
      </c>
    </row>
    <row r="455" spans="1:16" ht="13.5" thickBot="1" x14ac:dyDescent="0.25">
      <c r="A455" s="5">
        <v>42571</v>
      </c>
      <c r="B455" s="3">
        <v>43</v>
      </c>
      <c r="C455" s="6">
        <v>0.41944444444444445</v>
      </c>
      <c r="D455" s="13">
        <v>10</v>
      </c>
      <c r="E455" s="13">
        <f t="shared" si="7"/>
        <v>126.00000000000003</v>
      </c>
      <c r="F455" s="3">
        <v>34</v>
      </c>
      <c r="G455" s="3" t="s">
        <v>365</v>
      </c>
      <c r="H455" s="3">
        <v>30.1</v>
      </c>
      <c r="I455" s="3">
        <v>98</v>
      </c>
      <c r="J455" s="3">
        <v>135</v>
      </c>
      <c r="K455" s="8">
        <v>1</v>
      </c>
      <c r="L455" s="3">
        <v>1.3</v>
      </c>
      <c r="M455" s="14">
        <v>2</v>
      </c>
      <c r="N455" s="14">
        <v>1</v>
      </c>
      <c r="O455" s="14">
        <v>0</v>
      </c>
      <c r="P455" s="3" t="s">
        <v>296</v>
      </c>
    </row>
    <row r="456" spans="1:16" ht="13.5" thickBot="1" x14ac:dyDescent="0.25">
      <c r="A456" s="5">
        <v>42571</v>
      </c>
      <c r="B456" s="3">
        <v>43</v>
      </c>
      <c r="C456" s="6">
        <v>0.46388888888888885</v>
      </c>
      <c r="D456" s="13">
        <v>11</v>
      </c>
      <c r="E456" s="13">
        <f t="shared" si="7"/>
        <v>189.99999999999994</v>
      </c>
      <c r="F456" s="3">
        <v>24.2</v>
      </c>
      <c r="G456" s="3" t="s">
        <v>366</v>
      </c>
      <c r="H456" s="3">
        <v>25.1</v>
      </c>
      <c r="I456" s="3">
        <v>98.5</v>
      </c>
      <c r="J456" s="3">
        <v>135</v>
      </c>
      <c r="K456" s="8">
        <v>1</v>
      </c>
      <c r="L456" s="3">
        <v>2.2000000000000002</v>
      </c>
      <c r="M456" s="14">
        <v>2</v>
      </c>
      <c r="N456" s="14">
        <v>1</v>
      </c>
      <c r="O456" s="14">
        <v>0</v>
      </c>
      <c r="P456" s="3" t="s">
        <v>296</v>
      </c>
    </row>
    <row r="457" spans="1:16" ht="13.5" thickBot="1" x14ac:dyDescent="0.25">
      <c r="A457" s="5">
        <v>42571</v>
      </c>
      <c r="B457" s="3">
        <v>43</v>
      </c>
      <c r="C457" s="6">
        <v>0.50069444444444444</v>
      </c>
      <c r="D457" s="13">
        <v>12</v>
      </c>
      <c r="E457" s="13">
        <f t="shared" si="7"/>
        <v>243</v>
      </c>
      <c r="F457" s="3">
        <v>26.1</v>
      </c>
      <c r="G457" s="3" t="s">
        <v>366</v>
      </c>
      <c r="H457" s="3">
        <v>24.8</v>
      </c>
      <c r="I457" s="3">
        <v>100</v>
      </c>
      <c r="J457" s="3">
        <v>135</v>
      </c>
      <c r="K457" s="8">
        <v>1</v>
      </c>
      <c r="L457" s="3">
        <v>2.1</v>
      </c>
      <c r="M457" s="14">
        <v>2</v>
      </c>
      <c r="N457" s="14">
        <v>1</v>
      </c>
      <c r="O457" s="14">
        <v>0</v>
      </c>
      <c r="P457" s="3" t="s">
        <v>296</v>
      </c>
    </row>
    <row r="458" spans="1:16" ht="13.5" thickBot="1" x14ac:dyDescent="0.25">
      <c r="A458" s="5">
        <v>42571</v>
      </c>
      <c r="B458" s="3">
        <v>43</v>
      </c>
      <c r="C458" s="6">
        <v>0.54375000000000007</v>
      </c>
      <c r="D458" s="13">
        <v>13</v>
      </c>
      <c r="E458" s="13">
        <f t="shared" si="7"/>
        <v>305.00000000000011</v>
      </c>
      <c r="F458" s="3">
        <v>30.6</v>
      </c>
      <c r="G458" s="3" t="s">
        <v>365</v>
      </c>
      <c r="H458" s="3">
        <v>29.2</v>
      </c>
      <c r="I458" s="3">
        <v>100</v>
      </c>
      <c r="J458" s="3">
        <v>135</v>
      </c>
      <c r="K458" s="8">
        <v>1</v>
      </c>
      <c r="L458" s="3">
        <v>3.1</v>
      </c>
      <c r="M458" s="14">
        <v>0</v>
      </c>
      <c r="N458" s="14">
        <v>0</v>
      </c>
      <c r="O458" s="14">
        <v>1</v>
      </c>
      <c r="P458" s="3" t="s">
        <v>296</v>
      </c>
    </row>
    <row r="459" spans="1:16" ht="13.5" thickBot="1" x14ac:dyDescent="0.25">
      <c r="A459" s="5">
        <v>42571</v>
      </c>
      <c r="B459" s="3">
        <v>43</v>
      </c>
      <c r="C459" s="6">
        <v>0.58888888888888891</v>
      </c>
      <c r="D459" s="13">
        <v>14</v>
      </c>
      <c r="E459" s="13">
        <f t="shared" si="7"/>
        <v>370.00000000000006</v>
      </c>
      <c r="F459" s="3">
        <v>44.7</v>
      </c>
      <c r="G459" s="3" t="s">
        <v>365</v>
      </c>
      <c r="H459" s="3">
        <v>29.7</v>
      </c>
      <c r="I459" s="3">
        <v>100</v>
      </c>
      <c r="J459" s="3">
        <v>135</v>
      </c>
      <c r="K459" s="8">
        <v>1</v>
      </c>
      <c r="L459" s="3">
        <v>2.9</v>
      </c>
      <c r="M459" s="14">
        <v>0</v>
      </c>
      <c r="N459" s="14">
        <v>0</v>
      </c>
      <c r="O459" s="14">
        <v>1</v>
      </c>
      <c r="P459" s="3" t="s">
        <v>296</v>
      </c>
    </row>
    <row r="460" spans="1:16" ht="13.5" thickBot="1" x14ac:dyDescent="0.25">
      <c r="A460" s="5">
        <v>42571</v>
      </c>
      <c r="B460" s="3">
        <v>43</v>
      </c>
      <c r="C460" s="6">
        <v>0.62708333333333333</v>
      </c>
      <c r="D460" s="13">
        <v>15</v>
      </c>
      <c r="E460" s="13">
        <f t="shared" si="7"/>
        <v>425</v>
      </c>
      <c r="F460" s="3">
        <v>42.6</v>
      </c>
      <c r="G460" s="3" t="s">
        <v>365</v>
      </c>
      <c r="H460" s="3">
        <v>34.1</v>
      </c>
      <c r="I460" s="3" t="s">
        <v>4</v>
      </c>
      <c r="J460" s="3" t="s">
        <v>4</v>
      </c>
      <c r="K460" s="8" t="s">
        <v>4</v>
      </c>
      <c r="L460" s="3">
        <v>1.6</v>
      </c>
      <c r="M460" s="14">
        <v>0</v>
      </c>
      <c r="N460" s="14">
        <v>0</v>
      </c>
      <c r="O460" s="14">
        <v>1</v>
      </c>
      <c r="P460" s="3" t="s">
        <v>296</v>
      </c>
    </row>
    <row r="461" spans="1:16" ht="13.5" thickBot="1" x14ac:dyDescent="0.25">
      <c r="A461" s="5">
        <v>42571</v>
      </c>
      <c r="B461" s="3">
        <v>43</v>
      </c>
      <c r="C461" s="6">
        <v>0.66666666666666663</v>
      </c>
      <c r="D461" s="13">
        <v>16</v>
      </c>
      <c r="E461" s="13">
        <f t="shared" si="7"/>
        <v>481.99999999999994</v>
      </c>
      <c r="F461" s="3">
        <v>49.1</v>
      </c>
      <c r="G461" s="3" t="s">
        <v>365</v>
      </c>
      <c r="H461" s="3">
        <v>33.799999999999997</v>
      </c>
      <c r="I461" s="3" t="s">
        <v>4</v>
      </c>
      <c r="J461" s="3" t="s">
        <v>4</v>
      </c>
      <c r="K461" s="8" t="s">
        <v>4</v>
      </c>
      <c r="L461" s="3">
        <v>2.5</v>
      </c>
      <c r="M461" s="14">
        <v>0</v>
      </c>
      <c r="N461" s="14">
        <v>0</v>
      </c>
      <c r="O461" s="14">
        <v>1</v>
      </c>
      <c r="P461" s="3" t="s">
        <v>296</v>
      </c>
    </row>
    <row r="462" spans="1:16" ht="13.5" thickBot="1" x14ac:dyDescent="0.25">
      <c r="A462" s="5">
        <v>42571</v>
      </c>
      <c r="B462" s="3">
        <v>43</v>
      </c>
      <c r="C462" s="6">
        <v>0.70833333333333337</v>
      </c>
      <c r="D462" s="13">
        <v>17</v>
      </c>
      <c r="E462" s="13">
        <f t="shared" si="7"/>
        <v>542</v>
      </c>
      <c r="F462" s="3">
        <v>33.6</v>
      </c>
      <c r="G462" s="3" t="s">
        <v>365</v>
      </c>
      <c r="H462" s="3">
        <v>30.5</v>
      </c>
      <c r="I462" s="3" t="s">
        <v>4</v>
      </c>
      <c r="J462" s="3" t="s">
        <v>4</v>
      </c>
      <c r="K462" s="8" t="s">
        <v>4</v>
      </c>
      <c r="L462" s="3">
        <v>3</v>
      </c>
      <c r="M462" s="14">
        <v>0</v>
      </c>
      <c r="N462" s="14">
        <v>0</v>
      </c>
      <c r="O462" s="14">
        <v>1</v>
      </c>
      <c r="P462" s="3" t="s">
        <v>296</v>
      </c>
    </row>
    <row r="463" spans="1:16" ht="13.5" thickBot="1" x14ac:dyDescent="0.25">
      <c r="A463" s="5">
        <v>42571</v>
      </c>
      <c r="B463" s="3">
        <v>43</v>
      </c>
      <c r="C463" s="6">
        <v>0.74930555555555556</v>
      </c>
      <c r="D463" s="13">
        <v>18</v>
      </c>
      <c r="E463" s="13">
        <f t="shared" si="7"/>
        <v>601</v>
      </c>
      <c r="F463" s="3">
        <v>28.7</v>
      </c>
      <c r="G463" s="3" t="s">
        <v>365</v>
      </c>
      <c r="H463" s="3">
        <v>27.7</v>
      </c>
      <c r="I463" s="3" t="s">
        <v>4</v>
      </c>
      <c r="J463" s="3" t="s">
        <v>4</v>
      </c>
      <c r="K463" s="8" t="s">
        <v>4</v>
      </c>
      <c r="L463" s="3">
        <v>1.3</v>
      </c>
      <c r="M463" s="14">
        <v>0</v>
      </c>
      <c r="N463" s="14">
        <v>0</v>
      </c>
      <c r="O463" s="14">
        <v>1</v>
      </c>
      <c r="P463" s="3" t="s">
        <v>296</v>
      </c>
    </row>
    <row r="464" spans="1:16" ht="13.5" thickBot="1" x14ac:dyDescent="0.25">
      <c r="A464" s="5">
        <v>42571</v>
      </c>
      <c r="B464" s="3">
        <v>44</v>
      </c>
      <c r="C464" s="6">
        <v>0.3354166666666667</v>
      </c>
      <c r="D464" s="13">
        <v>8</v>
      </c>
      <c r="E464" s="13">
        <f t="shared" si="7"/>
        <v>0</v>
      </c>
      <c r="F464" s="3">
        <v>26.5</v>
      </c>
      <c r="G464" s="3" t="s">
        <v>366</v>
      </c>
      <c r="H464" s="3">
        <v>23.7</v>
      </c>
      <c r="I464" s="3">
        <v>102</v>
      </c>
      <c r="J464" s="3">
        <v>51</v>
      </c>
      <c r="K464" s="8">
        <v>1</v>
      </c>
      <c r="L464" s="3">
        <v>1.9</v>
      </c>
      <c r="M464" s="14">
        <v>2</v>
      </c>
      <c r="N464" s="14">
        <v>1</v>
      </c>
      <c r="O464" s="14">
        <v>0</v>
      </c>
      <c r="P464" s="3" t="s">
        <v>297</v>
      </c>
    </row>
    <row r="465" spans="1:16" ht="13.5" thickBot="1" x14ac:dyDescent="0.25">
      <c r="A465" s="5">
        <v>42571</v>
      </c>
      <c r="B465" s="3">
        <v>44</v>
      </c>
      <c r="C465" s="6">
        <v>0.38055555555555554</v>
      </c>
      <c r="D465" s="13">
        <v>9</v>
      </c>
      <c r="E465" s="13">
        <f t="shared" si="7"/>
        <v>64.999999999999929</v>
      </c>
      <c r="F465" s="3">
        <v>32.4</v>
      </c>
      <c r="G465" s="3" t="s">
        <v>365</v>
      </c>
      <c r="H465" s="3">
        <v>27.8</v>
      </c>
      <c r="I465" s="3">
        <v>97</v>
      </c>
      <c r="J465" s="3">
        <v>57</v>
      </c>
      <c r="K465" s="8">
        <v>1</v>
      </c>
      <c r="L465" s="3">
        <v>1.4</v>
      </c>
      <c r="M465" s="14">
        <v>2</v>
      </c>
      <c r="N465" s="14">
        <v>1</v>
      </c>
      <c r="O465" s="14">
        <v>0</v>
      </c>
      <c r="P465" s="3" t="s">
        <v>297</v>
      </c>
    </row>
    <row r="466" spans="1:16" ht="13.5" thickBot="1" x14ac:dyDescent="0.25">
      <c r="A466" s="5">
        <v>42571</v>
      </c>
      <c r="B466" s="3">
        <v>44</v>
      </c>
      <c r="C466" s="6">
        <v>0.42291666666666666</v>
      </c>
      <c r="D466" s="13">
        <v>10</v>
      </c>
      <c r="E466" s="13">
        <f t="shared" si="7"/>
        <v>125.99999999999994</v>
      </c>
      <c r="F466" s="3">
        <v>47</v>
      </c>
      <c r="G466" s="3" t="s">
        <v>365</v>
      </c>
      <c r="H466" s="3">
        <v>30.9</v>
      </c>
      <c r="I466" s="3">
        <v>97</v>
      </c>
      <c r="J466" s="3">
        <v>57</v>
      </c>
      <c r="K466" s="8">
        <v>1</v>
      </c>
      <c r="L466" s="3">
        <v>1.5</v>
      </c>
      <c r="M466" s="14">
        <v>2</v>
      </c>
      <c r="N466" s="14">
        <v>1</v>
      </c>
      <c r="O466" s="14">
        <v>0</v>
      </c>
      <c r="P466" s="3" t="s">
        <v>297</v>
      </c>
    </row>
    <row r="467" spans="1:16" ht="13.5" thickBot="1" x14ac:dyDescent="0.25">
      <c r="A467" s="5">
        <v>42571</v>
      </c>
      <c r="B467" s="3">
        <v>44</v>
      </c>
      <c r="C467" s="6">
        <v>0.46736111111111112</v>
      </c>
      <c r="D467" s="13">
        <v>11</v>
      </c>
      <c r="E467" s="13">
        <f t="shared" si="7"/>
        <v>189.99999999999994</v>
      </c>
      <c r="F467" s="3">
        <v>24.8</v>
      </c>
      <c r="G467" s="3" t="s">
        <v>366</v>
      </c>
      <c r="H467" s="3">
        <v>24.5</v>
      </c>
      <c r="I467" s="3">
        <v>97</v>
      </c>
      <c r="J467" s="3">
        <v>57</v>
      </c>
      <c r="K467" s="8">
        <v>1</v>
      </c>
      <c r="L467" s="3">
        <v>3.9</v>
      </c>
      <c r="M467" s="14">
        <v>2</v>
      </c>
      <c r="N467" s="14">
        <v>1</v>
      </c>
      <c r="O467" s="14">
        <v>0</v>
      </c>
      <c r="P467" s="3" t="s">
        <v>297</v>
      </c>
    </row>
    <row r="468" spans="1:16" ht="13.5" thickBot="1" x14ac:dyDescent="0.25">
      <c r="A468" s="5">
        <v>42571</v>
      </c>
      <c r="B468" s="3">
        <v>44</v>
      </c>
      <c r="C468" s="6">
        <v>0.50277777777777777</v>
      </c>
      <c r="D468" s="13">
        <v>12</v>
      </c>
      <c r="E468" s="13">
        <f t="shared" si="7"/>
        <v>240.99999999999991</v>
      </c>
      <c r="F468" s="3">
        <v>27.7</v>
      </c>
      <c r="G468" s="3" t="s">
        <v>366</v>
      </c>
      <c r="H468" s="3">
        <v>25</v>
      </c>
      <c r="I468" s="3">
        <v>97</v>
      </c>
      <c r="J468" s="3">
        <v>57</v>
      </c>
      <c r="K468" s="8">
        <v>1</v>
      </c>
      <c r="L468" s="3">
        <v>1.2</v>
      </c>
      <c r="M468" s="14">
        <v>2</v>
      </c>
      <c r="N468" s="14">
        <v>1</v>
      </c>
      <c r="O468" s="14">
        <v>0</v>
      </c>
      <c r="P468" s="3" t="s">
        <v>297</v>
      </c>
    </row>
    <row r="469" spans="1:16" ht="13.5" thickBot="1" x14ac:dyDescent="0.25">
      <c r="A469" s="5">
        <v>42571</v>
      </c>
      <c r="B469" s="3">
        <v>44</v>
      </c>
      <c r="C469" s="6">
        <v>0.54652777777777783</v>
      </c>
      <c r="D469" s="13">
        <v>13</v>
      </c>
      <c r="E469" s="13">
        <f t="shared" si="7"/>
        <v>304</v>
      </c>
      <c r="F469" s="3">
        <v>50.2</v>
      </c>
      <c r="G469" s="3" t="s">
        <v>365</v>
      </c>
      <c r="H469" s="3">
        <v>29.7</v>
      </c>
      <c r="I469" s="3">
        <v>97</v>
      </c>
      <c r="J469" s="3">
        <v>57</v>
      </c>
      <c r="K469" s="8">
        <v>1</v>
      </c>
      <c r="L469" s="3">
        <v>1.5</v>
      </c>
      <c r="M469" s="14">
        <v>0</v>
      </c>
      <c r="N469" s="14">
        <v>0</v>
      </c>
      <c r="O469" s="14">
        <v>1</v>
      </c>
      <c r="P469" s="3" t="s">
        <v>297</v>
      </c>
    </row>
    <row r="470" spans="1:16" ht="13.5" thickBot="1" x14ac:dyDescent="0.25">
      <c r="A470" s="5">
        <v>42571</v>
      </c>
      <c r="B470" s="3">
        <v>44</v>
      </c>
      <c r="C470" s="6">
        <v>0.59166666666666667</v>
      </c>
      <c r="D470" s="13">
        <v>14</v>
      </c>
      <c r="E470" s="13">
        <f t="shared" si="7"/>
        <v>368.99999999999994</v>
      </c>
      <c r="F470" s="3">
        <v>55.2</v>
      </c>
      <c r="G470" s="3" t="s">
        <v>365</v>
      </c>
      <c r="H470" s="3">
        <v>30.7</v>
      </c>
      <c r="I470" s="3">
        <v>97</v>
      </c>
      <c r="J470" s="3">
        <v>57</v>
      </c>
      <c r="K470" s="8">
        <v>1</v>
      </c>
      <c r="L470" s="3">
        <v>2.9</v>
      </c>
      <c r="M470" s="14">
        <v>0</v>
      </c>
      <c r="N470" s="14">
        <v>0</v>
      </c>
      <c r="O470" s="14">
        <v>1</v>
      </c>
      <c r="P470" s="3" t="s">
        <v>297</v>
      </c>
    </row>
    <row r="471" spans="1:16" ht="13.5" thickBot="1" x14ac:dyDescent="0.25">
      <c r="A471" s="5">
        <v>42571</v>
      </c>
      <c r="B471" s="3">
        <v>44</v>
      </c>
      <c r="C471" s="6">
        <v>0.62986111111111109</v>
      </c>
      <c r="D471" s="13">
        <v>15</v>
      </c>
      <c r="E471" s="13">
        <f t="shared" si="7"/>
        <v>423.99999999999989</v>
      </c>
      <c r="F471" s="3">
        <v>52.3</v>
      </c>
      <c r="G471" s="3" t="s">
        <v>365</v>
      </c>
      <c r="H471" s="3">
        <v>31.6</v>
      </c>
      <c r="I471" s="3" t="s">
        <v>4</v>
      </c>
      <c r="J471" s="3" t="s">
        <v>4</v>
      </c>
      <c r="K471" s="8" t="s">
        <v>4</v>
      </c>
      <c r="L471" s="3">
        <v>3.7</v>
      </c>
      <c r="M471" s="14">
        <v>0</v>
      </c>
      <c r="N471" s="14">
        <v>0</v>
      </c>
      <c r="O471" s="14">
        <v>1</v>
      </c>
      <c r="P471" s="3" t="s">
        <v>297</v>
      </c>
    </row>
    <row r="472" spans="1:16" ht="13.5" thickBot="1" x14ac:dyDescent="0.25">
      <c r="A472" s="5">
        <v>42571</v>
      </c>
      <c r="B472" s="3">
        <v>44</v>
      </c>
      <c r="C472" s="6">
        <v>0.6743055555555556</v>
      </c>
      <c r="D472" s="13">
        <v>16</v>
      </c>
      <c r="E472" s="13">
        <f t="shared" si="7"/>
        <v>488</v>
      </c>
      <c r="F472" s="3">
        <v>48.7</v>
      </c>
      <c r="G472" s="3" t="s">
        <v>365</v>
      </c>
      <c r="H472" s="3">
        <v>35.1</v>
      </c>
      <c r="I472" s="3" t="s">
        <v>4</v>
      </c>
      <c r="J472" s="3" t="s">
        <v>4</v>
      </c>
      <c r="K472" s="8" t="s">
        <v>4</v>
      </c>
      <c r="L472" s="3">
        <v>3</v>
      </c>
      <c r="M472" s="14">
        <v>0</v>
      </c>
      <c r="N472" s="14">
        <v>0</v>
      </c>
      <c r="O472" s="14">
        <v>1</v>
      </c>
      <c r="P472" s="3" t="s">
        <v>297</v>
      </c>
    </row>
    <row r="473" spans="1:16" ht="13.5" thickBot="1" x14ac:dyDescent="0.25">
      <c r="A473" s="5">
        <v>42571</v>
      </c>
      <c r="B473" s="3">
        <v>44</v>
      </c>
      <c r="C473" s="6">
        <v>0.7104166666666667</v>
      </c>
      <c r="D473" s="13">
        <v>17</v>
      </c>
      <c r="E473" s="13">
        <f t="shared" si="7"/>
        <v>540</v>
      </c>
      <c r="F473" s="3">
        <v>34.1</v>
      </c>
      <c r="G473" s="3" t="s">
        <v>365</v>
      </c>
      <c r="H473" s="3">
        <v>30.4</v>
      </c>
      <c r="I473" s="3" t="s">
        <v>4</v>
      </c>
      <c r="J473" s="3" t="s">
        <v>4</v>
      </c>
      <c r="K473" s="8" t="s">
        <v>4</v>
      </c>
      <c r="L473" s="3">
        <v>2.7</v>
      </c>
      <c r="M473" s="14">
        <v>0</v>
      </c>
      <c r="N473" s="14">
        <v>0</v>
      </c>
      <c r="O473" s="14">
        <v>1</v>
      </c>
      <c r="P473" s="3" t="s">
        <v>297</v>
      </c>
    </row>
    <row r="474" spans="1:16" ht="13.5" thickBot="1" x14ac:dyDescent="0.25">
      <c r="A474" s="5">
        <v>42571</v>
      </c>
      <c r="B474" s="3">
        <v>44</v>
      </c>
      <c r="C474" s="6">
        <v>0.75069444444444444</v>
      </c>
      <c r="D474" s="13">
        <v>18</v>
      </c>
      <c r="E474" s="13">
        <f t="shared" si="7"/>
        <v>598</v>
      </c>
      <c r="F474" s="3">
        <v>29.8</v>
      </c>
      <c r="G474" s="3" t="s">
        <v>365</v>
      </c>
      <c r="H474" s="3">
        <v>27.6</v>
      </c>
      <c r="I474" s="3" t="s">
        <v>4</v>
      </c>
      <c r="J474" s="3" t="s">
        <v>4</v>
      </c>
      <c r="K474" s="8" t="s">
        <v>4</v>
      </c>
      <c r="L474" s="3">
        <v>1.7</v>
      </c>
      <c r="M474" s="14">
        <v>0</v>
      </c>
      <c r="N474" s="14">
        <v>0</v>
      </c>
      <c r="O474" s="14">
        <v>1</v>
      </c>
      <c r="P474" s="3" t="s">
        <v>297</v>
      </c>
    </row>
    <row r="475" spans="1:16" ht="13.5" thickBot="1" x14ac:dyDescent="0.25">
      <c r="A475" s="5">
        <v>42571</v>
      </c>
      <c r="B475" s="3">
        <v>46</v>
      </c>
      <c r="C475" s="6">
        <v>0.3354166666666667</v>
      </c>
      <c r="D475" s="13">
        <v>8</v>
      </c>
      <c r="E475" s="13">
        <f t="shared" si="7"/>
        <v>0</v>
      </c>
      <c r="F475" s="3">
        <v>26.5</v>
      </c>
      <c r="G475" s="3" t="s">
        <v>366</v>
      </c>
      <c r="H475" s="3">
        <v>23.7</v>
      </c>
      <c r="I475" s="3">
        <v>102</v>
      </c>
      <c r="J475" s="3">
        <v>51</v>
      </c>
      <c r="K475" s="8">
        <v>1</v>
      </c>
      <c r="L475" s="3">
        <v>1.9</v>
      </c>
      <c r="M475" s="14">
        <v>2</v>
      </c>
      <c r="N475" s="14">
        <v>1</v>
      </c>
      <c r="O475" s="14">
        <v>0</v>
      </c>
      <c r="P475" s="3" t="s">
        <v>298</v>
      </c>
    </row>
    <row r="476" spans="1:16" ht="13.5" thickBot="1" x14ac:dyDescent="0.25">
      <c r="A476" s="5">
        <v>42571</v>
      </c>
      <c r="B476" s="3">
        <v>46</v>
      </c>
      <c r="C476" s="6">
        <v>0.38055555555555554</v>
      </c>
      <c r="D476" s="13">
        <v>9</v>
      </c>
      <c r="E476" s="13">
        <f t="shared" si="7"/>
        <v>64.999999999999929</v>
      </c>
      <c r="F476" s="3">
        <v>30.6</v>
      </c>
      <c r="G476" s="3" t="s">
        <v>365</v>
      </c>
      <c r="H476" s="3">
        <v>26.8</v>
      </c>
      <c r="I476" s="3">
        <v>95</v>
      </c>
      <c r="J476" s="3">
        <v>51</v>
      </c>
      <c r="K476" s="8">
        <v>1</v>
      </c>
      <c r="L476" s="3">
        <v>2.8</v>
      </c>
      <c r="M476" s="14">
        <v>2</v>
      </c>
      <c r="N476" s="14">
        <v>1</v>
      </c>
      <c r="O476" s="14">
        <v>0</v>
      </c>
      <c r="P476" s="3" t="s">
        <v>298</v>
      </c>
    </row>
    <row r="477" spans="1:16" ht="13.5" thickBot="1" x14ac:dyDescent="0.25">
      <c r="A477" s="5">
        <v>42571</v>
      </c>
      <c r="B477" s="3">
        <v>46</v>
      </c>
      <c r="C477" s="6">
        <v>0.42291666666666666</v>
      </c>
      <c r="D477" s="13">
        <v>10</v>
      </c>
      <c r="E477" s="13">
        <f t="shared" si="7"/>
        <v>125.99999999999994</v>
      </c>
      <c r="F477" s="3">
        <v>45.9</v>
      </c>
      <c r="G477" s="3" t="s">
        <v>365</v>
      </c>
      <c r="H477" s="3">
        <v>30.9</v>
      </c>
      <c r="I477" s="3">
        <v>95</v>
      </c>
      <c r="J477" s="3">
        <v>51</v>
      </c>
      <c r="K477" s="8">
        <v>1</v>
      </c>
      <c r="L477" s="3">
        <v>1.5</v>
      </c>
      <c r="M477" s="14">
        <v>2</v>
      </c>
      <c r="N477" s="14">
        <v>1</v>
      </c>
      <c r="O477" s="14">
        <v>0</v>
      </c>
      <c r="P477" s="3" t="s">
        <v>298</v>
      </c>
    </row>
    <row r="478" spans="1:16" ht="13.5" thickBot="1" x14ac:dyDescent="0.25">
      <c r="A478" s="5">
        <v>42571</v>
      </c>
      <c r="B478" s="3">
        <v>46</v>
      </c>
      <c r="C478" s="6">
        <v>0.46736111111111112</v>
      </c>
      <c r="D478" s="13">
        <v>11</v>
      </c>
      <c r="E478" s="13">
        <f t="shared" si="7"/>
        <v>189.99999999999994</v>
      </c>
      <c r="F478" s="3">
        <v>26.8</v>
      </c>
      <c r="G478" s="3" t="s">
        <v>366</v>
      </c>
      <c r="H478" s="3">
        <v>24.5</v>
      </c>
      <c r="I478" s="3">
        <v>95</v>
      </c>
      <c r="J478" s="3">
        <v>51</v>
      </c>
      <c r="K478" s="8">
        <v>1</v>
      </c>
      <c r="L478" s="3">
        <v>3.9</v>
      </c>
      <c r="M478" s="14">
        <v>2</v>
      </c>
      <c r="N478" s="14">
        <v>1</v>
      </c>
      <c r="O478" s="14">
        <v>0</v>
      </c>
      <c r="P478" s="3" t="s">
        <v>298</v>
      </c>
    </row>
    <row r="479" spans="1:16" ht="13.5" thickBot="1" x14ac:dyDescent="0.25">
      <c r="A479" s="5">
        <v>42571</v>
      </c>
      <c r="B479" s="3">
        <v>46</v>
      </c>
      <c r="C479" s="6">
        <v>0.50277777777777777</v>
      </c>
      <c r="D479" s="13">
        <v>12</v>
      </c>
      <c r="E479" s="13">
        <f t="shared" si="7"/>
        <v>240.99999999999991</v>
      </c>
      <c r="F479" s="3">
        <v>28.9</v>
      </c>
      <c r="G479" s="3" t="s">
        <v>366</v>
      </c>
      <c r="H479" s="3">
        <v>25</v>
      </c>
      <c r="I479" s="3">
        <v>95</v>
      </c>
      <c r="J479" s="3">
        <v>51</v>
      </c>
      <c r="K479" s="8">
        <v>1</v>
      </c>
      <c r="L479" s="3">
        <v>1.2</v>
      </c>
      <c r="M479" s="14">
        <v>2</v>
      </c>
      <c r="N479" s="14">
        <v>1</v>
      </c>
      <c r="O479" s="14">
        <v>0</v>
      </c>
      <c r="P479" s="3" t="s">
        <v>298</v>
      </c>
    </row>
    <row r="480" spans="1:16" ht="13.5" thickBot="1" x14ac:dyDescent="0.25">
      <c r="A480" s="5">
        <v>42571</v>
      </c>
      <c r="B480" s="3">
        <v>46</v>
      </c>
      <c r="C480" s="6">
        <v>0.54652777777777783</v>
      </c>
      <c r="D480" s="13">
        <v>13</v>
      </c>
      <c r="E480" s="13">
        <f t="shared" si="7"/>
        <v>304</v>
      </c>
      <c r="F480" s="3">
        <v>55.4</v>
      </c>
      <c r="G480" s="3" t="s">
        <v>365</v>
      </c>
      <c r="H480" s="3">
        <v>29.7</v>
      </c>
      <c r="I480" s="3">
        <v>95</v>
      </c>
      <c r="J480" s="3">
        <v>51</v>
      </c>
      <c r="K480" s="8">
        <v>1</v>
      </c>
      <c r="L480" s="3">
        <v>1.5</v>
      </c>
      <c r="M480" s="14">
        <v>0</v>
      </c>
      <c r="N480" s="14">
        <v>0</v>
      </c>
      <c r="O480" s="14">
        <v>1</v>
      </c>
      <c r="P480" s="3" t="s">
        <v>298</v>
      </c>
    </row>
    <row r="481" spans="1:16" ht="13.5" thickBot="1" x14ac:dyDescent="0.25">
      <c r="A481" s="5">
        <v>42571</v>
      </c>
      <c r="B481" s="3">
        <v>46</v>
      </c>
      <c r="C481" s="6">
        <v>0.59166666666666667</v>
      </c>
      <c r="D481" s="13">
        <v>14</v>
      </c>
      <c r="E481" s="13">
        <f t="shared" si="7"/>
        <v>368.99999999999994</v>
      </c>
      <c r="F481" s="3">
        <v>45.4</v>
      </c>
      <c r="G481" s="3" t="s">
        <v>365</v>
      </c>
      <c r="H481" s="3">
        <v>30.7</v>
      </c>
      <c r="I481" s="3">
        <v>95</v>
      </c>
      <c r="J481" s="3">
        <v>51</v>
      </c>
      <c r="K481" s="8">
        <v>1</v>
      </c>
      <c r="L481" s="3">
        <v>2.9</v>
      </c>
      <c r="M481" s="14">
        <v>0</v>
      </c>
      <c r="N481" s="14">
        <v>0</v>
      </c>
      <c r="O481" s="14">
        <v>1</v>
      </c>
      <c r="P481" s="3" t="s">
        <v>298</v>
      </c>
    </row>
    <row r="482" spans="1:16" ht="13.5" thickBot="1" x14ac:dyDescent="0.25">
      <c r="A482" s="5">
        <v>42571</v>
      </c>
      <c r="B482" s="3">
        <v>46</v>
      </c>
      <c r="C482" s="6">
        <v>0.62986111111111109</v>
      </c>
      <c r="D482" s="13">
        <v>15</v>
      </c>
      <c r="E482" s="13">
        <f t="shared" si="7"/>
        <v>423.99999999999989</v>
      </c>
      <c r="F482" s="3">
        <v>48.9</v>
      </c>
      <c r="G482" s="3" t="s">
        <v>365</v>
      </c>
      <c r="H482" s="3">
        <v>31.6</v>
      </c>
      <c r="I482" s="3" t="s">
        <v>4</v>
      </c>
      <c r="J482" s="3" t="s">
        <v>4</v>
      </c>
      <c r="K482" s="8" t="s">
        <v>4</v>
      </c>
      <c r="L482" s="3">
        <v>3.7</v>
      </c>
      <c r="M482" s="14">
        <v>0</v>
      </c>
      <c r="N482" s="14">
        <v>0</v>
      </c>
      <c r="O482" s="14">
        <v>1</v>
      </c>
      <c r="P482" s="3" t="s">
        <v>298</v>
      </c>
    </row>
    <row r="483" spans="1:16" ht="13.5" thickBot="1" x14ac:dyDescent="0.25">
      <c r="A483" s="5">
        <v>42571</v>
      </c>
      <c r="B483" s="3">
        <v>46</v>
      </c>
      <c r="C483" s="6">
        <v>0.6743055555555556</v>
      </c>
      <c r="D483" s="13">
        <v>16</v>
      </c>
      <c r="E483" s="13">
        <f t="shared" si="7"/>
        <v>488</v>
      </c>
      <c r="F483" s="3">
        <v>45.6</v>
      </c>
      <c r="G483" s="3" t="s">
        <v>365</v>
      </c>
      <c r="H483" s="3">
        <v>35.1</v>
      </c>
      <c r="I483" s="3" t="s">
        <v>4</v>
      </c>
      <c r="J483" s="3" t="s">
        <v>4</v>
      </c>
      <c r="K483" s="8" t="s">
        <v>4</v>
      </c>
      <c r="L483" s="3">
        <v>3</v>
      </c>
      <c r="M483" s="14">
        <v>0</v>
      </c>
      <c r="N483" s="14">
        <v>0</v>
      </c>
      <c r="O483" s="14">
        <v>1</v>
      </c>
      <c r="P483" s="3" t="s">
        <v>298</v>
      </c>
    </row>
    <row r="484" spans="1:16" ht="13.5" thickBot="1" x14ac:dyDescent="0.25">
      <c r="A484" s="5">
        <v>42571</v>
      </c>
      <c r="B484" s="3">
        <v>46</v>
      </c>
      <c r="C484" s="6">
        <v>0.71111111111111114</v>
      </c>
      <c r="D484" s="13">
        <v>17</v>
      </c>
      <c r="E484" s="13">
        <f t="shared" si="7"/>
        <v>541</v>
      </c>
      <c r="F484" s="3">
        <v>34</v>
      </c>
      <c r="G484" s="3" t="s">
        <v>365</v>
      </c>
      <c r="H484" s="3">
        <v>30.4</v>
      </c>
      <c r="I484" s="3" t="s">
        <v>4</v>
      </c>
      <c r="J484" s="3" t="s">
        <v>4</v>
      </c>
      <c r="K484" s="8" t="s">
        <v>4</v>
      </c>
      <c r="L484" s="3">
        <v>2.7</v>
      </c>
      <c r="M484" s="14">
        <v>0</v>
      </c>
      <c r="N484" s="14">
        <v>0</v>
      </c>
      <c r="O484" s="14">
        <v>1</v>
      </c>
      <c r="P484" s="3" t="s">
        <v>298</v>
      </c>
    </row>
    <row r="485" spans="1:16" ht="13.5" thickBot="1" x14ac:dyDescent="0.25">
      <c r="A485" s="5">
        <v>42571</v>
      </c>
      <c r="B485" s="3">
        <v>46</v>
      </c>
      <c r="C485" s="6">
        <v>0.75069444444444444</v>
      </c>
      <c r="D485" s="13">
        <v>18</v>
      </c>
      <c r="E485" s="13">
        <f t="shared" si="7"/>
        <v>598</v>
      </c>
      <c r="F485" s="3">
        <v>30.2</v>
      </c>
      <c r="G485" s="3" t="s">
        <v>365</v>
      </c>
      <c r="H485" s="3">
        <v>27.6</v>
      </c>
      <c r="I485" s="3" t="s">
        <v>4</v>
      </c>
      <c r="J485" s="3" t="s">
        <v>4</v>
      </c>
      <c r="K485" s="8" t="s">
        <v>4</v>
      </c>
      <c r="L485" s="3">
        <v>1.7</v>
      </c>
      <c r="M485" s="14">
        <v>0</v>
      </c>
      <c r="N485" s="14">
        <v>0</v>
      </c>
      <c r="O485" s="14">
        <v>1</v>
      </c>
      <c r="P485" s="3" t="s">
        <v>298</v>
      </c>
    </row>
    <row r="486" spans="1:16" ht="13.5" thickBot="1" x14ac:dyDescent="0.25">
      <c r="A486" s="5">
        <v>42571</v>
      </c>
      <c r="B486" s="3">
        <v>47</v>
      </c>
      <c r="C486" s="6">
        <v>0.33055555555555555</v>
      </c>
      <c r="D486" s="13">
        <v>8</v>
      </c>
      <c r="E486" s="13">
        <f t="shared" si="7"/>
        <v>0</v>
      </c>
      <c r="F486" s="3" t="s">
        <v>4</v>
      </c>
      <c r="G486" s="3" t="s">
        <v>4</v>
      </c>
      <c r="H486" s="3">
        <v>24.3</v>
      </c>
      <c r="I486" s="3">
        <v>100</v>
      </c>
      <c r="J486" s="3">
        <v>225</v>
      </c>
      <c r="K486" s="8">
        <v>0</v>
      </c>
      <c r="L486" s="3">
        <v>0</v>
      </c>
      <c r="M486" s="14">
        <v>2</v>
      </c>
      <c r="N486" s="14">
        <v>1</v>
      </c>
      <c r="O486" s="14">
        <v>0</v>
      </c>
      <c r="P486" s="3" t="s">
        <v>299</v>
      </c>
    </row>
    <row r="487" spans="1:16" ht="13.5" thickBot="1" x14ac:dyDescent="0.25">
      <c r="A487" s="5">
        <v>42571</v>
      </c>
      <c r="B487" s="3">
        <v>47</v>
      </c>
      <c r="C487" s="6">
        <v>0.375</v>
      </c>
      <c r="D487" s="13">
        <v>9</v>
      </c>
      <c r="E487" s="13">
        <f t="shared" si="7"/>
        <v>64.000000000000014</v>
      </c>
      <c r="F487" s="3" t="s">
        <v>4</v>
      </c>
      <c r="G487" s="3" t="s">
        <v>4</v>
      </c>
      <c r="H487" s="3">
        <v>25.9</v>
      </c>
      <c r="I487" s="3">
        <v>100</v>
      </c>
      <c r="J487" s="3">
        <v>225</v>
      </c>
      <c r="K487" s="8">
        <v>0</v>
      </c>
      <c r="L487" s="3">
        <v>1.8</v>
      </c>
      <c r="M487" s="14">
        <v>2</v>
      </c>
      <c r="N487" s="14">
        <v>1</v>
      </c>
      <c r="O487" s="14">
        <v>0</v>
      </c>
      <c r="P487" s="3" t="s">
        <v>299</v>
      </c>
    </row>
    <row r="488" spans="1:16" ht="13.5" thickBot="1" x14ac:dyDescent="0.25">
      <c r="A488" s="5">
        <v>42571</v>
      </c>
      <c r="B488" s="3">
        <v>47</v>
      </c>
      <c r="C488" s="6">
        <v>0.41597222222222219</v>
      </c>
      <c r="D488" s="13">
        <v>10</v>
      </c>
      <c r="E488" s="13">
        <f t="shared" si="7"/>
        <v>122.99999999999997</v>
      </c>
      <c r="F488" s="3" t="s">
        <v>4</v>
      </c>
      <c r="G488" s="3" t="s">
        <v>4</v>
      </c>
      <c r="H488" s="3">
        <v>29.9</v>
      </c>
      <c r="I488" s="3">
        <v>100</v>
      </c>
      <c r="J488" s="3">
        <v>225</v>
      </c>
      <c r="K488" s="8">
        <v>0</v>
      </c>
      <c r="L488" s="3">
        <v>5.6</v>
      </c>
      <c r="M488" s="14">
        <v>2</v>
      </c>
      <c r="N488" s="14">
        <v>1</v>
      </c>
      <c r="O488" s="14">
        <v>0</v>
      </c>
      <c r="P488" s="3" t="s">
        <v>299</v>
      </c>
    </row>
    <row r="489" spans="1:16" ht="13.5" thickBot="1" x14ac:dyDescent="0.25">
      <c r="A489" s="5">
        <v>42571</v>
      </c>
      <c r="B489" s="3">
        <v>47</v>
      </c>
      <c r="C489" s="6">
        <v>0.45763888888888887</v>
      </c>
      <c r="D489" s="13">
        <v>11</v>
      </c>
      <c r="E489" s="13">
        <f t="shared" si="7"/>
        <v>183</v>
      </c>
      <c r="F489" s="3" t="s">
        <v>4</v>
      </c>
      <c r="G489" s="3" t="s">
        <v>4</v>
      </c>
      <c r="H489" s="3">
        <v>25.7</v>
      </c>
      <c r="I489" s="3">
        <v>100</v>
      </c>
      <c r="J489" s="3">
        <v>225</v>
      </c>
      <c r="K489" s="8">
        <v>0</v>
      </c>
      <c r="L489" s="3">
        <v>3.3</v>
      </c>
      <c r="M489" s="14">
        <v>2</v>
      </c>
      <c r="N489" s="14">
        <v>1</v>
      </c>
      <c r="O489" s="14">
        <v>0</v>
      </c>
      <c r="P489" s="3" t="s">
        <v>299</v>
      </c>
    </row>
    <row r="490" spans="1:16" ht="13.5" thickBot="1" x14ac:dyDescent="0.25">
      <c r="A490" s="5">
        <v>42571</v>
      </c>
      <c r="B490" s="3">
        <v>47</v>
      </c>
      <c r="C490" s="6">
        <v>0.49791666666666662</v>
      </c>
      <c r="D490" s="13">
        <v>12</v>
      </c>
      <c r="E490" s="13">
        <f t="shared" si="7"/>
        <v>240.99999999999994</v>
      </c>
      <c r="F490" s="3">
        <v>25</v>
      </c>
      <c r="G490" s="3" t="s">
        <v>366</v>
      </c>
      <c r="H490" s="3">
        <v>24.1</v>
      </c>
      <c r="I490" s="3">
        <v>100</v>
      </c>
      <c r="J490" s="3">
        <v>225</v>
      </c>
      <c r="K490" s="8">
        <v>0</v>
      </c>
      <c r="L490" s="3">
        <v>1.9</v>
      </c>
      <c r="M490" s="14">
        <v>2</v>
      </c>
      <c r="N490" s="14">
        <v>1</v>
      </c>
      <c r="O490" s="14">
        <v>0</v>
      </c>
      <c r="P490" s="3" t="s">
        <v>299</v>
      </c>
    </row>
    <row r="491" spans="1:16" ht="13.5" thickBot="1" x14ac:dyDescent="0.25">
      <c r="A491" s="5">
        <v>42571</v>
      </c>
      <c r="B491" s="3">
        <v>47</v>
      </c>
      <c r="C491" s="6">
        <v>0.54097222222222219</v>
      </c>
      <c r="D491" s="13">
        <v>13</v>
      </c>
      <c r="E491" s="13">
        <f t="shared" si="7"/>
        <v>302.99999999999994</v>
      </c>
      <c r="F491" s="3">
        <v>48.5</v>
      </c>
      <c r="G491" s="3" t="s">
        <v>365</v>
      </c>
      <c r="H491" s="3">
        <v>29.4</v>
      </c>
      <c r="I491" s="3">
        <v>100</v>
      </c>
      <c r="J491" s="3">
        <v>225</v>
      </c>
      <c r="K491" s="8">
        <v>0</v>
      </c>
      <c r="L491" s="3">
        <v>2.2000000000000002</v>
      </c>
      <c r="M491" s="14">
        <v>2</v>
      </c>
      <c r="N491" s="14">
        <v>1</v>
      </c>
      <c r="O491" s="14">
        <v>0</v>
      </c>
      <c r="P491" s="3" t="s">
        <v>299</v>
      </c>
    </row>
    <row r="492" spans="1:16" ht="13.5" thickBot="1" x14ac:dyDescent="0.25">
      <c r="A492" s="5">
        <v>42571</v>
      </c>
      <c r="B492" s="3">
        <v>47</v>
      </c>
      <c r="C492" s="6">
        <v>0.58263888888888882</v>
      </c>
      <c r="D492" s="13">
        <v>14</v>
      </c>
      <c r="E492" s="13">
        <f t="shared" si="7"/>
        <v>362.99999999999989</v>
      </c>
      <c r="F492" s="3">
        <v>47.2</v>
      </c>
      <c r="G492" s="3" t="s">
        <v>365</v>
      </c>
      <c r="H492" s="3">
        <v>30.6</v>
      </c>
      <c r="I492" s="3">
        <v>100</v>
      </c>
      <c r="J492" s="3">
        <v>225</v>
      </c>
      <c r="K492" s="8">
        <v>0</v>
      </c>
      <c r="L492" s="3">
        <v>0.6</v>
      </c>
      <c r="M492" s="14">
        <v>2</v>
      </c>
      <c r="N492" s="14">
        <v>1</v>
      </c>
      <c r="O492" s="14">
        <v>0</v>
      </c>
      <c r="P492" s="3" t="s">
        <v>299</v>
      </c>
    </row>
    <row r="493" spans="1:16" ht="13.5" thickBot="1" x14ac:dyDescent="0.25">
      <c r="A493" s="5">
        <v>42571</v>
      </c>
      <c r="B493" s="3">
        <v>47</v>
      </c>
      <c r="C493" s="6">
        <v>0.62430555555555556</v>
      </c>
      <c r="D493" s="13">
        <v>15</v>
      </c>
      <c r="E493" s="13">
        <f t="shared" si="7"/>
        <v>423</v>
      </c>
      <c r="F493" s="3">
        <v>39.200000000000003</v>
      </c>
      <c r="G493" s="3" t="s">
        <v>365</v>
      </c>
      <c r="H493" s="3">
        <v>32.5</v>
      </c>
      <c r="I493" s="3" t="s">
        <v>4</v>
      </c>
      <c r="J493" s="3" t="s">
        <v>4</v>
      </c>
      <c r="K493" s="8" t="s">
        <v>4</v>
      </c>
      <c r="L493" s="3">
        <v>3.4</v>
      </c>
      <c r="M493" s="14">
        <v>0</v>
      </c>
      <c r="N493" s="14">
        <v>0</v>
      </c>
      <c r="O493" s="14">
        <v>1</v>
      </c>
      <c r="P493" s="3" t="s">
        <v>299</v>
      </c>
    </row>
    <row r="494" spans="1:16" ht="13.5" thickBot="1" x14ac:dyDescent="0.25">
      <c r="A494" s="5">
        <v>42571</v>
      </c>
      <c r="B494" s="3">
        <v>47</v>
      </c>
      <c r="C494" s="6">
        <v>0.6645833333333333</v>
      </c>
      <c r="D494" s="13">
        <v>16</v>
      </c>
      <c r="E494" s="13">
        <f t="shared" si="7"/>
        <v>480.99999999999994</v>
      </c>
      <c r="F494" s="3">
        <v>42.6</v>
      </c>
      <c r="G494" s="3" t="s">
        <v>365</v>
      </c>
      <c r="H494" s="3">
        <v>34.4</v>
      </c>
      <c r="I494" s="3" t="s">
        <v>4</v>
      </c>
      <c r="J494" s="3" t="s">
        <v>4</v>
      </c>
      <c r="K494" s="8" t="s">
        <v>4</v>
      </c>
      <c r="L494" s="3">
        <v>2.5</v>
      </c>
      <c r="M494" s="14">
        <v>0</v>
      </c>
      <c r="N494" s="14">
        <v>0</v>
      </c>
      <c r="O494" s="14">
        <v>1</v>
      </c>
      <c r="P494" s="3" t="s">
        <v>299</v>
      </c>
    </row>
    <row r="495" spans="1:16" ht="13.5" thickBot="1" x14ac:dyDescent="0.25">
      <c r="A495" s="5">
        <v>42571</v>
      </c>
      <c r="B495" s="3">
        <v>47</v>
      </c>
      <c r="C495" s="6">
        <v>0.70763888888888893</v>
      </c>
      <c r="D495" s="13">
        <v>17</v>
      </c>
      <c r="E495" s="13">
        <f t="shared" si="7"/>
        <v>543</v>
      </c>
      <c r="F495" s="3">
        <v>33.700000000000003</v>
      </c>
      <c r="G495" s="3" t="s">
        <v>365</v>
      </c>
      <c r="H495" s="3">
        <v>30.7</v>
      </c>
      <c r="I495" s="3" t="s">
        <v>4</v>
      </c>
      <c r="J495" s="3" t="s">
        <v>4</v>
      </c>
      <c r="K495" s="8" t="s">
        <v>4</v>
      </c>
      <c r="L495" s="3">
        <v>3.6</v>
      </c>
      <c r="M495" s="14">
        <v>0</v>
      </c>
      <c r="N495" s="14">
        <v>0</v>
      </c>
      <c r="O495" s="14">
        <v>1</v>
      </c>
      <c r="P495" s="3" t="s">
        <v>299</v>
      </c>
    </row>
    <row r="496" spans="1:16" ht="13.5" thickBot="1" x14ac:dyDescent="0.25">
      <c r="A496" s="5">
        <v>42571</v>
      </c>
      <c r="B496" s="3">
        <v>47</v>
      </c>
      <c r="C496" s="6">
        <v>0.74722222222222223</v>
      </c>
      <c r="D496" s="13">
        <v>18</v>
      </c>
      <c r="E496" s="13">
        <f t="shared" si="7"/>
        <v>600</v>
      </c>
      <c r="F496" s="3">
        <v>29.2</v>
      </c>
      <c r="G496" s="3" t="s">
        <v>365</v>
      </c>
      <c r="H496" s="3">
        <v>27.9</v>
      </c>
      <c r="I496" s="3" t="s">
        <v>4</v>
      </c>
      <c r="J496" s="3" t="s">
        <v>4</v>
      </c>
      <c r="K496" s="8" t="s">
        <v>4</v>
      </c>
      <c r="L496" s="3">
        <v>0.4</v>
      </c>
      <c r="M496" s="14">
        <v>0</v>
      </c>
      <c r="N496" s="14">
        <v>0</v>
      </c>
      <c r="O496" s="14">
        <v>1</v>
      </c>
      <c r="P496" s="3" t="s">
        <v>299</v>
      </c>
    </row>
    <row r="497" spans="1:16" ht="13.5" thickBot="1" x14ac:dyDescent="0.25">
      <c r="A497" s="5">
        <v>42571</v>
      </c>
      <c r="B497" s="3">
        <v>48</v>
      </c>
      <c r="C497" s="6">
        <v>0.33055555555555555</v>
      </c>
      <c r="D497" s="13">
        <v>8</v>
      </c>
      <c r="E497" s="13">
        <f t="shared" si="7"/>
        <v>0</v>
      </c>
      <c r="F497" s="3">
        <v>27.3</v>
      </c>
      <c r="G497" s="3" t="s">
        <v>365</v>
      </c>
      <c r="H497" s="3">
        <v>24.3</v>
      </c>
      <c r="I497" s="3">
        <v>100</v>
      </c>
      <c r="J497" s="3">
        <v>225</v>
      </c>
      <c r="K497" s="8">
        <v>0</v>
      </c>
      <c r="L497" s="3">
        <v>0</v>
      </c>
      <c r="M497" s="14">
        <v>2</v>
      </c>
      <c r="N497" s="14">
        <v>1</v>
      </c>
      <c r="O497" s="14">
        <v>0</v>
      </c>
      <c r="P497" s="3" t="s">
        <v>300</v>
      </c>
    </row>
    <row r="498" spans="1:16" ht="13.5" thickBot="1" x14ac:dyDescent="0.25">
      <c r="A498" s="5">
        <v>42571</v>
      </c>
      <c r="B498" s="3">
        <v>48</v>
      </c>
      <c r="C498" s="6">
        <v>0.375</v>
      </c>
      <c r="D498" s="13">
        <v>9</v>
      </c>
      <c r="E498" s="13">
        <f t="shared" si="7"/>
        <v>64.000000000000014</v>
      </c>
      <c r="F498" s="3" t="s">
        <v>4</v>
      </c>
      <c r="G498" s="3" t="s">
        <v>4</v>
      </c>
      <c r="H498" s="3">
        <v>25.9</v>
      </c>
      <c r="I498" s="3">
        <v>100</v>
      </c>
      <c r="J498" s="3">
        <v>225</v>
      </c>
      <c r="K498" s="8">
        <v>0</v>
      </c>
      <c r="L498" s="3">
        <v>1.8</v>
      </c>
      <c r="M498" s="14">
        <v>2</v>
      </c>
      <c r="N498" s="14">
        <v>1</v>
      </c>
      <c r="O498" s="14">
        <v>0</v>
      </c>
      <c r="P498" s="3" t="s">
        <v>300</v>
      </c>
    </row>
    <row r="499" spans="1:16" ht="13.5" thickBot="1" x14ac:dyDescent="0.25">
      <c r="A499" s="5">
        <v>42571</v>
      </c>
      <c r="B499" s="3">
        <v>48</v>
      </c>
      <c r="C499" s="6">
        <v>0.41597222222222219</v>
      </c>
      <c r="D499" s="13">
        <v>10</v>
      </c>
      <c r="E499" s="13">
        <f t="shared" si="7"/>
        <v>122.99999999999997</v>
      </c>
      <c r="F499" s="3" t="s">
        <v>4</v>
      </c>
      <c r="G499" s="3" t="s">
        <v>4</v>
      </c>
      <c r="H499" s="3">
        <v>29.9</v>
      </c>
      <c r="I499" s="3">
        <v>100</v>
      </c>
      <c r="J499" s="3">
        <v>225</v>
      </c>
      <c r="K499" s="8">
        <v>0</v>
      </c>
      <c r="L499" s="3">
        <v>5.6</v>
      </c>
      <c r="M499" s="14">
        <v>2</v>
      </c>
      <c r="N499" s="14">
        <v>1</v>
      </c>
      <c r="O499" s="14">
        <v>0</v>
      </c>
      <c r="P499" s="3" t="s">
        <v>300</v>
      </c>
    </row>
    <row r="500" spans="1:16" ht="13.5" thickBot="1" x14ac:dyDescent="0.25">
      <c r="A500" s="5">
        <v>42571</v>
      </c>
      <c r="B500" s="3">
        <v>48</v>
      </c>
      <c r="C500" s="6">
        <v>0.45763888888888887</v>
      </c>
      <c r="D500" s="13">
        <v>11</v>
      </c>
      <c r="E500" s="13">
        <f t="shared" si="7"/>
        <v>183</v>
      </c>
      <c r="F500" s="3" t="s">
        <v>4</v>
      </c>
      <c r="G500" s="3" t="s">
        <v>4</v>
      </c>
      <c r="H500" s="3">
        <v>25.7</v>
      </c>
      <c r="I500" s="3">
        <v>100</v>
      </c>
      <c r="J500" s="3">
        <v>225</v>
      </c>
      <c r="K500" s="8">
        <v>0</v>
      </c>
      <c r="L500" s="3">
        <v>3.3</v>
      </c>
      <c r="M500" s="14">
        <v>2</v>
      </c>
      <c r="N500" s="14">
        <v>1</v>
      </c>
      <c r="O500" s="14">
        <v>0</v>
      </c>
      <c r="P500" s="3" t="s">
        <v>300</v>
      </c>
    </row>
    <row r="501" spans="1:16" ht="13.5" thickBot="1" x14ac:dyDescent="0.25">
      <c r="A501" s="5">
        <v>42571</v>
      </c>
      <c r="B501" s="3">
        <v>48</v>
      </c>
      <c r="C501" s="6">
        <v>0.49791666666666662</v>
      </c>
      <c r="D501" s="13">
        <v>12</v>
      </c>
      <c r="E501" s="13">
        <f t="shared" si="7"/>
        <v>240.99999999999994</v>
      </c>
      <c r="F501" s="3" t="s">
        <v>4</v>
      </c>
      <c r="G501" s="3" t="s">
        <v>4</v>
      </c>
      <c r="H501" s="3">
        <v>24.1</v>
      </c>
      <c r="I501" s="3">
        <v>100</v>
      </c>
      <c r="J501" s="3">
        <v>225</v>
      </c>
      <c r="K501" s="8">
        <v>0</v>
      </c>
      <c r="L501" s="3">
        <v>1.9</v>
      </c>
      <c r="M501" s="14">
        <v>2</v>
      </c>
      <c r="N501" s="14">
        <v>1</v>
      </c>
      <c r="O501" s="14">
        <v>0</v>
      </c>
      <c r="P501" s="3" t="s">
        <v>300</v>
      </c>
    </row>
    <row r="502" spans="1:16" ht="13.5" thickBot="1" x14ac:dyDescent="0.25">
      <c r="A502" s="5">
        <v>42571</v>
      </c>
      <c r="B502" s="3">
        <v>48</v>
      </c>
      <c r="C502" s="6">
        <v>0.54097222222222219</v>
      </c>
      <c r="D502" s="13">
        <v>13</v>
      </c>
      <c r="E502" s="13">
        <f t="shared" si="7"/>
        <v>302.99999999999994</v>
      </c>
      <c r="F502" s="3" t="s">
        <v>4</v>
      </c>
      <c r="G502" s="3" t="s">
        <v>4</v>
      </c>
      <c r="H502" s="3">
        <v>29.4</v>
      </c>
      <c r="I502" s="3">
        <v>100</v>
      </c>
      <c r="J502" s="3">
        <v>225</v>
      </c>
      <c r="K502" s="8">
        <v>1</v>
      </c>
      <c r="L502" s="3">
        <v>2.2000000000000002</v>
      </c>
      <c r="M502" s="14">
        <v>2</v>
      </c>
      <c r="N502" s="14">
        <v>1</v>
      </c>
      <c r="O502" s="14">
        <v>0</v>
      </c>
      <c r="P502" s="3" t="s">
        <v>300</v>
      </c>
    </row>
    <row r="503" spans="1:16" ht="13.5" thickBot="1" x14ac:dyDescent="0.25">
      <c r="A503" s="5">
        <v>42571</v>
      </c>
      <c r="B503" s="3">
        <v>48</v>
      </c>
      <c r="C503" s="6">
        <v>0.58263888888888882</v>
      </c>
      <c r="D503" s="13">
        <v>14</v>
      </c>
      <c r="E503" s="13">
        <f t="shared" si="7"/>
        <v>362.99999999999989</v>
      </c>
      <c r="F503" s="3">
        <v>43.4</v>
      </c>
      <c r="G503" s="3" t="s">
        <v>365</v>
      </c>
      <c r="H503" s="3">
        <v>30.6</v>
      </c>
      <c r="I503" s="3">
        <v>99</v>
      </c>
      <c r="J503" s="3">
        <v>225</v>
      </c>
      <c r="K503" s="8">
        <v>1</v>
      </c>
      <c r="L503" s="3">
        <v>0.6</v>
      </c>
      <c r="M503" s="14">
        <v>0</v>
      </c>
      <c r="N503" s="14">
        <v>0</v>
      </c>
      <c r="O503" s="14">
        <v>1</v>
      </c>
      <c r="P503" s="3" t="s">
        <v>300</v>
      </c>
    </row>
    <row r="504" spans="1:16" ht="13.5" thickBot="1" x14ac:dyDescent="0.25">
      <c r="A504" s="5">
        <v>42571</v>
      </c>
      <c r="B504" s="3">
        <v>48</v>
      </c>
      <c r="C504" s="6">
        <v>0.62430555555555556</v>
      </c>
      <c r="D504" s="13">
        <v>15</v>
      </c>
      <c r="E504" s="13">
        <f t="shared" si="7"/>
        <v>423</v>
      </c>
      <c r="F504" s="3">
        <v>42.5</v>
      </c>
      <c r="G504" s="3" t="s">
        <v>365</v>
      </c>
      <c r="H504" s="3">
        <v>32.5</v>
      </c>
      <c r="I504" s="3" t="s">
        <v>4</v>
      </c>
      <c r="J504" s="3" t="s">
        <v>4</v>
      </c>
      <c r="K504" s="8" t="s">
        <v>4</v>
      </c>
      <c r="L504" s="3">
        <v>3.4</v>
      </c>
      <c r="M504" s="14">
        <v>0</v>
      </c>
      <c r="N504" s="14">
        <v>0</v>
      </c>
      <c r="O504" s="14">
        <v>1</v>
      </c>
      <c r="P504" s="3" t="s">
        <v>300</v>
      </c>
    </row>
    <row r="505" spans="1:16" ht="13.5" thickBot="1" x14ac:dyDescent="0.25">
      <c r="A505" s="5">
        <v>42571</v>
      </c>
      <c r="B505" s="3">
        <v>48</v>
      </c>
      <c r="C505" s="6">
        <v>0.6645833333333333</v>
      </c>
      <c r="D505" s="13">
        <v>16</v>
      </c>
      <c r="E505" s="13">
        <f t="shared" si="7"/>
        <v>480.99999999999994</v>
      </c>
      <c r="F505" s="3">
        <v>34.700000000000003</v>
      </c>
      <c r="G505" s="3" t="s">
        <v>365</v>
      </c>
      <c r="H505" s="3">
        <v>34.4</v>
      </c>
      <c r="I505" s="3" t="s">
        <v>4</v>
      </c>
      <c r="J505" s="3" t="s">
        <v>4</v>
      </c>
      <c r="K505" s="8" t="s">
        <v>4</v>
      </c>
      <c r="L505" s="3">
        <v>2.5</v>
      </c>
      <c r="M505" s="14">
        <v>0</v>
      </c>
      <c r="N505" s="14">
        <v>0</v>
      </c>
      <c r="O505" s="14">
        <v>1</v>
      </c>
      <c r="P505" s="3" t="s">
        <v>300</v>
      </c>
    </row>
    <row r="506" spans="1:16" ht="13.5" thickBot="1" x14ac:dyDescent="0.25">
      <c r="A506" s="5">
        <v>42571</v>
      </c>
      <c r="B506" s="3">
        <v>48</v>
      </c>
      <c r="C506" s="6">
        <v>0.70763888888888893</v>
      </c>
      <c r="D506" s="13">
        <v>17</v>
      </c>
      <c r="E506" s="13">
        <f t="shared" si="7"/>
        <v>543</v>
      </c>
      <c r="F506" s="3">
        <v>34.6</v>
      </c>
      <c r="G506" s="3" t="s">
        <v>365</v>
      </c>
      <c r="H506" s="3">
        <v>30.7</v>
      </c>
      <c r="I506" s="3" t="s">
        <v>4</v>
      </c>
      <c r="J506" s="3" t="s">
        <v>4</v>
      </c>
      <c r="K506" s="8" t="s">
        <v>4</v>
      </c>
      <c r="L506" s="3">
        <v>3.6</v>
      </c>
      <c r="M506" s="14">
        <v>0</v>
      </c>
      <c r="N506" s="14">
        <v>0</v>
      </c>
      <c r="O506" s="14">
        <v>1</v>
      </c>
      <c r="P506" s="3" t="s">
        <v>300</v>
      </c>
    </row>
    <row r="507" spans="1:16" ht="13.5" thickBot="1" x14ac:dyDescent="0.25">
      <c r="A507" s="5">
        <v>42571</v>
      </c>
      <c r="B507" s="3">
        <v>48</v>
      </c>
      <c r="C507" s="6">
        <v>0.74722222222222223</v>
      </c>
      <c r="D507" s="13">
        <v>18</v>
      </c>
      <c r="E507" s="13">
        <f t="shared" si="7"/>
        <v>600</v>
      </c>
      <c r="F507" s="3">
        <v>30</v>
      </c>
      <c r="G507" s="3" t="s">
        <v>365</v>
      </c>
      <c r="H507" s="3">
        <v>27.9</v>
      </c>
      <c r="I507" s="3" t="s">
        <v>4</v>
      </c>
      <c r="J507" s="3" t="s">
        <v>4</v>
      </c>
      <c r="K507" s="8" t="s">
        <v>4</v>
      </c>
      <c r="L507" s="3">
        <v>0.4</v>
      </c>
      <c r="M507" s="14">
        <v>0</v>
      </c>
      <c r="N507" s="14">
        <v>0</v>
      </c>
      <c r="O507" s="14">
        <v>1</v>
      </c>
      <c r="P507" s="3" t="s">
        <v>300</v>
      </c>
    </row>
    <row r="508" spans="1:16" ht="13.5" thickBot="1" x14ac:dyDescent="0.25">
      <c r="A508" s="5">
        <v>42571</v>
      </c>
      <c r="B508" s="3">
        <v>51</v>
      </c>
      <c r="C508" s="6">
        <v>0.33055555555555555</v>
      </c>
      <c r="D508" s="13">
        <v>8</v>
      </c>
      <c r="E508" s="13">
        <f t="shared" si="7"/>
        <v>0</v>
      </c>
      <c r="F508" s="3">
        <v>27.3</v>
      </c>
      <c r="G508" s="3" t="s">
        <v>365</v>
      </c>
      <c r="H508" s="3">
        <v>24.3</v>
      </c>
      <c r="I508" s="3">
        <v>100</v>
      </c>
      <c r="J508" s="3">
        <v>225</v>
      </c>
      <c r="K508" s="8">
        <v>0</v>
      </c>
      <c r="L508" s="3">
        <v>0</v>
      </c>
      <c r="M508" s="14">
        <v>2</v>
      </c>
      <c r="N508" s="14">
        <v>1</v>
      </c>
      <c r="O508" s="14">
        <v>0</v>
      </c>
      <c r="P508" s="3" t="s">
        <v>301</v>
      </c>
    </row>
    <row r="509" spans="1:16" ht="13.5" thickBot="1" x14ac:dyDescent="0.25">
      <c r="A509" s="5">
        <v>42571</v>
      </c>
      <c r="B509" s="3">
        <v>51</v>
      </c>
      <c r="C509" s="6">
        <v>0.375</v>
      </c>
      <c r="D509" s="13">
        <v>9</v>
      </c>
      <c r="E509" s="13">
        <f t="shared" si="7"/>
        <v>64.000000000000014</v>
      </c>
      <c r="F509" s="3" t="s">
        <v>4</v>
      </c>
      <c r="G509" s="3" t="s">
        <v>4</v>
      </c>
      <c r="H509" s="3">
        <v>25.9</v>
      </c>
      <c r="I509" s="3">
        <v>100</v>
      </c>
      <c r="J509" s="3">
        <v>225</v>
      </c>
      <c r="K509" s="8">
        <v>0</v>
      </c>
      <c r="L509" s="3">
        <v>1.8</v>
      </c>
      <c r="M509" s="14">
        <v>2</v>
      </c>
      <c r="N509" s="14">
        <v>1</v>
      </c>
      <c r="O509" s="14">
        <v>0</v>
      </c>
      <c r="P509" s="3" t="s">
        <v>301</v>
      </c>
    </row>
    <row r="510" spans="1:16" ht="13.5" thickBot="1" x14ac:dyDescent="0.25">
      <c r="A510" s="5">
        <v>42571</v>
      </c>
      <c r="B510" s="3">
        <v>51</v>
      </c>
      <c r="C510" s="6">
        <v>0.41597222222222219</v>
      </c>
      <c r="D510" s="13">
        <v>10</v>
      </c>
      <c r="E510" s="13">
        <f t="shared" si="7"/>
        <v>122.99999999999997</v>
      </c>
      <c r="F510" s="3" t="s">
        <v>4</v>
      </c>
      <c r="G510" s="3" t="s">
        <v>4</v>
      </c>
      <c r="H510" s="3">
        <v>29.9</v>
      </c>
      <c r="I510" s="3">
        <v>100</v>
      </c>
      <c r="J510" s="3">
        <v>225</v>
      </c>
      <c r="K510" s="8">
        <v>0</v>
      </c>
      <c r="L510" s="3">
        <v>5.6</v>
      </c>
      <c r="M510" s="14">
        <v>2</v>
      </c>
      <c r="N510" s="14">
        <v>1</v>
      </c>
      <c r="O510" s="14">
        <v>0</v>
      </c>
      <c r="P510" s="3" t="s">
        <v>301</v>
      </c>
    </row>
    <row r="511" spans="1:16" ht="13.5" thickBot="1" x14ac:dyDescent="0.25">
      <c r="A511" s="5">
        <v>42571</v>
      </c>
      <c r="B511" s="3">
        <v>51</v>
      </c>
      <c r="C511" s="6">
        <v>0.45763888888888887</v>
      </c>
      <c r="D511" s="13">
        <v>11</v>
      </c>
      <c r="E511" s="13">
        <f t="shared" si="7"/>
        <v>183</v>
      </c>
      <c r="F511" s="3">
        <v>26.2</v>
      </c>
      <c r="G511" s="3" t="s">
        <v>366</v>
      </c>
      <c r="H511" s="3">
        <v>25.7</v>
      </c>
      <c r="I511" s="3">
        <v>100</v>
      </c>
      <c r="J511" s="3">
        <v>225</v>
      </c>
      <c r="K511" s="8">
        <v>0</v>
      </c>
      <c r="L511" s="3">
        <v>3.3</v>
      </c>
      <c r="M511" s="14">
        <v>0</v>
      </c>
      <c r="N511" s="14">
        <v>0</v>
      </c>
      <c r="O511" s="14">
        <v>1</v>
      </c>
      <c r="P511" s="3" t="s">
        <v>301</v>
      </c>
    </row>
    <row r="512" spans="1:16" ht="13.5" thickBot="1" x14ac:dyDescent="0.25">
      <c r="A512" s="5">
        <v>42571</v>
      </c>
      <c r="B512" s="3">
        <v>51</v>
      </c>
      <c r="C512" s="6">
        <v>0.49791666666666662</v>
      </c>
      <c r="D512" s="13">
        <v>12</v>
      </c>
      <c r="E512" s="13">
        <f t="shared" si="7"/>
        <v>240.99999999999994</v>
      </c>
      <c r="F512" s="3">
        <v>26.6</v>
      </c>
      <c r="G512" s="3" t="s">
        <v>366</v>
      </c>
      <c r="H512" s="3">
        <v>24.1</v>
      </c>
      <c r="I512" s="3">
        <v>100</v>
      </c>
      <c r="J512" s="3">
        <v>225</v>
      </c>
      <c r="K512" s="8">
        <v>0</v>
      </c>
      <c r="L512" s="3">
        <v>1.9</v>
      </c>
      <c r="M512" s="14">
        <v>0</v>
      </c>
      <c r="N512" s="14">
        <v>0</v>
      </c>
      <c r="O512" s="14">
        <v>1</v>
      </c>
      <c r="P512" s="3" t="s">
        <v>301</v>
      </c>
    </row>
    <row r="513" spans="1:16" ht="13.5" thickBot="1" x14ac:dyDescent="0.25">
      <c r="A513" s="5">
        <v>42571</v>
      </c>
      <c r="B513" s="3">
        <v>51</v>
      </c>
      <c r="C513" s="6">
        <v>0.54097222222222219</v>
      </c>
      <c r="D513" s="13">
        <v>16</v>
      </c>
      <c r="E513" s="13">
        <f t="shared" si="7"/>
        <v>302.99999999999994</v>
      </c>
      <c r="F513" s="3">
        <v>32.1</v>
      </c>
      <c r="G513" s="3" t="s">
        <v>365</v>
      </c>
      <c r="H513" s="3">
        <v>29.4</v>
      </c>
      <c r="I513" s="3">
        <v>100</v>
      </c>
      <c r="J513" s="3">
        <v>225</v>
      </c>
      <c r="K513" s="8" t="s">
        <v>4</v>
      </c>
      <c r="L513" s="3">
        <v>2.2000000000000002</v>
      </c>
      <c r="M513" s="14">
        <v>0</v>
      </c>
      <c r="N513" s="14">
        <v>0</v>
      </c>
      <c r="O513" s="14">
        <v>1</v>
      </c>
      <c r="P513" s="3" t="s">
        <v>301</v>
      </c>
    </row>
    <row r="514" spans="1:16" ht="13.5" thickBot="1" x14ac:dyDescent="0.25">
      <c r="A514" s="5">
        <v>42571</v>
      </c>
      <c r="B514" s="3">
        <v>51</v>
      </c>
      <c r="C514" s="6">
        <v>0.58263888888888882</v>
      </c>
      <c r="D514" s="13">
        <v>13</v>
      </c>
      <c r="E514" s="13">
        <f t="shared" ref="E514:E577" si="8">IF(B514=B513,((C514-C513)*1440)+E513,0)</f>
        <v>362.99999999999989</v>
      </c>
      <c r="F514" s="3">
        <v>41.2</v>
      </c>
      <c r="G514" s="3" t="s">
        <v>365</v>
      </c>
      <c r="H514" s="3">
        <v>30.6</v>
      </c>
      <c r="I514" s="3">
        <v>100</v>
      </c>
      <c r="J514" s="3">
        <v>225</v>
      </c>
      <c r="K514" s="8">
        <v>0</v>
      </c>
      <c r="L514" s="3">
        <v>0.6</v>
      </c>
      <c r="M514" s="14">
        <v>0</v>
      </c>
      <c r="N514" s="14">
        <v>0</v>
      </c>
      <c r="O514" s="14">
        <v>1</v>
      </c>
      <c r="P514" s="3" t="s">
        <v>301</v>
      </c>
    </row>
    <row r="515" spans="1:16" ht="13.5" thickBot="1" x14ac:dyDescent="0.25">
      <c r="A515" s="5">
        <v>42571</v>
      </c>
      <c r="B515" s="3">
        <v>51</v>
      </c>
      <c r="C515" s="6">
        <v>0.62430555555555556</v>
      </c>
      <c r="D515" s="13">
        <v>14</v>
      </c>
      <c r="E515" s="13">
        <f t="shared" si="8"/>
        <v>423</v>
      </c>
      <c r="F515" s="3">
        <v>36.5</v>
      </c>
      <c r="G515" s="3" t="s">
        <v>365</v>
      </c>
      <c r="H515" s="3">
        <v>32.5</v>
      </c>
      <c r="I515" s="3" t="s">
        <v>4</v>
      </c>
      <c r="J515" s="3" t="s">
        <v>4</v>
      </c>
      <c r="K515" s="8">
        <v>0</v>
      </c>
      <c r="L515" s="3">
        <v>3.4</v>
      </c>
      <c r="M515" s="14">
        <v>0</v>
      </c>
      <c r="N515" s="14">
        <v>0</v>
      </c>
      <c r="O515" s="14">
        <v>1</v>
      </c>
      <c r="P515" s="3" t="s">
        <v>301</v>
      </c>
    </row>
    <row r="516" spans="1:16" ht="13.5" thickBot="1" x14ac:dyDescent="0.25">
      <c r="A516" s="5">
        <v>42571</v>
      </c>
      <c r="B516" s="3">
        <v>51</v>
      </c>
      <c r="C516" s="6">
        <v>0.6645833333333333</v>
      </c>
      <c r="D516" s="13">
        <v>15</v>
      </c>
      <c r="E516" s="13">
        <f t="shared" si="8"/>
        <v>480.99999999999994</v>
      </c>
      <c r="F516" s="3">
        <v>39.1</v>
      </c>
      <c r="G516" s="3" t="s">
        <v>365</v>
      </c>
      <c r="H516" s="3">
        <v>34.4</v>
      </c>
      <c r="I516" s="3" t="s">
        <v>4</v>
      </c>
      <c r="J516" s="3" t="s">
        <v>4</v>
      </c>
      <c r="K516" s="8" t="s">
        <v>4</v>
      </c>
      <c r="L516" s="3">
        <v>2.5</v>
      </c>
      <c r="M516" s="14">
        <v>0</v>
      </c>
      <c r="N516" s="14">
        <v>0</v>
      </c>
      <c r="O516" s="14">
        <v>1</v>
      </c>
      <c r="P516" s="3" t="s">
        <v>301</v>
      </c>
    </row>
    <row r="517" spans="1:16" ht="13.5" thickBot="1" x14ac:dyDescent="0.25">
      <c r="A517" s="5">
        <v>42571</v>
      </c>
      <c r="B517" s="3">
        <v>51</v>
      </c>
      <c r="C517" s="6">
        <v>0.70763888888888893</v>
      </c>
      <c r="D517" s="13">
        <v>17</v>
      </c>
      <c r="E517" s="13">
        <f t="shared" si="8"/>
        <v>543</v>
      </c>
      <c r="F517" s="3">
        <v>35.5</v>
      </c>
      <c r="G517" s="3" t="s">
        <v>365</v>
      </c>
      <c r="H517" s="3">
        <v>30.7</v>
      </c>
      <c r="I517" s="3" t="s">
        <v>4</v>
      </c>
      <c r="J517" s="3" t="s">
        <v>4</v>
      </c>
      <c r="K517" s="8" t="s">
        <v>4</v>
      </c>
      <c r="L517" s="3">
        <v>3.6</v>
      </c>
      <c r="M517" s="14">
        <v>0</v>
      </c>
      <c r="N517" s="14">
        <v>0</v>
      </c>
      <c r="O517" s="14">
        <v>1</v>
      </c>
      <c r="P517" s="3" t="s">
        <v>301</v>
      </c>
    </row>
    <row r="518" spans="1:16" ht="13.5" thickBot="1" x14ac:dyDescent="0.25">
      <c r="A518" s="5">
        <v>42571</v>
      </c>
      <c r="B518" s="3">
        <v>51</v>
      </c>
      <c r="C518" s="6">
        <v>0.74722222222222223</v>
      </c>
      <c r="D518" s="13">
        <v>18</v>
      </c>
      <c r="E518" s="13">
        <f t="shared" si="8"/>
        <v>600</v>
      </c>
      <c r="F518" s="3">
        <v>29.4</v>
      </c>
      <c r="G518" s="3" t="s">
        <v>365</v>
      </c>
      <c r="H518" s="3">
        <v>27.9</v>
      </c>
      <c r="I518" s="3" t="s">
        <v>4</v>
      </c>
      <c r="J518" s="3" t="s">
        <v>4</v>
      </c>
      <c r="K518" s="8" t="s">
        <v>4</v>
      </c>
      <c r="L518" s="3">
        <v>0.4</v>
      </c>
      <c r="M518" s="14">
        <v>0</v>
      </c>
      <c r="N518" s="14">
        <v>0</v>
      </c>
      <c r="O518" s="14">
        <v>1</v>
      </c>
      <c r="P518" s="3" t="s">
        <v>301</v>
      </c>
    </row>
    <row r="519" spans="1:16" ht="13.5" thickBot="1" x14ac:dyDescent="0.25">
      <c r="A519" s="5">
        <v>42571</v>
      </c>
      <c r="B519" s="3">
        <v>52</v>
      </c>
      <c r="C519" s="6">
        <v>0.3354166666666667</v>
      </c>
      <c r="D519" s="13">
        <v>8</v>
      </c>
      <c r="E519" s="13">
        <f t="shared" si="8"/>
        <v>0</v>
      </c>
      <c r="F519" s="3">
        <v>26.5</v>
      </c>
      <c r="G519" s="3" t="s">
        <v>366</v>
      </c>
      <c r="H519" s="3">
        <v>23.7</v>
      </c>
      <c r="I519" s="3">
        <v>102</v>
      </c>
      <c r="J519" s="3">
        <v>51</v>
      </c>
      <c r="K519" s="8">
        <v>1</v>
      </c>
      <c r="L519" s="3">
        <v>1.9</v>
      </c>
      <c r="M519" s="14">
        <v>2</v>
      </c>
      <c r="N519" s="14">
        <v>1</v>
      </c>
      <c r="O519" s="14">
        <v>0</v>
      </c>
      <c r="P519" s="3" t="s">
        <v>302</v>
      </c>
    </row>
    <row r="520" spans="1:16" ht="13.5" thickBot="1" x14ac:dyDescent="0.25">
      <c r="A520" s="5">
        <v>42571</v>
      </c>
      <c r="B520" s="3">
        <v>52</v>
      </c>
      <c r="C520" s="6">
        <v>0.38055555555555554</v>
      </c>
      <c r="D520" s="13">
        <v>9</v>
      </c>
      <c r="E520" s="13">
        <f t="shared" si="8"/>
        <v>64.999999999999929</v>
      </c>
      <c r="F520" s="3">
        <v>34</v>
      </c>
      <c r="G520" s="3" t="s">
        <v>365</v>
      </c>
      <c r="H520" s="3">
        <v>26.8</v>
      </c>
      <c r="I520" s="3">
        <v>95</v>
      </c>
      <c r="J520" s="3">
        <v>51</v>
      </c>
      <c r="K520" s="8">
        <v>1</v>
      </c>
      <c r="L520" s="3">
        <v>2.8</v>
      </c>
      <c r="M520" s="14">
        <v>2</v>
      </c>
      <c r="N520" s="14">
        <v>1</v>
      </c>
      <c r="O520" s="14">
        <v>0</v>
      </c>
      <c r="P520" s="3" t="s">
        <v>302</v>
      </c>
    </row>
    <row r="521" spans="1:16" ht="13.5" thickBot="1" x14ac:dyDescent="0.25">
      <c r="A521" s="5">
        <v>42571</v>
      </c>
      <c r="B521" s="3">
        <v>52</v>
      </c>
      <c r="C521" s="6">
        <v>0.42291666666666666</v>
      </c>
      <c r="D521" s="13">
        <v>10</v>
      </c>
      <c r="E521" s="13">
        <f t="shared" si="8"/>
        <v>125.99999999999994</v>
      </c>
      <c r="F521" s="3">
        <v>48.8</v>
      </c>
      <c r="G521" s="3" t="s">
        <v>365</v>
      </c>
      <c r="H521" s="3">
        <v>30.9</v>
      </c>
      <c r="I521" s="3">
        <v>95</v>
      </c>
      <c r="J521" s="3">
        <v>51</v>
      </c>
      <c r="K521" s="8">
        <v>1</v>
      </c>
      <c r="L521" s="3">
        <v>1.5</v>
      </c>
      <c r="M521" s="14">
        <v>2</v>
      </c>
      <c r="N521" s="14">
        <v>1</v>
      </c>
      <c r="O521" s="14">
        <v>0</v>
      </c>
      <c r="P521" s="3" t="s">
        <v>302</v>
      </c>
    </row>
    <row r="522" spans="1:16" ht="13.5" thickBot="1" x14ac:dyDescent="0.25">
      <c r="A522" s="5">
        <v>42571</v>
      </c>
      <c r="B522" s="3">
        <v>52</v>
      </c>
      <c r="C522" s="6">
        <v>0.46736111111111112</v>
      </c>
      <c r="D522" s="13">
        <v>11</v>
      </c>
      <c r="E522" s="13">
        <f t="shared" si="8"/>
        <v>189.99999999999994</v>
      </c>
      <c r="F522" s="3">
        <v>26.6</v>
      </c>
      <c r="G522" s="3" t="s">
        <v>366</v>
      </c>
      <c r="H522" s="3">
        <v>24.5</v>
      </c>
      <c r="I522" s="3">
        <v>95</v>
      </c>
      <c r="J522" s="3">
        <v>51</v>
      </c>
      <c r="K522" s="8">
        <v>1</v>
      </c>
      <c r="L522" s="3">
        <v>3.9</v>
      </c>
      <c r="M522" s="14">
        <v>0</v>
      </c>
      <c r="N522" s="14">
        <v>0</v>
      </c>
      <c r="O522" s="14">
        <v>1</v>
      </c>
      <c r="P522" s="3" t="s">
        <v>302</v>
      </c>
    </row>
    <row r="523" spans="1:16" ht="13.5" thickBot="1" x14ac:dyDescent="0.25">
      <c r="A523" s="5">
        <v>42571</v>
      </c>
      <c r="B523" s="3">
        <v>52</v>
      </c>
      <c r="C523" s="6">
        <v>0.50277777777777777</v>
      </c>
      <c r="D523" s="13">
        <v>12</v>
      </c>
      <c r="E523" s="13">
        <f t="shared" si="8"/>
        <v>240.99999999999991</v>
      </c>
      <c r="F523" s="3">
        <v>29.6</v>
      </c>
      <c r="G523" s="3" t="s">
        <v>366</v>
      </c>
      <c r="H523" s="3">
        <v>25</v>
      </c>
      <c r="I523" s="3">
        <v>95</v>
      </c>
      <c r="J523" s="3">
        <v>51</v>
      </c>
      <c r="K523" s="8">
        <v>1</v>
      </c>
      <c r="L523" s="3">
        <v>1.2</v>
      </c>
      <c r="M523" s="14">
        <v>0</v>
      </c>
      <c r="N523" s="14">
        <v>0</v>
      </c>
      <c r="O523" s="14">
        <v>1</v>
      </c>
      <c r="P523" s="3" t="s">
        <v>302</v>
      </c>
    </row>
    <row r="524" spans="1:16" ht="13.5" thickBot="1" x14ac:dyDescent="0.25">
      <c r="A524" s="5">
        <v>42571</v>
      </c>
      <c r="B524" s="3">
        <v>52</v>
      </c>
      <c r="C524" s="6">
        <v>0.54652777777777783</v>
      </c>
      <c r="D524" s="13">
        <v>13</v>
      </c>
      <c r="E524" s="13">
        <f t="shared" si="8"/>
        <v>304</v>
      </c>
      <c r="F524" s="3">
        <v>56.4</v>
      </c>
      <c r="G524" s="3" t="s">
        <v>365</v>
      </c>
      <c r="H524" s="3">
        <v>29.7</v>
      </c>
      <c r="I524" s="3">
        <v>95</v>
      </c>
      <c r="J524" s="3">
        <v>51</v>
      </c>
      <c r="K524" s="8">
        <v>1</v>
      </c>
      <c r="L524" s="3">
        <v>1.5</v>
      </c>
      <c r="M524" s="14">
        <v>0</v>
      </c>
      <c r="N524" s="14">
        <v>0</v>
      </c>
      <c r="O524" s="14">
        <v>1</v>
      </c>
      <c r="P524" s="3" t="s">
        <v>302</v>
      </c>
    </row>
    <row r="525" spans="1:16" ht="13.5" thickBot="1" x14ac:dyDescent="0.25">
      <c r="A525" s="5">
        <v>42571</v>
      </c>
      <c r="B525" s="3">
        <v>52</v>
      </c>
      <c r="C525" s="6">
        <v>0.59166666666666667</v>
      </c>
      <c r="D525" s="13">
        <v>14</v>
      </c>
      <c r="E525" s="13">
        <f t="shared" si="8"/>
        <v>368.99999999999994</v>
      </c>
      <c r="F525" s="3">
        <v>55.4</v>
      </c>
      <c r="G525" s="3" t="s">
        <v>365</v>
      </c>
      <c r="H525" s="3">
        <v>30.7</v>
      </c>
      <c r="I525" s="3">
        <v>95</v>
      </c>
      <c r="J525" s="3">
        <v>51</v>
      </c>
      <c r="K525" s="8">
        <v>1</v>
      </c>
      <c r="L525" s="3">
        <v>2.9</v>
      </c>
      <c r="M525" s="14">
        <v>0</v>
      </c>
      <c r="N525" s="14">
        <v>0</v>
      </c>
      <c r="O525" s="14">
        <v>1</v>
      </c>
      <c r="P525" s="3" t="s">
        <v>302</v>
      </c>
    </row>
    <row r="526" spans="1:16" ht="13.5" thickBot="1" x14ac:dyDescent="0.25">
      <c r="A526" s="5">
        <v>42571</v>
      </c>
      <c r="B526" s="3">
        <v>52</v>
      </c>
      <c r="C526" s="6">
        <v>0.62986111111111109</v>
      </c>
      <c r="D526" s="13">
        <v>15</v>
      </c>
      <c r="E526" s="13">
        <f t="shared" si="8"/>
        <v>423.99999999999989</v>
      </c>
      <c r="F526" s="3">
        <v>52.6</v>
      </c>
      <c r="G526" s="3" t="s">
        <v>365</v>
      </c>
      <c r="H526" s="3">
        <v>31.6</v>
      </c>
      <c r="I526" s="3" t="s">
        <v>4</v>
      </c>
      <c r="J526" s="3" t="s">
        <v>4</v>
      </c>
      <c r="K526" s="8" t="s">
        <v>4</v>
      </c>
      <c r="L526" s="3">
        <v>3.7</v>
      </c>
      <c r="M526" s="14">
        <v>0</v>
      </c>
      <c r="N526" s="14">
        <v>0</v>
      </c>
      <c r="O526" s="14">
        <v>1</v>
      </c>
      <c r="P526" s="3" t="s">
        <v>302</v>
      </c>
    </row>
    <row r="527" spans="1:16" ht="13.5" thickBot="1" x14ac:dyDescent="0.25">
      <c r="A527" s="5">
        <v>42571</v>
      </c>
      <c r="B527" s="3">
        <v>52</v>
      </c>
      <c r="C527" s="6">
        <v>0.67499999999999993</v>
      </c>
      <c r="D527" s="13">
        <v>16</v>
      </c>
      <c r="E527" s="13">
        <f t="shared" si="8"/>
        <v>488.99999999999983</v>
      </c>
      <c r="F527" s="3">
        <v>47.5</v>
      </c>
      <c r="G527" s="3" t="s">
        <v>365</v>
      </c>
      <c r="H527" s="3">
        <v>35.1</v>
      </c>
      <c r="I527" s="3" t="s">
        <v>4</v>
      </c>
      <c r="J527" s="3" t="s">
        <v>4</v>
      </c>
      <c r="K527" s="8" t="s">
        <v>4</v>
      </c>
      <c r="L527" s="3">
        <v>3</v>
      </c>
      <c r="M527" s="14">
        <v>0</v>
      </c>
      <c r="N527" s="14">
        <v>0</v>
      </c>
      <c r="O527" s="14">
        <v>1</v>
      </c>
      <c r="P527" s="3" t="s">
        <v>302</v>
      </c>
    </row>
    <row r="528" spans="1:16" ht="13.5" thickBot="1" x14ac:dyDescent="0.25">
      <c r="A528" s="5">
        <v>42571</v>
      </c>
      <c r="B528" s="3">
        <v>52</v>
      </c>
      <c r="C528" s="6">
        <v>0.71111111111111114</v>
      </c>
      <c r="D528" s="13">
        <v>17</v>
      </c>
      <c r="E528" s="13">
        <f t="shared" si="8"/>
        <v>541</v>
      </c>
      <c r="F528" s="3">
        <v>35.6</v>
      </c>
      <c r="G528" s="3" t="s">
        <v>365</v>
      </c>
      <c r="H528" s="3">
        <v>30.4</v>
      </c>
      <c r="I528" s="3" t="s">
        <v>4</v>
      </c>
      <c r="J528" s="3" t="s">
        <v>4</v>
      </c>
      <c r="K528" s="8" t="s">
        <v>4</v>
      </c>
      <c r="L528" s="3">
        <v>2.7</v>
      </c>
      <c r="M528" s="14">
        <v>0</v>
      </c>
      <c r="N528" s="14">
        <v>0</v>
      </c>
      <c r="O528" s="14">
        <v>1</v>
      </c>
      <c r="P528" s="3" t="s">
        <v>302</v>
      </c>
    </row>
    <row r="529" spans="1:16" ht="13.5" thickBot="1" x14ac:dyDescent="0.25">
      <c r="A529" s="5">
        <v>42571</v>
      </c>
      <c r="B529" s="3">
        <v>52</v>
      </c>
      <c r="C529" s="6">
        <v>0.75069444444444444</v>
      </c>
      <c r="D529" s="13">
        <v>18</v>
      </c>
      <c r="E529" s="13">
        <f t="shared" si="8"/>
        <v>598</v>
      </c>
      <c r="F529" s="3">
        <v>31</v>
      </c>
      <c r="G529" s="3" t="s">
        <v>365</v>
      </c>
      <c r="H529" s="3">
        <v>27.6</v>
      </c>
      <c r="I529" s="3" t="s">
        <v>4</v>
      </c>
      <c r="J529" s="3" t="s">
        <v>4</v>
      </c>
      <c r="K529" s="8" t="s">
        <v>4</v>
      </c>
      <c r="L529" s="3">
        <v>1.7</v>
      </c>
      <c r="M529" s="14">
        <v>0</v>
      </c>
      <c r="N529" s="14">
        <v>0</v>
      </c>
      <c r="O529" s="14">
        <v>1</v>
      </c>
      <c r="P529" s="3" t="s">
        <v>302</v>
      </c>
    </row>
    <row r="530" spans="1:16" ht="13.5" thickBot="1" x14ac:dyDescent="0.25">
      <c r="A530" s="5">
        <v>42571</v>
      </c>
      <c r="B530" s="3">
        <v>53</v>
      </c>
      <c r="C530" s="6">
        <v>0.3354166666666667</v>
      </c>
      <c r="D530" s="13">
        <v>8</v>
      </c>
      <c r="E530" s="13">
        <f t="shared" si="8"/>
        <v>0</v>
      </c>
      <c r="F530" s="3">
        <v>26.5</v>
      </c>
      <c r="G530" s="3" t="s">
        <v>366</v>
      </c>
      <c r="H530" s="3">
        <v>23.7</v>
      </c>
      <c r="I530" s="3">
        <v>102</v>
      </c>
      <c r="J530" s="3">
        <v>51</v>
      </c>
      <c r="K530" s="8">
        <v>1</v>
      </c>
      <c r="L530" s="3">
        <v>1.9</v>
      </c>
      <c r="M530" s="14">
        <v>2</v>
      </c>
      <c r="N530" s="14">
        <v>1</v>
      </c>
      <c r="O530" s="14">
        <v>0</v>
      </c>
      <c r="P530" s="3" t="s">
        <v>303</v>
      </c>
    </row>
    <row r="531" spans="1:16" ht="13.5" thickBot="1" x14ac:dyDescent="0.25">
      <c r="A531" s="5">
        <v>42571</v>
      </c>
      <c r="B531" s="3">
        <v>53</v>
      </c>
      <c r="C531" s="6">
        <v>0.38055555555555554</v>
      </c>
      <c r="D531" s="13">
        <v>9</v>
      </c>
      <c r="E531" s="13">
        <f t="shared" si="8"/>
        <v>64.999999999999929</v>
      </c>
      <c r="F531" s="3">
        <v>37.200000000000003</v>
      </c>
      <c r="G531" s="3" t="s">
        <v>365</v>
      </c>
      <c r="H531" s="3">
        <v>26.8</v>
      </c>
      <c r="I531" s="3">
        <v>95</v>
      </c>
      <c r="J531" s="3">
        <v>51</v>
      </c>
      <c r="K531" s="8">
        <v>1</v>
      </c>
      <c r="L531" s="3">
        <v>2.8</v>
      </c>
      <c r="M531" s="14">
        <v>2</v>
      </c>
      <c r="N531" s="14">
        <v>1</v>
      </c>
      <c r="O531" s="14">
        <v>0</v>
      </c>
      <c r="P531" s="3" t="s">
        <v>303</v>
      </c>
    </row>
    <row r="532" spans="1:16" ht="13.5" thickBot="1" x14ac:dyDescent="0.25">
      <c r="A532" s="5">
        <v>42571</v>
      </c>
      <c r="B532" s="3">
        <v>53</v>
      </c>
      <c r="C532" s="6">
        <v>0.42291666666666666</v>
      </c>
      <c r="D532" s="13">
        <v>10</v>
      </c>
      <c r="E532" s="13">
        <f t="shared" si="8"/>
        <v>125.99999999999994</v>
      </c>
      <c r="F532" s="3">
        <v>50.2</v>
      </c>
      <c r="G532" s="3" t="s">
        <v>365</v>
      </c>
      <c r="H532" s="3">
        <v>30.9</v>
      </c>
      <c r="I532" s="3">
        <v>95</v>
      </c>
      <c r="J532" s="3">
        <v>51</v>
      </c>
      <c r="K532" s="8">
        <v>1</v>
      </c>
      <c r="L532" s="3">
        <v>1.5</v>
      </c>
      <c r="M532" s="14">
        <v>2</v>
      </c>
      <c r="N532" s="14">
        <v>1</v>
      </c>
      <c r="O532" s="14">
        <v>0</v>
      </c>
      <c r="P532" s="3" t="s">
        <v>303</v>
      </c>
    </row>
    <row r="533" spans="1:16" ht="13.5" thickBot="1" x14ac:dyDescent="0.25">
      <c r="A533" s="5">
        <v>42571</v>
      </c>
      <c r="B533" s="3">
        <v>53</v>
      </c>
      <c r="C533" s="6">
        <v>0.46736111111111112</v>
      </c>
      <c r="D533" s="13">
        <v>11</v>
      </c>
      <c r="E533" s="13">
        <f t="shared" si="8"/>
        <v>189.99999999999994</v>
      </c>
      <c r="F533" s="3">
        <v>27.1</v>
      </c>
      <c r="G533" s="3" t="s">
        <v>366</v>
      </c>
      <c r="H533" s="3">
        <v>24.5</v>
      </c>
      <c r="I533" s="3">
        <v>95</v>
      </c>
      <c r="J533" s="3">
        <v>51</v>
      </c>
      <c r="K533" s="8">
        <v>1</v>
      </c>
      <c r="L533" s="3">
        <v>3.9</v>
      </c>
      <c r="M533" s="14">
        <v>1</v>
      </c>
      <c r="N533" s="14">
        <v>1</v>
      </c>
      <c r="O533" s="14">
        <v>0</v>
      </c>
      <c r="P533" s="3" t="s">
        <v>303</v>
      </c>
    </row>
    <row r="534" spans="1:16" ht="13.5" thickBot="1" x14ac:dyDescent="0.25">
      <c r="A534" s="5">
        <v>42571</v>
      </c>
      <c r="B534" s="3">
        <v>53</v>
      </c>
      <c r="C534" s="6">
        <v>0.50277777777777777</v>
      </c>
      <c r="D534" s="13">
        <v>12</v>
      </c>
      <c r="E534" s="13">
        <f t="shared" si="8"/>
        <v>240.99999999999991</v>
      </c>
      <c r="F534" s="3">
        <v>31.2</v>
      </c>
      <c r="G534" s="3" t="s">
        <v>366</v>
      </c>
      <c r="H534" s="3">
        <v>25</v>
      </c>
      <c r="I534" s="3">
        <v>95</v>
      </c>
      <c r="J534" s="3">
        <v>51</v>
      </c>
      <c r="K534" s="8">
        <v>1</v>
      </c>
      <c r="L534" s="3">
        <v>1.2</v>
      </c>
      <c r="M534" s="14">
        <v>1</v>
      </c>
      <c r="N534" s="14">
        <v>1</v>
      </c>
      <c r="O534" s="14">
        <v>0</v>
      </c>
      <c r="P534" s="3" t="s">
        <v>303</v>
      </c>
    </row>
    <row r="535" spans="1:16" ht="13.5" thickBot="1" x14ac:dyDescent="0.25">
      <c r="A535" s="5">
        <v>42571</v>
      </c>
      <c r="B535" s="3">
        <v>53</v>
      </c>
      <c r="C535" s="6">
        <v>0.54652777777777783</v>
      </c>
      <c r="D535" s="13">
        <v>13</v>
      </c>
      <c r="E535" s="13">
        <f t="shared" si="8"/>
        <v>304</v>
      </c>
      <c r="F535" s="3">
        <v>56.4</v>
      </c>
      <c r="G535" s="3" t="s">
        <v>365</v>
      </c>
      <c r="H535" s="3">
        <v>29.7</v>
      </c>
      <c r="I535" s="3">
        <v>95</v>
      </c>
      <c r="J535" s="3">
        <v>51</v>
      </c>
      <c r="K535" s="8">
        <v>1</v>
      </c>
      <c r="L535" s="3">
        <v>1.5</v>
      </c>
      <c r="M535" s="14">
        <v>1</v>
      </c>
      <c r="N535" s="14">
        <v>1</v>
      </c>
      <c r="O535" s="14">
        <v>0</v>
      </c>
      <c r="P535" s="3" t="s">
        <v>303</v>
      </c>
    </row>
    <row r="536" spans="1:16" ht="13.5" thickBot="1" x14ac:dyDescent="0.25">
      <c r="A536" s="5">
        <v>42571</v>
      </c>
      <c r="B536" s="3">
        <v>53</v>
      </c>
      <c r="C536" s="6">
        <v>0.59166666666666667</v>
      </c>
      <c r="D536" s="13">
        <v>14</v>
      </c>
      <c r="E536" s="13">
        <f t="shared" si="8"/>
        <v>368.99999999999994</v>
      </c>
      <c r="F536" s="3" t="s">
        <v>4</v>
      </c>
      <c r="G536" s="3" t="s">
        <v>4</v>
      </c>
      <c r="H536" s="3" t="s">
        <v>4</v>
      </c>
      <c r="I536" s="3" t="s">
        <v>4</v>
      </c>
      <c r="J536" s="3" t="s">
        <v>4</v>
      </c>
      <c r="K536" s="8" t="s">
        <v>4</v>
      </c>
      <c r="L536" s="3" t="s">
        <v>4</v>
      </c>
      <c r="M536" s="14" t="s">
        <v>4</v>
      </c>
      <c r="N536" s="14" t="s">
        <v>4</v>
      </c>
      <c r="O536" s="14" t="s">
        <v>4</v>
      </c>
      <c r="P536" s="3" t="s">
        <v>303</v>
      </c>
    </row>
    <row r="537" spans="1:16" ht="13.5" thickBot="1" x14ac:dyDescent="0.25">
      <c r="A537" s="5">
        <v>42571</v>
      </c>
      <c r="B537" s="3">
        <v>53</v>
      </c>
      <c r="C537" s="6">
        <v>0.62986111111111109</v>
      </c>
      <c r="D537" s="13">
        <v>15</v>
      </c>
      <c r="E537" s="13">
        <f t="shared" si="8"/>
        <v>423.99999999999989</v>
      </c>
      <c r="F537" s="3" t="s">
        <v>4</v>
      </c>
      <c r="G537" s="3" t="s">
        <v>4</v>
      </c>
      <c r="H537" s="3" t="s">
        <v>4</v>
      </c>
      <c r="I537" s="3" t="s">
        <v>4</v>
      </c>
      <c r="J537" s="3" t="s">
        <v>4</v>
      </c>
      <c r="K537" s="8" t="s">
        <v>4</v>
      </c>
      <c r="L537" s="3" t="s">
        <v>4</v>
      </c>
      <c r="M537" s="14" t="s">
        <v>4</v>
      </c>
      <c r="N537" s="14" t="s">
        <v>4</v>
      </c>
      <c r="O537" s="14" t="s">
        <v>4</v>
      </c>
      <c r="P537" s="3" t="s">
        <v>303</v>
      </c>
    </row>
    <row r="538" spans="1:16" ht="13.5" thickBot="1" x14ac:dyDescent="0.25">
      <c r="A538" s="5">
        <v>42571</v>
      </c>
      <c r="B538" s="3">
        <v>53</v>
      </c>
      <c r="C538" s="6">
        <v>0.67499999999999993</v>
      </c>
      <c r="D538" s="13">
        <v>16</v>
      </c>
      <c r="E538" s="13">
        <f t="shared" si="8"/>
        <v>488.99999999999983</v>
      </c>
      <c r="F538" s="3" t="s">
        <v>4</v>
      </c>
      <c r="G538" s="3" t="s">
        <v>4</v>
      </c>
      <c r="H538" s="3" t="s">
        <v>4</v>
      </c>
      <c r="I538" s="3" t="s">
        <v>4</v>
      </c>
      <c r="J538" s="3" t="s">
        <v>4</v>
      </c>
      <c r="K538" s="8" t="s">
        <v>4</v>
      </c>
      <c r="L538" s="3" t="s">
        <v>4</v>
      </c>
      <c r="M538" s="14" t="s">
        <v>4</v>
      </c>
      <c r="N538" s="14" t="s">
        <v>4</v>
      </c>
      <c r="O538" s="14" t="s">
        <v>4</v>
      </c>
      <c r="P538" s="3" t="s">
        <v>303</v>
      </c>
    </row>
    <row r="539" spans="1:16" ht="13.5" thickBot="1" x14ac:dyDescent="0.25">
      <c r="A539" s="5">
        <v>42571</v>
      </c>
      <c r="B539" s="3">
        <v>53</v>
      </c>
      <c r="C539" s="6">
        <v>0.71111111111111114</v>
      </c>
      <c r="D539" s="13">
        <v>17</v>
      </c>
      <c r="E539" s="13">
        <f t="shared" si="8"/>
        <v>541</v>
      </c>
      <c r="F539" s="3" t="s">
        <v>4</v>
      </c>
      <c r="G539" s="3" t="s">
        <v>4</v>
      </c>
      <c r="H539" s="3" t="s">
        <v>4</v>
      </c>
      <c r="I539" s="3" t="s">
        <v>4</v>
      </c>
      <c r="J539" s="3" t="s">
        <v>4</v>
      </c>
      <c r="K539" s="8" t="s">
        <v>4</v>
      </c>
      <c r="L539" s="3" t="s">
        <v>4</v>
      </c>
      <c r="M539" s="14" t="s">
        <v>4</v>
      </c>
      <c r="N539" s="14" t="s">
        <v>4</v>
      </c>
      <c r="O539" s="14" t="s">
        <v>4</v>
      </c>
      <c r="P539" s="3" t="s">
        <v>303</v>
      </c>
    </row>
    <row r="540" spans="1:16" ht="13.5" thickBot="1" x14ac:dyDescent="0.25">
      <c r="A540" s="5">
        <v>42571</v>
      </c>
      <c r="B540" s="3">
        <v>53</v>
      </c>
      <c r="C540" s="6">
        <v>0.75069444444444444</v>
      </c>
      <c r="D540" s="13">
        <v>18</v>
      </c>
      <c r="E540" s="13">
        <f t="shared" si="8"/>
        <v>598</v>
      </c>
      <c r="F540" s="3" t="s">
        <v>4</v>
      </c>
      <c r="G540" s="3" t="s">
        <v>4</v>
      </c>
      <c r="H540" s="3" t="s">
        <v>4</v>
      </c>
      <c r="I540" s="3" t="s">
        <v>4</v>
      </c>
      <c r="J540" s="3" t="s">
        <v>4</v>
      </c>
      <c r="K540" s="8" t="s">
        <v>4</v>
      </c>
      <c r="L540" s="3" t="s">
        <v>4</v>
      </c>
      <c r="M540" s="14" t="s">
        <v>4</v>
      </c>
      <c r="N540" s="14" t="s">
        <v>4</v>
      </c>
      <c r="O540" s="14" t="s">
        <v>4</v>
      </c>
      <c r="P540" s="3" t="s">
        <v>303</v>
      </c>
    </row>
    <row r="541" spans="1:16" ht="13.5" thickBot="1" x14ac:dyDescent="0.25">
      <c r="A541" s="5">
        <v>42572</v>
      </c>
      <c r="B541" s="3">
        <v>54</v>
      </c>
      <c r="C541" s="6">
        <v>0.3888888888888889</v>
      </c>
      <c r="D541" s="13">
        <v>9</v>
      </c>
      <c r="E541" s="13">
        <f t="shared" si="8"/>
        <v>0</v>
      </c>
      <c r="F541" s="3">
        <v>20</v>
      </c>
      <c r="G541" s="3" t="s">
        <v>366</v>
      </c>
      <c r="H541" s="3">
        <v>22.9</v>
      </c>
      <c r="I541" s="3">
        <v>100</v>
      </c>
      <c r="J541" s="3">
        <v>50</v>
      </c>
      <c r="K541" s="8">
        <v>1</v>
      </c>
      <c r="L541" s="3">
        <v>0</v>
      </c>
      <c r="M541" s="14">
        <v>2</v>
      </c>
      <c r="N541" s="14">
        <v>1</v>
      </c>
      <c r="O541" s="14">
        <v>0</v>
      </c>
      <c r="P541" s="3" t="s">
        <v>304</v>
      </c>
    </row>
    <row r="542" spans="1:16" ht="13.5" thickBot="1" x14ac:dyDescent="0.25">
      <c r="A542" s="5">
        <v>42572</v>
      </c>
      <c r="B542" s="3">
        <v>54</v>
      </c>
      <c r="C542" s="6">
        <v>0.41875000000000001</v>
      </c>
      <c r="D542" s="13">
        <v>10</v>
      </c>
      <c r="E542" s="13">
        <f t="shared" si="8"/>
        <v>43.000000000000007</v>
      </c>
      <c r="F542" s="3">
        <v>23</v>
      </c>
      <c r="G542" s="3" t="s">
        <v>366</v>
      </c>
      <c r="H542" s="3">
        <v>23.8</v>
      </c>
      <c r="I542" s="3">
        <v>103</v>
      </c>
      <c r="J542" s="3">
        <v>54</v>
      </c>
      <c r="K542" s="8">
        <v>1</v>
      </c>
      <c r="L542" s="3">
        <v>0.2</v>
      </c>
      <c r="M542" s="14">
        <v>2</v>
      </c>
      <c r="N542" s="14">
        <v>1</v>
      </c>
      <c r="O542" s="14">
        <v>0</v>
      </c>
      <c r="P542" s="3" t="s">
        <v>304</v>
      </c>
    </row>
    <row r="543" spans="1:16" ht="13.5" thickBot="1" x14ac:dyDescent="0.25">
      <c r="A543" s="5">
        <v>42572</v>
      </c>
      <c r="B543" s="3">
        <v>54</v>
      </c>
      <c r="C543" s="6">
        <v>0.45902777777777781</v>
      </c>
      <c r="D543" s="13">
        <v>11</v>
      </c>
      <c r="E543" s="13">
        <f t="shared" si="8"/>
        <v>101.00000000000004</v>
      </c>
      <c r="F543" s="3">
        <v>23.3</v>
      </c>
      <c r="G543" s="3" t="s">
        <v>366</v>
      </c>
      <c r="H543" s="3">
        <v>24</v>
      </c>
      <c r="I543" s="3">
        <v>103</v>
      </c>
      <c r="J543" s="3">
        <v>54</v>
      </c>
      <c r="K543" s="8">
        <v>1</v>
      </c>
      <c r="L543" s="3">
        <v>4.7</v>
      </c>
      <c r="M543" s="14">
        <v>2</v>
      </c>
      <c r="N543" s="14">
        <v>1</v>
      </c>
      <c r="O543" s="14">
        <v>0</v>
      </c>
      <c r="P543" s="3" t="s">
        <v>304</v>
      </c>
    </row>
    <row r="544" spans="1:16" ht="13.5" thickBot="1" x14ac:dyDescent="0.25">
      <c r="A544" s="5">
        <v>42572</v>
      </c>
      <c r="B544" s="3">
        <v>54</v>
      </c>
      <c r="C544" s="6">
        <v>0.50347222222222221</v>
      </c>
      <c r="D544" s="13">
        <v>12</v>
      </c>
      <c r="E544" s="13">
        <f t="shared" si="8"/>
        <v>164.99999999999997</v>
      </c>
      <c r="F544" s="3">
        <v>31.5</v>
      </c>
      <c r="G544" s="3" t="s">
        <v>365</v>
      </c>
      <c r="H544" s="3">
        <v>27.2</v>
      </c>
      <c r="I544" s="3">
        <v>102</v>
      </c>
      <c r="J544" s="3">
        <v>50</v>
      </c>
      <c r="K544" s="8">
        <v>1</v>
      </c>
      <c r="L544" s="3">
        <v>3.5</v>
      </c>
      <c r="M544" s="14">
        <v>2</v>
      </c>
      <c r="N544" s="14">
        <v>1</v>
      </c>
      <c r="O544" s="14">
        <v>0</v>
      </c>
      <c r="P544" s="3" t="s">
        <v>304</v>
      </c>
    </row>
    <row r="545" spans="1:16" ht="13.5" thickBot="1" x14ac:dyDescent="0.25">
      <c r="A545" s="5">
        <v>42572</v>
      </c>
      <c r="B545" s="3">
        <v>54</v>
      </c>
      <c r="C545" s="6">
        <v>0.5444444444444444</v>
      </c>
      <c r="D545" s="13">
        <v>13</v>
      </c>
      <c r="E545" s="13">
        <f t="shared" si="8"/>
        <v>223.99999999999991</v>
      </c>
      <c r="F545" s="3">
        <v>36.299999999999997</v>
      </c>
      <c r="G545" s="3" t="s">
        <v>365</v>
      </c>
      <c r="H545" s="3">
        <v>31.2</v>
      </c>
      <c r="I545" s="3">
        <v>102</v>
      </c>
      <c r="J545" s="3">
        <v>50</v>
      </c>
      <c r="K545" s="8">
        <v>1</v>
      </c>
      <c r="L545" s="3">
        <v>2.2999999999999998</v>
      </c>
      <c r="M545" s="14">
        <v>2</v>
      </c>
      <c r="N545" s="14">
        <v>1</v>
      </c>
      <c r="O545" s="14">
        <v>0</v>
      </c>
      <c r="P545" s="3" t="s">
        <v>304</v>
      </c>
    </row>
    <row r="546" spans="1:16" ht="13.5" thickBot="1" x14ac:dyDescent="0.25">
      <c r="A546" s="5">
        <v>42572</v>
      </c>
      <c r="B546" s="3">
        <v>54</v>
      </c>
      <c r="C546" s="6">
        <v>0.5854166666666667</v>
      </c>
      <c r="D546" s="13">
        <v>14</v>
      </c>
      <c r="E546" s="13">
        <f t="shared" si="8"/>
        <v>283</v>
      </c>
      <c r="F546" s="3">
        <v>30</v>
      </c>
      <c r="G546" s="3" t="s">
        <v>366</v>
      </c>
      <c r="H546" s="3">
        <v>30.3</v>
      </c>
      <c r="I546" s="3">
        <v>102</v>
      </c>
      <c r="J546" s="3">
        <v>50</v>
      </c>
      <c r="K546" s="8">
        <v>1</v>
      </c>
      <c r="L546" s="3">
        <v>2.5</v>
      </c>
      <c r="M546" s="14">
        <v>2</v>
      </c>
      <c r="N546" s="14">
        <v>1</v>
      </c>
      <c r="O546" s="14">
        <v>0</v>
      </c>
      <c r="P546" s="3" t="s">
        <v>304</v>
      </c>
    </row>
    <row r="547" spans="1:16" ht="13.5" thickBot="1" x14ac:dyDescent="0.25">
      <c r="A547" s="5">
        <v>42572</v>
      </c>
      <c r="B547" s="3">
        <v>54</v>
      </c>
      <c r="C547" s="6">
        <v>0.62777777777777777</v>
      </c>
      <c r="D547" s="13">
        <v>15</v>
      </c>
      <c r="E547" s="13">
        <f t="shared" si="8"/>
        <v>343.99999999999994</v>
      </c>
      <c r="F547" s="3">
        <v>25.7</v>
      </c>
      <c r="G547" s="3" t="s">
        <v>366</v>
      </c>
      <c r="H547" s="3">
        <v>27.9</v>
      </c>
      <c r="I547" s="3">
        <v>102</v>
      </c>
      <c r="J547" s="3">
        <v>50</v>
      </c>
      <c r="K547" s="8">
        <v>1</v>
      </c>
      <c r="L547" s="3">
        <v>0.1</v>
      </c>
      <c r="M547" s="14">
        <v>2</v>
      </c>
      <c r="N547" s="14">
        <v>1</v>
      </c>
      <c r="O547" s="14">
        <v>0</v>
      </c>
      <c r="P547" s="3" t="s">
        <v>304</v>
      </c>
    </row>
    <row r="548" spans="1:16" ht="13.5" thickBot="1" x14ac:dyDescent="0.25">
      <c r="A548" s="5">
        <v>42572</v>
      </c>
      <c r="B548" s="3">
        <v>54</v>
      </c>
      <c r="C548" s="6">
        <v>0.66875000000000007</v>
      </c>
      <c r="D548" s="13">
        <v>16</v>
      </c>
      <c r="E548" s="13">
        <f t="shared" si="8"/>
        <v>403.00000000000006</v>
      </c>
      <c r="F548" s="3">
        <v>24.8</v>
      </c>
      <c r="G548" s="3" t="s">
        <v>366</v>
      </c>
      <c r="H548" s="3">
        <v>26.9</v>
      </c>
      <c r="I548" s="3">
        <v>102</v>
      </c>
      <c r="J548" s="3">
        <v>50</v>
      </c>
      <c r="K548" s="8">
        <v>1</v>
      </c>
      <c r="L548" s="3">
        <v>0.7</v>
      </c>
      <c r="M548" s="14">
        <v>2</v>
      </c>
      <c r="N548" s="14">
        <v>1</v>
      </c>
      <c r="O548" s="14">
        <v>0</v>
      </c>
      <c r="P548" s="3" t="s">
        <v>304</v>
      </c>
    </row>
    <row r="549" spans="1:16" ht="13.5" thickBot="1" x14ac:dyDescent="0.25">
      <c r="A549" s="5">
        <v>42572</v>
      </c>
      <c r="B549" s="3">
        <v>54</v>
      </c>
      <c r="C549" s="6">
        <v>0.70972222222222225</v>
      </c>
      <c r="D549" s="13">
        <v>17</v>
      </c>
      <c r="E549" s="13">
        <f t="shared" si="8"/>
        <v>462</v>
      </c>
      <c r="F549" s="3">
        <v>21.8</v>
      </c>
      <c r="G549" s="3" t="s">
        <v>366</v>
      </c>
      <c r="H549" s="3">
        <v>23.8</v>
      </c>
      <c r="I549" s="3">
        <v>102</v>
      </c>
      <c r="J549" s="3">
        <v>50</v>
      </c>
      <c r="K549" s="8">
        <v>1</v>
      </c>
      <c r="L549" s="3">
        <v>2</v>
      </c>
      <c r="M549" s="14">
        <v>2</v>
      </c>
      <c r="N549" s="14">
        <v>1</v>
      </c>
      <c r="O549" s="14">
        <v>0</v>
      </c>
      <c r="P549" s="3" t="s">
        <v>304</v>
      </c>
    </row>
    <row r="550" spans="1:16" ht="13.5" thickBot="1" x14ac:dyDescent="0.25">
      <c r="A550" s="5">
        <v>42572</v>
      </c>
      <c r="B550" s="3">
        <v>54</v>
      </c>
      <c r="C550" s="6">
        <v>0.74791666666666667</v>
      </c>
      <c r="D550" s="13">
        <v>18</v>
      </c>
      <c r="E550" s="13">
        <f t="shared" si="8"/>
        <v>517</v>
      </c>
      <c r="F550" s="3">
        <v>22.4</v>
      </c>
      <c r="G550" s="3" t="s">
        <v>365</v>
      </c>
      <c r="H550" s="3">
        <v>24.1</v>
      </c>
      <c r="I550" s="3">
        <v>102</v>
      </c>
      <c r="J550" s="3">
        <v>50</v>
      </c>
      <c r="K550" s="8">
        <v>1</v>
      </c>
      <c r="L550" s="3">
        <v>1.6</v>
      </c>
      <c r="M550" s="14">
        <v>2</v>
      </c>
      <c r="N550" s="14">
        <v>1</v>
      </c>
      <c r="O550" s="14">
        <v>0</v>
      </c>
      <c r="P550" s="3" t="s">
        <v>304</v>
      </c>
    </row>
    <row r="551" spans="1:16" ht="13.5" thickBot="1" x14ac:dyDescent="0.25">
      <c r="A551" s="5">
        <v>42572</v>
      </c>
      <c r="B551" s="3">
        <v>54</v>
      </c>
      <c r="C551" s="6">
        <v>0.79166666666666663</v>
      </c>
      <c r="D551" s="18">
        <v>19</v>
      </c>
      <c r="E551" s="13">
        <f t="shared" si="8"/>
        <v>579.99999999999989</v>
      </c>
      <c r="F551" s="3">
        <v>28.1</v>
      </c>
      <c r="G551" s="3" t="s">
        <v>365</v>
      </c>
      <c r="H551" s="3">
        <v>27.4</v>
      </c>
      <c r="I551" s="3">
        <v>102</v>
      </c>
      <c r="J551" s="3">
        <v>50</v>
      </c>
      <c r="K551" s="8">
        <v>1</v>
      </c>
      <c r="L551" s="3">
        <v>1</v>
      </c>
      <c r="M551" s="14">
        <v>2</v>
      </c>
      <c r="N551" s="14">
        <v>1</v>
      </c>
      <c r="O551" s="14">
        <v>0</v>
      </c>
      <c r="P551" s="3" t="s">
        <v>304</v>
      </c>
    </row>
    <row r="552" spans="1:16" ht="13.5" thickBot="1" x14ac:dyDescent="0.25">
      <c r="A552" s="5">
        <v>42572</v>
      </c>
      <c r="B552" s="3">
        <v>55</v>
      </c>
      <c r="C552" s="6">
        <v>0.39027777777777778</v>
      </c>
      <c r="D552" s="13">
        <v>9</v>
      </c>
      <c r="E552" s="13">
        <f t="shared" si="8"/>
        <v>0</v>
      </c>
      <c r="F552" s="3">
        <v>19.899999999999999</v>
      </c>
      <c r="G552" s="3" t="s">
        <v>366</v>
      </c>
      <c r="H552" s="3">
        <v>22.9</v>
      </c>
      <c r="I552" s="3">
        <v>100</v>
      </c>
      <c r="J552" s="3">
        <v>154</v>
      </c>
      <c r="K552" s="8">
        <v>1</v>
      </c>
      <c r="L552" s="3">
        <v>0</v>
      </c>
      <c r="M552" s="14">
        <v>2</v>
      </c>
      <c r="N552" s="14">
        <v>1</v>
      </c>
      <c r="O552" s="14">
        <v>0</v>
      </c>
      <c r="P552" s="3" t="s">
        <v>305</v>
      </c>
    </row>
    <row r="553" spans="1:16" ht="13.5" thickBot="1" x14ac:dyDescent="0.25">
      <c r="A553" s="5">
        <v>42572</v>
      </c>
      <c r="B553" s="3">
        <v>55</v>
      </c>
      <c r="C553" s="6">
        <v>0.42083333333333334</v>
      </c>
      <c r="D553" s="13">
        <v>10</v>
      </c>
      <c r="E553" s="13">
        <f t="shared" si="8"/>
        <v>44</v>
      </c>
      <c r="F553" s="3">
        <v>23.4</v>
      </c>
      <c r="G553" s="3" t="s">
        <v>366</v>
      </c>
      <c r="H553" s="3">
        <v>23.8</v>
      </c>
      <c r="I553" s="3">
        <v>103</v>
      </c>
      <c r="J553" s="3">
        <v>154</v>
      </c>
      <c r="K553" s="8">
        <v>1</v>
      </c>
      <c r="L553" s="3">
        <v>0.7</v>
      </c>
      <c r="M553" s="14">
        <v>2</v>
      </c>
      <c r="N553" s="14">
        <v>1</v>
      </c>
      <c r="O553" s="14">
        <v>0</v>
      </c>
      <c r="P553" s="3" t="s">
        <v>305</v>
      </c>
    </row>
    <row r="554" spans="1:16" ht="13.5" thickBot="1" x14ac:dyDescent="0.25">
      <c r="A554" s="5">
        <v>42572</v>
      </c>
      <c r="B554" s="3">
        <v>55</v>
      </c>
      <c r="C554" s="6">
        <v>0.46249999999999997</v>
      </c>
      <c r="D554" s="13">
        <v>11</v>
      </c>
      <c r="E554" s="13">
        <f t="shared" si="8"/>
        <v>103.99999999999994</v>
      </c>
      <c r="F554" s="3">
        <v>26.2</v>
      </c>
      <c r="G554" s="3" t="s">
        <v>366</v>
      </c>
      <c r="H554" s="3">
        <v>23.5</v>
      </c>
      <c r="I554" s="3">
        <v>106</v>
      </c>
      <c r="J554" s="3">
        <v>168</v>
      </c>
      <c r="K554" s="8">
        <v>1</v>
      </c>
      <c r="L554" s="3">
        <v>4.9000000000000004</v>
      </c>
      <c r="M554" s="14">
        <v>2</v>
      </c>
      <c r="N554" s="14">
        <v>1</v>
      </c>
      <c r="O554" s="14">
        <v>0</v>
      </c>
      <c r="P554" s="3" t="s">
        <v>305</v>
      </c>
    </row>
    <row r="555" spans="1:16" ht="13.5" thickBot="1" x14ac:dyDescent="0.25">
      <c r="A555" s="5">
        <v>42572</v>
      </c>
      <c r="B555" s="3">
        <v>55</v>
      </c>
      <c r="C555" s="6">
        <v>0.51041666666666663</v>
      </c>
      <c r="D555" s="13">
        <v>12</v>
      </c>
      <c r="E555" s="13">
        <f t="shared" si="8"/>
        <v>172.99999999999994</v>
      </c>
      <c r="F555" s="3">
        <v>31.8</v>
      </c>
      <c r="G555" s="3" t="s">
        <v>365</v>
      </c>
      <c r="H555" s="3">
        <v>28.8</v>
      </c>
      <c r="I555" s="3">
        <v>103</v>
      </c>
      <c r="J555" s="3">
        <v>169</v>
      </c>
      <c r="K555" s="8">
        <v>1</v>
      </c>
      <c r="L555" s="3">
        <v>1.2</v>
      </c>
      <c r="M555" s="14">
        <v>2</v>
      </c>
      <c r="N555" s="14">
        <v>1</v>
      </c>
      <c r="O555" s="14">
        <v>0</v>
      </c>
      <c r="P555" s="3" t="s">
        <v>305</v>
      </c>
    </row>
    <row r="556" spans="1:16" ht="13.5" thickBot="1" x14ac:dyDescent="0.25">
      <c r="A556" s="5">
        <v>42572</v>
      </c>
      <c r="B556" s="3">
        <v>55</v>
      </c>
      <c r="C556" s="6">
        <v>0.54722222222222217</v>
      </c>
      <c r="D556" s="13">
        <v>13</v>
      </c>
      <c r="E556" s="13">
        <f t="shared" si="8"/>
        <v>225.99999999999991</v>
      </c>
      <c r="F556" s="3">
        <v>32</v>
      </c>
      <c r="G556" s="3" t="s">
        <v>365</v>
      </c>
      <c r="H556" s="3">
        <v>30.2</v>
      </c>
      <c r="I556" s="3">
        <v>103</v>
      </c>
      <c r="J556" s="3">
        <v>169</v>
      </c>
      <c r="K556" s="8">
        <v>1</v>
      </c>
      <c r="L556" s="3">
        <v>1.8</v>
      </c>
      <c r="M556" s="14">
        <v>2</v>
      </c>
      <c r="N556" s="14">
        <v>1</v>
      </c>
      <c r="O556" s="14">
        <v>0</v>
      </c>
      <c r="P556" s="3" t="s">
        <v>305</v>
      </c>
    </row>
    <row r="557" spans="1:16" ht="13.5" thickBot="1" x14ac:dyDescent="0.25">
      <c r="A557" s="5">
        <v>42572</v>
      </c>
      <c r="B557" s="3">
        <v>55</v>
      </c>
      <c r="C557" s="6">
        <v>0.58750000000000002</v>
      </c>
      <c r="D557" s="13">
        <v>14</v>
      </c>
      <c r="E557" s="13">
        <f t="shared" si="8"/>
        <v>284</v>
      </c>
      <c r="F557" s="3">
        <v>30.4</v>
      </c>
      <c r="G557" s="3" t="s">
        <v>366</v>
      </c>
      <c r="H557" s="3">
        <v>29.9</v>
      </c>
      <c r="I557" s="3">
        <v>103</v>
      </c>
      <c r="J557" s="3">
        <v>169</v>
      </c>
      <c r="K557" s="8">
        <v>1</v>
      </c>
      <c r="L557" s="3">
        <v>0</v>
      </c>
      <c r="M557" s="14">
        <v>2</v>
      </c>
      <c r="N557" s="14">
        <v>1</v>
      </c>
      <c r="O557" s="14">
        <v>0</v>
      </c>
      <c r="P557" s="3" t="s">
        <v>305</v>
      </c>
    </row>
    <row r="558" spans="1:16" ht="13.5" thickBot="1" x14ac:dyDescent="0.25">
      <c r="A558" s="5">
        <v>42572</v>
      </c>
      <c r="B558" s="3">
        <v>55</v>
      </c>
      <c r="C558" s="6">
        <v>0.62916666666666665</v>
      </c>
      <c r="D558" s="13">
        <v>15</v>
      </c>
      <c r="E558" s="13">
        <f t="shared" si="8"/>
        <v>343.99999999999994</v>
      </c>
      <c r="F558" s="3">
        <v>26.5</v>
      </c>
      <c r="G558" s="3" t="s">
        <v>366</v>
      </c>
      <c r="H558" s="3">
        <v>27.4</v>
      </c>
      <c r="I558" s="3">
        <v>101</v>
      </c>
      <c r="J558" s="3">
        <v>164</v>
      </c>
      <c r="K558" s="8">
        <v>1</v>
      </c>
      <c r="L558" s="3">
        <v>0.1</v>
      </c>
      <c r="M558" s="14">
        <v>2</v>
      </c>
      <c r="N558" s="14">
        <v>1</v>
      </c>
      <c r="O558" s="14">
        <v>0</v>
      </c>
      <c r="P558" s="3" t="s">
        <v>305</v>
      </c>
    </row>
    <row r="559" spans="1:16" ht="13.5" thickBot="1" x14ac:dyDescent="0.25">
      <c r="A559" s="5">
        <v>42572</v>
      </c>
      <c r="B559" s="3">
        <v>55</v>
      </c>
      <c r="C559" s="6">
        <v>0.67083333333333339</v>
      </c>
      <c r="D559" s="13">
        <v>16</v>
      </c>
      <c r="E559" s="13">
        <f t="shared" si="8"/>
        <v>404.00000000000006</v>
      </c>
      <c r="F559" s="3">
        <v>24.7</v>
      </c>
      <c r="G559" s="3" t="s">
        <v>366</v>
      </c>
      <c r="H559" s="3">
        <v>26.4</v>
      </c>
      <c r="I559" s="3">
        <v>101</v>
      </c>
      <c r="J559" s="3">
        <v>164</v>
      </c>
      <c r="K559" s="8">
        <v>1</v>
      </c>
      <c r="L559" s="3">
        <v>1.2</v>
      </c>
      <c r="M559" s="14">
        <v>2</v>
      </c>
      <c r="N559" s="14">
        <v>1</v>
      </c>
      <c r="O559" s="14">
        <v>0</v>
      </c>
      <c r="P559" s="3" t="s">
        <v>305</v>
      </c>
    </row>
    <row r="560" spans="1:16" ht="13.5" thickBot="1" x14ac:dyDescent="0.25">
      <c r="A560" s="5">
        <v>42572</v>
      </c>
      <c r="B560" s="3">
        <v>55</v>
      </c>
      <c r="C560" s="6">
        <v>0.71180555555555547</v>
      </c>
      <c r="D560" s="13">
        <v>17</v>
      </c>
      <c r="E560" s="13">
        <f t="shared" si="8"/>
        <v>462.99999999999983</v>
      </c>
      <c r="F560" s="3">
        <v>23</v>
      </c>
      <c r="G560" s="3" t="s">
        <v>366</v>
      </c>
      <c r="H560" s="3">
        <v>23.7</v>
      </c>
      <c r="I560" s="3">
        <v>101</v>
      </c>
      <c r="J560" s="3">
        <v>164</v>
      </c>
      <c r="K560" s="8">
        <v>1</v>
      </c>
      <c r="L560" s="3">
        <v>1.1000000000000001</v>
      </c>
      <c r="M560" s="14">
        <v>2</v>
      </c>
      <c r="N560" s="14">
        <v>1</v>
      </c>
      <c r="O560" s="14">
        <v>0</v>
      </c>
      <c r="P560" s="3" t="s">
        <v>305</v>
      </c>
    </row>
    <row r="561" spans="1:16" ht="13.5" thickBot="1" x14ac:dyDescent="0.25">
      <c r="A561" s="5">
        <v>42572</v>
      </c>
      <c r="B561" s="3">
        <v>55</v>
      </c>
      <c r="C561" s="6">
        <v>0.75069444444444444</v>
      </c>
      <c r="D561" s="13">
        <v>18</v>
      </c>
      <c r="E561" s="13">
        <f t="shared" si="8"/>
        <v>519</v>
      </c>
      <c r="F561" s="3">
        <v>23.6</v>
      </c>
      <c r="G561" s="3" t="s">
        <v>365</v>
      </c>
      <c r="H561" s="3">
        <v>24.7</v>
      </c>
      <c r="I561" s="3">
        <v>101</v>
      </c>
      <c r="J561" s="3">
        <v>164</v>
      </c>
      <c r="K561" s="8">
        <v>1</v>
      </c>
      <c r="L561" s="3">
        <v>0.8</v>
      </c>
      <c r="M561" s="14">
        <v>2</v>
      </c>
      <c r="N561" s="14">
        <v>1</v>
      </c>
      <c r="O561" s="14">
        <v>0</v>
      </c>
      <c r="P561" s="3" t="s">
        <v>305</v>
      </c>
    </row>
    <row r="562" spans="1:16" ht="13.5" thickBot="1" x14ac:dyDescent="0.25">
      <c r="A562" s="5">
        <v>42572</v>
      </c>
      <c r="B562" s="3">
        <v>55</v>
      </c>
      <c r="C562" s="6">
        <v>0.79513888888888884</v>
      </c>
      <c r="D562" s="18">
        <v>19</v>
      </c>
      <c r="E562" s="13">
        <f t="shared" si="8"/>
        <v>582.99999999999989</v>
      </c>
      <c r="F562" s="3">
        <v>26.3</v>
      </c>
      <c r="G562" s="3" t="s">
        <v>365</v>
      </c>
      <c r="H562" s="3">
        <v>29.2</v>
      </c>
      <c r="I562" s="3">
        <v>102</v>
      </c>
      <c r="J562" s="3">
        <v>166</v>
      </c>
      <c r="K562" s="8">
        <v>1</v>
      </c>
      <c r="L562" s="3">
        <v>0.7</v>
      </c>
      <c r="M562" s="14">
        <v>2</v>
      </c>
      <c r="N562" s="14">
        <v>1</v>
      </c>
      <c r="O562" s="14">
        <v>0</v>
      </c>
      <c r="P562" s="3" t="s">
        <v>305</v>
      </c>
    </row>
    <row r="563" spans="1:16" ht="13.5" thickBot="1" x14ac:dyDescent="0.25">
      <c r="A563" s="5">
        <v>42572</v>
      </c>
      <c r="B563" s="3">
        <v>56</v>
      </c>
      <c r="C563" s="6">
        <v>0.39097222222222222</v>
      </c>
      <c r="D563" s="13">
        <v>9</v>
      </c>
      <c r="E563" s="13">
        <f t="shared" si="8"/>
        <v>0</v>
      </c>
      <c r="F563" s="3" t="s">
        <v>4</v>
      </c>
      <c r="G563" s="3" t="s">
        <v>4</v>
      </c>
      <c r="H563" s="3">
        <v>23</v>
      </c>
      <c r="I563" s="3">
        <v>100</v>
      </c>
      <c r="J563" s="3">
        <v>225</v>
      </c>
      <c r="K563" s="8">
        <v>0</v>
      </c>
      <c r="L563" s="3">
        <v>1.9</v>
      </c>
      <c r="M563" s="14">
        <v>2</v>
      </c>
      <c r="N563" s="14">
        <v>1</v>
      </c>
      <c r="O563" s="14">
        <v>0</v>
      </c>
      <c r="P563" s="3" t="s">
        <v>306</v>
      </c>
    </row>
    <row r="564" spans="1:16" ht="13.5" thickBot="1" x14ac:dyDescent="0.25">
      <c r="A564" s="5">
        <v>42572</v>
      </c>
      <c r="B564" s="3">
        <v>56</v>
      </c>
      <c r="C564" s="6">
        <v>0.42777777777777781</v>
      </c>
      <c r="D564" s="13">
        <v>10</v>
      </c>
      <c r="E564" s="13">
        <f t="shared" si="8"/>
        <v>53.00000000000005</v>
      </c>
      <c r="F564" s="3" t="s">
        <v>4</v>
      </c>
      <c r="G564" s="3" t="s">
        <v>4</v>
      </c>
      <c r="H564" s="3">
        <v>24.9</v>
      </c>
      <c r="I564" s="3">
        <v>100</v>
      </c>
      <c r="J564" s="3">
        <v>225</v>
      </c>
      <c r="K564" s="8">
        <v>0</v>
      </c>
      <c r="L564" s="3">
        <v>0</v>
      </c>
      <c r="M564" s="14">
        <v>2</v>
      </c>
      <c r="N564" s="14">
        <v>1</v>
      </c>
      <c r="O564" s="14">
        <v>0</v>
      </c>
      <c r="P564" s="3" t="s">
        <v>306</v>
      </c>
    </row>
    <row r="565" spans="1:16" ht="13.5" thickBot="1" x14ac:dyDescent="0.25">
      <c r="A565" s="5">
        <v>42572</v>
      </c>
      <c r="B565" s="3">
        <v>56</v>
      </c>
      <c r="C565" s="6">
        <v>0.46666666666666662</v>
      </c>
      <c r="D565" s="13">
        <v>11</v>
      </c>
      <c r="E565" s="13">
        <f t="shared" si="8"/>
        <v>108.99999999999993</v>
      </c>
      <c r="F565" s="3" t="s">
        <v>4</v>
      </c>
      <c r="G565" s="3" t="s">
        <v>4</v>
      </c>
      <c r="H565" s="3">
        <v>23.7</v>
      </c>
      <c r="I565" s="3">
        <v>100</v>
      </c>
      <c r="J565" s="3">
        <v>225</v>
      </c>
      <c r="K565" s="8">
        <v>0</v>
      </c>
      <c r="L565" s="3">
        <v>5.7</v>
      </c>
      <c r="M565" s="14">
        <v>2</v>
      </c>
      <c r="N565" s="14">
        <v>1</v>
      </c>
      <c r="O565" s="14">
        <v>0</v>
      </c>
      <c r="P565" s="3" t="s">
        <v>306</v>
      </c>
    </row>
    <row r="566" spans="1:16" ht="13.5" thickBot="1" x14ac:dyDescent="0.25">
      <c r="A566" s="5">
        <v>42572</v>
      </c>
      <c r="B566" s="3">
        <v>56</v>
      </c>
      <c r="C566" s="6">
        <v>0.51527777777777783</v>
      </c>
      <c r="D566" s="13">
        <v>12</v>
      </c>
      <c r="E566" s="13">
        <f t="shared" si="8"/>
        <v>179.00000000000009</v>
      </c>
      <c r="F566" s="3" t="s">
        <v>4</v>
      </c>
      <c r="G566" s="3" t="s">
        <v>4</v>
      </c>
      <c r="H566" s="3">
        <v>28.1</v>
      </c>
      <c r="I566" s="3">
        <v>100</v>
      </c>
      <c r="J566" s="3">
        <v>225</v>
      </c>
      <c r="K566" s="8">
        <v>0</v>
      </c>
      <c r="L566" s="3">
        <v>3.3</v>
      </c>
      <c r="M566" s="14">
        <v>2</v>
      </c>
      <c r="N566" s="14">
        <v>1</v>
      </c>
      <c r="O566" s="14">
        <v>0</v>
      </c>
      <c r="P566" s="3" t="s">
        <v>306</v>
      </c>
    </row>
    <row r="567" spans="1:16" ht="13.5" thickBot="1" x14ac:dyDescent="0.25">
      <c r="A567" s="5">
        <v>42572</v>
      </c>
      <c r="B567" s="3">
        <v>56</v>
      </c>
      <c r="C567" s="6">
        <v>0.55138888888888882</v>
      </c>
      <c r="D567" s="13">
        <v>13</v>
      </c>
      <c r="E567" s="13">
        <f t="shared" si="8"/>
        <v>230.99999999999989</v>
      </c>
      <c r="F567" s="3" t="s">
        <v>4</v>
      </c>
      <c r="G567" s="3" t="s">
        <v>4</v>
      </c>
      <c r="H567" s="3">
        <v>31.2</v>
      </c>
      <c r="I567" s="3">
        <v>100</v>
      </c>
      <c r="J567" s="3">
        <v>225</v>
      </c>
      <c r="K567" s="8">
        <v>0</v>
      </c>
      <c r="L567" s="3">
        <v>3.1</v>
      </c>
      <c r="M567" s="14">
        <v>2</v>
      </c>
      <c r="N567" s="14">
        <v>1</v>
      </c>
      <c r="O567" s="14">
        <v>0</v>
      </c>
      <c r="P567" s="3" t="s">
        <v>306</v>
      </c>
    </row>
    <row r="568" spans="1:16" ht="13.5" thickBot="1" x14ac:dyDescent="0.25">
      <c r="A568" s="5">
        <v>42572</v>
      </c>
      <c r="B568" s="3">
        <v>56</v>
      </c>
      <c r="C568" s="6">
        <v>0.59027777777777779</v>
      </c>
      <c r="D568" s="13">
        <v>14</v>
      </c>
      <c r="E568" s="13">
        <f t="shared" si="8"/>
        <v>287</v>
      </c>
      <c r="F568" s="3" t="s">
        <v>4</v>
      </c>
      <c r="G568" s="3" t="s">
        <v>4</v>
      </c>
      <c r="H568" s="3">
        <v>29.2</v>
      </c>
      <c r="I568" s="3">
        <v>100</v>
      </c>
      <c r="J568" s="3">
        <v>225</v>
      </c>
      <c r="K568" s="8">
        <v>0</v>
      </c>
      <c r="L568" s="3">
        <v>2</v>
      </c>
      <c r="M568" s="14">
        <v>2</v>
      </c>
      <c r="N568" s="14">
        <v>1</v>
      </c>
      <c r="O568" s="14">
        <v>0</v>
      </c>
      <c r="P568" s="3" t="s">
        <v>306</v>
      </c>
    </row>
    <row r="569" spans="1:16" ht="13.5" thickBot="1" x14ac:dyDescent="0.25">
      <c r="A569" s="5">
        <v>42572</v>
      </c>
      <c r="B569" s="3">
        <v>56</v>
      </c>
      <c r="C569" s="6">
        <v>0.63194444444444442</v>
      </c>
      <c r="D569" s="13">
        <v>15</v>
      </c>
      <c r="E569" s="13">
        <f t="shared" si="8"/>
        <v>346.99999999999994</v>
      </c>
      <c r="F569" s="3" t="s">
        <v>4</v>
      </c>
      <c r="G569" s="3" t="s">
        <v>4</v>
      </c>
      <c r="H569" s="3">
        <v>27.3</v>
      </c>
      <c r="I569" s="3">
        <v>100</v>
      </c>
      <c r="J569" s="3">
        <v>225</v>
      </c>
      <c r="K569" s="8">
        <v>0</v>
      </c>
      <c r="L569" s="3">
        <v>1.5</v>
      </c>
      <c r="M569" s="14">
        <v>2</v>
      </c>
      <c r="N569" s="14">
        <v>1</v>
      </c>
      <c r="O569" s="14">
        <v>0</v>
      </c>
      <c r="P569" s="3" t="s">
        <v>306</v>
      </c>
    </row>
    <row r="570" spans="1:16" ht="13.5" thickBot="1" x14ac:dyDescent="0.25">
      <c r="A570" s="5">
        <v>42572</v>
      </c>
      <c r="B570" s="3">
        <v>56</v>
      </c>
      <c r="C570" s="6">
        <v>0.67222222222222217</v>
      </c>
      <c r="D570" s="13">
        <v>16</v>
      </c>
      <c r="E570" s="13">
        <f t="shared" si="8"/>
        <v>404.99999999999989</v>
      </c>
      <c r="F570" s="3" t="s">
        <v>4</v>
      </c>
      <c r="G570" s="3" t="s">
        <v>4</v>
      </c>
      <c r="H570" s="3">
        <v>26</v>
      </c>
      <c r="I570" s="3">
        <v>100</v>
      </c>
      <c r="J570" s="3">
        <v>225</v>
      </c>
      <c r="K570" s="8">
        <v>0</v>
      </c>
      <c r="L570" s="3">
        <v>3</v>
      </c>
      <c r="M570" s="14">
        <v>2</v>
      </c>
      <c r="N570" s="14">
        <v>1</v>
      </c>
      <c r="O570" s="14">
        <v>0</v>
      </c>
      <c r="P570" s="3" t="s">
        <v>306</v>
      </c>
    </row>
    <row r="571" spans="1:16" ht="13.5" thickBot="1" x14ac:dyDescent="0.25">
      <c r="A571" s="5">
        <v>42572</v>
      </c>
      <c r="B571" s="3">
        <v>56</v>
      </c>
      <c r="C571" s="6">
        <v>0.71319444444444446</v>
      </c>
      <c r="D571" s="13">
        <v>17</v>
      </c>
      <c r="E571" s="13">
        <f t="shared" si="8"/>
        <v>464</v>
      </c>
      <c r="F571" s="3" t="s">
        <v>4</v>
      </c>
      <c r="G571" s="3" t="s">
        <v>4</v>
      </c>
      <c r="H571" s="3">
        <v>23.8</v>
      </c>
      <c r="I571" s="3">
        <v>100</v>
      </c>
      <c r="J571" s="3">
        <v>225</v>
      </c>
      <c r="K571" s="8">
        <v>0</v>
      </c>
      <c r="L571" s="3">
        <v>0.2</v>
      </c>
      <c r="M571" s="14">
        <v>2</v>
      </c>
      <c r="N571" s="14">
        <v>1</v>
      </c>
      <c r="O571" s="14">
        <v>0</v>
      </c>
      <c r="P571" s="3" t="s">
        <v>306</v>
      </c>
    </row>
    <row r="572" spans="1:16" ht="13.5" thickBot="1" x14ac:dyDescent="0.25">
      <c r="A572" s="5">
        <v>42572</v>
      </c>
      <c r="B572" s="3">
        <v>56</v>
      </c>
      <c r="C572" s="6">
        <v>0.75208333333333333</v>
      </c>
      <c r="D572" s="13">
        <v>18</v>
      </c>
      <c r="E572" s="13">
        <f t="shared" si="8"/>
        <v>520</v>
      </c>
      <c r="F572" s="3" t="s">
        <v>4</v>
      </c>
      <c r="G572" s="3" t="s">
        <v>4</v>
      </c>
      <c r="H572" s="3">
        <v>25</v>
      </c>
      <c r="I572" s="3">
        <v>100</v>
      </c>
      <c r="J572" s="3">
        <v>225</v>
      </c>
      <c r="K572" s="8">
        <v>0</v>
      </c>
      <c r="L572" s="3">
        <v>0.5</v>
      </c>
      <c r="M572" s="14">
        <v>2</v>
      </c>
      <c r="N572" s="14">
        <v>1</v>
      </c>
      <c r="O572" s="14">
        <v>0</v>
      </c>
      <c r="P572" s="3" t="s">
        <v>306</v>
      </c>
    </row>
    <row r="573" spans="1:16" ht="13.5" thickBot="1" x14ac:dyDescent="0.25">
      <c r="A573" s="5">
        <v>42572</v>
      </c>
      <c r="B573" s="3">
        <v>56</v>
      </c>
      <c r="C573" s="6">
        <v>0.79652777777777783</v>
      </c>
      <c r="D573" s="18">
        <v>19</v>
      </c>
      <c r="E573" s="13">
        <f t="shared" si="8"/>
        <v>584.00000000000011</v>
      </c>
      <c r="F573" s="3" t="s">
        <v>4</v>
      </c>
      <c r="G573" s="3" t="s">
        <v>4</v>
      </c>
      <c r="H573" s="3">
        <v>29.4</v>
      </c>
      <c r="I573" s="3">
        <v>100</v>
      </c>
      <c r="J573" s="3">
        <v>225</v>
      </c>
      <c r="K573" s="8">
        <v>0</v>
      </c>
      <c r="L573" s="3">
        <v>1.8</v>
      </c>
      <c r="M573" s="14">
        <v>2</v>
      </c>
      <c r="N573" s="14">
        <v>1</v>
      </c>
      <c r="O573" s="14">
        <v>0</v>
      </c>
      <c r="P573" s="3" t="s">
        <v>306</v>
      </c>
    </row>
    <row r="574" spans="1:16" ht="13.5" thickBot="1" x14ac:dyDescent="0.25">
      <c r="A574" s="5">
        <v>42572</v>
      </c>
      <c r="B574" s="3">
        <v>57</v>
      </c>
      <c r="C574" s="6">
        <v>0.39097222222222222</v>
      </c>
      <c r="D574" s="13">
        <v>9</v>
      </c>
      <c r="E574" s="13">
        <f t="shared" si="8"/>
        <v>0</v>
      </c>
      <c r="F574" s="3" t="s">
        <v>4</v>
      </c>
      <c r="G574" s="3" t="s">
        <v>4</v>
      </c>
      <c r="H574" s="3">
        <v>23</v>
      </c>
      <c r="I574" s="3">
        <v>100</v>
      </c>
      <c r="J574" s="3">
        <v>225</v>
      </c>
      <c r="K574" s="8">
        <v>0</v>
      </c>
      <c r="L574" s="3">
        <v>1.9</v>
      </c>
      <c r="M574" s="14">
        <v>2</v>
      </c>
      <c r="N574" s="14">
        <v>1</v>
      </c>
      <c r="O574" s="14">
        <v>0</v>
      </c>
      <c r="P574" s="3" t="s">
        <v>307</v>
      </c>
    </row>
    <row r="575" spans="1:16" ht="13.5" thickBot="1" x14ac:dyDescent="0.25">
      <c r="A575" s="5">
        <v>42572</v>
      </c>
      <c r="B575" s="3">
        <v>57</v>
      </c>
      <c r="C575" s="6">
        <v>0.42777777777777781</v>
      </c>
      <c r="D575" s="13">
        <v>10</v>
      </c>
      <c r="E575" s="13">
        <f t="shared" si="8"/>
        <v>53.00000000000005</v>
      </c>
      <c r="F575" s="3" t="s">
        <v>4</v>
      </c>
      <c r="G575" s="3" t="s">
        <v>4</v>
      </c>
      <c r="H575" s="3">
        <v>24.9</v>
      </c>
      <c r="I575" s="3">
        <v>100</v>
      </c>
      <c r="J575" s="3">
        <v>225</v>
      </c>
      <c r="K575" s="8">
        <v>0</v>
      </c>
      <c r="L575" s="3">
        <v>0</v>
      </c>
      <c r="M575" s="14">
        <v>2</v>
      </c>
      <c r="N575" s="14">
        <v>1</v>
      </c>
      <c r="O575" s="14">
        <v>0</v>
      </c>
      <c r="P575" s="3" t="s">
        <v>307</v>
      </c>
    </row>
    <row r="576" spans="1:16" ht="13.5" thickBot="1" x14ac:dyDescent="0.25">
      <c r="A576" s="5">
        <v>42572</v>
      </c>
      <c r="B576" s="3">
        <v>57</v>
      </c>
      <c r="C576" s="6">
        <v>0.46666666666666662</v>
      </c>
      <c r="D576" s="13">
        <v>11</v>
      </c>
      <c r="E576" s="13">
        <f t="shared" si="8"/>
        <v>108.99999999999993</v>
      </c>
      <c r="F576" s="3" t="s">
        <v>4</v>
      </c>
      <c r="G576" s="3" t="s">
        <v>4</v>
      </c>
      <c r="H576" s="3">
        <v>23.7</v>
      </c>
      <c r="I576" s="3">
        <v>100</v>
      </c>
      <c r="J576" s="3">
        <v>225</v>
      </c>
      <c r="K576" s="8">
        <v>0</v>
      </c>
      <c r="L576" s="3">
        <v>5.7</v>
      </c>
      <c r="M576" s="14">
        <v>2</v>
      </c>
      <c r="N576" s="14">
        <v>1</v>
      </c>
      <c r="O576" s="14">
        <v>0</v>
      </c>
      <c r="P576" s="3" t="s">
        <v>307</v>
      </c>
    </row>
    <row r="577" spans="1:16" ht="13.5" thickBot="1" x14ac:dyDescent="0.25">
      <c r="A577" s="5">
        <v>42572</v>
      </c>
      <c r="B577" s="3">
        <v>57</v>
      </c>
      <c r="C577" s="6">
        <v>0.51527777777777783</v>
      </c>
      <c r="D577" s="13">
        <v>12</v>
      </c>
      <c r="E577" s="13">
        <f t="shared" si="8"/>
        <v>179.00000000000009</v>
      </c>
      <c r="F577" s="3" t="s">
        <v>4</v>
      </c>
      <c r="G577" s="3" t="s">
        <v>4</v>
      </c>
      <c r="H577" s="3">
        <v>28.1</v>
      </c>
      <c r="I577" s="3">
        <v>100</v>
      </c>
      <c r="J577" s="3">
        <v>225</v>
      </c>
      <c r="K577" s="8">
        <v>0</v>
      </c>
      <c r="L577" s="3">
        <v>3.3</v>
      </c>
      <c r="M577" s="14">
        <v>2</v>
      </c>
      <c r="N577" s="14">
        <v>1</v>
      </c>
      <c r="O577" s="14">
        <v>0</v>
      </c>
      <c r="P577" s="3" t="s">
        <v>307</v>
      </c>
    </row>
    <row r="578" spans="1:16" ht="13.5" thickBot="1" x14ac:dyDescent="0.25">
      <c r="A578" s="5">
        <v>42572</v>
      </c>
      <c r="B578" s="3">
        <v>57</v>
      </c>
      <c r="C578" s="6">
        <v>0.55138888888888882</v>
      </c>
      <c r="D578" s="13">
        <v>13</v>
      </c>
      <c r="E578" s="13">
        <f t="shared" ref="E578:E641" si="9">IF(B578=B577,((C578-C577)*1440)+E577,0)</f>
        <v>230.99999999999989</v>
      </c>
      <c r="F578" s="3" t="s">
        <v>4</v>
      </c>
      <c r="G578" s="3" t="s">
        <v>4</v>
      </c>
      <c r="H578" s="3">
        <v>31.2</v>
      </c>
      <c r="I578" s="3">
        <v>100</v>
      </c>
      <c r="J578" s="3">
        <v>225</v>
      </c>
      <c r="K578" s="8">
        <v>0</v>
      </c>
      <c r="L578" s="3">
        <v>3.1</v>
      </c>
      <c r="M578" s="14">
        <v>2</v>
      </c>
      <c r="N578" s="14">
        <v>1</v>
      </c>
      <c r="O578" s="14">
        <v>0</v>
      </c>
      <c r="P578" s="3" t="s">
        <v>307</v>
      </c>
    </row>
    <row r="579" spans="1:16" ht="13.5" thickBot="1" x14ac:dyDescent="0.25">
      <c r="A579" s="5">
        <v>42572</v>
      </c>
      <c r="B579" s="3">
        <v>57</v>
      </c>
      <c r="C579" s="6">
        <v>0.59027777777777779</v>
      </c>
      <c r="D579" s="13">
        <v>14</v>
      </c>
      <c r="E579" s="13">
        <f t="shared" si="9"/>
        <v>287</v>
      </c>
      <c r="F579" s="3" t="s">
        <v>4</v>
      </c>
      <c r="G579" s="3" t="s">
        <v>4</v>
      </c>
      <c r="H579" s="3">
        <v>29.2</v>
      </c>
      <c r="I579" s="3">
        <v>100</v>
      </c>
      <c r="J579" s="3">
        <v>225</v>
      </c>
      <c r="K579" s="8">
        <v>0</v>
      </c>
      <c r="L579" s="3">
        <v>2</v>
      </c>
      <c r="M579" s="14">
        <v>2</v>
      </c>
      <c r="N579" s="14">
        <v>1</v>
      </c>
      <c r="O579" s="14">
        <v>0</v>
      </c>
      <c r="P579" s="3" t="s">
        <v>307</v>
      </c>
    </row>
    <row r="580" spans="1:16" ht="13.5" thickBot="1" x14ac:dyDescent="0.25">
      <c r="A580" s="5">
        <v>42572</v>
      </c>
      <c r="B580" s="3">
        <v>57</v>
      </c>
      <c r="C580" s="6">
        <v>0.63194444444444442</v>
      </c>
      <c r="D580" s="13">
        <v>15</v>
      </c>
      <c r="E580" s="13">
        <f t="shared" si="9"/>
        <v>346.99999999999994</v>
      </c>
      <c r="F580" s="3" t="s">
        <v>4</v>
      </c>
      <c r="G580" s="3" t="s">
        <v>4</v>
      </c>
      <c r="H580" s="3">
        <v>27.3</v>
      </c>
      <c r="I580" s="3">
        <v>100</v>
      </c>
      <c r="J580" s="3">
        <v>225</v>
      </c>
      <c r="K580" s="8">
        <v>0</v>
      </c>
      <c r="L580" s="3">
        <v>1.5</v>
      </c>
      <c r="M580" s="14">
        <v>2</v>
      </c>
      <c r="N580" s="14">
        <v>1</v>
      </c>
      <c r="O580" s="14">
        <v>0</v>
      </c>
      <c r="P580" s="3" t="s">
        <v>307</v>
      </c>
    </row>
    <row r="581" spans="1:16" ht="13.5" thickBot="1" x14ac:dyDescent="0.25">
      <c r="A581" s="5">
        <v>42572</v>
      </c>
      <c r="B581" s="3">
        <v>57</v>
      </c>
      <c r="C581" s="6">
        <v>0.67222222222222217</v>
      </c>
      <c r="D581" s="13">
        <v>16</v>
      </c>
      <c r="E581" s="13">
        <f t="shared" si="9"/>
        <v>404.99999999999989</v>
      </c>
      <c r="F581" s="3" t="s">
        <v>4</v>
      </c>
      <c r="G581" s="3" t="s">
        <v>4</v>
      </c>
      <c r="H581" s="3">
        <v>26</v>
      </c>
      <c r="I581" s="3">
        <v>100</v>
      </c>
      <c r="J581" s="3">
        <v>225</v>
      </c>
      <c r="K581" s="8">
        <v>0</v>
      </c>
      <c r="L581" s="3">
        <v>3</v>
      </c>
      <c r="M581" s="14">
        <v>2</v>
      </c>
      <c r="N581" s="14">
        <v>1</v>
      </c>
      <c r="O581" s="14">
        <v>0</v>
      </c>
      <c r="P581" s="3" t="s">
        <v>307</v>
      </c>
    </row>
    <row r="582" spans="1:16" ht="13.5" thickBot="1" x14ac:dyDescent="0.25">
      <c r="A582" s="5">
        <v>42572</v>
      </c>
      <c r="B582" s="3">
        <v>57</v>
      </c>
      <c r="C582" s="6">
        <v>0.71319444444444446</v>
      </c>
      <c r="D582" s="13">
        <v>17</v>
      </c>
      <c r="E582" s="13">
        <f t="shared" si="9"/>
        <v>464</v>
      </c>
      <c r="F582" s="3" t="s">
        <v>4</v>
      </c>
      <c r="G582" s="3" t="s">
        <v>4</v>
      </c>
      <c r="H582" s="3">
        <v>23.8</v>
      </c>
      <c r="I582" s="3">
        <v>100</v>
      </c>
      <c r="J582" s="3">
        <v>225</v>
      </c>
      <c r="K582" s="8">
        <v>0</v>
      </c>
      <c r="L582" s="3">
        <v>0.2</v>
      </c>
      <c r="M582" s="14">
        <v>2</v>
      </c>
      <c r="N582" s="14">
        <v>1</v>
      </c>
      <c r="O582" s="14">
        <v>0</v>
      </c>
      <c r="P582" s="3" t="s">
        <v>307</v>
      </c>
    </row>
    <row r="583" spans="1:16" ht="13.5" thickBot="1" x14ac:dyDescent="0.25">
      <c r="A583" s="5">
        <v>42572</v>
      </c>
      <c r="B583" s="3">
        <v>57</v>
      </c>
      <c r="C583" s="6">
        <v>0.75208333333333333</v>
      </c>
      <c r="D583" s="13">
        <v>18</v>
      </c>
      <c r="E583" s="13">
        <f t="shared" si="9"/>
        <v>520</v>
      </c>
      <c r="F583" s="3" t="s">
        <v>4</v>
      </c>
      <c r="G583" s="3" t="s">
        <v>4</v>
      </c>
      <c r="H583" s="3">
        <v>25</v>
      </c>
      <c r="I583" s="3">
        <v>100</v>
      </c>
      <c r="J583" s="3">
        <v>225</v>
      </c>
      <c r="K583" s="8">
        <v>0</v>
      </c>
      <c r="L583" s="3">
        <v>0.5</v>
      </c>
      <c r="M583" s="14">
        <v>2</v>
      </c>
      <c r="N583" s="14">
        <v>1</v>
      </c>
      <c r="O583" s="14">
        <v>0</v>
      </c>
      <c r="P583" s="3" t="s">
        <v>307</v>
      </c>
    </row>
    <row r="584" spans="1:16" ht="13.5" thickBot="1" x14ac:dyDescent="0.25">
      <c r="A584" s="5">
        <v>42572</v>
      </c>
      <c r="B584" s="3">
        <v>57</v>
      </c>
      <c r="C584" s="6">
        <v>0.79652777777777783</v>
      </c>
      <c r="D584" s="18">
        <v>19</v>
      </c>
      <c r="E584" s="13">
        <f t="shared" si="9"/>
        <v>584.00000000000011</v>
      </c>
      <c r="F584" s="3" t="s">
        <v>4</v>
      </c>
      <c r="G584" s="3" t="s">
        <v>4</v>
      </c>
      <c r="H584" s="3">
        <v>29.4</v>
      </c>
      <c r="I584" s="3">
        <v>100</v>
      </c>
      <c r="J584" s="3">
        <v>225</v>
      </c>
      <c r="K584" s="8">
        <v>0</v>
      </c>
      <c r="L584" s="3">
        <v>1.8</v>
      </c>
      <c r="M584" s="14">
        <v>2</v>
      </c>
      <c r="N584" s="14">
        <v>1</v>
      </c>
      <c r="O584" s="14">
        <v>0</v>
      </c>
      <c r="P584" s="3" t="s">
        <v>307</v>
      </c>
    </row>
    <row r="585" spans="1:16" ht="13.5" thickBot="1" x14ac:dyDescent="0.25">
      <c r="A585" s="5">
        <v>42572</v>
      </c>
      <c r="B585" s="3">
        <v>58</v>
      </c>
      <c r="C585" s="6">
        <v>0.39027777777777778</v>
      </c>
      <c r="D585" s="13">
        <v>9</v>
      </c>
      <c r="E585" s="13">
        <f t="shared" si="9"/>
        <v>0</v>
      </c>
      <c r="F585" s="3">
        <v>19.899999999999999</v>
      </c>
      <c r="G585" s="3" t="s">
        <v>366</v>
      </c>
      <c r="H585" s="3">
        <v>22.9</v>
      </c>
      <c r="I585" s="3">
        <v>100</v>
      </c>
      <c r="J585" s="3">
        <v>154</v>
      </c>
      <c r="K585" s="8">
        <v>1</v>
      </c>
      <c r="L585" s="3">
        <v>0</v>
      </c>
      <c r="M585" s="14">
        <v>2</v>
      </c>
      <c r="N585" s="14">
        <v>1</v>
      </c>
      <c r="O585" s="14">
        <v>0</v>
      </c>
      <c r="P585" s="3" t="s">
        <v>308</v>
      </c>
    </row>
    <row r="586" spans="1:16" ht="13.5" thickBot="1" x14ac:dyDescent="0.25">
      <c r="A586" s="5">
        <v>42572</v>
      </c>
      <c r="B586" s="3">
        <v>58</v>
      </c>
      <c r="C586" s="6">
        <v>0.42083333333333334</v>
      </c>
      <c r="D586" s="13">
        <v>10</v>
      </c>
      <c r="E586" s="13">
        <f t="shared" si="9"/>
        <v>44</v>
      </c>
      <c r="F586" s="3">
        <v>23</v>
      </c>
      <c r="G586" s="3" t="s">
        <v>366</v>
      </c>
      <c r="H586" s="3">
        <v>23.8</v>
      </c>
      <c r="I586" s="3">
        <v>105</v>
      </c>
      <c r="J586" s="3">
        <v>162</v>
      </c>
      <c r="K586" s="8">
        <v>1</v>
      </c>
      <c r="L586" s="3">
        <v>0.7</v>
      </c>
      <c r="M586" s="14">
        <v>2</v>
      </c>
      <c r="N586" s="14">
        <v>1</v>
      </c>
      <c r="O586" s="14">
        <v>0</v>
      </c>
      <c r="P586" s="3" t="s">
        <v>308</v>
      </c>
    </row>
    <row r="587" spans="1:16" ht="13.5" thickBot="1" x14ac:dyDescent="0.25">
      <c r="A587" s="5">
        <v>42572</v>
      </c>
      <c r="B587" s="3">
        <v>58</v>
      </c>
      <c r="C587" s="6">
        <v>0.46249999999999997</v>
      </c>
      <c r="D587" s="13">
        <v>11</v>
      </c>
      <c r="E587" s="13">
        <f t="shared" si="9"/>
        <v>103.99999999999994</v>
      </c>
      <c r="F587" s="3">
        <v>25.9</v>
      </c>
      <c r="G587" s="3" t="s">
        <v>366</v>
      </c>
      <c r="H587" s="3">
        <v>23.5</v>
      </c>
      <c r="I587" s="3">
        <v>107</v>
      </c>
      <c r="J587" s="3">
        <v>164</v>
      </c>
      <c r="K587" s="8">
        <v>1</v>
      </c>
      <c r="L587" s="3">
        <v>4.9000000000000004</v>
      </c>
      <c r="M587" s="14">
        <v>2</v>
      </c>
      <c r="N587" s="14">
        <v>1</v>
      </c>
      <c r="O587" s="14">
        <v>0</v>
      </c>
      <c r="P587" s="3" t="s">
        <v>308</v>
      </c>
    </row>
    <row r="588" spans="1:16" ht="13.5" thickBot="1" x14ac:dyDescent="0.25">
      <c r="A588" s="5">
        <v>42572</v>
      </c>
      <c r="B588" s="3">
        <v>58</v>
      </c>
      <c r="C588" s="6">
        <v>0.51041666666666663</v>
      </c>
      <c r="D588" s="13">
        <v>12</v>
      </c>
      <c r="E588" s="13">
        <f t="shared" si="9"/>
        <v>172.99999999999994</v>
      </c>
      <c r="F588" s="3">
        <v>30.2</v>
      </c>
      <c r="G588" s="3" t="s">
        <v>365</v>
      </c>
      <c r="H588" s="3">
        <v>28.8</v>
      </c>
      <c r="I588" s="3">
        <v>93</v>
      </c>
      <c r="J588" s="3">
        <v>168</v>
      </c>
      <c r="K588" s="8">
        <v>1</v>
      </c>
      <c r="L588" s="3">
        <v>1.2</v>
      </c>
      <c r="M588" s="14">
        <v>2</v>
      </c>
      <c r="N588" s="14">
        <v>1</v>
      </c>
      <c r="O588" s="14">
        <v>0</v>
      </c>
      <c r="P588" s="3" t="s">
        <v>308</v>
      </c>
    </row>
    <row r="589" spans="1:16" ht="13.5" thickBot="1" x14ac:dyDescent="0.25">
      <c r="A589" s="5">
        <v>42572</v>
      </c>
      <c r="B589" s="3">
        <v>58</v>
      </c>
      <c r="C589" s="6">
        <v>0.54722222222222217</v>
      </c>
      <c r="D589" s="13">
        <v>13</v>
      </c>
      <c r="E589" s="13">
        <f t="shared" si="9"/>
        <v>225.99999999999991</v>
      </c>
      <c r="F589" s="3">
        <v>35.6</v>
      </c>
      <c r="G589" s="3" t="s">
        <v>365</v>
      </c>
      <c r="H589" s="3">
        <v>30.2</v>
      </c>
      <c r="I589" s="3">
        <v>84</v>
      </c>
      <c r="J589" s="3">
        <v>166</v>
      </c>
      <c r="K589" s="8">
        <v>1</v>
      </c>
      <c r="L589" s="3">
        <v>1.8</v>
      </c>
      <c r="M589" s="14">
        <v>2</v>
      </c>
      <c r="N589" s="14">
        <v>1</v>
      </c>
      <c r="O589" s="14">
        <v>0</v>
      </c>
      <c r="P589" s="3" t="s">
        <v>308</v>
      </c>
    </row>
    <row r="590" spans="1:16" ht="13.5" thickBot="1" x14ac:dyDescent="0.25">
      <c r="A590" s="5">
        <v>42572</v>
      </c>
      <c r="B590" s="3">
        <v>58</v>
      </c>
      <c r="C590" s="6">
        <v>0.58750000000000002</v>
      </c>
      <c r="D590" s="13">
        <v>14</v>
      </c>
      <c r="E590" s="13">
        <f t="shared" si="9"/>
        <v>284</v>
      </c>
      <c r="F590" s="3">
        <v>30.2</v>
      </c>
      <c r="G590" s="3" t="s">
        <v>366</v>
      </c>
      <c r="H590" s="3">
        <v>29.9</v>
      </c>
      <c r="I590" s="3">
        <v>82</v>
      </c>
      <c r="J590" s="3">
        <v>166</v>
      </c>
      <c r="K590" s="8">
        <v>1</v>
      </c>
      <c r="L590" s="3">
        <v>0</v>
      </c>
      <c r="M590" s="14">
        <v>2</v>
      </c>
      <c r="N590" s="14">
        <v>1</v>
      </c>
      <c r="O590" s="14">
        <v>0</v>
      </c>
      <c r="P590" s="3" t="s">
        <v>308</v>
      </c>
    </row>
    <row r="591" spans="1:16" ht="13.5" thickBot="1" x14ac:dyDescent="0.25">
      <c r="A591" s="5">
        <v>42572</v>
      </c>
      <c r="B591" s="3">
        <v>58</v>
      </c>
      <c r="C591" s="6">
        <v>0.62916666666666665</v>
      </c>
      <c r="D591" s="13">
        <v>15</v>
      </c>
      <c r="E591" s="13">
        <f t="shared" si="9"/>
        <v>343.99999999999994</v>
      </c>
      <c r="F591" s="3">
        <v>26.2</v>
      </c>
      <c r="G591" s="3" t="s">
        <v>366</v>
      </c>
      <c r="H591" s="3">
        <v>27.4</v>
      </c>
      <c r="I591" s="3">
        <v>81</v>
      </c>
      <c r="J591" s="3">
        <v>164</v>
      </c>
      <c r="K591" s="8">
        <v>1</v>
      </c>
      <c r="L591" s="3">
        <v>0.1</v>
      </c>
      <c r="M591" s="14">
        <v>2</v>
      </c>
      <c r="N591" s="14">
        <v>1</v>
      </c>
      <c r="O591" s="14">
        <v>0</v>
      </c>
      <c r="P591" s="3" t="s">
        <v>308</v>
      </c>
    </row>
    <row r="592" spans="1:16" ht="13.5" thickBot="1" x14ac:dyDescent="0.25">
      <c r="A592" s="5">
        <v>42572</v>
      </c>
      <c r="B592" s="3">
        <v>58</v>
      </c>
      <c r="C592" s="6">
        <v>0.67083333333333339</v>
      </c>
      <c r="D592" s="13">
        <v>16</v>
      </c>
      <c r="E592" s="13">
        <f t="shared" si="9"/>
        <v>404.00000000000006</v>
      </c>
      <c r="F592" s="3">
        <v>24.7</v>
      </c>
      <c r="G592" s="3" t="s">
        <v>366</v>
      </c>
      <c r="H592" s="3">
        <v>26.4</v>
      </c>
      <c r="I592" s="3">
        <v>81</v>
      </c>
      <c r="J592" s="3">
        <v>164</v>
      </c>
      <c r="K592" s="8">
        <v>1</v>
      </c>
      <c r="L592" s="3">
        <v>1.2</v>
      </c>
      <c r="M592" s="14">
        <v>2</v>
      </c>
      <c r="N592" s="14">
        <v>1</v>
      </c>
      <c r="O592" s="14">
        <v>0</v>
      </c>
      <c r="P592" s="3" t="s">
        <v>308</v>
      </c>
    </row>
    <row r="593" spans="1:16" ht="13.5" thickBot="1" x14ac:dyDescent="0.25">
      <c r="A593" s="5">
        <v>42572</v>
      </c>
      <c r="B593" s="3">
        <v>58</v>
      </c>
      <c r="C593" s="6">
        <v>0.71180555555555547</v>
      </c>
      <c r="D593" s="13">
        <v>17</v>
      </c>
      <c r="E593" s="13">
        <f t="shared" si="9"/>
        <v>462.99999999999983</v>
      </c>
      <c r="F593" s="3">
        <v>22.4</v>
      </c>
      <c r="G593" s="3" t="s">
        <v>366</v>
      </c>
      <c r="H593" s="3">
        <v>23.7</v>
      </c>
      <c r="I593" s="3">
        <v>81</v>
      </c>
      <c r="J593" s="3">
        <v>164</v>
      </c>
      <c r="K593" s="8">
        <v>1</v>
      </c>
      <c r="L593" s="3">
        <v>1.1000000000000001</v>
      </c>
      <c r="M593" s="14">
        <v>2</v>
      </c>
      <c r="N593" s="14">
        <v>1</v>
      </c>
      <c r="O593" s="14">
        <v>0</v>
      </c>
      <c r="P593" s="3" t="s">
        <v>308</v>
      </c>
    </row>
    <row r="594" spans="1:16" ht="13.5" thickBot="1" x14ac:dyDescent="0.25">
      <c r="A594" s="5">
        <v>42572</v>
      </c>
      <c r="B594" s="3">
        <v>58</v>
      </c>
      <c r="C594" s="6">
        <v>0.75069444444444444</v>
      </c>
      <c r="D594" s="13">
        <v>18</v>
      </c>
      <c r="E594" s="13">
        <f t="shared" si="9"/>
        <v>519</v>
      </c>
      <c r="F594" s="3" t="s">
        <v>4</v>
      </c>
      <c r="G594" s="3" t="s">
        <v>4</v>
      </c>
      <c r="H594" s="3" t="s">
        <v>4</v>
      </c>
      <c r="I594" s="3" t="s">
        <v>4</v>
      </c>
      <c r="J594" s="3" t="s">
        <v>4</v>
      </c>
      <c r="K594" s="8" t="s">
        <v>4</v>
      </c>
      <c r="L594" s="3" t="s">
        <v>4</v>
      </c>
      <c r="M594" s="14" t="s">
        <v>4</v>
      </c>
      <c r="N594" s="14" t="s">
        <v>4</v>
      </c>
      <c r="O594" s="14" t="s">
        <v>4</v>
      </c>
      <c r="P594" s="3" t="s">
        <v>308</v>
      </c>
    </row>
    <row r="595" spans="1:16" ht="13.5" thickBot="1" x14ac:dyDescent="0.25">
      <c r="A595" s="5">
        <v>42572</v>
      </c>
      <c r="B595" s="3">
        <v>58</v>
      </c>
      <c r="C595" s="6">
        <v>0.79513888888888884</v>
      </c>
      <c r="D595" s="18">
        <v>19</v>
      </c>
      <c r="E595" s="13">
        <f t="shared" si="9"/>
        <v>582.99999999999989</v>
      </c>
      <c r="F595" s="3" t="s">
        <v>4</v>
      </c>
      <c r="G595" s="3" t="s">
        <v>4</v>
      </c>
      <c r="H595" s="3" t="s">
        <v>4</v>
      </c>
      <c r="I595" s="3" t="s">
        <v>4</v>
      </c>
      <c r="J595" s="3" t="s">
        <v>4</v>
      </c>
      <c r="K595" s="8" t="s">
        <v>4</v>
      </c>
      <c r="L595" s="3" t="s">
        <v>4</v>
      </c>
      <c r="M595" s="14" t="s">
        <v>4</v>
      </c>
      <c r="N595" s="14" t="s">
        <v>4</v>
      </c>
      <c r="O595" s="14" t="s">
        <v>4</v>
      </c>
      <c r="P595" s="3" t="s">
        <v>308</v>
      </c>
    </row>
    <row r="596" spans="1:16" ht="13.5" thickBot="1" x14ac:dyDescent="0.25">
      <c r="A596" s="5">
        <v>42572</v>
      </c>
      <c r="B596" s="3">
        <v>59</v>
      </c>
      <c r="C596" s="6">
        <v>0.39027777777777778</v>
      </c>
      <c r="D596" s="13">
        <v>9</v>
      </c>
      <c r="E596" s="13">
        <f t="shared" si="9"/>
        <v>0</v>
      </c>
      <c r="F596" s="3">
        <v>19.899999999999999</v>
      </c>
      <c r="G596" s="3" t="s">
        <v>366</v>
      </c>
      <c r="H596" s="3">
        <v>22.9</v>
      </c>
      <c r="I596" s="3">
        <v>100</v>
      </c>
      <c r="J596" s="3">
        <v>154</v>
      </c>
      <c r="K596" s="8">
        <v>1</v>
      </c>
      <c r="L596" s="3">
        <v>0</v>
      </c>
      <c r="M596" s="14">
        <v>2</v>
      </c>
      <c r="N596" s="14">
        <v>1</v>
      </c>
      <c r="O596" s="14">
        <v>0</v>
      </c>
      <c r="P596" s="3" t="s">
        <v>309</v>
      </c>
    </row>
    <row r="597" spans="1:16" ht="13.5" thickBot="1" x14ac:dyDescent="0.25">
      <c r="A597" s="5">
        <v>42572</v>
      </c>
      <c r="B597" s="3">
        <v>59</v>
      </c>
      <c r="C597" s="6">
        <v>0.42083333333333334</v>
      </c>
      <c r="D597" s="13">
        <v>10</v>
      </c>
      <c r="E597" s="13">
        <f t="shared" si="9"/>
        <v>44</v>
      </c>
      <c r="F597" s="3">
        <v>23.5</v>
      </c>
      <c r="G597" s="3" t="s">
        <v>366</v>
      </c>
      <c r="H597" s="3">
        <v>23.8</v>
      </c>
      <c r="I597" s="3">
        <v>104</v>
      </c>
      <c r="J597" s="3">
        <v>163</v>
      </c>
      <c r="K597" s="8">
        <v>1</v>
      </c>
      <c r="L597" s="3">
        <v>0.7</v>
      </c>
      <c r="M597" s="14">
        <v>2</v>
      </c>
      <c r="N597" s="14">
        <v>1</v>
      </c>
      <c r="O597" s="14">
        <v>0</v>
      </c>
      <c r="P597" s="3" t="s">
        <v>309</v>
      </c>
    </row>
    <row r="598" spans="1:16" ht="13.5" thickBot="1" x14ac:dyDescent="0.25">
      <c r="A598" s="5">
        <v>42572</v>
      </c>
      <c r="B598" s="3">
        <v>59</v>
      </c>
      <c r="C598" s="6">
        <v>0.46249999999999997</v>
      </c>
      <c r="D598" s="13">
        <v>11</v>
      </c>
      <c r="E598" s="13">
        <f t="shared" si="9"/>
        <v>103.99999999999994</v>
      </c>
      <c r="F598" s="3">
        <v>26.6</v>
      </c>
      <c r="G598" s="3" t="s">
        <v>366</v>
      </c>
      <c r="H598" s="3">
        <v>23.5</v>
      </c>
      <c r="I598" s="3">
        <v>106</v>
      </c>
      <c r="J598" s="3">
        <v>164</v>
      </c>
      <c r="K598" s="8">
        <v>1</v>
      </c>
      <c r="L598" s="3">
        <v>4.9000000000000004</v>
      </c>
      <c r="M598" s="14">
        <v>2</v>
      </c>
      <c r="N598" s="14">
        <v>1</v>
      </c>
      <c r="O598" s="14">
        <v>0</v>
      </c>
      <c r="P598" s="3" t="s">
        <v>309</v>
      </c>
    </row>
    <row r="599" spans="1:16" ht="13.5" thickBot="1" x14ac:dyDescent="0.25">
      <c r="A599" s="5">
        <v>42572</v>
      </c>
      <c r="B599" s="3">
        <v>59</v>
      </c>
      <c r="C599" s="6">
        <v>0.51041666666666663</v>
      </c>
      <c r="D599" s="13">
        <v>12</v>
      </c>
      <c r="E599" s="13">
        <f t="shared" si="9"/>
        <v>172.99999999999994</v>
      </c>
      <c r="F599" s="3">
        <v>31.8</v>
      </c>
      <c r="G599" s="3" t="s">
        <v>365</v>
      </c>
      <c r="H599" s="3">
        <v>28.8</v>
      </c>
      <c r="I599" s="3">
        <v>107</v>
      </c>
      <c r="J599" s="3">
        <v>166</v>
      </c>
      <c r="K599" s="8">
        <v>1</v>
      </c>
      <c r="L599" s="3">
        <v>1.2</v>
      </c>
      <c r="M599" s="14">
        <v>2</v>
      </c>
      <c r="N599" s="14">
        <v>1</v>
      </c>
      <c r="O599" s="14">
        <v>0</v>
      </c>
      <c r="P599" s="3" t="s">
        <v>309</v>
      </c>
    </row>
    <row r="600" spans="1:16" ht="13.5" thickBot="1" x14ac:dyDescent="0.25">
      <c r="A600" s="5">
        <v>42572</v>
      </c>
      <c r="B600" s="3">
        <v>59</v>
      </c>
      <c r="C600" s="6">
        <v>0.54722222222222217</v>
      </c>
      <c r="D600" s="13">
        <v>13</v>
      </c>
      <c r="E600" s="13">
        <f t="shared" si="9"/>
        <v>225.99999999999991</v>
      </c>
      <c r="F600" s="3">
        <v>32.9</v>
      </c>
      <c r="G600" s="3" t="s">
        <v>365</v>
      </c>
      <c r="H600" s="3">
        <v>30.2</v>
      </c>
      <c r="I600" s="3">
        <v>105</v>
      </c>
      <c r="J600" s="3">
        <v>166</v>
      </c>
      <c r="K600" s="8">
        <v>1</v>
      </c>
      <c r="L600" s="3">
        <v>1.8</v>
      </c>
      <c r="M600" s="14">
        <v>2</v>
      </c>
      <c r="N600" s="14">
        <v>1</v>
      </c>
      <c r="O600" s="14">
        <v>0</v>
      </c>
      <c r="P600" s="3" t="s">
        <v>309</v>
      </c>
    </row>
    <row r="601" spans="1:16" ht="13.5" thickBot="1" x14ac:dyDescent="0.25">
      <c r="A601" s="5">
        <v>42572</v>
      </c>
      <c r="B601" s="3">
        <v>59</v>
      </c>
      <c r="C601" s="6">
        <v>0.58750000000000002</v>
      </c>
      <c r="D601" s="13">
        <v>14</v>
      </c>
      <c r="E601" s="13">
        <f t="shared" si="9"/>
        <v>284</v>
      </c>
      <c r="F601" s="3">
        <v>29.7</v>
      </c>
      <c r="G601" s="3" t="s">
        <v>366</v>
      </c>
      <c r="H601" s="3">
        <v>29.9</v>
      </c>
      <c r="I601" s="3">
        <v>105</v>
      </c>
      <c r="J601" s="3">
        <v>166</v>
      </c>
      <c r="K601" s="8">
        <v>1</v>
      </c>
      <c r="L601" s="3">
        <v>0</v>
      </c>
      <c r="M601" s="14">
        <v>2</v>
      </c>
      <c r="N601" s="14">
        <v>1</v>
      </c>
      <c r="O601" s="14">
        <v>0</v>
      </c>
      <c r="P601" s="3" t="s">
        <v>309</v>
      </c>
    </row>
    <row r="602" spans="1:16" ht="13.5" thickBot="1" x14ac:dyDescent="0.25">
      <c r="A602" s="5">
        <v>42572</v>
      </c>
      <c r="B602" s="3">
        <v>59</v>
      </c>
      <c r="C602" s="6">
        <v>0.62916666666666665</v>
      </c>
      <c r="D602" s="13">
        <v>15</v>
      </c>
      <c r="E602" s="13">
        <f t="shared" si="9"/>
        <v>343.99999999999994</v>
      </c>
      <c r="F602" s="3">
        <v>26.4</v>
      </c>
      <c r="G602" s="3" t="s">
        <v>366</v>
      </c>
      <c r="H602" s="3">
        <v>27.4</v>
      </c>
      <c r="I602" s="3">
        <v>105</v>
      </c>
      <c r="J602" s="3">
        <v>166</v>
      </c>
      <c r="K602" s="8">
        <v>1</v>
      </c>
      <c r="L602" s="3">
        <v>0.1</v>
      </c>
      <c r="M602" s="14">
        <v>2</v>
      </c>
      <c r="N602" s="14">
        <v>1</v>
      </c>
      <c r="O602" s="14">
        <v>0</v>
      </c>
      <c r="P602" s="3" t="s">
        <v>309</v>
      </c>
    </row>
    <row r="603" spans="1:16" ht="13.5" thickBot="1" x14ac:dyDescent="0.25">
      <c r="A603" s="5">
        <v>42572</v>
      </c>
      <c r="B603" s="3">
        <v>59</v>
      </c>
      <c r="C603" s="6">
        <v>0.67083333333333339</v>
      </c>
      <c r="D603" s="13">
        <v>16</v>
      </c>
      <c r="E603" s="13">
        <f t="shared" si="9"/>
        <v>404.00000000000006</v>
      </c>
      <c r="F603" s="3">
        <v>24.8</v>
      </c>
      <c r="G603" s="3" t="s">
        <v>366</v>
      </c>
      <c r="H603" s="3">
        <v>26.4</v>
      </c>
      <c r="I603" s="3">
        <v>105</v>
      </c>
      <c r="J603" s="3">
        <v>166</v>
      </c>
      <c r="K603" s="8">
        <v>1</v>
      </c>
      <c r="L603" s="3">
        <v>1.2</v>
      </c>
      <c r="M603" s="14">
        <v>2</v>
      </c>
      <c r="N603" s="14">
        <v>1</v>
      </c>
      <c r="O603" s="14">
        <v>0</v>
      </c>
      <c r="P603" s="3" t="s">
        <v>309</v>
      </c>
    </row>
    <row r="604" spans="1:16" ht="13.5" thickBot="1" x14ac:dyDescent="0.25">
      <c r="A604" s="5">
        <v>42572</v>
      </c>
      <c r="B604" s="3">
        <v>59</v>
      </c>
      <c r="C604" s="6">
        <v>0.71180555555555547</v>
      </c>
      <c r="D604" s="13">
        <v>17</v>
      </c>
      <c r="E604" s="13">
        <f t="shared" si="9"/>
        <v>462.99999999999983</v>
      </c>
      <c r="F604" s="3">
        <v>22.6</v>
      </c>
      <c r="G604" s="3" t="s">
        <v>366</v>
      </c>
      <c r="H604" s="3">
        <v>23.7</v>
      </c>
      <c r="I604" s="3">
        <v>105</v>
      </c>
      <c r="J604" s="3">
        <v>166</v>
      </c>
      <c r="K604" s="8">
        <v>1</v>
      </c>
      <c r="L604" s="3">
        <v>1.1000000000000001</v>
      </c>
      <c r="M604" s="14">
        <v>2</v>
      </c>
      <c r="N604" s="14">
        <v>1</v>
      </c>
      <c r="O604" s="14">
        <v>0</v>
      </c>
      <c r="P604" s="3" t="s">
        <v>309</v>
      </c>
    </row>
    <row r="605" spans="1:16" ht="13.5" thickBot="1" x14ac:dyDescent="0.25">
      <c r="A605" s="5">
        <v>42572</v>
      </c>
      <c r="B605" s="3">
        <v>59</v>
      </c>
      <c r="C605" s="6">
        <v>0.75069444444444444</v>
      </c>
      <c r="D605" s="13">
        <v>18</v>
      </c>
      <c r="E605" s="13">
        <f t="shared" si="9"/>
        <v>519</v>
      </c>
      <c r="F605" s="3">
        <v>23.3</v>
      </c>
      <c r="G605" s="3" t="s">
        <v>365</v>
      </c>
      <c r="H605" s="3">
        <v>24.7</v>
      </c>
      <c r="I605" s="3">
        <v>105</v>
      </c>
      <c r="J605" s="3">
        <v>166</v>
      </c>
      <c r="K605" s="8">
        <v>1</v>
      </c>
      <c r="L605" s="3">
        <v>0.8</v>
      </c>
      <c r="M605" s="14">
        <v>2</v>
      </c>
      <c r="N605" s="14">
        <v>1</v>
      </c>
      <c r="O605" s="14">
        <v>0</v>
      </c>
      <c r="P605" s="3" t="s">
        <v>309</v>
      </c>
    </row>
    <row r="606" spans="1:16" ht="13.5" thickBot="1" x14ac:dyDescent="0.25">
      <c r="A606" s="5">
        <v>42572</v>
      </c>
      <c r="B606" s="3">
        <v>59</v>
      </c>
      <c r="C606" s="6">
        <v>0.79513888888888884</v>
      </c>
      <c r="D606" s="18">
        <v>19</v>
      </c>
      <c r="E606" s="13">
        <f t="shared" si="9"/>
        <v>582.99999999999989</v>
      </c>
      <c r="F606" s="3">
        <v>26.8</v>
      </c>
      <c r="G606" s="3" t="s">
        <v>365</v>
      </c>
      <c r="H606" s="3">
        <v>29.2</v>
      </c>
      <c r="I606" s="3">
        <v>105</v>
      </c>
      <c r="J606" s="3">
        <v>166</v>
      </c>
      <c r="K606" s="8">
        <v>1</v>
      </c>
      <c r="L606" s="3">
        <v>0.7</v>
      </c>
      <c r="M606" s="14">
        <v>2</v>
      </c>
      <c r="N606" s="14">
        <v>1</v>
      </c>
      <c r="O606" s="14">
        <v>0</v>
      </c>
      <c r="P606" s="3" t="s">
        <v>309</v>
      </c>
    </row>
    <row r="607" spans="1:16" ht="13.5" thickBot="1" x14ac:dyDescent="0.25">
      <c r="A607" s="5">
        <v>42572</v>
      </c>
      <c r="B607" s="3">
        <v>60</v>
      </c>
      <c r="C607" s="6">
        <v>0.3888888888888889</v>
      </c>
      <c r="D607" s="13">
        <v>9</v>
      </c>
      <c r="E607" s="13">
        <f t="shared" si="9"/>
        <v>0</v>
      </c>
      <c r="F607" s="3">
        <v>18.899999999999999</v>
      </c>
      <c r="G607" s="3" t="s">
        <v>366</v>
      </c>
      <c r="H607" s="3">
        <v>21.4</v>
      </c>
      <c r="I607" s="3">
        <v>100</v>
      </c>
      <c r="J607" s="3">
        <v>45</v>
      </c>
      <c r="K607" s="8">
        <v>1</v>
      </c>
      <c r="L607" s="3">
        <v>0</v>
      </c>
      <c r="M607" s="14">
        <v>2</v>
      </c>
      <c r="N607" s="14">
        <v>1</v>
      </c>
      <c r="O607" s="14">
        <v>0</v>
      </c>
      <c r="P607" s="3" t="s">
        <v>310</v>
      </c>
    </row>
    <row r="608" spans="1:16" ht="13.5" thickBot="1" x14ac:dyDescent="0.25">
      <c r="A608" s="5">
        <v>42572</v>
      </c>
      <c r="B608" s="3">
        <v>60</v>
      </c>
      <c r="C608" s="6">
        <v>0.41875000000000001</v>
      </c>
      <c r="D608" s="13">
        <v>10</v>
      </c>
      <c r="E608" s="13">
        <f t="shared" si="9"/>
        <v>43.000000000000007</v>
      </c>
      <c r="F608" s="3">
        <v>23</v>
      </c>
      <c r="G608" s="3" t="s">
        <v>366</v>
      </c>
      <c r="H608" s="3">
        <v>23.8</v>
      </c>
      <c r="I608" s="3">
        <v>101</v>
      </c>
      <c r="J608" s="3">
        <v>54</v>
      </c>
      <c r="K608" s="8">
        <v>1</v>
      </c>
      <c r="L608" s="3">
        <v>0.2</v>
      </c>
      <c r="M608" s="14">
        <v>2</v>
      </c>
      <c r="N608" s="14">
        <v>1</v>
      </c>
      <c r="O608" s="14">
        <v>0</v>
      </c>
      <c r="P608" s="3" t="s">
        <v>310</v>
      </c>
    </row>
    <row r="609" spans="1:16" ht="13.5" thickBot="1" x14ac:dyDescent="0.25">
      <c r="A609" s="5">
        <v>42572</v>
      </c>
      <c r="B609" s="3">
        <v>60</v>
      </c>
      <c r="C609" s="6">
        <v>0.45902777777777781</v>
      </c>
      <c r="D609" s="13">
        <v>11</v>
      </c>
      <c r="E609" s="13">
        <f t="shared" si="9"/>
        <v>101.00000000000004</v>
      </c>
      <c r="F609" s="3">
        <v>23.3</v>
      </c>
      <c r="G609" s="3" t="s">
        <v>366</v>
      </c>
      <c r="H609" s="3">
        <v>24</v>
      </c>
      <c r="I609" s="3">
        <v>101</v>
      </c>
      <c r="J609" s="3">
        <v>54</v>
      </c>
      <c r="K609" s="8">
        <v>1</v>
      </c>
      <c r="L609" s="3">
        <v>4.7</v>
      </c>
      <c r="M609" s="14">
        <v>2</v>
      </c>
      <c r="N609" s="14">
        <v>1</v>
      </c>
      <c r="O609" s="14">
        <v>0</v>
      </c>
      <c r="P609" s="3" t="s">
        <v>310</v>
      </c>
    </row>
    <row r="610" spans="1:16" ht="13.5" thickBot="1" x14ac:dyDescent="0.25">
      <c r="A610" s="5">
        <v>42572</v>
      </c>
      <c r="B610" s="3">
        <v>60</v>
      </c>
      <c r="C610" s="6">
        <v>0.50347222222222221</v>
      </c>
      <c r="D610" s="13">
        <v>12</v>
      </c>
      <c r="E610" s="13">
        <f t="shared" si="9"/>
        <v>164.99999999999997</v>
      </c>
      <c r="F610" s="3">
        <v>32.200000000000003</v>
      </c>
      <c r="G610" s="3" t="s">
        <v>365</v>
      </c>
      <c r="H610" s="3">
        <v>27.2</v>
      </c>
      <c r="I610" s="3">
        <v>103</v>
      </c>
      <c r="J610" s="3">
        <v>49</v>
      </c>
      <c r="K610" s="8">
        <v>1</v>
      </c>
      <c r="L610" s="3">
        <v>3.5</v>
      </c>
      <c r="M610" s="14">
        <v>2</v>
      </c>
      <c r="N610" s="14">
        <v>1</v>
      </c>
      <c r="O610" s="14">
        <v>0</v>
      </c>
      <c r="P610" s="3" t="s">
        <v>310</v>
      </c>
    </row>
    <row r="611" spans="1:16" ht="13.5" thickBot="1" x14ac:dyDescent="0.25">
      <c r="A611" s="5">
        <v>42572</v>
      </c>
      <c r="B611" s="3">
        <v>60</v>
      </c>
      <c r="C611" s="6">
        <v>0.5444444444444444</v>
      </c>
      <c r="D611" s="13">
        <v>13</v>
      </c>
      <c r="E611" s="13">
        <f t="shared" si="9"/>
        <v>223.99999999999991</v>
      </c>
      <c r="F611" s="3">
        <v>36</v>
      </c>
      <c r="G611" s="3" t="s">
        <v>365</v>
      </c>
      <c r="H611" s="3">
        <v>31.2</v>
      </c>
      <c r="I611" s="3">
        <v>101</v>
      </c>
      <c r="J611" s="3">
        <v>50</v>
      </c>
      <c r="K611" s="8">
        <v>1</v>
      </c>
      <c r="L611" s="3">
        <v>2.2999999999999998</v>
      </c>
      <c r="M611" s="14">
        <v>2</v>
      </c>
      <c r="N611" s="14">
        <v>1</v>
      </c>
      <c r="O611" s="14">
        <v>0</v>
      </c>
      <c r="P611" s="3" t="s">
        <v>310</v>
      </c>
    </row>
    <row r="612" spans="1:16" ht="13.5" thickBot="1" x14ac:dyDescent="0.25">
      <c r="A612" s="5">
        <v>42572</v>
      </c>
      <c r="B612" s="3">
        <v>60</v>
      </c>
      <c r="C612" s="6">
        <v>0.5854166666666667</v>
      </c>
      <c r="D612" s="13">
        <v>14</v>
      </c>
      <c r="E612" s="13">
        <f t="shared" si="9"/>
        <v>283</v>
      </c>
      <c r="F612" s="3">
        <v>30.8</v>
      </c>
      <c r="G612" s="3" t="s">
        <v>366</v>
      </c>
      <c r="H612" s="3">
        <v>30.3</v>
      </c>
      <c r="I612" s="3">
        <v>101</v>
      </c>
      <c r="J612" s="3">
        <v>50</v>
      </c>
      <c r="K612" s="8">
        <v>1</v>
      </c>
      <c r="L612" s="3">
        <v>2.5</v>
      </c>
      <c r="M612" s="14">
        <v>2</v>
      </c>
      <c r="N612" s="14">
        <v>1</v>
      </c>
      <c r="O612" s="14">
        <v>0</v>
      </c>
      <c r="P612" s="3" t="s">
        <v>310</v>
      </c>
    </row>
    <row r="613" spans="1:16" ht="13.5" thickBot="1" x14ac:dyDescent="0.25">
      <c r="A613" s="5">
        <v>42572</v>
      </c>
      <c r="B613" s="3">
        <v>60</v>
      </c>
      <c r="C613" s="6">
        <v>0.62777777777777777</v>
      </c>
      <c r="D613" s="13">
        <v>15</v>
      </c>
      <c r="E613" s="13">
        <f t="shared" si="9"/>
        <v>343.99999999999994</v>
      </c>
      <c r="F613" s="3">
        <v>26.5</v>
      </c>
      <c r="G613" s="3" t="s">
        <v>366</v>
      </c>
      <c r="H613" s="3">
        <v>27.9</v>
      </c>
      <c r="I613" s="3">
        <v>102</v>
      </c>
      <c r="J613" s="3">
        <v>52</v>
      </c>
      <c r="K613" s="8">
        <v>1</v>
      </c>
      <c r="L613" s="3">
        <v>0.1</v>
      </c>
      <c r="M613" s="14">
        <v>2</v>
      </c>
      <c r="N613" s="14">
        <v>1</v>
      </c>
      <c r="O613" s="14">
        <v>0</v>
      </c>
      <c r="P613" s="3" t="s">
        <v>310</v>
      </c>
    </row>
    <row r="614" spans="1:16" ht="13.5" thickBot="1" x14ac:dyDescent="0.25">
      <c r="A614" s="5">
        <v>42572</v>
      </c>
      <c r="B614" s="3">
        <v>60</v>
      </c>
      <c r="C614" s="6">
        <v>0.66875000000000007</v>
      </c>
      <c r="D614" s="13">
        <v>16</v>
      </c>
      <c r="E614" s="13">
        <f t="shared" si="9"/>
        <v>403.00000000000006</v>
      </c>
      <c r="F614" s="3">
        <v>25.3</v>
      </c>
      <c r="G614" s="3" t="s">
        <v>366</v>
      </c>
      <c r="H614" s="3">
        <v>26.9</v>
      </c>
      <c r="I614" s="3">
        <v>102</v>
      </c>
      <c r="J614" s="3">
        <v>52</v>
      </c>
      <c r="K614" s="8">
        <v>1</v>
      </c>
      <c r="L614" s="3">
        <v>0.7</v>
      </c>
      <c r="M614" s="14">
        <v>2</v>
      </c>
      <c r="N614" s="14">
        <v>1</v>
      </c>
      <c r="O614" s="14">
        <v>0</v>
      </c>
      <c r="P614" s="3" t="s">
        <v>310</v>
      </c>
    </row>
    <row r="615" spans="1:16" ht="13.5" thickBot="1" x14ac:dyDescent="0.25">
      <c r="A615" s="5">
        <v>42572</v>
      </c>
      <c r="B615" s="3">
        <v>60</v>
      </c>
      <c r="C615" s="6">
        <v>0.70972222222222225</v>
      </c>
      <c r="D615" s="13">
        <v>17</v>
      </c>
      <c r="E615" s="13">
        <f t="shared" si="9"/>
        <v>462</v>
      </c>
      <c r="F615" s="3">
        <v>22.4</v>
      </c>
      <c r="G615" s="3" t="s">
        <v>366</v>
      </c>
      <c r="H615" s="3">
        <v>23.8</v>
      </c>
      <c r="I615" s="3">
        <v>102</v>
      </c>
      <c r="J615" s="3">
        <v>52</v>
      </c>
      <c r="K615" s="8">
        <v>1</v>
      </c>
      <c r="L615" s="3">
        <v>2</v>
      </c>
      <c r="M615" s="14">
        <v>2</v>
      </c>
      <c r="N615" s="14">
        <v>1</v>
      </c>
      <c r="O615" s="14">
        <v>0</v>
      </c>
      <c r="P615" s="3" t="s">
        <v>310</v>
      </c>
    </row>
    <row r="616" spans="1:16" ht="13.5" thickBot="1" x14ac:dyDescent="0.25">
      <c r="A616" s="5">
        <v>42572</v>
      </c>
      <c r="B616" s="3">
        <v>60</v>
      </c>
      <c r="C616" s="6">
        <v>0.74791666666666667</v>
      </c>
      <c r="D616" s="13">
        <v>18</v>
      </c>
      <c r="E616" s="13">
        <f t="shared" si="9"/>
        <v>517</v>
      </c>
      <c r="F616" s="3">
        <v>22.9</v>
      </c>
      <c r="G616" s="3" t="s">
        <v>365</v>
      </c>
      <c r="H616" s="3">
        <v>24.1</v>
      </c>
      <c r="I616" s="3">
        <v>102</v>
      </c>
      <c r="J616" s="3">
        <v>52</v>
      </c>
      <c r="K616" s="8">
        <v>1</v>
      </c>
      <c r="L616" s="3">
        <v>1.6</v>
      </c>
      <c r="M616" s="14">
        <v>2</v>
      </c>
      <c r="N616" s="14">
        <v>1</v>
      </c>
      <c r="O616" s="14">
        <v>0</v>
      </c>
      <c r="P616" s="3" t="s">
        <v>310</v>
      </c>
    </row>
    <row r="617" spans="1:16" ht="13.5" thickBot="1" x14ac:dyDescent="0.25">
      <c r="A617" s="5">
        <v>42572</v>
      </c>
      <c r="B617" s="3">
        <v>60</v>
      </c>
      <c r="C617" s="6">
        <v>0.79166666666666663</v>
      </c>
      <c r="D617" s="18">
        <v>19</v>
      </c>
      <c r="E617" s="13">
        <f t="shared" si="9"/>
        <v>579.99999999999989</v>
      </c>
      <c r="F617" s="3">
        <v>28.7</v>
      </c>
      <c r="G617" s="3" t="s">
        <v>365</v>
      </c>
      <c r="H617" s="3">
        <v>27.4</v>
      </c>
      <c r="I617" s="3">
        <v>101</v>
      </c>
      <c r="J617" s="3">
        <v>52</v>
      </c>
      <c r="K617" s="8">
        <v>1</v>
      </c>
      <c r="L617" s="3">
        <v>1</v>
      </c>
      <c r="M617" s="14">
        <v>2</v>
      </c>
      <c r="N617" s="14">
        <v>1</v>
      </c>
      <c r="O617" s="14">
        <v>0</v>
      </c>
      <c r="P617" s="3" t="s">
        <v>310</v>
      </c>
    </row>
    <row r="618" spans="1:16" ht="13.5" thickBot="1" x14ac:dyDescent="0.25">
      <c r="A618" s="5">
        <v>42572</v>
      </c>
      <c r="B618" s="3">
        <v>61</v>
      </c>
      <c r="C618" s="6">
        <v>0.38819444444444445</v>
      </c>
      <c r="D618" s="13">
        <v>9</v>
      </c>
      <c r="E618" s="13">
        <f t="shared" si="9"/>
        <v>0</v>
      </c>
      <c r="F618" s="3" t="s">
        <v>4</v>
      </c>
      <c r="G618" s="3" t="s">
        <v>4</v>
      </c>
      <c r="H618" s="3">
        <v>21.4</v>
      </c>
      <c r="I618" s="3">
        <v>100</v>
      </c>
      <c r="J618" s="3">
        <v>315</v>
      </c>
      <c r="K618" s="8">
        <v>0</v>
      </c>
      <c r="L618" s="3">
        <v>2.4</v>
      </c>
      <c r="M618" s="14">
        <v>2</v>
      </c>
      <c r="N618" s="14">
        <v>1</v>
      </c>
      <c r="O618" s="14">
        <v>0</v>
      </c>
      <c r="P618" s="3" t="s">
        <v>311</v>
      </c>
    </row>
    <row r="619" spans="1:16" ht="13.5" thickBot="1" x14ac:dyDescent="0.25">
      <c r="A619" s="5">
        <v>42572</v>
      </c>
      <c r="B619" s="3">
        <v>61</v>
      </c>
      <c r="C619" s="6">
        <v>0.41666666666666669</v>
      </c>
      <c r="D619" s="13">
        <v>10</v>
      </c>
      <c r="E619" s="13">
        <f t="shared" si="9"/>
        <v>41.000000000000014</v>
      </c>
      <c r="F619" s="3" t="s">
        <v>4</v>
      </c>
      <c r="G619" s="3" t="s">
        <v>4</v>
      </c>
      <c r="H619" s="3">
        <v>22.7</v>
      </c>
      <c r="I619" s="3">
        <v>100</v>
      </c>
      <c r="J619" s="3">
        <v>315</v>
      </c>
      <c r="K619" s="8">
        <v>0</v>
      </c>
      <c r="L619" s="3">
        <v>0</v>
      </c>
      <c r="M619" s="14">
        <v>2</v>
      </c>
      <c r="N619" s="14">
        <v>1</v>
      </c>
      <c r="O619" s="14">
        <v>0</v>
      </c>
      <c r="P619" s="3" t="s">
        <v>311</v>
      </c>
    </row>
    <row r="620" spans="1:16" ht="13.5" thickBot="1" x14ac:dyDescent="0.25">
      <c r="A620" s="5">
        <v>42572</v>
      </c>
      <c r="B620" s="3">
        <v>61</v>
      </c>
      <c r="C620" s="6">
        <v>0.45694444444444443</v>
      </c>
      <c r="D620" s="13">
        <v>11</v>
      </c>
      <c r="E620" s="13">
        <f t="shared" si="9"/>
        <v>98.999999999999972</v>
      </c>
      <c r="F620" s="3" t="s">
        <v>4</v>
      </c>
      <c r="G620" s="3" t="s">
        <v>4</v>
      </c>
      <c r="H620" s="3">
        <v>22.7</v>
      </c>
      <c r="I620" s="3">
        <v>100</v>
      </c>
      <c r="J620" s="3">
        <v>315</v>
      </c>
      <c r="K620" s="8">
        <v>0</v>
      </c>
      <c r="L620" s="3">
        <v>2.5</v>
      </c>
      <c r="M620" s="14">
        <v>2</v>
      </c>
      <c r="N620" s="14">
        <v>1</v>
      </c>
      <c r="O620" s="14">
        <v>0</v>
      </c>
      <c r="P620" s="3" t="s">
        <v>311</v>
      </c>
    </row>
    <row r="621" spans="1:16" ht="13.5" thickBot="1" x14ac:dyDescent="0.25">
      <c r="A621" s="5">
        <v>42572</v>
      </c>
      <c r="B621" s="3">
        <v>61</v>
      </c>
      <c r="C621" s="6">
        <v>0.49791666666666662</v>
      </c>
      <c r="D621" s="13">
        <v>12</v>
      </c>
      <c r="E621" s="13">
        <f t="shared" si="9"/>
        <v>157.99999999999991</v>
      </c>
      <c r="F621" s="3" t="s">
        <v>4</v>
      </c>
      <c r="G621" s="3" t="s">
        <v>4</v>
      </c>
      <c r="H621" s="3">
        <v>25.4</v>
      </c>
      <c r="I621" s="3">
        <v>100</v>
      </c>
      <c r="J621" s="3">
        <v>315</v>
      </c>
      <c r="K621" s="8">
        <v>0</v>
      </c>
      <c r="L621" s="3">
        <v>4.5</v>
      </c>
      <c r="M621" s="14">
        <v>2</v>
      </c>
      <c r="N621" s="14">
        <v>1</v>
      </c>
      <c r="O621" s="14">
        <v>0</v>
      </c>
      <c r="P621" s="3" t="s">
        <v>311</v>
      </c>
    </row>
    <row r="622" spans="1:16" ht="13.5" thickBot="1" x14ac:dyDescent="0.25">
      <c r="A622" s="5">
        <v>42572</v>
      </c>
      <c r="B622" s="3">
        <v>61</v>
      </c>
      <c r="C622" s="6">
        <v>0.54166666666666663</v>
      </c>
      <c r="D622" s="13">
        <v>13</v>
      </c>
      <c r="E622" s="13">
        <f t="shared" si="9"/>
        <v>220.99999999999994</v>
      </c>
      <c r="F622" s="3" t="s">
        <v>4</v>
      </c>
      <c r="G622" s="3" t="s">
        <v>4</v>
      </c>
      <c r="H622" s="3">
        <v>29.6</v>
      </c>
      <c r="I622" s="3">
        <v>100</v>
      </c>
      <c r="J622" s="3">
        <v>315</v>
      </c>
      <c r="K622" s="8">
        <v>0</v>
      </c>
      <c r="L622" s="3">
        <v>1.9</v>
      </c>
      <c r="M622" s="14">
        <v>2</v>
      </c>
      <c r="N622" s="14">
        <v>1</v>
      </c>
      <c r="O622" s="14">
        <v>0</v>
      </c>
      <c r="P622" s="3" t="s">
        <v>311</v>
      </c>
    </row>
    <row r="623" spans="1:16" ht="13.5" thickBot="1" x14ac:dyDescent="0.25">
      <c r="A623" s="5">
        <v>42572</v>
      </c>
      <c r="B623" s="3">
        <v>61</v>
      </c>
      <c r="C623" s="6">
        <v>0.58263888888888882</v>
      </c>
      <c r="D623" s="13">
        <v>14</v>
      </c>
      <c r="E623" s="13">
        <f t="shared" si="9"/>
        <v>279.99999999999989</v>
      </c>
      <c r="F623" s="3" t="s">
        <v>4</v>
      </c>
      <c r="G623" s="3" t="s">
        <v>4</v>
      </c>
      <c r="H623" s="3">
        <v>30.5</v>
      </c>
      <c r="I623" s="3">
        <v>100</v>
      </c>
      <c r="J623" s="3">
        <v>315</v>
      </c>
      <c r="K623" s="8">
        <v>0</v>
      </c>
      <c r="L623" s="3">
        <v>1.8</v>
      </c>
      <c r="M623" s="14">
        <v>2</v>
      </c>
      <c r="N623" s="14">
        <v>1</v>
      </c>
      <c r="O623" s="14">
        <v>0</v>
      </c>
      <c r="P623" s="3" t="s">
        <v>311</v>
      </c>
    </row>
    <row r="624" spans="1:16" ht="13.5" thickBot="1" x14ac:dyDescent="0.25">
      <c r="A624" s="5">
        <v>42572</v>
      </c>
      <c r="B624" s="3">
        <v>61</v>
      </c>
      <c r="C624" s="6">
        <v>0.62430555555555556</v>
      </c>
      <c r="D624" s="13">
        <v>15</v>
      </c>
      <c r="E624" s="13">
        <f t="shared" si="9"/>
        <v>340</v>
      </c>
      <c r="F624" s="3" t="s">
        <v>4</v>
      </c>
      <c r="G624" s="3" t="s">
        <v>4</v>
      </c>
      <c r="H624" s="3">
        <v>28.7</v>
      </c>
      <c r="I624" s="3">
        <v>100</v>
      </c>
      <c r="J624" s="3">
        <v>315</v>
      </c>
      <c r="K624" s="8">
        <v>0</v>
      </c>
      <c r="L624" s="3">
        <v>0.1</v>
      </c>
      <c r="M624" s="14">
        <v>2</v>
      </c>
      <c r="N624" s="14">
        <v>1</v>
      </c>
      <c r="O624" s="14">
        <v>0</v>
      </c>
      <c r="P624" s="3" t="s">
        <v>311</v>
      </c>
    </row>
    <row r="625" spans="1:16" ht="13.5" thickBot="1" x14ac:dyDescent="0.25">
      <c r="A625" s="5">
        <v>42572</v>
      </c>
      <c r="B625" s="3">
        <v>61</v>
      </c>
      <c r="C625" s="6">
        <v>0.66527777777777775</v>
      </c>
      <c r="D625" s="13">
        <v>16</v>
      </c>
      <c r="E625" s="13">
        <f t="shared" si="9"/>
        <v>398.99999999999994</v>
      </c>
      <c r="F625" s="3" t="s">
        <v>4</v>
      </c>
      <c r="G625" s="3" t="s">
        <v>4</v>
      </c>
      <c r="H625" s="3">
        <v>27</v>
      </c>
      <c r="I625" s="3">
        <v>100</v>
      </c>
      <c r="J625" s="3">
        <v>315</v>
      </c>
      <c r="K625" s="8">
        <v>0</v>
      </c>
      <c r="L625" s="3">
        <v>1.4</v>
      </c>
      <c r="M625" s="14">
        <v>2</v>
      </c>
      <c r="N625" s="14">
        <v>1</v>
      </c>
      <c r="O625" s="14">
        <v>0</v>
      </c>
      <c r="P625" s="3" t="s">
        <v>311</v>
      </c>
    </row>
    <row r="626" spans="1:16" ht="13.5" thickBot="1" x14ac:dyDescent="0.25">
      <c r="A626" s="5">
        <v>42572</v>
      </c>
      <c r="B626" s="3">
        <v>61</v>
      </c>
      <c r="C626" s="6">
        <v>0.70763888888888893</v>
      </c>
      <c r="D626" s="13">
        <v>17</v>
      </c>
      <c r="E626" s="13">
        <f t="shared" si="9"/>
        <v>460.00000000000006</v>
      </c>
      <c r="F626" s="3" t="s">
        <v>4</v>
      </c>
      <c r="G626" s="3" t="s">
        <v>4</v>
      </c>
      <c r="H626" s="3">
        <v>24.2</v>
      </c>
      <c r="I626" s="3">
        <v>100</v>
      </c>
      <c r="J626" s="3">
        <v>315</v>
      </c>
      <c r="K626" s="8">
        <v>0</v>
      </c>
      <c r="L626" s="3">
        <v>1.8</v>
      </c>
      <c r="M626" s="14">
        <v>2</v>
      </c>
      <c r="N626" s="14">
        <v>1</v>
      </c>
      <c r="O626" s="14">
        <v>0</v>
      </c>
      <c r="P626" s="3" t="s">
        <v>311</v>
      </c>
    </row>
    <row r="627" spans="1:16" ht="13.5" thickBot="1" x14ac:dyDescent="0.25">
      <c r="A627" s="5">
        <v>42572</v>
      </c>
      <c r="B627" s="3">
        <v>61</v>
      </c>
      <c r="C627" s="6">
        <v>0.74652777777777779</v>
      </c>
      <c r="D627" s="13">
        <v>18</v>
      </c>
      <c r="E627" s="13">
        <f t="shared" si="9"/>
        <v>516</v>
      </c>
      <c r="F627" s="3" t="s">
        <v>4</v>
      </c>
      <c r="G627" s="3" t="s">
        <v>4</v>
      </c>
      <c r="H627" s="3">
        <v>23.9</v>
      </c>
      <c r="I627" s="3">
        <v>100</v>
      </c>
      <c r="J627" s="3">
        <v>315</v>
      </c>
      <c r="K627" s="8">
        <v>0</v>
      </c>
      <c r="L627" s="3">
        <v>0.7</v>
      </c>
      <c r="M627" s="14">
        <v>2</v>
      </c>
      <c r="N627" s="14">
        <v>1</v>
      </c>
      <c r="O627" s="14">
        <v>0</v>
      </c>
      <c r="P627" s="3" t="s">
        <v>311</v>
      </c>
    </row>
    <row r="628" spans="1:16" ht="13.5" thickBot="1" x14ac:dyDescent="0.25">
      <c r="A628" s="5">
        <v>42572</v>
      </c>
      <c r="B628" s="3">
        <v>61</v>
      </c>
      <c r="C628" s="6">
        <v>0.78888888888888886</v>
      </c>
      <c r="D628" s="18">
        <v>19</v>
      </c>
      <c r="E628" s="13">
        <f t="shared" si="9"/>
        <v>577</v>
      </c>
      <c r="F628" s="3" t="s">
        <v>4</v>
      </c>
      <c r="G628" s="3" t="s">
        <v>4</v>
      </c>
      <c r="H628" s="3">
        <v>26.8</v>
      </c>
      <c r="I628" s="3">
        <v>100</v>
      </c>
      <c r="J628" s="3">
        <v>315</v>
      </c>
      <c r="K628" s="8">
        <v>0</v>
      </c>
      <c r="L628" s="3">
        <v>0</v>
      </c>
      <c r="M628" s="14">
        <v>2</v>
      </c>
      <c r="N628" s="14">
        <v>1</v>
      </c>
      <c r="O628" s="14">
        <v>0</v>
      </c>
      <c r="P628" s="3" t="s">
        <v>311</v>
      </c>
    </row>
    <row r="629" spans="1:16" ht="13.5" thickBot="1" x14ac:dyDescent="0.25">
      <c r="A629" s="5">
        <v>42572</v>
      </c>
      <c r="B629" s="3">
        <v>62</v>
      </c>
      <c r="C629" s="6">
        <v>0.3888888888888889</v>
      </c>
      <c r="D629" s="13">
        <v>9</v>
      </c>
      <c r="E629" s="13">
        <f t="shared" si="9"/>
        <v>0</v>
      </c>
      <c r="F629" s="3">
        <v>20</v>
      </c>
      <c r="G629" s="3" t="s">
        <v>366</v>
      </c>
      <c r="H629" s="3">
        <v>22.9</v>
      </c>
      <c r="I629" s="3">
        <v>100</v>
      </c>
      <c r="J629" s="3">
        <v>45</v>
      </c>
      <c r="K629" s="8">
        <v>1</v>
      </c>
      <c r="L629" s="3">
        <v>0</v>
      </c>
      <c r="M629" s="14">
        <v>2</v>
      </c>
      <c r="N629" s="14">
        <v>1</v>
      </c>
      <c r="O629" s="14">
        <v>0</v>
      </c>
      <c r="P629" s="3" t="s">
        <v>312</v>
      </c>
    </row>
    <row r="630" spans="1:16" ht="13.5" thickBot="1" x14ac:dyDescent="0.25">
      <c r="A630" s="5">
        <v>42572</v>
      </c>
      <c r="B630" s="3">
        <v>62</v>
      </c>
      <c r="C630" s="6">
        <v>0.41875000000000001</v>
      </c>
      <c r="D630" s="13">
        <v>10</v>
      </c>
      <c r="E630" s="13">
        <f t="shared" si="9"/>
        <v>43.000000000000007</v>
      </c>
      <c r="F630" s="3">
        <v>23</v>
      </c>
      <c r="G630" s="3" t="s">
        <v>366</v>
      </c>
      <c r="H630" s="3">
        <v>23.8</v>
      </c>
      <c r="I630" s="3">
        <v>103</v>
      </c>
      <c r="J630" s="3">
        <v>54</v>
      </c>
      <c r="K630" s="8">
        <v>1</v>
      </c>
      <c r="L630" s="3">
        <v>0.2</v>
      </c>
      <c r="M630" s="14">
        <v>2</v>
      </c>
      <c r="N630" s="14">
        <v>1</v>
      </c>
      <c r="O630" s="14">
        <v>0</v>
      </c>
      <c r="P630" s="3" t="s">
        <v>312</v>
      </c>
    </row>
    <row r="631" spans="1:16" ht="13.5" thickBot="1" x14ac:dyDescent="0.25">
      <c r="A631" s="5">
        <v>42572</v>
      </c>
      <c r="B631" s="3">
        <v>62</v>
      </c>
      <c r="C631" s="6">
        <v>0.45902777777777781</v>
      </c>
      <c r="D631" s="13">
        <v>11</v>
      </c>
      <c r="E631" s="13">
        <f t="shared" si="9"/>
        <v>101.00000000000004</v>
      </c>
      <c r="F631" s="3">
        <v>23.3</v>
      </c>
      <c r="G631" s="3" t="s">
        <v>366</v>
      </c>
      <c r="H631" s="3">
        <v>24</v>
      </c>
      <c r="I631" s="3">
        <v>103</v>
      </c>
      <c r="J631" s="3">
        <v>59</v>
      </c>
      <c r="K631" s="8">
        <v>1</v>
      </c>
      <c r="L631" s="3">
        <v>4.7</v>
      </c>
      <c r="M631" s="14">
        <v>2</v>
      </c>
      <c r="N631" s="14">
        <v>1</v>
      </c>
      <c r="O631" s="14">
        <v>0</v>
      </c>
      <c r="P631" s="3" t="s">
        <v>312</v>
      </c>
    </row>
    <row r="632" spans="1:16" ht="13.5" thickBot="1" x14ac:dyDescent="0.25">
      <c r="A632" s="5">
        <v>42572</v>
      </c>
      <c r="B632" s="3">
        <v>62</v>
      </c>
      <c r="C632" s="6">
        <v>0.50347222222222221</v>
      </c>
      <c r="D632" s="13">
        <v>12</v>
      </c>
      <c r="E632" s="13">
        <f t="shared" si="9"/>
        <v>164.99999999999997</v>
      </c>
      <c r="F632" s="3">
        <v>33.6</v>
      </c>
      <c r="G632" s="3" t="s">
        <v>365</v>
      </c>
      <c r="H632" s="3">
        <v>27.2</v>
      </c>
      <c r="I632" s="3">
        <v>105</v>
      </c>
      <c r="J632" s="3">
        <v>52</v>
      </c>
      <c r="K632" s="8">
        <v>1</v>
      </c>
      <c r="L632" s="3">
        <v>3.5</v>
      </c>
      <c r="M632" s="14">
        <v>2</v>
      </c>
      <c r="N632" s="14">
        <v>1</v>
      </c>
      <c r="O632" s="14">
        <v>0</v>
      </c>
      <c r="P632" s="3" t="s">
        <v>312</v>
      </c>
    </row>
    <row r="633" spans="1:16" ht="13.5" thickBot="1" x14ac:dyDescent="0.25">
      <c r="A633" s="5">
        <v>42572</v>
      </c>
      <c r="B633" s="3">
        <v>62</v>
      </c>
      <c r="C633" s="6">
        <v>0.5444444444444444</v>
      </c>
      <c r="D633" s="13">
        <v>13</v>
      </c>
      <c r="E633" s="13">
        <f t="shared" si="9"/>
        <v>223.99999999999991</v>
      </c>
      <c r="F633" s="3">
        <v>37.200000000000003</v>
      </c>
      <c r="G633" s="3" t="s">
        <v>365</v>
      </c>
      <c r="H633" s="3">
        <v>31.2</v>
      </c>
      <c r="I633" s="3">
        <v>105</v>
      </c>
      <c r="J633" s="3">
        <v>52</v>
      </c>
      <c r="K633" s="8">
        <v>1</v>
      </c>
      <c r="L633" s="3">
        <v>2.2999999999999998</v>
      </c>
      <c r="M633" s="14">
        <v>2</v>
      </c>
      <c r="N633" s="14">
        <v>1</v>
      </c>
      <c r="O633" s="14">
        <v>0</v>
      </c>
      <c r="P633" s="3" t="s">
        <v>312</v>
      </c>
    </row>
    <row r="634" spans="1:16" ht="13.5" thickBot="1" x14ac:dyDescent="0.25">
      <c r="A634" s="5">
        <v>42572</v>
      </c>
      <c r="B634" s="3">
        <v>62</v>
      </c>
      <c r="C634" s="6">
        <v>0.58611111111111114</v>
      </c>
      <c r="D634" s="13">
        <v>14</v>
      </c>
      <c r="E634" s="13">
        <f t="shared" si="9"/>
        <v>284</v>
      </c>
      <c r="F634" s="3">
        <v>31.5</v>
      </c>
      <c r="G634" s="3" t="s">
        <v>366</v>
      </c>
      <c r="H634" s="3">
        <v>30.3</v>
      </c>
      <c r="I634" s="3">
        <v>108</v>
      </c>
      <c r="J634" s="3">
        <v>57</v>
      </c>
      <c r="K634" s="8">
        <v>1</v>
      </c>
      <c r="L634" s="3">
        <v>2.5</v>
      </c>
      <c r="M634" s="14">
        <v>2</v>
      </c>
      <c r="N634" s="14">
        <v>1</v>
      </c>
      <c r="O634" s="14">
        <v>0</v>
      </c>
      <c r="P634" s="3" t="s">
        <v>312</v>
      </c>
    </row>
    <row r="635" spans="1:16" ht="13.5" thickBot="1" x14ac:dyDescent="0.25">
      <c r="A635" s="5">
        <v>42572</v>
      </c>
      <c r="B635" s="3">
        <v>62</v>
      </c>
      <c r="C635" s="6">
        <v>0.62777777777777777</v>
      </c>
      <c r="D635" s="13">
        <v>15</v>
      </c>
      <c r="E635" s="13">
        <f t="shared" si="9"/>
        <v>343.99999999999994</v>
      </c>
      <c r="F635" s="3">
        <v>28.5</v>
      </c>
      <c r="G635" s="3" t="s">
        <v>366</v>
      </c>
      <c r="H635" s="3">
        <v>27.9</v>
      </c>
      <c r="I635" s="3">
        <v>108</v>
      </c>
      <c r="J635" s="3">
        <v>57</v>
      </c>
      <c r="K635" s="8">
        <v>1</v>
      </c>
      <c r="L635" s="3">
        <v>0.1</v>
      </c>
      <c r="M635" s="14">
        <v>2</v>
      </c>
      <c r="N635" s="14">
        <v>1</v>
      </c>
      <c r="O635" s="14">
        <v>0</v>
      </c>
      <c r="P635" s="3" t="s">
        <v>312</v>
      </c>
    </row>
    <row r="636" spans="1:16" ht="13.5" thickBot="1" x14ac:dyDescent="0.25">
      <c r="A636" s="5">
        <v>42572</v>
      </c>
      <c r="B636" s="3">
        <v>62</v>
      </c>
      <c r="C636" s="6">
        <v>0.66875000000000007</v>
      </c>
      <c r="D636" s="13">
        <v>16</v>
      </c>
      <c r="E636" s="13">
        <f t="shared" si="9"/>
        <v>403.00000000000006</v>
      </c>
      <c r="F636" s="3">
        <v>25.9</v>
      </c>
      <c r="G636" s="3" t="s">
        <v>366</v>
      </c>
      <c r="H636" s="3">
        <v>26.9</v>
      </c>
      <c r="I636" s="3">
        <v>108</v>
      </c>
      <c r="J636" s="3">
        <v>57</v>
      </c>
      <c r="K636" s="8">
        <v>1</v>
      </c>
      <c r="L636" s="3">
        <v>0.7</v>
      </c>
      <c r="M636" s="14">
        <v>2</v>
      </c>
      <c r="N636" s="14">
        <v>1</v>
      </c>
      <c r="O636" s="14">
        <v>0</v>
      </c>
      <c r="P636" s="3" t="s">
        <v>312</v>
      </c>
    </row>
    <row r="637" spans="1:16" ht="13.5" thickBot="1" x14ac:dyDescent="0.25">
      <c r="A637" s="5">
        <v>42572</v>
      </c>
      <c r="B637" s="3">
        <v>62</v>
      </c>
      <c r="C637" s="6">
        <v>0.70972222222222225</v>
      </c>
      <c r="D637" s="13">
        <v>17</v>
      </c>
      <c r="E637" s="13">
        <f t="shared" si="9"/>
        <v>462</v>
      </c>
      <c r="F637" s="3">
        <v>22.4</v>
      </c>
      <c r="G637" s="3" t="s">
        <v>366</v>
      </c>
      <c r="H637" s="3">
        <v>23.8</v>
      </c>
      <c r="I637" s="3">
        <v>108</v>
      </c>
      <c r="J637" s="3">
        <v>57</v>
      </c>
      <c r="K637" s="8">
        <v>1</v>
      </c>
      <c r="L637" s="3">
        <v>2</v>
      </c>
      <c r="M637" s="14">
        <v>2</v>
      </c>
      <c r="N637" s="14">
        <v>1</v>
      </c>
      <c r="O637" s="14">
        <v>0</v>
      </c>
      <c r="P637" s="3" t="s">
        <v>312</v>
      </c>
    </row>
    <row r="638" spans="1:16" ht="13.5" thickBot="1" x14ac:dyDescent="0.25">
      <c r="A638" s="5">
        <v>42572</v>
      </c>
      <c r="B638" s="3">
        <v>62</v>
      </c>
      <c r="C638" s="6">
        <v>0.74791666666666667</v>
      </c>
      <c r="D638" s="13">
        <v>18</v>
      </c>
      <c r="E638" s="13">
        <f t="shared" si="9"/>
        <v>517</v>
      </c>
      <c r="F638" s="3">
        <v>23</v>
      </c>
      <c r="G638" s="3" t="s">
        <v>365</v>
      </c>
      <c r="H638" s="3">
        <v>24.1</v>
      </c>
      <c r="I638" s="3">
        <v>108</v>
      </c>
      <c r="J638" s="3">
        <v>57</v>
      </c>
      <c r="K638" s="8">
        <v>1</v>
      </c>
      <c r="L638" s="3">
        <v>1.6</v>
      </c>
      <c r="M638" s="14">
        <v>2</v>
      </c>
      <c r="N638" s="14">
        <v>1</v>
      </c>
      <c r="O638" s="14">
        <v>0</v>
      </c>
      <c r="P638" s="3" t="s">
        <v>312</v>
      </c>
    </row>
    <row r="639" spans="1:16" ht="13.5" thickBot="1" x14ac:dyDescent="0.25">
      <c r="A639" s="5">
        <v>42572</v>
      </c>
      <c r="B639" s="3">
        <v>62</v>
      </c>
      <c r="C639" s="6">
        <v>0.79166666666666663</v>
      </c>
      <c r="D639" s="18">
        <v>19</v>
      </c>
      <c r="E639" s="13">
        <f t="shared" si="9"/>
        <v>579.99999999999989</v>
      </c>
      <c r="F639" s="3">
        <v>27.1</v>
      </c>
      <c r="G639" s="3" t="s">
        <v>365</v>
      </c>
      <c r="H639" s="3">
        <v>27.4</v>
      </c>
      <c r="I639" s="3">
        <v>107</v>
      </c>
      <c r="J639" s="3">
        <v>57</v>
      </c>
      <c r="K639" s="8">
        <v>1</v>
      </c>
      <c r="L639" s="3">
        <v>1</v>
      </c>
      <c r="M639" s="14">
        <v>2</v>
      </c>
      <c r="N639" s="14">
        <v>1</v>
      </c>
      <c r="O639" s="14">
        <v>0</v>
      </c>
      <c r="P639" s="3" t="s">
        <v>312</v>
      </c>
    </row>
    <row r="640" spans="1:16" ht="13.5" thickBot="1" x14ac:dyDescent="0.25">
      <c r="A640" s="5">
        <v>42572</v>
      </c>
      <c r="B640" s="3">
        <v>63</v>
      </c>
      <c r="C640" s="6">
        <v>0.39097222222222222</v>
      </c>
      <c r="D640" s="13">
        <v>9</v>
      </c>
      <c r="E640" s="13">
        <f t="shared" si="9"/>
        <v>0</v>
      </c>
      <c r="F640" s="3" t="s">
        <v>4</v>
      </c>
      <c r="G640" s="3" t="s">
        <v>4</v>
      </c>
      <c r="H640" s="3">
        <v>23</v>
      </c>
      <c r="I640" s="3">
        <v>100</v>
      </c>
      <c r="J640" s="3">
        <v>225</v>
      </c>
      <c r="K640" s="8">
        <v>0</v>
      </c>
      <c r="L640" s="3">
        <v>1.9</v>
      </c>
      <c r="M640" s="14">
        <v>2</v>
      </c>
      <c r="N640" s="14">
        <v>1</v>
      </c>
      <c r="O640" s="14">
        <v>0</v>
      </c>
      <c r="P640" s="3" t="s">
        <v>313</v>
      </c>
    </row>
    <row r="641" spans="1:16" ht="13.5" thickBot="1" x14ac:dyDescent="0.25">
      <c r="A641" s="5">
        <v>42572</v>
      </c>
      <c r="B641" s="3">
        <v>63</v>
      </c>
      <c r="C641" s="6">
        <v>0.42777777777777781</v>
      </c>
      <c r="D641" s="13">
        <v>10</v>
      </c>
      <c r="E641" s="13">
        <f t="shared" si="9"/>
        <v>53.00000000000005</v>
      </c>
      <c r="F641" s="3" t="s">
        <v>4</v>
      </c>
      <c r="G641" s="3" t="s">
        <v>4</v>
      </c>
      <c r="H641" s="3">
        <v>24.9</v>
      </c>
      <c r="I641" s="3">
        <v>100</v>
      </c>
      <c r="J641" s="3">
        <v>225</v>
      </c>
      <c r="K641" s="8">
        <v>0</v>
      </c>
      <c r="L641" s="3">
        <v>0</v>
      </c>
      <c r="M641" s="14">
        <v>2</v>
      </c>
      <c r="N641" s="14">
        <v>1</v>
      </c>
      <c r="O641" s="14">
        <v>0</v>
      </c>
      <c r="P641" s="3" t="s">
        <v>313</v>
      </c>
    </row>
    <row r="642" spans="1:16" ht="13.5" thickBot="1" x14ac:dyDescent="0.25">
      <c r="A642" s="5">
        <v>42572</v>
      </c>
      <c r="B642" s="3">
        <v>63</v>
      </c>
      <c r="C642" s="6">
        <v>0.46666666666666662</v>
      </c>
      <c r="D642" s="13">
        <v>11</v>
      </c>
      <c r="E642" s="13">
        <f t="shared" ref="E642:E705" si="10">IF(B642=B641,((C642-C641)*1440)+E641,0)</f>
        <v>108.99999999999993</v>
      </c>
      <c r="F642" s="3" t="s">
        <v>4</v>
      </c>
      <c r="G642" s="3" t="s">
        <v>4</v>
      </c>
      <c r="H642" s="3">
        <v>23.7</v>
      </c>
      <c r="I642" s="3">
        <v>100</v>
      </c>
      <c r="J642" s="3">
        <v>225</v>
      </c>
      <c r="K642" s="8">
        <v>0</v>
      </c>
      <c r="L642" s="3">
        <v>5.7</v>
      </c>
      <c r="M642" s="14">
        <v>2</v>
      </c>
      <c r="N642" s="14">
        <v>1</v>
      </c>
      <c r="O642" s="14">
        <v>0</v>
      </c>
      <c r="P642" s="3" t="s">
        <v>313</v>
      </c>
    </row>
    <row r="643" spans="1:16" ht="13.5" thickBot="1" x14ac:dyDescent="0.25">
      <c r="A643" s="5">
        <v>42572</v>
      </c>
      <c r="B643" s="3">
        <v>63</v>
      </c>
      <c r="C643" s="6">
        <v>0.51527777777777783</v>
      </c>
      <c r="D643" s="13">
        <v>12</v>
      </c>
      <c r="E643" s="13">
        <f t="shared" si="10"/>
        <v>179.00000000000009</v>
      </c>
      <c r="F643" s="3" t="s">
        <v>4</v>
      </c>
      <c r="G643" s="3" t="s">
        <v>4</v>
      </c>
      <c r="H643" s="3">
        <v>28.1</v>
      </c>
      <c r="I643" s="3">
        <v>100</v>
      </c>
      <c r="J643" s="3">
        <v>225</v>
      </c>
      <c r="K643" s="8">
        <v>0</v>
      </c>
      <c r="L643" s="3">
        <v>3.3</v>
      </c>
      <c r="M643" s="14">
        <v>2</v>
      </c>
      <c r="N643" s="14">
        <v>1</v>
      </c>
      <c r="O643" s="14">
        <v>0</v>
      </c>
      <c r="P643" s="3" t="s">
        <v>313</v>
      </c>
    </row>
    <row r="644" spans="1:16" ht="13.5" thickBot="1" x14ac:dyDescent="0.25">
      <c r="A644" s="5">
        <v>42572</v>
      </c>
      <c r="B644" s="3">
        <v>63</v>
      </c>
      <c r="C644" s="6">
        <v>0.55138888888888882</v>
      </c>
      <c r="D644" s="13">
        <v>13</v>
      </c>
      <c r="E644" s="13">
        <f t="shared" si="10"/>
        <v>230.99999999999989</v>
      </c>
      <c r="F644" s="3" t="s">
        <v>4</v>
      </c>
      <c r="G644" s="3" t="s">
        <v>4</v>
      </c>
      <c r="H644" s="3">
        <v>31.2</v>
      </c>
      <c r="I644" s="3">
        <v>100</v>
      </c>
      <c r="J644" s="3">
        <v>225</v>
      </c>
      <c r="K644" s="8">
        <v>0</v>
      </c>
      <c r="L644" s="3">
        <v>3.1</v>
      </c>
      <c r="M644" s="14">
        <v>2</v>
      </c>
      <c r="N644" s="14">
        <v>1</v>
      </c>
      <c r="O644" s="14">
        <v>0</v>
      </c>
      <c r="P644" s="3" t="s">
        <v>313</v>
      </c>
    </row>
    <row r="645" spans="1:16" ht="13.5" thickBot="1" x14ac:dyDescent="0.25">
      <c r="A645" s="5">
        <v>42572</v>
      </c>
      <c r="B645" s="3">
        <v>63</v>
      </c>
      <c r="C645" s="6">
        <v>0.59027777777777779</v>
      </c>
      <c r="D645" s="13">
        <v>14</v>
      </c>
      <c r="E645" s="13">
        <f t="shared" si="10"/>
        <v>287</v>
      </c>
      <c r="F645" s="3" t="s">
        <v>4</v>
      </c>
      <c r="G645" s="3" t="s">
        <v>4</v>
      </c>
      <c r="H645" s="3">
        <v>29.2</v>
      </c>
      <c r="I645" s="3">
        <v>100</v>
      </c>
      <c r="J645" s="3">
        <v>225</v>
      </c>
      <c r="K645" s="8">
        <v>0</v>
      </c>
      <c r="L645" s="3">
        <v>2</v>
      </c>
      <c r="M645" s="14">
        <v>2</v>
      </c>
      <c r="N645" s="14">
        <v>1</v>
      </c>
      <c r="O645" s="14">
        <v>0</v>
      </c>
      <c r="P645" s="3" t="s">
        <v>313</v>
      </c>
    </row>
    <row r="646" spans="1:16" ht="13.5" thickBot="1" x14ac:dyDescent="0.25">
      <c r="A646" s="5">
        <v>42572</v>
      </c>
      <c r="B646" s="3">
        <v>63</v>
      </c>
      <c r="C646" s="6">
        <v>0.63194444444444442</v>
      </c>
      <c r="D646" s="13">
        <v>15</v>
      </c>
      <c r="E646" s="13">
        <f t="shared" si="10"/>
        <v>346.99999999999994</v>
      </c>
      <c r="F646" s="3" t="s">
        <v>4</v>
      </c>
      <c r="G646" s="3" t="s">
        <v>4</v>
      </c>
      <c r="H646" s="3">
        <v>27.3</v>
      </c>
      <c r="I646" s="3">
        <v>100</v>
      </c>
      <c r="J646" s="3">
        <v>225</v>
      </c>
      <c r="K646" s="8">
        <v>0</v>
      </c>
      <c r="L646" s="3">
        <v>1.5</v>
      </c>
      <c r="M646" s="14">
        <v>2</v>
      </c>
      <c r="N646" s="14">
        <v>1</v>
      </c>
      <c r="O646" s="14">
        <v>0</v>
      </c>
      <c r="P646" s="3" t="s">
        <v>313</v>
      </c>
    </row>
    <row r="647" spans="1:16" ht="13.5" thickBot="1" x14ac:dyDescent="0.25">
      <c r="A647" s="5">
        <v>42572</v>
      </c>
      <c r="B647" s="3">
        <v>63</v>
      </c>
      <c r="C647" s="6">
        <v>0.67222222222222217</v>
      </c>
      <c r="D647" s="13">
        <v>16</v>
      </c>
      <c r="E647" s="13">
        <f t="shared" si="10"/>
        <v>404.99999999999989</v>
      </c>
      <c r="F647" s="3" t="s">
        <v>4</v>
      </c>
      <c r="G647" s="3" t="s">
        <v>4</v>
      </c>
      <c r="H647" s="3">
        <v>26</v>
      </c>
      <c r="I647" s="3">
        <v>100</v>
      </c>
      <c r="J647" s="3">
        <v>225</v>
      </c>
      <c r="K647" s="8">
        <v>0</v>
      </c>
      <c r="L647" s="3">
        <v>3</v>
      </c>
      <c r="M647" s="14">
        <v>2</v>
      </c>
      <c r="N647" s="14">
        <v>1</v>
      </c>
      <c r="O647" s="14">
        <v>0</v>
      </c>
      <c r="P647" s="3" t="s">
        <v>313</v>
      </c>
    </row>
    <row r="648" spans="1:16" ht="13.5" thickBot="1" x14ac:dyDescent="0.25">
      <c r="A648" s="5">
        <v>42572</v>
      </c>
      <c r="B648" s="3">
        <v>63</v>
      </c>
      <c r="C648" s="6">
        <v>0.71319444444444446</v>
      </c>
      <c r="D648" s="13">
        <v>17</v>
      </c>
      <c r="E648" s="13">
        <f t="shared" si="10"/>
        <v>464</v>
      </c>
      <c r="F648" s="3" t="s">
        <v>4</v>
      </c>
      <c r="G648" s="3" t="s">
        <v>4</v>
      </c>
      <c r="H648" s="3">
        <v>23.8</v>
      </c>
      <c r="I648" s="3">
        <v>100</v>
      </c>
      <c r="J648" s="3">
        <v>225</v>
      </c>
      <c r="K648" s="8">
        <v>0</v>
      </c>
      <c r="L648" s="3">
        <v>0.2</v>
      </c>
      <c r="M648" s="14">
        <v>2</v>
      </c>
      <c r="N648" s="14">
        <v>1</v>
      </c>
      <c r="O648" s="14">
        <v>0</v>
      </c>
      <c r="P648" s="3" t="s">
        <v>313</v>
      </c>
    </row>
    <row r="649" spans="1:16" ht="13.5" thickBot="1" x14ac:dyDescent="0.25">
      <c r="A649" s="5">
        <v>42572</v>
      </c>
      <c r="B649" s="3">
        <v>63</v>
      </c>
      <c r="C649" s="6">
        <v>0.75208333333333333</v>
      </c>
      <c r="D649" s="13">
        <v>18</v>
      </c>
      <c r="E649" s="13">
        <f t="shared" si="10"/>
        <v>520</v>
      </c>
      <c r="F649" s="3" t="s">
        <v>4</v>
      </c>
      <c r="G649" s="3" t="s">
        <v>4</v>
      </c>
      <c r="H649" s="3">
        <v>25</v>
      </c>
      <c r="I649" s="3">
        <v>100</v>
      </c>
      <c r="J649" s="3">
        <v>225</v>
      </c>
      <c r="K649" s="8">
        <v>0</v>
      </c>
      <c r="L649" s="3">
        <v>0.5</v>
      </c>
      <c r="M649" s="14">
        <v>2</v>
      </c>
      <c r="N649" s="14">
        <v>1</v>
      </c>
      <c r="O649" s="14">
        <v>0</v>
      </c>
      <c r="P649" s="3" t="s">
        <v>313</v>
      </c>
    </row>
    <row r="650" spans="1:16" ht="13.5" thickBot="1" x14ac:dyDescent="0.25">
      <c r="A650" s="5">
        <v>42572</v>
      </c>
      <c r="B650" s="3">
        <v>63</v>
      </c>
      <c r="C650" s="6">
        <v>0.79652777777777783</v>
      </c>
      <c r="D650" s="18">
        <v>19</v>
      </c>
      <c r="E650" s="13">
        <f t="shared" si="10"/>
        <v>584.00000000000011</v>
      </c>
      <c r="F650" s="3">
        <v>25.9</v>
      </c>
      <c r="G650" s="3" t="s">
        <v>366</v>
      </c>
      <c r="H650" s="3">
        <v>29.4</v>
      </c>
      <c r="I650" s="3">
        <v>100</v>
      </c>
      <c r="J650" s="3">
        <v>225</v>
      </c>
      <c r="K650" s="8">
        <v>0</v>
      </c>
      <c r="L650" s="3">
        <v>1.8</v>
      </c>
      <c r="M650" s="14">
        <v>2</v>
      </c>
      <c r="N650" s="14">
        <v>1</v>
      </c>
      <c r="O650" s="14">
        <v>0</v>
      </c>
      <c r="P650" s="3" t="s">
        <v>313</v>
      </c>
    </row>
    <row r="651" spans="1:16" ht="13.5" thickBot="1" x14ac:dyDescent="0.25">
      <c r="A651" s="5">
        <v>42572</v>
      </c>
      <c r="B651" s="3">
        <v>65</v>
      </c>
      <c r="C651" s="6">
        <v>0.38819444444444445</v>
      </c>
      <c r="D651" s="13">
        <v>9</v>
      </c>
      <c r="E651" s="13">
        <f t="shared" si="10"/>
        <v>0</v>
      </c>
      <c r="F651" s="3" t="s">
        <v>4</v>
      </c>
      <c r="G651" s="3" t="s">
        <v>4</v>
      </c>
      <c r="H651" s="3">
        <v>21.4</v>
      </c>
      <c r="I651" s="3">
        <v>100</v>
      </c>
      <c r="J651" s="3">
        <v>315</v>
      </c>
      <c r="K651" s="8">
        <v>0</v>
      </c>
      <c r="L651" s="3">
        <v>2.4</v>
      </c>
      <c r="M651" s="14">
        <v>2</v>
      </c>
      <c r="N651" s="14">
        <v>1</v>
      </c>
      <c r="O651" s="14">
        <v>0</v>
      </c>
      <c r="P651" s="3" t="s">
        <v>314</v>
      </c>
    </row>
    <row r="652" spans="1:16" ht="13.5" thickBot="1" x14ac:dyDescent="0.25">
      <c r="A652" s="5">
        <v>42572</v>
      </c>
      <c r="B652" s="3">
        <v>65</v>
      </c>
      <c r="C652" s="6">
        <v>0.41666666666666669</v>
      </c>
      <c r="D652" s="13">
        <v>10</v>
      </c>
      <c r="E652" s="13">
        <f t="shared" si="10"/>
        <v>41.000000000000014</v>
      </c>
      <c r="F652" s="3" t="s">
        <v>4</v>
      </c>
      <c r="G652" s="3" t="s">
        <v>4</v>
      </c>
      <c r="H652" s="3">
        <v>22.7</v>
      </c>
      <c r="I652" s="3">
        <v>100</v>
      </c>
      <c r="J652" s="3">
        <v>315</v>
      </c>
      <c r="K652" s="8">
        <v>0</v>
      </c>
      <c r="L652" s="3">
        <v>0</v>
      </c>
      <c r="M652" s="14">
        <v>2</v>
      </c>
      <c r="N652" s="14">
        <v>1</v>
      </c>
      <c r="O652" s="14">
        <v>0</v>
      </c>
      <c r="P652" s="3" t="s">
        <v>314</v>
      </c>
    </row>
    <row r="653" spans="1:16" ht="13.5" thickBot="1" x14ac:dyDescent="0.25">
      <c r="A653" s="5">
        <v>42572</v>
      </c>
      <c r="B653" s="3">
        <v>65</v>
      </c>
      <c r="C653" s="6">
        <v>0.45694444444444443</v>
      </c>
      <c r="D653" s="13">
        <v>11</v>
      </c>
      <c r="E653" s="13">
        <f t="shared" si="10"/>
        <v>98.999999999999972</v>
      </c>
      <c r="F653" s="3" t="s">
        <v>4</v>
      </c>
      <c r="G653" s="3" t="s">
        <v>4</v>
      </c>
      <c r="H653" s="3">
        <v>22.7</v>
      </c>
      <c r="I653" s="3">
        <v>100</v>
      </c>
      <c r="J653" s="3">
        <v>315</v>
      </c>
      <c r="K653" s="8">
        <v>0</v>
      </c>
      <c r="L653" s="3">
        <v>2.5</v>
      </c>
      <c r="M653" s="14">
        <v>2</v>
      </c>
      <c r="N653" s="14">
        <v>1</v>
      </c>
      <c r="O653" s="14">
        <v>0</v>
      </c>
      <c r="P653" s="3" t="s">
        <v>314</v>
      </c>
    </row>
    <row r="654" spans="1:16" ht="13.5" thickBot="1" x14ac:dyDescent="0.25">
      <c r="A654" s="5">
        <v>42572</v>
      </c>
      <c r="B654" s="3">
        <v>65</v>
      </c>
      <c r="C654" s="6">
        <v>0.49791666666666662</v>
      </c>
      <c r="D654" s="13">
        <v>12</v>
      </c>
      <c r="E654" s="13">
        <f t="shared" si="10"/>
        <v>157.99999999999991</v>
      </c>
      <c r="F654" s="3" t="s">
        <v>4</v>
      </c>
      <c r="G654" s="3" t="s">
        <v>4</v>
      </c>
      <c r="H654" s="3">
        <v>25.4</v>
      </c>
      <c r="I654" s="3">
        <v>100</v>
      </c>
      <c r="J654" s="3">
        <v>315</v>
      </c>
      <c r="K654" s="8">
        <v>0</v>
      </c>
      <c r="L654" s="3">
        <v>4.5</v>
      </c>
      <c r="M654" s="14">
        <v>2</v>
      </c>
      <c r="N654" s="14">
        <v>1</v>
      </c>
      <c r="O654" s="14">
        <v>0</v>
      </c>
      <c r="P654" s="3" t="s">
        <v>314</v>
      </c>
    </row>
    <row r="655" spans="1:16" ht="13.5" thickBot="1" x14ac:dyDescent="0.25">
      <c r="A655" s="5">
        <v>42572</v>
      </c>
      <c r="B655" s="3">
        <v>65</v>
      </c>
      <c r="C655" s="6">
        <v>0.54166666666666663</v>
      </c>
      <c r="D655" s="13">
        <v>13</v>
      </c>
      <c r="E655" s="13">
        <f t="shared" si="10"/>
        <v>220.99999999999994</v>
      </c>
      <c r="F655" s="3" t="s">
        <v>4</v>
      </c>
      <c r="G655" s="3" t="s">
        <v>4</v>
      </c>
      <c r="H655" s="3">
        <v>29.6</v>
      </c>
      <c r="I655" s="3">
        <v>100</v>
      </c>
      <c r="J655" s="3">
        <v>315</v>
      </c>
      <c r="K655" s="8">
        <v>0</v>
      </c>
      <c r="L655" s="3">
        <v>1.9</v>
      </c>
      <c r="M655" s="14">
        <v>2</v>
      </c>
      <c r="N655" s="14">
        <v>1</v>
      </c>
      <c r="O655" s="14">
        <v>0</v>
      </c>
      <c r="P655" s="3" t="s">
        <v>314</v>
      </c>
    </row>
    <row r="656" spans="1:16" ht="13.5" thickBot="1" x14ac:dyDescent="0.25">
      <c r="A656" s="5">
        <v>42572</v>
      </c>
      <c r="B656" s="3">
        <v>65</v>
      </c>
      <c r="C656" s="6">
        <v>0.58263888888888882</v>
      </c>
      <c r="D656" s="13">
        <v>14</v>
      </c>
      <c r="E656" s="13">
        <f t="shared" si="10"/>
        <v>279.99999999999989</v>
      </c>
      <c r="F656" s="3" t="s">
        <v>4</v>
      </c>
      <c r="G656" s="3" t="s">
        <v>4</v>
      </c>
      <c r="H656" s="3">
        <v>30.5</v>
      </c>
      <c r="I656" s="3">
        <v>100</v>
      </c>
      <c r="J656" s="3">
        <v>315</v>
      </c>
      <c r="K656" s="8">
        <v>0</v>
      </c>
      <c r="L656" s="3">
        <v>1.8</v>
      </c>
      <c r="M656" s="14">
        <v>2</v>
      </c>
      <c r="N656" s="14">
        <v>1</v>
      </c>
      <c r="O656" s="14">
        <v>0</v>
      </c>
      <c r="P656" s="3" t="s">
        <v>314</v>
      </c>
    </row>
    <row r="657" spans="1:16" ht="13.5" thickBot="1" x14ac:dyDescent="0.25">
      <c r="A657" s="5">
        <v>42572</v>
      </c>
      <c r="B657" s="3">
        <v>65</v>
      </c>
      <c r="C657" s="6">
        <v>0.62430555555555556</v>
      </c>
      <c r="D657" s="13">
        <v>15</v>
      </c>
      <c r="E657" s="13">
        <f t="shared" si="10"/>
        <v>340</v>
      </c>
      <c r="F657" s="3" t="s">
        <v>4</v>
      </c>
      <c r="G657" s="3" t="s">
        <v>4</v>
      </c>
      <c r="H657" s="3">
        <v>28.7</v>
      </c>
      <c r="I657" s="3">
        <v>100</v>
      </c>
      <c r="J657" s="3">
        <v>315</v>
      </c>
      <c r="K657" s="8">
        <v>0</v>
      </c>
      <c r="L657" s="3">
        <v>0.1</v>
      </c>
      <c r="M657" s="14">
        <v>2</v>
      </c>
      <c r="N657" s="14">
        <v>1</v>
      </c>
      <c r="O657" s="14">
        <v>0</v>
      </c>
      <c r="P657" s="3" t="s">
        <v>314</v>
      </c>
    </row>
    <row r="658" spans="1:16" ht="13.5" thickBot="1" x14ac:dyDescent="0.25">
      <c r="A658" s="5">
        <v>42572</v>
      </c>
      <c r="B658" s="3">
        <v>65</v>
      </c>
      <c r="C658" s="6">
        <v>0.66527777777777775</v>
      </c>
      <c r="D658" s="13">
        <v>16</v>
      </c>
      <c r="E658" s="13">
        <f t="shared" si="10"/>
        <v>398.99999999999994</v>
      </c>
      <c r="F658" s="3" t="s">
        <v>4</v>
      </c>
      <c r="G658" s="3" t="s">
        <v>4</v>
      </c>
      <c r="H658" s="3" t="s">
        <v>4</v>
      </c>
      <c r="I658" s="3" t="s">
        <v>4</v>
      </c>
      <c r="J658" s="3" t="s">
        <v>4</v>
      </c>
      <c r="K658" s="8" t="s">
        <v>4</v>
      </c>
      <c r="L658" s="3" t="s">
        <v>4</v>
      </c>
      <c r="M658" s="14" t="s">
        <v>4</v>
      </c>
      <c r="N658" s="14" t="s">
        <v>4</v>
      </c>
      <c r="O658" s="14" t="s">
        <v>4</v>
      </c>
      <c r="P658" s="3" t="s">
        <v>314</v>
      </c>
    </row>
    <row r="659" spans="1:16" ht="13.5" thickBot="1" x14ac:dyDescent="0.25">
      <c r="A659" s="5">
        <v>42572</v>
      </c>
      <c r="B659" s="3">
        <v>65</v>
      </c>
      <c r="C659" s="6">
        <v>0.70763888888888893</v>
      </c>
      <c r="D659" s="13">
        <v>17</v>
      </c>
      <c r="E659" s="13">
        <f t="shared" si="10"/>
        <v>460.00000000000006</v>
      </c>
      <c r="F659" s="3" t="s">
        <v>4</v>
      </c>
      <c r="G659" s="3" t="s">
        <v>4</v>
      </c>
      <c r="H659" s="3" t="s">
        <v>4</v>
      </c>
      <c r="I659" s="3" t="s">
        <v>4</v>
      </c>
      <c r="J659" s="3" t="s">
        <v>4</v>
      </c>
      <c r="K659" s="8" t="s">
        <v>4</v>
      </c>
      <c r="L659" s="3" t="s">
        <v>4</v>
      </c>
      <c r="M659" s="14" t="s">
        <v>4</v>
      </c>
      <c r="N659" s="14" t="s">
        <v>4</v>
      </c>
      <c r="O659" s="14" t="s">
        <v>4</v>
      </c>
      <c r="P659" s="3" t="s">
        <v>314</v>
      </c>
    </row>
    <row r="660" spans="1:16" ht="13.5" thickBot="1" x14ac:dyDescent="0.25">
      <c r="A660" s="5">
        <v>42572</v>
      </c>
      <c r="B660" s="3">
        <v>66</v>
      </c>
      <c r="C660" s="6">
        <v>0.38819444444444445</v>
      </c>
      <c r="D660" s="13">
        <v>9</v>
      </c>
      <c r="E660" s="13">
        <f t="shared" si="10"/>
        <v>0</v>
      </c>
      <c r="F660" s="3" t="s">
        <v>4</v>
      </c>
      <c r="G660" s="3" t="s">
        <v>4</v>
      </c>
      <c r="H660" s="3">
        <v>21.4</v>
      </c>
      <c r="I660" s="3">
        <v>100</v>
      </c>
      <c r="J660" s="3">
        <v>315</v>
      </c>
      <c r="K660" s="8">
        <v>0</v>
      </c>
      <c r="L660" s="3">
        <v>2.4</v>
      </c>
      <c r="M660" s="14">
        <v>2</v>
      </c>
      <c r="N660" s="14">
        <v>1</v>
      </c>
      <c r="O660" s="14">
        <v>0</v>
      </c>
      <c r="P660" s="3" t="s">
        <v>315</v>
      </c>
    </row>
    <row r="661" spans="1:16" ht="13.5" thickBot="1" x14ac:dyDescent="0.25">
      <c r="A661" s="5">
        <v>42572</v>
      </c>
      <c r="B661" s="3">
        <v>66</v>
      </c>
      <c r="C661" s="6">
        <v>0.4152777777777778</v>
      </c>
      <c r="D661" s="13">
        <v>10</v>
      </c>
      <c r="E661" s="13">
        <f t="shared" si="10"/>
        <v>39.000000000000021</v>
      </c>
      <c r="F661" s="3" t="s">
        <v>4</v>
      </c>
      <c r="G661" s="3" t="s">
        <v>4</v>
      </c>
      <c r="H661" s="3">
        <v>22.7</v>
      </c>
      <c r="I661" s="3">
        <v>100</v>
      </c>
      <c r="J661" s="3">
        <v>315</v>
      </c>
      <c r="K661" s="8">
        <v>0</v>
      </c>
      <c r="L661" s="3">
        <v>0</v>
      </c>
      <c r="M661" s="14">
        <v>2</v>
      </c>
      <c r="N661" s="14">
        <v>1</v>
      </c>
      <c r="O661" s="14">
        <v>0</v>
      </c>
      <c r="P661" s="3" t="s">
        <v>315</v>
      </c>
    </row>
    <row r="662" spans="1:16" ht="13.5" thickBot="1" x14ac:dyDescent="0.25">
      <c r="A662" s="5">
        <v>42572</v>
      </c>
      <c r="B662" s="3">
        <v>66</v>
      </c>
      <c r="C662" s="6">
        <v>0.45694444444444443</v>
      </c>
      <c r="D662" s="13">
        <v>11</v>
      </c>
      <c r="E662" s="13">
        <f t="shared" si="10"/>
        <v>98.999999999999972</v>
      </c>
      <c r="F662" s="3">
        <v>22.1</v>
      </c>
      <c r="G662" s="3" t="s">
        <v>366</v>
      </c>
      <c r="H662" s="3">
        <v>22.7</v>
      </c>
      <c r="I662" s="3">
        <v>100</v>
      </c>
      <c r="J662" s="3">
        <v>315</v>
      </c>
      <c r="K662" s="8">
        <v>1</v>
      </c>
      <c r="L662" s="3">
        <v>2.5</v>
      </c>
      <c r="M662" s="14">
        <v>2</v>
      </c>
      <c r="N662" s="14">
        <v>1</v>
      </c>
      <c r="O662" s="14">
        <v>0</v>
      </c>
      <c r="P662" s="3" t="s">
        <v>315</v>
      </c>
    </row>
    <row r="663" spans="1:16" ht="13.5" thickBot="1" x14ac:dyDescent="0.25">
      <c r="A663" s="5">
        <v>42572</v>
      </c>
      <c r="B663" s="3">
        <v>66</v>
      </c>
      <c r="C663" s="6">
        <v>0.49791666666666662</v>
      </c>
      <c r="D663" s="13">
        <v>12</v>
      </c>
      <c r="E663" s="13">
        <f t="shared" si="10"/>
        <v>157.99999999999991</v>
      </c>
      <c r="F663" s="3">
        <v>33</v>
      </c>
      <c r="G663" s="3" t="s">
        <v>365</v>
      </c>
      <c r="H663" s="3">
        <v>25.4</v>
      </c>
      <c r="I663" s="3">
        <v>121</v>
      </c>
      <c r="J663" s="3">
        <v>310</v>
      </c>
      <c r="K663" s="8">
        <v>1</v>
      </c>
      <c r="L663" s="3">
        <v>4.5</v>
      </c>
      <c r="M663" s="14">
        <v>2</v>
      </c>
      <c r="N663" s="14">
        <v>1</v>
      </c>
      <c r="O663" s="14">
        <v>0</v>
      </c>
      <c r="P663" s="3" t="s">
        <v>315</v>
      </c>
    </row>
    <row r="664" spans="1:16" ht="13.5" thickBot="1" x14ac:dyDescent="0.25">
      <c r="A664" s="5">
        <v>42572</v>
      </c>
      <c r="B664" s="3">
        <v>66</v>
      </c>
      <c r="C664" s="6">
        <v>0.54166666666666663</v>
      </c>
      <c r="D664" s="13">
        <v>13</v>
      </c>
      <c r="E664" s="13">
        <f t="shared" si="10"/>
        <v>220.99999999999994</v>
      </c>
      <c r="F664" s="3">
        <v>33.6</v>
      </c>
      <c r="G664" s="3" t="s">
        <v>365</v>
      </c>
      <c r="H664" s="3">
        <v>29.6</v>
      </c>
      <c r="I664" s="3">
        <v>121</v>
      </c>
      <c r="J664" s="3">
        <v>310</v>
      </c>
      <c r="K664" s="8">
        <v>1</v>
      </c>
      <c r="L664" s="3">
        <v>1.9</v>
      </c>
      <c r="M664" s="14">
        <v>2</v>
      </c>
      <c r="N664" s="14">
        <v>1</v>
      </c>
      <c r="O664" s="14">
        <v>0</v>
      </c>
      <c r="P664" s="3" t="s">
        <v>315</v>
      </c>
    </row>
    <row r="665" spans="1:16" ht="13.5" thickBot="1" x14ac:dyDescent="0.25">
      <c r="A665" s="5">
        <v>42572</v>
      </c>
      <c r="B665" s="3">
        <v>66</v>
      </c>
      <c r="C665" s="6">
        <v>0.58263888888888882</v>
      </c>
      <c r="D665" s="13">
        <v>14</v>
      </c>
      <c r="E665" s="13">
        <f t="shared" si="10"/>
        <v>279.99999999999989</v>
      </c>
      <c r="F665" s="3">
        <v>30.2</v>
      </c>
      <c r="G665" s="3" t="s">
        <v>366</v>
      </c>
      <c r="H665" s="3">
        <v>30.5</v>
      </c>
      <c r="I665" s="3">
        <v>121</v>
      </c>
      <c r="J665" s="3">
        <v>310</v>
      </c>
      <c r="K665" s="8">
        <v>1</v>
      </c>
      <c r="L665" s="3">
        <v>1.8</v>
      </c>
      <c r="M665" s="14">
        <v>2</v>
      </c>
      <c r="N665" s="14">
        <v>1</v>
      </c>
      <c r="O665" s="14">
        <v>0</v>
      </c>
      <c r="P665" s="3" t="s">
        <v>315</v>
      </c>
    </row>
    <row r="666" spans="1:16" ht="13.5" thickBot="1" x14ac:dyDescent="0.25">
      <c r="A666" s="5">
        <v>42572</v>
      </c>
      <c r="B666" s="3">
        <v>66</v>
      </c>
      <c r="C666" s="6">
        <v>0.62430555555555556</v>
      </c>
      <c r="D666" s="13">
        <v>15</v>
      </c>
      <c r="E666" s="13">
        <f t="shared" si="10"/>
        <v>340</v>
      </c>
      <c r="F666" s="3">
        <v>26.7</v>
      </c>
      <c r="G666" s="3" t="s">
        <v>366</v>
      </c>
      <c r="H666" s="3">
        <v>28.7</v>
      </c>
      <c r="I666" s="3">
        <v>121</v>
      </c>
      <c r="J666" s="3">
        <v>310</v>
      </c>
      <c r="K666" s="8">
        <v>1</v>
      </c>
      <c r="L666" s="3">
        <v>0.1</v>
      </c>
      <c r="M666" s="14">
        <v>2</v>
      </c>
      <c r="N666" s="14">
        <v>1</v>
      </c>
      <c r="O666" s="14">
        <v>0</v>
      </c>
      <c r="P666" s="3" t="s">
        <v>315</v>
      </c>
    </row>
    <row r="667" spans="1:16" ht="13.5" thickBot="1" x14ac:dyDescent="0.25">
      <c r="A667" s="5">
        <v>42572</v>
      </c>
      <c r="B667" s="3">
        <v>66</v>
      </c>
      <c r="C667" s="6">
        <v>0.66527777777777775</v>
      </c>
      <c r="D667" s="13">
        <v>16</v>
      </c>
      <c r="E667" s="13">
        <f t="shared" si="10"/>
        <v>398.99999999999994</v>
      </c>
      <c r="F667" s="3">
        <v>24.9</v>
      </c>
      <c r="G667" s="3" t="s">
        <v>366</v>
      </c>
      <c r="H667" s="3">
        <v>27</v>
      </c>
      <c r="I667" s="3">
        <v>120</v>
      </c>
      <c r="J667" s="3">
        <v>312</v>
      </c>
      <c r="K667" s="8">
        <v>1</v>
      </c>
      <c r="L667" s="3">
        <v>1.4</v>
      </c>
      <c r="M667" s="14">
        <v>2</v>
      </c>
      <c r="N667" s="14">
        <v>1</v>
      </c>
      <c r="O667" s="14">
        <v>0</v>
      </c>
      <c r="P667" s="3" t="s">
        <v>315</v>
      </c>
    </row>
    <row r="668" spans="1:16" ht="13.5" thickBot="1" x14ac:dyDescent="0.25">
      <c r="A668" s="5">
        <v>42572</v>
      </c>
      <c r="B668" s="3">
        <v>66</v>
      </c>
      <c r="C668" s="6">
        <v>0.70763888888888893</v>
      </c>
      <c r="D668" s="13">
        <v>17</v>
      </c>
      <c r="E668" s="13">
        <f t="shared" si="10"/>
        <v>460.00000000000006</v>
      </c>
      <c r="F668" s="3">
        <v>21.1</v>
      </c>
      <c r="G668" s="3" t="s">
        <v>366</v>
      </c>
      <c r="H668" s="3">
        <v>24.2</v>
      </c>
      <c r="I668" s="3">
        <v>121</v>
      </c>
      <c r="J668" s="3">
        <v>312</v>
      </c>
      <c r="K668" s="8">
        <v>1</v>
      </c>
      <c r="L668" s="3">
        <v>1.8</v>
      </c>
      <c r="M668" s="14">
        <v>2</v>
      </c>
      <c r="N668" s="14">
        <v>1</v>
      </c>
      <c r="O668" s="14">
        <v>0</v>
      </c>
      <c r="P668" s="3" t="s">
        <v>315</v>
      </c>
    </row>
    <row r="669" spans="1:16" ht="13.5" thickBot="1" x14ac:dyDescent="0.25">
      <c r="A669" s="5">
        <v>42572</v>
      </c>
      <c r="B669" s="3">
        <v>66</v>
      </c>
      <c r="C669" s="6">
        <v>0.74652777777777779</v>
      </c>
      <c r="D669" s="13">
        <v>18</v>
      </c>
      <c r="E669" s="13">
        <f t="shared" si="10"/>
        <v>516</v>
      </c>
      <c r="F669" s="3">
        <v>21.2</v>
      </c>
      <c r="G669" s="3" t="s">
        <v>365</v>
      </c>
      <c r="H669" s="3">
        <v>23.9</v>
      </c>
      <c r="I669" s="3">
        <v>121</v>
      </c>
      <c r="J669" s="3">
        <v>312</v>
      </c>
      <c r="K669" s="8">
        <v>1</v>
      </c>
      <c r="L669" s="3">
        <v>0.7</v>
      </c>
      <c r="M669" s="14">
        <v>2</v>
      </c>
      <c r="N669" s="14">
        <v>1</v>
      </c>
      <c r="O669" s="14">
        <v>0</v>
      </c>
      <c r="P669" s="3" t="s">
        <v>315</v>
      </c>
    </row>
    <row r="670" spans="1:16" ht="13.5" thickBot="1" x14ac:dyDescent="0.25">
      <c r="A670" s="5">
        <v>42572</v>
      </c>
      <c r="B670" s="3">
        <v>66</v>
      </c>
      <c r="C670" s="6">
        <v>0.78888888888888886</v>
      </c>
      <c r="D670" s="18">
        <v>19</v>
      </c>
      <c r="E670" s="13">
        <f t="shared" si="10"/>
        <v>577</v>
      </c>
      <c r="F670" s="3">
        <v>23.3</v>
      </c>
      <c r="G670" s="3" t="s">
        <v>365</v>
      </c>
      <c r="H670" s="3">
        <v>26.8</v>
      </c>
      <c r="I670" s="3">
        <v>121</v>
      </c>
      <c r="J670" s="3">
        <v>312</v>
      </c>
      <c r="K670" s="8">
        <v>1</v>
      </c>
      <c r="L670" s="3">
        <v>0</v>
      </c>
      <c r="M670" s="14">
        <v>2</v>
      </c>
      <c r="N670" s="14">
        <v>1</v>
      </c>
      <c r="O670" s="14">
        <v>0</v>
      </c>
      <c r="P670" s="3" t="s">
        <v>315</v>
      </c>
    </row>
    <row r="671" spans="1:16" ht="13.5" thickBot="1" x14ac:dyDescent="0.25">
      <c r="A671" s="5">
        <v>42574</v>
      </c>
      <c r="B671" s="3">
        <v>45</v>
      </c>
      <c r="C671" s="6">
        <v>0.2638888888888889</v>
      </c>
      <c r="D671" s="13">
        <v>6</v>
      </c>
      <c r="E671" s="13">
        <f t="shared" si="10"/>
        <v>0</v>
      </c>
      <c r="F671" s="3" t="s">
        <v>4</v>
      </c>
      <c r="G671" s="3" t="s">
        <v>4</v>
      </c>
      <c r="H671" s="3">
        <v>21.6</v>
      </c>
      <c r="I671" s="3">
        <v>100</v>
      </c>
      <c r="J671" s="3">
        <v>45</v>
      </c>
      <c r="K671" s="8">
        <v>0</v>
      </c>
      <c r="L671" s="3">
        <v>0</v>
      </c>
      <c r="M671" s="14">
        <v>2</v>
      </c>
      <c r="N671" s="14">
        <v>1</v>
      </c>
      <c r="O671" s="14">
        <v>0</v>
      </c>
      <c r="P671" s="3" t="s">
        <v>316</v>
      </c>
    </row>
    <row r="672" spans="1:16" ht="13.5" thickBot="1" x14ac:dyDescent="0.25">
      <c r="A672" s="5">
        <v>42574</v>
      </c>
      <c r="B672" s="3">
        <v>45</v>
      </c>
      <c r="C672" s="6">
        <v>0.2986111111111111</v>
      </c>
      <c r="D672" s="13">
        <v>7</v>
      </c>
      <c r="E672" s="13">
        <f t="shared" si="10"/>
        <v>49.999999999999986</v>
      </c>
      <c r="F672" s="3" t="s">
        <v>4</v>
      </c>
      <c r="G672" s="3" t="s">
        <v>4</v>
      </c>
      <c r="H672" s="3">
        <v>23.7</v>
      </c>
      <c r="I672" s="3">
        <v>100</v>
      </c>
      <c r="J672" s="3">
        <v>45</v>
      </c>
      <c r="K672" s="8">
        <v>0</v>
      </c>
      <c r="L672" s="3">
        <v>1.4</v>
      </c>
      <c r="M672" s="14">
        <v>2</v>
      </c>
      <c r="N672" s="14">
        <v>1</v>
      </c>
      <c r="O672" s="14">
        <v>0</v>
      </c>
      <c r="P672" s="3" t="s">
        <v>316</v>
      </c>
    </row>
    <row r="673" spans="1:16" ht="13.5" thickBot="1" x14ac:dyDescent="0.25">
      <c r="A673" s="5">
        <v>42574</v>
      </c>
      <c r="B673" s="3">
        <v>45</v>
      </c>
      <c r="C673" s="6">
        <v>0.34236111111111112</v>
      </c>
      <c r="D673" s="13">
        <v>8</v>
      </c>
      <c r="E673" s="13">
        <f t="shared" si="10"/>
        <v>113</v>
      </c>
      <c r="F673" s="3" t="s">
        <v>4</v>
      </c>
      <c r="G673" s="3" t="s">
        <v>4</v>
      </c>
      <c r="H673" s="3">
        <v>31.5</v>
      </c>
      <c r="I673" s="3">
        <v>100</v>
      </c>
      <c r="J673" s="3">
        <v>45</v>
      </c>
      <c r="K673" s="8">
        <v>0</v>
      </c>
      <c r="L673" s="3">
        <v>0</v>
      </c>
      <c r="M673" s="14">
        <v>2</v>
      </c>
      <c r="N673" s="14">
        <v>1</v>
      </c>
      <c r="O673" s="14">
        <v>0</v>
      </c>
      <c r="P673" s="3" t="s">
        <v>316</v>
      </c>
    </row>
    <row r="674" spans="1:16" ht="13.5" thickBot="1" x14ac:dyDescent="0.25">
      <c r="A674" s="5">
        <v>42574</v>
      </c>
      <c r="B674" s="3">
        <v>45</v>
      </c>
      <c r="C674" s="6">
        <v>0.38750000000000001</v>
      </c>
      <c r="D674" s="13">
        <v>9</v>
      </c>
      <c r="E674" s="13">
        <f t="shared" si="10"/>
        <v>178</v>
      </c>
      <c r="F674" s="3" t="s">
        <v>4</v>
      </c>
      <c r="G674" s="3" t="s">
        <v>4</v>
      </c>
      <c r="H674" s="3">
        <v>33</v>
      </c>
      <c r="I674" s="3">
        <v>100</v>
      </c>
      <c r="J674" s="3">
        <v>45</v>
      </c>
      <c r="K674" s="8">
        <v>1</v>
      </c>
      <c r="L674" s="3">
        <v>1.6</v>
      </c>
      <c r="M674" s="14">
        <v>2</v>
      </c>
      <c r="N674" s="14">
        <v>1</v>
      </c>
      <c r="O674" s="14">
        <v>0</v>
      </c>
      <c r="P674" s="3" t="s">
        <v>316</v>
      </c>
    </row>
    <row r="675" spans="1:16" ht="13.5" thickBot="1" x14ac:dyDescent="0.25">
      <c r="A675" s="5">
        <v>42574</v>
      </c>
      <c r="B675" s="3">
        <v>45</v>
      </c>
      <c r="C675" s="6">
        <v>0.42083333333333334</v>
      </c>
      <c r="D675" s="13">
        <v>10</v>
      </c>
      <c r="E675" s="13">
        <f t="shared" si="10"/>
        <v>226</v>
      </c>
      <c r="F675" s="3">
        <v>31.6</v>
      </c>
      <c r="G675" s="3" t="s">
        <v>365</v>
      </c>
      <c r="H675" s="3">
        <v>35.299999999999997</v>
      </c>
      <c r="I675" s="3">
        <v>108</v>
      </c>
      <c r="J675" s="3">
        <v>50</v>
      </c>
      <c r="K675" s="8">
        <v>1</v>
      </c>
      <c r="L675" s="3">
        <v>0.3</v>
      </c>
      <c r="M675" s="14">
        <v>2</v>
      </c>
      <c r="N675" s="14">
        <v>1</v>
      </c>
      <c r="O675" s="14">
        <v>0</v>
      </c>
      <c r="P675" s="3" t="s">
        <v>316</v>
      </c>
    </row>
    <row r="676" spans="1:16" ht="13.5" thickBot="1" x14ac:dyDescent="0.25">
      <c r="A676" s="5">
        <v>42574</v>
      </c>
      <c r="B676" s="3">
        <v>45</v>
      </c>
      <c r="C676" s="6">
        <v>0.46180555555555558</v>
      </c>
      <c r="D676" s="13">
        <v>11</v>
      </c>
      <c r="E676" s="13">
        <f t="shared" si="10"/>
        <v>285</v>
      </c>
      <c r="F676" s="3">
        <v>34.1</v>
      </c>
      <c r="G676" s="3" t="s">
        <v>365</v>
      </c>
      <c r="H676" s="3">
        <v>34.200000000000003</v>
      </c>
      <c r="I676" s="3">
        <v>108</v>
      </c>
      <c r="J676" s="3">
        <v>50</v>
      </c>
      <c r="K676" s="8">
        <v>1</v>
      </c>
      <c r="L676" s="3">
        <v>1.2</v>
      </c>
      <c r="M676" s="14">
        <v>2</v>
      </c>
      <c r="N676" s="14">
        <v>1</v>
      </c>
      <c r="O676" s="14">
        <v>0</v>
      </c>
      <c r="P676" s="3" t="s">
        <v>316</v>
      </c>
    </row>
    <row r="677" spans="1:16" ht="13.5" thickBot="1" x14ac:dyDescent="0.25">
      <c r="A677" s="5">
        <v>42574</v>
      </c>
      <c r="B677" s="3">
        <v>45</v>
      </c>
      <c r="C677" s="6">
        <v>0.50277777777777777</v>
      </c>
      <c r="D677" s="13">
        <v>12</v>
      </c>
      <c r="E677" s="13">
        <f t="shared" si="10"/>
        <v>343.99999999999994</v>
      </c>
      <c r="F677" s="3">
        <v>31.3</v>
      </c>
      <c r="G677" s="3" t="s">
        <v>366</v>
      </c>
      <c r="H677" s="3">
        <v>33.200000000000003</v>
      </c>
      <c r="I677" s="3">
        <v>108</v>
      </c>
      <c r="J677" s="3">
        <v>50</v>
      </c>
      <c r="K677" s="8">
        <v>1</v>
      </c>
      <c r="L677" s="3">
        <v>0.5</v>
      </c>
      <c r="M677" s="14">
        <v>0</v>
      </c>
      <c r="N677" s="14">
        <v>0</v>
      </c>
      <c r="O677" s="14">
        <v>1</v>
      </c>
      <c r="P677" s="3" t="s">
        <v>316</v>
      </c>
    </row>
    <row r="678" spans="1:16" ht="13.5" thickBot="1" x14ac:dyDescent="0.25">
      <c r="A678" s="5">
        <v>42574</v>
      </c>
      <c r="B678" s="3">
        <v>45</v>
      </c>
      <c r="C678" s="6">
        <v>0.54305555555555551</v>
      </c>
      <c r="D678" s="13">
        <v>13</v>
      </c>
      <c r="E678" s="13">
        <f t="shared" si="10"/>
        <v>401.99999999999989</v>
      </c>
      <c r="F678" s="3">
        <v>27.1</v>
      </c>
      <c r="G678" s="3" t="s">
        <v>366</v>
      </c>
      <c r="H678" s="3">
        <v>30.5</v>
      </c>
      <c r="I678" s="3">
        <v>108</v>
      </c>
      <c r="J678" s="3">
        <v>50</v>
      </c>
      <c r="K678" s="8">
        <v>1</v>
      </c>
      <c r="L678" s="3">
        <v>0.1</v>
      </c>
      <c r="M678" s="14">
        <v>0</v>
      </c>
      <c r="N678" s="14">
        <v>0</v>
      </c>
      <c r="O678" s="14">
        <v>1</v>
      </c>
      <c r="P678" s="3" t="s">
        <v>316</v>
      </c>
    </row>
    <row r="679" spans="1:16" ht="13.5" thickBot="1" x14ac:dyDescent="0.25">
      <c r="A679" s="5">
        <v>42574</v>
      </c>
      <c r="B679" s="3">
        <v>45</v>
      </c>
      <c r="C679" s="6">
        <v>0.58472222222222225</v>
      </c>
      <c r="D679" s="13">
        <v>14</v>
      </c>
      <c r="E679" s="13">
        <f t="shared" si="10"/>
        <v>462</v>
      </c>
      <c r="F679" s="3">
        <v>27</v>
      </c>
      <c r="G679" s="3" t="s">
        <v>366</v>
      </c>
      <c r="H679" s="3">
        <v>28.6</v>
      </c>
      <c r="I679" s="3">
        <v>108</v>
      </c>
      <c r="J679" s="3">
        <v>50</v>
      </c>
      <c r="K679" s="8">
        <v>1</v>
      </c>
      <c r="L679" s="3">
        <v>0</v>
      </c>
      <c r="M679" s="14">
        <v>0</v>
      </c>
      <c r="N679" s="14">
        <v>0</v>
      </c>
      <c r="O679" s="14">
        <v>1</v>
      </c>
      <c r="P679" s="3" t="s">
        <v>316</v>
      </c>
    </row>
    <row r="680" spans="1:16" ht="13.5" thickBot="1" x14ac:dyDescent="0.25">
      <c r="A680" s="5">
        <v>42574</v>
      </c>
      <c r="B680" s="3">
        <v>45</v>
      </c>
      <c r="C680" s="6">
        <v>0.62777777777777777</v>
      </c>
      <c r="D680" s="13">
        <v>15</v>
      </c>
      <c r="E680" s="13">
        <f t="shared" si="10"/>
        <v>524</v>
      </c>
      <c r="F680" s="3">
        <v>24.8</v>
      </c>
      <c r="G680" s="3" t="s">
        <v>366</v>
      </c>
      <c r="H680" s="3">
        <v>26.7</v>
      </c>
      <c r="I680" s="3">
        <v>108</v>
      </c>
      <c r="J680" s="3">
        <v>50</v>
      </c>
      <c r="K680" s="8">
        <v>1</v>
      </c>
      <c r="L680" s="3">
        <v>3.9</v>
      </c>
      <c r="M680" s="14">
        <v>0</v>
      </c>
      <c r="N680" s="14">
        <v>0</v>
      </c>
      <c r="O680" s="14">
        <v>1</v>
      </c>
      <c r="P680" s="3" t="s">
        <v>316</v>
      </c>
    </row>
    <row r="681" spans="1:16" ht="13.5" thickBot="1" x14ac:dyDescent="0.25">
      <c r="A681" s="5">
        <v>42574</v>
      </c>
      <c r="B681" s="3">
        <v>45</v>
      </c>
      <c r="C681" s="6">
        <v>0.66736111111111107</v>
      </c>
      <c r="D681" s="13">
        <v>16</v>
      </c>
      <c r="E681" s="13">
        <f t="shared" si="10"/>
        <v>581</v>
      </c>
      <c r="F681" s="3">
        <v>24.2</v>
      </c>
      <c r="G681" s="3" t="s">
        <v>366</v>
      </c>
      <c r="H681" s="3">
        <v>26</v>
      </c>
      <c r="I681" s="3">
        <v>108</v>
      </c>
      <c r="J681" s="3">
        <v>50</v>
      </c>
      <c r="K681" s="8">
        <v>1</v>
      </c>
      <c r="L681" s="3">
        <v>0</v>
      </c>
      <c r="M681" s="14">
        <v>0</v>
      </c>
      <c r="N681" s="14">
        <v>0</v>
      </c>
      <c r="O681" s="14">
        <v>1</v>
      </c>
      <c r="P681" s="3" t="s">
        <v>316</v>
      </c>
    </row>
    <row r="682" spans="1:16" ht="13.5" thickBot="1" x14ac:dyDescent="0.25">
      <c r="A682" s="5">
        <v>42574</v>
      </c>
      <c r="B682" s="3">
        <v>67</v>
      </c>
      <c r="C682" s="6">
        <v>0.26111111111111113</v>
      </c>
      <c r="D682" s="13">
        <v>6</v>
      </c>
      <c r="E682" s="13">
        <f t="shared" si="10"/>
        <v>0</v>
      </c>
      <c r="F682" s="3">
        <v>17</v>
      </c>
      <c r="G682" s="3" t="s">
        <v>365</v>
      </c>
      <c r="H682" s="3">
        <v>21.4</v>
      </c>
      <c r="I682" s="3">
        <v>102</v>
      </c>
      <c r="J682" s="3">
        <v>162</v>
      </c>
      <c r="K682" s="8">
        <v>1</v>
      </c>
      <c r="L682" s="3">
        <v>0.2</v>
      </c>
      <c r="M682" s="14">
        <v>2</v>
      </c>
      <c r="N682" s="14">
        <v>1</v>
      </c>
      <c r="O682" s="14">
        <v>0</v>
      </c>
      <c r="P682" s="3" t="s">
        <v>317</v>
      </c>
    </row>
    <row r="683" spans="1:16" ht="13.5" thickBot="1" x14ac:dyDescent="0.25">
      <c r="A683" s="5">
        <v>42574</v>
      </c>
      <c r="B683" s="3">
        <v>67</v>
      </c>
      <c r="C683" s="6">
        <v>0.29375000000000001</v>
      </c>
      <c r="D683" s="13">
        <v>7</v>
      </c>
      <c r="E683" s="13">
        <f t="shared" si="10"/>
        <v>46.999999999999993</v>
      </c>
      <c r="F683" s="3">
        <v>19.100000000000001</v>
      </c>
      <c r="G683" s="3" t="s">
        <v>366</v>
      </c>
      <c r="H683" s="3">
        <v>23.6</v>
      </c>
      <c r="I683" s="3">
        <v>101</v>
      </c>
      <c r="J683" s="3">
        <v>168</v>
      </c>
      <c r="K683" s="8">
        <v>1</v>
      </c>
      <c r="L683" s="3">
        <v>1.9</v>
      </c>
      <c r="M683" s="14">
        <v>2</v>
      </c>
      <c r="N683" s="14">
        <v>1</v>
      </c>
      <c r="O683" s="14">
        <v>0</v>
      </c>
      <c r="P683" s="3" t="s">
        <v>317</v>
      </c>
    </row>
    <row r="684" spans="1:16" ht="13.5" thickBot="1" x14ac:dyDescent="0.25">
      <c r="A684" s="5">
        <v>42574</v>
      </c>
      <c r="B684" s="3">
        <v>67</v>
      </c>
      <c r="C684" s="6">
        <v>0.3354166666666667</v>
      </c>
      <c r="D684" s="13">
        <v>8</v>
      </c>
      <c r="E684" s="13">
        <f t="shared" si="10"/>
        <v>107.00000000000003</v>
      </c>
      <c r="F684" s="3">
        <v>39.200000000000003</v>
      </c>
      <c r="G684" s="3" t="s">
        <v>365</v>
      </c>
      <c r="H684" s="3">
        <v>27.9</v>
      </c>
      <c r="I684" s="3">
        <v>102</v>
      </c>
      <c r="J684" s="3">
        <v>176</v>
      </c>
      <c r="K684" s="8">
        <v>1</v>
      </c>
      <c r="L684" s="3">
        <v>0</v>
      </c>
      <c r="M684" s="14">
        <v>2</v>
      </c>
      <c r="N684" s="14">
        <v>1</v>
      </c>
      <c r="O684" s="14">
        <v>0</v>
      </c>
      <c r="P684" s="3" t="s">
        <v>317</v>
      </c>
    </row>
    <row r="685" spans="1:16" ht="13.5" thickBot="1" x14ac:dyDescent="0.25">
      <c r="A685" s="5">
        <v>42574</v>
      </c>
      <c r="B685" s="3">
        <v>67</v>
      </c>
      <c r="C685" s="6">
        <v>0.37777777777777777</v>
      </c>
      <c r="D685" s="13">
        <v>9</v>
      </c>
      <c r="E685" s="13">
        <f t="shared" si="10"/>
        <v>167.99999999999997</v>
      </c>
      <c r="F685" s="3">
        <v>42.2</v>
      </c>
      <c r="G685" s="3" t="s">
        <v>365</v>
      </c>
      <c r="H685" s="3">
        <v>36.299999999999997</v>
      </c>
      <c r="I685" s="3">
        <v>102</v>
      </c>
      <c r="J685" s="3">
        <v>176</v>
      </c>
      <c r="K685" s="8">
        <v>1</v>
      </c>
      <c r="L685" s="3">
        <v>0</v>
      </c>
      <c r="M685" s="14">
        <v>2</v>
      </c>
      <c r="N685" s="14">
        <v>1</v>
      </c>
      <c r="O685" s="14">
        <v>0</v>
      </c>
      <c r="P685" s="3" t="s">
        <v>317</v>
      </c>
    </row>
    <row r="686" spans="1:16" ht="13.5" thickBot="1" x14ac:dyDescent="0.25">
      <c r="A686" s="5">
        <v>42574</v>
      </c>
      <c r="B686" s="3">
        <v>67</v>
      </c>
      <c r="C686" s="6">
        <v>0.41736111111111113</v>
      </c>
      <c r="D686" s="13">
        <v>10</v>
      </c>
      <c r="E686" s="13">
        <f t="shared" si="10"/>
        <v>225</v>
      </c>
      <c r="F686" s="3">
        <v>50.2</v>
      </c>
      <c r="G686" s="3" t="s">
        <v>365</v>
      </c>
      <c r="H686" s="3">
        <v>35.700000000000003</v>
      </c>
      <c r="I686" s="3">
        <v>102</v>
      </c>
      <c r="J686" s="3">
        <v>176</v>
      </c>
      <c r="K686" s="8">
        <v>1</v>
      </c>
      <c r="L686" s="3">
        <v>0.6</v>
      </c>
      <c r="M686" s="14">
        <v>0</v>
      </c>
      <c r="N686" s="14">
        <v>0</v>
      </c>
      <c r="O686" s="14">
        <v>1</v>
      </c>
      <c r="P686" s="3" t="s">
        <v>317</v>
      </c>
    </row>
    <row r="687" spans="1:16" ht="13.5" thickBot="1" x14ac:dyDescent="0.25">
      <c r="A687" s="5">
        <v>42574</v>
      </c>
      <c r="B687" s="3">
        <v>67</v>
      </c>
      <c r="C687" s="6">
        <v>0.4604166666666667</v>
      </c>
      <c r="D687" s="13">
        <v>11</v>
      </c>
      <c r="E687" s="13">
        <f t="shared" si="10"/>
        <v>287</v>
      </c>
      <c r="F687" s="3">
        <v>52.6</v>
      </c>
      <c r="G687" s="3" t="s">
        <v>365</v>
      </c>
      <c r="H687" s="3">
        <v>37.5</v>
      </c>
      <c r="I687" s="3">
        <v>102</v>
      </c>
      <c r="J687" s="3">
        <v>176</v>
      </c>
      <c r="K687" s="8">
        <v>1</v>
      </c>
      <c r="L687" s="3">
        <v>0</v>
      </c>
      <c r="M687" s="14">
        <v>0</v>
      </c>
      <c r="N687" s="14">
        <v>0</v>
      </c>
      <c r="O687" s="14">
        <v>1</v>
      </c>
      <c r="P687" s="3" t="s">
        <v>317</v>
      </c>
    </row>
    <row r="688" spans="1:16" ht="13.5" thickBot="1" x14ac:dyDescent="0.25">
      <c r="A688" s="5">
        <v>42574</v>
      </c>
      <c r="B688" s="3">
        <v>67</v>
      </c>
      <c r="C688" s="6">
        <v>0.5</v>
      </c>
      <c r="D688" s="13">
        <v>12</v>
      </c>
      <c r="E688" s="13">
        <f t="shared" si="10"/>
        <v>343.99999999999994</v>
      </c>
      <c r="F688" s="3">
        <v>42.3</v>
      </c>
      <c r="G688" s="3" t="s">
        <v>366</v>
      </c>
      <c r="H688" s="3">
        <v>32</v>
      </c>
      <c r="I688" s="3">
        <v>102</v>
      </c>
      <c r="J688" s="3">
        <v>176</v>
      </c>
      <c r="K688" s="8">
        <v>1</v>
      </c>
      <c r="L688" s="3">
        <v>2.6</v>
      </c>
      <c r="M688" s="14">
        <v>0</v>
      </c>
      <c r="N688" s="14">
        <v>0</v>
      </c>
      <c r="O688" s="14">
        <v>1</v>
      </c>
      <c r="P688" s="3" t="s">
        <v>317</v>
      </c>
    </row>
    <row r="689" spans="1:16" ht="13.5" thickBot="1" x14ac:dyDescent="0.25">
      <c r="A689" s="5">
        <v>42574</v>
      </c>
      <c r="B689" s="3">
        <v>67</v>
      </c>
      <c r="C689" s="6">
        <v>0.54097222222222219</v>
      </c>
      <c r="D689" s="13">
        <v>13</v>
      </c>
      <c r="E689" s="13">
        <f t="shared" si="10"/>
        <v>402.99999999999989</v>
      </c>
      <c r="F689" s="3">
        <v>32.4</v>
      </c>
      <c r="G689" s="3" t="s">
        <v>366</v>
      </c>
      <c r="H689" s="3">
        <v>31.3</v>
      </c>
      <c r="I689" s="3">
        <v>102</v>
      </c>
      <c r="J689" s="3">
        <v>176</v>
      </c>
      <c r="K689" s="8">
        <v>1</v>
      </c>
      <c r="L689" s="3">
        <v>0</v>
      </c>
      <c r="M689" s="14">
        <v>0</v>
      </c>
      <c r="N689" s="14">
        <v>0</v>
      </c>
      <c r="O689" s="14">
        <v>1</v>
      </c>
      <c r="P689" s="3" t="s">
        <v>317</v>
      </c>
    </row>
    <row r="690" spans="1:16" ht="13.5" thickBot="1" x14ac:dyDescent="0.25">
      <c r="A690" s="5">
        <v>42574</v>
      </c>
      <c r="B690" s="3">
        <v>67</v>
      </c>
      <c r="C690" s="6">
        <v>0.58263888888888882</v>
      </c>
      <c r="D690" s="13">
        <v>14</v>
      </c>
      <c r="E690" s="13">
        <f t="shared" si="10"/>
        <v>462.99999999999983</v>
      </c>
      <c r="F690" s="3">
        <v>32.4</v>
      </c>
      <c r="G690" s="3" t="s">
        <v>366</v>
      </c>
      <c r="H690" s="3">
        <v>29.4</v>
      </c>
      <c r="I690" s="3">
        <v>102</v>
      </c>
      <c r="J690" s="3">
        <v>176</v>
      </c>
      <c r="K690" s="8">
        <v>1</v>
      </c>
      <c r="L690" s="3">
        <v>0</v>
      </c>
      <c r="M690" s="14">
        <v>0</v>
      </c>
      <c r="N690" s="14">
        <v>0</v>
      </c>
      <c r="O690" s="14">
        <v>1</v>
      </c>
      <c r="P690" s="3" t="s">
        <v>317</v>
      </c>
    </row>
    <row r="691" spans="1:16" ht="13.5" thickBot="1" x14ac:dyDescent="0.25">
      <c r="A691" s="5">
        <v>42574</v>
      </c>
      <c r="B691" s="3">
        <v>67</v>
      </c>
      <c r="C691" s="6">
        <v>0.62569444444444444</v>
      </c>
      <c r="D691" s="13">
        <v>15</v>
      </c>
      <c r="E691" s="13">
        <f t="shared" si="10"/>
        <v>524.99999999999989</v>
      </c>
      <c r="F691" s="3">
        <v>27</v>
      </c>
      <c r="G691" s="3" t="s">
        <v>366</v>
      </c>
      <c r="H691" s="3">
        <v>26.7</v>
      </c>
      <c r="I691" s="3">
        <v>102</v>
      </c>
      <c r="J691" s="3">
        <v>176</v>
      </c>
      <c r="K691" s="8">
        <v>1</v>
      </c>
      <c r="L691" s="3">
        <v>2.5</v>
      </c>
      <c r="M691" s="14">
        <v>0</v>
      </c>
      <c r="N691" s="14">
        <v>0</v>
      </c>
      <c r="O691" s="14">
        <v>1</v>
      </c>
      <c r="P691" s="3" t="s">
        <v>317</v>
      </c>
    </row>
    <row r="692" spans="1:16" ht="13.5" thickBot="1" x14ac:dyDescent="0.25">
      <c r="A692" s="5">
        <v>42574</v>
      </c>
      <c r="B692" s="3">
        <v>67</v>
      </c>
      <c r="C692" s="6">
        <v>0.66597222222222219</v>
      </c>
      <c r="D692" s="13">
        <v>16</v>
      </c>
      <c r="E692" s="13">
        <f t="shared" si="10"/>
        <v>582.99999999999989</v>
      </c>
      <c r="F692" s="3">
        <v>26.5</v>
      </c>
      <c r="G692" s="3" t="s">
        <v>366</v>
      </c>
      <c r="H692" s="3">
        <v>25.8</v>
      </c>
      <c r="I692" s="3">
        <v>102</v>
      </c>
      <c r="J692" s="3">
        <v>176</v>
      </c>
      <c r="K692" s="8">
        <v>1</v>
      </c>
      <c r="L692" s="3">
        <v>0</v>
      </c>
      <c r="M692" s="14">
        <v>0</v>
      </c>
      <c r="N692" s="14">
        <v>0</v>
      </c>
      <c r="O692" s="14">
        <v>1</v>
      </c>
      <c r="P692" s="3" t="s">
        <v>317</v>
      </c>
    </row>
    <row r="693" spans="1:16" ht="13.5" thickBot="1" x14ac:dyDescent="0.25">
      <c r="A693" s="5">
        <v>42574</v>
      </c>
      <c r="B693" s="3">
        <v>68</v>
      </c>
      <c r="C693" s="6">
        <v>0.26597222222222222</v>
      </c>
      <c r="D693" s="13">
        <v>6</v>
      </c>
      <c r="E693" s="13">
        <f t="shared" si="10"/>
        <v>0</v>
      </c>
      <c r="F693" s="3">
        <v>19.100000000000001</v>
      </c>
      <c r="G693" s="3" t="s">
        <v>365</v>
      </c>
      <c r="H693" s="3">
        <v>22.2</v>
      </c>
      <c r="I693" s="3">
        <v>103</v>
      </c>
      <c r="J693" s="3">
        <v>316</v>
      </c>
      <c r="K693" s="8">
        <v>1</v>
      </c>
      <c r="L693" s="3">
        <v>0.4</v>
      </c>
      <c r="M693" s="14">
        <v>2</v>
      </c>
      <c r="N693" s="14">
        <v>1</v>
      </c>
      <c r="O693" s="14">
        <v>0</v>
      </c>
      <c r="P693" s="3" t="s">
        <v>318</v>
      </c>
    </row>
    <row r="694" spans="1:16" ht="13.5" thickBot="1" x14ac:dyDescent="0.25">
      <c r="A694" s="5">
        <v>42574</v>
      </c>
      <c r="B694" s="3">
        <v>68</v>
      </c>
      <c r="C694" s="6">
        <v>0.30277777777777776</v>
      </c>
      <c r="D694" s="13">
        <v>7</v>
      </c>
      <c r="E694" s="13">
        <f t="shared" si="10"/>
        <v>52.999999999999972</v>
      </c>
      <c r="F694" s="3">
        <v>20.2</v>
      </c>
      <c r="G694" s="3" t="s">
        <v>366</v>
      </c>
      <c r="H694" s="3">
        <v>23.2</v>
      </c>
      <c r="I694" s="3">
        <v>109</v>
      </c>
      <c r="J694" s="3">
        <v>316</v>
      </c>
      <c r="K694" s="8">
        <v>1</v>
      </c>
      <c r="L694" s="3">
        <v>3.4</v>
      </c>
      <c r="M694" s="14">
        <v>2</v>
      </c>
      <c r="N694" s="14">
        <v>1</v>
      </c>
      <c r="O694" s="14">
        <v>0</v>
      </c>
      <c r="P694" s="3" t="s">
        <v>318</v>
      </c>
    </row>
    <row r="695" spans="1:16" ht="13.5" thickBot="1" x14ac:dyDescent="0.25">
      <c r="A695" s="5">
        <v>42574</v>
      </c>
      <c r="B695" s="3">
        <v>68</v>
      </c>
      <c r="C695" s="6">
        <v>0.34652777777777777</v>
      </c>
      <c r="D695" s="13">
        <v>8</v>
      </c>
      <c r="E695" s="13">
        <f t="shared" si="10"/>
        <v>115.99999999999999</v>
      </c>
      <c r="F695" s="3" t="s">
        <v>4</v>
      </c>
      <c r="G695" s="3" t="s">
        <v>4</v>
      </c>
      <c r="H695" s="3" t="s">
        <v>4</v>
      </c>
      <c r="I695" s="3" t="s">
        <v>4</v>
      </c>
      <c r="J695" s="3" t="s">
        <v>4</v>
      </c>
      <c r="K695" s="8" t="s">
        <v>4</v>
      </c>
      <c r="L695" s="3" t="s">
        <v>4</v>
      </c>
      <c r="M695" s="14" t="s">
        <v>4</v>
      </c>
      <c r="N695" s="14" t="s">
        <v>4</v>
      </c>
      <c r="O695" s="14" t="s">
        <v>4</v>
      </c>
      <c r="P695" s="3" t="s">
        <v>318</v>
      </c>
    </row>
    <row r="696" spans="1:16" ht="13.5" thickBot="1" x14ac:dyDescent="0.25">
      <c r="A696" s="5">
        <v>42574</v>
      </c>
      <c r="B696" s="3">
        <v>68</v>
      </c>
      <c r="C696" s="6">
        <v>0.38958333333333334</v>
      </c>
      <c r="D696" s="13">
        <v>9</v>
      </c>
      <c r="E696" s="13">
        <f t="shared" si="10"/>
        <v>178</v>
      </c>
      <c r="F696" s="3" t="s">
        <v>4</v>
      </c>
      <c r="G696" s="3" t="s">
        <v>4</v>
      </c>
      <c r="H696" s="3" t="s">
        <v>4</v>
      </c>
      <c r="I696" s="3" t="s">
        <v>4</v>
      </c>
      <c r="J696" s="3" t="s">
        <v>4</v>
      </c>
      <c r="K696" s="8" t="s">
        <v>4</v>
      </c>
      <c r="L696" s="3" t="s">
        <v>4</v>
      </c>
      <c r="M696" s="14" t="s">
        <v>4</v>
      </c>
      <c r="N696" s="14" t="s">
        <v>4</v>
      </c>
      <c r="O696" s="14" t="s">
        <v>4</v>
      </c>
      <c r="P696" s="3" t="s">
        <v>318</v>
      </c>
    </row>
    <row r="697" spans="1:16" ht="13.5" thickBot="1" x14ac:dyDescent="0.25">
      <c r="A697" s="5">
        <v>42574</v>
      </c>
      <c r="B697" s="3">
        <v>69</v>
      </c>
      <c r="C697" s="6">
        <v>0.26597222222222222</v>
      </c>
      <c r="D697" s="13">
        <v>6</v>
      </c>
      <c r="E697" s="13">
        <f t="shared" si="10"/>
        <v>0</v>
      </c>
      <c r="F697" s="3">
        <v>19.100000000000001</v>
      </c>
      <c r="G697" s="3" t="s">
        <v>365</v>
      </c>
      <c r="H697" s="3">
        <v>22.2</v>
      </c>
      <c r="I697" s="3">
        <v>103</v>
      </c>
      <c r="J697" s="3">
        <v>316</v>
      </c>
      <c r="K697" s="8">
        <v>1</v>
      </c>
      <c r="L697" s="3">
        <v>0.4</v>
      </c>
      <c r="M697" s="14">
        <v>2</v>
      </c>
      <c r="N697" s="14">
        <v>1</v>
      </c>
      <c r="O697" s="14">
        <v>0</v>
      </c>
      <c r="P697" s="3" t="s">
        <v>319</v>
      </c>
    </row>
    <row r="698" spans="1:16" ht="13.5" thickBot="1" x14ac:dyDescent="0.25">
      <c r="A698" s="5">
        <v>42574</v>
      </c>
      <c r="B698" s="3">
        <v>69</v>
      </c>
      <c r="C698" s="6">
        <v>0.30277777777777776</v>
      </c>
      <c r="D698" s="13">
        <v>7</v>
      </c>
      <c r="E698" s="13">
        <f t="shared" si="10"/>
        <v>52.999999999999972</v>
      </c>
      <c r="F698" s="3">
        <v>23.3</v>
      </c>
      <c r="G698" s="3" t="s">
        <v>366</v>
      </c>
      <c r="H698" s="3">
        <v>23.2</v>
      </c>
      <c r="I698" s="3">
        <v>110</v>
      </c>
      <c r="J698" s="3">
        <v>320</v>
      </c>
      <c r="K698" s="8">
        <v>1</v>
      </c>
      <c r="L698" s="3">
        <v>3.4</v>
      </c>
      <c r="M698" s="14">
        <v>2</v>
      </c>
      <c r="N698" s="14">
        <v>1</v>
      </c>
      <c r="O698" s="14">
        <v>0</v>
      </c>
      <c r="P698" s="3" t="s">
        <v>319</v>
      </c>
    </row>
    <row r="699" spans="1:16" ht="13.5" thickBot="1" x14ac:dyDescent="0.25">
      <c r="A699" s="5">
        <v>42574</v>
      </c>
      <c r="B699" s="3">
        <v>69</v>
      </c>
      <c r="C699" s="6">
        <v>0.34652777777777777</v>
      </c>
      <c r="D699" s="13">
        <v>8</v>
      </c>
      <c r="E699" s="13">
        <f t="shared" si="10"/>
        <v>115.99999999999999</v>
      </c>
      <c r="F699" s="3">
        <v>29</v>
      </c>
      <c r="G699" s="3" t="s">
        <v>365</v>
      </c>
      <c r="H699" s="3">
        <v>29.9</v>
      </c>
      <c r="I699" s="3">
        <v>120</v>
      </c>
      <c r="J699" s="3">
        <v>320</v>
      </c>
      <c r="K699" s="8">
        <v>1</v>
      </c>
      <c r="L699" s="3">
        <v>0</v>
      </c>
      <c r="M699" s="14">
        <v>2</v>
      </c>
      <c r="N699" s="14">
        <v>1</v>
      </c>
      <c r="O699" s="14">
        <v>0</v>
      </c>
      <c r="P699" s="3" t="s">
        <v>319</v>
      </c>
    </row>
    <row r="700" spans="1:16" ht="13.5" thickBot="1" x14ac:dyDescent="0.25">
      <c r="A700" s="5">
        <v>42574</v>
      </c>
      <c r="B700" s="3">
        <v>69</v>
      </c>
      <c r="C700" s="6">
        <v>0.38958333333333334</v>
      </c>
      <c r="D700" s="13">
        <v>9</v>
      </c>
      <c r="E700" s="13">
        <f t="shared" si="10"/>
        <v>178</v>
      </c>
      <c r="F700" s="3">
        <v>39.1</v>
      </c>
      <c r="G700" s="3" t="s">
        <v>365</v>
      </c>
      <c r="H700" s="3">
        <v>33.4</v>
      </c>
      <c r="I700" s="3">
        <v>120</v>
      </c>
      <c r="J700" s="3">
        <v>316</v>
      </c>
      <c r="K700" s="8">
        <v>1</v>
      </c>
      <c r="L700" s="3">
        <v>1.1000000000000001</v>
      </c>
      <c r="M700" s="14">
        <v>2</v>
      </c>
      <c r="N700" s="14">
        <v>1</v>
      </c>
      <c r="O700" s="14">
        <v>0</v>
      </c>
      <c r="P700" s="3" t="s">
        <v>319</v>
      </c>
    </row>
    <row r="701" spans="1:16" ht="13.5" thickBot="1" x14ac:dyDescent="0.25">
      <c r="A701" s="5">
        <v>42574</v>
      </c>
      <c r="B701" s="3">
        <v>69</v>
      </c>
      <c r="C701" s="6">
        <v>0.43055555555555558</v>
      </c>
      <c r="D701" s="13">
        <v>10</v>
      </c>
      <c r="E701" s="13">
        <f t="shared" si="10"/>
        <v>237.00000000000003</v>
      </c>
      <c r="F701" s="3">
        <v>50.2</v>
      </c>
      <c r="G701" s="3" t="s">
        <v>365</v>
      </c>
      <c r="H701" s="3">
        <v>36.9</v>
      </c>
      <c r="I701" s="3">
        <v>120</v>
      </c>
      <c r="J701" s="3">
        <v>316</v>
      </c>
      <c r="K701" s="8">
        <v>1</v>
      </c>
      <c r="L701" s="3">
        <v>1</v>
      </c>
      <c r="M701" s="14">
        <v>0</v>
      </c>
      <c r="N701" s="14">
        <v>0</v>
      </c>
      <c r="O701" s="14">
        <v>1</v>
      </c>
      <c r="P701" s="3" t="s">
        <v>319</v>
      </c>
    </row>
    <row r="702" spans="1:16" ht="13.5" thickBot="1" x14ac:dyDescent="0.25">
      <c r="A702" s="5">
        <v>42574</v>
      </c>
      <c r="B702" s="3">
        <v>69</v>
      </c>
      <c r="C702" s="6">
        <v>0.46458333333333335</v>
      </c>
      <c r="D702" s="13">
        <v>11</v>
      </c>
      <c r="E702" s="13">
        <f t="shared" si="10"/>
        <v>286</v>
      </c>
      <c r="F702" s="3">
        <v>48.5</v>
      </c>
      <c r="G702" s="3" t="s">
        <v>365</v>
      </c>
      <c r="H702" s="3">
        <v>35.5</v>
      </c>
      <c r="I702" s="3">
        <v>120</v>
      </c>
      <c r="J702" s="3">
        <v>316</v>
      </c>
      <c r="K702" s="8">
        <v>1</v>
      </c>
      <c r="L702" s="3">
        <v>1.2</v>
      </c>
      <c r="M702" s="14">
        <v>0</v>
      </c>
      <c r="N702" s="14">
        <v>0</v>
      </c>
      <c r="O702" s="14">
        <v>1</v>
      </c>
      <c r="P702" s="3" t="s">
        <v>319</v>
      </c>
    </row>
    <row r="703" spans="1:16" ht="13.5" thickBot="1" x14ac:dyDescent="0.25">
      <c r="A703" s="5">
        <v>42574</v>
      </c>
      <c r="B703" s="3">
        <v>69</v>
      </c>
      <c r="C703" s="6">
        <v>0.50486111111111109</v>
      </c>
      <c r="D703" s="13">
        <v>12</v>
      </c>
      <c r="E703" s="13">
        <f t="shared" si="10"/>
        <v>343.99999999999994</v>
      </c>
      <c r="F703" s="3">
        <v>38.4</v>
      </c>
      <c r="G703" s="3" t="s">
        <v>366</v>
      </c>
      <c r="H703" s="3">
        <v>32.1</v>
      </c>
      <c r="I703" s="3">
        <v>120</v>
      </c>
      <c r="J703" s="3">
        <v>316</v>
      </c>
      <c r="K703" s="8">
        <v>1</v>
      </c>
      <c r="L703" s="3">
        <v>1.9</v>
      </c>
      <c r="M703" s="14">
        <v>0</v>
      </c>
      <c r="N703" s="14">
        <v>0</v>
      </c>
      <c r="O703" s="14">
        <v>1</v>
      </c>
      <c r="P703" s="3" t="s">
        <v>319</v>
      </c>
    </row>
    <row r="704" spans="1:16" ht="13.5" thickBot="1" x14ac:dyDescent="0.25">
      <c r="A704" s="5">
        <v>42574</v>
      </c>
      <c r="B704" s="3">
        <v>69</v>
      </c>
      <c r="C704" s="6">
        <v>0.5444444444444444</v>
      </c>
      <c r="D704" s="13">
        <v>13</v>
      </c>
      <c r="E704" s="13">
        <f t="shared" si="10"/>
        <v>400.99999999999989</v>
      </c>
      <c r="F704" s="3">
        <v>32.4</v>
      </c>
      <c r="G704" s="3" t="s">
        <v>366</v>
      </c>
      <c r="H704" s="3">
        <v>31.1</v>
      </c>
      <c r="I704" s="3">
        <v>120</v>
      </c>
      <c r="J704" s="3">
        <v>316</v>
      </c>
      <c r="K704" s="8">
        <v>1</v>
      </c>
      <c r="L704" s="3">
        <v>0</v>
      </c>
      <c r="M704" s="14">
        <v>0</v>
      </c>
      <c r="N704" s="14">
        <v>0</v>
      </c>
      <c r="O704" s="14">
        <v>1</v>
      </c>
      <c r="P704" s="3" t="s">
        <v>319</v>
      </c>
    </row>
    <row r="705" spans="1:16" ht="13.5" thickBot="1" x14ac:dyDescent="0.25">
      <c r="A705" s="5">
        <v>42574</v>
      </c>
      <c r="B705" s="3">
        <v>69</v>
      </c>
      <c r="C705" s="6">
        <v>0.58611111111111114</v>
      </c>
      <c r="D705" s="13">
        <v>14</v>
      </c>
      <c r="E705" s="13">
        <f t="shared" si="10"/>
        <v>461</v>
      </c>
      <c r="F705" s="3">
        <v>31.5</v>
      </c>
      <c r="G705" s="3" t="s">
        <v>366</v>
      </c>
      <c r="H705" s="3">
        <v>29.2</v>
      </c>
      <c r="I705" s="3">
        <v>120</v>
      </c>
      <c r="J705" s="3">
        <v>316</v>
      </c>
      <c r="K705" s="8">
        <v>1</v>
      </c>
      <c r="L705" s="3">
        <v>0</v>
      </c>
      <c r="M705" s="14">
        <v>0</v>
      </c>
      <c r="N705" s="14">
        <v>0</v>
      </c>
      <c r="O705" s="14">
        <v>1</v>
      </c>
      <c r="P705" s="3" t="s">
        <v>319</v>
      </c>
    </row>
    <row r="706" spans="1:16" ht="13.5" thickBot="1" x14ac:dyDescent="0.25">
      <c r="A706" s="5">
        <v>42574</v>
      </c>
      <c r="B706" s="3">
        <v>69</v>
      </c>
      <c r="C706" s="6">
        <v>0.62916666666666665</v>
      </c>
      <c r="D706" s="13">
        <v>15</v>
      </c>
      <c r="E706" s="13">
        <f t="shared" ref="E706:E769" si="11">IF(B706=B705,((C706-C705)*1440)+E705,0)</f>
        <v>523</v>
      </c>
      <c r="F706" s="3">
        <v>25.8</v>
      </c>
      <c r="G706" s="3" t="s">
        <v>366</v>
      </c>
      <c r="H706" s="3">
        <v>26</v>
      </c>
      <c r="I706" s="3">
        <v>120</v>
      </c>
      <c r="J706" s="3">
        <v>316</v>
      </c>
      <c r="K706" s="8">
        <v>1</v>
      </c>
      <c r="L706" s="3">
        <v>6.3</v>
      </c>
      <c r="M706" s="14">
        <v>0</v>
      </c>
      <c r="N706" s="14">
        <v>0</v>
      </c>
      <c r="O706" s="14">
        <v>1</v>
      </c>
      <c r="P706" s="3" t="s">
        <v>319</v>
      </c>
    </row>
    <row r="707" spans="1:16" ht="13.5" thickBot="1" x14ac:dyDescent="0.25">
      <c r="A707" s="5">
        <v>42574</v>
      </c>
      <c r="B707" s="3">
        <v>69</v>
      </c>
      <c r="C707" s="6">
        <v>0.66875000000000007</v>
      </c>
      <c r="D707" s="13">
        <v>16</v>
      </c>
      <c r="E707" s="13">
        <f t="shared" si="11"/>
        <v>580.00000000000011</v>
      </c>
      <c r="F707" s="3">
        <v>25.6</v>
      </c>
      <c r="G707" s="3" t="s">
        <v>366</v>
      </c>
      <c r="H707" s="3">
        <v>25.4</v>
      </c>
      <c r="I707" s="3">
        <v>120</v>
      </c>
      <c r="J707" s="3">
        <v>316</v>
      </c>
      <c r="K707" s="8">
        <v>1</v>
      </c>
      <c r="L707" s="3">
        <v>0.6</v>
      </c>
      <c r="M707" s="14">
        <v>0</v>
      </c>
      <c r="N707" s="14">
        <v>0</v>
      </c>
      <c r="O707" s="14">
        <v>1</v>
      </c>
      <c r="P707" s="3" t="s">
        <v>319</v>
      </c>
    </row>
    <row r="708" spans="1:16" ht="13.5" thickBot="1" x14ac:dyDescent="0.25">
      <c r="A708" s="5">
        <v>42574</v>
      </c>
      <c r="B708" s="3">
        <v>70</v>
      </c>
      <c r="C708" s="6">
        <v>0.26111111111111113</v>
      </c>
      <c r="D708" s="13">
        <v>6</v>
      </c>
      <c r="E708" s="13">
        <f t="shared" si="11"/>
        <v>0</v>
      </c>
      <c r="F708" s="3">
        <v>17</v>
      </c>
      <c r="G708" s="3" t="s">
        <v>365</v>
      </c>
      <c r="H708" s="3">
        <v>21.4</v>
      </c>
      <c r="I708" s="3">
        <v>102</v>
      </c>
      <c r="J708" s="3">
        <v>162</v>
      </c>
      <c r="K708" s="8">
        <v>1</v>
      </c>
      <c r="L708" s="3">
        <v>0.2</v>
      </c>
      <c r="M708" s="14">
        <v>2</v>
      </c>
      <c r="N708" s="14">
        <v>1</v>
      </c>
      <c r="O708" s="14">
        <v>0</v>
      </c>
      <c r="P708" s="3" t="s">
        <v>320</v>
      </c>
    </row>
    <row r="709" spans="1:16" ht="13.5" thickBot="1" x14ac:dyDescent="0.25">
      <c r="A709" s="5">
        <v>42574</v>
      </c>
      <c r="B709" s="3">
        <v>70</v>
      </c>
      <c r="C709" s="6">
        <v>0.29375000000000001</v>
      </c>
      <c r="D709" s="13">
        <v>7</v>
      </c>
      <c r="E709" s="13">
        <f t="shared" si="11"/>
        <v>46.999999999999993</v>
      </c>
      <c r="F709" s="3">
        <v>19</v>
      </c>
      <c r="G709" s="3" t="s">
        <v>366</v>
      </c>
      <c r="H709" s="3">
        <v>23.6</v>
      </c>
      <c r="I709" s="3">
        <v>103</v>
      </c>
      <c r="J709" s="3">
        <v>164</v>
      </c>
      <c r="K709" s="8">
        <v>1</v>
      </c>
      <c r="L709" s="3">
        <v>1.9</v>
      </c>
      <c r="M709" s="14">
        <v>2</v>
      </c>
      <c r="N709" s="14">
        <v>1</v>
      </c>
      <c r="O709" s="14">
        <v>0</v>
      </c>
      <c r="P709" s="3" t="s">
        <v>320</v>
      </c>
    </row>
    <row r="710" spans="1:16" ht="13.5" thickBot="1" x14ac:dyDescent="0.25">
      <c r="A710" s="5">
        <v>42574</v>
      </c>
      <c r="B710" s="3">
        <v>70</v>
      </c>
      <c r="C710" s="6">
        <v>0.3354166666666667</v>
      </c>
      <c r="D710" s="13">
        <v>8</v>
      </c>
      <c r="E710" s="13">
        <f t="shared" si="11"/>
        <v>107.00000000000003</v>
      </c>
      <c r="F710" s="3">
        <v>21.2</v>
      </c>
      <c r="G710" s="3" t="s">
        <v>365</v>
      </c>
      <c r="H710" s="3">
        <v>30.7</v>
      </c>
      <c r="I710" s="3">
        <v>102</v>
      </c>
      <c r="J710" s="3">
        <v>162</v>
      </c>
      <c r="K710" s="8">
        <v>1</v>
      </c>
      <c r="L710" s="3">
        <v>0</v>
      </c>
      <c r="M710" s="14">
        <v>2</v>
      </c>
      <c r="N710" s="14">
        <v>1</v>
      </c>
      <c r="O710" s="14">
        <v>0</v>
      </c>
      <c r="P710" s="3" t="s">
        <v>320</v>
      </c>
    </row>
    <row r="711" spans="1:16" ht="13.5" thickBot="1" x14ac:dyDescent="0.25">
      <c r="A711" s="5">
        <v>42574</v>
      </c>
      <c r="B711" s="3">
        <v>70</v>
      </c>
      <c r="C711" s="6">
        <v>0.37777777777777777</v>
      </c>
      <c r="D711" s="13">
        <v>9</v>
      </c>
      <c r="E711" s="13">
        <f t="shared" si="11"/>
        <v>167.99999999999997</v>
      </c>
      <c r="F711" s="3">
        <v>32</v>
      </c>
      <c r="G711" s="3" t="s">
        <v>365</v>
      </c>
      <c r="H711" s="3">
        <v>35.6</v>
      </c>
      <c r="I711" s="3">
        <v>97</v>
      </c>
      <c r="J711" s="3">
        <v>158</v>
      </c>
      <c r="K711" s="8">
        <v>1</v>
      </c>
      <c r="L711" s="3">
        <v>0</v>
      </c>
      <c r="M711" s="14">
        <v>2</v>
      </c>
      <c r="N711" s="14">
        <v>1</v>
      </c>
      <c r="O711" s="14">
        <v>0</v>
      </c>
      <c r="P711" s="3" t="s">
        <v>320</v>
      </c>
    </row>
    <row r="712" spans="1:16" ht="13.5" thickBot="1" x14ac:dyDescent="0.25">
      <c r="A712" s="5">
        <v>42574</v>
      </c>
      <c r="B712" s="3">
        <v>70</v>
      </c>
      <c r="C712" s="6">
        <v>0.41736111111111113</v>
      </c>
      <c r="D712" s="13">
        <v>10</v>
      </c>
      <c r="E712" s="13">
        <f t="shared" si="11"/>
        <v>225</v>
      </c>
      <c r="F712" s="3">
        <v>44.9</v>
      </c>
      <c r="G712" s="3" t="s">
        <v>365</v>
      </c>
      <c r="H712" s="3">
        <v>35.1</v>
      </c>
      <c r="I712" s="3">
        <v>84</v>
      </c>
      <c r="J712" s="3">
        <v>162</v>
      </c>
      <c r="K712" s="8">
        <v>1</v>
      </c>
      <c r="L712" s="3">
        <v>0.6</v>
      </c>
      <c r="M712" s="14">
        <v>0</v>
      </c>
      <c r="N712" s="14">
        <v>0</v>
      </c>
      <c r="O712" s="14">
        <v>1</v>
      </c>
      <c r="P712" s="3" t="s">
        <v>320</v>
      </c>
    </row>
    <row r="713" spans="1:16" ht="13.5" thickBot="1" x14ac:dyDescent="0.25">
      <c r="A713" s="5">
        <v>42574</v>
      </c>
      <c r="B713" s="3">
        <v>70</v>
      </c>
      <c r="C713" s="6">
        <v>0.4604166666666667</v>
      </c>
      <c r="D713" s="13">
        <v>11</v>
      </c>
      <c r="E713" s="13">
        <f t="shared" si="11"/>
        <v>287</v>
      </c>
      <c r="F713" s="3">
        <v>47</v>
      </c>
      <c r="G713" s="3" t="s">
        <v>365</v>
      </c>
      <c r="H713" s="3">
        <v>35.799999999999997</v>
      </c>
      <c r="I713" s="3">
        <v>84</v>
      </c>
      <c r="J713" s="3">
        <v>162</v>
      </c>
      <c r="K713" s="8">
        <v>1</v>
      </c>
      <c r="L713" s="3">
        <v>1.3</v>
      </c>
      <c r="M713" s="14">
        <v>0</v>
      </c>
      <c r="N713" s="14">
        <v>0</v>
      </c>
      <c r="O713" s="14">
        <v>1</v>
      </c>
      <c r="P713" s="3" t="s">
        <v>320</v>
      </c>
    </row>
    <row r="714" spans="1:16" ht="13.5" thickBot="1" x14ac:dyDescent="0.25">
      <c r="A714" s="5">
        <v>42574</v>
      </c>
      <c r="B714" s="3">
        <v>70</v>
      </c>
      <c r="C714" s="6">
        <v>0.5</v>
      </c>
      <c r="D714" s="13">
        <v>12</v>
      </c>
      <c r="E714" s="13">
        <f t="shared" si="11"/>
        <v>343.99999999999994</v>
      </c>
      <c r="F714" s="3">
        <v>40</v>
      </c>
      <c r="G714" s="3" t="s">
        <v>366</v>
      </c>
      <c r="H714" s="3">
        <v>32</v>
      </c>
      <c r="I714" s="3">
        <v>84</v>
      </c>
      <c r="J714" s="3">
        <v>162</v>
      </c>
      <c r="K714" s="8">
        <v>1</v>
      </c>
      <c r="L714" s="3">
        <v>0.4</v>
      </c>
      <c r="M714" s="14">
        <v>0</v>
      </c>
      <c r="N714" s="14">
        <v>0</v>
      </c>
      <c r="O714" s="14">
        <v>1</v>
      </c>
      <c r="P714" s="3" t="s">
        <v>320</v>
      </c>
    </row>
    <row r="715" spans="1:16" ht="13.5" thickBot="1" x14ac:dyDescent="0.25">
      <c r="A715" s="5">
        <v>42574</v>
      </c>
      <c r="B715" s="3">
        <v>70</v>
      </c>
      <c r="C715" s="6">
        <v>0.54097222222222219</v>
      </c>
      <c r="D715" s="13">
        <v>13</v>
      </c>
      <c r="E715" s="13">
        <f t="shared" si="11"/>
        <v>402.99999999999989</v>
      </c>
      <c r="F715" s="3">
        <v>32.1</v>
      </c>
      <c r="G715" s="3" t="s">
        <v>366</v>
      </c>
      <c r="H715" s="3">
        <v>31.5</v>
      </c>
      <c r="I715" s="3">
        <v>84</v>
      </c>
      <c r="J715" s="3">
        <v>162</v>
      </c>
      <c r="K715" s="8">
        <v>1</v>
      </c>
      <c r="L715" s="3">
        <v>0</v>
      </c>
      <c r="M715" s="14">
        <v>0</v>
      </c>
      <c r="N715" s="14">
        <v>0</v>
      </c>
      <c r="O715" s="14">
        <v>1</v>
      </c>
      <c r="P715" s="3" t="s">
        <v>320</v>
      </c>
    </row>
    <row r="716" spans="1:16" ht="13.5" thickBot="1" x14ac:dyDescent="0.25">
      <c r="A716" s="5">
        <v>42574</v>
      </c>
      <c r="B716" s="3">
        <v>70</v>
      </c>
      <c r="C716" s="6">
        <v>0.58263888888888882</v>
      </c>
      <c r="D716" s="13">
        <v>14</v>
      </c>
      <c r="E716" s="13">
        <f t="shared" si="11"/>
        <v>462.99999999999983</v>
      </c>
      <c r="F716" s="3">
        <v>32.6</v>
      </c>
      <c r="G716" s="3" t="s">
        <v>366</v>
      </c>
      <c r="H716" s="3">
        <v>29.6</v>
      </c>
      <c r="I716" s="3">
        <v>84</v>
      </c>
      <c r="J716" s="3">
        <v>162</v>
      </c>
      <c r="K716" s="8">
        <v>1</v>
      </c>
      <c r="L716" s="3">
        <v>0</v>
      </c>
      <c r="M716" s="14">
        <v>0</v>
      </c>
      <c r="N716" s="14">
        <v>0</v>
      </c>
      <c r="O716" s="14">
        <v>1</v>
      </c>
      <c r="P716" s="3" t="s">
        <v>320</v>
      </c>
    </row>
    <row r="717" spans="1:16" ht="13.5" thickBot="1" x14ac:dyDescent="0.25">
      <c r="A717" s="5">
        <v>42574</v>
      </c>
      <c r="B717" s="3">
        <v>70</v>
      </c>
      <c r="C717" s="6">
        <v>0.62569444444444444</v>
      </c>
      <c r="D717" s="13">
        <v>15</v>
      </c>
      <c r="E717" s="13">
        <f t="shared" si="11"/>
        <v>524.99999999999989</v>
      </c>
      <c r="F717" s="3">
        <v>25.9</v>
      </c>
      <c r="G717" s="3" t="s">
        <v>366</v>
      </c>
      <c r="H717" s="3">
        <v>27</v>
      </c>
      <c r="I717" s="3">
        <v>84</v>
      </c>
      <c r="J717" s="3">
        <v>162</v>
      </c>
      <c r="K717" s="8">
        <v>1</v>
      </c>
      <c r="L717" s="3">
        <v>2</v>
      </c>
      <c r="M717" s="14">
        <v>0</v>
      </c>
      <c r="N717" s="14">
        <v>0</v>
      </c>
      <c r="O717" s="14">
        <v>1</v>
      </c>
      <c r="P717" s="3" t="s">
        <v>320</v>
      </c>
    </row>
    <row r="718" spans="1:16" ht="13.5" thickBot="1" x14ac:dyDescent="0.25">
      <c r="A718" s="5">
        <v>42574</v>
      </c>
      <c r="B718" s="3">
        <v>70</v>
      </c>
      <c r="C718" s="6">
        <v>0.66597222222222219</v>
      </c>
      <c r="D718" s="13">
        <v>16</v>
      </c>
      <c r="E718" s="13">
        <f t="shared" si="11"/>
        <v>582.99999999999989</v>
      </c>
      <c r="F718" s="3">
        <v>27.5</v>
      </c>
      <c r="G718" s="3" t="s">
        <v>366</v>
      </c>
      <c r="H718" s="3">
        <v>25.9</v>
      </c>
      <c r="I718" s="3">
        <v>84</v>
      </c>
      <c r="J718" s="3">
        <v>162</v>
      </c>
      <c r="K718" s="8">
        <v>1</v>
      </c>
      <c r="L718" s="3">
        <v>0</v>
      </c>
      <c r="M718" s="14">
        <v>0</v>
      </c>
      <c r="N718" s="14">
        <v>0</v>
      </c>
      <c r="O718" s="14">
        <v>1</v>
      </c>
      <c r="P718" s="3" t="s">
        <v>320</v>
      </c>
    </row>
    <row r="719" spans="1:16" ht="13.5" thickBot="1" x14ac:dyDescent="0.25">
      <c r="A719" s="5">
        <v>42574</v>
      </c>
      <c r="B719" s="3">
        <v>71</v>
      </c>
      <c r="C719" s="6">
        <v>0.26111111111111113</v>
      </c>
      <c r="D719" s="13">
        <v>6</v>
      </c>
      <c r="E719" s="13">
        <f t="shared" si="11"/>
        <v>0</v>
      </c>
      <c r="F719" s="3">
        <v>17</v>
      </c>
      <c r="G719" s="3" t="s">
        <v>365</v>
      </c>
      <c r="H719" s="3">
        <v>21.4</v>
      </c>
      <c r="I719" s="3">
        <v>102</v>
      </c>
      <c r="J719" s="3">
        <v>162</v>
      </c>
      <c r="K719" s="8">
        <v>1</v>
      </c>
      <c r="L719" s="3">
        <v>0.2</v>
      </c>
      <c r="M719" s="14">
        <v>2</v>
      </c>
      <c r="N719" s="14">
        <v>1</v>
      </c>
      <c r="O719" s="14">
        <v>0</v>
      </c>
      <c r="P719" s="3" t="s">
        <v>321</v>
      </c>
    </row>
    <row r="720" spans="1:16" ht="13.5" thickBot="1" x14ac:dyDescent="0.25">
      <c r="A720" s="5">
        <v>42574</v>
      </c>
      <c r="B720" s="3">
        <v>71</v>
      </c>
      <c r="C720" s="6">
        <v>0.29375000000000001</v>
      </c>
      <c r="D720" s="13">
        <v>7</v>
      </c>
      <c r="E720" s="13">
        <f t="shared" si="11"/>
        <v>46.999999999999993</v>
      </c>
      <c r="F720" s="3">
        <v>20</v>
      </c>
      <c r="G720" s="3" t="s">
        <v>366</v>
      </c>
      <c r="H720" s="3">
        <v>23.6</v>
      </c>
      <c r="I720" s="3">
        <v>102</v>
      </c>
      <c r="J720" s="3">
        <v>162</v>
      </c>
      <c r="K720" s="8">
        <v>1</v>
      </c>
      <c r="L720" s="3">
        <v>1.9</v>
      </c>
      <c r="M720" s="14">
        <v>2</v>
      </c>
      <c r="N720" s="14">
        <v>1</v>
      </c>
      <c r="O720" s="14">
        <v>0</v>
      </c>
      <c r="P720" s="3" t="s">
        <v>321</v>
      </c>
    </row>
    <row r="721" spans="1:16" ht="13.5" thickBot="1" x14ac:dyDescent="0.25">
      <c r="A721" s="5">
        <v>42574</v>
      </c>
      <c r="B721" s="3">
        <v>71</v>
      </c>
      <c r="C721" s="6">
        <v>0.3354166666666667</v>
      </c>
      <c r="D721" s="13">
        <v>8</v>
      </c>
      <c r="E721" s="13">
        <f t="shared" si="11"/>
        <v>107.00000000000003</v>
      </c>
      <c r="F721" s="3">
        <v>20.100000000000001</v>
      </c>
      <c r="G721" s="3" t="s">
        <v>365</v>
      </c>
      <c r="H721" s="3">
        <v>30.7</v>
      </c>
      <c r="I721" s="3">
        <v>105</v>
      </c>
      <c r="J721" s="3">
        <v>164</v>
      </c>
      <c r="K721" s="8">
        <v>1</v>
      </c>
      <c r="L721" s="3">
        <v>0</v>
      </c>
      <c r="M721" s="14">
        <v>2</v>
      </c>
      <c r="N721" s="14">
        <v>1</v>
      </c>
      <c r="O721" s="14">
        <v>0</v>
      </c>
      <c r="P721" s="3" t="s">
        <v>321</v>
      </c>
    </row>
    <row r="722" spans="1:16" ht="13.5" thickBot="1" x14ac:dyDescent="0.25">
      <c r="A722" s="5">
        <v>42574</v>
      </c>
      <c r="B722" s="3">
        <v>71</v>
      </c>
      <c r="C722" s="6">
        <v>0.37777777777777777</v>
      </c>
      <c r="D722" s="13">
        <v>9</v>
      </c>
      <c r="E722" s="13">
        <f t="shared" si="11"/>
        <v>167.99999999999997</v>
      </c>
      <c r="F722" s="3" t="s">
        <v>4</v>
      </c>
      <c r="G722" s="3" t="s">
        <v>4</v>
      </c>
      <c r="H722" s="3" t="s">
        <v>4</v>
      </c>
      <c r="I722" s="3" t="s">
        <v>4</v>
      </c>
      <c r="J722" s="3" t="s">
        <v>4</v>
      </c>
      <c r="K722" s="8" t="s">
        <v>4</v>
      </c>
      <c r="L722" s="3" t="s">
        <v>4</v>
      </c>
      <c r="M722" s="14" t="s">
        <v>4</v>
      </c>
      <c r="N722" s="14" t="s">
        <v>4</v>
      </c>
      <c r="O722" s="14" t="s">
        <v>4</v>
      </c>
      <c r="P722" s="3" t="s">
        <v>321</v>
      </c>
    </row>
    <row r="723" spans="1:16" ht="13.5" thickBot="1" x14ac:dyDescent="0.25">
      <c r="A723" s="5">
        <v>42574</v>
      </c>
      <c r="B723" s="3">
        <v>71</v>
      </c>
      <c r="C723" s="6">
        <v>0.41736111111111113</v>
      </c>
      <c r="D723" s="13">
        <v>10</v>
      </c>
      <c r="E723" s="13">
        <f t="shared" si="11"/>
        <v>225</v>
      </c>
      <c r="F723" s="3">
        <v>49.7</v>
      </c>
      <c r="G723" s="3" t="s">
        <v>365</v>
      </c>
      <c r="H723" s="3">
        <v>35.700000000000003</v>
      </c>
      <c r="I723" s="3">
        <v>108</v>
      </c>
      <c r="J723" s="3">
        <v>176</v>
      </c>
      <c r="K723" s="8">
        <v>1</v>
      </c>
      <c r="L723" s="3">
        <v>0.6</v>
      </c>
      <c r="M723" s="14">
        <v>0</v>
      </c>
      <c r="N723" s="14">
        <v>0</v>
      </c>
      <c r="O723" s="14">
        <v>1</v>
      </c>
      <c r="P723" s="3" t="s">
        <v>321</v>
      </c>
    </row>
    <row r="724" spans="1:16" ht="13.5" thickBot="1" x14ac:dyDescent="0.25">
      <c r="A724" s="5">
        <v>42574</v>
      </c>
      <c r="B724" s="3">
        <v>71</v>
      </c>
      <c r="C724" s="6">
        <v>0.4604166666666667</v>
      </c>
      <c r="D724" s="13">
        <v>11</v>
      </c>
      <c r="E724" s="13">
        <f t="shared" si="11"/>
        <v>287</v>
      </c>
      <c r="F724" s="3">
        <v>52.7</v>
      </c>
      <c r="G724" s="3" t="s">
        <v>365</v>
      </c>
      <c r="H724" s="3">
        <v>37.5</v>
      </c>
      <c r="I724" s="3">
        <v>108</v>
      </c>
      <c r="J724" s="3">
        <v>176</v>
      </c>
      <c r="K724" s="8">
        <v>1</v>
      </c>
      <c r="L724" s="3">
        <v>0</v>
      </c>
      <c r="M724" s="14">
        <v>0</v>
      </c>
      <c r="N724" s="14">
        <v>0</v>
      </c>
      <c r="O724" s="14">
        <v>1</v>
      </c>
      <c r="P724" s="3" t="s">
        <v>321</v>
      </c>
    </row>
    <row r="725" spans="1:16" ht="13.5" thickBot="1" x14ac:dyDescent="0.25">
      <c r="A725" s="5">
        <v>42574</v>
      </c>
      <c r="B725" s="3">
        <v>71</v>
      </c>
      <c r="C725" s="6">
        <v>0.5</v>
      </c>
      <c r="D725" s="13">
        <v>12</v>
      </c>
      <c r="E725" s="13">
        <f t="shared" si="11"/>
        <v>343.99999999999994</v>
      </c>
      <c r="F725" s="3">
        <v>42.4</v>
      </c>
      <c r="G725" s="3" t="s">
        <v>366</v>
      </c>
      <c r="H725" s="3">
        <v>32</v>
      </c>
      <c r="I725" s="3">
        <v>108</v>
      </c>
      <c r="J725" s="3">
        <v>176</v>
      </c>
      <c r="K725" s="8">
        <v>1</v>
      </c>
      <c r="L725" s="3">
        <v>2.6</v>
      </c>
      <c r="M725" s="14">
        <v>0</v>
      </c>
      <c r="N725" s="14">
        <v>0</v>
      </c>
      <c r="O725" s="14">
        <v>1</v>
      </c>
      <c r="P725" s="3" t="s">
        <v>321</v>
      </c>
    </row>
    <row r="726" spans="1:16" ht="13.5" thickBot="1" x14ac:dyDescent="0.25">
      <c r="A726" s="5">
        <v>42574</v>
      </c>
      <c r="B726" s="3">
        <v>71</v>
      </c>
      <c r="C726" s="6">
        <v>0.54097222222222219</v>
      </c>
      <c r="D726" s="13">
        <v>13</v>
      </c>
      <c r="E726" s="13">
        <f t="shared" si="11"/>
        <v>402.99999999999989</v>
      </c>
      <c r="F726" s="3">
        <v>34.4</v>
      </c>
      <c r="G726" s="3" t="s">
        <v>366</v>
      </c>
      <c r="H726" s="3">
        <v>31.3</v>
      </c>
      <c r="I726" s="3">
        <v>108</v>
      </c>
      <c r="J726" s="3">
        <v>176</v>
      </c>
      <c r="K726" s="8">
        <v>1</v>
      </c>
      <c r="L726" s="3">
        <v>0</v>
      </c>
      <c r="M726" s="14">
        <v>0</v>
      </c>
      <c r="N726" s="14">
        <v>0</v>
      </c>
      <c r="O726" s="14">
        <v>1</v>
      </c>
      <c r="P726" s="3" t="s">
        <v>321</v>
      </c>
    </row>
    <row r="727" spans="1:16" ht="13.5" thickBot="1" x14ac:dyDescent="0.25">
      <c r="A727" s="5">
        <v>42574</v>
      </c>
      <c r="B727" s="3">
        <v>71</v>
      </c>
      <c r="C727" s="6">
        <v>0.58263888888888882</v>
      </c>
      <c r="D727" s="13">
        <v>14</v>
      </c>
      <c r="E727" s="13">
        <f t="shared" si="11"/>
        <v>462.99999999999983</v>
      </c>
      <c r="F727" s="3">
        <v>33.200000000000003</v>
      </c>
      <c r="G727" s="3" t="s">
        <v>366</v>
      </c>
      <c r="H727" s="3">
        <v>29.4</v>
      </c>
      <c r="I727" s="3">
        <v>108</v>
      </c>
      <c r="J727" s="3">
        <v>176</v>
      </c>
      <c r="K727" s="8">
        <v>1</v>
      </c>
      <c r="L727" s="3">
        <v>0</v>
      </c>
      <c r="M727" s="14">
        <v>0</v>
      </c>
      <c r="N727" s="14">
        <v>0</v>
      </c>
      <c r="O727" s="14">
        <v>1</v>
      </c>
      <c r="P727" s="3" t="s">
        <v>321</v>
      </c>
    </row>
    <row r="728" spans="1:16" ht="13.5" thickBot="1" x14ac:dyDescent="0.25">
      <c r="A728" s="5">
        <v>42574</v>
      </c>
      <c r="B728" s="3">
        <v>71</v>
      </c>
      <c r="C728" s="6">
        <v>0.62569444444444444</v>
      </c>
      <c r="D728" s="13">
        <v>15</v>
      </c>
      <c r="E728" s="13">
        <f t="shared" si="11"/>
        <v>524.99999999999989</v>
      </c>
      <c r="F728" s="3">
        <v>27</v>
      </c>
      <c r="G728" s="3" t="s">
        <v>366</v>
      </c>
      <c r="H728" s="3">
        <v>26.7</v>
      </c>
      <c r="I728" s="3">
        <v>108</v>
      </c>
      <c r="J728" s="3">
        <v>176</v>
      </c>
      <c r="K728" s="8">
        <v>1</v>
      </c>
      <c r="L728" s="3">
        <v>2.5</v>
      </c>
      <c r="M728" s="14">
        <v>0</v>
      </c>
      <c r="N728" s="14">
        <v>0</v>
      </c>
      <c r="O728" s="14">
        <v>1</v>
      </c>
      <c r="P728" s="3" t="s">
        <v>321</v>
      </c>
    </row>
    <row r="729" spans="1:16" ht="13.5" thickBot="1" x14ac:dyDescent="0.25">
      <c r="A729" s="5">
        <v>42574</v>
      </c>
      <c r="B729" s="3">
        <v>71</v>
      </c>
      <c r="C729" s="6">
        <v>0.66597222222222219</v>
      </c>
      <c r="D729" s="13">
        <v>16</v>
      </c>
      <c r="E729" s="13">
        <f t="shared" si="11"/>
        <v>582.99999999999989</v>
      </c>
      <c r="F729" s="3">
        <v>26.4</v>
      </c>
      <c r="G729" s="3" t="s">
        <v>366</v>
      </c>
      <c r="H729" s="3">
        <v>25.8</v>
      </c>
      <c r="I729" s="3">
        <v>108</v>
      </c>
      <c r="J729" s="3">
        <v>176</v>
      </c>
      <c r="K729" s="8">
        <v>1</v>
      </c>
      <c r="L729" s="3">
        <v>0</v>
      </c>
      <c r="M729" s="14">
        <v>0</v>
      </c>
      <c r="N729" s="14">
        <v>0</v>
      </c>
      <c r="O729" s="14">
        <v>1</v>
      </c>
      <c r="P729" s="3" t="s">
        <v>321</v>
      </c>
    </row>
    <row r="730" spans="1:16" ht="13.5" thickBot="1" x14ac:dyDescent="0.25">
      <c r="A730" s="5">
        <v>42574</v>
      </c>
      <c r="B730" s="3">
        <v>72</v>
      </c>
      <c r="C730" s="6">
        <v>0.2638888888888889</v>
      </c>
      <c r="D730" s="13">
        <v>6</v>
      </c>
      <c r="E730" s="13">
        <f t="shared" si="11"/>
        <v>0</v>
      </c>
      <c r="F730" s="3" t="s">
        <v>4</v>
      </c>
      <c r="G730" s="3" t="s">
        <v>4</v>
      </c>
      <c r="H730" s="3">
        <v>21.6</v>
      </c>
      <c r="I730" s="3">
        <v>100</v>
      </c>
      <c r="J730" s="3">
        <v>45</v>
      </c>
      <c r="K730" s="8">
        <v>0</v>
      </c>
      <c r="L730" s="3">
        <v>0</v>
      </c>
      <c r="M730" s="14">
        <v>2</v>
      </c>
      <c r="N730" s="14">
        <v>1</v>
      </c>
      <c r="O730" s="14">
        <v>0</v>
      </c>
      <c r="P730" s="3" t="s">
        <v>322</v>
      </c>
    </row>
    <row r="731" spans="1:16" ht="13.5" thickBot="1" x14ac:dyDescent="0.25">
      <c r="A731" s="5">
        <v>42574</v>
      </c>
      <c r="B731" s="3">
        <v>72</v>
      </c>
      <c r="C731" s="6">
        <v>0.2986111111111111</v>
      </c>
      <c r="D731" s="13">
        <v>7</v>
      </c>
      <c r="E731" s="13">
        <f t="shared" si="11"/>
        <v>49.999999999999986</v>
      </c>
      <c r="F731" s="3" t="s">
        <v>4</v>
      </c>
      <c r="G731" s="3" t="s">
        <v>4</v>
      </c>
      <c r="H731" s="3">
        <v>23.7</v>
      </c>
      <c r="I731" s="3">
        <v>100</v>
      </c>
      <c r="J731" s="3">
        <v>45</v>
      </c>
      <c r="K731" s="8">
        <v>0</v>
      </c>
      <c r="L731" s="3">
        <v>1</v>
      </c>
      <c r="M731" s="14">
        <v>2</v>
      </c>
      <c r="N731" s="14">
        <v>1</v>
      </c>
      <c r="O731" s="14">
        <v>0</v>
      </c>
      <c r="P731" s="3" t="s">
        <v>322</v>
      </c>
    </row>
    <row r="732" spans="1:16" ht="13.5" thickBot="1" x14ac:dyDescent="0.25">
      <c r="A732" s="5">
        <v>42574</v>
      </c>
      <c r="B732" s="3">
        <v>72</v>
      </c>
      <c r="C732" s="6">
        <v>0.34236111111111112</v>
      </c>
      <c r="D732" s="13">
        <v>8</v>
      </c>
      <c r="E732" s="13">
        <f t="shared" si="11"/>
        <v>113</v>
      </c>
      <c r="F732" s="3" t="s">
        <v>4</v>
      </c>
      <c r="G732" s="3" t="s">
        <v>4</v>
      </c>
      <c r="H732" s="3">
        <v>31.5</v>
      </c>
      <c r="I732" s="3">
        <v>100</v>
      </c>
      <c r="J732" s="3">
        <v>45</v>
      </c>
      <c r="K732" s="8">
        <v>0</v>
      </c>
      <c r="L732" s="3">
        <v>0</v>
      </c>
      <c r="M732" s="14">
        <v>2</v>
      </c>
      <c r="N732" s="14">
        <v>1</v>
      </c>
      <c r="O732" s="14">
        <v>0</v>
      </c>
      <c r="P732" s="3" t="s">
        <v>322</v>
      </c>
    </row>
    <row r="733" spans="1:16" ht="13.5" thickBot="1" x14ac:dyDescent="0.25">
      <c r="A733" s="5">
        <v>42574</v>
      </c>
      <c r="B733" s="3">
        <v>72</v>
      </c>
      <c r="C733" s="6">
        <v>0.38750000000000001</v>
      </c>
      <c r="D733" s="13">
        <v>9</v>
      </c>
      <c r="E733" s="13">
        <f t="shared" si="11"/>
        <v>178</v>
      </c>
      <c r="F733" s="3" t="s">
        <v>4</v>
      </c>
      <c r="G733" s="3" t="s">
        <v>4</v>
      </c>
      <c r="H733" s="3">
        <v>33</v>
      </c>
      <c r="I733" s="3">
        <v>100</v>
      </c>
      <c r="J733" s="3">
        <v>45</v>
      </c>
      <c r="K733" s="8">
        <v>0</v>
      </c>
      <c r="L733" s="3">
        <v>1.6</v>
      </c>
      <c r="M733" s="14">
        <v>2</v>
      </c>
      <c r="N733" s="14">
        <v>1</v>
      </c>
      <c r="O733" s="14">
        <v>0</v>
      </c>
      <c r="P733" s="3" t="s">
        <v>322</v>
      </c>
    </row>
    <row r="734" spans="1:16" ht="13.5" thickBot="1" x14ac:dyDescent="0.25">
      <c r="A734" s="5">
        <v>42574</v>
      </c>
      <c r="B734" s="3">
        <v>72</v>
      </c>
      <c r="C734" s="6">
        <v>0.42083333333333334</v>
      </c>
      <c r="D734" s="13">
        <v>10</v>
      </c>
      <c r="E734" s="13">
        <f t="shared" si="11"/>
        <v>226</v>
      </c>
      <c r="F734" s="3" t="s">
        <v>4</v>
      </c>
      <c r="G734" s="3" t="s">
        <v>4</v>
      </c>
      <c r="H734" s="3">
        <v>35.299999999999997</v>
      </c>
      <c r="I734" s="3">
        <v>100</v>
      </c>
      <c r="J734" s="3">
        <v>45</v>
      </c>
      <c r="K734" s="8">
        <v>0</v>
      </c>
      <c r="L734" s="3">
        <v>0.3</v>
      </c>
      <c r="M734" s="14">
        <v>2</v>
      </c>
      <c r="N734" s="14">
        <v>1</v>
      </c>
      <c r="O734" s="14">
        <v>0</v>
      </c>
      <c r="P734" s="3" t="s">
        <v>322</v>
      </c>
    </row>
    <row r="735" spans="1:16" ht="13.5" thickBot="1" x14ac:dyDescent="0.25">
      <c r="A735" s="5">
        <v>42574</v>
      </c>
      <c r="B735" s="3">
        <v>72</v>
      </c>
      <c r="C735" s="6">
        <v>0.46180555555555558</v>
      </c>
      <c r="D735" s="13">
        <v>11</v>
      </c>
      <c r="E735" s="13">
        <f t="shared" si="11"/>
        <v>285</v>
      </c>
      <c r="F735" s="3">
        <v>31.6</v>
      </c>
      <c r="G735" s="3" t="s">
        <v>365</v>
      </c>
      <c r="H735" s="3">
        <v>34.200000000000003</v>
      </c>
      <c r="I735" s="3">
        <v>100</v>
      </c>
      <c r="J735" s="3">
        <v>45</v>
      </c>
      <c r="K735" s="8">
        <v>0</v>
      </c>
      <c r="L735" s="3">
        <v>1.2</v>
      </c>
      <c r="M735" s="14">
        <v>2</v>
      </c>
      <c r="N735" s="14">
        <v>1</v>
      </c>
      <c r="O735" s="14">
        <v>0</v>
      </c>
      <c r="P735" s="3" t="s">
        <v>322</v>
      </c>
    </row>
    <row r="736" spans="1:16" ht="13.5" thickBot="1" x14ac:dyDescent="0.25">
      <c r="A736" s="5">
        <v>42574</v>
      </c>
      <c r="B736" s="3">
        <v>72</v>
      </c>
      <c r="C736" s="6">
        <v>0.50277777777777777</v>
      </c>
      <c r="D736" s="13">
        <v>12</v>
      </c>
      <c r="E736" s="13">
        <f t="shared" si="11"/>
        <v>343.99999999999994</v>
      </c>
      <c r="F736" s="3">
        <v>31.2</v>
      </c>
      <c r="G736" s="3" t="s">
        <v>366</v>
      </c>
      <c r="H736" s="3">
        <v>33.200000000000003</v>
      </c>
      <c r="I736" s="3">
        <v>100</v>
      </c>
      <c r="J736" s="3">
        <v>45</v>
      </c>
      <c r="K736" s="8">
        <v>0</v>
      </c>
      <c r="L736" s="3">
        <v>0.5</v>
      </c>
      <c r="M736" s="14">
        <v>2</v>
      </c>
      <c r="N736" s="14">
        <v>1</v>
      </c>
      <c r="O736" s="14">
        <v>0</v>
      </c>
      <c r="P736" s="3" t="s">
        <v>322</v>
      </c>
    </row>
    <row r="737" spans="1:16" ht="13.5" thickBot="1" x14ac:dyDescent="0.25">
      <c r="A737" s="5">
        <v>42574</v>
      </c>
      <c r="B737" s="3">
        <v>72</v>
      </c>
      <c r="C737" s="6">
        <v>0.54305555555555551</v>
      </c>
      <c r="D737" s="13">
        <v>13</v>
      </c>
      <c r="E737" s="13">
        <f t="shared" si="11"/>
        <v>401.99999999999989</v>
      </c>
      <c r="F737" s="3">
        <v>28.5</v>
      </c>
      <c r="G737" s="3" t="s">
        <v>366</v>
      </c>
      <c r="H737" s="3">
        <v>30.5</v>
      </c>
      <c r="I737" s="3">
        <v>100</v>
      </c>
      <c r="J737" s="3">
        <v>45</v>
      </c>
      <c r="K737" s="8">
        <v>0</v>
      </c>
      <c r="L737" s="3">
        <v>0.1</v>
      </c>
      <c r="M737" s="14">
        <v>0</v>
      </c>
      <c r="N737" s="14">
        <v>0</v>
      </c>
      <c r="O737" s="14">
        <v>1</v>
      </c>
      <c r="P737" s="3" t="s">
        <v>322</v>
      </c>
    </row>
    <row r="738" spans="1:16" ht="13.5" thickBot="1" x14ac:dyDescent="0.25">
      <c r="A738" s="5">
        <v>42574</v>
      </c>
      <c r="B738" s="3">
        <v>72</v>
      </c>
      <c r="C738" s="6">
        <v>0.58472222222222225</v>
      </c>
      <c r="D738" s="13">
        <v>14</v>
      </c>
      <c r="E738" s="13">
        <f t="shared" si="11"/>
        <v>462</v>
      </c>
      <c r="F738" s="3">
        <v>28.1</v>
      </c>
      <c r="G738" s="3" t="s">
        <v>366</v>
      </c>
      <c r="H738" s="3">
        <v>28.6</v>
      </c>
      <c r="I738" s="3">
        <v>100</v>
      </c>
      <c r="J738" s="3">
        <v>45</v>
      </c>
      <c r="K738" s="8">
        <v>0</v>
      </c>
      <c r="L738" s="3">
        <v>0</v>
      </c>
      <c r="M738" s="14">
        <v>0</v>
      </c>
      <c r="N738" s="14">
        <v>0</v>
      </c>
      <c r="O738" s="14">
        <v>1</v>
      </c>
      <c r="P738" s="3" t="s">
        <v>322</v>
      </c>
    </row>
    <row r="739" spans="1:16" ht="13.5" thickBot="1" x14ac:dyDescent="0.25">
      <c r="A739" s="5">
        <v>42574</v>
      </c>
      <c r="B739" s="3">
        <v>72</v>
      </c>
      <c r="C739" s="6">
        <v>0.62777777777777777</v>
      </c>
      <c r="D739" s="13">
        <v>15</v>
      </c>
      <c r="E739" s="13">
        <f t="shared" si="11"/>
        <v>524</v>
      </c>
      <c r="F739" s="3">
        <v>25.3</v>
      </c>
      <c r="G739" s="3" t="s">
        <v>366</v>
      </c>
      <c r="H739" s="3">
        <v>26.7</v>
      </c>
      <c r="I739" s="3">
        <v>100</v>
      </c>
      <c r="J739" s="3">
        <v>45</v>
      </c>
      <c r="K739" s="8">
        <v>0</v>
      </c>
      <c r="L739" s="3">
        <v>3.9</v>
      </c>
      <c r="M739" s="14">
        <v>0</v>
      </c>
      <c r="N739" s="14">
        <v>0</v>
      </c>
      <c r="O739" s="14">
        <v>1</v>
      </c>
      <c r="P739" s="3" t="s">
        <v>322</v>
      </c>
    </row>
    <row r="740" spans="1:16" ht="13.5" thickBot="1" x14ac:dyDescent="0.25">
      <c r="A740" s="5">
        <v>42574</v>
      </c>
      <c r="B740" s="3">
        <v>72</v>
      </c>
      <c r="C740" s="6">
        <v>0.66736111111111107</v>
      </c>
      <c r="D740" s="13">
        <v>16</v>
      </c>
      <c r="E740" s="13">
        <f t="shared" si="11"/>
        <v>581</v>
      </c>
      <c r="F740" s="3">
        <v>24.9</v>
      </c>
      <c r="G740" s="3" t="s">
        <v>366</v>
      </c>
      <c r="H740" s="3">
        <v>26</v>
      </c>
      <c r="I740" s="3">
        <v>100</v>
      </c>
      <c r="J740" s="3">
        <v>45</v>
      </c>
      <c r="K740" s="8">
        <v>0</v>
      </c>
      <c r="L740" s="3">
        <v>0</v>
      </c>
      <c r="M740" s="14">
        <v>0</v>
      </c>
      <c r="N740" s="14">
        <v>0</v>
      </c>
      <c r="O740" s="14">
        <v>1</v>
      </c>
      <c r="P740" s="3" t="s">
        <v>322</v>
      </c>
    </row>
    <row r="741" spans="1:16" ht="13.5" thickBot="1" x14ac:dyDescent="0.25">
      <c r="A741" s="5">
        <v>42574</v>
      </c>
      <c r="B741" s="3">
        <v>73</v>
      </c>
      <c r="C741" s="6">
        <v>0.2638888888888889</v>
      </c>
      <c r="D741" s="13">
        <v>6</v>
      </c>
      <c r="E741" s="13">
        <f t="shared" si="11"/>
        <v>0</v>
      </c>
      <c r="F741" s="3" t="s">
        <v>4</v>
      </c>
      <c r="G741" s="3" t="s">
        <v>4</v>
      </c>
      <c r="H741" s="3">
        <v>21.6</v>
      </c>
      <c r="I741" s="3">
        <v>100</v>
      </c>
      <c r="J741" s="3">
        <v>45</v>
      </c>
      <c r="K741" s="8">
        <v>0</v>
      </c>
      <c r="L741" s="3">
        <v>0</v>
      </c>
      <c r="M741" s="14">
        <v>2</v>
      </c>
      <c r="N741" s="14">
        <v>1</v>
      </c>
      <c r="O741" s="14">
        <v>0</v>
      </c>
      <c r="P741" s="3" t="s">
        <v>323</v>
      </c>
    </row>
    <row r="742" spans="1:16" ht="13.5" thickBot="1" x14ac:dyDescent="0.25">
      <c r="A742" s="5">
        <v>42574</v>
      </c>
      <c r="B742" s="3">
        <v>73</v>
      </c>
      <c r="C742" s="6">
        <v>0.2986111111111111</v>
      </c>
      <c r="D742" s="13">
        <v>7</v>
      </c>
      <c r="E742" s="13">
        <f t="shared" si="11"/>
        <v>49.999999999999986</v>
      </c>
      <c r="F742" s="3" t="s">
        <v>4</v>
      </c>
      <c r="G742" s="3" t="s">
        <v>4</v>
      </c>
      <c r="H742" s="3">
        <v>23.7</v>
      </c>
      <c r="I742" s="3">
        <v>100</v>
      </c>
      <c r="J742" s="3">
        <v>45</v>
      </c>
      <c r="K742" s="8">
        <v>0</v>
      </c>
      <c r="L742" s="3">
        <v>1.4</v>
      </c>
      <c r="M742" s="14">
        <v>2</v>
      </c>
      <c r="N742" s="14">
        <v>1</v>
      </c>
      <c r="O742" s="14">
        <v>0</v>
      </c>
      <c r="P742" s="3" t="s">
        <v>323</v>
      </c>
    </row>
    <row r="743" spans="1:16" ht="13.5" thickBot="1" x14ac:dyDescent="0.25">
      <c r="A743" s="5">
        <v>42574</v>
      </c>
      <c r="B743" s="3">
        <v>73</v>
      </c>
      <c r="C743" s="6">
        <v>0.34236111111111112</v>
      </c>
      <c r="D743" s="13">
        <v>8</v>
      </c>
      <c r="E743" s="13">
        <f t="shared" si="11"/>
        <v>113</v>
      </c>
      <c r="F743" s="3" t="s">
        <v>4</v>
      </c>
      <c r="G743" s="3" t="s">
        <v>4</v>
      </c>
      <c r="H743" s="3">
        <v>31.5</v>
      </c>
      <c r="I743" s="3">
        <v>100</v>
      </c>
      <c r="J743" s="3">
        <v>45</v>
      </c>
      <c r="K743" s="8">
        <v>1</v>
      </c>
      <c r="L743" s="3">
        <v>0</v>
      </c>
      <c r="M743" s="14">
        <v>2</v>
      </c>
      <c r="N743" s="14">
        <v>1</v>
      </c>
      <c r="O743" s="14">
        <v>0</v>
      </c>
      <c r="P743" s="3" t="s">
        <v>323</v>
      </c>
    </row>
    <row r="744" spans="1:16" ht="13.5" thickBot="1" x14ac:dyDescent="0.25">
      <c r="A744" s="5">
        <v>42574</v>
      </c>
      <c r="B744" s="3">
        <v>73</v>
      </c>
      <c r="C744" s="6">
        <v>0.38750000000000001</v>
      </c>
      <c r="D744" s="13">
        <v>9</v>
      </c>
      <c r="E744" s="13">
        <f t="shared" si="11"/>
        <v>178</v>
      </c>
      <c r="F744" s="3">
        <v>34.200000000000003</v>
      </c>
      <c r="G744" s="3" t="s">
        <v>365</v>
      </c>
      <c r="H744" s="3">
        <v>33</v>
      </c>
      <c r="I744" s="3">
        <v>98</v>
      </c>
      <c r="J744" s="3">
        <v>45</v>
      </c>
      <c r="K744" s="8">
        <v>1</v>
      </c>
      <c r="L744" s="3">
        <v>1.6</v>
      </c>
      <c r="M744" s="14">
        <v>2</v>
      </c>
      <c r="N744" s="14">
        <v>1</v>
      </c>
      <c r="O744" s="14">
        <v>0</v>
      </c>
      <c r="P744" s="3" t="s">
        <v>323</v>
      </c>
    </row>
    <row r="745" spans="1:16" ht="13.5" thickBot="1" x14ac:dyDescent="0.25">
      <c r="A745" s="5">
        <v>42574</v>
      </c>
      <c r="B745" s="3">
        <v>73</v>
      </c>
      <c r="C745" s="6">
        <v>0.42083333333333334</v>
      </c>
      <c r="D745" s="13">
        <v>10</v>
      </c>
      <c r="E745" s="13">
        <f t="shared" si="11"/>
        <v>226</v>
      </c>
      <c r="F745" s="3">
        <v>35.799999999999997</v>
      </c>
      <c r="G745" s="3" t="s">
        <v>365</v>
      </c>
      <c r="H745" s="3">
        <v>35.299999999999997</v>
      </c>
      <c r="I745" s="3">
        <v>98</v>
      </c>
      <c r="J745" s="3">
        <v>45</v>
      </c>
      <c r="K745" s="8">
        <v>1</v>
      </c>
      <c r="L745" s="3">
        <v>0.3</v>
      </c>
      <c r="M745" s="14">
        <v>2</v>
      </c>
      <c r="N745" s="14">
        <v>1</v>
      </c>
      <c r="O745" s="14">
        <v>0</v>
      </c>
      <c r="P745" s="3" t="s">
        <v>323</v>
      </c>
    </row>
    <row r="746" spans="1:16" ht="13.5" thickBot="1" x14ac:dyDescent="0.25">
      <c r="A746" s="5">
        <v>42574</v>
      </c>
      <c r="B746" s="3">
        <v>73</v>
      </c>
      <c r="C746" s="6">
        <v>0.46180555555555558</v>
      </c>
      <c r="D746" s="13">
        <v>11</v>
      </c>
      <c r="E746" s="13">
        <f t="shared" si="11"/>
        <v>285</v>
      </c>
      <c r="F746" s="3">
        <v>42.5</v>
      </c>
      <c r="G746" s="3" t="s">
        <v>365</v>
      </c>
      <c r="H746" s="3">
        <v>34.200000000000003</v>
      </c>
      <c r="I746" s="3">
        <v>98</v>
      </c>
      <c r="J746" s="3">
        <v>45</v>
      </c>
      <c r="K746" s="8">
        <v>1</v>
      </c>
      <c r="L746" s="3">
        <v>1.2</v>
      </c>
      <c r="M746" s="14">
        <v>2</v>
      </c>
      <c r="N746" s="14">
        <v>1</v>
      </c>
      <c r="O746" s="14">
        <v>0</v>
      </c>
      <c r="P746" s="3" t="s">
        <v>323</v>
      </c>
    </row>
    <row r="747" spans="1:16" ht="13.5" thickBot="1" x14ac:dyDescent="0.25">
      <c r="A747" s="5">
        <v>42574</v>
      </c>
      <c r="B747" s="3">
        <v>73</v>
      </c>
      <c r="C747" s="6">
        <v>0.50277777777777777</v>
      </c>
      <c r="D747" s="13">
        <v>12</v>
      </c>
      <c r="E747" s="13">
        <f t="shared" si="11"/>
        <v>343.99999999999994</v>
      </c>
      <c r="F747" s="3">
        <v>36</v>
      </c>
      <c r="G747" s="3" t="s">
        <v>366</v>
      </c>
      <c r="H747" s="3">
        <v>33.200000000000003</v>
      </c>
      <c r="I747" s="3">
        <v>98</v>
      </c>
      <c r="J747" s="3">
        <v>45</v>
      </c>
      <c r="K747" s="8">
        <v>1</v>
      </c>
      <c r="L747" s="3">
        <v>0.5</v>
      </c>
      <c r="M747" s="14">
        <v>0</v>
      </c>
      <c r="N747" s="14">
        <v>0</v>
      </c>
      <c r="O747" s="14">
        <v>1</v>
      </c>
      <c r="P747" s="3" t="s">
        <v>323</v>
      </c>
    </row>
    <row r="748" spans="1:16" ht="13.5" thickBot="1" x14ac:dyDescent="0.25">
      <c r="A748" s="5">
        <v>42574</v>
      </c>
      <c r="B748" s="3">
        <v>73</v>
      </c>
      <c r="C748" s="6">
        <v>0.54305555555555551</v>
      </c>
      <c r="D748" s="13">
        <v>13</v>
      </c>
      <c r="E748" s="13">
        <f t="shared" si="11"/>
        <v>401.99999999999989</v>
      </c>
      <c r="F748" s="3">
        <v>28.9</v>
      </c>
      <c r="G748" s="3" t="s">
        <v>366</v>
      </c>
      <c r="H748" s="3">
        <v>30.5</v>
      </c>
      <c r="I748" s="3">
        <v>98</v>
      </c>
      <c r="J748" s="3">
        <v>45</v>
      </c>
      <c r="K748" s="8">
        <v>1</v>
      </c>
      <c r="L748" s="3">
        <v>0.1</v>
      </c>
      <c r="M748" s="14">
        <v>0</v>
      </c>
      <c r="N748" s="14">
        <v>0</v>
      </c>
      <c r="O748" s="14">
        <v>1</v>
      </c>
      <c r="P748" s="3" t="s">
        <v>323</v>
      </c>
    </row>
    <row r="749" spans="1:16" ht="13.5" thickBot="1" x14ac:dyDescent="0.25">
      <c r="A749" s="5">
        <v>42574</v>
      </c>
      <c r="B749" s="3">
        <v>73</v>
      </c>
      <c r="C749" s="6">
        <v>0.58472222222222225</v>
      </c>
      <c r="D749" s="13">
        <v>14</v>
      </c>
      <c r="E749" s="13">
        <f t="shared" si="11"/>
        <v>462</v>
      </c>
      <c r="F749" s="3">
        <v>29.5</v>
      </c>
      <c r="G749" s="3" t="s">
        <v>366</v>
      </c>
      <c r="H749" s="3">
        <v>28.6</v>
      </c>
      <c r="I749" s="3">
        <v>98</v>
      </c>
      <c r="J749" s="3">
        <v>45</v>
      </c>
      <c r="K749" s="8">
        <v>1</v>
      </c>
      <c r="L749" s="3">
        <v>0</v>
      </c>
      <c r="M749" s="14">
        <v>0</v>
      </c>
      <c r="N749" s="14">
        <v>0</v>
      </c>
      <c r="O749" s="14">
        <v>1</v>
      </c>
      <c r="P749" s="3" t="s">
        <v>323</v>
      </c>
    </row>
    <row r="750" spans="1:16" ht="13.5" thickBot="1" x14ac:dyDescent="0.25">
      <c r="A750" s="5">
        <v>42574</v>
      </c>
      <c r="B750" s="3">
        <v>73</v>
      </c>
      <c r="C750" s="6">
        <v>0.62777777777777777</v>
      </c>
      <c r="D750" s="13">
        <v>15</v>
      </c>
      <c r="E750" s="13">
        <f t="shared" si="11"/>
        <v>524</v>
      </c>
      <c r="F750" s="3">
        <v>25.1</v>
      </c>
      <c r="G750" s="3" t="s">
        <v>366</v>
      </c>
      <c r="H750" s="3">
        <v>26.7</v>
      </c>
      <c r="I750" s="3">
        <v>98</v>
      </c>
      <c r="J750" s="3">
        <v>45</v>
      </c>
      <c r="K750" s="8">
        <v>1</v>
      </c>
      <c r="L750" s="3">
        <v>3.9</v>
      </c>
      <c r="M750" s="14">
        <v>0</v>
      </c>
      <c r="N750" s="14">
        <v>0</v>
      </c>
      <c r="O750" s="14">
        <v>1</v>
      </c>
      <c r="P750" s="3" t="s">
        <v>323</v>
      </c>
    </row>
    <row r="751" spans="1:16" ht="13.5" thickBot="1" x14ac:dyDescent="0.25">
      <c r="A751" s="5">
        <v>42574</v>
      </c>
      <c r="B751" s="3">
        <v>73</v>
      </c>
      <c r="C751" s="6">
        <v>0.66736111111111107</v>
      </c>
      <c r="D751" s="13">
        <v>16</v>
      </c>
      <c r="E751" s="13">
        <f t="shared" si="11"/>
        <v>581</v>
      </c>
      <c r="F751" s="3">
        <v>24.7</v>
      </c>
      <c r="G751" s="3" t="s">
        <v>366</v>
      </c>
      <c r="H751" s="3">
        <v>26</v>
      </c>
      <c r="I751" s="3">
        <v>98</v>
      </c>
      <c r="J751" s="3">
        <v>45</v>
      </c>
      <c r="K751" s="8">
        <v>1</v>
      </c>
      <c r="L751" s="3">
        <v>0</v>
      </c>
      <c r="M751" s="14">
        <v>0</v>
      </c>
      <c r="N751" s="14">
        <v>0</v>
      </c>
      <c r="O751" s="14">
        <v>1</v>
      </c>
      <c r="P751" s="3" t="s">
        <v>323</v>
      </c>
    </row>
    <row r="752" spans="1:16" ht="13.5" thickBot="1" x14ac:dyDescent="0.25">
      <c r="A752" s="5">
        <v>42574</v>
      </c>
      <c r="B752" s="3">
        <v>74</v>
      </c>
      <c r="C752" s="6">
        <v>0.26597222222222222</v>
      </c>
      <c r="D752" s="13">
        <v>6</v>
      </c>
      <c r="E752" s="13">
        <f t="shared" si="11"/>
        <v>0</v>
      </c>
      <c r="F752" s="3">
        <v>19.100000000000001</v>
      </c>
      <c r="G752" s="3" t="s">
        <v>365</v>
      </c>
      <c r="H752" s="3">
        <v>22.2</v>
      </c>
      <c r="I752" s="3">
        <v>103</v>
      </c>
      <c r="J752" s="3">
        <v>316</v>
      </c>
      <c r="K752" s="8">
        <v>1</v>
      </c>
      <c r="L752" s="3">
        <v>0.4</v>
      </c>
      <c r="M752" s="14">
        <v>2</v>
      </c>
      <c r="N752" s="14">
        <v>1</v>
      </c>
      <c r="O752" s="14">
        <v>0</v>
      </c>
      <c r="P752" s="3" t="s">
        <v>324</v>
      </c>
    </row>
    <row r="753" spans="1:16" ht="13.5" thickBot="1" x14ac:dyDescent="0.25">
      <c r="A753" s="5">
        <v>42574</v>
      </c>
      <c r="B753" s="3">
        <v>74</v>
      </c>
      <c r="C753" s="6">
        <v>0.30277777777777776</v>
      </c>
      <c r="D753" s="13">
        <v>7</v>
      </c>
      <c r="E753" s="13">
        <f t="shared" si="11"/>
        <v>52.999999999999972</v>
      </c>
      <c r="F753" s="3">
        <v>22.7</v>
      </c>
      <c r="G753" s="3" t="s">
        <v>366</v>
      </c>
      <c r="H753" s="3">
        <v>23.2</v>
      </c>
      <c r="I753" s="3">
        <v>115</v>
      </c>
      <c r="J753" s="3">
        <v>316</v>
      </c>
      <c r="K753" s="8">
        <v>1</v>
      </c>
      <c r="L753" s="3">
        <v>3.4</v>
      </c>
      <c r="M753" s="14">
        <v>2</v>
      </c>
      <c r="N753" s="14">
        <v>1</v>
      </c>
      <c r="O753" s="14">
        <v>0</v>
      </c>
      <c r="P753" s="3" t="s">
        <v>324</v>
      </c>
    </row>
    <row r="754" spans="1:16" ht="13.5" thickBot="1" x14ac:dyDescent="0.25">
      <c r="A754" s="5">
        <v>42574</v>
      </c>
      <c r="B754" s="3">
        <v>74</v>
      </c>
      <c r="C754" s="6">
        <v>0.34652777777777777</v>
      </c>
      <c r="D754" s="13">
        <v>8</v>
      </c>
      <c r="E754" s="13">
        <f t="shared" si="11"/>
        <v>115.99999999999999</v>
      </c>
      <c r="F754" s="3">
        <v>30.4</v>
      </c>
      <c r="G754" s="3" t="s">
        <v>365</v>
      </c>
      <c r="H754" s="3">
        <v>29.9</v>
      </c>
      <c r="I754" s="3">
        <v>116</v>
      </c>
      <c r="J754" s="3">
        <v>318</v>
      </c>
      <c r="K754" s="8">
        <v>1</v>
      </c>
      <c r="L754" s="3">
        <v>0</v>
      </c>
      <c r="M754" s="14">
        <v>2</v>
      </c>
      <c r="N754" s="14">
        <v>1</v>
      </c>
      <c r="O754" s="14">
        <v>0</v>
      </c>
      <c r="P754" s="3" t="s">
        <v>324</v>
      </c>
    </row>
    <row r="755" spans="1:16" ht="13.5" thickBot="1" x14ac:dyDescent="0.25">
      <c r="A755" s="5">
        <v>42574</v>
      </c>
      <c r="B755" s="3">
        <v>74</v>
      </c>
      <c r="C755" s="6">
        <v>0.38958333333333334</v>
      </c>
      <c r="D755" s="13">
        <v>9</v>
      </c>
      <c r="E755" s="13">
        <f t="shared" si="11"/>
        <v>178</v>
      </c>
      <c r="F755" s="3">
        <v>36.6</v>
      </c>
      <c r="G755" s="3" t="s">
        <v>365</v>
      </c>
      <c r="H755" s="3">
        <v>33.4</v>
      </c>
      <c r="I755" s="3">
        <v>120</v>
      </c>
      <c r="J755" s="3">
        <v>316</v>
      </c>
      <c r="K755" s="8">
        <v>1</v>
      </c>
      <c r="L755" s="3">
        <v>1.1000000000000001</v>
      </c>
      <c r="M755" s="14">
        <v>2</v>
      </c>
      <c r="N755" s="14">
        <v>1</v>
      </c>
      <c r="O755" s="14">
        <v>0</v>
      </c>
      <c r="P755" s="3" t="s">
        <v>324</v>
      </c>
    </row>
    <row r="756" spans="1:16" ht="13.5" thickBot="1" x14ac:dyDescent="0.25">
      <c r="A756" s="5">
        <v>42574</v>
      </c>
      <c r="B756" s="3">
        <v>74</v>
      </c>
      <c r="C756" s="6">
        <v>0.43055555555555558</v>
      </c>
      <c r="D756" s="13">
        <v>10</v>
      </c>
      <c r="E756" s="13">
        <f t="shared" si="11"/>
        <v>237.00000000000003</v>
      </c>
      <c r="F756" s="3">
        <v>42.1</v>
      </c>
      <c r="G756" s="3" t="s">
        <v>365</v>
      </c>
      <c r="H756" s="3">
        <v>36.9</v>
      </c>
      <c r="I756" s="3">
        <v>120</v>
      </c>
      <c r="J756" s="3">
        <v>316</v>
      </c>
      <c r="K756" s="8">
        <v>1</v>
      </c>
      <c r="L756" s="3">
        <v>1</v>
      </c>
      <c r="M756" s="14">
        <v>2</v>
      </c>
      <c r="N756" s="14">
        <v>1</v>
      </c>
      <c r="O756" s="14">
        <v>0</v>
      </c>
      <c r="P756" s="3" t="s">
        <v>324</v>
      </c>
    </row>
    <row r="757" spans="1:16" ht="13.5" thickBot="1" x14ac:dyDescent="0.25">
      <c r="A757" s="5">
        <v>42574</v>
      </c>
      <c r="B757" s="3">
        <v>74</v>
      </c>
      <c r="C757" s="6">
        <v>0.46458333333333335</v>
      </c>
      <c r="D757" s="13">
        <v>11</v>
      </c>
      <c r="E757" s="13">
        <f t="shared" si="11"/>
        <v>286</v>
      </c>
      <c r="F757" s="3">
        <v>44.1</v>
      </c>
      <c r="G757" s="3" t="s">
        <v>365</v>
      </c>
      <c r="H757" s="3">
        <v>35.5</v>
      </c>
      <c r="I757" s="3">
        <v>120</v>
      </c>
      <c r="J757" s="3">
        <v>316</v>
      </c>
      <c r="K757" s="8">
        <v>1</v>
      </c>
      <c r="L757" s="3">
        <v>1.2</v>
      </c>
      <c r="M757" s="14">
        <v>2</v>
      </c>
      <c r="N757" s="14">
        <v>1</v>
      </c>
      <c r="O757" s="14">
        <v>0</v>
      </c>
      <c r="P757" s="3" t="s">
        <v>324</v>
      </c>
    </row>
    <row r="758" spans="1:16" ht="13.5" thickBot="1" x14ac:dyDescent="0.25">
      <c r="A758" s="5">
        <v>42574</v>
      </c>
      <c r="B758" s="3">
        <v>74</v>
      </c>
      <c r="C758" s="6">
        <v>0.50486111111111109</v>
      </c>
      <c r="D758" s="13">
        <v>12</v>
      </c>
      <c r="E758" s="13">
        <f t="shared" si="11"/>
        <v>343.99999999999994</v>
      </c>
      <c r="F758" s="3">
        <v>37.6</v>
      </c>
      <c r="G758" s="3" t="s">
        <v>366</v>
      </c>
      <c r="H758" s="3">
        <v>32.1</v>
      </c>
      <c r="I758" s="3">
        <v>120</v>
      </c>
      <c r="J758" s="3">
        <v>316</v>
      </c>
      <c r="K758" s="8">
        <v>1</v>
      </c>
      <c r="L758" s="3">
        <v>1.9</v>
      </c>
      <c r="M758" s="14">
        <v>2</v>
      </c>
      <c r="N758" s="14">
        <v>1</v>
      </c>
      <c r="O758" s="14">
        <v>0</v>
      </c>
      <c r="P758" s="3" t="s">
        <v>324</v>
      </c>
    </row>
    <row r="759" spans="1:16" ht="13.5" thickBot="1" x14ac:dyDescent="0.25">
      <c r="A759" s="5">
        <v>42574</v>
      </c>
      <c r="B759" s="3">
        <v>74</v>
      </c>
      <c r="C759" s="6">
        <v>0.5444444444444444</v>
      </c>
      <c r="D759" s="13">
        <v>13</v>
      </c>
      <c r="E759" s="13">
        <f t="shared" si="11"/>
        <v>400.99999999999989</v>
      </c>
      <c r="F759" s="3">
        <v>31.3</v>
      </c>
      <c r="G759" s="3" t="s">
        <v>366</v>
      </c>
      <c r="H759" s="3">
        <v>31.1</v>
      </c>
      <c r="I759" s="3">
        <v>120</v>
      </c>
      <c r="J759" s="3">
        <v>316</v>
      </c>
      <c r="K759" s="8">
        <v>1</v>
      </c>
      <c r="L759" s="3">
        <v>0</v>
      </c>
      <c r="M759" s="14">
        <v>2</v>
      </c>
      <c r="N759" s="14">
        <v>1</v>
      </c>
      <c r="O759" s="14">
        <v>0</v>
      </c>
      <c r="P759" s="3" t="s">
        <v>324</v>
      </c>
    </row>
    <row r="760" spans="1:16" ht="13.5" thickBot="1" x14ac:dyDescent="0.25">
      <c r="A760" s="5">
        <v>42574</v>
      </c>
      <c r="B760" s="3">
        <v>74</v>
      </c>
      <c r="C760" s="6">
        <v>0.58611111111111114</v>
      </c>
      <c r="D760" s="13">
        <v>14</v>
      </c>
      <c r="E760" s="13">
        <f t="shared" si="11"/>
        <v>461</v>
      </c>
      <c r="F760" s="3">
        <v>31.1</v>
      </c>
      <c r="G760" s="3" t="s">
        <v>366</v>
      </c>
      <c r="H760" s="3">
        <v>29.2</v>
      </c>
      <c r="I760" s="3">
        <v>120</v>
      </c>
      <c r="J760" s="3">
        <v>316</v>
      </c>
      <c r="K760" s="8">
        <v>1</v>
      </c>
      <c r="L760" s="3">
        <v>0</v>
      </c>
      <c r="M760" s="14">
        <v>0</v>
      </c>
      <c r="N760" s="14">
        <v>0</v>
      </c>
      <c r="O760" s="14">
        <v>1</v>
      </c>
      <c r="P760" s="3" t="s">
        <v>324</v>
      </c>
    </row>
    <row r="761" spans="1:16" ht="13.5" thickBot="1" x14ac:dyDescent="0.25">
      <c r="A761" s="5">
        <v>42574</v>
      </c>
      <c r="B761" s="3">
        <v>74</v>
      </c>
      <c r="C761" s="6">
        <v>0.62916666666666665</v>
      </c>
      <c r="D761" s="13">
        <v>15</v>
      </c>
      <c r="E761" s="13">
        <f t="shared" si="11"/>
        <v>523</v>
      </c>
      <c r="F761" s="3">
        <v>25.9</v>
      </c>
      <c r="G761" s="3" t="s">
        <v>366</v>
      </c>
      <c r="H761" s="3">
        <v>26</v>
      </c>
      <c r="I761" s="3">
        <v>120</v>
      </c>
      <c r="J761" s="3">
        <v>316</v>
      </c>
      <c r="K761" s="8">
        <v>1</v>
      </c>
      <c r="L761" s="3">
        <v>6.3</v>
      </c>
      <c r="M761" s="14">
        <v>0</v>
      </c>
      <c r="N761" s="14">
        <v>0</v>
      </c>
      <c r="O761" s="14">
        <v>1</v>
      </c>
      <c r="P761" s="3" t="s">
        <v>324</v>
      </c>
    </row>
    <row r="762" spans="1:16" ht="13.5" thickBot="1" x14ac:dyDescent="0.25">
      <c r="A762" s="5">
        <v>42574</v>
      </c>
      <c r="B762" s="3">
        <v>74</v>
      </c>
      <c r="C762" s="6">
        <v>0.66875000000000007</v>
      </c>
      <c r="D762" s="13">
        <v>16</v>
      </c>
      <c r="E762" s="13">
        <f t="shared" si="11"/>
        <v>580.00000000000011</v>
      </c>
      <c r="F762" s="3">
        <v>26.7</v>
      </c>
      <c r="G762" s="3" t="s">
        <v>366</v>
      </c>
      <c r="H762" s="3">
        <v>25.4</v>
      </c>
      <c r="I762" s="3">
        <v>120</v>
      </c>
      <c r="J762" s="3">
        <v>316</v>
      </c>
      <c r="K762" s="8">
        <v>1</v>
      </c>
      <c r="L762" s="3">
        <v>0.6</v>
      </c>
      <c r="M762" s="14">
        <v>0</v>
      </c>
      <c r="N762" s="14">
        <v>0</v>
      </c>
      <c r="O762" s="14">
        <v>1</v>
      </c>
      <c r="P762" s="3" t="s">
        <v>324</v>
      </c>
    </row>
    <row r="763" spans="1:16" ht="13.5" thickBot="1" x14ac:dyDescent="0.25">
      <c r="A763" s="5">
        <v>42574</v>
      </c>
      <c r="B763" s="3">
        <v>75</v>
      </c>
      <c r="C763" s="6">
        <v>0.26597222222222222</v>
      </c>
      <c r="D763" s="13">
        <v>6</v>
      </c>
      <c r="E763" s="13">
        <f t="shared" si="11"/>
        <v>0</v>
      </c>
      <c r="F763" s="3">
        <v>19.100000000000001</v>
      </c>
      <c r="G763" s="3" t="s">
        <v>365</v>
      </c>
      <c r="H763" s="3">
        <v>22.2</v>
      </c>
      <c r="I763" s="3">
        <v>103</v>
      </c>
      <c r="J763" s="3">
        <v>316</v>
      </c>
      <c r="K763" s="8">
        <v>1</v>
      </c>
      <c r="L763" s="3">
        <v>0.4</v>
      </c>
      <c r="M763" s="14">
        <v>2</v>
      </c>
      <c r="N763" s="14">
        <v>1</v>
      </c>
      <c r="O763" s="14">
        <v>0</v>
      </c>
      <c r="P763" s="3" t="s">
        <v>325</v>
      </c>
    </row>
    <row r="764" spans="1:16" ht="13.5" thickBot="1" x14ac:dyDescent="0.25">
      <c r="A764" s="5">
        <v>42574</v>
      </c>
      <c r="B764" s="3">
        <v>75</v>
      </c>
      <c r="C764" s="6">
        <v>0.30277777777777776</v>
      </c>
      <c r="D764" s="13">
        <v>7</v>
      </c>
      <c r="E764" s="13">
        <f t="shared" si="11"/>
        <v>52.999999999999972</v>
      </c>
      <c r="F764" s="3">
        <v>21.6</v>
      </c>
      <c r="G764" s="3" t="s">
        <v>366</v>
      </c>
      <c r="H764" s="3">
        <v>23.2</v>
      </c>
      <c r="I764" s="3">
        <v>113</v>
      </c>
      <c r="J764" s="3">
        <v>312</v>
      </c>
      <c r="K764" s="8">
        <v>1</v>
      </c>
      <c r="L764" s="3">
        <v>3.4</v>
      </c>
      <c r="M764" s="14">
        <v>2</v>
      </c>
      <c r="N764" s="14">
        <v>1</v>
      </c>
      <c r="O764" s="14">
        <v>0</v>
      </c>
      <c r="P764" s="3" t="s">
        <v>325</v>
      </c>
    </row>
    <row r="765" spans="1:16" ht="13.5" thickBot="1" x14ac:dyDescent="0.25">
      <c r="A765" s="5">
        <v>42574</v>
      </c>
      <c r="B765" s="3">
        <v>75</v>
      </c>
      <c r="C765" s="6">
        <v>0.34652777777777777</v>
      </c>
      <c r="D765" s="13">
        <v>8</v>
      </c>
      <c r="E765" s="13">
        <f t="shared" si="11"/>
        <v>115.99999999999999</v>
      </c>
      <c r="F765" s="3">
        <v>36.4</v>
      </c>
      <c r="G765" s="3" t="s">
        <v>365</v>
      </c>
      <c r="H765" s="3">
        <v>29.9</v>
      </c>
      <c r="I765" s="3">
        <v>119</v>
      </c>
      <c r="J765" s="3">
        <v>308</v>
      </c>
      <c r="K765" s="8">
        <v>1</v>
      </c>
      <c r="L765" s="3">
        <v>0</v>
      </c>
      <c r="M765" s="14">
        <v>2</v>
      </c>
      <c r="N765" s="14">
        <v>1</v>
      </c>
      <c r="O765" s="14">
        <v>0</v>
      </c>
      <c r="P765" s="3" t="s">
        <v>325</v>
      </c>
    </row>
    <row r="766" spans="1:16" ht="13.5" thickBot="1" x14ac:dyDescent="0.25">
      <c r="A766" s="5">
        <v>42574</v>
      </c>
      <c r="B766" s="3">
        <v>75</v>
      </c>
      <c r="C766" s="6">
        <v>0.38958333333333334</v>
      </c>
      <c r="D766" s="13">
        <v>9</v>
      </c>
      <c r="E766" s="13">
        <f t="shared" si="11"/>
        <v>178</v>
      </c>
      <c r="F766" s="3">
        <v>27.1</v>
      </c>
      <c r="G766" s="3" t="s">
        <v>365</v>
      </c>
      <c r="H766" s="3">
        <v>33.4</v>
      </c>
      <c r="I766" s="3">
        <v>120</v>
      </c>
      <c r="J766" s="3">
        <v>308</v>
      </c>
      <c r="K766" s="8">
        <v>1</v>
      </c>
      <c r="L766" s="3">
        <v>1.1000000000000001</v>
      </c>
      <c r="M766" s="14">
        <v>2</v>
      </c>
      <c r="N766" s="14">
        <v>1</v>
      </c>
      <c r="O766" s="14">
        <v>0</v>
      </c>
      <c r="P766" s="3" t="s">
        <v>325</v>
      </c>
    </row>
    <row r="767" spans="1:16" ht="13.5" thickBot="1" x14ac:dyDescent="0.25">
      <c r="A767" s="5">
        <v>42574</v>
      </c>
      <c r="B767" s="3">
        <v>75</v>
      </c>
      <c r="C767" s="6">
        <v>0.43055555555555558</v>
      </c>
      <c r="D767" s="13">
        <v>10</v>
      </c>
      <c r="E767" s="13">
        <f t="shared" si="11"/>
        <v>237.00000000000003</v>
      </c>
      <c r="F767" s="3">
        <v>34.200000000000003</v>
      </c>
      <c r="G767" s="3" t="s">
        <v>365</v>
      </c>
      <c r="H767" s="3">
        <v>36.9</v>
      </c>
      <c r="I767" s="3">
        <v>120</v>
      </c>
      <c r="J767" s="3">
        <v>308</v>
      </c>
      <c r="K767" s="8">
        <v>1</v>
      </c>
      <c r="L767" s="3">
        <v>1</v>
      </c>
      <c r="M767" s="14">
        <v>2</v>
      </c>
      <c r="N767" s="14">
        <v>1</v>
      </c>
      <c r="O767" s="14">
        <v>0</v>
      </c>
      <c r="P767" s="3" t="s">
        <v>325</v>
      </c>
    </row>
    <row r="768" spans="1:16" ht="13.5" thickBot="1" x14ac:dyDescent="0.25">
      <c r="A768" s="5">
        <v>42574</v>
      </c>
      <c r="B768" s="3">
        <v>75</v>
      </c>
      <c r="C768" s="6">
        <v>0.46458333333333335</v>
      </c>
      <c r="D768" s="13">
        <v>11</v>
      </c>
      <c r="E768" s="13">
        <f t="shared" si="11"/>
        <v>286</v>
      </c>
      <c r="F768" s="3">
        <v>33.200000000000003</v>
      </c>
      <c r="G768" s="3" t="s">
        <v>365</v>
      </c>
      <c r="H768" s="3">
        <v>35.5</v>
      </c>
      <c r="I768" s="3">
        <v>120</v>
      </c>
      <c r="J768" s="3">
        <v>308</v>
      </c>
      <c r="K768" s="8">
        <v>1</v>
      </c>
      <c r="L768" s="3">
        <v>1.2</v>
      </c>
      <c r="M768" s="14">
        <v>2</v>
      </c>
      <c r="N768" s="14">
        <v>1</v>
      </c>
      <c r="O768" s="14">
        <v>0</v>
      </c>
      <c r="P768" s="3" t="s">
        <v>325</v>
      </c>
    </row>
    <row r="769" spans="1:16" ht="13.5" thickBot="1" x14ac:dyDescent="0.25">
      <c r="A769" s="5">
        <v>42574</v>
      </c>
      <c r="B769" s="3">
        <v>75</v>
      </c>
      <c r="C769" s="6">
        <v>0.50486111111111109</v>
      </c>
      <c r="D769" s="13">
        <v>12</v>
      </c>
      <c r="E769" s="13">
        <f t="shared" si="11"/>
        <v>343.99999999999994</v>
      </c>
      <c r="F769" s="3">
        <v>33.299999999999997</v>
      </c>
      <c r="G769" s="3" t="s">
        <v>366</v>
      </c>
      <c r="H769" s="3">
        <v>32.1</v>
      </c>
      <c r="I769" s="3">
        <v>120</v>
      </c>
      <c r="J769" s="3">
        <v>308</v>
      </c>
      <c r="K769" s="8">
        <v>1</v>
      </c>
      <c r="L769" s="3">
        <v>1.9</v>
      </c>
      <c r="M769" s="14">
        <v>2</v>
      </c>
      <c r="N769" s="14">
        <v>1</v>
      </c>
      <c r="O769" s="14">
        <v>0</v>
      </c>
      <c r="P769" s="3" t="s">
        <v>325</v>
      </c>
    </row>
    <row r="770" spans="1:16" ht="13.5" thickBot="1" x14ac:dyDescent="0.25">
      <c r="A770" s="5">
        <v>42574</v>
      </c>
      <c r="B770" s="3">
        <v>75</v>
      </c>
      <c r="C770" s="6">
        <v>0.5444444444444444</v>
      </c>
      <c r="D770" s="13">
        <v>13</v>
      </c>
      <c r="E770" s="13">
        <f t="shared" ref="E770:E833" si="12">IF(B770=B769,((C770-C769)*1440)+E769,0)</f>
        <v>400.99999999999989</v>
      </c>
      <c r="F770" s="3">
        <v>30.6</v>
      </c>
      <c r="G770" s="3" t="s">
        <v>366</v>
      </c>
      <c r="H770" s="3">
        <v>31.1</v>
      </c>
      <c r="I770" s="3">
        <v>115</v>
      </c>
      <c r="J770" s="3">
        <v>310</v>
      </c>
      <c r="K770" s="8">
        <v>1</v>
      </c>
      <c r="L770" s="3">
        <v>0</v>
      </c>
      <c r="M770" s="14">
        <v>2</v>
      </c>
      <c r="N770" s="14">
        <v>1</v>
      </c>
      <c r="O770" s="14">
        <v>0</v>
      </c>
      <c r="P770" s="3" t="s">
        <v>325</v>
      </c>
    </row>
    <row r="771" spans="1:16" ht="13.5" thickBot="1" x14ac:dyDescent="0.25">
      <c r="A771" s="5">
        <v>42574</v>
      </c>
      <c r="B771" s="3">
        <v>75</v>
      </c>
      <c r="C771" s="6">
        <v>0.58611111111111114</v>
      </c>
      <c r="D771" s="13">
        <v>14</v>
      </c>
      <c r="E771" s="13">
        <f t="shared" si="12"/>
        <v>461</v>
      </c>
      <c r="F771" s="3">
        <v>29.4</v>
      </c>
      <c r="G771" s="3" t="s">
        <v>366</v>
      </c>
      <c r="H771" s="3">
        <v>29.2</v>
      </c>
      <c r="I771" s="3">
        <v>113</v>
      </c>
      <c r="J771" s="3">
        <v>312</v>
      </c>
      <c r="K771" s="8">
        <v>1</v>
      </c>
      <c r="L771" s="3">
        <v>0</v>
      </c>
      <c r="M771" s="14">
        <v>2</v>
      </c>
      <c r="N771" s="14">
        <v>1</v>
      </c>
      <c r="O771" s="14">
        <v>0</v>
      </c>
      <c r="P771" s="3" t="s">
        <v>325</v>
      </c>
    </row>
    <row r="772" spans="1:16" ht="13.5" thickBot="1" x14ac:dyDescent="0.25">
      <c r="A772" s="5">
        <v>42574</v>
      </c>
      <c r="B772" s="3">
        <v>75</v>
      </c>
      <c r="C772" s="6">
        <v>0.62916666666666665</v>
      </c>
      <c r="D772" s="13">
        <v>15</v>
      </c>
      <c r="E772" s="13">
        <f t="shared" si="12"/>
        <v>523</v>
      </c>
      <c r="F772" s="3">
        <v>26.2</v>
      </c>
      <c r="G772" s="3" t="s">
        <v>366</v>
      </c>
      <c r="H772" s="3">
        <v>26</v>
      </c>
      <c r="I772" s="3">
        <v>107</v>
      </c>
      <c r="J772" s="3">
        <v>308</v>
      </c>
      <c r="K772" s="8">
        <v>1</v>
      </c>
      <c r="L772" s="3">
        <v>6.3</v>
      </c>
      <c r="M772" s="14">
        <v>2</v>
      </c>
      <c r="N772" s="14">
        <v>1</v>
      </c>
      <c r="O772" s="14">
        <v>0</v>
      </c>
      <c r="P772" s="3" t="s">
        <v>325</v>
      </c>
    </row>
    <row r="773" spans="1:16" ht="13.5" thickBot="1" x14ac:dyDescent="0.25">
      <c r="A773" s="5">
        <v>42574</v>
      </c>
      <c r="B773" s="3">
        <v>75</v>
      </c>
      <c r="C773" s="6">
        <v>0.66875000000000007</v>
      </c>
      <c r="D773" s="13">
        <v>16</v>
      </c>
      <c r="E773" s="13">
        <f t="shared" si="12"/>
        <v>580.00000000000011</v>
      </c>
      <c r="F773" s="3">
        <v>24.5</v>
      </c>
      <c r="G773" s="3" t="s">
        <v>366</v>
      </c>
      <c r="H773" s="3">
        <v>25.7</v>
      </c>
      <c r="I773" s="3">
        <v>98</v>
      </c>
      <c r="J773" s="3">
        <v>306</v>
      </c>
      <c r="K773" s="8">
        <v>1</v>
      </c>
      <c r="L773" s="3">
        <v>1.3</v>
      </c>
      <c r="M773" s="14">
        <v>2</v>
      </c>
      <c r="N773" s="14">
        <v>1</v>
      </c>
      <c r="O773" s="14">
        <v>0</v>
      </c>
      <c r="P773" s="3" t="s">
        <v>325</v>
      </c>
    </row>
    <row r="774" spans="1:16" ht="13.5" thickBot="1" x14ac:dyDescent="0.25">
      <c r="A774" s="5">
        <v>42574</v>
      </c>
      <c r="B774" s="3">
        <v>76</v>
      </c>
      <c r="C774" s="6">
        <v>0.25972222222222224</v>
      </c>
      <c r="D774" s="13">
        <v>6</v>
      </c>
      <c r="E774" s="13">
        <f t="shared" si="12"/>
        <v>0</v>
      </c>
      <c r="F774" s="3" t="s">
        <v>4</v>
      </c>
      <c r="G774" s="3" t="s">
        <v>4</v>
      </c>
      <c r="H774" s="3">
        <v>21.9</v>
      </c>
      <c r="I774" s="3">
        <v>100</v>
      </c>
      <c r="J774" s="3">
        <v>225</v>
      </c>
      <c r="K774" s="8">
        <v>0</v>
      </c>
      <c r="L774" s="3">
        <v>0</v>
      </c>
      <c r="M774" s="14">
        <v>2</v>
      </c>
      <c r="N774" s="14">
        <v>1</v>
      </c>
      <c r="O774" s="14">
        <v>0</v>
      </c>
      <c r="P774" s="3" t="s">
        <v>326</v>
      </c>
    </row>
    <row r="775" spans="1:16" ht="13.5" thickBot="1" x14ac:dyDescent="0.25">
      <c r="A775" s="5">
        <v>42574</v>
      </c>
      <c r="B775" s="3">
        <v>76</v>
      </c>
      <c r="C775" s="6">
        <v>0.29236111111111113</v>
      </c>
      <c r="D775" s="13">
        <v>7</v>
      </c>
      <c r="E775" s="13">
        <f t="shared" si="12"/>
        <v>46.999999999999993</v>
      </c>
      <c r="F775" s="3" t="s">
        <v>4</v>
      </c>
      <c r="G775" s="3" t="s">
        <v>4</v>
      </c>
      <c r="H775" s="3">
        <v>24.1</v>
      </c>
      <c r="I775" s="3">
        <v>100</v>
      </c>
      <c r="J775" s="3">
        <v>225</v>
      </c>
      <c r="K775" s="8">
        <v>0</v>
      </c>
      <c r="L775" s="3">
        <v>0.4</v>
      </c>
      <c r="M775" s="14">
        <v>2</v>
      </c>
      <c r="N775" s="14">
        <v>1</v>
      </c>
      <c r="O775" s="14">
        <v>0</v>
      </c>
      <c r="P775" s="3" t="s">
        <v>326</v>
      </c>
    </row>
    <row r="776" spans="1:16" ht="13.5" thickBot="1" x14ac:dyDescent="0.25">
      <c r="A776" s="5">
        <v>42574</v>
      </c>
      <c r="B776" s="3">
        <v>76</v>
      </c>
      <c r="C776" s="6">
        <v>0.33194444444444443</v>
      </c>
      <c r="D776" s="13">
        <v>8</v>
      </c>
      <c r="E776" s="13">
        <f t="shared" si="12"/>
        <v>103.99999999999994</v>
      </c>
      <c r="F776" s="3">
        <v>30.5</v>
      </c>
      <c r="G776" s="3" t="s">
        <v>366</v>
      </c>
      <c r="H776" s="3">
        <v>27.5</v>
      </c>
      <c r="I776" s="3">
        <v>100</v>
      </c>
      <c r="J776" s="3">
        <v>225</v>
      </c>
      <c r="K776" s="8">
        <v>0</v>
      </c>
      <c r="L776" s="3">
        <v>0.2</v>
      </c>
      <c r="M776" s="14">
        <v>2</v>
      </c>
      <c r="N776" s="14">
        <v>1</v>
      </c>
      <c r="O776" s="14">
        <v>0</v>
      </c>
      <c r="P776" s="3" t="s">
        <v>326</v>
      </c>
    </row>
    <row r="777" spans="1:16" ht="13.5" thickBot="1" x14ac:dyDescent="0.25">
      <c r="A777" s="5">
        <v>42574</v>
      </c>
      <c r="B777" s="3">
        <v>76</v>
      </c>
      <c r="C777" s="6">
        <v>0.3756944444444445</v>
      </c>
      <c r="D777" s="13">
        <v>9</v>
      </c>
      <c r="E777" s="13">
        <f t="shared" si="12"/>
        <v>167.00000000000006</v>
      </c>
      <c r="F777" s="3">
        <v>42.2</v>
      </c>
      <c r="G777" s="3" t="s">
        <v>366</v>
      </c>
      <c r="H777" s="3">
        <v>35.4</v>
      </c>
      <c r="I777" s="3">
        <v>100</v>
      </c>
      <c r="J777" s="3">
        <v>225</v>
      </c>
      <c r="K777" s="8">
        <v>0</v>
      </c>
      <c r="L777" s="3">
        <v>0.6</v>
      </c>
      <c r="M777" s="14">
        <v>2</v>
      </c>
      <c r="N777" s="14">
        <v>1</v>
      </c>
      <c r="O777" s="14">
        <v>0</v>
      </c>
      <c r="P777" s="3" t="s">
        <v>326</v>
      </c>
    </row>
    <row r="778" spans="1:16" ht="13.5" thickBot="1" x14ac:dyDescent="0.25">
      <c r="A778" s="5">
        <v>42574</v>
      </c>
      <c r="B778" s="3">
        <v>76</v>
      </c>
      <c r="C778" s="6">
        <v>0.41597222222222219</v>
      </c>
      <c r="D778" s="13">
        <v>10</v>
      </c>
      <c r="E778" s="13">
        <f t="shared" si="12"/>
        <v>224.99999999999994</v>
      </c>
      <c r="F778" s="3">
        <v>45.1</v>
      </c>
      <c r="G778" s="3" t="s">
        <v>365</v>
      </c>
      <c r="H778" s="3">
        <v>36.1</v>
      </c>
      <c r="I778" s="3">
        <v>100</v>
      </c>
      <c r="J778" s="3">
        <v>225</v>
      </c>
      <c r="K778" s="8">
        <v>0</v>
      </c>
      <c r="L778" s="3">
        <v>0</v>
      </c>
      <c r="M778" s="14">
        <v>2</v>
      </c>
      <c r="N778" s="14">
        <v>1</v>
      </c>
      <c r="O778" s="14">
        <v>0</v>
      </c>
      <c r="P778" s="3" t="s">
        <v>326</v>
      </c>
    </row>
    <row r="779" spans="1:16" ht="13.5" thickBot="1" x14ac:dyDescent="0.25">
      <c r="A779" s="5">
        <v>42574</v>
      </c>
      <c r="B779" s="3">
        <v>76</v>
      </c>
      <c r="C779" s="6">
        <v>0.45902777777777781</v>
      </c>
      <c r="D779" s="13">
        <v>11</v>
      </c>
      <c r="E779" s="13">
        <f t="shared" si="12"/>
        <v>287.00000000000006</v>
      </c>
      <c r="F779" s="3">
        <v>51.2</v>
      </c>
      <c r="G779" s="3" t="s">
        <v>365</v>
      </c>
      <c r="H779" s="3">
        <v>35.200000000000003</v>
      </c>
      <c r="I779" s="3">
        <v>100</v>
      </c>
      <c r="J779" s="3">
        <v>225</v>
      </c>
      <c r="K779" s="8">
        <v>0</v>
      </c>
      <c r="L779" s="3">
        <v>0</v>
      </c>
      <c r="M779" s="14">
        <v>0</v>
      </c>
      <c r="N779" s="14">
        <v>0</v>
      </c>
      <c r="O779" s="14">
        <v>1</v>
      </c>
      <c r="P779" s="3" t="s">
        <v>326</v>
      </c>
    </row>
    <row r="780" spans="1:16" ht="13.5" thickBot="1" x14ac:dyDescent="0.25">
      <c r="A780" s="5">
        <v>42574</v>
      </c>
      <c r="B780" s="3">
        <v>76</v>
      </c>
      <c r="C780" s="6">
        <v>0.49791666666666662</v>
      </c>
      <c r="D780" s="13">
        <v>12</v>
      </c>
      <c r="E780" s="13">
        <f t="shared" si="12"/>
        <v>342.99999999999994</v>
      </c>
      <c r="F780" s="3">
        <v>35.6</v>
      </c>
      <c r="G780" s="3" t="s">
        <v>366</v>
      </c>
      <c r="H780" s="3">
        <v>31.6</v>
      </c>
      <c r="I780" s="3">
        <v>100</v>
      </c>
      <c r="J780" s="3">
        <v>225</v>
      </c>
      <c r="K780" s="8">
        <v>0</v>
      </c>
      <c r="L780" s="3">
        <v>0.6</v>
      </c>
      <c r="M780" s="14">
        <v>0</v>
      </c>
      <c r="N780" s="14">
        <v>0</v>
      </c>
      <c r="O780" s="14">
        <v>1</v>
      </c>
      <c r="P780" s="3" t="s">
        <v>326</v>
      </c>
    </row>
    <row r="781" spans="1:16" ht="13.5" thickBot="1" x14ac:dyDescent="0.25">
      <c r="A781" s="5">
        <v>42574</v>
      </c>
      <c r="B781" s="3">
        <v>76</v>
      </c>
      <c r="C781" s="6">
        <v>0.54027777777777775</v>
      </c>
      <c r="D781" s="13">
        <v>13</v>
      </c>
      <c r="E781" s="13">
        <f t="shared" si="12"/>
        <v>403.99999999999994</v>
      </c>
      <c r="F781" s="3">
        <v>30.5</v>
      </c>
      <c r="G781" s="3" t="s">
        <v>366</v>
      </c>
      <c r="H781" s="3">
        <v>30.3</v>
      </c>
      <c r="I781" s="3">
        <v>100</v>
      </c>
      <c r="J781" s="3">
        <v>225</v>
      </c>
      <c r="K781" s="8">
        <v>0</v>
      </c>
      <c r="L781" s="3">
        <v>0</v>
      </c>
      <c r="M781" s="14">
        <v>0</v>
      </c>
      <c r="N781" s="14">
        <v>0</v>
      </c>
      <c r="O781" s="14">
        <v>1</v>
      </c>
      <c r="P781" s="3" t="s">
        <v>326</v>
      </c>
    </row>
    <row r="782" spans="1:16" ht="13.5" thickBot="1" x14ac:dyDescent="0.25">
      <c r="A782" s="5">
        <v>42574</v>
      </c>
      <c r="B782" s="3">
        <v>76</v>
      </c>
      <c r="C782" s="6">
        <v>0.58124999999999993</v>
      </c>
      <c r="D782" s="13">
        <v>14</v>
      </c>
      <c r="E782" s="13">
        <f t="shared" si="12"/>
        <v>462.99999999999989</v>
      </c>
      <c r="F782" s="3">
        <v>30.2</v>
      </c>
      <c r="G782" s="3" t="s">
        <v>366</v>
      </c>
      <c r="H782" s="3">
        <v>28.6</v>
      </c>
      <c r="I782" s="3">
        <v>100</v>
      </c>
      <c r="J782" s="3">
        <v>225</v>
      </c>
      <c r="K782" s="8">
        <v>0</v>
      </c>
      <c r="L782" s="3">
        <v>0.8</v>
      </c>
      <c r="M782" s="14">
        <v>0</v>
      </c>
      <c r="N782" s="14">
        <v>0</v>
      </c>
      <c r="O782" s="14">
        <v>1</v>
      </c>
      <c r="P782" s="3" t="s">
        <v>326</v>
      </c>
    </row>
    <row r="783" spans="1:16" ht="13.5" thickBot="1" x14ac:dyDescent="0.25">
      <c r="A783" s="5">
        <v>42574</v>
      </c>
      <c r="B783" s="3">
        <v>76</v>
      </c>
      <c r="C783" s="6">
        <v>0.62430555555555556</v>
      </c>
      <c r="D783" s="13">
        <v>15</v>
      </c>
      <c r="E783" s="13">
        <f t="shared" si="12"/>
        <v>525</v>
      </c>
      <c r="F783" s="3">
        <v>26.6</v>
      </c>
      <c r="G783" s="3" t="s">
        <v>366</v>
      </c>
      <c r="H783" s="3">
        <v>26.5</v>
      </c>
      <c r="I783" s="3">
        <v>100</v>
      </c>
      <c r="J783" s="3">
        <v>225</v>
      </c>
      <c r="K783" s="8">
        <v>0</v>
      </c>
      <c r="L783" s="3">
        <v>3</v>
      </c>
      <c r="M783" s="14">
        <v>0</v>
      </c>
      <c r="N783" s="14">
        <v>0</v>
      </c>
      <c r="O783" s="14">
        <v>1</v>
      </c>
      <c r="P783" s="3" t="s">
        <v>326</v>
      </c>
    </row>
    <row r="784" spans="1:16" ht="13.5" thickBot="1" x14ac:dyDescent="0.25">
      <c r="A784" s="5">
        <v>42574</v>
      </c>
      <c r="B784" s="3">
        <v>76</v>
      </c>
      <c r="C784" s="6">
        <v>0.66319444444444442</v>
      </c>
      <c r="D784" s="13">
        <v>16</v>
      </c>
      <c r="E784" s="13">
        <f t="shared" si="12"/>
        <v>581</v>
      </c>
      <c r="F784" s="3">
        <v>25.4</v>
      </c>
      <c r="G784" s="3" t="s">
        <v>366</v>
      </c>
      <c r="H784" s="3">
        <v>25.4</v>
      </c>
      <c r="I784" s="3">
        <v>100</v>
      </c>
      <c r="J784" s="3">
        <v>225</v>
      </c>
      <c r="K784" s="8">
        <v>0</v>
      </c>
      <c r="L784" s="3">
        <v>1.4</v>
      </c>
      <c r="M784" s="14">
        <v>0</v>
      </c>
      <c r="N784" s="14">
        <v>0</v>
      </c>
      <c r="O784" s="14">
        <v>1</v>
      </c>
      <c r="P784" s="3" t="s">
        <v>326</v>
      </c>
    </row>
    <row r="785" spans="1:16" ht="13.5" thickBot="1" x14ac:dyDescent="0.25">
      <c r="A785" s="5">
        <v>42574</v>
      </c>
      <c r="B785" s="3">
        <v>77</v>
      </c>
      <c r="C785" s="6">
        <v>0.25972222222222224</v>
      </c>
      <c r="D785" s="13">
        <v>6</v>
      </c>
      <c r="E785" s="13">
        <f t="shared" si="12"/>
        <v>0</v>
      </c>
      <c r="F785" s="3" t="s">
        <v>4</v>
      </c>
      <c r="G785" s="3" t="s">
        <v>4</v>
      </c>
      <c r="H785" s="3">
        <v>21.9</v>
      </c>
      <c r="I785" s="3">
        <v>100</v>
      </c>
      <c r="J785" s="3">
        <v>225</v>
      </c>
      <c r="K785" s="8">
        <v>0</v>
      </c>
      <c r="L785" s="3">
        <v>0</v>
      </c>
      <c r="M785" s="14">
        <v>2</v>
      </c>
      <c r="N785" s="14">
        <v>1</v>
      </c>
      <c r="O785" s="14">
        <v>0</v>
      </c>
      <c r="P785" s="3" t="s">
        <v>327</v>
      </c>
    </row>
    <row r="786" spans="1:16" ht="13.5" thickBot="1" x14ac:dyDescent="0.25">
      <c r="A786" s="5">
        <v>42574</v>
      </c>
      <c r="B786" s="3">
        <v>77</v>
      </c>
      <c r="C786" s="6">
        <v>0.29236111111111113</v>
      </c>
      <c r="D786" s="13">
        <v>7</v>
      </c>
      <c r="E786" s="13">
        <f t="shared" si="12"/>
        <v>46.999999999999993</v>
      </c>
      <c r="F786" s="3" t="s">
        <v>4</v>
      </c>
      <c r="G786" s="3" t="s">
        <v>4</v>
      </c>
      <c r="H786" s="3">
        <v>24.1</v>
      </c>
      <c r="I786" s="3">
        <v>100</v>
      </c>
      <c r="J786" s="3">
        <v>225</v>
      </c>
      <c r="K786" s="8">
        <v>0</v>
      </c>
      <c r="L786" s="3">
        <v>0.4</v>
      </c>
      <c r="M786" s="14">
        <v>2</v>
      </c>
      <c r="N786" s="14">
        <v>1</v>
      </c>
      <c r="O786" s="14">
        <v>0</v>
      </c>
      <c r="P786" s="3" t="s">
        <v>327</v>
      </c>
    </row>
    <row r="787" spans="1:16" ht="13.5" thickBot="1" x14ac:dyDescent="0.25">
      <c r="A787" s="5">
        <v>42574</v>
      </c>
      <c r="B787" s="3">
        <v>77</v>
      </c>
      <c r="C787" s="6">
        <v>0.33194444444444443</v>
      </c>
      <c r="D787" s="13">
        <v>8</v>
      </c>
      <c r="E787" s="13">
        <f t="shared" si="12"/>
        <v>103.99999999999994</v>
      </c>
      <c r="F787" s="3" t="s">
        <v>4</v>
      </c>
      <c r="G787" s="3" t="s">
        <v>4</v>
      </c>
      <c r="H787" s="3">
        <v>27.5</v>
      </c>
      <c r="I787" s="3">
        <v>100</v>
      </c>
      <c r="J787" s="3">
        <v>225</v>
      </c>
      <c r="K787" s="8">
        <v>0</v>
      </c>
      <c r="L787" s="3">
        <v>0.2</v>
      </c>
      <c r="M787" s="14">
        <v>2</v>
      </c>
      <c r="N787" s="14">
        <v>1</v>
      </c>
      <c r="O787" s="14">
        <v>0</v>
      </c>
      <c r="P787" s="3" t="s">
        <v>327</v>
      </c>
    </row>
    <row r="788" spans="1:16" ht="13.5" thickBot="1" x14ac:dyDescent="0.25">
      <c r="A788" s="5">
        <v>42574</v>
      </c>
      <c r="B788" s="3">
        <v>77</v>
      </c>
      <c r="C788" s="6">
        <v>0.3756944444444445</v>
      </c>
      <c r="D788" s="13">
        <v>9</v>
      </c>
      <c r="E788" s="13">
        <f t="shared" si="12"/>
        <v>167.00000000000006</v>
      </c>
      <c r="F788" s="3" t="s">
        <v>4</v>
      </c>
      <c r="G788" s="3" t="s">
        <v>4</v>
      </c>
      <c r="H788" s="3">
        <v>35.4</v>
      </c>
      <c r="I788" s="3">
        <v>100</v>
      </c>
      <c r="J788" s="3">
        <v>225</v>
      </c>
      <c r="K788" s="8">
        <v>0</v>
      </c>
      <c r="L788" s="3">
        <v>0.6</v>
      </c>
      <c r="M788" s="14">
        <v>2</v>
      </c>
      <c r="N788" s="14">
        <v>1</v>
      </c>
      <c r="O788" s="14">
        <v>0</v>
      </c>
      <c r="P788" s="3" t="s">
        <v>327</v>
      </c>
    </row>
    <row r="789" spans="1:16" ht="13.5" thickBot="1" x14ac:dyDescent="0.25">
      <c r="A789" s="5">
        <v>42574</v>
      </c>
      <c r="B789" s="3">
        <v>77</v>
      </c>
      <c r="C789" s="6">
        <v>0.41597222222222219</v>
      </c>
      <c r="D789" s="13">
        <v>10</v>
      </c>
      <c r="E789" s="13">
        <f t="shared" si="12"/>
        <v>224.99999999999994</v>
      </c>
      <c r="F789" s="3" t="s">
        <v>4</v>
      </c>
      <c r="G789" s="3" t="s">
        <v>4</v>
      </c>
      <c r="H789" s="3">
        <v>36.1</v>
      </c>
      <c r="I789" s="3">
        <v>100</v>
      </c>
      <c r="J789" s="3">
        <v>225</v>
      </c>
      <c r="K789" s="8">
        <v>0</v>
      </c>
      <c r="L789" s="3">
        <v>0</v>
      </c>
      <c r="M789" s="14">
        <v>2</v>
      </c>
      <c r="N789" s="14">
        <v>1</v>
      </c>
      <c r="O789" s="14">
        <v>0</v>
      </c>
      <c r="P789" s="3" t="s">
        <v>327</v>
      </c>
    </row>
    <row r="790" spans="1:16" ht="13.5" thickBot="1" x14ac:dyDescent="0.25">
      <c r="A790" s="5">
        <v>42574</v>
      </c>
      <c r="B790" s="3">
        <v>77</v>
      </c>
      <c r="C790" s="6">
        <v>0.45902777777777781</v>
      </c>
      <c r="D790" s="13">
        <v>11</v>
      </c>
      <c r="E790" s="13">
        <f t="shared" si="12"/>
        <v>287.00000000000006</v>
      </c>
      <c r="F790" s="3" t="s">
        <v>4</v>
      </c>
      <c r="G790" s="3" t="s">
        <v>4</v>
      </c>
      <c r="H790" s="3">
        <v>35.200000000000003</v>
      </c>
      <c r="I790" s="3">
        <v>100</v>
      </c>
      <c r="J790" s="3">
        <v>225</v>
      </c>
      <c r="K790" s="8">
        <v>0</v>
      </c>
      <c r="L790" s="3">
        <v>0</v>
      </c>
      <c r="M790" s="14">
        <v>2</v>
      </c>
      <c r="N790" s="14">
        <v>1</v>
      </c>
      <c r="O790" s="14">
        <v>0</v>
      </c>
      <c r="P790" s="3" t="s">
        <v>327</v>
      </c>
    </row>
    <row r="791" spans="1:16" ht="13.5" thickBot="1" x14ac:dyDescent="0.25">
      <c r="A791" s="5">
        <v>42574</v>
      </c>
      <c r="B791" s="3">
        <v>77</v>
      </c>
      <c r="C791" s="6">
        <v>0.49791666666666662</v>
      </c>
      <c r="D791" s="13">
        <v>12</v>
      </c>
      <c r="E791" s="13">
        <f t="shared" si="12"/>
        <v>342.99999999999994</v>
      </c>
      <c r="F791" s="3">
        <v>25.6</v>
      </c>
      <c r="G791" s="3" t="s">
        <v>366</v>
      </c>
      <c r="H791" s="3">
        <v>31.6</v>
      </c>
      <c r="I791" s="3">
        <v>100</v>
      </c>
      <c r="J791" s="3">
        <v>225</v>
      </c>
      <c r="K791" s="8">
        <v>0</v>
      </c>
      <c r="L791" s="3">
        <v>0.6</v>
      </c>
      <c r="M791" s="14">
        <v>2</v>
      </c>
      <c r="N791" s="14">
        <v>1</v>
      </c>
      <c r="O791" s="14">
        <v>0</v>
      </c>
      <c r="P791" s="3" t="s">
        <v>327</v>
      </c>
    </row>
    <row r="792" spans="1:16" ht="13.5" thickBot="1" x14ac:dyDescent="0.25">
      <c r="A792" s="5">
        <v>42574</v>
      </c>
      <c r="B792" s="3">
        <v>77</v>
      </c>
      <c r="C792" s="6">
        <v>0.54027777777777775</v>
      </c>
      <c r="D792" s="13">
        <v>13</v>
      </c>
      <c r="E792" s="13">
        <f t="shared" si="12"/>
        <v>403.99999999999994</v>
      </c>
      <c r="F792" s="3">
        <v>30.5</v>
      </c>
      <c r="G792" s="3" t="s">
        <v>366</v>
      </c>
      <c r="H792" s="3">
        <v>30.3</v>
      </c>
      <c r="I792" s="3">
        <v>100</v>
      </c>
      <c r="J792" s="3">
        <v>225</v>
      </c>
      <c r="K792" s="8">
        <v>0</v>
      </c>
      <c r="L792" s="3">
        <v>0</v>
      </c>
      <c r="M792" s="14">
        <v>2</v>
      </c>
      <c r="N792" s="14">
        <v>1</v>
      </c>
      <c r="O792" s="14">
        <v>0</v>
      </c>
      <c r="P792" s="3" t="s">
        <v>327</v>
      </c>
    </row>
    <row r="793" spans="1:16" ht="13.5" thickBot="1" x14ac:dyDescent="0.25">
      <c r="A793" s="5">
        <v>42574</v>
      </c>
      <c r="B793" s="3">
        <v>77</v>
      </c>
      <c r="C793" s="6">
        <v>0.58124999999999993</v>
      </c>
      <c r="D793" s="13">
        <v>14</v>
      </c>
      <c r="E793" s="13">
        <f t="shared" si="12"/>
        <v>462.99999999999989</v>
      </c>
      <c r="F793" s="3">
        <v>30.2</v>
      </c>
      <c r="G793" s="3" t="s">
        <v>366</v>
      </c>
      <c r="H793" s="3">
        <v>28.6</v>
      </c>
      <c r="I793" s="3">
        <v>100</v>
      </c>
      <c r="J793" s="3">
        <v>225</v>
      </c>
      <c r="K793" s="8">
        <v>0</v>
      </c>
      <c r="L793" s="3">
        <v>0.8</v>
      </c>
      <c r="M793" s="14">
        <v>2</v>
      </c>
      <c r="N793" s="14">
        <v>1</v>
      </c>
      <c r="O793" s="14">
        <v>0</v>
      </c>
      <c r="P793" s="3" t="s">
        <v>327</v>
      </c>
    </row>
    <row r="794" spans="1:16" ht="13.5" thickBot="1" x14ac:dyDescent="0.25">
      <c r="A794" s="5">
        <v>42574</v>
      </c>
      <c r="B794" s="3">
        <v>77</v>
      </c>
      <c r="C794" s="6">
        <v>0.62430555555555556</v>
      </c>
      <c r="D794" s="13">
        <v>15</v>
      </c>
      <c r="E794" s="13">
        <f t="shared" si="12"/>
        <v>525</v>
      </c>
      <c r="F794" s="3">
        <v>26.6</v>
      </c>
      <c r="G794" s="3" t="s">
        <v>366</v>
      </c>
      <c r="H794" s="3">
        <v>26.5</v>
      </c>
      <c r="I794" s="3">
        <v>100</v>
      </c>
      <c r="J794" s="3">
        <v>225</v>
      </c>
      <c r="K794" s="8">
        <v>0</v>
      </c>
      <c r="L794" s="3">
        <v>3</v>
      </c>
      <c r="M794" s="14">
        <v>2</v>
      </c>
      <c r="N794" s="14">
        <v>1</v>
      </c>
      <c r="O794" s="14">
        <v>0</v>
      </c>
      <c r="P794" s="3" t="s">
        <v>327</v>
      </c>
    </row>
    <row r="795" spans="1:16" ht="13.5" thickBot="1" x14ac:dyDescent="0.25">
      <c r="A795" s="5">
        <v>42574</v>
      </c>
      <c r="B795" s="3">
        <v>77</v>
      </c>
      <c r="C795" s="6">
        <v>0.66319444444444442</v>
      </c>
      <c r="D795" s="13">
        <v>16</v>
      </c>
      <c r="E795" s="13">
        <f t="shared" si="12"/>
        <v>581</v>
      </c>
      <c r="F795" s="3">
        <v>25.4</v>
      </c>
      <c r="G795" s="3" t="s">
        <v>366</v>
      </c>
      <c r="H795" s="3">
        <v>25.4</v>
      </c>
      <c r="I795" s="3">
        <v>100</v>
      </c>
      <c r="J795" s="3">
        <v>225</v>
      </c>
      <c r="K795" s="8">
        <v>0</v>
      </c>
      <c r="L795" s="3">
        <v>1.4</v>
      </c>
      <c r="M795" s="14">
        <v>2</v>
      </c>
      <c r="N795" s="14">
        <v>1</v>
      </c>
      <c r="O795" s="14">
        <v>0</v>
      </c>
      <c r="P795" s="3" t="s">
        <v>327</v>
      </c>
    </row>
    <row r="796" spans="1:16" ht="13.5" thickBot="1" x14ac:dyDescent="0.25">
      <c r="A796" s="5">
        <v>42574</v>
      </c>
      <c r="B796" s="3">
        <v>78</v>
      </c>
      <c r="C796" s="6">
        <v>0.25972222222222224</v>
      </c>
      <c r="D796" s="13">
        <v>6</v>
      </c>
      <c r="E796" s="13">
        <f t="shared" si="12"/>
        <v>0</v>
      </c>
      <c r="F796" s="3" t="s">
        <v>4</v>
      </c>
      <c r="G796" s="3" t="s">
        <v>4</v>
      </c>
      <c r="H796" s="3">
        <v>21.9</v>
      </c>
      <c r="I796" s="3">
        <v>100</v>
      </c>
      <c r="J796" s="3">
        <v>225</v>
      </c>
      <c r="K796" s="8">
        <v>0</v>
      </c>
      <c r="L796" s="3">
        <v>0</v>
      </c>
      <c r="M796" s="14">
        <v>2</v>
      </c>
      <c r="N796" s="14">
        <v>1</v>
      </c>
      <c r="O796" s="14">
        <v>0</v>
      </c>
      <c r="P796" s="3" t="s">
        <v>328</v>
      </c>
    </row>
    <row r="797" spans="1:16" ht="13.5" thickBot="1" x14ac:dyDescent="0.25">
      <c r="A797" s="5">
        <v>42574</v>
      </c>
      <c r="B797" s="3">
        <v>78</v>
      </c>
      <c r="C797" s="6">
        <v>0.29236111111111113</v>
      </c>
      <c r="D797" s="13">
        <v>7</v>
      </c>
      <c r="E797" s="13">
        <f t="shared" si="12"/>
        <v>46.999999999999993</v>
      </c>
      <c r="F797" s="3" t="s">
        <v>4</v>
      </c>
      <c r="G797" s="3" t="s">
        <v>4</v>
      </c>
      <c r="H797" s="3">
        <v>24.1</v>
      </c>
      <c r="I797" s="3">
        <v>100</v>
      </c>
      <c r="J797" s="3">
        <v>225</v>
      </c>
      <c r="K797" s="8">
        <v>0</v>
      </c>
      <c r="L797" s="3">
        <v>0.4</v>
      </c>
      <c r="M797" s="14">
        <v>2</v>
      </c>
      <c r="N797" s="14">
        <v>1</v>
      </c>
      <c r="O797" s="14">
        <v>0</v>
      </c>
      <c r="P797" s="3" t="s">
        <v>328</v>
      </c>
    </row>
    <row r="798" spans="1:16" ht="13.5" thickBot="1" x14ac:dyDescent="0.25">
      <c r="A798" s="5">
        <v>42574</v>
      </c>
      <c r="B798" s="3">
        <v>78</v>
      </c>
      <c r="C798" s="6">
        <v>0.33194444444444443</v>
      </c>
      <c r="D798" s="13">
        <v>8</v>
      </c>
      <c r="E798" s="13">
        <f t="shared" si="12"/>
        <v>103.99999999999994</v>
      </c>
      <c r="F798" s="3" t="s">
        <v>4</v>
      </c>
      <c r="G798" s="3" t="s">
        <v>4</v>
      </c>
      <c r="H798" s="3">
        <v>27.5</v>
      </c>
      <c r="I798" s="3">
        <v>100</v>
      </c>
      <c r="J798" s="3">
        <v>225</v>
      </c>
      <c r="K798" s="8">
        <v>0</v>
      </c>
      <c r="L798" s="3">
        <v>0.2</v>
      </c>
      <c r="M798" s="14">
        <v>2</v>
      </c>
      <c r="N798" s="14">
        <v>1</v>
      </c>
      <c r="O798" s="14">
        <v>0</v>
      </c>
      <c r="P798" s="3" t="s">
        <v>328</v>
      </c>
    </row>
    <row r="799" spans="1:16" ht="13.5" thickBot="1" x14ac:dyDescent="0.25">
      <c r="A799" s="5">
        <v>42574</v>
      </c>
      <c r="B799" s="3">
        <v>78</v>
      </c>
      <c r="C799" s="6">
        <v>0.3756944444444445</v>
      </c>
      <c r="D799" s="13">
        <v>9</v>
      </c>
      <c r="E799" s="13">
        <f t="shared" si="12"/>
        <v>167.00000000000006</v>
      </c>
      <c r="F799" s="3" t="s">
        <v>4</v>
      </c>
      <c r="G799" s="3" t="s">
        <v>4</v>
      </c>
      <c r="H799" s="3">
        <v>35.4</v>
      </c>
      <c r="I799" s="3">
        <v>100</v>
      </c>
      <c r="J799" s="3">
        <v>225</v>
      </c>
      <c r="K799" s="8">
        <v>0</v>
      </c>
      <c r="L799" s="3">
        <v>0.6</v>
      </c>
      <c r="M799" s="14">
        <v>2</v>
      </c>
      <c r="N799" s="14">
        <v>1</v>
      </c>
      <c r="O799" s="14">
        <v>0</v>
      </c>
      <c r="P799" s="3" t="s">
        <v>328</v>
      </c>
    </row>
    <row r="800" spans="1:16" ht="13.5" thickBot="1" x14ac:dyDescent="0.25">
      <c r="A800" s="5">
        <v>42574</v>
      </c>
      <c r="B800" s="3">
        <v>78</v>
      </c>
      <c r="C800" s="6">
        <v>0.41597222222222219</v>
      </c>
      <c r="D800" s="13">
        <v>10</v>
      </c>
      <c r="E800" s="13">
        <f t="shared" si="12"/>
        <v>224.99999999999994</v>
      </c>
      <c r="F800" s="3" t="s">
        <v>4</v>
      </c>
      <c r="G800" s="3" t="s">
        <v>4</v>
      </c>
      <c r="H800" s="3">
        <v>36.1</v>
      </c>
      <c r="I800" s="3">
        <v>100</v>
      </c>
      <c r="J800" s="3">
        <v>225</v>
      </c>
      <c r="K800" s="8">
        <v>0</v>
      </c>
      <c r="L800" s="3">
        <v>0</v>
      </c>
      <c r="M800" s="14">
        <v>2</v>
      </c>
      <c r="N800" s="14">
        <v>1</v>
      </c>
      <c r="O800" s="14">
        <v>0</v>
      </c>
      <c r="P800" s="3" t="s">
        <v>328</v>
      </c>
    </row>
    <row r="801" spans="1:16" ht="13.5" thickBot="1" x14ac:dyDescent="0.25">
      <c r="A801" s="5">
        <v>42574</v>
      </c>
      <c r="B801" s="3">
        <v>78</v>
      </c>
      <c r="C801" s="6">
        <v>0.45902777777777781</v>
      </c>
      <c r="D801" s="13">
        <v>11</v>
      </c>
      <c r="E801" s="13">
        <f t="shared" si="12"/>
        <v>287.00000000000006</v>
      </c>
      <c r="F801" s="3" t="s">
        <v>4</v>
      </c>
      <c r="G801" s="3" t="s">
        <v>4</v>
      </c>
      <c r="H801" s="3">
        <v>35.200000000000003</v>
      </c>
      <c r="I801" s="3">
        <v>100</v>
      </c>
      <c r="J801" s="3">
        <v>225</v>
      </c>
      <c r="K801" s="8">
        <v>0</v>
      </c>
      <c r="L801" s="3">
        <v>0</v>
      </c>
      <c r="M801" s="14">
        <v>2</v>
      </c>
      <c r="N801" s="14">
        <v>1</v>
      </c>
      <c r="O801" s="14">
        <v>0</v>
      </c>
      <c r="P801" s="3" t="s">
        <v>328</v>
      </c>
    </row>
    <row r="802" spans="1:16" ht="13.5" thickBot="1" x14ac:dyDescent="0.25">
      <c r="A802" s="5">
        <v>42574</v>
      </c>
      <c r="B802" s="3">
        <v>78</v>
      </c>
      <c r="C802" s="6">
        <v>0.49791666666666662</v>
      </c>
      <c r="D802" s="13">
        <v>12</v>
      </c>
      <c r="E802" s="13">
        <f t="shared" si="12"/>
        <v>342.99999999999994</v>
      </c>
      <c r="F802" s="3" t="s">
        <v>4</v>
      </c>
      <c r="G802" s="3" t="s">
        <v>4</v>
      </c>
      <c r="H802" s="3">
        <v>31.6</v>
      </c>
      <c r="I802" s="3">
        <v>100</v>
      </c>
      <c r="J802" s="3">
        <v>225</v>
      </c>
      <c r="K802" s="8">
        <v>0</v>
      </c>
      <c r="L802" s="3">
        <v>0.6</v>
      </c>
      <c r="M802" s="14">
        <v>2</v>
      </c>
      <c r="N802" s="14">
        <v>1</v>
      </c>
      <c r="O802" s="14">
        <v>0</v>
      </c>
      <c r="P802" s="3" t="s">
        <v>328</v>
      </c>
    </row>
    <row r="803" spans="1:16" ht="13.5" thickBot="1" x14ac:dyDescent="0.25">
      <c r="A803" s="5">
        <v>42574</v>
      </c>
      <c r="B803" s="3">
        <v>78</v>
      </c>
      <c r="C803" s="6">
        <v>0.54027777777777775</v>
      </c>
      <c r="D803" s="13">
        <v>13</v>
      </c>
      <c r="E803" s="13">
        <f t="shared" si="12"/>
        <v>403.99999999999994</v>
      </c>
      <c r="F803" s="3" t="s">
        <v>4</v>
      </c>
      <c r="G803" s="3" t="s">
        <v>4</v>
      </c>
      <c r="H803" s="3">
        <v>30.3</v>
      </c>
      <c r="I803" s="3">
        <v>100</v>
      </c>
      <c r="J803" s="3">
        <v>225</v>
      </c>
      <c r="K803" s="8">
        <v>0</v>
      </c>
      <c r="L803" s="3">
        <v>0</v>
      </c>
      <c r="M803" s="14">
        <v>2</v>
      </c>
      <c r="N803" s="14">
        <v>1</v>
      </c>
      <c r="O803" s="14">
        <v>0</v>
      </c>
      <c r="P803" s="3" t="s">
        <v>328</v>
      </c>
    </row>
    <row r="804" spans="1:16" ht="13.5" thickBot="1" x14ac:dyDescent="0.25">
      <c r="A804" s="5">
        <v>42574</v>
      </c>
      <c r="B804" s="3">
        <v>78</v>
      </c>
      <c r="C804" s="6">
        <v>0.58124999999999993</v>
      </c>
      <c r="D804" s="13">
        <v>14</v>
      </c>
      <c r="E804" s="13">
        <f t="shared" si="12"/>
        <v>462.99999999999989</v>
      </c>
      <c r="F804" s="3" t="s">
        <v>4</v>
      </c>
      <c r="G804" s="3" t="s">
        <v>4</v>
      </c>
      <c r="H804" s="3">
        <v>28.6</v>
      </c>
      <c r="I804" s="3">
        <v>100</v>
      </c>
      <c r="J804" s="3">
        <v>225</v>
      </c>
      <c r="K804" s="8">
        <v>0</v>
      </c>
      <c r="L804" s="3">
        <v>0.8</v>
      </c>
      <c r="M804" s="14">
        <v>2</v>
      </c>
      <c r="N804" s="14">
        <v>1</v>
      </c>
      <c r="O804" s="14">
        <v>0</v>
      </c>
      <c r="P804" s="3" t="s">
        <v>328</v>
      </c>
    </row>
    <row r="805" spans="1:16" ht="13.5" thickBot="1" x14ac:dyDescent="0.25">
      <c r="A805" s="5">
        <v>42574</v>
      </c>
      <c r="B805" s="3">
        <v>78</v>
      </c>
      <c r="C805" s="6">
        <v>0.62430555555555556</v>
      </c>
      <c r="D805" s="13">
        <v>15</v>
      </c>
      <c r="E805" s="13">
        <f t="shared" si="12"/>
        <v>525</v>
      </c>
      <c r="F805" s="3" t="s">
        <v>4</v>
      </c>
      <c r="G805" s="3" t="s">
        <v>4</v>
      </c>
      <c r="H805" s="3">
        <v>26.5</v>
      </c>
      <c r="I805" s="3">
        <v>100</v>
      </c>
      <c r="J805" s="3">
        <v>225</v>
      </c>
      <c r="K805" s="8">
        <v>0</v>
      </c>
      <c r="L805" s="3">
        <v>3</v>
      </c>
      <c r="M805" s="14">
        <v>2</v>
      </c>
      <c r="N805" s="14">
        <v>1</v>
      </c>
      <c r="O805" s="14">
        <v>0</v>
      </c>
      <c r="P805" s="3" t="s">
        <v>328</v>
      </c>
    </row>
    <row r="806" spans="1:16" ht="13.5" thickBot="1" x14ac:dyDescent="0.25">
      <c r="A806" s="5">
        <v>42574</v>
      </c>
      <c r="B806" s="3">
        <v>78</v>
      </c>
      <c r="C806" s="6">
        <v>0.66319444444444442</v>
      </c>
      <c r="D806" s="13">
        <v>16</v>
      </c>
      <c r="E806" s="13">
        <f t="shared" si="12"/>
        <v>581</v>
      </c>
      <c r="F806" s="3" t="s">
        <v>4</v>
      </c>
      <c r="G806" s="3" t="s">
        <v>4</v>
      </c>
      <c r="H806" s="3">
        <v>25.4</v>
      </c>
      <c r="I806" s="3">
        <v>100</v>
      </c>
      <c r="J806" s="3">
        <v>225</v>
      </c>
      <c r="K806" s="8">
        <v>0</v>
      </c>
      <c r="L806" s="3">
        <v>1.4</v>
      </c>
      <c r="M806" s="14">
        <v>2</v>
      </c>
      <c r="N806" s="14">
        <v>1</v>
      </c>
      <c r="O806" s="14">
        <v>0</v>
      </c>
      <c r="P806" s="3" t="s">
        <v>328</v>
      </c>
    </row>
    <row r="807" spans="1:16" ht="13.5" thickBot="1" x14ac:dyDescent="0.25">
      <c r="A807" s="5">
        <v>42574</v>
      </c>
      <c r="B807" s="3">
        <v>79</v>
      </c>
      <c r="C807" s="6">
        <v>0.26111111111111113</v>
      </c>
      <c r="D807" s="13">
        <v>6</v>
      </c>
      <c r="E807" s="13">
        <f t="shared" si="12"/>
        <v>0</v>
      </c>
      <c r="F807" s="3">
        <v>17</v>
      </c>
      <c r="G807" s="3" t="s">
        <v>365</v>
      </c>
      <c r="H807" s="3">
        <v>21.4</v>
      </c>
      <c r="I807" s="3">
        <v>102</v>
      </c>
      <c r="J807" s="3">
        <v>162</v>
      </c>
      <c r="K807" s="8">
        <v>1</v>
      </c>
      <c r="L807" s="3">
        <v>0.2</v>
      </c>
      <c r="M807" s="14">
        <v>2</v>
      </c>
      <c r="N807" s="14">
        <v>1</v>
      </c>
      <c r="O807" s="14">
        <v>0</v>
      </c>
      <c r="P807" s="3" t="s">
        <v>329</v>
      </c>
    </row>
    <row r="808" spans="1:16" ht="13.5" thickBot="1" x14ac:dyDescent="0.25">
      <c r="A808" s="5">
        <v>42574</v>
      </c>
      <c r="B808" s="3">
        <v>79</v>
      </c>
      <c r="C808" s="6">
        <v>0.29375000000000001</v>
      </c>
      <c r="D808" s="13">
        <v>7</v>
      </c>
      <c r="E808" s="13">
        <f t="shared" si="12"/>
        <v>46.999999999999993</v>
      </c>
      <c r="F808" s="3">
        <v>19.100000000000001</v>
      </c>
      <c r="G808" s="3" t="s">
        <v>366</v>
      </c>
      <c r="H808" s="3">
        <v>23.6</v>
      </c>
      <c r="I808" s="3">
        <v>109</v>
      </c>
      <c r="J808" s="3">
        <v>164</v>
      </c>
      <c r="K808" s="8">
        <v>1</v>
      </c>
      <c r="L808" s="3">
        <v>1.9</v>
      </c>
      <c r="M808" s="14">
        <v>2</v>
      </c>
      <c r="N808" s="14">
        <v>1</v>
      </c>
      <c r="O808" s="14">
        <v>0</v>
      </c>
      <c r="P808" s="3" t="s">
        <v>329</v>
      </c>
    </row>
    <row r="809" spans="1:16" ht="13.5" thickBot="1" x14ac:dyDescent="0.25">
      <c r="A809" s="5">
        <v>42574</v>
      </c>
      <c r="B809" s="3">
        <v>79</v>
      </c>
      <c r="C809" s="6">
        <v>0.3354166666666667</v>
      </c>
      <c r="D809" s="13">
        <v>8</v>
      </c>
      <c r="E809" s="13">
        <f t="shared" si="12"/>
        <v>107.00000000000003</v>
      </c>
      <c r="F809" s="3">
        <v>27</v>
      </c>
      <c r="G809" s="3" t="s">
        <v>365</v>
      </c>
      <c r="H809" s="3">
        <v>27.9</v>
      </c>
      <c r="I809" s="3">
        <v>112</v>
      </c>
      <c r="J809" s="3">
        <v>168</v>
      </c>
      <c r="K809" s="8">
        <v>1</v>
      </c>
      <c r="L809" s="3">
        <v>0</v>
      </c>
      <c r="M809" s="14">
        <v>2</v>
      </c>
      <c r="N809" s="14">
        <v>1</v>
      </c>
      <c r="O809" s="14">
        <v>0</v>
      </c>
      <c r="P809" s="3" t="s">
        <v>329</v>
      </c>
    </row>
    <row r="810" spans="1:16" ht="13.5" thickBot="1" x14ac:dyDescent="0.25">
      <c r="A810" s="5">
        <v>42574</v>
      </c>
      <c r="B810" s="3">
        <v>79</v>
      </c>
      <c r="C810" s="6">
        <v>0.37777777777777777</v>
      </c>
      <c r="D810" s="13">
        <v>9</v>
      </c>
      <c r="E810" s="13">
        <f t="shared" si="12"/>
        <v>167.99999999999997</v>
      </c>
      <c r="F810" s="3">
        <v>50.8</v>
      </c>
      <c r="G810" s="3" t="s">
        <v>365</v>
      </c>
      <c r="H810" s="3">
        <v>36.299999999999997</v>
      </c>
      <c r="I810" s="3">
        <v>112</v>
      </c>
      <c r="J810" s="3">
        <v>178</v>
      </c>
      <c r="K810" s="8">
        <v>1</v>
      </c>
      <c r="L810" s="3">
        <v>0</v>
      </c>
      <c r="M810" s="14">
        <v>2</v>
      </c>
      <c r="N810" s="14">
        <v>1</v>
      </c>
      <c r="O810" s="14">
        <v>0</v>
      </c>
      <c r="P810" s="3" t="s">
        <v>329</v>
      </c>
    </row>
    <row r="811" spans="1:16" ht="13.5" thickBot="1" x14ac:dyDescent="0.25">
      <c r="A811" s="5">
        <v>42574</v>
      </c>
      <c r="B811" s="3">
        <v>79</v>
      </c>
      <c r="C811" s="6">
        <v>0.41736111111111113</v>
      </c>
      <c r="D811" s="13">
        <v>10</v>
      </c>
      <c r="E811" s="13">
        <f t="shared" si="12"/>
        <v>225</v>
      </c>
      <c r="F811" s="3">
        <v>54.8</v>
      </c>
      <c r="G811" s="3" t="s">
        <v>365</v>
      </c>
      <c r="H811" s="3">
        <v>35.700000000000003</v>
      </c>
      <c r="I811" s="3">
        <v>112</v>
      </c>
      <c r="J811" s="3">
        <v>178</v>
      </c>
      <c r="K811" s="8">
        <v>1</v>
      </c>
      <c r="L811" s="3">
        <v>0.6</v>
      </c>
      <c r="M811" s="14">
        <v>0</v>
      </c>
      <c r="N811" s="14">
        <v>0</v>
      </c>
      <c r="O811" s="14">
        <v>1</v>
      </c>
      <c r="P811" s="3" t="s">
        <v>329</v>
      </c>
    </row>
    <row r="812" spans="1:16" ht="13.5" thickBot="1" x14ac:dyDescent="0.25">
      <c r="A812" s="5">
        <v>42574</v>
      </c>
      <c r="B812" s="3">
        <v>79</v>
      </c>
      <c r="C812" s="6">
        <v>0.4604166666666667</v>
      </c>
      <c r="D812" s="13">
        <v>11</v>
      </c>
      <c r="E812" s="13">
        <f t="shared" si="12"/>
        <v>287</v>
      </c>
      <c r="F812" s="3">
        <v>55.2</v>
      </c>
      <c r="G812" s="3" t="s">
        <v>365</v>
      </c>
      <c r="H812" s="3">
        <v>37.5</v>
      </c>
      <c r="I812" s="3">
        <v>112</v>
      </c>
      <c r="J812" s="3">
        <v>178</v>
      </c>
      <c r="K812" s="8">
        <v>1</v>
      </c>
      <c r="L812" s="3">
        <v>0</v>
      </c>
      <c r="M812" s="14">
        <v>0</v>
      </c>
      <c r="N812" s="14">
        <v>0</v>
      </c>
      <c r="O812" s="14">
        <v>1</v>
      </c>
      <c r="P812" s="3" t="s">
        <v>329</v>
      </c>
    </row>
    <row r="813" spans="1:16" ht="13.5" thickBot="1" x14ac:dyDescent="0.25">
      <c r="A813" s="5">
        <v>42574</v>
      </c>
      <c r="B813" s="3">
        <v>79</v>
      </c>
      <c r="C813" s="6">
        <v>0.5</v>
      </c>
      <c r="D813" s="13">
        <v>12</v>
      </c>
      <c r="E813" s="13">
        <f t="shared" si="12"/>
        <v>343.99999999999994</v>
      </c>
      <c r="F813" s="3">
        <v>44.7</v>
      </c>
      <c r="G813" s="3" t="s">
        <v>366</v>
      </c>
      <c r="H813" s="3">
        <v>32</v>
      </c>
      <c r="I813" s="3">
        <v>112</v>
      </c>
      <c r="J813" s="3">
        <v>178</v>
      </c>
      <c r="K813" s="8">
        <v>1</v>
      </c>
      <c r="L813" s="3">
        <v>2.6</v>
      </c>
      <c r="M813" s="14">
        <v>0</v>
      </c>
      <c r="N813" s="14">
        <v>0</v>
      </c>
      <c r="O813" s="14">
        <v>1</v>
      </c>
      <c r="P813" s="3" t="s">
        <v>329</v>
      </c>
    </row>
    <row r="814" spans="1:16" ht="13.5" thickBot="1" x14ac:dyDescent="0.25">
      <c r="A814" s="5">
        <v>42574</v>
      </c>
      <c r="B814" s="3">
        <v>79</v>
      </c>
      <c r="C814" s="6">
        <v>0.54097222222222219</v>
      </c>
      <c r="D814" s="13">
        <v>13</v>
      </c>
      <c r="E814" s="13">
        <f t="shared" si="12"/>
        <v>402.99999999999989</v>
      </c>
      <c r="F814" s="3">
        <v>34.799999999999997</v>
      </c>
      <c r="G814" s="3" t="s">
        <v>366</v>
      </c>
      <c r="H814" s="3">
        <v>31.1</v>
      </c>
      <c r="I814" s="3">
        <v>112</v>
      </c>
      <c r="J814" s="3">
        <v>178</v>
      </c>
      <c r="K814" s="8">
        <v>1</v>
      </c>
      <c r="L814" s="3">
        <v>0</v>
      </c>
      <c r="M814" s="14">
        <v>0</v>
      </c>
      <c r="N814" s="14">
        <v>0</v>
      </c>
      <c r="O814" s="14">
        <v>1</v>
      </c>
      <c r="P814" s="3" t="s">
        <v>329</v>
      </c>
    </row>
    <row r="815" spans="1:16" ht="13.5" thickBot="1" x14ac:dyDescent="0.25">
      <c r="A815" s="5">
        <v>42574</v>
      </c>
      <c r="B815" s="3">
        <v>79</v>
      </c>
      <c r="C815" s="6">
        <v>0.58263888888888882</v>
      </c>
      <c r="D815" s="13">
        <v>14</v>
      </c>
      <c r="E815" s="13">
        <f t="shared" si="12"/>
        <v>462.99999999999983</v>
      </c>
      <c r="F815" s="3">
        <v>32.9</v>
      </c>
      <c r="G815" s="3" t="s">
        <v>366</v>
      </c>
      <c r="H815" s="3">
        <v>29.4</v>
      </c>
      <c r="I815" s="3">
        <v>112</v>
      </c>
      <c r="J815" s="3">
        <v>178</v>
      </c>
      <c r="K815" s="8">
        <v>1</v>
      </c>
      <c r="L815" s="3">
        <v>0</v>
      </c>
      <c r="M815" s="14">
        <v>0</v>
      </c>
      <c r="N815" s="14">
        <v>0</v>
      </c>
      <c r="O815" s="14">
        <v>1</v>
      </c>
      <c r="P815" s="3" t="s">
        <v>329</v>
      </c>
    </row>
    <row r="816" spans="1:16" ht="13.5" thickBot="1" x14ac:dyDescent="0.25">
      <c r="A816" s="5">
        <v>42574</v>
      </c>
      <c r="B816" s="3">
        <v>79</v>
      </c>
      <c r="C816" s="6">
        <v>0.62569444444444444</v>
      </c>
      <c r="D816" s="13">
        <v>15</v>
      </c>
      <c r="E816" s="13">
        <f t="shared" si="12"/>
        <v>524.99999999999989</v>
      </c>
      <c r="F816" s="3">
        <v>26.2</v>
      </c>
      <c r="G816" s="3" t="s">
        <v>366</v>
      </c>
      <c r="H816" s="3">
        <v>26.7</v>
      </c>
      <c r="I816" s="3">
        <v>112</v>
      </c>
      <c r="J816" s="3">
        <v>178</v>
      </c>
      <c r="K816" s="8">
        <v>1</v>
      </c>
      <c r="L816" s="3">
        <v>2.5</v>
      </c>
      <c r="M816" s="14">
        <v>0</v>
      </c>
      <c r="N816" s="14">
        <v>0</v>
      </c>
      <c r="O816" s="14">
        <v>1</v>
      </c>
      <c r="P816" s="3" t="s">
        <v>329</v>
      </c>
    </row>
    <row r="817" spans="1:16" ht="13.5" thickBot="1" x14ac:dyDescent="0.25">
      <c r="A817" s="5">
        <v>42574</v>
      </c>
      <c r="B817" s="3">
        <v>79</v>
      </c>
      <c r="C817" s="6">
        <v>0.66597222222222219</v>
      </c>
      <c r="D817" s="13">
        <v>16</v>
      </c>
      <c r="E817" s="13">
        <f t="shared" si="12"/>
        <v>582.99999999999989</v>
      </c>
      <c r="F817" s="3">
        <v>26.4</v>
      </c>
      <c r="G817" s="3" t="s">
        <v>366</v>
      </c>
      <c r="H817" s="3">
        <v>25.8</v>
      </c>
      <c r="I817" s="3">
        <v>112</v>
      </c>
      <c r="J817" s="3">
        <v>178</v>
      </c>
      <c r="K817" s="8">
        <v>1</v>
      </c>
      <c r="L817" s="3">
        <v>0</v>
      </c>
      <c r="M817" s="14">
        <v>0</v>
      </c>
      <c r="N817" s="14">
        <v>0</v>
      </c>
      <c r="O817" s="14">
        <v>1</v>
      </c>
      <c r="P817" s="3" t="s">
        <v>329</v>
      </c>
    </row>
    <row r="818" spans="1:16" ht="13.5" thickBot="1" x14ac:dyDescent="0.25">
      <c r="A818" s="5">
        <v>42574</v>
      </c>
      <c r="B818" s="3">
        <v>80</v>
      </c>
      <c r="C818" s="6">
        <v>0.2638888888888889</v>
      </c>
      <c r="D818" s="13">
        <v>6</v>
      </c>
      <c r="E818" s="13">
        <f t="shared" si="12"/>
        <v>0</v>
      </c>
      <c r="F818" s="3" t="s">
        <v>4</v>
      </c>
      <c r="G818" s="3" t="s">
        <v>4</v>
      </c>
      <c r="H818" s="3">
        <v>21.6</v>
      </c>
      <c r="I818" s="3">
        <v>100</v>
      </c>
      <c r="J818" s="3">
        <v>45</v>
      </c>
      <c r="K818" s="8">
        <v>0</v>
      </c>
      <c r="L818" s="3">
        <v>0</v>
      </c>
      <c r="M818" s="14">
        <v>2</v>
      </c>
      <c r="N818" s="14">
        <v>1</v>
      </c>
      <c r="O818" s="14">
        <v>0</v>
      </c>
      <c r="P818" s="3" t="s">
        <v>330</v>
      </c>
    </row>
    <row r="819" spans="1:16" ht="13.5" thickBot="1" x14ac:dyDescent="0.25">
      <c r="A819" s="5">
        <v>42574</v>
      </c>
      <c r="B819" s="3">
        <v>80</v>
      </c>
      <c r="C819" s="6">
        <v>0.2986111111111111</v>
      </c>
      <c r="D819" s="13">
        <v>7</v>
      </c>
      <c r="E819" s="13">
        <f t="shared" si="12"/>
        <v>49.999999999999986</v>
      </c>
      <c r="F819" s="3" t="s">
        <v>4</v>
      </c>
      <c r="G819" s="3" t="s">
        <v>4</v>
      </c>
      <c r="H819" s="3">
        <v>23.7</v>
      </c>
      <c r="I819" s="3">
        <v>100</v>
      </c>
      <c r="J819" s="3">
        <v>45</v>
      </c>
      <c r="K819" s="8">
        <v>0</v>
      </c>
      <c r="L819" s="3">
        <v>1.4</v>
      </c>
      <c r="M819" s="14">
        <v>2</v>
      </c>
      <c r="N819" s="14">
        <v>1</v>
      </c>
      <c r="O819" s="14">
        <v>0</v>
      </c>
      <c r="P819" s="3" t="s">
        <v>330</v>
      </c>
    </row>
    <row r="820" spans="1:16" ht="13.5" thickBot="1" x14ac:dyDescent="0.25">
      <c r="A820" s="5">
        <v>42574</v>
      </c>
      <c r="B820" s="3">
        <v>80</v>
      </c>
      <c r="C820" s="6">
        <v>0.34236111111111112</v>
      </c>
      <c r="D820" s="13">
        <v>8</v>
      </c>
      <c r="E820" s="13">
        <f t="shared" si="12"/>
        <v>113</v>
      </c>
      <c r="F820" s="3">
        <v>33.6</v>
      </c>
      <c r="G820" s="3" t="s">
        <v>366</v>
      </c>
      <c r="H820" s="3">
        <v>31.5</v>
      </c>
      <c r="I820" s="3">
        <v>100</v>
      </c>
      <c r="J820" s="3">
        <v>45</v>
      </c>
      <c r="K820" s="8">
        <v>0</v>
      </c>
      <c r="L820" s="3">
        <v>0</v>
      </c>
      <c r="M820" s="14">
        <v>2</v>
      </c>
      <c r="N820" s="14">
        <v>1</v>
      </c>
      <c r="O820" s="14">
        <v>0</v>
      </c>
      <c r="P820" s="3" t="s">
        <v>330</v>
      </c>
    </row>
    <row r="821" spans="1:16" ht="13.5" thickBot="1" x14ac:dyDescent="0.25">
      <c r="A821" s="5">
        <v>42574</v>
      </c>
      <c r="B821" s="3">
        <v>80</v>
      </c>
      <c r="C821" s="6">
        <v>0.38750000000000001</v>
      </c>
      <c r="D821" s="13">
        <v>9</v>
      </c>
      <c r="E821" s="13">
        <f t="shared" si="12"/>
        <v>178</v>
      </c>
      <c r="F821" s="3">
        <v>29.6</v>
      </c>
      <c r="G821" s="3" t="s">
        <v>366</v>
      </c>
      <c r="H821" s="3">
        <v>33</v>
      </c>
      <c r="I821" s="3">
        <v>100</v>
      </c>
      <c r="J821" s="3">
        <v>45</v>
      </c>
      <c r="K821" s="8">
        <v>1</v>
      </c>
      <c r="L821" s="3">
        <v>1.6</v>
      </c>
      <c r="M821" s="14">
        <v>2</v>
      </c>
      <c r="N821" s="14">
        <v>1</v>
      </c>
      <c r="O821" s="14">
        <v>0</v>
      </c>
      <c r="P821" s="3" t="s">
        <v>330</v>
      </c>
    </row>
    <row r="822" spans="1:16" ht="13.5" thickBot="1" x14ac:dyDescent="0.25">
      <c r="A822" s="5">
        <v>42574</v>
      </c>
      <c r="B822" s="3">
        <v>80</v>
      </c>
      <c r="C822" s="6">
        <v>0.42083333333333334</v>
      </c>
      <c r="D822" s="13">
        <v>10</v>
      </c>
      <c r="E822" s="13">
        <f t="shared" si="12"/>
        <v>226</v>
      </c>
      <c r="F822" s="3">
        <v>34.700000000000003</v>
      </c>
      <c r="G822" s="3" t="s">
        <v>366</v>
      </c>
      <c r="H822" s="3">
        <v>35.299999999999997</v>
      </c>
      <c r="I822" s="3">
        <v>99</v>
      </c>
      <c r="J822" s="3">
        <v>45</v>
      </c>
      <c r="K822" s="8">
        <v>1</v>
      </c>
      <c r="L822" s="3">
        <v>0.3</v>
      </c>
      <c r="M822" s="14">
        <v>2</v>
      </c>
      <c r="N822" s="14">
        <v>1</v>
      </c>
      <c r="O822" s="14">
        <v>0</v>
      </c>
      <c r="P822" s="3" t="s">
        <v>330</v>
      </c>
    </row>
    <row r="823" spans="1:16" ht="13.5" thickBot="1" x14ac:dyDescent="0.25">
      <c r="A823" s="5">
        <v>42574</v>
      </c>
      <c r="B823" s="3">
        <v>80</v>
      </c>
      <c r="C823" s="6">
        <v>0.46180555555555558</v>
      </c>
      <c r="D823" s="13">
        <v>11</v>
      </c>
      <c r="E823" s="13">
        <f t="shared" si="12"/>
        <v>285</v>
      </c>
      <c r="F823" s="3">
        <v>39.700000000000003</v>
      </c>
      <c r="G823" s="3" t="s">
        <v>366</v>
      </c>
      <c r="H823" s="3">
        <v>34.200000000000003</v>
      </c>
      <c r="I823" s="3">
        <v>99</v>
      </c>
      <c r="J823" s="3">
        <v>45</v>
      </c>
      <c r="K823" s="8">
        <v>1</v>
      </c>
      <c r="L823" s="3">
        <v>1.2</v>
      </c>
      <c r="M823" s="14">
        <v>2</v>
      </c>
      <c r="N823" s="14">
        <v>1</v>
      </c>
      <c r="O823" s="14">
        <v>0</v>
      </c>
      <c r="P823" s="3" t="s">
        <v>330</v>
      </c>
    </row>
    <row r="824" spans="1:16" ht="13.5" thickBot="1" x14ac:dyDescent="0.25">
      <c r="A824" s="5">
        <v>42574</v>
      </c>
      <c r="B824" s="3">
        <v>80</v>
      </c>
      <c r="C824" s="6">
        <v>0.50277777777777777</v>
      </c>
      <c r="D824" s="13">
        <v>12</v>
      </c>
      <c r="E824" s="13">
        <f t="shared" si="12"/>
        <v>343.99999999999994</v>
      </c>
      <c r="F824" s="3">
        <v>34.799999999999997</v>
      </c>
      <c r="G824" s="3" t="s">
        <v>366</v>
      </c>
      <c r="H824" s="3">
        <v>33.200000000000003</v>
      </c>
      <c r="I824" s="3">
        <v>99</v>
      </c>
      <c r="J824" s="3">
        <v>45</v>
      </c>
      <c r="K824" s="8">
        <v>1</v>
      </c>
      <c r="L824" s="3">
        <v>0.5</v>
      </c>
      <c r="M824" s="14">
        <v>2</v>
      </c>
      <c r="N824" s="14">
        <v>1</v>
      </c>
      <c r="O824" s="14">
        <v>0</v>
      </c>
      <c r="P824" s="3" t="s">
        <v>330</v>
      </c>
    </row>
    <row r="825" spans="1:16" ht="13.5" thickBot="1" x14ac:dyDescent="0.25">
      <c r="A825" s="5">
        <v>42574</v>
      </c>
      <c r="B825" s="3">
        <v>80</v>
      </c>
      <c r="C825" s="6">
        <v>0.54305555555555551</v>
      </c>
      <c r="D825" s="13">
        <v>13</v>
      </c>
      <c r="E825" s="13">
        <f t="shared" si="12"/>
        <v>401.99999999999989</v>
      </c>
      <c r="F825" s="3">
        <v>30.5</v>
      </c>
      <c r="G825" s="3" t="s">
        <v>366</v>
      </c>
      <c r="H825" s="3">
        <v>30.5</v>
      </c>
      <c r="I825" s="3">
        <v>99</v>
      </c>
      <c r="J825" s="3">
        <v>45</v>
      </c>
      <c r="K825" s="8">
        <v>1</v>
      </c>
      <c r="L825" s="3">
        <v>0.1</v>
      </c>
      <c r="M825" s="14">
        <v>0</v>
      </c>
      <c r="N825" s="14">
        <v>0</v>
      </c>
      <c r="O825" s="14">
        <v>1</v>
      </c>
      <c r="P825" s="3" t="s">
        <v>330</v>
      </c>
    </row>
    <row r="826" spans="1:16" ht="13.5" thickBot="1" x14ac:dyDescent="0.25">
      <c r="A826" s="5">
        <v>42574</v>
      </c>
      <c r="B826" s="3">
        <v>80</v>
      </c>
      <c r="C826" s="6">
        <v>0.58472222222222225</v>
      </c>
      <c r="D826" s="13">
        <v>14</v>
      </c>
      <c r="E826" s="13">
        <f t="shared" si="12"/>
        <v>462</v>
      </c>
      <c r="F826" s="3">
        <v>30</v>
      </c>
      <c r="G826" s="3" t="s">
        <v>366</v>
      </c>
      <c r="H826" s="3">
        <v>28.6</v>
      </c>
      <c r="I826" s="3">
        <v>99</v>
      </c>
      <c r="J826" s="3">
        <v>45</v>
      </c>
      <c r="K826" s="8">
        <v>1</v>
      </c>
      <c r="L826" s="3">
        <v>0</v>
      </c>
      <c r="M826" s="14">
        <v>0</v>
      </c>
      <c r="N826" s="14">
        <v>0</v>
      </c>
      <c r="O826" s="14">
        <v>1</v>
      </c>
      <c r="P826" s="3" t="s">
        <v>330</v>
      </c>
    </row>
    <row r="827" spans="1:16" ht="13.5" thickBot="1" x14ac:dyDescent="0.25">
      <c r="A827" s="5">
        <v>42574</v>
      </c>
      <c r="B827" s="3">
        <v>80</v>
      </c>
      <c r="C827" s="6">
        <v>0.62777777777777777</v>
      </c>
      <c r="D827" s="13">
        <v>15</v>
      </c>
      <c r="E827" s="13">
        <f t="shared" si="12"/>
        <v>524</v>
      </c>
      <c r="F827" s="3">
        <v>25.9</v>
      </c>
      <c r="G827" s="3" t="s">
        <v>366</v>
      </c>
      <c r="H827" s="3">
        <v>26.7</v>
      </c>
      <c r="I827" s="3">
        <v>99</v>
      </c>
      <c r="J827" s="3">
        <v>45</v>
      </c>
      <c r="K827" s="8">
        <v>1</v>
      </c>
      <c r="L827" s="3">
        <v>3.9</v>
      </c>
      <c r="M827" s="14">
        <v>0</v>
      </c>
      <c r="N827" s="14">
        <v>0</v>
      </c>
      <c r="O827" s="14">
        <v>1</v>
      </c>
      <c r="P827" s="3" t="s">
        <v>330</v>
      </c>
    </row>
    <row r="828" spans="1:16" ht="13.5" thickBot="1" x14ac:dyDescent="0.25">
      <c r="A828" s="5">
        <v>42574</v>
      </c>
      <c r="B828" s="3">
        <v>80</v>
      </c>
      <c r="C828" s="6">
        <v>0.66736111111111107</v>
      </c>
      <c r="D828" s="13">
        <v>16</v>
      </c>
      <c r="E828" s="13">
        <f t="shared" si="12"/>
        <v>581</v>
      </c>
      <c r="F828" s="3">
        <v>26.7</v>
      </c>
      <c r="G828" s="3" t="s">
        <v>366</v>
      </c>
      <c r="H828" s="3">
        <v>26</v>
      </c>
      <c r="I828" s="3">
        <v>99</v>
      </c>
      <c r="J828" s="3">
        <v>45</v>
      </c>
      <c r="K828" s="8">
        <v>1</v>
      </c>
      <c r="L828" s="3">
        <v>0</v>
      </c>
      <c r="M828" s="14">
        <v>0</v>
      </c>
      <c r="N828" s="14">
        <v>0</v>
      </c>
      <c r="O828" s="14">
        <v>1</v>
      </c>
      <c r="P828" s="3" t="s">
        <v>330</v>
      </c>
    </row>
    <row r="829" spans="1:16" ht="13.5" thickBot="1" x14ac:dyDescent="0.25">
      <c r="A829" s="5">
        <v>42575</v>
      </c>
      <c r="B829" s="3">
        <v>81</v>
      </c>
      <c r="C829" s="6">
        <v>0.26250000000000001</v>
      </c>
      <c r="D829" s="13">
        <v>6</v>
      </c>
      <c r="E829" s="13">
        <f t="shared" si="12"/>
        <v>0</v>
      </c>
      <c r="F829" s="3">
        <v>21.2</v>
      </c>
      <c r="G829" s="3" t="s">
        <v>366</v>
      </c>
      <c r="H829" s="3">
        <v>21.7</v>
      </c>
      <c r="I829" s="3">
        <v>102</v>
      </c>
      <c r="J829" s="3">
        <v>54</v>
      </c>
      <c r="K829" s="8">
        <v>1</v>
      </c>
      <c r="L829" s="3">
        <v>0</v>
      </c>
      <c r="M829" s="14">
        <v>2</v>
      </c>
      <c r="N829" s="14">
        <v>1</v>
      </c>
      <c r="O829" s="14">
        <v>0</v>
      </c>
      <c r="P829" s="3" t="s">
        <v>331</v>
      </c>
    </row>
    <row r="830" spans="1:16" ht="13.5" thickBot="1" x14ac:dyDescent="0.25">
      <c r="A830" s="5">
        <v>42575</v>
      </c>
      <c r="B830" s="3">
        <v>81</v>
      </c>
      <c r="C830" s="6">
        <v>0.30138888888888887</v>
      </c>
      <c r="D830" s="13">
        <v>7</v>
      </c>
      <c r="E830" s="13">
        <f t="shared" si="12"/>
        <v>55.999999999999957</v>
      </c>
      <c r="F830" s="3">
        <v>22.3</v>
      </c>
      <c r="G830" s="3" t="s">
        <v>366</v>
      </c>
      <c r="H830" s="3">
        <v>23</v>
      </c>
      <c r="I830" s="3">
        <v>101.5</v>
      </c>
      <c r="J830" s="3">
        <v>54</v>
      </c>
      <c r="K830" s="8">
        <v>1</v>
      </c>
      <c r="L830" s="3">
        <v>0</v>
      </c>
      <c r="M830" s="14">
        <v>2</v>
      </c>
      <c r="N830" s="14">
        <v>1</v>
      </c>
      <c r="O830" s="14">
        <v>0</v>
      </c>
      <c r="P830" s="3" t="s">
        <v>331</v>
      </c>
    </row>
    <row r="831" spans="1:16" ht="13.5" thickBot="1" x14ac:dyDescent="0.25">
      <c r="A831" s="5">
        <v>42575</v>
      </c>
      <c r="B831" s="3">
        <v>81</v>
      </c>
      <c r="C831" s="6">
        <v>0.33749999999999997</v>
      </c>
      <c r="D831" s="13">
        <v>8</v>
      </c>
      <c r="E831" s="13">
        <f t="shared" si="12"/>
        <v>107.99999999999993</v>
      </c>
      <c r="F831" s="3">
        <v>21.8</v>
      </c>
      <c r="G831" s="3" t="s">
        <v>366</v>
      </c>
      <c r="H831" s="3">
        <v>23.1</v>
      </c>
      <c r="I831" s="3">
        <v>102</v>
      </c>
      <c r="J831" s="3">
        <v>52</v>
      </c>
      <c r="K831" s="8">
        <v>1</v>
      </c>
      <c r="L831" s="3">
        <v>0</v>
      </c>
      <c r="M831" s="14">
        <v>2</v>
      </c>
      <c r="N831" s="14">
        <v>1</v>
      </c>
      <c r="O831" s="14">
        <v>0</v>
      </c>
      <c r="P831" s="3" t="s">
        <v>331</v>
      </c>
    </row>
    <row r="832" spans="1:16" ht="13.5" thickBot="1" x14ac:dyDescent="0.25">
      <c r="A832" s="5">
        <v>42575</v>
      </c>
      <c r="B832" s="3">
        <v>81</v>
      </c>
      <c r="C832" s="6">
        <v>0.3756944444444445</v>
      </c>
      <c r="D832" s="13">
        <v>9</v>
      </c>
      <c r="E832" s="13">
        <f t="shared" si="12"/>
        <v>163.00000000000006</v>
      </c>
      <c r="F832" s="3">
        <v>23.8</v>
      </c>
      <c r="G832" s="3" t="s">
        <v>366</v>
      </c>
      <c r="H832" s="3">
        <v>23.6</v>
      </c>
      <c r="I832" s="3">
        <v>102</v>
      </c>
      <c r="J832" s="3">
        <v>52</v>
      </c>
      <c r="K832" s="8">
        <v>1</v>
      </c>
      <c r="L832" s="3">
        <v>0</v>
      </c>
      <c r="M832" s="14">
        <v>2</v>
      </c>
      <c r="N832" s="14">
        <v>1</v>
      </c>
      <c r="O832" s="14">
        <v>0</v>
      </c>
      <c r="P832" s="3" t="s">
        <v>331</v>
      </c>
    </row>
    <row r="833" spans="1:16" ht="13.5" thickBot="1" x14ac:dyDescent="0.25">
      <c r="A833" s="5">
        <v>42575</v>
      </c>
      <c r="B833" s="3">
        <v>81</v>
      </c>
      <c r="C833" s="6">
        <v>0.41875000000000001</v>
      </c>
      <c r="D833" s="13">
        <v>10</v>
      </c>
      <c r="E833" s="13">
        <f t="shared" si="12"/>
        <v>225</v>
      </c>
      <c r="F833" s="3">
        <v>25.3</v>
      </c>
      <c r="G833" s="3" t="s">
        <v>366</v>
      </c>
      <c r="H833" s="3">
        <v>23.8</v>
      </c>
      <c r="I833" s="3">
        <v>103</v>
      </c>
      <c r="J833" s="3">
        <v>52</v>
      </c>
      <c r="K833" s="8">
        <v>1</v>
      </c>
      <c r="L833" s="3">
        <v>0.2</v>
      </c>
      <c r="M833" s="14">
        <v>2</v>
      </c>
      <c r="N833" s="14">
        <v>1</v>
      </c>
      <c r="O833" s="14">
        <v>0</v>
      </c>
      <c r="P833" s="3" t="s">
        <v>331</v>
      </c>
    </row>
    <row r="834" spans="1:16" ht="13.5" thickBot="1" x14ac:dyDescent="0.25">
      <c r="A834" s="5">
        <v>42575</v>
      </c>
      <c r="B834" s="3">
        <v>81</v>
      </c>
      <c r="C834" s="6">
        <v>0.46249999999999997</v>
      </c>
      <c r="D834" s="13">
        <v>11</v>
      </c>
      <c r="E834" s="13">
        <f t="shared" ref="E834:E897" si="13">IF(B834=B833,((C834-C833)*1440)+E833,0)</f>
        <v>287.99999999999994</v>
      </c>
      <c r="F834" s="3">
        <v>26.2</v>
      </c>
      <c r="G834" s="3" t="s">
        <v>366</v>
      </c>
      <c r="H834" s="3">
        <v>24.8</v>
      </c>
      <c r="I834" s="3">
        <v>103</v>
      </c>
      <c r="J834" s="3">
        <v>52</v>
      </c>
      <c r="K834" s="8">
        <v>1</v>
      </c>
      <c r="L834" s="3">
        <v>2.5</v>
      </c>
      <c r="M834" s="14">
        <v>2</v>
      </c>
      <c r="N834" s="14">
        <v>1</v>
      </c>
      <c r="O834" s="14">
        <v>0</v>
      </c>
      <c r="P834" s="3" t="s">
        <v>331</v>
      </c>
    </row>
    <row r="835" spans="1:16" ht="13.5" thickBot="1" x14ac:dyDescent="0.25">
      <c r="A835" s="5">
        <v>42575</v>
      </c>
      <c r="B835" s="3">
        <v>81</v>
      </c>
      <c r="C835" s="6">
        <v>0.50347222222222221</v>
      </c>
      <c r="D835" s="13">
        <v>12</v>
      </c>
      <c r="E835" s="13">
        <f t="shared" si="13"/>
        <v>347</v>
      </c>
      <c r="F835" s="3">
        <v>26</v>
      </c>
      <c r="G835" s="3" t="s">
        <v>366</v>
      </c>
      <c r="H835" s="3">
        <v>26.1</v>
      </c>
      <c r="I835" s="3">
        <v>108</v>
      </c>
      <c r="J835" s="3">
        <v>50</v>
      </c>
      <c r="K835" s="8">
        <v>1</v>
      </c>
      <c r="L835" s="3">
        <v>1.8</v>
      </c>
      <c r="M835" s="14">
        <v>2</v>
      </c>
      <c r="N835" s="14">
        <v>1</v>
      </c>
      <c r="O835" s="14">
        <v>0</v>
      </c>
      <c r="P835" s="3" t="s">
        <v>331</v>
      </c>
    </row>
    <row r="836" spans="1:16" ht="13.5" thickBot="1" x14ac:dyDescent="0.25">
      <c r="A836" s="5">
        <v>42575</v>
      </c>
      <c r="B836" s="3">
        <v>81</v>
      </c>
      <c r="C836" s="6">
        <v>0.55902777777777779</v>
      </c>
      <c r="D836" s="13">
        <v>13</v>
      </c>
      <c r="E836" s="13">
        <f t="shared" si="13"/>
        <v>427</v>
      </c>
      <c r="F836" s="3">
        <v>38.299999999999997</v>
      </c>
      <c r="G836" s="3" t="s">
        <v>365</v>
      </c>
      <c r="H836" s="3">
        <v>29.7</v>
      </c>
      <c r="I836" s="3">
        <v>113</v>
      </c>
      <c r="J836" s="3">
        <v>50</v>
      </c>
      <c r="K836" s="8">
        <v>1</v>
      </c>
      <c r="L836" s="3">
        <v>3.1</v>
      </c>
      <c r="M836" s="14">
        <v>2</v>
      </c>
      <c r="N836" s="14">
        <v>1</v>
      </c>
      <c r="O836" s="14">
        <v>0</v>
      </c>
      <c r="P836" s="3" t="s">
        <v>331</v>
      </c>
    </row>
    <row r="837" spans="1:16" ht="13.5" thickBot="1" x14ac:dyDescent="0.25">
      <c r="A837" s="5">
        <v>42575</v>
      </c>
      <c r="B837" s="3">
        <v>81</v>
      </c>
      <c r="C837" s="6">
        <v>0.58611111111111114</v>
      </c>
      <c r="D837" s="13">
        <v>14</v>
      </c>
      <c r="E837" s="13">
        <f t="shared" si="13"/>
        <v>466</v>
      </c>
      <c r="F837" s="3">
        <v>38.4</v>
      </c>
      <c r="G837" s="3" t="s">
        <v>365</v>
      </c>
      <c r="H837" s="3">
        <v>31.9</v>
      </c>
      <c r="I837" s="3">
        <v>113</v>
      </c>
      <c r="J837" s="3">
        <v>50</v>
      </c>
      <c r="K837" s="8">
        <v>1</v>
      </c>
      <c r="L837" s="3">
        <v>3.5</v>
      </c>
      <c r="M837" s="14">
        <v>2</v>
      </c>
      <c r="N837" s="14">
        <v>1</v>
      </c>
      <c r="O837" s="14">
        <v>0</v>
      </c>
      <c r="P837" s="3" t="s">
        <v>331</v>
      </c>
    </row>
    <row r="838" spans="1:16" ht="13.5" thickBot="1" x14ac:dyDescent="0.25">
      <c r="A838" s="5">
        <v>42575</v>
      </c>
      <c r="B838" s="3">
        <v>81</v>
      </c>
      <c r="C838" s="6">
        <v>0.62847222222222221</v>
      </c>
      <c r="D838" s="13">
        <v>15</v>
      </c>
      <c r="E838" s="13">
        <f t="shared" si="13"/>
        <v>527</v>
      </c>
      <c r="F838" s="3">
        <v>42.6</v>
      </c>
      <c r="G838" s="3" t="s">
        <v>365</v>
      </c>
      <c r="H838" s="3">
        <v>32.200000000000003</v>
      </c>
      <c r="I838" s="3">
        <v>113</v>
      </c>
      <c r="J838" s="3">
        <v>50</v>
      </c>
      <c r="K838" s="8">
        <v>1</v>
      </c>
      <c r="L838" s="3">
        <v>3.2</v>
      </c>
      <c r="M838" s="14">
        <v>2</v>
      </c>
      <c r="N838" s="14">
        <v>1</v>
      </c>
      <c r="O838" s="14">
        <v>0</v>
      </c>
      <c r="P838" s="3" t="s">
        <v>331</v>
      </c>
    </row>
    <row r="839" spans="1:16" ht="13.5" thickBot="1" x14ac:dyDescent="0.25">
      <c r="A839" s="5">
        <v>42575</v>
      </c>
      <c r="B839" s="3">
        <v>81</v>
      </c>
      <c r="C839" s="6">
        <v>0.66666666666666663</v>
      </c>
      <c r="D839" s="13">
        <v>16</v>
      </c>
      <c r="E839" s="13">
        <f t="shared" si="13"/>
        <v>582</v>
      </c>
      <c r="F839" s="3">
        <v>36</v>
      </c>
      <c r="G839" s="3" t="s">
        <v>365</v>
      </c>
      <c r="H839" s="3">
        <v>29.9</v>
      </c>
      <c r="I839" s="3">
        <v>113</v>
      </c>
      <c r="J839" s="3">
        <v>50</v>
      </c>
      <c r="K839" s="8">
        <v>1</v>
      </c>
      <c r="L839" s="3">
        <v>5.8</v>
      </c>
      <c r="M839" s="14">
        <v>1</v>
      </c>
      <c r="N839" s="14">
        <v>1</v>
      </c>
      <c r="O839" s="14">
        <v>0</v>
      </c>
      <c r="P839" s="3" t="s">
        <v>331</v>
      </c>
    </row>
    <row r="840" spans="1:16" ht="13.5" thickBot="1" x14ac:dyDescent="0.25">
      <c r="A840" s="5">
        <v>42575</v>
      </c>
      <c r="B840" s="3">
        <v>82</v>
      </c>
      <c r="C840" s="6">
        <v>0.26041666666666669</v>
      </c>
      <c r="D840" s="13">
        <v>6</v>
      </c>
      <c r="E840" s="13">
        <f t="shared" si="13"/>
        <v>0</v>
      </c>
      <c r="F840" s="3" t="s">
        <v>4</v>
      </c>
      <c r="G840" s="3" t="s">
        <v>4</v>
      </c>
      <c r="H840" s="3">
        <v>21.8</v>
      </c>
      <c r="I840" s="3">
        <v>100</v>
      </c>
      <c r="J840" s="3">
        <v>135</v>
      </c>
      <c r="K840" s="8">
        <v>0</v>
      </c>
      <c r="L840" s="3">
        <v>0</v>
      </c>
      <c r="M840" s="14">
        <v>2</v>
      </c>
      <c r="N840" s="14">
        <v>1</v>
      </c>
      <c r="O840" s="14">
        <v>0</v>
      </c>
      <c r="P840" s="3" t="s">
        <v>332</v>
      </c>
    </row>
    <row r="841" spans="1:16" ht="13.5" thickBot="1" x14ac:dyDescent="0.25">
      <c r="A841" s="5">
        <v>42575</v>
      </c>
      <c r="B841" s="3">
        <v>82</v>
      </c>
      <c r="C841" s="6">
        <v>0.29722222222222222</v>
      </c>
      <c r="D841" s="13">
        <v>7</v>
      </c>
      <c r="E841" s="13">
        <f t="shared" si="13"/>
        <v>52.999999999999972</v>
      </c>
      <c r="F841" s="3" t="s">
        <v>4</v>
      </c>
      <c r="G841" s="3" t="s">
        <v>4</v>
      </c>
      <c r="H841" s="3">
        <v>23.2</v>
      </c>
      <c r="I841" s="3">
        <v>100</v>
      </c>
      <c r="J841" s="3">
        <v>135</v>
      </c>
      <c r="K841" s="8">
        <v>0</v>
      </c>
      <c r="L841" s="3">
        <v>0.7</v>
      </c>
      <c r="M841" s="14">
        <v>2</v>
      </c>
      <c r="N841" s="14">
        <v>1</v>
      </c>
      <c r="O841" s="14">
        <v>0</v>
      </c>
      <c r="P841" s="3" t="s">
        <v>332</v>
      </c>
    </row>
    <row r="842" spans="1:16" ht="13.5" thickBot="1" x14ac:dyDescent="0.25">
      <c r="A842" s="5">
        <v>42575</v>
      </c>
      <c r="B842" s="3">
        <v>82</v>
      </c>
      <c r="C842" s="6">
        <v>0.3354166666666667</v>
      </c>
      <c r="D842" s="13">
        <v>8</v>
      </c>
      <c r="E842" s="13">
        <f t="shared" si="13"/>
        <v>108.00000000000001</v>
      </c>
      <c r="F842" s="3" t="s">
        <v>4</v>
      </c>
      <c r="G842" s="3" t="s">
        <v>4</v>
      </c>
      <c r="H842" s="3">
        <v>23.3</v>
      </c>
      <c r="I842" s="3">
        <v>100</v>
      </c>
      <c r="J842" s="3">
        <v>135</v>
      </c>
      <c r="K842" s="8">
        <v>0</v>
      </c>
      <c r="L842" s="3">
        <v>0</v>
      </c>
      <c r="M842" s="14">
        <v>2</v>
      </c>
      <c r="N842" s="14">
        <v>1</v>
      </c>
      <c r="O842" s="14">
        <v>0</v>
      </c>
      <c r="P842" s="3" t="s">
        <v>332</v>
      </c>
    </row>
    <row r="843" spans="1:16" ht="13.5" thickBot="1" x14ac:dyDescent="0.25">
      <c r="A843" s="5">
        <v>42575</v>
      </c>
      <c r="B843" s="3">
        <v>82</v>
      </c>
      <c r="C843" s="6">
        <v>0.37291666666666662</v>
      </c>
      <c r="D843" s="13">
        <v>9</v>
      </c>
      <c r="E843" s="13">
        <f t="shared" si="13"/>
        <v>161.99999999999989</v>
      </c>
      <c r="F843" s="3" t="s">
        <v>4</v>
      </c>
      <c r="G843" s="3" t="s">
        <v>4</v>
      </c>
      <c r="H843" s="3">
        <v>23.1</v>
      </c>
      <c r="I843" s="3">
        <v>100</v>
      </c>
      <c r="J843" s="3">
        <v>135</v>
      </c>
      <c r="K843" s="8">
        <v>0</v>
      </c>
      <c r="L843" s="3">
        <v>0</v>
      </c>
      <c r="M843" s="14">
        <v>2</v>
      </c>
      <c r="N843" s="14">
        <v>1</v>
      </c>
      <c r="O843" s="14">
        <v>0</v>
      </c>
      <c r="P843" s="3" t="s">
        <v>332</v>
      </c>
    </row>
    <row r="844" spans="1:16" ht="13.5" thickBot="1" x14ac:dyDescent="0.25">
      <c r="A844" s="5">
        <v>42575</v>
      </c>
      <c r="B844" s="3">
        <v>82</v>
      </c>
      <c r="C844" s="6">
        <v>0.41736111111111113</v>
      </c>
      <c r="D844" s="13">
        <v>10</v>
      </c>
      <c r="E844" s="13">
        <f t="shared" si="13"/>
        <v>225.99999999999997</v>
      </c>
      <c r="F844" s="3">
        <v>24.1</v>
      </c>
      <c r="G844" s="3" t="s">
        <v>366</v>
      </c>
      <c r="H844" s="3">
        <v>23.9</v>
      </c>
      <c r="I844" s="3">
        <v>100</v>
      </c>
      <c r="J844" s="3">
        <v>135</v>
      </c>
      <c r="K844" s="8">
        <v>0</v>
      </c>
      <c r="L844" s="3">
        <v>0</v>
      </c>
      <c r="M844" s="14">
        <v>2</v>
      </c>
      <c r="N844" s="14">
        <v>1</v>
      </c>
      <c r="O844" s="14">
        <v>0</v>
      </c>
      <c r="P844" s="3" t="s">
        <v>332</v>
      </c>
    </row>
    <row r="845" spans="1:16" ht="13.5" thickBot="1" x14ac:dyDescent="0.25">
      <c r="A845" s="5">
        <v>42575</v>
      </c>
      <c r="B845" s="3">
        <v>82</v>
      </c>
      <c r="C845" s="6">
        <v>0.4604166666666667</v>
      </c>
      <c r="D845" s="13">
        <v>11</v>
      </c>
      <c r="E845" s="13">
        <f t="shared" si="13"/>
        <v>288</v>
      </c>
      <c r="F845" s="3">
        <v>24.9</v>
      </c>
      <c r="G845" s="3" t="s">
        <v>366</v>
      </c>
      <c r="H845" s="3">
        <v>25.2</v>
      </c>
      <c r="I845" s="3">
        <v>100</v>
      </c>
      <c r="J845" s="3">
        <v>135</v>
      </c>
      <c r="K845" s="8">
        <v>0</v>
      </c>
      <c r="L845" s="3">
        <v>0</v>
      </c>
      <c r="M845" s="14">
        <v>2</v>
      </c>
      <c r="N845" s="14">
        <v>1</v>
      </c>
      <c r="O845" s="14">
        <v>0</v>
      </c>
      <c r="P845" s="3" t="s">
        <v>332</v>
      </c>
    </row>
    <row r="846" spans="1:16" ht="13.5" thickBot="1" x14ac:dyDescent="0.25">
      <c r="A846" s="5">
        <v>42575</v>
      </c>
      <c r="B846" s="3">
        <v>82</v>
      </c>
      <c r="C846" s="6">
        <v>0.50069444444444444</v>
      </c>
      <c r="D846" s="13">
        <v>12</v>
      </c>
      <c r="E846" s="13">
        <f t="shared" si="13"/>
        <v>345.99999999999994</v>
      </c>
      <c r="F846" s="3" t="s">
        <v>4</v>
      </c>
      <c r="G846" s="3" t="s">
        <v>4</v>
      </c>
      <c r="H846" s="3">
        <v>26</v>
      </c>
      <c r="I846" s="3">
        <v>100</v>
      </c>
      <c r="J846" s="3">
        <v>135</v>
      </c>
      <c r="K846" s="8">
        <v>0</v>
      </c>
      <c r="L846" s="3">
        <v>0.3</v>
      </c>
      <c r="M846" s="14">
        <v>2</v>
      </c>
      <c r="N846" s="14">
        <v>1</v>
      </c>
      <c r="O846" s="14">
        <v>0</v>
      </c>
      <c r="P846" s="3" t="s">
        <v>332</v>
      </c>
    </row>
    <row r="847" spans="1:16" ht="13.5" thickBot="1" x14ac:dyDescent="0.25">
      <c r="A847" s="5">
        <v>42575</v>
      </c>
      <c r="B847" s="3">
        <v>82</v>
      </c>
      <c r="C847" s="6">
        <v>0.5541666666666667</v>
      </c>
      <c r="D847" s="13">
        <v>13</v>
      </c>
      <c r="E847" s="13">
        <f t="shared" si="13"/>
        <v>423</v>
      </c>
      <c r="F847" s="3" t="s">
        <v>4</v>
      </c>
      <c r="G847" s="3" t="s">
        <v>4</v>
      </c>
      <c r="H847" s="3">
        <v>28.5</v>
      </c>
      <c r="I847" s="3">
        <v>100</v>
      </c>
      <c r="J847" s="3">
        <v>135</v>
      </c>
      <c r="K847" s="8">
        <v>0</v>
      </c>
      <c r="L847" s="3">
        <v>1.4</v>
      </c>
      <c r="M847" s="14">
        <v>2</v>
      </c>
      <c r="N847" s="14">
        <v>1</v>
      </c>
      <c r="O847" s="14">
        <v>0</v>
      </c>
      <c r="P847" s="3" t="s">
        <v>332</v>
      </c>
    </row>
    <row r="848" spans="1:16" ht="13.5" thickBot="1" x14ac:dyDescent="0.25">
      <c r="A848" s="5">
        <v>42575</v>
      </c>
      <c r="B848" s="3">
        <v>82</v>
      </c>
      <c r="C848" s="6">
        <v>0.58402777777777781</v>
      </c>
      <c r="D848" s="13">
        <v>14</v>
      </c>
      <c r="E848" s="13">
        <f t="shared" si="13"/>
        <v>466</v>
      </c>
      <c r="F848" s="3" t="s">
        <v>4</v>
      </c>
      <c r="G848" s="3" t="s">
        <v>4</v>
      </c>
      <c r="H848" s="3">
        <v>31.7</v>
      </c>
      <c r="I848" s="3">
        <v>100</v>
      </c>
      <c r="J848" s="3">
        <v>135</v>
      </c>
      <c r="K848" s="8">
        <v>0</v>
      </c>
      <c r="L848" s="3">
        <v>1.2</v>
      </c>
      <c r="M848" s="14">
        <v>2</v>
      </c>
      <c r="N848" s="14">
        <v>1</v>
      </c>
      <c r="O848" s="14">
        <v>0</v>
      </c>
      <c r="P848" s="3" t="s">
        <v>332</v>
      </c>
    </row>
    <row r="849" spans="1:16" ht="13.5" thickBot="1" x14ac:dyDescent="0.25">
      <c r="A849" s="5">
        <v>42575</v>
      </c>
      <c r="B849" s="3">
        <v>82</v>
      </c>
      <c r="C849" s="6">
        <v>0.62569444444444444</v>
      </c>
      <c r="D849" s="13">
        <v>15</v>
      </c>
      <c r="E849" s="13">
        <f t="shared" si="13"/>
        <v>526</v>
      </c>
      <c r="F849" s="3" t="s">
        <v>4</v>
      </c>
      <c r="G849" s="3" t="s">
        <v>4</v>
      </c>
      <c r="H849" s="3">
        <v>29.7</v>
      </c>
      <c r="I849" s="3">
        <v>100</v>
      </c>
      <c r="J849" s="3">
        <v>135</v>
      </c>
      <c r="K849" s="8">
        <v>0</v>
      </c>
      <c r="L849" s="3">
        <v>4.5</v>
      </c>
      <c r="M849" s="14">
        <v>2</v>
      </c>
      <c r="N849" s="14">
        <v>1</v>
      </c>
      <c r="O849" s="14">
        <v>0</v>
      </c>
      <c r="P849" s="3" t="s">
        <v>332</v>
      </c>
    </row>
    <row r="850" spans="1:16" ht="13.5" thickBot="1" x14ac:dyDescent="0.25">
      <c r="A850" s="5">
        <v>42575</v>
      </c>
      <c r="B850" s="3">
        <v>82</v>
      </c>
      <c r="C850" s="6">
        <v>0.66388888888888886</v>
      </c>
      <c r="D850" s="13">
        <v>16</v>
      </c>
      <c r="E850" s="13">
        <f t="shared" si="13"/>
        <v>581</v>
      </c>
      <c r="F850" s="3">
        <v>32.4</v>
      </c>
      <c r="G850" s="3" t="s">
        <v>365</v>
      </c>
      <c r="H850" s="3">
        <v>30.7</v>
      </c>
      <c r="I850" s="3">
        <v>100</v>
      </c>
      <c r="J850" s="3">
        <v>135</v>
      </c>
      <c r="K850" s="8">
        <v>0</v>
      </c>
      <c r="L850" s="3">
        <v>5.5</v>
      </c>
      <c r="M850" s="14">
        <v>2</v>
      </c>
      <c r="N850" s="14">
        <v>1</v>
      </c>
      <c r="O850" s="14">
        <v>0</v>
      </c>
      <c r="P850" s="3" t="s">
        <v>332</v>
      </c>
    </row>
    <row r="851" spans="1:16" ht="13.5" thickBot="1" x14ac:dyDescent="0.25">
      <c r="A851" s="5">
        <v>42575</v>
      </c>
      <c r="B851" s="3">
        <v>83</v>
      </c>
      <c r="C851" s="6">
        <v>0.26458333333333334</v>
      </c>
      <c r="D851" s="13">
        <v>6</v>
      </c>
      <c r="E851" s="13">
        <f t="shared" si="13"/>
        <v>0</v>
      </c>
      <c r="F851" s="3" t="s">
        <v>4</v>
      </c>
      <c r="G851" s="3" t="s">
        <v>4</v>
      </c>
      <c r="H851" s="3">
        <v>21.8</v>
      </c>
      <c r="I851" s="3">
        <v>100</v>
      </c>
      <c r="J851" s="3">
        <v>315</v>
      </c>
      <c r="K851" s="8">
        <v>0</v>
      </c>
      <c r="L851" s="3">
        <v>0</v>
      </c>
      <c r="M851" s="14">
        <v>2</v>
      </c>
      <c r="N851" s="14">
        <v>1</v>
      </c>
      <c r="O851" s="14">
        <v>0</v>
      </c>
      <c r="P851" s="3" t="s">
        <v>333</v>
      </c>
    </row>
    <row r="852" spans="1:16" ht="13.5" thickBot="1" x14ac:dyDescent="0.25">
      <c r="A852" s="5">
        <v>42575</v>
      </c>
      <c r="B852" s="3">
        <v>83</v>
      </c>
      <c r="C852" s="6">
        <v>0.30763888888888891</v>
      </c>
      <c r="D852" s="13">
        <v>7</v>
      </c>
      <c r="E852" s="13">
        <f t="shared" si="13"/>
        <v>62.000000000000021</v>
      </c>
      <c r="F852" s="3" t="s">
        <v>4</v>
      </c>
      <c r="G852" s="3" t="s">
        <v>4</v>
      </c>
      <c r="H852" s="3">
        <v>23.3</v>
      </c>
      <c r="I852" s="3">
        <v>100</v>
      </c>
      <c r="J852" s="3">
        <v>315</v>
      </c>
      <c r="K852" s="8">
        <v>0</v>
      </c>
      <c r="L852" s="3">
        <v>0</v>
      </c>
      <c r="M852" s="14">
        <v>2</v>
      </c>
      <c r="N852" s="14">
        <v>1</v>
      </c>
      <c r="O852" s="14">
        <v>0</v>
      </c>
      <c r="P852" s="3" t="s">
        <v>333</v>
      </c>
    </row>
    <row r="853" spans="1:16" ht="13.5" thickBot="1" x14ac:dyDescent="0.25">
      <c r="A853" s="5">
        <v>42575</v>
      </c>
      <c r="B853" s="3">
        <v>83</v>
      </c>
      <c r="C853" s="6">
        <v>0.3430555555555555</v>
      </c>
      <c r="D853" s="13">
        <v>8</v>
      </c>
      <c r="E853" s="13">
        <f t="shared" si="13"/>
        <v>112.99999999999991</v>
      </c>
      <c r="F853" s="3" t="s">
        <v>4</v>
      </c>
      <c r="G853" s="3" t="s">
        <v>4</v>
      </c>
      <c r="H853" s="3">
        <v>22.6</v>
      </c>
      <c r="I853" s="3">
        <v>100</v>
      </c>
      <c r="J853" s="3">
        <v>315</v>
      </c>
      <c r="K853" s="8">
        <v>0</v>
      </c>
      <c r="L853" s="3">
        <v>0.4</v>
      </c>
      <c r="M853" s="14">
        <v>2</v>
      </c>
      <c r="N853" s="14">
        <v>1</v>
      </c>
      <c r="O853" s="14">
        <v>0</v>
      </c>
      <c r="P853" s="3" t="s">
        <v>333</v>
      </c>
    </row>
    <row r="854" spans="1:16" ht="13.5" thickBot="1" x14ac:dyDescent="0.25">
      <c r="A854" s="5">
        <v>42575</v>
      </c>
      <c r="B854" s="3">
        <v>83</v>
      </c>
      <c r="C854" s="6">
        <v>0.38125000000000003</v>
      </c>
      <c r="D854" s="13">
        <v>9</v>
      </c>
      <c r="E854" s="13">
        <f t="shared" si="13"/>
        <v>168.00000000000006</v>
      </c>
      <c r="F854" s="3" t="s">
        <v>4</v>
      </c>
      <c r="G854" s="3" t="s">
        <v>4</v>
      </c>
      <c r="H854" s="3">
        <v>24.1</v>
      </c>
      <c r="I854" s="3">
        <v>100</v>
      </c>
      <c r="J854" s="3">
        <v>315</v>
      </c>
      <c r="K854" s="8">
        <v>0</v>
      </c>
      <c r="L854" s="3">
        <v>0</v>
      </c>
      <c r="M854" s="14">
        <v>2</v>
      </c>
      <c r="N854" s="14">
        <v>1</v>
      </c>
      <c r="O854" s="14">
        <v>0</v>
      </c>
      <c r="P854" s="3" t="s">
        <v>333</v>
      </c>
    </row>
    <row r="855" spans="1:16" ht="13.5" thickBot="1" x14ac:dyDescent="0.25">
      <c r="A855" s="5">
        <v>42575</v>
      </c>
      <c r="B855" s="3">
        <v>83</v>
      </c>
      <c r="C855" s="6">
        <v>0.42291666666666666</v>
      </c>
      <c r="D855" s="13">
        <v>10</v>
      </c>
      <c r="E855" s="13">
        <f t="shared" si="13"/>
        <v>228</v>
      </c>
      <c r="F855" s="3" t="s">
        <v>4</v>
      </c>
      <c r="G855" s="3" t="s">
        <v>4</v>
      </c>
      <c r="H855" s="3">
        <v>24.2</v>
      </c>
      <c r="I855" s="3">
        <v>100</v>
      </c>
      <c r="J855" s="3">
        <v>315</v>
      </c>
      <c r="K855" s="8">
        <v>0</v>
      </c>
      <c r="L855" s="3">
        <v>1</v>
      </c>
      <c r="M855" s="14">
        <v>2</v>
      </c>
      <c r="N855" s="14">
        <v>1</v>
      </c>
      <c r="O855" s="14">
        <v>0</v>
      </c>
      <c r="P855" s="3" t="s">
        <v>333</v>
      </c>
    </row>
    <row r="856" spans="1:16" ht="13.5" thickBot="1" x14ac:dyDescent="0.25">
      <c r="A856" s="5">
        <v>42575</v>
      </c>
      <c r="B856" s="3">
        <v>83</v>
      </c>
      <c r="C856" s="6">
        <v>0.46736111111111112</v>
      </c>
      <c r="D856" s="13">
        <v>11</v>
      </c>
      <c r="E856" s="13">
        <f t="shared" si="13"/>
        <v>292</v>
      </c>
      <c r="F856" s="3" t="s">
        <v>4</v>
      </c>
      <c r="G856" s="3" t="s">
        <v>4</v>
      </c>
      <c r="H856" s="3">
        <v>24.3</v>
      </c>
      <c r="I856" s="3">
        <v>100</v>
      </c>
      <c r="J856" s="3">
        <v>315</v>
      </c>
      <c r="K856" s="8">
        <v>0</v>
      </c>
      <c r="L856" s="3">
        <v>0.3</v>
      </c>
      <c r="M856" s="14">
        <v>2</v>
      </c>
      <c r="N856" s="14">
        <v>1</v>
      </c>
      <c r="O856" s="14">
        <v>0</v>
      </c>
      <c r="P856" s="3" t="s">
        <v>333</v>
      </c>
    </row>
    <row r="857" spans="1:16" ht="13.5" thickBot="1" x14ac:dyDescent="0.25">
      <c r="A857" s="5">
        <v>42575</v>
      </c>
      <c r="B857" s="3">
        <v>83</v>
      </c>
      <c r="C857" s="6">
        <v>0.50694444444444442</v>
      </c>
      <c r="D857" s="13">
        <v>12</v>
      </c>
      <c r="E857" s="13">
        <f t="shared" si="13"/>
        <v>348.99999999999994</v>
      </c>
      <c r="F857" s="3" t="s">
        <v>4</v>
      </c>
      <c r="G857" s="3" t="s">
        <v>4</v>
      </c>
      <c r="H857" s="3">
        <v>25.7</v>
      </c>
      <c r="I857" s="3">
        <v>100</v>
      </c>
      <c r="J857" s="3">
        <v>315</v>
      </c>
      <c r="K857" s="8">
        <v>0</v>
      </c>
      <c r="L857" s="3">
        <v>0</v>
      </c>
      <c r="M857" s="14">
        <v>2</v>
      </c>
      <c r="N857" s="14">
        <v>1</v>
      </c>
      <c r="O857" s="14">
        <v>0</v>
      </c>
      <c r="P857" s="3" t="s">
        <v>333</v>
      </c>
    </row>
    <row r="858" spans="1:16" ht="13.5" thickBot="1" x14ac:dyDescent="0.25">
      <c r="A858" s="5">
        <v>42575</v>
      </c>
      <c r="B858" s="3">
        <v>83</v>
      </c>
      <c r="C858" s="6">
        <v>0.5625</v>
      </c>
      <c r="D858" s="13">
        <v>13</v>
      </c>
      <c r="E858" s="13">
        <f t="shared" si="13"/>
        <v>429</v>
      </c>
      <c r="F858" s="3" t="s">
        <v>4</v>
      </c>
      <c r="G858" s="3" t="s">
        <v>4</v>
      </c>
      <c r="H858" s="3">
        <v>32.1</v>
      </c>
      <c r="I858" s="3">
        <v>100</v>
      </c>
      <c r="J858" s="3">
        <v>315</v>
      </c>
      <c r="K858" s="8">
        <v>0</v>
      </c>
      <c r="L858" s="3">
        <v>2.4</v>
      </c>
      <c r="M858" s="14">
        <v>2</v>
      </c>
      <c r="N858" s="14">
        <v>1</v>
      </c>
      <c r="O858" s="14">
        <v>0</v>
      </c>
      <c r="P858" s="3" t="s">
        <v>333</v>
      </c>
    </row>
    <row r="859" spans="1:16" ht="13.5" thickBot="1" x14ac:dyDescent="0.25">
      <c r="A859" s="5">
        <v>42575</v>
      </c>
      <c r="B859" s="3">
        <v>83</v>
      </c>
      <c r="C859" s="6">
        <v>0.58888888888888891</v>
      </c>
      <c r="D859" s="13">
        <v>14</v>
      </c>
      <c r="E859" s="13">
        <f t="shared" si="13"/>
        <v>467</v>
      </c>
      <c r="F859" s="3">
        <v>37.5</v>
      </c>
      <c r="G859" s="3" t="s">
        <v>365</v>
      </c>
      <c r="H859" s="3">
        <v>30.8</v>
      </c>
      <c r="I859" s="3">
        <v>100</v>
      </c>
      <c r="J859" s="3">
        <v>315</v>
      </c>
      <c r="K859" s="8">
        <v>0</v>
      </c>
      <c r="L859" s="3">
        <v>3.4</v>
      </c>
      <c r="M859" s="14">
        <v>2</v>
      </c>
      <c r="N859" s="14">
        <v>1</v>
      </c>
      <c r="O859" s="14">
        <v>0</v>
      </c>
      <c r="P859" s="3" t="s">
        <v>333</v>
      </c>
    </row>
    <row r="860" spans="1:16" ht="13.5" thickBot="1" x14ac:dyDescent="0.25">
      <c r="A860" s="5">
        <v>42575</v>
      </c>
      <c r="B860" s="3">
        <v>83</v>
      </c>
      <c r="C860" s="6">
        <v>0.63124999999999998</v>
      </c>
      <c r="D860" s="13">
        <v>15</v>
      </c>
      <c r="E860" s="13">
        <f t="shared" si="13"/>
        <v>528</v>
      </c>
      <c r="F860" s="3">
        <v>35.4</v>
      </c>
      <c r="G860" s="3" t="s">
        <v>365</v>
      </c>
      <c r="H860" s="3">
        <v>32.6</v>
      </c>
      <c r="I860" s="3">
        <v>100</v>
      </c>
      <c r="J860" s="3">
        <v>315</v>
      </c>
      <c r="K860" s="8">
        <v>0</v>
      </c>
      <c r="L860" s="3">
        <v>1.9</v>
      </c>
      <c r="M860" s="14">
        <v>2</v>
      </c>
      <c r="N860" s="14">
        <v>1</v>
      </c>
      <c r="O860" s="14">
        <v>0</v>
      </c>
      <c r="P860" s="3" t="s">
        <v>333</v>
      </c>
    </row>
    <row r="861" spans="1:16" ht="13.5" thickBot="1" x14ac:dyDescent="0.25">
      <c r="A861" s="5">
        <v>42575</v>
      </c>
      <c r="B861" s="3">
        <v>83</v>
      </c>
      <c r="C861" s="6">
        <v>0.66875000000000007</v>
      </c>
      <c r="D861" s="13">
        <v>16</v>
      </c>
      <c r="E861" s="13">
        <f t="shared" si="13"/>
        <v>582.00000000000011</v>
      </c>
      <c r="F861" s="3">
        <v>38.4</v>
      </c>
      <c r="G861" s="3" t="s">
        <v>365</v>
      </c>
      <c r="H861" s="3">
        <v>30.7</v>
      </c>
      <c r="I861" s="3">
        <v>100</v>
      </c>
      <c r="J861" s="3">
        <v>315</v>
      </c>
      <c r="K861" s="8">
        <v>0</v>
      </c>
      <c r="L861" s="3">
        <v>7.2</v>
      </c>
      <c r="M861" s="14">
        <v>0</v>
      </c>
      <c r="N861" s="14">
        <v>0</v>
      </c>
      <c r="O861" s="14">
        <v>1</v>
      </c>
      <c r="P861" s="3" t="s">
        <v>333</v>
      </c>
    </row>
    <row r="862" spans="1:16" ht="13.5" thickBot="1" x14ac:dyDescent="0.25">
      <c r="A862" s="5">
        <v>42575</v>
      </c>
      <c r="B862" s="3">
        <v>84</v>
      </c>
      <c r="C862" s="6">
        <v>0.26041666666666669</v>
      </c>
      <c r="D862" s="13">
        <v>6</v>
      </c>
      <c r="E862" s="13">
        <f t="shared" si="13"/>
        <v>0</v>
      </c>
      <c r="F862" s="3" t="s">
        <v>4</v>
      </c>
      <c r="G862" s="3" t="s">
        <v>4</v>
      </c>
      <c r="H862" s="3">
        <v>21.8</v>
      </c>
      <c r="I862" s="3">
        <v>100</v>
      </c>
      <c r="J862" s="3">
        <v>135</v>
      </c>
      <c r="K862" s="8">
        <v>0</v>
      </c>
      <c r="L862" s="3">
        <v>0</v>
      </c>
      <c r="M862" s="14">
        <v>2</v>
      </c>
      <c r="N862" s="14">
        <v>1</v>
      </c>
      <c r="O862" s="14">
        <v>0</v>
      </c>
      <c r="P862" s="3" t="s">
        <v>334</v>
      </c>
    </row>
    <row r="863" spans="1:16" ht="13.5" thickBot="1" x14ac:dyDescent="0.25">
      <c r="A863" s="5">
        <v>42575</v>
      </c>
      <c r="B863" s="3">
        <v>84</v>
      </c>
      <c r="C863" s="6">
        <v>0.29722222222222222</v>
      </c>
      <c r="D863" s="13">
        <v>7</v>
      </c>
      <c r="E863" s="13">
        <f t="shared" si="13"/>
        <v>52.999999999999972</v>
      </c>
      <c r="F863" s="3" t="s">
        <v>4</v>
      </c>
      <c r="G863" s="3" t="s">
        <v>4</v>
      </c>
      <c r="H863" s="3">
        <v>23.2</v>
      </c>
      <c r="I863" s="3">
        <v>100</v>
      </c>
      <c r="J863" s="3">
        <v>135</v>
      </c>
      <c r="K863" s="8">
        <v>0</v>
      </c>
      <c r="L863" s="3">
        <v>0.7</v>
      </c>
      <c r="M863" s="14">
        <v>2</v>
      </c>
      <c r="N863" s="14">
        <v>1</v>
      </c>
      <c r="O863" s="14">
        <v>0</v>
      </c>
      <c r="P863" s="3" t="s">
        <v>334</v>
      </c>
    </row>
    <row r="864" spans="1:16" ht="13.5" thickBot="1" x14ac:dyDescent="0.25">
      <c r="A864" s="5">
        <v>42575</v>
      </c>
      <c r="B864" s="3">
        <v>84</v>
      </c>
      <c r="C864" s="6">
        <v>0.3354166666666667</v>
      </c>
      <c r="D864" s="13">
        <v>8</v>
      </c>
      <c r="E864" s="13">
        <f t="shared" si="13"/>
        <v>108.00000000000001</v>
      </c>
      <c r="F864" s="3" t="s">
        <v>4</v>
      </c>
      <c r="G864" s="3" t="s">
        <v>4</v>
      </c>
      <c r="H864" s="3">
        <v>23.3</v>
      </c>
      <c r="I864" s="3">
        <v>100</v>
      </c>
      <c r="J864" s="3">
        <v>135</v>
      </c>
      <c r="K864" s="8">
        <v>0</v>
      </c>
      <c r="L864" s="3">
        <v>0</v>
      </c>
      <c r="M864" s="14">
        <v>2</v>
      </c>
      <c r="N864" s="14">
        <v>1</v>
      </c>
      <c r="O864" s="14">
        <v>0</v>
      </c>
      <c r="P864" s="3" t="s">
        <v>334</v>
      </c>
    </row>
    <row r="865" spans="1:16" ht="13.5" thickBot="1" x14ac:dyDescent="0.25">
      <c r="A865" s="5">
        <v>42575</v>
      </c>
      <c r="B865" s="3">
        <v>84</v>
      </c>
      <c r="C865" s="6">
        <v>0.37291666666666662</v>
      </c>
      <c r="D865" s="13">
        <v>9</v>
      </c>
      <c r="E865" s="13">
        <f t="shared" si="13"/>
        <v>161.99999999999989</v>
      </c>
      <c r="F865" s="3" t="s">
        <v>4</v>
      </c>
      <c r="G865" s="3" t="s">
        <v>4</v>
      </c>
      <c r="H865" s="3">
        <v>23.1</v>
      </c>
      <c r="I865" s="3">
        <v>100</v>
      </c>
      <c r="J865" s="3">
        <v>135</v>
      </c>
      <c r="K865" s="8">
        <v>0</v>
      </c>
      <c r="L865" s="3">
        <v>0</v>
      </c>
      <c r="M865" s="14">
        <v>2</v>
      </c>
      <c r="N865" s="14">
        <v>1</v>
      </c>
      <c r="O865" s="14">
        <v>0</v>
      </c>
      <c r="P865" s="3" t="s">
        <v>334</v>
      </c>
    </row>
    <row r="866" spans="1:16" ht="13.5" thickBot="1" x14ac:dyDescent="0.25">
      <c r="A866" s="5">
        <v>42575</v>
      </c>
      <c r="B866" s="3">
        <v>84</v>
      </c>
      <c r="C866" s="6">
        <v>0.41736111111111113</v>
      </c>
      <c r="D866" s="13">
        <v>10</v>
      </c>
      <c r="E866" s="13">
        <f t="shared" si="13"/>
        <v>225.99999999999997</v>
      </c>
      <c r="F866" s="3">
        <v>24.1</v>
      </c>
      <c r="G866" s="3" t="s">
        <v>366</v>
      </c>
      <c r="H866" s="3">
        <v>23.9</v>
      </c>
      <c r="I866" s="3">
        <v>100</v>
      </c>
      <c r="J866" s="3">
        <v>135</v>
      </c>
      <c r="K866" s="8">
        <v>0</v>
      </c>
      <c r="L866" s="3">
        <v>0</v>
      </c>
      <c r="M866" s="14">
        <v>2</v>
      </c>
      <c r="N866" s="14">
        <v>1</v>
      </c>
      <c r="O866" s="14">
        <v>0</v>
      </c>
      <c r="P866" s="3" t="s">
        <v>334</v>
      </c>
    </row>
    <row r="867" spans="1:16" ht="13.5" thickBot="1" x14ac:dyDescent="0.25">
      <c r="A867" s="5">
        <v>42575</v>
      </c>
      <c r="B867" s="3">
        <v>84</v>
      </c>
      <c r="C867" s="6">
        <v>0.4604166666666667</v>
      </c>
      <c r="D867" s="13">
        <v>11</v>
      </c>
      <c r="E867" s="13">
        <f t="shared" si="13"/>
        <v>288</v>
      </c>
      <c r="F867" s="3">
        <v>24.9</v>
      </c>
      <c r="G867" s="3" t="s">
        <v>366</v>
      </c>
      <c r="H867" s="3">
        <v>25.2</v>
      </c>
      <c r="I867" s="3">
        <v>100</v>
      </c>
      <c r="J867" s="3">
        <v>135</v>
      </c>
      <c r="K867" s="8">
        <v>0</v>
      </c>
      <c r="L867" s="3">
        <v>0</v>
      </c>
      <c r="M867" s="14">
        <v>1</v>
      </c>
      <c r="N867" s="14">
        <v>1</v>
      </c>
      <c r="O867" s="14">
        <v>0</v>
      </c>
      <c r="P867" s="3" t="s">
        <v>334</v>
      </c>
    </row>
    <row r="868" spans="1:16" ht="13.5" thickBot="1" x14ac:dyDescent="0.25">
      <c r="A868" s="5">
        <v>42575</v>
      </c>
      <c r="B868" s="3">
        <v>84</v>
      </c>
      <c r="C868" s="6">
        <v>0.50069444444444444</v>
      </c>
      <c r="D868" s="13">
        <v>12</v>
      </c>
      <c r="E868" s="13">
        <f t="shared" si="13"/>
        <v>345.99999999999994</v>
      </c>
      <c r="F868" s="3">
        <v>25.6</v>
      </c>
      <c r="G868" s="3" t="s">
        <v>366</v>
      </c>
      <c r="H868" s="3">
        <v>26</v>
      </c>
      <c r="I868" s="3">
        <v>100</v>
      </c>
      <c r="J868" s="3">
        <v>135</v>
      </c>
      <c r="K868" s="8">
        <v>0</v>
      </c>
      <c r="L868" s="3">
        <v>0.3</v>
      </c>
      <c r="M868" s="14">
        <v>1</v>
      </c>
      <c r="N868" s="14">
        <v>1</v>
      </c>
      <c r="O868" s="14">
        <v>0</v>
      </c>
      <c r="P868" s="3" t="s">
        <v>334</v>
      </c>
    </row>
    <row r="869" spans="1:16" ht="13.5" thickBot="1" x14ac:dyDescent="0.25">
      <c r="A869" s="5">
        <v>42575</v>
      </c>
      <c r="B869" s="3">
        <v>84</v>
      </c>
      <c r="C869" s="6">
        <v>0.5541666666666667</v>
      </c>
      <c r="D869" s="13">
        <v>13</v>
      </c>
      <c r="E869" s="13">
        <f t="shared" si="13"/>
        <v>423</v>
      </c>
      <c r="F869" s="3">
        <v>26.8</v>
      </c>
      <c r="G869" s="3" t="s">
        <v>365</v>
      </c>
      <c r="H869" s="3">
        <v>28.5</v>
      </c>
      <c r="I869" s="3">
        <v>100</v>
      </c>
      <c r="J869" s="3">
        <v>135</v>
      </c>
      <c r="K869" s="8">
        <v>0</v>
      </c>
      <c r="L869" s="3">
        <v>1.4</v>
      </c>
      <c r="M869" s="14">
        <v>1</v>
      </c>
      <c r="N869" s="14">
        <v>1</v>
      </c>
      <c r="O869" s="14">
        <v>0</v>
      </c>
      <c r="P869" s="3" t="s">
        <v>334</v>
      </c>
    </row>
    <row r="870" spans="1:16" ht="13.5" thickBot="1" x14ac:dyDescent="0.25">
      <c r="A870" s="5">
        <v>42575</v>
      </c>
      <c r="B870" s="3">
        <v>84</v>
      </c>
      <c r="C870" s="6">
        <v>0.58402777777777781</v>
      </c>
      <c r="D870" s="13">
        <v>14</v>
      </c>
      <c r="E870" s="13">
        <f t="shared" si="13"/>
        <v>466</v>
      </c>
      <c r="F870" s="3">
        <v>29</v>
      </c>
      <c r="G870" s="3" t="s">
        <v>365</v>
      </c>
      <c r="H870" s="3">
        <v>31.7</v>
      </c>
      <c r="I870" s="3">
        <v>100</v>
      </c>
      <c r="J870" s="3">
        <v>135</v>
      </c>
      <c r="K870" s="8">
        <v>0</v>
      </c>
      <c r="L870" s="3">
        <v>1.2</v>
      </c>
      <c r="M870" s="14">
        <v>1</v>
      </c>
      <c r="N870" s="14">
        <v>1</v>
      </c>
      <c r="O870" s="14">
        <v>0</v>
      </c>
      <c r="P870" s="3" t="s">
        <v>334</v>
      </c>
    </row>
    <row r="871" spans="1:16" ht="13.5" thickBot="1" x14ac:dyDescent="0.25">
      <c r="A871" s="5">
        <v>42575</v>
      </c>
      <c r="B871" s="3">
        <v>84</v>
      </c>
      <c r="C871" s="6">
        <v>0.62569444444444444</v>
      </c>
      <c r="D871" s="13">
        <v>15</v>
      </c>
      <c r="E871" s="13">
        <f t="shared" si="13"/>
        <v>526</v>
      </c>
      <c r="F871" s="3">
        <v>29.1</v>
      </c>
      <c r="G871" s="3" t="s">
        <v>365</v>
      </c>
      <c r="H871" s="3">
        <v>29.7</v>
      </c>
      <c r="I871" s="3">
        <v>100</v>
      </c>
      <c r="J871" s="3">
        <v>135</v>
      </c>
      <c r="K871" s="8">
        <v>0</v>
      </c>
      <c r="L871" s="3">
        <v>4.5</v>
      </c>
      <c r="M871" s="14">
        <v>1</v>
      </c>
      <c r="N871" s="14">
        <v>1</v>
      </c>
      <c r="O871" s="14">
        <v>0</v>
      </c>
      <c r="P871" s="3" t="s">
        <v>334</v>
      </c>
    </row>
    <row r="872" spans="1:16" ht="13.5" thickBot="1" x14ac:dyDescent="0.25">
      <c r="A872" s="5">
        <v>42575</v>
      </c>
      <c r="B872" s="3">
        <v>84</v>
      </c>
      <c r="C872" s="6">
        <v>0.66388888888888886</v>
      </c>
      <c r="D872" s="13">
        <v>16</v>
      </c>
      <c r="E872" s="13">
        <f t="shared" si="13"/>
        <v>581</v>
      </c>
      <c r="F872" s="3">
        <v>36</v>
      </c>
      <c r="G872" s="3" t="s">
        <v>365</v>
      </c>
      <c r="H872" s="3">
        <v>30.7</v>
      </c>
      <c r="I872" s="3">
        <v>100</v>
      </c>
      <c r="J872" s="3">
        <v>135</v>
      </c>
      <c r="K872" s="8">
        <v>0</v>
      </c>
      <c r="L872" s="3">
        <v>5.5</v>
      </c>
      <c r="M872" s="14">
        <v>1</v>
      </c>
      <c r="N872" s="14">
        <v>1</v>
      </c>
      <c r="O872" s="14">
        <v>0</v>
      </c>
      <c r="P872" s="3" t="s">
        <v>334</v>
      </c>
    </row>
    <row r="873" spans="1:16" ht="13.5" thickBot="1" x14ac:dyDescent="0.25">
      <c r="A873" s="5">
        <v>42575</v>
      </c>
      <c r="B873" s="3">
        <v>85</v>
      </c>
      <c r="C873" s="6">
        <v>0.25763888888888892</v>
      </c>
      <c r="D873" s="13">
        <v>6</v>
      </c>
      <c r="E873" s="13">
        <f t="shared" si="13"/>
        <v>0</v>
      </c>
      <c r="F873" s="3">
        <v>21.1</v>
      </c>
      <c r="G873" s="3" t="s">
        <v>366</v>
      </c>
      <c r="H873" s="3">
        <v>23</v>
      </c>
      <c r="I873" s="3">
        <v>110</v>
      </c>
      <c r="J873" s="3">
        <v>218</v>
      </c>
      <c r="K873" s="8">
        <v>1</v>
      </c>
      <c r="L873" s="3">
        <v>0.4</v>
      </c>
      <c r="M873" s="14">
        <v>2</v>
      </c>
      <c r="N873" s="14">
        <v>1</v>
      </c>
      <c r="O873" s="14">
        <v>0</v>
      </c>
      <c r="P873" s="3" t="s">
        <v>335</v>
      </c>
    </row>
    <row r="874" spans="1:16" ht="13.5" thickBot="1" x14ac:dyDescent="0.25">
      <c r="A874" s="5">
        <v>42575</v>
      </c>
      <c r="B874" s="3">
        <v>85</v>
      </c>
      <c r="C874" s="6">
        <v>0.28958333333333336</v>
      </c>
      <c r="D874" s="13">
        <v>7</v>
      </c>
      <c r="E874" s="13">
        <f t="shared" si="13"/>
        <v>46</v>
      </c>
      <c r="F874" s="3">
        <v>21.9</v>
      </c>
      <c r="G874" s="3" t="s">
        <v>366</v>
      </c>
      <c r="H874" s="3">
        <v>22.1</v>
      </c>
      <c r="I874" s="3">
        <v>106.75</v>
      </c>
      <c r="J874" s="3">
        <v>218</v>
      </c>
      <c r="K874" s="8">
        <v>1</v>
      </c>
      <c r="L874" s="3">
        <v>1.6</v>
      </c>
      <c r="M874" s="14">
        <v>2</v>
      </c>
      <c r="N874" s="14">
        <v>1</v>
      </c>
      <c r="O874" s="14">
        <v>0</v>
      </c>
      <c r="P874" s="3" t="s">
        <v>335</v>
      </c>
    </row>
    <row r="875" spans="1:16" ht="13.5" thickBot="1" x14ac:dyDescent="0.25">
      <c r="A875" s="5">
        <v>42575</v>
      </c>
      <c r="B875" s="3">
        <v>85</v>
      </c>
      <c r="C875" s="6">
        <v>0.33333333333333331</v>
      </c>
      <c r="D875" s="13">
        <v>8</v>
      </c>
      <c r="E875" s="13">
        <f t="shared" si="13"/>
        <v>108.99999999999994</v>
      </c>
      <c r="F875" s="3">
        <v>21.7</v>
      </c>
      <c r="G875" s="3" t="s">
        <v>366</v>
      </c>
      <c r="H875" s="3">
        <v>28.3</v>
      </c>
      <c r="I875" s="3">
        <v>106.66666669999999</v>
      </c>
      <c r="J875" s="3">
        <v>216</v>
      </c>
      <c r="K875" s="8">
        <v>1</v>
      </c>
      <c r="L875" s="3">
        <v>0</v>
      </c>
      <c r="M875" s="14">
        <v>2</v>
      </c>
      <c r="N875" s="14">
        <v>1</v>
      </c>
      <c r="O875" s="14">
        <v>0</v>
      </c>
      <c r="P875" s="3" t="s">
        <v>335</v>
      </c>
    </row>
    <row r="876" spans="1:16" ht="13.5" thickBot="1" x14ac:dyDescent="0.25">
      <c r="A876" s="5">
        <v>42575</v>
      </c>
      <c r="B876" s="3">
        <v>85</v>
      </c>
      <c r="C876" s="6">
        <v>0.37222222222222223</v>
      </c>
      <c r="D876" s="13">
        <v>9</v>
      </c>
      <c r="E876" s="13">
        <f t="shared" si="13"/>
        <v>165</v>
      </c>
      <c r="F876" s="3">
        <v>24.2</v>
      </c>
      <c r="G876" s="3" t="s">
        <v>366</v>
      </c>
      <c r="H876" s="3">
        <v>22.9</v>
      </c>
      <c r="I876" s="3">
        <v>106.66666669999999</v>
      </c>
      <c r="J876" s="3">
        <v>216</v>
      </c>
      <c r="K876" s="8">
        <v>1</v>
      </c>
      <c r="L876" s="3">
        <v>0.3</v>
      </c>
      <c r="M876" s="14">
        <v>2</v>
      </c>
      <c r="N876" s="14">
        <v>1</v>
      </c>
      <c r="O876" s="14">
        <v>0</v>
      </c>
      <c r="P876" s="3" t="s">
        <v>335</v>
      </c>
    </row>
    <row r="877" spans="1:16" ht="13.5" thickBot="1" x14ac:dyDescent="0.25">
      <c r="A877" s="5">
        <v>42575</v>
      </c>
      <c r="B877" s="3">
        <v>85</v>
      </c>
      <c r="C877" s="6">
        <v>0.4145833333333333</v>
      </c>
      <c r="D877" s="13">
        <v>10</v>
      </c>
      <c r="E877" s="13">
        <f t="shared" si="13"/>
        <v>225.99999999999994</v>
      </c>
      <c r="F877" s="3">
        <v>24.9</v>
      </c>
      <c r="G877" s="3" t="s">
        <v>366</v>
      </c>
      <c r="H877" s="3">
        <v>23.8</v>
      </c>
      <c r="I877" s="3">
        <v>106.66666669999999</v>
      </c>
      <c r="J877" s="3">
        <v>216</v>
      </c>
      <c r="K877" s="8">
        <v>1</v>
      </c>
      <c r="L877" s="3">
        <v>1.4</v>
      </c>
      <c r="M877" s="14">
        <v>2</v>
      </c>
      <c r="N877" s="14">
        <v>1</v>
      </c>
      <c r="O877" s="14">
        <v>0</v>
      </c>
      <c r="P877" s="3" t="s">
        <v>335</v>
      </c>
    </row>
    <row r="878" spans="1:16" ht="13.5" thickBot="1" x14ac:dyDescent="0.25">
      <c r="A878" s="5">
        <v>42575</v>
      </c>
      <c r="B878" s="3">
        <v>85</v>
      </c>
      <c r="C878" s="6">
        <v>0.45763888888888887</v>
      </c>
      <c r="D878" s="13">
        <v>11</v>
      </c>
      <c r="E878" s="13">
        <f t="shared" si="13"/>
        <v>287.99999999999994</v>
      </c>
      <c r="F878" s="3">
        <v>26</v>
      </c>
      <c r="G878" s="3" t="s">
        <v>366</v>
      </c>
      <c r="H878" s="3">
        <v>24.8</v>
      </c>
      <c r="I878" s="3">
        <v>106.66666669999999</v>
      </c>
      <c r="J878" s="3">
        <v>216</v>
      </c>
      <c r="K878" s="8">
        <v>1</v>
      </c>
      <c r="L878" s="3">
        <v>3</v>
      </c>
      <c r="M878" s="14">
        <v>2</v>
      </c>
      <c r="N878" s="14">
        <v>1</v>
      </c>
      <c r="O878" s="14">
        <v>0</v>
      </c>
      <c r="P878" s="3" t="s">
        <v>335</v>
      </c>
    </row>
    <row r="879" spans="1:16" ht="13.5" thickBot="1" x14ac:dyDescent="0.25">
      <c r="A879" s="5">
        <v>42575</v>
      </c>
      <c r="B879" s="3">
        <v>85</v>
      </c>
      <c r="C879" s="6">
        <v>0.49861111111111112</v>
      </c>
      <c r="D879" s="13">
        <v>12</v>
      </c>
      <c r="E879" s="13">
        <f t="shared" si="13"/>
        <v>347</v>
      </c>
      <c r="F879" s="3">
        <v>27</v>
      </c>
      <c r="G879" s="3" t="s">
        <v>366</v>
      </c>
      <c r="H879" s="3">
        <v>25.4</v>
      </c>
      <c r="I879" s="3">
        <v>106.66666669999999</v>
      </c>
      <c r="J879" s="3">
        <v>216</v>
      </c>
      <c r="K879" s="8">
        <v>1</v>
      </c>
      <c r="L879" s="3">
        <v>0</v>
      </c>
      <c r="M879" s="14">
        <v>2</v>
      </c>
      <c r="N879" s="14">
        <v>1</v>
      </c>
      <c r="O879" s="14">
        <v>0</v>
      </c>
      <c r="P879" s="3" t="s">
        <v>335</v>
      </c>
    </row>
    <row r="880" spans="1:16" ht="13.5" thickBot="1" x14ac:dyDescent="0.25">
      <c r="A880" s="5">
        <v>42575</v>
      </c>
      <c r="B880" s="3">
        <v>85</v>
      </c>
      <c r="C880" s="6">
        <v>0.54791666666666672</v>
      </c>
      <c r="D880" s="13">
        <v>13</v>
      </c>
      <c r="E880" s="13">
        <f t="shared" si="13"/>
        <v>418.00000000000006</v>
      </c>
      <c r="F880" s="3">
        <v>30.6</v>
      </c>
      <c r="G880" s="3" t="s">
        <v>365</v>
      </c>
      <c r="H880" s="3">
        <v>29.6</v>
      </c>
      <c r="I880" s="3">
        <v>108</v>
      </c>
      <c r="J880" s="3">
        <v>220</v>
      </c>
      <c r="K880" s="8">
        <v>1</v>
      </c>
      <c r="L880" s="3">
        <v>1.6</v>
      </c>
      <c r="M880" s="14">
        <v>1</v>
      </c>
      <c r="N880" s="14">
        <v>1</v>
      </c>
      <c r="O880" s="14">
        <v>0</v>
      </c>
      <c r="P880" s="3" t="s">
        <v>335</v>
      </c>
    </row>
    <row r="881" spans="1:16" ht="13.5" thickBot="1" x14ac:dyDescent="0.25">
      <c r="A881" s="5">
        <v>42575</v>
      </c>
      <c r="B881" s="3">
        <v>85</v>
      </c>
      <c r="C881" s="6">
        <v>0.56666666666666665</v>
      </c>
      <c r="D881" s="13">
        <v>14</v>
      </c>
      <c r="E881" s="13">
        <f t="shared" si="13"/>
        <v>444.99999999999994</v>
      </c>
      <c r="F881" s="3">
        <v>49.7</v>
      </c>
      <c r="G881" s="3" t="s">
        <v>365</v>
      </c>
      <c r="H881" s="3">
        <v>30.8</v>
      </c>
      <c r="I881" s="3">
        <v>108</v>
      </c>
      <c r="J881" s="3">
        <v>220</v>
      </c>
      <c r="K881" s="8">
        <v>1</v>
      </c>
      <c r="L881" s="3">
        <v>3.3</v>
      </c>
      <c r="M881" s="14">
        <v>0</v>
      </c>
      <c r="N881" s="14">
        <v>0</v>
      </c>
      <c r="O881" s="14">
        <v>1</v>
      </c>
      <c r="P881" s="3" t="s">
        <v>335</v>
      </c>
    </row>
    <row r="882" spans="1:16" ht="13.5" thickBot="1" x14ac:dyDescent="0.25">
      <c r="A882" s="5">
        <v>42575</v>
      </c>
      <c r="B882" s="3">
        <v>85</v>
      </c>
      <c r="C882" s="6">
        <v>0.62361111111111112</v>
      </c>
      <c r="D882" s="13">
        <v>15</v>
      </c>
      <c r="E882" s="13">
        <f t="shared" si="13"/>
        <v>527</v>
      </c>
      <c r="F882" s="3">
        <v>42.6</v>
      </c>
      <c r="G882" s="3" t="s">
        <v>365</v>
      </c>
      <c r="H882" s="3">
        <v>29.6</v>
      </c>
      <c r="I882" s="3">
        <v>108</v>
      </c>
      <c r="J882" s="3">
        <v>220</v>
      </c>
      <c r="K882" s="8">
        <v>1</v>
      </c>
      <c r="L882" s="3">
        <v>6.7</v>
      </c>
      <c r="M882" s="14">
        <v>0</v>
      </c>
      <c r="N882" s="14">
        <v>0</v>
      </c>
      <c r="O882" s="14">
        <v>1</v>
      </c>
      <c r="P882" s="3" t="s">
        <v>335</v>
      </c>
    </row>
    <row r="883" spans="1:16" ht="13.5" thickBot="1" x14ac:dyDescent="0.25">
      <c r="A883" s="5">
        <v>42575</v>
      </c>
      <c r="B883" s="3">
        <v>85</v>
      </c>
      <c r="C883" s="6">
        <v>0.66180555555555554</v>
      </c>
      <c r="D883" s="13">
        <v>16</v>
      </c>
      <c r="E883" s="13">
        <f t="shared" si="13"/>
        <v>582</v>
      </c>
      <c r="F883" s="3">
        <v>40.200000000000003</v>
      </c>
      <c r="G883" s="3" t="s">
        <v>365</v>
      </c>
      <c r="H883" s="3">
        <v>30.4</v>
      </c>
      <c r="I883" s="3">
        <v>108</v>
      </c>
      <c r="J883" s="3">
        <v>220</v>
      </c>
      <c r="K883" s="8">
        <v>1</v>
      </c>
      <c r="L883" s="3">
        <v>6.9</v>
      </c>
      <c r="M883" s="14">
        <v>0</v>
      </c>
      <c r="N883" s="14">
        <v>0</v>
      </c>
      <c r="O883" s="14">
        <v>1</v>
      </c>
      <c r="P883" s="3" t="s">
        <v>335</v>
      </c>
    </row>
    <row r="884" spans="1:16" ht="13.5" thickBot="1" x14ac:dyDescent="0.25">
      <c r="A884" s="5">
        <v>42575</v>
      </c>
      <c r="B884" s="3">
        <v>86</v>
      </c>
      <c r="C884" s="6">
        <v>0.25763888888888892</v>
      </c>
      <c r="D884" s="13">
        <v>6</v>
      </c>
      <c r="E884" s="13">
        <f t="shared" si="13"/>
        <v>0</v>
      </c>
      <c r="F884" s="3">
        <v>21.1</v>
      </c>
      <c r="G884" s="3" t="s">
        <v>366</v>
      </c>
      <c r="H884" s="3">
        <v>23</v>
      </c>
      <c r="I884" s="3">
        <v>110</v>
      </c>
      <c r="J884" s="3">
        <v>218</v>
      </c>
      <c r="K884" s="8">
        <v>1</v>
      </c>
      <c r="L884" s="3">
        <v>0.4</v>
      </c>
      <c r="M884" s="14">
        <v>2</v>
      </c>
      <c r="N884" s="14">
        <v>1</v>
      </c>
      <c r="O884" s="14">
        <v>0</v>
      </c>
      <c r="P884" s="3" t="s">
        <v>336</v>
      </c>
    </row>
    <row r="885" spans="1:16" ht="13.5" thickBot="1" x14ac:dyDescent="0.25">
      <c r="A885" s="5">
        <v>42575</v>
      </c>
      <c r="B885" s="3">
        <v>86</v>
      </c>
      <c r="C885" s="6">
        <v>0.28958333333333336</v>
      </c>
      <c r="D885" s="13">
        <v>7</v>
      </c>
      <c r="E885" s="13">
        <f t="shared" si="13"/>
        <v>46</v>
      </c>
      <c r="F885" s="3">
        <v>22.3</v>
      </c>
      <c r="G885" s="3" t="s">
        <v>366</v>
      </c>
      <c r="H885" s="3">
        <v>22.1</v>
      </c>
      <c r="I885" s="3">
        <v>106.66</v>
      </c>
      <c r="J885" s="3">
        <v>228</v>
      </c>
      <c r="K885" s="8">
        <v>1</v>
      </c>
      <c r="L885" s="3">
        <v>1.6</v>
      </c>
      <c r="M885" s="14">
        <v>2</v>
      </c>
      <c r="N885" s="14">
        <v>1</v>
      </c>
      <c r="O885" s="14">
        <v>0</v>
      </c>
      <c r="P885" s="3" t="s">
        <v>336</v>
      </c>
    </row>
    <row r="886" spans="1:16" ht="13.5" thickBot="1" x14ac:dyDescent="0.25">
      <c r="A886" s="5">
        <v>42575</v>
      </c>
      <c r="B886" s="3">
        <v>86</v>
      </c>
      <c r="C886" s="6">
        <v>0.33333333333333331</v>
      </c>
      <c r="D886" s="13">
        <v>8</v>
      </c>
      <c r="E886" s="13">
        <f t="shared" si="13"/>
        <v>108.99999999999994</v>
      </c>
      <c r="F886" s="3">
        <v>22.2</v>
      </c>
      <c r="G886" s="3" t="s">
        <v>366</v>
      </c>
      <c r="H886" s="3">
        <v>28.3</v>
      </c>
      <c r="I886" s="3">
        <v>107.16666669999999</v>
      </c>
      <c r="J886" s="3">
        <v>224</v>
      </c>
      <c r="K886" s="8">
        <v>1</v>
      </c>
      <c r="L886" s="3">
        <v>0</v>
      </c>
      <c r="M886" s="14">
        <v>2</v>
      </c>
      <c r="N886" s="14">
        <v>1</v>
      </c>
      <c r="O886" s="14">
        <v>0</v>
      </c>
      <c r="P886" s="3" t="s">
        <v>336</v>
      </c>
    </row>
    <row r="887" spans="1:16" ht="13.5" thickBot="1" x14ac:dyDescent="0.25">
      <c r="A887" s="5">
        <v>42575</v>
      </c>
      <c r="B887" s="3">
        <v>86</v>
      </c>
      <c r="C887" s="6">
        <v>0.37222222222222223</v>
      </c>
      <c r="D887" s="13">
        <v>9</v>
      </c>
      <c r="E887" s="13">
        <f t="shared" si="13"/>
        <v>165</v>
      </c>
      <c r="F887" s="3">
        <v>24.6</v>
      </c>
      <c r="G887" s="3" t="s">
        <v>366</v>
      </c>
      <c r="H887" s="3">
        <v>22.9</v>
      </c>
      <c r="I887" s="3">
        <v>107.16666669999999</v>
      </c>
      <c r="J887" s="3">
        <v>224</v>
      </c>
      <c r="K887" s="8">
        <v>1</v>
      </c>
      <c r="L887" s="3">
        <v>0.3</v>
      </c>
      <c r="M887" s="14">
        <v>2</v>
      </c>
      <c r="N887" s="14">
        <v>1</v>
      </c>
      <c r="O887" s="14">
        <v>0</v>
      </c>
      <c r="P887" s="3" t="s">
        <v>336</v>
      </c>
    </row>
    <row r="888" spans="1:16" ht="13.5" thickBot="1" x14ac:dyDescent="0.25">
      <c r="A888" s="5">
        <v>42575</v>
      </c>
      <c r="B888" s="3">
        <v>86</v>
      </c>
      <c r="C888" s="6">
        <v>0.4145833333333333</v>
      </c>
      <c r="D888" s="13">
        <v>10</v>
      </c>
      <c r="E888" s="13">
        <f t="shared" si="13"/>
        <v>225.99999999999994</v>
      </c>
      <c r="F888" s="3">
        <v>25.3</v>
      </c>
      <c r="G888" s="3" t="s">
        <v>366</v>
      </c>
      <c r="H888" s="3">
        <v>23.8</v>
      </c>
      <c r="I888" s="3">
        <v>107.16666669999999</v>
      </c>
      <c r="J888" s="3">
        <v>224</v>
      </c>
      <c r="K888" s="8">
        <v>1</v>
      </c>
      <c r="L888" s="3">
        <v>1.4</v>
      </c>
      <c r="M888" s="14">
        <v>2</v>
      </c>
      <c r="N888" s="14">
        <v>1</v>
      </c>
      <c r="O888" s="14">
        <v>0</v>
      </c>
      <c r="P888" s="3" t="s">
        <v>336</v>
      </c>
    </row>
    <row r="889" spans="1:16" ht="13.5" thickBot="1" x14ac:dyDescent="0.25">
      <c r="A889" s="5">
        <v>42575</v>
      </c>
      <c r="B889" s="3">
        <v>86</v>
      </c>
      <c r="C889" s="6">
        <v>0.45763888888888887</v>
      </c>
      <c r="D889" s="13">
        <v>11</v>
      </c>
      <c r="E889" s="13">
        <f t="shared" si="13"/>
        <v>287.99999999999994</v>
      </c>
      <c r="F889" s="3">
        <v>25.9</v>
      </c>
      <c r="G889" s="3" t="s">
        <v>366</v>
      </c>
      <c r="H889" s="3">
        <v>24.8</v>
      </c>
      <c r="I889" s="3">
        <v>107.16666669999999</v>
      </c>
      <c r="J889" s="3">
        <v>224</v>
      </c>
      <c r="K889" s="8">
        <v>1</v>
      </c>
      <c r="L889" s="3">
        <v>3</v>
      </c>
      <c r="M889" s="14">
        <v>2</v>
      </c>
      <c r="N889" s="14">
        <v>1</v>
      </c>
      <c r="O889" s="14">
        <v>0</v>
      </c>
      <c r="P889" s="3" t="s">
        <v>336</v>
      </c>
    </row>
    <row r="890" spans="1:16" ht="13.5" thickBot="1" x14ac:dyDescent="0.25">
      <c r="A890" s="5">
        <v>42575</v>
      </c>
      <c r="B890" s="3">
        <v>86</v>
      </c>
      <c r="C890" s="6">
        <v>0.49861111111111112</v>
      </c>
      <c r="D890" s="13">
        <v>12</v>
      </c>
      <c r="E890" s="13">
        <f t="shared" si="13"/>
        <v>347</v>
      </c>
      <c r="F890" s="3">
        <v>26.7</v>
      </c>
      <c r="G890" s="3" t="s">
        <v>366</v>
      </c>
      <c r="H890" s="3">
        <v>25.4</v>
      </c>
      <c r="I890" s="3">
        <v>107.16666669999999</v>
      </c>
      <c r="J890" s="3">
        <v>224</v>
      </c>
      <c r="K890" s="8">
        <v>1</v>
      </c>
      <c r="L890" s="3">
        <v>0</v>
      </c>
      <c r="M890" s="14">
        <v>2</v>
      </c>
      <c r="N890" s="14">
        <v>1</v>
      </c>
      <c r="O890" s="14">
        <v>0</v>
      </c>
      <c r="P890" s="3" t="s">
        <v>336</v>
      </c>
    </row>
    <row r="891" spans="1:16" ht="13.5" thickBot="1" x14ac:dyDescent="0.25">
      <c r="A891" s="5">
        <v>42575</v>
      </c>
      <c r="B891" s="3">
        <v>86</v>
      </c>
      <c r="C891" s="6">
        <v>0.54791666666666672</v>
      </c>
      <c r="D891" s="13">
        <v>13</v>
      </c>
      <c r="E891" s="13">
        <f t="shared" si="13"/>
        <v>418.00000000000006</v>
      </c>
      <c r="F891" s="3">
        <v>31</v>
      </c>
      <c r="G891" s="3" t="s">
        <v>365</v>
      </c>
      <c r="H891" s="3">
        <v>29.6</v>
      </c>
      <c r="I891" s="3">
        <v>105</v>
      </c>
      <c r="J891" s="3">
        <v>228</v>
      </c>
      <c r="K891" s="8">
        <v>1</v>
      </c>
      <c r="L891" s="3">
        <v>1.6</v>
      </c>
      <c r="M891" s="14">
        <v>2</v>
      </c>
      <c r="N891" s="14">
        <v>1</v>
      </c>
      <c r="O891" s="14">
        <v>0</v>
      </c>
      <c r="P891" s="3" t="s">
        <v>336</v>
      </c>
    </row>
    <row r="892" spans="1:16" ht="13.5" thickBot="1" x14ac:dyDescent="0.25">
      <c r="A892" s="5">
        <v>42575</v>
      </c>
      <c r="B892" s="3">
        <v>86</v>
      </c>
      <c r="C892" s="6">
        <v>0.56666666666666665</v>
      </c>
      <c r="D892" s="13">
        <v>14</v>
      </c>
      <c r="E892" s="13">
        <f t="shared" si="13"/>
        <v>444.99999999999994</v>
      </c>
      <c r="F892" s="3">
        <v>44.6</v>
      </c>
      <c r="G892" s="3" t="s">
        <v>365</v>
      </c>
      <c r="H892" s="3">
        <v>30.8</v>
      </c>
      <c r="I892" s="3">
        <v>105</v>
      </c>
      <c r="J892" s="3">
        <v>228</v>
      </c>
      <c r="K892" s="8">
        <v>1</v>
      </c>
      <c r="L892" s="3">
        <v>3.3</v>
      </c>
      <c r="M892" s="14">
        <v>2</v>
      </c>
      <c r="N892" s="14">
        <v>1</v>
      </c>
      <c r="O892" s="14">
        <v>0</v>
      </c>
      <c r="P892" s="3" t="s">
        <v>336</v>
      </c>
    </row>
    <row r="893" spans="1:16" ht="13.5" thickBot="1" x14ac:dyDescent="0.25">
      <c r="A893" s="5">
        <v>42575</v>
      </c>
      <c r="B893" s="3">
        <v>86</v>
      </c>
      <c r="C893" s="6">
        <v>0.62361111111111112</v>
      </c>
      <c r="D893" s="13">
        <v>15</v>
      </c>
      <c r="E893" s="13">
        <f t="shared" si="13"/>
        <v>527</v>
      </c>
      <c r="F893" s="3">
        <v>40.9</v>
      </c>
      <c r="G893" s="3" t="s">
        <v>365</v>
      </c>
      <c r="H893" s="3">
        <v>29.6</v>
      </c>
      <c r="I893" s="3">
        <v>105</v>
      </c>
      <c r="J893" s="3">
        <v>228</v>
      </c>
      <c r="K893" s="8">
        <v>1</v>
      </c>
      <c r="L893" s="3">
        <v>6.7</v>
      </c>
      <c r="M893" s="14">
        <v>0</v>
      </c>
      <c r="N893" s="14">
        <v>0</v>
      </c>
      <c r="O893" s="14">
        <v>1</v>
      </c>
      <c r="P893" s="3" t="s">
        <v>336</v>
      </c>
    </row>
    <row r="894" spans="1:16" ht="13.5" thickBot="1" x14ac:dyDescent="0.25">
      <c r="A894" s="5">
        <v>42575</v>
      </c>
      <c r="B894" s="3">
        <v>86</v>
      </c>
      <c r="C894" s="6">
        <v>0.66180555555555554</v>
      </c>
      <c r="D894" s="13">
        <v>16</v>
      </c>
      <c r="E894" s="13">
        <f t="shared" si="13"/>
        <v>582</v>
      </c>
      <c r="F894" s="3">
        <v>40.5</v>
      </c>
      <c r="G894" s="3" t="s">
        <v>365</v>
      </c>
      <c r="H894" s="3">
        <v>30.4</v>
      </c>
      <c r="I894" s="3">
        <v>105</v>
      </c>
      <c r="J894" s="3">
        <v>228</v>
      </c>
      <c r="K894" s="8">
        <v>1</v>
      </c>
      <c r="L894" s="3">
        <v>6.9</v>
      </c>
      <c r="M894" s="14">
        <v>0</v>
      </c>
      <c r="N894" s="14">
        <v>0</v>
      </c>
      <c r="O894" s="14">
        <v>1</v>
      </c>
      <c r="P894" s="3" t="s">
        <v>336</v>
      </c>
    </row>
    <row r="895" spans="1:16" ht="13.5" thickBot="1" x14ac:dyDescent="0.25">
      <c r="A895" s="5">
        <v>42575</v>
      </c>
      <c r="B895" s="3">
        <v>87</v>
      </c>
      <c r="C895" s="6">
        <v>0.26250000000000001</v>
      </c>
      <c r="D895" s="13">
        <v>6</v>
      </c>
      <c r="E895" s="13">
        <f t="shared" si="13"/>
        <v>0</v>
      </c>
      <c r="F895" s="3">
        <v>21.2</v>
      </c>
      <c r="G895" s="3" t="s">
        <v>366</v>
      </c>
      <c r="H895" s="3">
        <v>21.7</v>
      </c>
      <c r="I895" s="3">
        <v>102</v>
      </c>
      <c r="J895" s="3">
        <v>54</v>
      </c>
      <c r="K895" s="8">
        <v>1</v>
      </c>
      <c r="L895" s="3">
        <v>0</v>
      </c>
      <c r="M895" s="14">
        <v>2</v>
      </c>
      <c r="N895" s="14">
        <v>1</v>
      </c>
      <c r="O895" s="14">
        <v>0</v>
      </c>
      <c r="P895" s="3" t="s">
        <v>337</v>
      </c>
    </row>
    <row r="896" spans="1:16" ht="13.5" thickBot="1" x14ac:dyDescent="0.25">
      <c r="A896" s="5">
        <v>42575</v>
      </c>
      <c r="B896" s="3">
        <v>87</v>
      </c>
      <c r="C896" s="6">
        <v>0.30138888888888887</v>
      </c>
      <c r="D896" s="13">
        <v>7</v>
      </c>
      <c r="E896" s="13">
        <f t="shared" si="13"/>
        <v>55.999999999999957</v>
      </c>
      <c r="F896" s="3">
        <v>22.7</v>
      </c>
      <c r="G896" s="3" t="s">
        <v>366</v>
      </c>
      <c r="H896" s="3">
        <v>23</v>
      </c>
      <c r="I896" s="3">
        <v>101</v>
      </c>
      <c r="J896" s="3">
        <v>52</v>
      </c>
      <c r="K896" s="8">
        <v>1</v>
      </c>
      <c r="L896" s="3">
        <v>0</v>
      </c>
      <c r="M896" s="14">
        <v>2</v>
      </c>
      <c r="N896" s="14">
        <v>1</v>
      </c>
      <c r="O896" s="14">
        <v>0</v>
      </c>
      <c r="P896" s="3" t="s">
        <v>337</v>
      </c>
    </row>
    <row r="897" spans="1:16" ht="13.5" thickBot="1" x14ac:dyDescent="0.25">
      <c r="A897" s="5">
        <v>42575</v>
      </c>
      <c r="B897" s="3">
        <v>87</v>
      </c>
      <c r="C897" s="6">
        <v>0.33749999999999997</v>
      </c>
      <c r="D897" s="13">
        <v>8</v>
      </c>
      <c r="E897" s="13">
        <f t="shared" si="13"/>
        <v>107.99999999999993</v>
      </c>
      <c r="F897" s="3">
        <v>21.8</v>
      </c>
      <c r="G897" s="3" t="s">
        <v>366</v>
      </c>
      <c r="H897" s="3">
        <v>23.1</v>
      </c>
      <c r="I897" s="3">
        <v>101</v>
      </c>
      <c r="J897" s="3">
        <v>52</v>
      </c>
      <c r="K897" s="8">
        <v>1</v>
      </c>
      <c r="L897" s="3">
        <v>0</v>
      </c>
      <c r="M897" s="14">
        <v>2</v>
      </c>
      <c r="N897" s="14">
        <v>1</v>
      </c>
      <c r="O897" s="14">
        <v>0</v>
      </c>
      <c r="P897" s="3" t="s">
        <v>337</v>
      </c>
    </row>
    <row r="898" spans="1:16" ht="13.5" thickBot="1" x14ac:dyDescent="0.25">
      <c r="A898" s="5">
        <v>42575</v>
      </c>
      <c r="B898" s="3">
        <v>87</v>
      </c>
      <c r="C898" s="6">
        <v>0.3756944444444445</v>
      </c>
      <c r="D898" s="13">
        <v>9</v>
      </c>
      <c r="E898" s="13">
        <f t="shared" ref="E898:E961" si="14">IF(B898=B897,((C898-C897)*1440)+E897,0)</f>
        <v>163.00000000000006</v>
      </c>
      <c r="F898" s="3">
        <v>24.2</v>
      </c>
      <c r="G898" s="3" t="s">
        <v>366</v>
      </c>
      <c r="H898" s="3">
        <v>23.6</v>
      </c>
      <c r="I898" s="3">
        <v>101</v>
      </c>
      <c r="J898" s="3">
        <v>52</v>
      </c>
      <c r="K898" s="8">
        <v>1</v>
      </c>
      <c r="L898" s="3">
        <v>0</v>
      </c>
      <c r="M898" s="14">
        <v>2</v>
      </c>
      <c r="N898" s="14">
        <v>1</v>
      </c>
      <c r="O898" s="14">
        <v>0</v>
      </c>
      <c r="P898" s="3" t="s">
        <v>337</v>
      </c>
    </row>
    <row r="899" spans="1:16" ht="13.5" thickBot="1" x14ac:dyDescent="0.25">
      <c r="A899" s="5">
        <v>42575</v>
      </c>
      <c r="B899" s="3">
        <v>87</v>
      </c>
      <c r="C899" s="6">
        <v>0.41875000000000001</v>
      </c>
      <c r="D899" s="13">
        <v>10</v>
      </c>
      <c r="E899" s="13">
        <f t="shared" si="14"/>
        <v>225</v>
      </c>
      <c r="F899" s="3">
        <v>25.3</v>
      </c>
      <c r="G899" s="3" t="s">
        <v>366</v>
      </c>
      <c r="H899" s="3">
        <v>23.8</v>
      </c>
      <c r="I899" s="3">
        <v>101</v>
      </c>
      <c r="J899" s="3">
        <v>52</v>
      </c>
      <c r="K899" s="8">
        <v>1</v>
      </c>
      <c r="L899" s="3">
        <v>0.2</v>
      </c>
      <c r="M899" s="14">
        <v>2</v>
      </c>
      <c r="N899" s="14">
        <v>1</v>
      </c>
      <c r="O899" s="14">
        <v>0</v>
      </c>
      <c r="P899" s="3" t="s">
        <v>337</v>
      </c>
    </row>
    <row r="900" spans="1:16" ht="13.5" thickBot="1" x14ac:dyDescent="0.25">
      <c r="A900" s="5">
        <v>42575</v>
      </c>
      <c r="B900" s="3">
        <v>87</v>
      </c>
      <c r="C900" s="6">
        <v>0.46249999999999997</v>
      </c>
      <c r="D900" s="13">
        <v>11</v>
      </c>
      <c r="E900" s="13">
        <f t="shared" si="14"/>
        <v>287.99999999999994</v>
      </c>
      <c r="F900" s="3">
        <v>26.3</v>
      </c>
      <c r="G900" s="3" t="s">
        <v>366</v>
      </c>
      <c r="H900" s="3">
        <v>24.8</v>
      </c>
      <c r="I900" s="3">
        <v>101</v>
      </c>
      <c r="J900" s="3">
        <v>52</v>
      </c>
      <c r="K900" s="8">
        <v>1</v>
      </c>
      <c r="L900" s="3">
        <v>2.5</v>
      </c>
      <c r="M900" s="14">
        <v>2</v>
      </c>
      <c r="N900" s="14">
        <v>1</v>
      </c>
      <c r="O900" s="14">
        <v>0</v>
      </c>
      <c r="P900" s="3" t="s">
        <v>337</v>
      </c>
    </row>
    <row r="901" spans="1:16" ht="13.5" thickBot="1" x14ac:dyDescent="0.25">
      <c r="A901" s="5">
        <v>42575</v>
      </c>
      <c r="B901" s="3">
        <v>87</v>
      </c>
      <c r="C901" s="6">
        <v>0.50347222222222221</v>
      </c>
      <c r="D901" s="13">
        <v>12</v>
      </c>
      <c r="E901" s="13">
        <f t="shared" si="14"/>
        <v>347</v>
      </c>
      <c r="F901" s="3">
        <v>25.9</v>
      </c>
      <c r="G901" s="3" t="s">
        <v>366</v>
      </c>
      <c r="H901" s="3">
        <v>26.1</v>
      </c>
      <c r="I901" s="3">
        <v>101</v>
      </c>
      <c r="J901" s="3">
        <v>52</v>
      </c>
      <c r="K901" s="8">
        <v>1</v>
      </c>
      <c r="L901" s="3">
        <v>1.8</v>
      </c>
      <c r="M901" s="14">
        <v>2</v>
      </c>
      <c r="N901" s="14">
        <v>1</v>
      </c>
      <c r="O901" s="14">
        <v>0</v>
      </c>
      <c r="P901" s="3" t="s">
        <v>337</v>
      </c>
    </row>
    <row r="902" spans="1:16" ht="13.5" thickBot="1" x14ac:dyDescent="0.25">
      <c r="A902" s="5">
        <v>42575</v>
      </c>
      <c r="B902" s="3">
        <v>87</v>
      </c>
      <c r="C902" s="6">
        <v>0.55902777777777779</v>
      </c>
      <c r="D902" s="13">
        <v>13</v>
      </c>
      <c r="E902" s="13">
        <f t="shared" si="14"/>
        <v>427</v>
      </c>
      <c r="F902" s="3">
        <v>46</v>
      </c>
      <c r="G902" s="3" t="s">
        <v>365</v>
      </c>
      <c r="H902" s="3">
        <v>29.7</v>
      </c>
      <c r="I902" s="3">
        <v>103</v>
      </c>
      <c r="J902" s="3">
        <v>48</v>
      </c>
      <c r="K902" s="8">
        <v>1</v>
      </c>
      <c r="L902" s="3">
        <v>3.1</v>
      </c>
      <c r="M902" s="14">
        <v>2</v>
      </c>
      <c r="N902" s="14">
        <v>1</v>
      </c>
      <c r="O902" s="14">
        <v>0</v>
      </c>
      <c r="P902" s="3" t="s">
        <v>337</v>
      </c>
    </row>
    <row r="903" spans="1:16" ht="13.5" thickBot="1" x14ac:dyDescent="0.25">
      <c r="A903" s="5">
        <v>42575</v>
      </c>
      <c r="B903" s="3">
        <v>87</v>
      </c>
      <c r="C903" s="6">
        <v>0.58611111111111114</v>
      </c>
      <c r="D903" s="13">
        <v>14</v>
      </c>
      <c r="E903" s="13">
        <f t="shared" si="14"/>
        <v>466</v>
      </c>
      <c r="F903" s="3">
        <v>51.3</v>
      </c>
      <c r="G903" s="3" t="s">
        <v>365</v>
      </c>
      <c r="H903" s="3">
        <v>31.9</v>
      </c>
      <c r="I903" s="3">
        <v>102</v>
      </c>
      <c r="J903" s="3">
        <v>50</v>
      </c>
      <c r="K903" s="8">
        <v>1</v>
      </c>
      <c r="L903" s="3">
        <v>3.5</v>
      </c>
      <c r="M903" s="14">
        <v>0</v>
      </c>
      <c r="N903" s="14">
        <v>0</v>
      </c>
      <c r="O903" s="14">
        <v>1</v>
      </c>
      <c r="P903" s="3" t="s">
        <v>337</v>
      </c>
    </row>
    <row r="904" spans="1:16" ht="13.5" thickBot="1" x14ac:dyDescent="0.25">
      <c r="A904" s="5">
        <v>42575</v>
      </c>
      <c r="B904" s="3">
        <v>87</v>
      </c>
      <c r="C904" s="6">
        <v>0.62847222222222221</v>
      </c>
      <c r="D904" s="13">
        <v>15</v>
      </c>
      <c r="E904" s="13">
        <f t="shared" si="14"/>
        <v>527</v>
      </c>
      <c r="F904" s="3">
        <v>50.6</v>
      </c>
      <c r="G904" s="3" t="s">
        <v>365</v>
      </c>
      <c r="H904" s="3">
        <v>32.200000000000003</v>
      </c>
      <c r="I904" s="3">
        <v>102</v>
      </c>
      <c r="J904" s="3">
        <v>50</v>
      </c>
      <c r="K904" s="8">
        <v>1</v>
      </c>
      <c r="L904" s="3">
        <v>3.2</v>
      </c>
      <c r="M904" s="14">
        <v>0</v>
      </c>
      <c r="N904" s="14">
        <v>0</v>
      </c>
      <c r="O904" s="14">
        <v>1</v>
      </c>
      <c r="P904" s="3" t="s">
        <v>337</v>
      </c>
    </row>
    <row r="905" spans="1:16" ht="13.5" thickBot="1" x14ac:dyDescent="0.25">
      <c r="A905" s="5">
        <v>42575</v>
      </c>
      <c r="B905" s="3">
        <v>87</v>
      </c>
      <c r="C905" s="6">
        <v>0.66666666666666663</v>
      </c>
      <c r="D905" s="13">
        <v>16</v>
      </c>
      <c r="E905" s="13">
        <f t="shared" si="14"/>
        <v>582</v>
      </c>
      <c r="F905" s="3">
        <v>38.5</v>
      </c>
      <c r="G905" s="3" t="s">
        <v>365</v>
      </c>
      <c r="H905" s="3">
        <v>29.9</v>
      </c>
      <c r="I905" s="3">
        <v>102</v>
      </c>
      <c r="J905" s="3">
        <v>50</v>
      </c>
      <c r="K905" s="8">
        <v>1</v>
      </c>
      <c r="L905" s="3">
        <v>5.8</v>
      </c>
      <c r="M905" s="14">
        <v>0</v>
      </c>
      <c r="N905" s="14">
        <v>0</v>
      </c>
      <c r="O905" s="14">
        <v>1</v>
      </c>
      <c r="P905" s="3" t="s">
        <v>337</v>
      </c>
    </row>
    <row r="906" spans="1:16" ht="13.5" thickBot="1" x14ac:dyDescent="0.25">
      <c r="A906" s="5">
        <v>42575</v>
      </c>
      <c r="B906" s="3">
        <v>88</v>
      </c>
      <c r="C906" s="6">
        <v>0.26458333333333334</v>
      </c>
      <c r="D906" s="13">
        <v>6</v>
      </c>
      <c r="E906" s="13">
        <f t="shared" si="14"/>
        <v>0</v>
      </c>
      <c r="F906" s="3" t="s">
        <v>4</v>
      </c>
      <c r="G906" s="3" t="s">
        <v>4</v>
      </c>
      <c r="H906" s="3">
        <v>21.8</v>
      </c>
      <c r="I906" s="3">
        <v>100</v>
      </c>
      <c r="J906" s="3">
        <v>315</v>
      </c>
      <c r="K906" s="8">
        <v>0</v>
      </c>
      <c r="L906" s="3">
        <v>0</v>
      </c>
      <c r="M906" s="14">
        <v>2</v>
      </c>
      <c r="N906" s="14">
        <v>1</v>
      </c>
      <c r="O906" s="14">
        <v>0</v>
      </c>
      <c r="P906" s="3" t="s">
        <v>338</v>
      </c>
    </row>
    <row r="907" spans="1:16" ht="13.5" thickBot="1" x14ac:dyDescent="0.25">
      <c r="A907" s="5">
        <v>42575</v>
      </c>
      <c r="B907" s="3">
        <v>88</v>
      </c>
      <c r="C907" s="6">
        <v>0.30763888888888891</v>
      </c>
      <c r="D907" s="13">
        <v>7</v>
      </c>
      <c r="E907" s="13">
        <f t="shared" si="14"/>
        <v>62.000000000000021</v>
      </c>
      <c r="F907" s="3" t="s">
        <v>4</v>
      </c>
      <c r="G907" s="3" t="s">
        <v>4</v>
      </c>
      <c r="H907" s="3">
        <v>23.3</v>
      </c>
      <c r="I907" s="3">
        <v>100</v>
      </c>
      <c r="J907" s="3">
        <v>315</v>
      </c>
      <c r="K907" s="8">
        <v>0</v>
      </c>
      <c r="L907" s="3">
        <v>0</v>
      </c>
      <c r="M907" s="14">
        <v>2</v>
      </c>
      <c r="N907" s="14">
        <v>1</v>
      </c>
      <c r="O907" s="14">
        <v>0</v>
      </c>
      <c r="P907" s="3" t="s">
        <v>338</v>
      </c>
    </row>
    <row r="908" spans="1:16" ht="13.5" thickBot="1" x14ac:dyDescent="0.25">
      <c r="A908" s="5">
        <v>42575</v>
      </c>
      <c r="B908" s="3">
        <v>88</v>
      </c>
      <c r="C908" s="6">
        <v>0.3430555555555555</v>
      </c>
      <c r="D908" s="13">
        <v>8</v>
      </c>
      <c r="E908" s="13">
        <f t="shared" si="14"/>
        <v>112.99999999999991</v>
      </c>
      <c r="F908" s="3" t="s">
        <v>4</v>
      </c>
      <c r="G908" s="3" t="s">
        <v>4</v>
      </c>
      <c r="H908" s="3">
        <v>22.6</v>
      </c>
      <c r="I908" s="3">
        <v>100</v>
      </c>
      <c r="J908" s="3">
        <v>315</v>
      </c>
      <c r="K908" s="8">
        <v>0</v>
      </c>
      <c r="L908" s="3">
        <v>0.4</v>
      </c>
      <c r="M908" s="14">
        <v>2</v>
      </c>
      <c r="N908" s="14">
        <v>1</v>
      </c>
      <c r="O908" s="14">
        <v>0</v>
      </c>
      <c r="P908" s="3" t="s">
        <v>338</v>
      </c>
    </row>
    <row r="909" spans="1:16" ht="13.5" thickBot="1" x14ac:dyDescent="0.25">
      <c r="A909" s="5">
        <v>42575</v>
      </c>
      <c r="B909" s="3">
        <v>88</v>
      </c>
      <c r="C909" s="6">
        <v>0.38125000000000003</v>
      </c>
      <c r="D909" s="13">
        <v>9</v>
      </c>
      <c r="E909" s="13">
        <f t="shared" si="14"/>
        <v>168.00000000000006</v>
      </c>
      <c r="F909" s="3" t="s">
        <v>4</v>
      </c>
      <c r="G909" s="3" t="s">
        <v>4</v>
      </c>
      <c r="H909" s="3">
        <v>24.1</v>
      </c>
      <c r="I909" s="3">
        <v>100</v>
      </c>
      <c r="J909" s="3">
        <v>315</v>
      </c>
      <c r="K909" s="8">
        <v>0</v>
      </c>
      <c r="L909" s="3">
        <v>0</v>
      </c>
      <c r="M909" s="14">
        <v>2</v>
      </c>
      <c r="N909" s="14">
        <v>1</v>
      </c>
      <c r="O909" s="14">
        <v>0</v>
      </c>
      <c r="P909" s="3" t="s">
        <v>338</v>
      </c>
    </row>
    <row r="910" spans="1:16" ht="13.5" thickBot="1" x14ac:dyDescent="0.25">
      <c r="A910" s="5">
        <v>42575</v>
      </c>
      <c r="B910" s="3">
        <v>88</v>
      </c>
      <c r="C910" s="6">
        <v>0.42291666666666666</v>
      </c>
      <c r="D910" s="13">
        <v>10</v>
      </c>
      <c r="E910" s="13">
        <f t="shared" si="14"/>
        <v>228</v>
      </c>
      <c r="F910" s="3" t="s">
        <v>4</v>
      </c>
      <c r="G910" s="3" t="s">
        <v>4</v>
      </c>
      <c r="H910" s="3">
        <v>24.2</v>
      </c>
      <c r="I910" s="3">
        <v>100</v>
      </c>
      <c r="J910" s="3">
        <v>315</v>
      </c>
      <c r="K910" s="8">
        <v>0</v>
      </c>
      <c r="L910" s="3">
        <v>1</v>
      </c>
      <c r="M910" s="14">
        <v>2</v>
      </c>
      <c r="N910" s="14">
        <v>1</v>
      </c>
      <c r="O910" s="14">
        <v>0</v>
      </c>
      <c r="P910" s="3" t="s">
        <v>338</v>
      </c>
    </row>
    <row r="911" spans="1:16" ht="13.5" thickBot="1" x14ac:dyDescent="0.25">
      <c r="A911" s="5">
        <v>42575</v>
      </c>
      <c r="B911" s="3">
        <v>88</v>
      </c>
      <c r="C911" s="6">
        <v>0.46736111111111112</v>
      </c>
      <c r="D911" s="13">
        <v>11</v>
      </c>
      <c r="E911" s="13">
        <f t="shared" si="14"/>
        <v>292</v>
      </c>
      <c r="F911" s="3">
        <v>25.2</v>
      </c>
      <c r="G911" s="3" t="s">
        <v>366</v>
      </c>
      <c r="H911" s="3">
        <v>24.3</v>
      </c>
      <c r="I911" s="3">
        <v>100</v>
      </c>
      <c r="J911" s="3">
        <v>315</v>
      </c>
      <c r="K911" s="8">
        <v>0</v>
      </c>
      <c r="L911" s="3">
        <v>0.3</v>
      </c>
      <c r="M911" s="14">
        <v>2</v>
      </c>
      <c r="N911" s="14">
        <v>1</v>
      </c>
      <c r="O911" s="14">
        <v>0</v>
      </c>
      <c r="P911" s="3" t="s">
        <v>338</v>
      </c>
    </row>
    <row r="912" spans="1:16" ht="13.5" thickBot="1" x14ac:dyDescent="0.25">
      <c r="A912" s="5">
        <v>42575</v>
      </c>
      <c r="B912" s="3">
        <v>88</v>
      </c>
      <c r="C912" s="6">
        <v>0.50694444444444442</v>
      </c>
      <c r="D912" s="13">
        <v>12</v>
      </c>
      <c r="E912" s="13">
        <f t="shared" si="14"/>
        <v>348.99999999999994</v>
      </c>
      <c r="F912" s="3">
        <v>24.7</v>
      </c>
      <c r="G912" s="3" t="s">
        <v>366</v>
      </c>
      <c r="H912" s="3">
        <v>25.7</v>
      </c>
      <c r="I912" s="3">
        <v>100</v>
      </c>
      <c r="J912" s="3">
        <v>315</v>
      </c>
      <c r="K912" s="8">
        <v>1</v>
      </c>
      <c r="L912" s="3">
        <v>0</v>
      </c>
      <c r="M912" s="14">
        <v>2</v>
      </c>
      <c r="N912" s="14">
        <v>1</v>
      </c>
      <c r="O912" s="14">
        <v>0</v>
      </c>
      <c r="P912" s="3" t="s">
        <v>338</v>
      </c>
    </row>
    <row r="913" spans="1:16" ht="13.5" thickBot="1" x14ac:dyDescent="0.25">
      <c r="A913" s="5">
        <v>42575</v>
      </c>
      <c r="B913" s="3">
        <v>88</v>
      </c>
      <c r="C913" s="6">
        <v>0.5625</v>
      </c>
      <c r="D913" s="13">
        <v>13</v>
      </c>
      <c r="E913" s="13">
        <f t="shared" si="14"/>
        <v>429</v>
      </c>
      <c r="F913" s="3">
        <v>35.200000000000003</v>
      </c>
      <c r="G913" s="3" t="s">
        <v>365</v>
      </c>
      <c r="H913" s="3">
        <v>32.1</v>
      </c>
      <c r="I913" s="3">
        <v>108</v>
      </c>
      <c r="J913" s="3">
        <v>320</v>
      </c>
      <c r="K913" s="8">
        <v>1</v>
      </c>
      <c r="L913" s="3">
        <v>2.4</v>
      </c>
      <c r="M913" s="14">
        <v>2</v>
      </c>
      <c r="N913" s="14">
        <v>1</v>
      </c>
      <c r="O913" s="14">
        <v>0</v>
      </c>
      <c r="P913" s="3" t="s">
        <v>338</v>
      </c>
    </row>
    <row r="914" spans="1:16" ht="13.5" thickBot="1" x14ac:dyDescent="0.25">
      <c r="A914" s="5">
        <v>42575</v>
      </c>
      <c r="B914" s="3">
        <v>88</v>
      </c>
      <c r="C914" s="6">
        <v>0.58888888888888891</v>
      </c>
      <c r="D914" s="13">
        <v>14</v>
      </c>
      <c r="E914" s="13">
        <f t="shared" si="14"/>
        <v>467</v>
      </c>
      <c r="F914" s="3">
        <v>41.9</v>
      </c>
      <c r="G914" s="3" t="s">
        <v>365</v>
      </c>
      <c r="H914" s="3">
        <v>30.8</v>
      </c>
      <c r="I914" s="3">
        <v>108</v>
      </c>
      <c r="J914" s="3">
        <v>320</v>
      </c>
      <c r="K914" s="8">
        <v>1</v>
      </c>
      <c r="L914" s="3">
        <v>3.4</v>
      </c>
      <c r="M914" s="14">
        <v>2</v>
      </c>
      <c r="N914" s="14">
        <v>1</v>
      </c>
      <c r="O914" s="14">
        <v>0</v>
      </c>
      <c r="P914" s="3" t="s">
        <v>338</v>
      </c>
    </row>
    <row r="915" spans="1:16" ht="13.5" thickBot="1" x14ac:dyDescent="0.25">
      <c r="A915" s="5">
        <v>42575</v>
      </c>
      <c r="B915" s="3">
        <v>88</v>
      </c>
      <c r="C915" s="6">
        <v>0.63124999999999998</v>
      </c>
      <c r="D915" s="13">
        <v>15</v>
      </c>
      <c r="E915" s="13">
        <f t="shared" si="14"/>
        <v>528</v>
      </c>
      <c r="F915" s="3">
        <v>45.1</v>
      </c>
      <c r="G915" s="3" t="s">
        <v>365</v>
      </c>
      <c r="H915" s="3">
        <v>32.6</v>
      </c>
      <c r="I915" s="3">
        <v>108</v>
      </c>
      <c r="J915" s="3">
        <v>320</v>
      </c>
      <c r="K915" s="8">
        <v>1</v>
      </c>
      <c r="L915" s="3">
        <v>1.9</v>
      </c>
      <c r="M915" s="14">
        <v>2</v>
      </c>
      <c r="N915" s="14">
        <v>1</v>
      </c>
      <c r="O915" s="14">
        <v>0</v>
      </c>
      <c r="P915" s="3" t="s">
        <v>338</v>
      </c>
    </row>
    <row r="916" spans="1:16" ht="13.5" thickBot="1" x14ac:dyDescent="0.25">
      <c r="A916" s="5">
        <v>42575</v>
      </c>
      <c r="B916" s="3">
        <v>88</v>
      </c>
      <c r="C916" s="6">
        <v>0.66875000000000007</v>
      </c>
      <c r="D916" s="13">
        <v>16</v>
      </c>
      <c r="E916" s="13">
        <f t="shared" si="14"/>
        <v>582.00000000000011</v>
      </c>
      <c r="F916" s="3">
        <v>44.7</v>
      </c>
      <c r="G916" s="3" t="s">
        <v>365</v>
      </c>
      <c r="H916" s="3">
        <v>30.7</v>
      </c>
      <c r="I916" s="3">
        <v>108</v>
      </c>
      <c r="J916" s="3">
        <v>320</v>
      </c>
      <c r="K916" s="8">
        <v>1</v>
      </c>
      <c r="L916" s="3">
        <v>7.2</v>
      </c>
      <c r="M916" s="14">
        <v>0</v>
      </c>
      <c r="N916" s="14">
        <v>0</v>
      </c>
      <c r="O916" s="14">
        <v>1</v>
      </c>
      <c r="P916" s="3" t="s">
        <v>338</v>
      </c>
    </row>
    <row r="917" spans="1:16" ht="13.5" thickBot="1" x14ac:dyDescent="0.25">
      <c r="A917" s="5">
        <v>42575</v>
      </c>
      <c r="B917" s="3">
        <v>90</v>
      </c>
      <c r="C917" s="6">
        <v>0.26041666666666669</v>
      </c>
      <c r="D917" s="13">
        <v>6</v>
      </c>
      <c r="E917" s="13">
        <f t="shared" si="14"/>
        <v>0</v>
      </c>
      <c r="F917" s="3" t="s">
        <v>4</v>
      </c>
      <c r="G917" s="3" t="s">
        <v>4</v>
      </c>
      <c r="H917" s="3">
        <v>21.8</v>
      </c>
      <c r="I917" s="3">
        <v>100</v>
      </c>
      <c r="J917" s="3">
        <v>135</v>
      </c>
      <c r="K917" s="8">
        <v>0</v>
      </c>
      <c r="L917" s="3">
        <v>0</v>
      </c>
      <c r="M917" s="14">
        <v>2</v>
      </c>
      <c r="N917" s="14">
        <v>1</v>
      </c>
      <c r="O917" s="14">
        <v>0</v>
      </c>
      <c r="P917" s="3" t="s">
        <v>339</v>
      </c>
    </row>
    <row r="918" spans="1:16" ht="13.5" thickBot="1" x14ac:dyDescent="0.25">
      <c r="A918" s="5">
        <v>42575</v>
      </c>
      <c r="B918" s="3">
        <v>90</v>
      </c>
      <c r="C918" s="6">
        <v>0.29722222222222222</v>
      </c>
      <c r="D918" s="13">
        <v>7</v>
      </c>
      <c r="E918" s="13">
        <f t="shared" si="14"/>
        <v>52.999999999999972</v>
      </c>
      <c r="F918" s="3" t="s">
        <v>4</v>
      </c>
      <c r="G918" s="3" t="s">
        <v>4</v>
      </c>
      <c r="H918" s="3">
        <v>23.2</v>
      </c>
      <c r="I918" s="3">
        <v>100</v>
      </c>
      <c r="J918" s="3">
        <v>135</v>
      </c>
      <c r="K918" s="8">
        <v>0</v>
      </c>
      <c r="L918" s="3">
        <v>0.7</v>
      </c>
      <c r="M918" s="14">
        <v>2</v>
      </c>
      <c r="N918" s="14">
        <v>1</v>
      </c>
      <c r="O918" s="14">
        <v>0</v>
      </c>
      <c r="P918" s="3" t="s">
        <v>339</v>
      </c>
    </row>
    <row r="919" spans="1:16" ht="13.5" thickBot="1" x14ac:dyDescent="0.25">
      <c r="A919" s="5">
        <v>42575</v>
      </c>
      <c r="B919" s="3">
        <v>90</v>
      </c>
      <c r="C919" s="6">
        <v>0.3354166666666667</v>
      </c>
      <c r="D919" s="13">
        <v>8</v>
      </c>
      <c r="E919" s="13">
        <f t="shared" si="14"/>
        <v>108.00000000000001</v>
      </c>
      <c r="F919" s="3" t="s">
        <v>4</v>
      </c>
      <c r="G919" s="3" t="s">
        <v>4</v>
      </c>
      <c r="H919" s="3">
        <v>23.3</v>
      </c>
      <c r="I919" s="3">
        <v>100</v>
      </c>
      <c r="J919" s="3">
        <v>135</v>
      </c>
      <c r="K919" s="8">
        <v>0</v>
      </c>
      <c r="L919" s="3">
        <v>0</v>
      </c>
      <c r="M919" s="14">
        <v>2</v>
      </c>
      <c r="N919" s="14">
        <v>1</v>
      </c>
      <c r="O919" s="14">
        <v>0</v>
      </c>
      <c r="P919" s="3" t="s">
        <v>339</v>
      </c>
    </row>
    <row r="920" spans="1:16" ht="13.5" thickBot="1" x14ac:dyDescent="0.25">
      <c r="A920" s="5">
        <v>42575</v>
      </c>
      <c r="B920" s="3">
        <v>90</v>
      </c>
      <c r="C920" s="6">
        <v>0.37291666666666662</v>
      </c>
      <c r="D920" s="13">
        <v>9</v>
      </c>
      <c r="E920" s="13">
        <f t="shared" si="14"/>
        <v>161.99999999999989</v>
      </c>
      <c r="F920" s="3" t="s">
        <v>4</v>
      </c>
      <c r="G920" s="3" t="s">
        <v>4</v>
      </c>
      <c r="H920" s="3">
        <v>23.1</v>
      </c>
      <c r="I920" s="3">
        <v>100</v>
      </c>
      <c r="J920" s="3">
        <v>135</v>
      </c>
      <c r="K920" s="8">
        <v>0</v>
      </c>
      <c r="L920" s="3">
        <v>0</v>
      </c>
      <c r="M920" s="14">
        <v>2</v>
      </c>
      <c r="N920" s="14">
        <v>1</v>
      </c>
      <c r="O920" s="14">
        <v>0</v>
      </c>
      <c r="P920" s="3" t="s">
        <v>339</v>
      </c>
    </row>
    <row r="921" spans="1:16" ht="13.5" thickBot="1" x14ac:dyDescent="0.25">
      <c r="A921" s="5">
        <v>42575</v>
      </c>
      <c r="B921" s="3">
        <v>90</v>
      </c>
      <c r="C921" s="6">
        <v>0.41736111111111113</v>
      </c>
      <c r="D921" s="13">
        <v>10</v>
      </c>
      <c r="E921" s="13">
        <f t="shared" si="14"/>
        <v>225.99999999999997</v>
      </c>
      <c r="F921" s="3" t="s">
        <v>4</v>
      </c>
      <c r="G921" s="3" t="s">
        <v>4</v>
      </c>
      <c r="H921" s="3">
        <v>23.9</v>
      </c>
      <c r="I921" s="3">
        <v>100</v>
      </c>
      <c r="J921" s="3">
        <v>135</v>
      </c>
      <c r="K921" s="8">
        <v>0</v>
      </c>
      <c r="L921" s="3">
        <v>0</v>
      </c>
      <c r="M921" s="14">
        <v>2</v>
      </c>
      <c r="N921" s="14">
        <v>1</v>
      </c>
      <c r="O921" s="14">
        <v>0</v>
      </c>
      <c r="P921" s="3" t="s">
        <v>339</v>
      </c>
    </row>
    <row r="922" spans="1:16" ht="13.5" thickBot="1" x14ac:dyDescent="0.25">
      <c r="A922" s="5">
        <v>42575</v>
      </c>
      <c r="B922" s="3">
        <v>90</v>
      </c>
      <c r="C922" s="6">
        <v>0.4604166666666667</v>
      </c>
      <c r="D922" s="13">
        <v>11</v>
      </c>
      <c r="E922" s="13">
        <f t="shared" si="14"/>
        <v>288</v>
      </c>
      <c r="F922" s="3" t="s">
        <v>4</v>
      </c>
      <c r="G922" s="3" t="s">
        <v>4</v>
      </c>
      <c r="H922" s="3">
        <v>25.2</v>
      </c>
      <c r="I922" s="3">
        <v>100</v>
      </c>
      <c r="J922" s="3">
        <v>135</v>
      </c>
      <c r="K922" s="8">
        <v>0</v>
      </c>
      <c r="L922" s="3">
        <v>0</v>
      </c>
      <c r="M922" s="14">
        <v>2</v>
      </c>
      <c r="N922" s="14">
        <v>1</v>
      </c>
      <c r="O922" s="14">
        <v>0</v>
      </c>
      <c r="P922" s="3" t="s">
        <v>339</v>
      </c>
    </row>
    <row r="923" spans="1:16" ht="13.5" thickBot="1" x14ac:dyDescent="0.25">
      <c r="A923" s="5">
        <v>42575</v>
      </c>
      <c r="B923" s="3">
        <v>90</v>
      </c>
      <c r="C923" s="6">
        <v>0.50069444444444444</v>
      </c>
      <c r="D923" s="13">
        <v>12</v>
      </c>
      <c r="E923" s="13">
        <f t="shared" si="14"/>
        <v>345.99999999999994</v>
      </c>
      <c r="F923" s="3" t="s">
        <v>4</v>
      </c>
      <c r="G923" s="3" t="s">
        <v>4</v>
      </c>
      <c r="H923" s="3">
        <v>26</v>
      </c>
      <c r="I923" s="3">
        <v>100</v>
      </c>
      <c r="J923" s="3">
        <v>135</v>
      </c>
      <c r="K923" s="8">
        <v>0</v>
      </c>
      <c r="L923" s="3">
        <v>0.3</v>
      </c>
      <c r="M923" s="14">
        <v>2</v>
      </c>
      <c r="N923" s="14">
        <v>1</v>
      </c>
      <c r="O923" s="14">
        <v>0</v>
      </c>
      <c r="P923" s="3" t="s">
        <v>339</v>
      </c>
    </row>
    <row r="924" spans="1:16" ht="13.5" thickBot="1" x14ac:dyDescent="0.25">
      <c r="A924" s="5">
        <v>42575</v>
      </c>
      <c r="B924" s="3">
        <v>90</v>
      </c>
      <c r="C924" s="6">
        <v>0.5541666666666667</v>
      </c>
      <c r="D924" s="13">
        <v>13</v>
      </c>
      <c r="E924" s="13">
        <f t="shared" si="14"/>
        <v>423</v>
      </c>
      <c r="F924" s="3" t="s">
        <v>4</v>
      </c>
      <c r="G924" s="3" t="s">
        <v>4</v>
      </c>
      <c r="H924" s="3">
        <v>28.5</v>
      </c>
      <c r="I924" s="3">
        <v>100</v>
      </c>
      <c r="J924" s="3">
        <v>135</v>
      </c>
      <c r="K924" s="8">
        <v>0</v>
      </c>
      <c r="L924" s="3">
        <v>1.4</v>
      </c>
      <c r="M924" s="14">
        <v>2</v>
      </c>
      <c r="N924" s="14">
        <v>1</v>
      </c>
      <c r="O924" s="14">
        <v>0</v>
      </c>
      <c r="P924" s="3" t="s">
        <v>339</v>
      </c>
    </row>
    <row r="925" spans="1:16" ht="13.5" thickBot="1" x14ac:dyDescent="0.25">
      <c r="A925" s="5">
        <v>42575</v>
      </c>
      <c r="B925" s="3">
        <v>90</v>
      </c>
      <c r="C925" s="6">
        <v>0.58402777777777781</v>
      </c>
      <c r="D925" s="13">
        <v>14</v>
      </c>
      <c r="E925" s="13">
        <f t="shared" si="14"/>
        <v>466</v>
      </c>
      <c r="F925" s="3" t="s">
        <v>4</v>
      </c>
      <c r="G925" s="3" t="s">
        <v>4</v>
      </c>
      <c r="H925" s="3">
        <v>31.7</v>
      </c>
      <c r="I925" s="3">
        <v>100</v>
      </c>
      <c r="J925" s="3">
        <v>135</v>
      </c>
      <c r="K925" s="8">
        <v>0</v>
      </c>
      <c r="L925" s="3">
        <v>1.2</v>
      </c>
      <c r="M925" s="14">
        <v>2</v>
      </c>
      <c r="N925" s="14">
        <v>1</v>
      </c>
      <c r="O925" s="14">
        <v>0</v>
      </c>
      <c r="P925" s="3" t="s">
        <v>339</v>
      </c>
    </row>
    <row r="926" spans="1:16" ht="13.5" thickBot="1" x14ac:dyDescent="0.25">
      <c r="A926" s="5">
        <v>42575</v>
      </c>
      <c r="B926" s="3">
        <v>90</v>
      </c>
      <c r="C926" s="6">
        <v>0.62569444444444444</v>
      </c>
      <c r="D926" s="13">
        <v>15</v>
      </c>
      <c r="E926" s="13">
        <f t="shared" si="14"/>
        <v>526</v>
      </c>
      <c r="F926" s="3" t="s">
        <v>4</v>
      </c>
      <c r="G926" s="3" t="s">
        <v>4</v>
      </c>
      <c r="H926" s="3">
        <v>29.7</v>
      </c>
      <c r="I926" s="3">
        <v>100</v>
      </c>
      <c r="J926" s="3">
        <v>135</v>
      </c>
      <c r="K926" s="8">
        <v>0</v>
      </c>
      <c r="L926" s="3">
        <v>4.5</v>
      </c>
      <c r="M926" s="14">
        <v>2</v>
      </c>
      <c r="N926" s="14">
        <v>1</v>
      </c>
      <c r="O926" s="14">
        <v>0</v>
      </c>
      <c r="P926" s="3" t="s">
        <v>339</v>
      </c>
    </row>
    <row r="927" spans="1:16" ht="13.5" thickBot="1" x14ac:dyDescent="0.25">
      <c r="A927" s="5">
        <v>42575</v>
      </c>
      <c r="B927" s="3">
        <v>90</v>
      </c>
      <c r="C927" s="6">
        <v>0.66388888888888886</v>
      </c>
      <c r="D927" s="13">
        <v>16</v>
      </c>
      <c r="E927" s="13">
        <f t="shared" si="14"/>
        <v>581</v>
      </c>
      <c r="F927" s="3" t="s">
        <v>4</v>
      </c>
      <c r="G927" s="3" t="s">
        <v>4</v>
      </c>
      <c r="H927" s="3">
        <v>30.7</v>
      </c>
      <c r="I927" s="3">
        <v>100</v>
      </c>
      <c r="J927" s="3">
        <v>135</v>
      </c>
      <c r="K927" s="8">
        <v>0</v>
      </c>
      <c r="L927" s="3">
        <v>5.5</v>
      </c>
      <c r="M927" s="14">
        <v>2</v>
      </c>
      <c r="N927" s="14">
        <v>1</v>
      </c>
      <c r="O927" s="14">
        <v>0</v>
      </c>
      <c r="P927" s="3" t="s">
        <v>339</v>
      </c>
    </row>
    <row r="928" spans="1:16" ht="13.5" thickBot="1" x14ac:dyDescent="0.25">
      <c r="A928" s="5">
        <v>42575</v>
      </c>
      <c r="B928" s="3">
        <v>91</v>
      </c>
      <c r="C928" s="6">
        <v>0.26250000000000001</v>
      </c>
      <c r="D928" s="13">
        <v>6</v>
      </c>
      <c r="E928" s="13">
        <f t="shared" si="14"/>
        <v>0</v>
      </c>
      <c r="F928" s="3">
        <v>21.2</v>
      </c>
      <c r="G928" s="3" t="s">
        <v>366</v>
      </c>
      <c r="H928" s="3">
        <v>21.7</v>
      </c>
      <c r="I928" s="3">
        <v>102</v>
      </c>
      <c r="J928" s="3">
        <v>54</v>
      </c>
      <c r="K928" s="8">
        <v>1</v>
      </c>
      <c r="L928" s="3">
        <v>0</v>
      </c>
      <c r="M928" s="14">
        <v>2</v>
      </c>
      <c r="N928" s="14">
        <v>1</v>
      </c>
      <c r="O928" s="14">
        <v>0</v>
      </c>
      <c r="P928" s="3" t="s">
        <v>340</v>
      </c>
    </row>
    <row r="929" spans="1:16" ht="13.5" thickBot="1" x14ac:dyDescent="0.25">
      <c r="A929" s="5">
        <v>42575</v>
      </c>
      <c r="B929" s="3">
        <v>91</v>
      </c>
      <c r="C929" s="6">
        <v>0.30138888888888887</v>
      </c>
      <c r="D929" s="13">
        <v>7</v>
      </c>
      <c r="E929" s="13">
        <f t="shared" si="14"/>
        <v>55.999999999999957</v>
      </c>
      <c r="F929" s="3">
        <v>22.3</v>
      </c>
      <c r="G929" s="3" t="s">
        <v>366</v>
      </c>
      <c r="H929" s="3">
        <v>23</v>
      </c>
      <c r="I929" s="3">
        <v>99.5</v>
      </c>
      <c r="J929" s="3">
        <v>50</v>
      </c>
      <c r="K929" s="8">
        <v>1</v>
      </c>
      <c r="L929" s="3">
        <v>0</v>
      </c>
      <c r="M929" s="14">
        <v>2</v>
      </c>
      <c r="N929" s="14">
        <v>1</v>
      </c>
      <c r="O929" s="14">
        <v>0</v>
      </c>
      <c r="P929" s="3" t="s">
        <v>340</v>
      </c>
    </row>
    <row r="930" spans="1:16" ht="13.5" thickBot="1" x14ac:dyDescent="0.25">
      <c r="A930" s="5">
        <v>42575</v>
      </c>
      <c r="B930" s="3">
        <v>91</v>
      </c>
      <c r="C930" s="6">
        <v>0.33749999999999997</v>
      </c>
      <c r="D930" s="13">
        <v>8</v>
      </c>
      <c r="E930" s="13">
        <f t="shared" si="14"/>
        <v>107.99999999999993</v>
      </c>
      <c r="F930" s="3">
        <v>21.9</v>
      </c>
      <c r="G930" s="3" t="s">
        <v>366</v>
      </c>
      <c r="H930" s="3">
        <v>23.1</v>
      </c>
      <c r="I930" s="3">
        <v>95.833333330000002</v>
      </c>
      <c r="J930" s="3">
        <v>52</v>
      </c>
      <c r="K930" s="8">
        <v>1</v>
      </c>
      <c r="L930" s="3">
        <v>0</v>
      </c>
      <c r="M930" s="14">
        <v>2</v>
      </c>
      <c r="N930" s="14">
        <v>1</v>
      </c>
      <c r="O930" s="14">
        <v>0</v>
      </c>
      <c r="P930" s="3" t="s">
        <v>340</v>
      </c>
    </row>
    <row r="931" spans="1:16" ht="13.5" thickBot="1" x14ac:dyDescent="0.25">
      <c r="A931" s="5">
        <v>42575</v>
      </c>
      <c r="B931" s="3">
        <v>91</v>
      </c>
      <c r="C931" s="6">
        <v>0.3756944444444445</v>
      </c>
      <c r="D931" s="13">
        <v>9</v>
      </c>
      <c r="E931" s="13">
        <f t="shared" si="14"/>
        <v>163.00000000000006</v>
      </c>
      <c r="F931" s="3">
        <v>24.3</v>
      </c>
      <c r="G931" s="3" t="s">
        <v>366</v>
      </c>
      <c r="H931" s="3">
        <v>23.6</v>
      </c>
      <c r="I931" s="3">
        <v>94.5</v>
      </c>
      <c r="J931" s="3">
        <v>54</v>
      </c>
      <c r="K931" s="8">
        <v>1</v>
      </c>
      <c r="L931" s="3">
        <v>0</v>
      </c>
      <c r="M931" s="14">
        <v>2</v>
      </c>
      <c r="N931" s="14">
        <v>1</v>
      </c>
      <c r="O931" s="14">
        <v>0</v>
      </c>
      <c r="P931" s="3" t="s">
        <v>340</v>
      </c>
    </row>
    <row r="932" spans="1:16" ht="13.5" thickBot="1" x14ac:dyDescent="0.25">
      <c r="A932" s="5">
        <v>42575</v>
      </c>
      <c r="B932" s="3">
        <v>91</v>
      </c>
      <c r="C932" s="6">
        <v>0.41875000000000001</v>
      </c>
      <c r="D932" s="13">
        <v>10</v>
      </c>
      <c r="E932" s="13">
        <f t="shared" si="14"/>
        <v>225</v>
      </c>
      <c r="F932" s="3">
        <v>25.6</v>
      </c>
      <c r="G932" s="3" t="s">
        <v>366</v>
      </c>
      <c r="H932" s="3">
        <v>23.8</v>
      </c>
      <c r="I932" s="3">
        <v>102</v>
      </c>
      <c r="J932" s="3">
        <v>50</v>
      </c>
      <c r="K932" s="8">
        <v>1</v>
      </c>
      <c r="L932" s="3">
        <v>0.2</v>
      </c>
      <c r="M932" s="14">
        <v>2</v>
      </c>
      <c r="N932" s="14">
        <v>1</v>
      </c>
      <c r="O932" s="14">
        <v>0</v>
      </c>
      <c r="P932" s="3" t="s">
        <v>340</v>
      </c>
    </row>
    <row r="933" spans="1:16" ht="13.5" thickBot="1" x14ac:dyDescent="0.25">
      <c r="A933" s="5">
        <v>42575</v>
      </c>
      <c r="B933" s="3">
        <v>91</v>
      </c>
      <c r="C933" s="6">
        <v>0.46249999999999997</v>
      </c>
      <c r="D933" s="13">
        <v>11</v>
      </c>
      <c r="E933" s="13">
        <f t="shared" si="14"/>
        <v>287.99999999999994</v>
      </c>
      <c r="F933" s="3">
        <v>25.8</v>
      </c>
      <c r="G933" s="3" t="s">
        <v>366</v>
      </c>
      <c r="H933" s="3">
        <v>24.8</v>
      </c>
      <c r="I933" s="3">
        <v>106</v>
      </c>
      <c r="J933" s="3">
        <v>58</v>
      </c>
      <c r="K933" s="8">
        <v>1</v>
      </c>
      <c r="L933" s="3">
        <v>2.5</v>
      </c>
      <c r="M933" s="14">
        <v>2</v>
      </c>
      <c r="N933" s="14">
        <v>1</v>
      </c>
      <c r="O933" s="14">
        <v>0</v>
      </c>
      <c r="P933" s="3" t="s">
        <v>340</v>
      </c>
    </row>
    <row r="934" spans="1:16" ht="13.5" thickBot="1" x14ac:dyDescent="0.25">
      <c r="A934" s="5">
        <v>42575</v>
      </c>
      <c r="B934" s="3">
        <v>91</v>
      </c>
      <c r="C934" s="6">
        <v>0.50347222222222221</v>
      </c>
      <c r="D934" s="13">
        <v>12</v>
      </c>
      <c r="E934" s="13">
        <f t="shared" si="14"/>
        <v>347</v>
      </c>
      <c r="F934" s="3">
        <v>25.2</v>
      </c>
      <c r="G934" s="3" t="s">
        <v>366</v>
      </c>
      <c r="H934" s="3">
        <v>26.1</v>
      </c>
      <c r="I934" s="3">
        <v>108</v>
      </c>
      <c r="J934" s="3">
        <v>58</v>
      </c>
      <c r="K934" s="8">
        <v>1</v>
      </c>
      <c r="L934" s="3">
        <v>1.8</v>
      </c>
      <c r="M934" s="14">
        <v>2</v>
      </c>
      <c r="N934" s="14">
        <v>1</v>
      </c>
      <c r="O934" s="14">
        <v>0</v>
      </c>
      <c r="P934" s="3" t="s">
        <v>340</v>
      </c>
    </row>
    <row r="935" spans="1:16" ht="13.5" thickBot="1" x14ac:dyDescent="0.25">
      <c r="A935" s="5">
        <v>42575</v>
      </c>
      <c r="B935" s="3">
        <v>91</v>
      </c>
      <c r="C935" s="6">
        <v>0.55902777777777779</v>
      </c>
      <c r="D935" s="13">
        <v>13</v>
      </c>
      <c r="E935" s="13">
        <f t="shared" si="14"/>
        <v>427</v>
      </c>
      <c r="F935" s="3">
        <v>37.299999999999997</v>
      </c>
      <c r="G935" s="3" t="s">
        <v>365</v>
      </c>
      <c r="H935" s="3">
        <v>29.7</v>
      </c>
      <c r="I935" s="3">
        <v>106</v>
      </c>
      <c r="J935" s="3">
        <v>56</v>
      </c>
      <c r="K935" s="8">
        <v>1</v>
      </c>
      <c r="L935" s="3">
        <v>3.1</v>
      </c>
      <c r="M935" s="14">
        <v>2</v>
      </c>
      <c r="N935" s="14">
        <v>1</v>
      </c>
      <c r="O935" s="14">
        <v>0</v>
      </c>
      <c r="P935" s="3" t="s">
        <v>340</v>
      </c>
    </row>
    <row r="936" spans="1:16" ht="13.5" thickBot="1" x14ac:dyDescent="0.25">
      <c r="A936" s="5">
        <v>42575</v>
      </c>
      <c r="B936" s="3">
        <v>91</v>
      </c>
      <c r="C936" s="6">
        <v>0.58611111111111114</v>
      </c>
      <c r="D936" s="13">
        <v>14</v>
      </c>
      <c r="E936" s="13">
        <f t="shared" si="14"/>
        <v>466</v>
      </c>
      <c r="F936" s="3">
        <v>39.6</v>
      </c>
      <c r="G936" s="3" t="s">
        <v>365</v>
      </c>
      <c r="H936" s="3">
        <v>31.9</v>
      </c>
      <c r="I936" s="3">
        <v>106</v>
      </c>
      <c r="J936" s="3">
        <v>56</v>
      </c>
      <c r="K936" s="8">
        <v>1</v>
      </c>
      <c r="L936" s="3">
        <v>3.5</v>
      </c>
      <c r="M936" s="14">
        <v>2</v>
      </c>
      <c r="N936" s="14">
        <v>1</v>
      </c>
      <c r="O936" s="14">
        <v>0</v>
      </c>
      <c r="P936" s="3" t="s">
        <v>340</v>
      </c>
    </row>
    <row r="937" spans="1:16" ht="13.5" thickBot="1" x14ac:dyDescent="0.25">
      <c r="A937" s="5">
        <v>42575</v>
      </c>
      <c r="B937" s="3">
        <v>91</v>
      </c>
      <c r="C937" s="6">
        <v>0.62847222222222221</v>
      </c>
      <c r="D937" s="13">
        <v>15</v>
      </c>
      <c r="E937" s="13">
        <f t="shared" si="14"/>
        <v>527</v>
      </c>
      <c r="F937" s="3">
        <v>42.8</v>
      </c>
      <c r="G937" s="3" t="s">
        <v>365</v>
      </c>
      <c r="H937" s="3">
        <v>32.200000000000003</v>
      </c>
      <c r="I937" s="3">
        <v>106</v>
      </c>
      <c r="J937" s="3">
        <v>56</v>
      </c>
      <c r="K937" s="8">
        <v>1</v>
      </c>
      <c r="L937" s="3">
        <v>3.2</v>
      </c>
      <c r="M937" s="14">
        <v>0</v>
      </c>
      <c r="N937" s="14">
        <v>0</v>
      </c>
      <c r="O937" s="14">
        <v>1</v>
      </c>
      <c r="P937" s="3" t="s">
        <v>340</v>
      </c>
    </row>
    <row r="938" spans="1:16" ht="13.5" thickBot="1" x14ac:dyDescent="0.25">
      <c r="A938" s="5">
        <v>42575</v>
      </c>
      <c r="B938" s="3">
        <v>91</v>
      </c>
      <c r="C938" s="6">
        <v>0.66666666666666663</v>
      </c>
      <c r="D938" s="13">
        <v>16</v>
      </c>
      <c r="E938" s="13">
        <f t="shared" si="14"/>
        <v>582</v>
      </c>
      <c r="F938" s="3">
        <v>40</v>
      </c>
      <c r="G938" s="3" t="s">
        <v>365</v>
      </c>
      <c r="H938" s="3">
        <v>29.9</v>
      </c>
      <c r="I938" s="3">
        <v>106</v>
      </c>
      <c r="J938" s="3">
        <v>56</v>
      </c>
      <c r="K938" s="8">
        <v>1</v>
      </c>
      <c r="L938" s="3">
        <v>5.8</v>
      </c>
      <c r="M938" s="14">
        <v>0</v>
      </c>
      <c r="N938" s="14">
        <v>0</v>
      </c>
      <c r="O938" s="14">
        <v>1</v>
      </c>
      <c r="P938" s="3" t="s">
        <v>340</v>
      </c>
    </row>
    <row r="939" spans="1:16" ht="13.5" thickBot="1" x14ac:dyDescent="0.25">
      <c r="A939" s="5">
        <v>42575</v>
      </c>
      <c r="B939" s="3">
        <v>92</v>
      </c>
      <c r="C939" s="6">
        <v>0.26458333333333334</v>
      </c>
      <c r="D939" s="13">
        <v>6</v>
      </c>
      <c r="E939" s="13">
        <f t="shared" si="14"/>
        <v>0</v>
      </c>
      <c r="F939" s="3" t="s">
        <v>4</v>
      </c>
      <c r="G939" s="3" t="s">
        <v>4</v>
      </c>
      <c r="H939" s="3">
        <v>21.8</v>
      </c>
      <c r="I939" s="3">
        <v>100</v>
      </c>
      <c r="J939" s="3">
        <v>315</v>
      </c>
      <c r="K939" s="8">
        <v>0</v>
      </c>
      <c r="L939" s="3">
        <v>0</v>
      </c>
      <c r="M939" s="14">
        <v>2</v>
      </c>
      <c r="N939" s="14">
        <v>1</v>
      </c>
      <c r="O939" s="14">
        <v>0</v>
      </c>
      <c r="P939" s="3" t="s">
        <v>341</v>
      </c>
    </row>
    <row r="940" spans="1:16" ht="13.5" thickBot="1" x14ac:dyDescent="0.25">
      <c r="A940" s="5">
        <v>42575</v>
      </c>
      <c r="B940" s="3">
        <v>92</v>
      </c>
      <c r="C940" s="6">
        <v>0.30763888888888891</v>
      </c>
      <c r="D940" s="13">
        <v>7</v>
      </c>
      <c r="E940" s="13">
        <f t="shared" si="14"/>
        <v>62.000000000000021</v>
      </c>
      <c r="F940" s="3" t="s">
        <v>4</v>
      </c>
      <c r="G940" s="3" t="s">
        <v>4</v>
      </c>
      <c r="H940" s="3">
        <v>23.3</v>
      </c>
      <c r="I940" s="3">
        <v>100</v>
      </c>
      <c r="J940" s="3">
        <v>315</v>
      </c>
      <c r="K940" s="8">
        <v>0</v>
      </c>
      <c r="L940" s="3">
        <v>0</v>
      </c>
      <c r="M940" s="14">
        <v>2</v>
      </c>
      <c r="N940" s="14">
        <v>1</v>
      </c>
      <c r="O940" s="14">
        <v>0</v>
      </c>
      <c r="P940" s="3" t="s">
        <v>341</v>
      </c>
    </row>
    <row r="941" spans="1:16" ht="13.5" thickBot="1" x14ac:dyDescent="0.25">
      <c r="A941" s="5">
        <v>42575</v>
      </c>
      <c r="B941" s="3">
        <v>92</v>
      </c>
      <c r="C941" s="6">
        <v>0.3430555555555555</v>
      </c>
      <c r="D941" s="13">
        <v>8</v>
      </c>
      <c r="E941" s="13">
        <f t="shared" si="14"/>
        <v>112.99999999999991</v>
      </c>
      <c r="F941" s="3" t="s">
        <v>4</v>
      </c>
      <c r="G941" s="3" t="s">
        <v>4</v>
      </c>
      <c r="H941" s="3">
        <v>22.6</v>
      </c>
      <c r="I941" s="3">
        <v>100</v>
      </c>
      <c r="J941" s="3">
        <v>315</v>
      </c>
      <c r="K941" s="8">
        <v>0</v>
      </c>
      <c r="L941" s="3">
        <v>0.4</v>
      </c>
      <c r="M941" s="14">
        <v>2</v>
      </c>
      <c r="N941" s="14">
        <v>1</v>
      </c>
      <c r="O941" s="14">
        <v>0</v>
      </c>
      <c r="P941" s="3" t="s">
        <v>341</v>
      </c>
    </row>
    <row r="942" spans="1:16" ht="13.5" thickBot="1" x14ac:dyDescent="0.25">
      <c r="A942" s="5">
        <v>42575</v>
      </c>
      <c r="B942" s="3">
        <v>92</v>
      </c>
      <c r="C942" s="6">
        <v>0.38125000000000003</v>
      </c>
      <c r="D942" s="13">
        <v>9</v>
      </c>
      <c r="E942" s="13">
        <f t="shared" si="14"/>
        <v>168.00000000000006</v>
      </c>
      <c r="F942" s="3" t="s">
        <v>4</v>
      </c>
      <c r="G942" s="3" t="s">
        <v>4</v>
      </c>
      <c r="H942" s="3">
        <v>24.1</v>
      </c>
      <c r="I942" s="3">
        <v>100</v>
      </c>
      <c r="J942" s="3">
        <v>315</v>
      </c>
      <c r="K942" s="8">
        <v>0</v>
      </c>
      <c r="L942" s="3">
        <v>0</v>
      </c>
      <c r="M942" s="14">
        <v>2</v>
      </c>
      <c r="N942" s="14">
        <v>1</v>
      </c>
      <c r="O942" s="14">
        <v>0</v>
      </c>
      <c r="P942" s="3" t="s">
        <v>341</v>
      </c>
    </row>
    <row r="943" spans="1:16" ht="13.5" thickBot="1" x14ac:dyDescent="0.25">
      <c r="A943" s="5">
        <v>42575</v>
      </c>
      <c r="B943" s="3">
        <v>92</v>
      </c>
      <c r="C943" s="6">
        <v>0.42291666666666666</v>
      </c>
      <c r="D943" s="13">
        <v>10</v>
      </c>
      <c r="E943" s="13">
        <f t="shared" si="14"/>
        <v>228</v>
      </c>
      <c r="F943" s="3" t="s">
        <v>4</v>
      </c>
      <c r="G943" s="3" t="s">
        <v>4</v>
      </c>
      <c r="H943" s="3">
        <v>24.2</v>
      </c>
      <c r="I943" s="3">
        <v>100</v>
      </c>
      <c r="J943" s="3">
        <v>315</v>
      </c>
      <c r="K943" s="8">
        <v>0</v>
      </c>
      <c r="L943" s="3">
        <v>1</v>
      </c>
      <c r="M943" s="14">
        <v>2</v>
      </c>
      <c r="N943" s="14">
        <v>1</v>
      </c>
      <c r="O943" s="14">
        <v>0</v>
      </c>
      <c r="P943" s="3" t="s">
        <v>341</v>
      </c>
    </row>
    <row r="944" spans="1:16" ht="13.5" thickBot="1" x14ac:dyDescent="0.25">
      <c r="A944" s="5">
        <v>42575</v>
      </c>
      <c r="B944" s="3">
        <v>92</v>
      </c>
      <c r="C944" s="6">
        <v>0.46736111111111112</v>
      </c>
      <c r="D944" s="13">
        <v>11</v>
      </c>
      <c r="E944" s="13">
        <f t="shared" si="14"/>
        <v>292</v>
      </c>
      <c r="F944" s="3" t="s">
        <v>4</v>
      </c>
      <c r="G944" s="3" t="s">
        <v>4</v>
      </c>
      <c r="H944" s="3">
        <v>24.3</v>
      </c>
      <c r="I944" s="3">
        <v>100</v>
      </c>
      <c r="J944" s="3">
        <v>315</v>
      </c>
      <c r="K944" s="8">
        <v>0</v>
      </c>
      <c r="L944" s="3">
        <v>0.3</v>
      </c>
      <c r="M944" s="14">
        <v>2</v>
      </c>
      <c r="N944" s="14">
        <v>1</v>
      </c>
      <c r="O944" s="14">
        <v>0</v>
      </c>
      <c r="P944" s="3" t="s">
        <v>341</v>
      </c>
    </row>
    <row r="945" spans="1:16" ht="13.5" thickBot="1" x14ac:dyDescent="0.25">
      <c r="A945" s="5">
        <v>42575</v>
      </c>
      <c r="B945" s="3">
        <v>92</v>
      </c>
      <c r="C945" s="6">
        <v>0.50694444444444442</v>
      </c>
      <c r="D945" s="13">
        <v>12</v>
      </c>
      <c r="E945" s="13">
        <f t="shared" si="14"/>
        <v>348.99999999999994</v>
      </c>
      <c r="F945" s="3" t="s">
        <v>4</v>
      </c>
      <c r="G945" s="3" t="s">
        <v>4</v>
      </c>
      <c r="H945" s="3">
        <v>25.7</v>
      </c>
      <c r="I945" s="3">
        <v>100</v>
      </c>
      <c r="J945" s="3">
        <v>315</v>
      </c>
      <c r="K945" s="8">
        <v>0</v>
      </c>
      <c r="L945" s="3">
        <v>0</v>
      </c>
      <c r="M945" s="14">
        <v>2</v>
      </c>
      <c r="N945" s="14">
        <v>1</v>
      </c>
      <c r="O945" s="14">
        <v>0</v>
      </c>
      <c r="P945" s="3" t="s">
        <v>341</v>
      </c>
    </row>
    <row r="946" spans="1:16" ht="13.5" thickBot="1" x14ac:dyDescent="0.25">
      <c r="A946" s="5">
        <v>42575</v>
      </c>
      <c r="B946" s="3">
        <v>92</v>
      </c>
      <c r="C946" s="6">
        <v>0.5625</v>
      </c>
      <c r="D946" s="13">
        <v>13</v>
      </c>
      <c r="E946" s="13">
        <f t="shared" si="14"/>
        <v>429</v>
      </c>
      <c r="F946" s="3" t="s">
        <v>4</v>
      </c>
      <c r="G946" s="3" t="s">
        <v>4</v>
      </c>
      <c r="H946" s="3">
        <v>32.1</v>
      </c>
      <c r="I946" s="3">
        <v>100</v>
      </c>
      <c r="J946" s="3">
        <v>315</v>
      </c>
      <c r="K946" s="8">
        <v>0</v>
      </c>
      <c r="L946" s="3">
        <v>2.4</v>
      </c>
      <c r="M946" s="14">
        <v>2</v>
      </c>
      <c r="N946" s="14">
        <v>1</v>
      </c>
      <c r="O946" s="14">
        <v>0</v>
      </c>
      <c r="P946" s="3" t="s">
        <v>341</v>
      </c>
    </row>
    <row r="947" spans="1:16" ht="13.5" thickBot="1" x14ac:dyDescent="0.25">
      <c r="A947" s="5">
        <v>42575</v>
      </c>
      <c r="B947" s="3">
        <v>92</v>
      </c>
      <c r="C947" s="6">
        <v>0.58888888888888891</v>
      </c>
      <c r="D947" s="13">
        <v>14</v>
      </c>
      <c r="E947" s="13">
        <f t="shared" si="14"/>
        <v>467</v>
      </c>
      <c r="F947" s="3" t="s">
        <v>4</v>
      </c>
      <c r="G947" s="3" t="s">
        <v>4</v>
      </c>
      <c r="H947" s="3" t="s">
        <v>4</v>
      </c>
      <c r="I947" s="3" t="s">
        <v>4</v>
      </c>
      <c r="J947" s="3" t="s">
        <v>4</v>
      </c>
      <c r="K947" s="8" t="s">
        <v>4</v>
      </c>
      <c r="L947" s="3">
        <v>3.4</v>
      </c>
      <c r="M947" s="14">
        <v>2</v>
      </c>
      <c r="N947" s="14">
        <v>1</v>
      </c>
      <c r="O947" s="14">
        <v>0</v>
      </c>
      <c r="P947" s="3" t="s">
        <v>341</v>
      </c>
    </row>
    <row r="948" spans="1:16" ht="13.5" thickBot="1" x14ac:dyDescent="0.25">
      <c r="A948" s="5">
        <v>42575</v>
      </c>
      <c r="B948" s="3">
        <v>92</v>
      </c>
      <c r="C948" s="6">
        <v>0.63124999999999998</v>
      </c>
      <c r="D948" s="13">
        <v>15</v>
      </c>
      <c r="E948" s="13">
        <f t="shared" si="14"/>
        <v>528</v>
      </c>
      <c r="F948" s="3" t="s">
        <v>4</v>
      </c>
      <c r="G948" s="3" t="s">
        <v>4</v>
      </c>
      <c r="H948" s="3" t="s">
        <v>4</v>
      </c>
      <c r="I948" s="3" t="s">
        <v>4</v>
      </c>
      <c r="J948" s="3" t="s">
        <v>4</v>
      </c>
      <c r="K948" s="8" t="s">
        <v>4</v>
      </c>
      <c r="L948" s="3">
        <v>1.9</v>
      </c>
      <c r="M948" s="14" t="s">
        <v>4</v>
      </c>
      <c r="N948" s="14" t="s">
        <v>4</v>
      </c>
      <c r="O948" s="14" t="s">
        <v>4</v>
      </c>
      <c r="P948" s="3" t="s">
        <v>341</v>
      </c>
    </row>
    <row r="949" spans="1:16" ht="13.5" thickBot="1" x14ac:dyDescent="0.25">
      <c r="A949" s="5">
        <v>42575</v>
      </c>
      <c r="B949" s="3">
        <v>92</v>
      </c>
      <c r="C949" s="6">
        <v>0.66875000000000007</v>
      </c>
      <c r="D949" s="13">
        <v>16</v>
      </c>
      <c r="E949" s="13">
        <f t="shared" si="14"/>
        <v>582.00000000000011</v>
      </c>
      <c r="F949" s="3" t="s">
        <v>4</v>
      </c>
      <c r="G949" s="3" t="s">
        <v>4</v>
      </c>
      <c r="H949" s="3" t="s">
        <v>4</v>
      </c>
      <c r="I949" s="3" t="s">
        <v>4</v>
      </c>
      <c r="J949" s="3" t="s">
        <v>4</v>
      </c>
      <c r="K949" s="8" t="s">
        <v>4</v>
      </c>
      <c r="L949" s="3" t="s">
        <v>4</v>
      </c>
      <c r="M949" s="14" t="s">
        <v>4</v>
      </c>
      <c r="N949" s="14" t="s">
        <v>4</v>
      </c>
      <c r="O949" s="14" t="s">
        <v>4</v>
      </c>
      <c r="P949" s="3" t="s">
        <v>341</v>
      </c>
    </row>
    <row r="950" spans="1:16" ht="13.5" thickBot="1" x14ac:dyDescent="0.25">
      <c r="A950" s="5">
        <v>42575</v>
      </c>
      <c r="B950" s="3">
        <v>94</v>
      </c>
      <c r="C950" s="6">
        <v>0.25763888888888892</v>
      </c>
      <c r="D950" s="13">
        <v>6</v>
      </c>
      <c r="E950" s="13">
        <f t="shared" si="14"/>
        <v>0</v>
      </c>
      <c r="F950" s="3">
        <v>21.1</v>
      </c>
      <c r="G950" s="3" t="s">
        <v>366</v>
      </c>
      <c r="H950" s="3">
        <v>23</v>
      </c>
      <c r="I950" s="3">
        <v>110</v>
      </c>
      <c r="J950" s="3">
        <v>218</v>
      </c>
      <c r="K950" s="8">
        <v>1</v>
      </c>
      <c r="L950" s="3">
        <v>0.4</v>
      </c>
      <c r="M950" s="14">
        <v>2</v>
      </c>
      <c r="N950" s="14">
        <v>1</v>
      </c>
      <c r="O950" s="14">
        <v>0</v>
      </c>
      <c r="P950" s="3" t="s">
        <v>342</v>
      </c>
    </row>
    <row r="951" spans="1:16" ht="13.5" thickBot="1" x14ac:dyDescent="0.25">
      <c r="A951" s="5">
        <v>42575</v>
      </c>
      <c r="B951" s="3">
        <v>94</v>
      </c>
      <c r="C951" s="6">
        <v>0.28958333333333336</v>
      </c>
      <c r="D951" s="13">
        <v>7</v>
      </c>
      <c r="E951" s="13">
        <f t="shared" si="14"/>
        <v>46</v>
      </c>
      <c r="F951" s="3">
        <v>22.4</v>
      </c>
      <c r="G951" s="3" t="s">
        <v>366</v>
      </c>
      <c r="H951" s="3">
        <v>22.1</v>
      </c>
      <c r="I951" s="3">
        <v>107</v>
      </c>
      <c r="J951" s="3">
        <v>220</v>
      </c>
      <c r="K951" s="8">
        <v>1</v>
      </c>
      <c r="L951" s="3">
        <v>1.6</v>
      </c>
      <c r="M951" s="14">
        <v>2</v>
      </c>
      <c r="N951" s="14">
        <v>1</v>
      </c>
      <c r="O951" s="14">
        <v>0</v>
      </c>
      <c r="P951" s="3" t="s">
        <v>342</v>
      </c>
    </row>
    <row r="952" spans="1:16" ht="13.5" thickBot="1" x14ac:dyDescent="0.25">
      <c r="A952" s="5">
        <v>42575</v>
      </c>
      <c r="B952" s="3">
        <v>94</v>
      </c>
      <c r="C952" s="6">
        <v>0.33333333333333331</v>
      </c>
      <c r="D952" s="13">
        <v>8</v>
      </c>
      <c r="E952" s="13">
        <f t="shared" si="14"/>
        <v>108.99999999999994</v>
      </c>
      <c r="F952" s="3">
        <v>22.1</v>
      </c>
      <c r="G952" s="3" t="s">
        <v>366</v>
      </c>
      <c r="H952" s="3">
        <v>28.3</v>
      </c>
      <c r="I952" s="3">
        <v>106.91666669999999</v>
      </c>
      <c r="J952" s="3">
        <v>218</v>
      </c>
      <c r="K952" s="8">
        <v>1</v>
      </c>
      <c r="L952" s="3">
        <v>0</v>
      </c>
      <c r="M952" s="14">
        <v>2</v>
      </c>
      <c r="N952" s="14">
        <v>1</v>
      </c>
      <c r="O952" s="14">
        <v>0</v>
      </c>
      <c r="P952" s="3" t="s">
        <v>342</v>
      </c>
    </row>
    <row r="953" spans="1:16" ht="13.5" thickBot="1" x14ac:dyDescent="0.25">
      <c r="A953" s="5">
        <v>42575</v>
      </c>
      <c r="B953" s="3">
        <v>94</v>
      </c>
      <c r="C953" s="6">
        <v>0.37222222222222223</v>
      </c>
      <c r="D953" s="13">
        <v>9</v>
      </c>
      <c r="E953" s="13">
        <f t="shared" si="14"/>
        <v>165</v>
      </c>
      <c r="F953" s="3">
        <v>24.2</v>
      </c>
      <c r="G953" s="3" t="s">
        <v>366</v>
      </c>
      <c r="H953" s="3">
        <v>22.9</v>
      </c>
      <c r="I953" s="3">
        <v>106.91666669999999</v>
      </c>
      <c r="J953" s="3">
        <v>218</v>
      </c>
      <c r="K953" s="8">
        <v>1</v>
      </c>
      <c r="L953" s="3">
        <v>0.3</v>
      </c>
      <c r="M953" s="14">
        <v>2</v>
      </c>
      <c r="N953" s="14">
        <v>1</v>
      </c>
      <c r="O953" s="14">
        <v>0</v>
      </c>
      <c r="P953" s="3" t="s">
        <v>342</v>
      </c>
    </row>
    <row r="954" spans="1:16" ht="13.5" thickBot="1" x14ac:dyDescent="0.25">
      <c r="A954" s="5">
        <v>42575</v>
      </c>
      <c r="B954" s="3">
        <v>94</v>
      </c>
      <c r="C954" s="6">
        <v>0.4145833333333333</v>
      </c>
      <c r="D954" s="13">
        <v>10</v>
      </c>
      <c r="E954" s="13">
        <f t="shared" si="14"/>
        <v>225.99999999999994</v>
      </c>
      <c r="F954" s="3">
        <v>25.3</v>
      </c>
      <c r="G954" s="3" t="s">
        <v>366</v>
      </c>
      <c r="H954" s="3">
        <v>23.8</v>
      </c>
      <c r="I954" s="3">
        <v>106.91666669999999</v>
      </c>
      <c r="J954" s="3">
        <v>218</v>
      </c>
      <c r="K954" s="8">
        <v>1</v>
      </c>
      <c r="L954" s="3">
        <v>1.4</v>
      </c>
      <c r="M954" s="14">
        <v>2</v>
      </c>
      <c r="N954" s="14">
        <v>1</v>
      </c>
      <c r="O954" s="14">
        <v>0</v>
      </c>
      <c r="P954" s="3" t="s">
        <v>342</v>
      </c>
    </row>
    <row r="955" spans="1:16" ht="13.5" thickBot="1" x14ac:dyDescent="0.25">
      <c r="A955" s="5">
        <v>42575</v>
      </c>
      <c r="B955" s="3">
        <v>94</v>
      </c>
      <c r="C955" s="6">
        <v>0.45763888888888887</v>
      </c>
      <c r="D955" s="13">
        <v>11</v>
      </c>
      <c r="E955" s="13">
        <f t="shared" si="14"/>
        <v>287.99999999999994</v>
      </c>
      <c r="F955" s="3">
        <v>26.4</v>
      </c>
      <c r="G955" s="3" t="s">
        <v>366</v>
      </c>
      <c r="H955" s="3">
        <v>24.8</v>
      </c>
      <c r="I955" s="3">
        <v>111</v>
      </c>
      <c r="J955" s="3">
        <v>224</v>
      </c>
      <c r="K955" s="8">
        <v>1</v>
      </c>
      <c r="L955" s="3">
        <v>3</v>
      </c>
      <c r="M955" s="14">
        <v>2</v>
      </c>
      <c r="N955" s="14">
        <v>1</v>
      </c>
      <c r="O955" s="14">
        <v>0</v>
      </c>
      <c r="P955" s="3" t="s">
        <v>342</v>
      </c>
    </row>
    <row r="956" spans="1:16" ht="13.5" thickBot="1" x14ac:dyDescent="0.25">
      <c r="A956" s="5">
        <v>42575</v>
      </c>
      <c r="B956" s="3">
        <v>94</v>
      </c>
      <c r="C956" s="6">
        <v>0.49861111111111112</v>
      </c>
      <c r="D956" s="13">
        <v>12</v>
      </c>
      <c r="E956" s="13">
        <f t="shared" si="14"/>
        <v>347</v>
      </c>
      <c r="F956" s="3">
        <v>26.5</v>
      </c>
      <c r="G956" s="3" t="s">
        <v>366</v>
      </c>
      <c r="H956" s="3">
        <v>25.4</v>
      </c>
      <c r="I956" s="3">
        <v>105</v>
      </c>
      <c r="J956" s="3">
        <v>228</v>
      </c>
      <c r="K956" s="8">
        <v>1</v>
      </c>
      <c r="L956" s="3">
        <v>0</v>
      </c>
      <c r="M956" s="14">
        <v>2</v>
      </c>
      <c r="N956" s="14">
        <v>1</v>
      </c>
      <c r="O956" s="14">
        <v>0</v>
      </c>
      <c r="P956" s="3" t="s">
        <v>342</v>
      </c>
    </row>
    <row r="957" spans="1:16" ht="13.5" thickBot="1" x14ac:dyDescent="0.25">
      <c r="A957" s="5">
        <v>42575</v>
      </c>
      <c r="B957" s="3">
        <v>94</v>
      </c>
      <c r="C957" s="6">
        <v>0.54791666666666672</v>
      </c>
      <c r="D957" s="13">
        <v>13</v>
      </c>
      <c r="E957" s="13">
        <f t="shared" si="14"/>
        <v>418.00000000000006</v>
      </c>
      <c r="F957" s="3">
        <v>38.200000000000003</v>
      </c>
      <c r="G957" s="3" t="s">
        <v>365</v>
      </c>
      <c r="H957" s="3">
        <v>29.6</v>
      </c>
      <c r="I957" s="3">
        <v>104</v>
      </c>
      <c r="J957" s="3">
        <v>232</v>
      </c>
      <c r="K957" s="8">
        <v>1</v>
      </c>
      <c r="L957" s="3">
        <v>1.6</v>
      </c>
      <c r="M957" s="14">
        <v>2</v>
      </c>
      <c r="N957" s="14">
        <v>1</v>
      </c>
      <c r="O957" s="14">
        <v>0</v>
      </c>
      <c r="P957" s="3" t="s">
        <v>342</v>
      </c>
    </row>
    <row r="958" spans="1:16" ht="13.5" thickBot="1" x14ac:dyDescent="0.25">
      <c r="A958" s="5">
        <v>42575</v>
      </c>
      <c r="B958" s="3">
        <v>94</v>
      </c>
      <c r="C958" s="6">
        <v>0.56666666666666665</v>
      </c>
      <c r="D958" s="13">
        <v>14</v>
      </c>
      <c r="E958" s="13">
        <f t="shared" si="14"/>
        <v>444.99999999999994</v>
      </c>
      <c r="F958" s="3">
        <v>37.6</v>
      </c>
      <c r="G958" s="3" t="s">
        <v>365</v>
      </c>
      <c r="H958" s="3">
        <v>30.8</v>
      </c>
      <c r="I958" s="3">
        <v>107</v>
      </c>
      <c r="J958" s="3">
        <v>234</v>
      </c>
      <c r="K958" s="8">
        <v>1</v>
      </c>
      <c r="L958" s="3">
        <v>3.3</v>
      </c>
      <c r="M958" s="14">
        <v>2</v>
      </c>
      <c r="N958" s="14">
        <v>1</v>
      </c>
      <c r="O958" s="14">
        <v>0</v>
      </c>
      <c r="P958" s="3" t="s">
        <v>342</v>
      </c>
    </row>
    <row r="959" spans="1:16" ht="13.5" thickBot="1" x14ac:dyDescent="0.25">
      <c r="A959" s="5">
        <v>42575</v>
      </c>
      <c r="B959" s="3">
        <v>94</v>
      </c>
      <c r="C959" s="6">
        <v>0.62361111111111112</v>
      </c>
      <c r="D959" s="13">
        <v>15</v>
      </c>
      <c r="E959" s="13">
        <f t="shared" si="14"/>
        <v>527</v>
      </c>
      <c r="F959" s="3">
        <v>39.6</v>
      </c>
      <c r="G959" s="3" t="s">
        <v>365</v>
      </c>
      <c r="H959" s="3">
        <v>29.6</v>
      </c>
      <c r="I959" s="3">
        <v>107</v>
      </c>
      <c r="J959" s="3">
        <v>234</v>
      </c>
      <c r="K959" s="8">
        <v>1</v>
      </c>
      <c r="L959" s="3">
        <v>6.7</v>
      </c>
      <c r="M959" s="14">
        <v>0</v>
      </c>
      <c r="N959" s="14">
        <v>0</v>
      </c>
      <c r="O959" s="14">
        <v>1</v>
      </c>
      <c r="P959" s="3" t="s">
        <v>342</v>
      </c>
    </row>
    <row r="960" spans="1:16" ht="13.5" thickBot="1" x14ac:dyDescent="0.25">
      <c r="A960" s="5">
        <v>42575</v>
      </c>
      <c r="B960" s="3">
        <v>94</v>
      </c>
      <c r="C960" s="6">
        <v>0.66180555555555554</v>
      </c>
      <c r="D960" s="13">
        <v>16</v>
      </c>
      <c r="E960" s="13">
        <f t="shared" si="14"/>
        <v>582</v>
      </c>
      <c r="F960" s="3">
        <v>39.200000000000003</v>
      </c>
      <c r="G960" s="3" t="s">
        <v>365</v>
      </c>
      <c r="H960" s="3">
        <v>30.4</v>
      </c>
      <c r="I960" s="3">
        <v>107</v>
      </c>
      <c r="J960" s="3">
        <v>234</v>
      </c>
      <c r="K960" s="8">
        <v>1</v>
      </c>
      <c r="L960" s="3">
        <v>6.9</v>
      </c>
      <c r="M960" s="14">
        <v>0</v>
      </c>
      <c r="N960" s="14">
        <v>0</v>
      </c>
      <c r="O960" s="14">
        <v>1</v>
      </c>
      <c r="P960" s="3" t="s">
        <v>342</v>
      </c>
    </row>
    <row r="961" spans="1:16" ht="13.5" thickBot="1" x14ac:dyDescent="0.25">
      <c r="A961" s="5">
        <v>42575</v>
      </c>
      <c r="B961" s="3">
        <v>100</v>
      </c>
      <c r="C961" s="6">
        <v>0.25763888888888892</v>
      </c>
      <c r="D961" s="13">
        <v>6</v>
      </c>
      <c r="E961" s="13">
        <f t="shared" si="14"/>
        <v>0</v>
      </c>
      <c r="F961" s="3">
        <v>21.1</v>
      </c>
      <c r="G961" s="3" t="s">
        <v>366</v>
      </c>
      <c r="H961" s="3">
        <v>23</v>
      </c>
      <c r="I961" s="3">
        <v>110</v>
      </c>
      <c r="J961" s="3">
        <v>218</v>
      </c>
      <c r="K961" s="8">
        <v>1</v>
      </c>
      <c r="L961" s="3">
        <v>0.4</v>
      </c>
      <c r="M961" s="14">
        <v>2</v>
      </c>
      <c r="N961" s="14">
        <v>1</v>
      </c>
      <c r="O961" s="14">
        <v>0</v>
      </c>
      <c r="P961" s="3" t="s">
        <v>343</v>
      </c>
    </row>
    <row r="962" spans="1:16" ht="13.5" thickBot="1" x14ac:dyDescent="0.25">
      <c r="A962" s="5">
        <v>42575</v>
      </c>
      <c r="B962" s="3">
        <v>100</v>
      </c>
      <c r="C962" s="6">
        <v>0.28958333333333336</v>
      </c>
      <c r="D962" s="13">
        <v>7</v>
      </c>
      <c r="E962" s="13">
        <f t="shared" ref="E962:E1025" si="15">IF(B962=B961,((C962-C961)*1440)+E961,0)</f>
        <v>46</v>
      </c>
      <c r="F962" s="3">
        <v>22.4</v>
      </c>
      <c r="G962" s="3" t="s">
        <v>366</v>
      </c>
      <c r="H962" s="3">
        <v>22.1</v>
      </c>
      <c r="I962" s="3">
        <v>107</v>
      </c>
      <c r="J962" s="3">
        <v>220</v>
      </c>
      <c r="K962" s="8">
        <v>1</v>
      </c>
      <c r="L962" s="3">
        <v>1.6</v>
      </c>
      <c r="M962" s="14">
        <v>2</v>
      </c>
      <c r="N962" s="14">
        <v>1</v>
      </c>
      <c r="O962" s="14">
        <v>0</v>
      </c>
      <c r="P962" s="3" t="s">
        <v>343</v>
      </c>
    </row>
    <row r="963" spans="1:16" ht="13.5" thickBot="1" x14ac:dyDescent="0.25">
      <c r="A963" s="5">
        <v>42575</v>
      </c>
      <c r="B963" s="3">
        <v>100</v>
      </c>
      <c r="C963" s="6">
        <v>0.33333333333333331</v>
      </c>
      <c r="D963" s="13">
        <v>8</v>
      </c>
      <c r="E963" s="13">
        <f t="shared" si="15"/>
        <v>108.99999999999994</v>
      </c>
      <c r="F963" s="3">
        <v>22.1</v>
      </c>
      <c r="G963" s="3" t="s">
        <v>366</v>
      </c>
      <c r="H963" s="3">
        <v>28.3</v>
      </c>
      <c r="I963" s="3">
        <v>106.91666669999999</v>
      </c>
      <c r="J963" s="3">
        <v>218</v>
      </c>
      <c r="K963" s="8">
        <v>1</v>
      </c>
      <c r="L963" s="3">
        <v>0</v>
      </c>
      <c r="M963" s="14">
        <v>2</v>
      </c>
      <c r="N963" s="14">
        <v>1</v>
      </c>
      <c r="O963" s="14">
        <v>0</v>
      </c>
      <c r="P963" s="3" t="s">
        <v>343</v>
      </c>
    </row>
    <row r="964" spans="1:16" ht="13.5" thickBot="1" x14ac:dyDescent="0.25">
      <c r="A964" s="5">
        <v>42575</v>
      </c>
      <c r="B964" s="3">
        <v>100</v>
      </c>
      <c r="C964" s="6">
        <v>0.37222222222222223</v>
      </c>
      <c r="D964" s="13">
        <v>9</v>
      </c>
      <c r="E964" s="13">
        <f t="shared" si="15"/>
        <v>165</v>
      </c>
      <c r="F964" s="3">
        <v>24.2</v>
      </c>
      <c r="G964" s="3" t="s">
        <v>366</v>
      </c>
      <c r="H964" s="3">
        <v>22.9</v>
      </c>
      <c r="I964" s="3">
        <v>106.91666669999999</v>
      </c>
      <c r="J964" s="3">
        <v>218</v>
      </c>
      <c r="K964" s="8">
        <v>1</v>
      </c>
      <c r="L964" s="3">
        <v>0.3</v>
      </c>
      <c r="M964" s="14">
        <v>2</v>
      </c>
      <c r="N964" s="14">
        <v>1</v>
      </c>
      <c r="O964" s="14">
        <v>0</v>
      </c>
      <c r="P964" s="3" t="s">
        <v>343</v>
      </c>
    </row>
    <row r="965" spans="1:16" ht="13.5" thickBot="1" x14ac:dyDescent="0.25">
      <c r="A965" s="5">
        <v>42575</v>
      </c>
      <c r="B965" s="3">
        <v>100</v>
      </c>
      <c r="C965" s="6">
        <v>0.4145833333333333</v>
      </c>
      <c r="D965" s="13">
        <v>10</v>
      </c>
      <c r="E965" s="13">
        <f t="shared" si="15"/>
        <v>225.99999999999994</v>
      </c>
      <c r="F965" s="3">
        <v>25</v>
      </c>
      <c r="G965" s="3" t="s">
        <v>366</v>
      </c>
      <c r="H965" s="3">
        <v>23.8</v>
      </c>
      <c r="I965" s="3">
        <v>106.91666669999999</v>
      </c>
      <c r="J965" s="3">
        <v>218</v>
      </c>
      <c r="K965" s="8">
        <v>1</v>
      </c>
      <c r="L965" s="3">
        <v>1.4</v>
      </c>
      <c r="M965" s="14">
        <v>2</v>
      </c>
      <c r="N965" s="14">
        <v>1</v>
      </c>
      <c r="O965" s="14">
        <v>0</v>
      </c>
      <c r="P965" s="3" t="s">
        <v>343</v>
      </c>
    </row>
    <row r="966" spans="1:16" ht="13.5" thickBot="1" x14ac:dyDescent="0.25">
      <c r="A966" s="5">
        <v>42575</v>
      </c>
      <c r="B966" s="3">
        <v>100</v>
      </c>
      <c r="C966" s="6">
        <v>0.45763888888888887</v>
      </c>
      <c r="D966" s="13">
        <v>11</v>
      </c>
      <c r="E966" s="13">
        <f t="shared" si="15"/>
        <v>287.99999999999994</v>
      </c>
      <c r="F966" s="3">
        <v>26.2</v>
      </c>
      <c r="G966" s="3" t="s">
        <v>366</v>
      </c>
      <c r="H966" s="3">
        <v>24.8</v>
      </c>
      <c r="I966" s="3">
        <v>106.91666669999999</v>
      </c>
      <c r="J966" s="3">
        <v>218</v>
      </c>
      <c r="K966" s="8">
        <v>1</v>
      </c>
      <c r="L966" s="3">
        <v>3</v>
      </c>
      <c r="M966" s="14">
        <v>2</v>
      </c>
      <c r="N966" s="14">
        <v>1</v>
      </c>
      <c r="O966" s="14">
        <v>0</v>
      </c>
      <c r="P966" s="3" t="s">
        <v>343</v>
      </c>
    </row>
    <row r="967" spans="1:16" ht="13.5" thickBot="1" x14ac:dyDescent="0.25">
      <c r="A967" s="5">
        <v>42575</v>
      </c>
      <c r="B967" s="3">
        <v>100</v>
      </c>
      <c r="C967" s="6">
        <v>0.49861111111111112</v>
      </c>
      <c r="D967" s="13">
        <v>12</v>
      </c>
      <c r="E967" s="13">
        <f t="shared" si="15"/>
        <v>347</v>
      </c>
      <c r="F967" s="3">
        <v>26.6</v>
      </c>
      <c r="G967" s="3" t="s">
        <v>366</v>
      </c>
      <c r="H967" s="3">
        <v>25.4</v>
      </c>
      <c r="I967" s="3">
        <v>106.91666669999999</v>
      </c>
      <c r="J967" s="3">
        <v>218</v>
      </c>
      <c r="K967" s="8">
        <v>1</v>
      </c>
      <c r="L967" s="3">
        <v>0</v>
      </c>
      <c r="M967" s="14">
        <v>2</v>
      </c>
      <c r="N967" s="14">
        <v>1</v>
      </c>
      <c r="O967" s="14">
        <v>0</v>
      </c>
      <c r="P967" s="3" t="s">
        <v>343</v>
      </c>
    </row>
    <row r="968" spans="1:16" ht="13.5" thickBot="1" x14ac:dyDescent="0.25">
      <c r="A968" s="5">
        <v>42575</v>
      </c>
      <c r="B968" s="3">
        <v>100</v>
      </c>
      <c r="C968" s="6">
        <v>0.54791666666666672</v>
      </c>
      <c r="D968" s="13">
        <v>13</v>
      </c>
      <c r="E968" s="13">
        <f t="shared" si="15"/>
        <v>418.00000000000006</v>
      </c>
      <c r="F968" s="3">
        <v>31.2</v>
      </c>
      <c r="G968" s="3" t="s">
        <v>365</v>
      </c>
      <c r="H968" s="3">
        <v>29.6</v>
      </c>
      <c r="I968" s="3">
        <v>108</v>
      </c>
      <c r="J968" s="3">
        <v>226</v>
      </c>
      <c r="K968" s="8">
        <v>1</v>
      </c>
      <c r="L968" s="3">
        <v>1.6</v>
      </c>
      <c r="M968" s="14">
        <v>2</v>
      </c>
      <c r="N968" s="14">
        <v>1</v>
      </c>
      <c r="O968" s="14">
        <v>0</v>
      </c>
      <c r="P968" s="3" t="s">
        <v>343</v>
      </c>
    </row>
    <row r="969" spans="1:16" ht="13.5" thickBot="1" x14ac:dyDescent="0.25">
      <c r="A969" s="5">
        <v>42575</v>
      </c>
      <c r="B969" s="3">
        <v>100</v>
      </c>
      <c r="C969" s="6">
        <v>0.56666666666666665</v>
      </c>
      <c r="D969" s="13">
        <v>14</v>
      </c>
      <c r="E969" s="13">
        <f t="shared" si="15"/>
        <v>444.99999999999994</v>
      </c>
      <c r="F969" s="3">
        <v>44.6</v>
      </c>
      <c r="G969" s="3" t="s">
        <v>365</v>
      </c>
      <c r="H969" s="3">
        <v>30.8</v>
      </c>
      <c r="I969" s="3">
        <v>108</v>
      </c>
      <c r="J969" s="3">
        <v>226</v>
      </c>
      <c r="K969" s="8">
        <v>1</v>
      </c>
      <c r="L969" s="3">
        <v>3.3</v>
      </c>
      <c r="M969" s="14">
        <v>2</v>
      </c>
      <c r="N969" s="14">
        <v>1</v>
      </c>
      <c r="O969" s="14">
        <v>0</v>
      </c>
      <c r="P969" s="3" t="s">
        <v>343</v>
      </c>
    </row>
    <row r="970" spans="1:16" ht="13.5" thickBot="1" x14ac:dyDescent="0.25">
      <c r="A970" s="5">
        <v>42575</v>
      </c>
      <c r="B970" s="3">
        <v>100</v>
      </c>
      <c r="C970" s="6">
        <v>0.62361111111111112</v>
      </c>
      <c r="D970" s="13">
        <v>15</v>
      </c>
      <c r="E970" s="13">
        <f t="shared" si="15"/>
        <v>527</v>
      </c>
      <c r="F970" s="3">
        <v>45.1</v>
      </c>
      <c r="G970" s="3" t="s">
        <v>365</v>
      </c>
      <c r="H970" s="3">
        <v>29.6</v>
      </c>
      <c r="I970" s="3">
        <v>108</v>
      </c>
      <c r="J970" s="3">
        <v>226</v>
      </c>
      <c r="K970" s="8">
        <v>1</v>
      </c>
      <c r="L970" s="3">
        <v>6.7</v>
      </c>
      <c r="M970" s="14">
        <v>0</v>
      </c>
      <c r="N970" s="14">
        <v>0</v>
      </c>
      <c r="O970" s="14">
        <v>1</v>
      </c>
      <c r="P970" s="3" t="s">
        <v>343</v>
      </c>
    </row>
    <row r="971" spans="1:16" ht="13.5" thickBot="1" x14ac:dyDescent="0.25">
      <c r="A971" s="5">
        <v>42575</v>
      </c>
      <c r="B971" s="3">
        <v>100</v>
      </c>
      <c r="C971" s="6">
        <v>0.66180555555555554</v>
      </c>
      <c r="D971" s="13">
        <v>16</v>
      </c>
      <c r="E971" s="13">
        <f t="shared" si="15"/>
        <v>582</v>
      </c>
      <c r="F971" s="3">
        <v>41.5</v>
      </c>
      <c r="G971" s="3" t="s">
        <v>365</v>
      </c>
      <c r="H971" s="3">
        <v>30.4</v>
      </c>
      <c r="I971" s="3">
        <v>108</v>
      </c>
      <c r="J971" s="3">
        <v>226</v>
      </c>
      <c r="K971" s="8">
        <v>1</v>
      </c>
      <c r="L971" s="3">
        <v>6.9</v>
      </c>
      <c r="M971" s="14">
        <v>0</v>
      </c>
      <c r="N971" s="14">
        <v>0</v>
      </c>
      <c r="O971" s="14">
        <v>1</v>
      </c>
      <c r="P971" s="3" t="s">
        <v>343</v>
      </c>
    </row>
    <row r="972" spans="1:16" ht="13.5" thickBot="1" x14ac:dyDescent="0.25">
      <c r="A972" s="5">
        <v>42575</v>
      </c>
      <c r="B972" s="3">
        <v>101</v>
      </c>
      <c r="C972" s="6">
        <v>0.26458333333333334</v>
      </c>
      <c r="D972" s="13">
        <v>6</v>
      </c>
      <c r="E972" s="13">
        <f t="shared" si="15"/>
        <v>0</v>
      </c>
      <c r="F972" s="3" t="s">
        <v>4</v>
      </c>
      <c r="G972" s="3" t="s">
        <v>4</v>
      </c>
      <c r="H972" s="3">
        <v>21.8</v>
      </c>
      <c r="I972" s="3">
        <v>100</v>
      </c>
      <c r="J972" s="3">
        <v>315</v>
      </c>
      <c r="K972" s="8">
        <v>0</v>
      </c>
      <c r="L972" s="3">
        <v>0</v>
      </c>
      <c r="M972" s="14">
        <v>2</v>
      </c>
      <c r="N972" s="14">
        <v>1</v>
      </c>
      <c r="O972" s="14">
        <v>0</v>
      </c>
      <c r="P972" s="3" t="s">
        <v>344</v>
      </c>
    </row>
    <row r="973" spans="1:16" ht="13.5" thickBot="1" x14ac:dyDescent="0.25">
      <c r="A973" s="5">
        <v>42575</v>
      </c>
      <c r="B973" s="3">
        <v>101</v>
      </c>
      <c r="C973" s="6">
        <v>0.30763888888888891</v>
      </c>
      <c r="D973" s="13">
        <v>7</v>
      </c>
      <c r="E973" s="13">
        <f t="shared" si="15"/>
        <v>62.000000000000021</v>
      </c>
      <c r="F973" s="3" t="s">
        <v>4</v>
      </c>
      <c r="G973" s="3" t="s">
        <v>4</v>
      </c>
      <c r="H973" s="3">
        <v>23.3</v>
      </c>
      <c r="I973" s="3">
        <v>100</v>
      </c>
      <c r="J973" s="3">
        <v>315</v>
      </c>
      <c r="K973" s="8">
        <v>0</v>
      </c>
      <c r="L973" s="3">
        <v>0</v>
      </c>
      <c r="M973" s="14">
        <v>2</v>
      </c>
      <c r="N973" s="14">
        <v>1</v>
      </c>
      <c r="O973" s="14">
        <v>0</v>
      </c>
      <c r="P973" s="3" t="s">
        <v>344</v>
      </c>
    </row>
    <row r="974" spans="1:16" ht="13.5" thickBot="1" x14ac:dyDescent="0.25">
      <c r="A974" s="5">
        <v>42575</v>
      </c>
      <c r="B974" s="3">
        <v>101</v>
      </c>
      <c r="C974" s="6">
        <v>0.3430555555555555</v>
      </c>
      <c r="D974" s="13">
        <v>16</v>
      </c>
      <c r="E974" s="13">
        <f t="shared" si="15"/>
        <v>112.99999999999991</v>
      </c>
      <c r="F974" s="3" t="s">
        <v>4</v>
      </c>
      <c r="G974" s="3" t="s">
        <v>4</v>
      </c>
      <c r="H974" s="3">
        <v>22.6</v>
      </c>
      <c r="I974" s="3">
        <v>100</v>
      </c>
      <c r="J974" s="3">
        <v>315</v>
      </c>
      <c r="K974" s="8">
        <v>0</v>
      </c>
      <c r="L974" s="3">
        <v>0.4</v>
      </c>
      <c r="M974" s="14">
        <v>2</v>
      </c>
      <c r="N974" s="14">
        <v>1</v>
      </c>
      <c r="O974" s="14">
        <v>0</v>
      </c>
      <c r="P974" s="3" t="s">
        <v>344</v>
      </c>
    </row>
    <row r="975" spans="1:16" ht="13.5" thickBot="1" x14ac:dyDescent="0.25">
      <c r="A975" s="5">
        <v>42575</v>
      </c>
      <c r="B975" s="3">
        <v>101</v>
      </c>
      <c r="C975" s="6">
        <v>0.38125000000000003</v>
      </c>
      <c r="D975" s="13">
        <v>8</v>
      </c>
      <c r="E975" s="13">
        <f t="shared" si="15"/>
        <v>168.00000000000006</v>
      </c>
      <c r="F975" s="3" t="s">
        <v>4</v>
      </c>
      <c r="G975" s="3" t="s">
        <v>4</v>
      </c>
      <c r="H975" s="3">
        <v>24.1</v>
      </c>
      <c r="I975" s="3">
        <v>100</v>
      </c>
      <c r="J975" s="3">
        <v>315</v>
      </c>
      <c r="K975" s="8">
        <v>0</v>
      </c>
      <c r="L975" s="3">
        <v>0</v>
      </c>
      <c r="M975" s="14">
        <v>2</v>
      </c>
      <c r="N975" s="14">
        <v>1</v>
      </c>
      <c r="O975" s="14">
        <v>0</v>
      </c>
      <c r="P975" s="3" t="s">
        <v>344</v>
      </c>
    </row>
    <row r="976" spans="1:16" ht="13.5" thickBot="1" x14ac:dyDescent="0.25">
      <c r="A976" s="5">
        <v>42575</v>
      </c>
      <c r="B976" s="3">
        <v>101</v>
      </c>
      <c r="C976" s="6">
        <v>0.42291666666666666</v>
      </c>
      <c r="D976" s="13">
        <v>9</v>
      </c>
      <c r="E976" s="13">
        <f t="shared" si="15"/>
        <v>228</v>
      </c>
      <c r="F976" s="3" t="s">
        <v>4</v>
      </c>
      <c r="G976" s="3" t="s">
        <v>4</v>
      </c>
      <c r="H976" s="3">
        <v>24.2</v>
      </c>
      <c r="I976" s="3">
        <v>100</v>
      </c>
      <c r="J976" s="3">
        <v>315</v>
      </c>
      <c r="K976" s="8">
        <v>0</v>
      </c>
      <c r="L976" s="3">
        <v>1</v>
      </c>
      <c r="M976" s="14">
        <v>2</v>
      </c>
      <c r="N976" s="14">
        <v>1</v>
      </c>
      <c r="O976" s="14">
        <v>0</v>
      </c>
      <c r="P976" s="3" t="s">
        <v>344</v>
      </c>
    </row>
    <row r="977" spans="1:16" ht="13.5" thickBot="1" x14ac:dyDescent="0.25">
      <c r="A977" s="5">
        <v>42575</v>
      </c>
      <c r="B977" s="3">
        <v>101</v>
      </c>
      <c r="C977" s="6">
        <v>0.46736111111111112</v>
      </c>
      <c r="D977" s="13">
        <v>10</v>
      </c>
      <c r="E977" s="13">
        <f t="shared" si="15"/>
        <v>292</v>
      </c>
      <c r="F977" s="3" t="s">
        <v>4</v>
      </c>
      <c r="G977" s="3" t="s">
        <v>4</v>
      </c>
      <c r="H977" s="3">
        <v>24.3</v>
      </c>
      <c r="I977" s="3">
        <v>100</v>
      </c>
      <c r="J977" s="3">
        <v>315</v>
      </c>
      <c r="K977" s="8">
        <v>0</v>
      </c>
      <c r="L977" s="3">
        <v>0.3</v>
      </c>
      <c r="M977" s="14">
        <v>2</v>
      </c>
      <c r="N977" s="14">
        <v>1</v>
      </c>
      <c r="O977" s="14">
        <v>0</v>
      </c>
      <c r="P977" s="3" t="s">
        <v>344</v>
      </c>
    </row>
    <row r="978" spans="1:16" ht="13.5" thickBot="1" x14ac:dyDescent="0.25">
      <c r="A978" s="5">
        <v>42575</v>
      </c>
      <c r="B978" s="3">
        <v>101</v>
      </c>
      <c r="C978" s="6">
        <v>0.50694444444444442</v>
      </c>
      <c r="D978" s="13">
        <v>11</v>
      </c>
      <c r="E978" s="13">
        <f t="shared" si="15"/>
        <v>348.99999999999994</v>
      </c>
      <c r="F978" s="3" t="s">
        <v>4</v>
      </c>
      <c r="G978" s="3" t="s">
        <v>4</v>
      </c>
      <c r="H978" s="3">
        <v>25.7</v>
      </c>
      <c r="I978" s="3">
        <v>100</v>
      </c>
      <c r="J978" s="3">
        <v>315</v>
      </c>
      <c r="K978" s="8">
        <v>0</v>
      </c>
      <c r="L978" s="3">
        <v>0</v>
      </c>
      <c r="M978" s="14">
        <v>2</v>
      </c>
      <c r="N978" s="14">
        <v>1</v>
      </c>
      <c r="O978" s="14">
        <v>0</v>
      </c>
      <c r="P978" s="3" t="s">
        <v>344</v>
      </c>
    </row>
    <row r="979" spans="1:16" ht="13.5" thickBot="1" x14ac:dyDescent="0.25">
      <c r="A979" s="5">
        <v>42575</v>
      </c>
      <c r="B979" s="3">
        <v>101</v>
      </c>
      <c r="C979" s="6">
        <v>0.5625</v>
      </c>
      <c r="D979" s="13">
        <v>12</v>
      </c>
      <c r="E979" s="13">
        <f t="shared" si="15"/>
        <v>429</v>
      </c>
      <c r="F979" s="3" t="s">
        <v>4</v>
      </c>
      <c r="G979" s="3" t="s">
        <v>4</v>
      </c>
      <c r="H979" s="3">
        <v>32.1</v>
      </c>
      <c r="I979" s="3">
        <v>100</v>
      </c>
      <c r="J979" s="3">
        <v>315</v>
      </c>
      <c r="K979" s="8">
        <v>0</v>
      </c>
      <c r="L979" s="3">
        <v>2.4</v>
      </c>
      <c r="M979" s="14">
        <v>2</v>
      </c>
      <c r="N979" s="14">
        <v>1</v>
      </c>
      <c r="O979" s="14">
        <v>0</v>
      </c>
      <c r="P979" s="3" t="s">
        <v>344</v>
      </c>
    </row>
    <row r="980" spans="1:16" ht="13.5" thickBot="1" x14ac:dyDescent="0.25">
      <c r="A980" s="5">
        <v>42575</v>
      </c>
      <c r="B980" s="3">
        <v>101</v>
      </c>
      <c r="C980" s="6">
        <v>0.58888888888888891</v>
      </c>
      <c r="D980" s="13">
        <v>13</v>
      </c>
      <c r="E980" s="13">
        <f t="shared" si="15"/>
        <v>467</v>
      </c>
      <c r="F980" s="3" t="s">
        <v>4</v>
      </c>
      <c r="G980" s="3" t="s">
        <v>4</v>
      </c>
      <c r="H980" s="3">
        <v>30.8</v>
      </c>
      <c r="I980" s="3">
        <v>100</v>
      </c>
      <c r="J980" s="3">
        <v>315</v>
      </c>
      <c r="K980" s="8">
        <v>0</v>
      </c>
      <c r="L980" s="3">
        <v>3.4</v>
      </c>
      <c r="M980" s="14">
        <v>2</v>
      </c>
      <c r="N980" s="14">
        <v>1</v>
      </c>
      <c r="O980" s="14">
        <v>0</v>
      </c>
      <c r="P980" s="3" t="s">
        <v>344</v>
      </c>
    </row>
    <row r="981" spans="1:16" ht="13.5" thickBot="1" x14ac:dyDescent="0.25">
      <c r="A981" s="5">
        <v>42575</v>
      </c>
      <c r="B981" s="3">
        <v>101</v>
      </c>
      <c r="C981" s="6">
        <v>0.63124999999999998</v>
      </c>
      <c r="D981" s="13">
        <v>14</v>
      </c>
      <c r="E981" s="13">
        <f t="shared" si="15"/>
        <v>528</v>
      </c>
      <c r="F981" s="3" t="s">
        <v>4</v>
      </c>
      <c r="G981" s="3" t="s">
        <v>4</v>
      </c>
      <c r="H981" s="3">
        <v>32.6</v>
      </c>
      <c r="I981" s="3">
        <v>100</v>
      </c>
      <c r="J981" s="3">
        <v>315</v>
      </c>
      <c r="K981" s="8">
        <v>0</v>
      </c>
      <c r="L981" s="3">
        <v>1.9</v>
      </c>
      <c r="M981" s="14">
        <v>2</v>
      </c>
      <c r="N981" s="14">
        <v>1</v>
      </c>
      <c r="O981" s="14">
        <v>0</v>
      </c>
      <c r="P981" s="3" t="s">
        <v>344</v>
      </c>
    </row>
    <row r="982" spans="1:16" ht="13.5" thickBot="1" x14ac:dyDescent="0.25">
      <c r="A982" s="5">
        <v>42575</v>
      </c>
      <c r="B982" s="3">
        <v>101</v>
      </c>
      <c r="C982" s="6">
        <v>0.66875000000000007</v>
      </c>
      <c r="D982" s="13">
        <v>15</v>
      </c>
      <c r="E982" s="13">
        <f t="shared" si="15"/>
        <v>582.00000000000011</v>
      </c>
      <c r="F982" s="3" t="s">
        <v>4</v>
      </c>
      <c r="G982" s="3" t="s">
        <v>4</v>
      </c>
      <c r="H982" s="3">
        <v>30.7</v>
      </c>
      <c r="I982" s="3">
        <v>100</v>
      </c>
      <c r="J982" s="3">
        <v>315</v>
      </c>
      <c r="K982" s="8">
        <v>0</v>
      </c>
      <c r="L982" s="3">
        <v>7.2</v>
      </c>
      <c r="M982" s="14">
        <v>2</v>
      </c>
      <c r="N982" s="14">
        <v>1</v>
      </c>
      <c r="O982" s="14">
        <v>0</v>
      </c>
      <c r="P982" s="3" t="s">
        <v>344</v>
      </c>
    </row>
    <row r="983" spans="1:16" ht="13.5" thickBot="1" x14ac:dyDescent="0.25">
      <c r="A983" s="5">
        <v>42577</v>
      </c>
      <c r="B983" s="3">
        <v>95</v>
      </c>
      <c r="C983" s="6">
        <v>0.26041666666666669</v>
      </c>
      <c r="D983" s="13">
        <v>6</v>
      </c>
      <c r="E983" s="13">
        <f t="shared" si="15"/>
        <v>0</v>
      </c>
      <c r="F983" s="3" t="s">
        <v>4</v>
      </c>
      <c r="G983" s="3" t="s">
        <v>4</v>
      </c>
      <c r="H983" s="3">
        <v>17.7</v>
      </c>
      <c r="I983" s="3">
        <v>100</v>
      </c>
      <c r="J983" s="3">
        <v>135</v>
      </c>
      <c r="K983" s="8">
        <v>0</v>
      </c>
      <c r="L983" s="3">
        <v>0</v>
      </c>
      <c r="M983" s="14">
        <v>2</v>
      </c>
      <c r="N983" s="14">
        <v>1</v>
      </c>
      <c r="O983" s="14">
        <v>0</v>
      </c>
      <c r="P983" s="3" t="s">
        <v>345</v>
      </c>
    </row>
    <row r="984" spans="1:16" ht="13.5" thickBot="1" x14ac:dyDescent="0.25">
      <c r="A984" s="5">
        <v>42577</v>
      </c>
      <c r="B984" s="3">
        <v>95</v>
      </c>
      <c r="C984" s="6">
        <v>0.29652777777777778</v>
      </c>
      <c r="D984" s="13">
        <v>7</v>
      </c>
      <c r="E984" s="13">
        <f t="shared" si="15"/>
        <v>51.999999999999972</v>
      </c>
      <c r="F984" s="3" t="s">
        <v>4</v>
      </c>
      <c r="G984" s="3" t="s">
        <v>4</v>
      </c>
      <c r="H984" s="3">
        <v>24</v>
      </c>
      <c r="I984" s="3">
        <v>100</v>
      </c>
      <c r="J984" s="3">
        <v>135</v>
      </c>
      <c r="K984" s="8">
        <v>0</v>
      </c>
      <c r="L984" s="3">
        <v>0</v>
      </c>
      <c r="M984" s="14">
        <v>2</v>
      </c>
      <c r="N984" s="14">
        <v>1</v>
      </c>
      <c r="O984" s="14">
        <v>0</v>
      </c>
      <c r="P984" s="3" t="s">
        <v>345</v>
      </c>
    </row>
    <row r="985" spans="1:16" ht="13.5" thickBot="1" x14ac:dyDescent="0.25">
      <c r="A985" s="5">
        <v>42577</v>
      </c>
      <c r="B985" s="3">
        <v>95</v>
      </c>
      <c r="C985" s="6">
        <v>0.34027777777777773</v>
      </c>
      <c r="D985" s="13">
        <v>8</v>
      </c>
      <c r="E985" s="13">
        <f t="shared" si="15"/>
        <v>114.99999999999991</v>
      </c>
      <c r="F985" s="3" t="s">
        <v>4</v>
      </c>
      <c r="G985" s="3" t="s">
        <v>4</v>
      </c>
      <c r="H985" s="3">
        <v>30.1</v>
      </c>
      <c r="I985" s="3">
        <v>100</v>
      </c>
      <c r="J985" s="3">
        <v>135</v>
      </c>
      <c r="K985" s="8">
        <v>0</v>
      </c>
      <c r="L985" s="3">
        <v>0.3</v>
      </c>
      <c r="M985" s="14">
        <v>2</v>
      </c>
      <c r="N985" s="14">
        <v>1</v>
      </c>
      <c r="O985" s="14">
        <v>0</v>
      </c>
      <c r="P985" s="3" t="s">
        <v>345</v>
      </c>
    </row>
    <row r="986" spans="1:16" ht="13.5" thickBot="1" x14ac:dyDescent="0.25">
      <c r="A986" s="5">
        <v>42577</v>
      </c>
      <c r="B986" s="3">
        <v>95</v>
      </c>
      <c r="C986" s="6">
        <v>0.38055555555555554</v>
      </c>
      <c r="D986" s="13">
        <v>9</v>
      </c>
      <c r="E986" s="13">
        <f t="shared" si="15"/>
        <v>172.99999999999994</v>
      </c>
      <c r="F986" s="3" t="s">
        <v>4</v>
      </c>
      <c r="G986" s="3" t="s">
        <v>4</v>
      </c>
      <c r="H986" s="3">
        <v>35.700000000000003</v>
      </c>
      <c r="I986" s="3">
        <v>100</v>
      </c>
      <c r="J986" s="3">
        <v>135</v>
      </c>
      <c r="K986" s="8">
        <v>0</v>
      </c>
      <c r="L986" s="3">
        <v>0.2</v>
      </c>
      <c r="M986" s="14">
        <v>2</v>
      </c>
      <c r="N986" s="14">
        <v>1</v>
      </c>
      <c r="O986" s="14">
        <v>0</v>
      </c>
      <c r="P986" s="3" t="s">
        <v>345</v>
      </c>
    </row>
    <row r="987" spans="1:16" ht="13.5" thickBot="1" x14ac:dyDescent="0.25">
      <c r="A987" s="5">
        <v>42577</v>
      </c>
      <c r="B987" s="3">
        <v>95</v>
      </c>
      <c r="C987" s="6">
        <v>0.42499999999999999</v>
      </c>
      <c r="D987" s="13">
        <v>10</v>
      </c>
      <c r="E987" s="13">
        <f t="shared" si="15"/>
        <v>236.99999999999994</v>
      </c>
      <c r="F987" s="3" t="s">
        <v>4</v>
      </c>
      <c r="G987" s="3" t="s">
        <v>4</v>
      </c>
      <c r="H987" s="3">
        <v>34.5</v>
      </c>
      <c r="I987" s="3">
        <v>100</v>
      </c>
      <c r="J987" s="3">
        <v>135</v>
      </c>
      <c r="K987" s="8">
        <v>0</v>
      </c>
      <c r="L987" s="3">
        <v>3</v>
      </c>
      <c r="M987" s="14">
        <v>2</v>
      </c>
      <c r="N987" s="14">
        <v>1</v>
      </c>
      <c r="O987" s="14">
        <v>0</v>
      </c>
      <c r="P987" s="3" t="s">
        <v>345</v>
      </c>
    </row>
    <row r="988" spans="1:16" ht="13.5" thickBot="1" x14ac:dyDescent="0.25">
      <c r="A988" s="5">
        <v>42577</v>
      </c>
      <c r="B988" s="3">
        <v>95</v>
      </c>
      <c r="C988" s="6">
        <v>0.46527777777777773</v>
      </c>
      <c r="D988" s="13">
        <v>11</v>
      </c>
      <c r="E988" s="13">
        <f t="shared" si="15"/>
        <v>294.99999999999989</v>
      </c>
      <c r="F988" s="3">
        <v>38</v>
      </c>
      <c r="G988" s="3" t="s">
        <v>365</v>
      </c>
      <c r="H988" s="3">
        <v>36.1</v>
      </c>
      <c r="I988" s="3">
        <v>100</v>
      </c>
      <c r="J988" s="3">
        <v>135</v>
      </c>
      <c r="K988" s="8">
        <v>0</v>
      </c>
      <c r="L988" s="3">
        <v>2.1</v>
      </c>
      <c r="M988" s="14">
        <v>2</v>
      </c>
      <c r="N988" s="14">
        <v>1</v>
      </c>
      <c r="O988" s="14">
        <v>0</v>
      </c>
      <c r="P988" s="3" t="s">
        <v>345</v>
      </c>
    </row>
    <row r="989" spans="1:16" ht="13.5" thickBot="1" x14ac:dyDescent="0.25">
      <c r="A989" s="5">
        <v>42577</v>
      </c>
      <c r="B989" s="3">
        <v>95</v>
      </c>
      <c r="C989" s="6">
        <v>0.50694444444444442</v>
      </c>
      <c r="D989" s="13">
        <v>12</v>
      </c>
      <c r="E989" s="13">
        <f t="shared" si="15"/>
        <v>354.99999999999989</v>
      </c>
      <c r="F989" s="3">
        <v>28.9</v>
      </c>
      <c r="G989" s="3" t="s">
        <v>365</v>
      </c>
      <c r="H989" s="3">
        <v>32.700000000000003</v>
      </c>
      <c r="I989" s="3">
        <v>100</v>
      </c>
      <c r="J989" s="3">
        <v>135</v>
      </c>
      <c r="K989" s="8">
        <v>0</v>
      </c>
      <c r="L989" s="3">
        <v>0.4</v>
      </c>
      <c r="M989" s="14">
        <v>2</v>
      </c>
      <c r="N989" s="14">
        <v>1</v>
      </c>
      <c r="O989" s="14">
        <v>0</v>
      </c>
      <c r="P989" s="3" t="s">
        <v>345</v>
      </c>
    </row>
    <row r="990" spans="1:16" ht="13.5" thickBot="1" x14ac:dyDescent="0.25">
      <c r="A990" s="5">
        <v>42577</v>
      </c>
      <c r="B990" s="3">
        <v>95</v>
      </c>
      <c r="C990" s="6">
        <v>0.54791666666666672</v>
      </c>
      <c r="D990" s="13">
        <v>13</v>
      </c>
      <c r="E990" s="13">
        <f t="shared" si="15"/>
        <v>414</v>
      </c>
      <c r="F990" s="3">
        <v>44.3</v>
      </c>
      <c r="G990" s="3" t="s">
        <v>365</v>
      </c>
      <c r="H990" s="3">
        <v>32.4</v>
      </c>
      <c r="I990" s="3">
        <v>100</v>
      </c>
      <c r="J990" s="3">
        <v>135</v>
      </c>
      <c r="K990" s="8">
        <v>0</v>
      </c>
      <c r="L990" s="3">
        <v>2.6</v>
      </c>
      <c r="M990" s="14">
        <v>0</v>
      </c>
      <c r="N990" s="14">
        <v>0</v>
      </c>
      <c r="O990" s="14">
        <v>1</v>
      </c>
      <c r="P990" s="3" t="s">
        <v>345</v>
      </c>
    </row>
    <row r="991" spans="1:16" ht="13.5" thickBot="1" x14ac:dyDescent="0.25">
      <c r="A991" s="5">
        <v>42577</v>
      </c>
      <c r="B991" s="3">
        <v>95</v>
      </c>
      <c r="C991" s="6">
        <v>0.59166666666666667</v>
      </c>
      <c r="D991" s="13">
        <v>14</v>
      </c>
      <c r="E991" s="13">
        <f t="shared" si="15"/>
        <v>476.99999999999994</v>
      </c>
      <c r="F991" s="3">
        <v>47.9</v>
      </c>
      <c r="G991" s="3" t="s">
        <v>365</v>
      </c>
      <c r="H991" s="3">
        <v>33.200000000000003</v>
      </c>
      <c r="I991" s="3">
        <v>100</v>
      </c>
      <c r="J991" s="3">
        <v>135</v>
      </c>
      <c r="K991" s="8">
        <v>0</v>
      </c>
      <c r="L991" s="3">
        <v>3.4</v>
      </c>
      <c r="M991" s="14">
        <v>0</v>
      </c>
      <c r="N991" s="14">
        <v>0</v>
      </c>
      <c r="O991" s="14">
        <v>1</v>
      </c>
      <c r="P991" s="3" t="s">
        <v>345</v>
      </c>
    </row>
    <row r="992" spans="1:16" ht="13.5" thickBot="1" x14ac:dyDescent="0.25">
      <c r="A992" s="5">
        <v>42577</v>
      </c>
      <c r="B992" s="3">
        <v>95</v>
      </c>
      <c r="C992" s="6">
        <v>0.63194444444444442</v>
      </c>
      <c r="D992" s="13">
        <v>15</v>
      </c>
      <c r="E992" s="13">
        <f t="shared" si="15"/>
        <v>534.99999999999989</v>
      </c>
      <c r="F992" s="3">
        <v>49.3</v>
      </c>
      <c r="G992" s="3" t="s">
        <v>365</v>
      </c>
      <c r="H992" s="3">
        <v>35.1</v>
      </c>
      <c r="I992" s="3">
        <v>100</v>
      </c>
      <c r="J992" s="3">
        <v>135</v>
      </c>
      <c r="K992" s="8">
        <v>0</v>
      </c>
      <c r="L992" s="3">
        <v>2.4</v>
      </c>
      <c r="M992" s="14">
        <v>0</v>
      </c>
      <c r="N992" s="14">
        <v>0</v>
      </c>
      <c r="O992" s="14">
        <v>1</v>
      </c>
      <c r="P992" s="3" t="s">
        <v>345</v>
      </c>
    </row>
    <row r="993" spans="1:16" ht="13.5" thickBot="1" x14ac:dyDescent="0.25">
      <c r="A993" s="5">
        <v>42577</v>
      </c>
      <c r="B993" s="3">
        <v>95</v>
      </c>
      <c r="C993" s="6">
        <v>0.67013888888888884</v>
      </c>
      <c r="D993" s="13">
        <v>16</v>
      </c>
      <c r="E993" s="13">
        <f t="shared" si="15"/>
        <v>589.99999999999989</v>
      </c>
      <c r="F993" s="3">
        <v>46.3</v>
      </c>
      <c r="G993" s="3" t="s">
        <v>365</v>
      </c>
      <c r="H993" s="3">
        <v>33.700000000000003</v>
      </c>
      <c r="I993" s="3">
        <v>100</v>
      </c>
      <c r="J993" s="3">
        <v>135</v>
      </c>
      <c r="K993" s="8">
        <v>0</v>
      </c>
      <c r="L993" s="3">
        <v>3.4</v>
      </c>
      <c r="M993" s="14">
        <v>0</v>
      </c>
      <c r="N993" s="14">
        <v>0</v>
      </c>
      <c r="O993" s="14">
        <v>1</v>
      </c>
      <c r="P993" s="3" t="s">
        <v>345</v>
      </c>
    </row>
    <row r="994" spans="1:16" ht="13.5" thickBot="1" x14ac:dyDescent="0.25">
      <c r="A994" s="5">
        <v>42577</v>
      </c>
      <c r="B994" s="3">
        <v>97</v>
      </c>
      <c r="C994" s="6">
        <v>0.26041666666666669</v>
      </c>
      <c r="D994" s="13">
        <v>6</v>
      </c>
      <c r="E994" s="13">
        <f t="shared" si="15"/>
        <v>0</v>
      </c>
      <c r="F994" s="3" t="s">
        <v>4</v>
      </c>
      <c r="G994" s="3" t="s">
        <v>4</v>
      </c>
      <c r="H994" s="3">
        <v>17.7</v>
      </c>
      <c r="I994" s="3">
        <v>100</v>
      </c>
      <c r="J994" s="3">
        <v>135</v>
      </c>
      <c r="K994" s="8">
        <v>0</v>
      </c>
      <c r="L994" s="3">
        <v>0</v>
      </c>
      <c r="M994" s="14">
        <v>2</v>
      </c>
      <c r="N994" s="14">
        <v>1</v>
      </c>
      <c r="O994" s="14">
        <v>0</v>
      </c>
      <c r="P994" s="3" t="s">
        <v>346</v>
      </c>
    </row>
    <row r="995" spans="1:16" ht="13.5" thickBot="1" x14ac:dyDescent="0.25">
      <c r="A995" s="5">
        <v>42577</v>
      </c>
      <c r="B995" s="3">
        <v>97</v>
      </c>
      <c r="C995" s="6">
        <v>0.29652777777777778</v>
      </c>
      <c r="D995" s="13">
        <v>7</v>
      </c>
      <c r="E995" s="13">
        <f t="shared" si="15"/>
        <v>51.999999999999972</v>
      </c>
      <c r="F995" s="3" t="s">
        <v>4</v>
      </c>
      <c r="G995" s="3" t="s">
        <v>4</v>
      </c>
      <c r="H995" s="3">
        <v>24</v>
      </c>
      <c r="I995" s="3">
        <v>100</v>
      </c>
      <c r="J995" s="3">
        <v>135</v>
      </c>
      <c r="K995" s="8">
        <v>0</v>
      </c>
      <c r="L995" s="3">
        <v>0</v>
      </c>
      <c r="M995" s="14">
        <v>2</v>
      </c>
      <c r="N995" s="14">
        <v>1</v>
      </c>
      <c r="O995" s="14">
        <v>0</v>
      </c>
      <c r="P995" s="3" t="s">
        <v>346</v>
      </c>
    </row>
    <row r="996" spans="1:16" ht="13.5" thickBot="1" x14ac:dyDescent="0.25">
      <c r="A996" s="5">
        <v>42577</v>
      </c>
      <c r="B996" s="3">
        <v>97</v>
      </c>
      <c r="C996" s="6">
        <v>0.34027777777777773</v>
      </c>
      <c r="D996" s="13">
        <v>8</v>
      </c>
      <c r="E996" s="13">
        <f t="shared" si="15"/>
        <v>114.99999999999991</v>
      </c>
      <c r="F996" s="3" t="s">
        <v>4</v>
      </c>
      <c r="G996" s="3" t="s">
        <v>4</v>
      </c>
      <c r="H996" s="3">
        <v>30.1</v>
      </c>
      <c r="I996" s="3">
        <v>100</v>
      </c>
      <c r="J996" s="3">
        <v>135</v>
      </c>
      <c r="K996" s="8">
        <v>0</v>
      </c>
      <c r="L996" s="3">
        <v>0.3</v>
      </c>
      <c r="M996" s="14">
        <v>2</v>
      </c>
      <c r="N996" s="14">
        <v>1</v>
      </c>
      <c r="O996" s="14">
        <v>0</v>
      </c>
      <c r="P996" s="3" t="s">
        <v>346</v>
      </c>
    </row>
    <row r="997" spans="1:16" ht="13.5" thickBot="1" x14ac:dyDescent="0.25">
      <c r="A997" s="5">
        <v>42577</v>
      </c>
      <c r="B997" s="3">
        <v>97</v>
      </c>
      <c r="C997" s="6">
        <v>0.38055555555555554</v>
      </c>
      <c r="D997" s="13">
        <v>9</v>
      </c>
      <c r="E997" s="13">
        <f t="shared" si="15"/>
        <v>172.99999999999994</v>
      </c>
      <c r="F997" s="3" t="s">
        <v>4</v>
      </c>
      <c r="G997" s="3" t="s">
        <v>4</v>
      </c>
      <c r="H997" s="3">
        <v>35.700000000000003</v>
      </c>
      <c r="I997" s="3">
        <v>100</v>
      </c>
      <c r="J997" s="3">
        <v>135</v>
      </c>
      <c r="K997" s="8">
        <v>0</v>
      </c>
      <c r="L997" s="3">
        <v>0.2</v>
      </c>
      <c r="M997" s="14">
        <v>2</v>
      </c>
      <c r="N997" s="14">
        <v>1</v>
      </c>
      <c r="O997" s="14">
        <v>0</v>
      </c>
      <c r="P997" s="3" t="s">
        <v>346</v>
      </c>
    </row>
    <row r="998" spans="1:16" ht="13.5" thickBot="1" x14ac:dyDescent="0.25">
      <c r="A998" s="5">
        <v>42577</v>
      </c>
      <c r="B998" s="3">
        <v>97</v>
      </c>
      <c r="C998" s="6">
        <v>0.42499999999999999</v>
      </c>
      <c r="D998" s="13">
        <v>10</v>
      </c>
      <c r="E998" s="13">
        <f t="shared" si="15"/>
        <v>236.99999999999994</v>
      </c>
      <c r="F998" s="3" t="s">
        <v>4</v>
      </c>
      <c r="G998" s="3" t="s">
        <v>4</v>
      </c>
      <c r="H998" s="3">
        <v>34.5</v>
      </c>
      <c r="I998" s="3">
        <v>100</v>
      </c>
      <c r="J998" s="3">
        <v>135</v>
      </c>
      <c r="K998" s="8">
        <v>0</v>
      </c>
      <c r="L998" s="3">
        <v>3</v>
      </c>
      <c r="M998" s="14">
        <v>2</v>
      </c>
      <c r="N998" s="14">
        <v>1</v>
      </c>
      <c r="O998" s="14">
        <v>0</v>
      </c>
      <c r="P998" s="3" t="s">
        <v>346</v>
      </c>
    </row>
    <row r="999" spans="1:16" ht="13.5" thickBot="1" x14ac:dyDescent="0.25">
      <c r="A999" s="5">
        <v>42577</v>
      </c>
      <c r="B999" s="3">
        <v>97</v>
      </c>
      <c r="C999" s="6">
        <v>0.46527777777777773</v>
      </c>
      <c r="D999" s="13">
        <v>11</v>
      </c>
      <c r="E999" s="13">
        <f t="shared" si="15"/>
        <v>294.99999999999989</v>
      </c>
      <c r="F999" s="3">
        <v>43.8</v>
      </c>
      <c r="G999" s="3" t="s">
        <v>365</v>
      </c>
      <c r="H999" s="3">
        <v>36.1</v>
      </c>
      <c r="I999" s="3">
        <v>100</v>
      </c>
      <c r="J999" s="3">
        <v>135</v>
      </c>
      <c r="K999" s="8">
        <v>0</v>
      </c>
      <c r="L999" s="3">
        <v>2.1</v>
      </c>
      <c r="M999" s="14">
        <v>2</v>
      </c>
      <c r="N999" s="14">
        <v>1</v>
      </c>
      <c r="O999" s="14">
        <v>0</v>
      </c>
      <c r="P999" s="3" t="s">
        <v>346</v>
      </c>
    </row>
    <row r="1000" spans="1:16" ht="13.5" thickBot="1" x14ac:dyDescent="0.25">
      <c r="A1000" s="5">
        <v>42577</v>
      </c>
      <c r="B1000" s="3">
        <v>97</v>
      </c>
      <c r="C1000" s="6">
        <v>0.50694444444444442</v>
      </c>
      <c r="D1000" s="13">
        <v>12</v>
      </c>
      <c r="E1000" s="13">
        <f t="shared" si="15"/>
        <v>354.99999999999989</v>
      </c>
      <c r="F1000" s="3">
        <v>42.9</v>
      </c>
      <c r="G1000" s="3" t="s">
        <v>365</v>
      </c>
      <c r="H1000" s="3">
        <v>32.700000000000003</v>
      </c>
      <c r="I1000" s="3">
        <v>100</v>
      </c>
      <c r="J1000" s="3">
        <v>135</v>
      </c>
      <c r="K1000" s="8">
        <v>0</v>
      </c>
      <c r="L1000" s="3">
        <v>0.4</v>
      </c>
      <c r="M1000" s="14">
        <v>2</v>
      </c>
      <c r="N1000" s="14">
        <v>1</v>
      </c>
      <c r="O1000" s="14">
        <v>0</v>
      </c>
      <c r="P1000" s="3" t="s">
        <v>346</v>
      </c>
    </row>
    <row r="1001" spans="1:16" ht="13.5" thickBot="1" x14ac:dyDescent="0.25">
      <c r="A1001" s="5">
        <v>42577</v>
      </c>
      <c r="B1001" s="3">
        <v>97</v>
      </c>
      <c r="C1001" s="6">
        <v>0.54791666666666672</v>
      </c>
      <c r="D1001" s="13">
        <v>13</v>
      </c>
      <c r="E1001" s="13">
        <f t="shared" si="15"/>
        <v>414</v>
      </c>
      <c r="F1001" s="3">
        <v>54</v>
      </c>
      <c r="G1001" s="3" t="s">
        <v>365</v>
      </c>
      <c r="H1001" s="3">
        <v>32.4</v>
      </c>
      <c r="I1001" s="3">
        <v>100</v>
      </c>
      <c r="J1001" s="3">
        <v>135</v>
      </c>
      <c r="K1001" s="8">
        <v>0</v>
      </c>
      <c r="L1001" s="3">
        <v>2.6</v>
      </c>
      <c r="M1001" s="14">
        <v>0</v>
      </c>
      <c r="N1001" s="14">
        <v>0</v>
      </c>
      <c r="O1001" s="14">
        <v>1</v>
      </c>
      <c r="P1001" s="3" t="s">
        <v>346</v>
      </c>
    </row>
    <row r="1002" spans="1:16" ht="13.5" thickBot="1" x14ac:dyDescent="0.25">
      <c r="A1002" s="5">
        <v>42577</v>
      </c>
      <c r="B1002" s="3">
        <v>97</v>
      </c>
      <c r="C1002" s="6">
        <v>0.59166666666666667</v>
      </c>
      <c r="D1002" s="13">
        <v>14</v>
      </c>
      <c r="E1002" s="13">
        <f t="shared" si="15"/>
        <v>476.99999999999994</v>
      </c>
      <c r="F1002" s="3">
        <v>45.8</v>
      </c>
      <c r="G1002" s="3" t="s">
        <v>365</v>
      </c>
      <c r="H1002" s="3">
        <v>33.200000000000003</v>
      </c>
      <c r="I1002" s="3">
        <v>100</v>
      </c>
      <c r="J1002" s="3">
        <v>135</v>
      </c>
      <c r="K1002" s="8">
        <v>0</v>
      </c>
      <c r="L1002" s="3">
        <v>3.4</v>
      </c>
      <c r="M1002" s="14">
        <v>0</v>
      </c>
      <c r="N1002" s="14">
        <v>0</v>
      </c>
      <c r="O1002" s="14">
        <v>1</v>
      </c>
      <c r="P1002" s="3" t="s">
        <v>346</v>
      </c>
    </row>
    <row r="1003" spans="1:16" ht="13.5" thickBot="1" x14ac:dyDescent="0.25">
      <c r="A1003" s="5">
        <v>42577</v>
      </c>
      <c r="B1003" s="3">
        <v>97</v>
      </c>
      <c r="C1003" s="6">
        <v>0.63194444444444442</v>
      </c>
      <c r="D1003" s="13">
        <v>15</v>
      </c>
      <c r="E1003" s="13">
        <f t="shared" si="15"/>
        <v>534.99999999999989</v>
      </c>
      <c r="F1003" s="3">
        <v>48.9</v>
      </c>
      <c r="G1003" s="3" t="s">
        <v>365</v>
      </c>
      <c r="H1003" s="3">
        <v>35.1</v>
      </c>
      <c r="I1003" s="3">
        <v>100</v>
      </c>
      <c r="J1003" s="3">
        <v>135</v>
      </c>
      <c r="K1003" s="8">
        <v>0</v>
      </c>
      <c r="L1003" s="3">
        <v>2.4</v>
      </c>
      <c r="M1003" s="14">
        <v>0</v>
      </c>
      <c r="N1003" s="14">
        <v>0</v>
      </c>
      <c r="O1003" s="14">
        <v>1</v>
      </c>
      <c r="P1003" s="3" t="s">
        <v>346</v>
      </c>
    </row>
    <row r="1004" spans="1:16" ht="13.5" thickBot="1" x14ac:dyDescent="0.25">
      <c r="A1004" s="5">
        <v>42577</v>
      </c>
      <c r="B1004" s="3">
        <v>97</v>
      </c>
      <c r="C1004" s="6">
        <v>0.67013888888888884</v>
      </c>
      <c r="D1004" s="13">
        <v>16</v>
      </c>
      <c r="E1004" s="13">
        <f t="shared" si="15"/>
        <v>589.99999999999989</v>
      </c>
      <c r="F1004" s="3">
        <v>41.6</v>
      </c>
      <c r="G1004" s="3" t="s">
        <v>365</v>
      </c>
      <c r="H1004" s="3">
        <v>33.700000000000003</v>
      </c>
      <c r="I1004" s="3">
        <v>100</v>
      </c>
      <c r="J1004" s="3">
        <v>135</v>
      </c>
      <c r="K1004" s="8">
        <v>0</v>
      </c>
      <c r="L1004" s="3">
        <v>3.4</v>
      </c>
      <c r="M1004" s="14">
        <v>0</v>
      </c>
      <c r="N1004" s="14">
        <v>0</v>
      </c>
      <c r="O1004" s="14">
        <v>1</v>
      </c>
      <c r="P1004" s="3" t="s">
        <v>346</v>
      </c>
    </row>
    <row r="1005" spans="1:16" ht="13.5" thickBot="1" x14ac:dyDescent="0.25">
      <c r="A1005" s="5">
        <v>42577</v>
      </c>
      <c r="B1005" s="3">
        <v>99</v>
      </c>
      <c r="C1005" s="6">
        <v>0.26041666666666669</v>
      </c>
      <c r="D1005" s="13">
        <v>6</v>
      </c>
      <c r="E1005" s="13">
        <f t="shared" si="15"/>
        <v>0</v>
      </c>
      <c r="F1005" s="3" t="s">
        <v>4</v>
      </c>
      <c r="G1005" s="3" t="s">
        <v>4</v>
      </c>
      <c r="H1005" s="3">
        <v>17.7</v>
      </c>
      <c r="I1005" s="3">
        <v>100</v>
      </c>
      <c r="J1005" s="3">
        <v>135</v>
      </c>
      <c r="K1005" s="8">
        <v>0</v>
      </c>
      <c r="L1005" s="3">
        <v>0</v>
      </c>
      <c r="M1005" s="14">
        <v>2</v>
      </c>
      <c r="N1005" s="14">
        <v>1</v>
      </c>
      <c r="O1005" s="14">
        <v>0</v>
      </c>
      <c r="P1005" s="3" t="s">
        <v>347</v>
      </c>
    </row>
    <row r="1006" spans="1:16" ht="13.5" thickBot="1" x14ac:dyDescent="0.25">
      <c r="A1006" s="5">
        <v>42577</v>
      </c>
      <c r="B1006" s="3">
        <v>99</v>
      </c>
      <c r="C1006" s="6">
        <v>0.29652777777777778</v>
      </c>
      <c r="D1006" s="13">
        <v>7</v>
      </c>
      <c r="E1006" s="13">
        <f t="shared" si="15"/>
        <v>51.999999999999972</v>
      </c>
      <c r="F1006" s="3" t="s">
        <v>4</v>
      </c>
      <c r="G1006" s="3" t="s">
        <v>4</v>
      </c>
      <c r="H1006" s="3">
        <v>24</v>
      </c>
      <c r="I1006" s="3">
        <v>100</v>
      </c>
      <c r="J1006" s="3">
        <v>135</v>
      </c>
      <c r="K1006" s="8">
        <v>0</v>
      </c>
      <c r="L1006" s="3">
        <v>0</v>
      </c>
      <c r="M1006" s="14">
        <v>2</v>
      </c>
      <c r="N1006" s="14">
        <v>1</v>
      </c>
      <c r="O1006" s="14">
        <v>0</v>
      </c>
      <c r="P1006" s="3" t="s">
        <v>347</v>
      </c>
    </row>
    <row r="1007" spans="1:16" ht="13.5" thickBot="1" x14ac:dyDescent="0.25">
      <c r="A1007" s="5">
        <v>42577</v>
      </c>
      <c r="B1007" s="3">
        <v>99</v>
      </c>
      <c r="C1007" s="6">
        <v>0.34027777777777773</v>
      </c>
      <c r="D1007" s="13">
        <v>8</v>
      </c>
      <c r="E1007" s="13">
        <f t="shared" si="15"/>
        <v>114.99999999999991</v>
      </c>
      <c r="F1007" s="3" t="s">
        <v>4</v>
      </c>
      <c r="G1007" s="3" t="s">
        <v>4</v>
      </c>
      <c r="H1007" s="3" t="s">
        <v>4</v>
      </c>
      <c r="I1007" s="3" t="s">
        <v>4</v>
      </c>
      <c r="J1007" s="3" t="s">
        <v>4</v>
      </c>
      <c r="K1007" s="8" t="s">
        <v>4</v>
      </c>
      <c r="L1007" s="3" t="s">
        <v>4</v>
      </c>
      <c r="M1007" s="14" t="s">
        <v>4</v>
      </c>
      <c r="N1007" s="14" t="s">
        <v>4</v>
      </c>
      <c r="O1007" s="14" t="s">
        <v>4</v>
      </c>
      <c r="P1007" s="3" t="s">
        <v>347</v>
      </c>
    </row>
    <row r="1008" spans="1:16" ht="13.5" thickBot="1" x14ac:dyDescent="0.25">
      <c r="A1008" s="5">
        <v>42577</v>
      </c>
      <c r="B1008" s="3">
        <v>99</v>
      </c>
      <c r="C1008" s="6">
        <v>0.38055555555555554</v>
      </c>
      <c r="D1008" s="13">
        <v>9</v>
      </c>
      <c r="E1008" s="13">
        <f t="shared" si="15"/>
        <v>172.99999999999994</v>
      </c>
      <c r="F1008" s="3" t="s">
        <v>4</v>
      </c>
      <c r="G1008" s="3" t="s">
        <v>4</v>
      </c>
      <c r="H1008" s="3">
        <v>35.700000000000003</v>
      </c>
      <c r="I1008" s="3">
        <v>100</v>
      </c>
      <c r="J1008" s="3">
        <v>135</v>
      </c>
      <c r="K1008" s="8">
        <v>0</v>
      </c>
      <c r="L1008" s="3">
        <v>0.2</v>
      </c>
      <c r="M1008" s="14">
        <v>2</v>
      </c>
      <c r="N1008" s="14">
        <v>1</v>
      </c>
      <c r="O1008" s="14">
        <v>0</v>
      </c>
      <c r="P1008" s="3" t="s">
        <v>347</v>
      </c>
    </row>
    <row r="1009" spans="1:16" ht="13.5" thickBot="1" x14ac:dyDescent="0.25">
      <c r="A1009" s="5">
        <v>42577</v>
      </c>
      <c r="B1009" s="3">
        <v>99</v>
      </c>
      <c r="C1009" s="6">
        <v>0.42499999999999999</v>
      </c>
      <c r="D1009" s="13">
        <v>10</v>
      </c>
      <c r="E1009" s="13">
        <f t="shared" si="15"/>
        <v>236.99999999999994</v>
      </c>
      <c r="F1009" s="3" t="s">
        <v>4</v>
      </c>
      <c r="G1009" s="3" t="s">
        <v>4</v>
      </c>
      <c r="H1009" s="3">
        <v>34.5</v>
      </c>
      <c r="I1009" s="3">
        <v>100</v>
      </c>
      <c r="J1009" s="3">
        <v>135</v>
      </c>
      <c r="K1009" s="8">
        <v>0</v>
      </c>
      <c r="L1009" s="3">
        <v>3</v>
      </c>
      <c r="M1009" s="14">
        <v>2</v>
      </c>
      <c r="N1009" s="14">
        <v>1</v>
      </c>
      <c r="O1009" s="14">
        <v>0</v>
      </c>
      <c r="P1009" s="3" t="s">
        <v>347</v>
      </c>
    </row>
    <row r="1010" spans="1:16" ht="13.5" thickBot="1" x14ac:dyDescent="0.25">
      <c r="A1010" s="5">
        <v>42577</v>
      </c>
      <c r="B1010" s="3">
        <v>99</v>
      </c>
      <c r="C1010" s="6">
        <v>0.46527777777777773</v>
      </c>
      <c r="D1010" s="13">
        <v>11</v>
      </c>
      <c r="E1010" s="13">
        <f t="shared" si="15"/>
        <v>294.99999999999989</v>
      </c>
      <c r="F1010" s="3" t="s">
        <v>4</v>
      </c>
      <c r="G1010" s="3" t="s">
        <v>4</v>
      </c>
      <c r="H1010" s="3">
        <v>36.1</v>
      </c>
      <c r="I1010" s="3">
        <v>100</v>
      </c>
      <c r="J1010" s="3">
        <v>135</v>
      </c>
      <c r="K1010" s="8">
        <v>0</v>
      </c>
      <c r="L1010" s="3">
        <v>2.1</v>
      </c>
      <c r="M1010" s="14">
        <v>2</v>
      </c>
      <c r="N1010" s="14">
        <v>1</v>
      </c>
      <c r="O1010" s="14">
        <v>0</v>
      </c>
      <c r="P1010" s="3" t="s">
        <v>347</v>
      </c>
    </row>
    <row r="1011" spans="1:16" ht="13.5" thickBot="1" x14ac:dyDescent="0.25">
      <c r="A1011" s="5">
        <v>42577</v>
      </c>
      <c r="B1011" s="3">
        <v>99</v>
      </c>
      <c r="C1011" s="6">
        <v>0.50694444444444442</v>
      </c>
      <c r="D1011" s="13">
        <v>12</v>
      </c>
      <c r="E1011" s="13">
        <f t="shared" si="15"/>
        <v>354.99999999999989</v>
      </c>
      <c r="F1011" s="3" t="s">
        <v>4</v>
      </c>
      <c r="G1011" s="3" t="s">
        <v>4</v>
      </c>
      <c r="H1011" s="3">
        <v>32.700000000000003</v>
      </c>
      <c r="I1011" s="3">
        <v>100</v>
      </c>
      <c r="J1011" s="3">
        <v>135</v>
      </c>
      <c r="K1011" s="8">
        <v>0</v>
      </c>
      <c r="L1011" s="3">
        <v>0.4</v>
      </c>
      <c r="M1011" s="14">
        <v>2</v>
      </c>
      <c r="N1011" s="14">
        <v>1</v>
      </c>
      <c r="O1011" s="14">
        <v>0</v>
      </c>
      <c r="P1011" s="3" t="s">
        <v>347</v>
      </c>
    </row>
    <row r="1012" spans="1:16" ht="13.5" thickBot="1" x14ac:dyDescent="0.25">
      <c r="A1012" s="5">
        <v>42577</v>
      </c>
      <c r="B1012" s="3">
        <v>99</v>
      </c>
      <c r="C1012" s="6">
        <v>0.54791666666666672</v>
      </c>
      <c r="D1012" s="13">
        <v>13</v>
      </c>
      <c r="E1012" s="13">
        <f t="shared" si="15"/>
        <v>414</v>
      </c>
      <c r="F1012" s="3">
        <v>48.9</v>
      </c>
      <c r="G1012" s="3" t="s">
        <v>365</v>
      </c>
      <c r="H1012" s="3">
        <v>32.4</v>
      </c>
      <c r="I1012" s="3">
        <v>100</v>
      </c>
      <c r="J1012" s="3">
        <v>135</v>
      </c>
      <c r="K1012" s="8">
        <v>0</v>
      </c>
      <c r="L1012" s="3">
        <v>2.6</v>
      </c>
      <c r="M1012" s="14">
        <v>0</v>
      </c>
      <c r="N1012" s="14">
        <v>0</v>
      </c>
      <c r="O1012" s="14">
        <v>1</v>
      </c>
      <c r="P1012" s="3" t="s">
        <v>347</v>
      </c>
    </row>
    <row r="1013" spans="1:16" ht="13.5" thickBot="1" x14ac:dyDescent="0.25">
      <c r="A1013" s="5">
        <v>42577</v>
      </c>
      <c r="B1013" s="3">
        <v>99</v>
      </c>
      <c r="C1013" s="6">
        <v>0.59166666666666667</v>
      </c>
      <c r="D1013" s="13">
        <v>14</v>
      </c>
      <c r="E1013" s="13">
        <f t="shared" si="15"/>
        <v>476.99999999999994</v>
      </c>
      <c r="F1013" s="3">
        <v>50.2</v>
      </c>
      <c r="G1013" s="3" t="s">
        <v>365</v>
      </c>
      <c r="H1013" s="3">
        <v>33.200000000000003</v>
      </c>
      <c r="I1013" s="3">
        <v>100</v>
      </c>
      <c r="J1013" s="3">
        <v>135</v>
      </c>
      <c r="K1013" s="8">
        <v>0</v>
      </c>
      <c r="L1013" s="3">
        <v>3.4</v>
      </c>
      <c r="M1013" s="14">
        <v>0</v>
      </c>
      <c r="N1013" s="14">
        <v>0</v>
      </c>
      <c r="O1013" s="14">
        <v>1</v>
      </c>
      <c r="P1013" s="3" t="s">
        <v>347</v>
      </c>
    </row>
    <row r="1014" spans="1:16" ht="13.5" thickBot="1" x14ac:dyDescent="0.25">
      <c r="A1014" s="5">
        <v>42577</v>
      </c>
      <c r="B1014" s="3">
        <v>99</v>
      </c>
      <c r="C1014" s="6">
        <v>0.63194444444444442</v>
      </c>
      <c r="D1014" s="13">
        <v>15</v>
      </c>
      <c r="E1014" s="13">
        <f t="shared" si="15"/>
        <v>534.99999999999989</v>
      </c>
      <c r="F1014" s="3">
        <v>43.5</v>
      </c>
      <c r="G1014" s="3" t="s">
        <v>365</v>
      </c>
      <c r="H1014" s="3">
        <v>35.1</v>
      </c>
      <c r="I1014" s="3">
        <v>100</v>
      </c>
      <c r="J1014" s="3">
        <v>135</v>
      </c>
      <c r="K1014" s="8">
        <v>0</v>
      </c>
      <c r="L1014" s="3">
        <v>2.4</v>
      </c>
      <c r="M1014" s="14">
        <v>0</v>
      </c>
      <c r="N1014" s="14">
        <v>0</v>
      </c>
      <c r="O1014" s="14">
        <v>1</v>
      </c>
      <c r="P1014" s="3" t="s">
        <v>347</v>
      </c>
    </row>
    <row r="1015" spans="1:16" ht="13.5" thickBot="1" x14ac:dyDescent="0.25">
      <c r="A1015" s="5">
        <v>42577</v>
      </c>
      <c r="B1015" s="3">
        <v>99</v>
      </c>
      <c r="C1015" s="6">
        <v>0.67013888888888884</v>
      </c>
      <c r="D1015" s="13">
        <v>16</v>
      </c>
      <c r="E1015" s="13">
        <f t="shared" si="15"/>
        <v>589.99999999999989</v>
      </c>
      <c r="F1015" s="3">
        <v>35.1</v>
      </c>
      <c r="G1015" s="3" t="s">
        <v>365</v>
      </c>
      <c r="H1015" s="3">
        <v>33.700000000000003</v>
      </c>
      <c r="I1015" s="3">
        <v>100</v>
      </c>
      <c r="J1015" s="3">
        <v>135</v>
      </c>
      <c r="K1015" s="8">
        <v>0</v>
      </c>
      <c r="L1015" s="3">
        <v>3.4</v>
      </c>
      <c r="M1015" s="14">
        <v>0</v>
      </c>
      <c r="N1015" s="14">
        <v>0</v>
      </c>
      <c r="O1015" s="14">
        <v>1</v>
      </c>
      <c r="P1015" s="3" t="s">
        <v>347</v>
      </c>
    </row>
    <row r="1016" spans="1:16" ht="13.5" thickBot="1" x14ac:dyDescent="0.25">
      <c r="A1016" s="5">
        <v>42577</v>
      </c>
      <c r="B1016" s="3">
        <v>111</v>
      </c>
      <c r="C1016" s="6">
        <v>0.25833333333333336</v>
      </c>
      <c r="D1016" s="13">
        <v>6</v>
      </c>
      <c r="E1016" s="13">
        <f t="shared" si="15"/>
        <v>0</v>
      </c>
      <c r="F1016" s="3">
        <v>15.6</v>
      </c>
      <c r="G1016" s="3" t="s">
        <v>366</v>
      </c>
      <c r="H1016" s="3">
        <v>17.8</v>
      </c>
      <c r="I1016" s="3">
        <v>101</v>
      </c>
      <c r="J1016" s="3">
        <v>50</v>
      </c>
      <c r="K1016" s="8">
        <v>1</v>
      </c>
      <c r="L1016" s="3">
        <v>0</v>
      </c>
      <c r="M1016" s="14">
        <v>2</v>
      </c>
      <c r="N1016" s="14">
        <v>1</v>
      </c>
      <c r="O1016" s="14">
        <v>0</v>
      </c>
      <c r="P1016" s="3" t="s">
        <v>348</v>
      </c>
    </row>
    <row r="1017" spans="1:16" ht="13.5" thickBot="1" x14ac:dyDescent="0.25">
      <c r="A1017" s="5">
        <v>42577</v>
      </c>
      <c r="B1017" s="3">
        <v>111</v>
      </c>
      <c r="C1017" s="6">
        <v>0.29444444444444445</v>
      </c>
      <c r="D1017" s="13">
        <v>7</v>
      </c>
      <c r="E1017" s="13">
        <f t="shared" si="15"/>
        <v>51.999999999999972</v>
      </c>
      <c r="F1017" s="3">
        <v>32.6</v>
      </c>
      <c r="G1017" s="3" t="s">
        <v>365</v>
      </c>
      <c r="H1017" s="3">
        <v>23.9</v>
      </c>
      <c r="I1017" s="3">
        <v>101</v>
      </c>
      <c r="J1017" s="3">
        <v>50</v>
      </c>
      <c r="K1017" s="8">
        <v>1</v>
      </c>
      <c r="L1017" s="3">
        <v>0</v>
      </c>
      <c r="M1017" s="14">
        <v>2</v>
      </c>
      <c r="N1017" s="14">
        <v>1</v>
      </c>
      <c r="O1017" s="14">
        <v>0</v>
      </c>
      <c r="P1017" s="3" t="s">
        <v>348</v>
      </c>
    </row>
    <row r="1018" spans="1:16" ht="13.5" thickBot="1" x14ac:dyDescent="0.25">
      <c r="A1018" s="5">
        <v>42577</v>
      </c>
      <c r="B1018" s="3">
        <v>111</v>
      </c>
      <c r="C1018" s="6">
        <v>0.36319444444444443</v>
      </c>
      <c r="D1018" s="13">
        <v>8</v>
      </c>
      <c r="E1018" s="13">
        <f t="shared" si="15"/>
        <v>150.99999999999994</v>
      </c>
      <c r="F1018" s="3">
        <v>39.6</v>
      </c>
      <c r="G1018" s="3" t="s">
        <v>365</v>
      </c>
      <c r="H1018" s="3">
        <v>37.700000000000003</v>
      </c>
      <c r="I1018" s="3">
        <v>100</v>
      </c>
      <c r="J1018" s="3">
        <v>56</v>
      </c>
      <c r="K1018" s="8">
        <v>1</v>
      </c>
      <c r="L1018" s="3">
        <v>0</v>
      </c>
      <c r="M1018" s="14">
        <v>2</v>
      </c>
      <c r="N1018" s="14">
        <v>1</v>
      </c>
      <c r="O1018" s="14">
        <v>0</v>
      </c>
      <c r="P1018" s="3" t="s">
        <v>348</v>
      </c>
    </row>
    <row r="1019" spans="1:16" ht="13.5" thickBot="1" x14ac:dyDescent="0.25">
      <c r="A1019" s="5">
        <v>42577</v>
      </c>
      <c r="B1019" s="3">
        <v>111</v>
      </c>
      <c r="C1019" s="6">
        <v>0.37847222222222227</v>
      </c>
      <c r="D1019" s="13">
        <v>9</v>
      </c>
      <c r="E1019" s="13">
        <f t="shared" si="15"/>
        <v>173.00000000000003</v>
      </c>
      <c r="F1019" s="3">
        <v>41.3</v>
      </c>
      <c r="G1019" s="3" t="s">
        <v>365</v>
      </c>
      <c r="H1019" s="3">
        <v>30.9</v>
      </c>
      <c r="I1019" s="3">
        <v>100</v>
      </c>
      <c r="J1019" s="3">
        <v>56</v>
      </c>
      <c r="K1019" s="8">
        <v>1</v>
      </c>
      <c r="L1019" s="3">
        <v>2</v>
      </c>
      <c r="M1019" s="14">
        <v>2</v>
      </c>
      <c r="N1019" s="14">
        <v>1</v>
      </c>
      <c r="O1019" s="14">
        <v>0</v>
      </c>
      <c r="P1019" s="3" t="s">
        <v>348</v>
      </c>
    </row>
    <row r="1020" spans="1:16" ht="13.5" thickBot="1" x14ac:dyDescent="0.25">
      <c r="A1020" s="5">
        <v>42577</v>
      </c>
      <c r="B1020" s="3">
        <v>111</v>
      </c>
      <c r="C1020" s="6">
        <v>0.42222222222222222</v>
      </c>
      <c r="D1020" s="13">
        <v>10</v>
      </c>
      <c r="E1020" s="13">
        <f t="shared" si="15"/>
        <v>235.99999999999997</v>
      </c>
      <c r="F1020" s="3">
        <v>50</v>
      </c>
      <c r="G1020" s="3" t="s">
        <v>365</v>
      </c>
      <c r="H1020" s="3">
        <v>32.9</v>
      </c>
      <c r="I1020" s="3">
        <v>100</v>
      </c>
      <c r="J1020" s="3">
        <v>56</v>
      </c>
      <c r="K1020" s="8">
        <v>1</v>
      </c>
      <c r="L1020" s="3">
        <v>2</v>
      </c>
      <c r="M1020" s="14">
        <v>0</v>
      </c>
      <c r="N1020" s="14">
        <v>0</v>
      </c>
      <c r="O1020" s="14">
        <v>1</v>
      </c>
      <c r="P1020" s="3" t="s">
        <v>348</v>
      </c>
    </row>
    <row r="1021" spans="1:16" ht="13.5" thickBot="1" x14ac:dyDescent="0.25">
      <c r="A1021" s="5">
        <v>42577</v>
      </c>
      <c r="B1021" s="3">
        <v>111</v>
      </c>
      <c r="C1021" s="6">
        <v>0.46388888888888885</v>
      </c>
      <c r="D1021" s="13">
        <v>11</v>
      </c>
      <c r="E1021" s="13">
        <f t="shared" si="15"/>
        <v>295.99999999999989</v>
      </c>
      <c r="F1021" s="3">
        <v>54.4</v>
      </c>
      <c r="G1021" s="3" t="s">
        <v>365</v>
      </c>
      <c r="H1021" s="3">
        <v>33.6</v>
      </c>
      <c r="I1021" s="3">
        <v>100</v>
      </c>
      <c r="J1021" s="3">
        <v>56</v>
      </c>
      <c r="K1021" s="8">
        <v>1</v>
      </c>
      <c r="L1021" s="3">
        <v>3.1</v>
      </c>
      <c r="M1021" s="14">
        <v>0</v>
      </c>
      <c r="N1021" s="14">
        <v>0</v>
      </c>
      <c r="O1021" s="14">
        <v>1</v>
      </c>
      <c r="P1021" s="3" t="s">
        <v>348</v>
      </c>
    </row>
    <row r="1022" spans="1:16" ht="13.5" thickBot="1" x14ac:dyDescent="0.25">
      <c r="A1022" s="5">
        <v>42577</v>
      </c>
      <c r="B1022" s="3">
        <v>111</v>
      </c>
      <c r="C1022" s="6">
        <v>0.50555555555555554</v>
      </c>
      <c r="D1022" s="13">
        <v>12</v>
      </c>
      <c r="E1022" s="13">
        <f t="shared" si="15"/>
        <v>355.99999999999989</v>
      </c>
      <c r="F1022" s="3">
        <v>56.3</v>
      </c>
      <c r="G1022" s="3" t="s">
        <v>365</v>
      </c>
      <c r="H1022" s="3">
        <v>30.1</v>
      </c>
      <c r="I1022" s="3">
        <v>100</v>
      </c>
      <c r="J1022" s="3">
        <v>56</v>
      </c>
      <c r="K1022" s="8">
        <v>1</v>
      </c>
      <c r="L1022" s="3">
        <v>4.9000000000000004</v>
      </c>
      <c r="M1022" s="14">
        <v>0</v>
      </c>
      <c r="N1022" s="14">
        <v>0</v>
      </c>
      <c r="O1022" s="14">
        <v>1</v>
      </c>
      <c r="P1022" s="3" t="s">
        <v>348</v>
      </c>
    </row>
    <row r="1023" spans="1:16" ht="13.5" thickBot="1" x14ac:dyDescent="0.25">
      <c r="A1023" s="5">
        <v>42577</v>
      </c>
      <c r="B1023" s="3">
        <v>111</v>
      </c>
      <c r="C1023" s="6">
        <v>0.54652777777777783</v>
      </c>
      <c r="D1023" s="13">
        <v>13</v>
      </c>
      <c r="E1023" s="13">
        <f t="shared" si="15"/>
        <v>415</v>
      </c>
      <c r="F1023" s="3">
        <v>56.5</v>
      </c>
      <c r="G1023" s="3" t="s">
        <v>365</v>
      </c>
      <c r="H1023" s="3">
        <v>32.799999999999997</v>
      </c>
      <c r="I1023" s="3">
        <v>100</v>
      </c>
      <c r="J1023" s="3">
        <v>56</v>
      </c>
      <c r="K1023" s="8">
        <v>1</v>
      </c>
      <c r="L1023" s="3">
        <v>4.5999999999999996</v>
      </c>
      <c r="M1023" s="14">
        <v>0</v>
      </c>
      <c r="N1023" s="14">
        <v>0</v>
      </c>
      <c r="O1023" s="14">
        <v>1</v>
      </c>
      <c r="P1023" s="3" t="s">
        <v>348</v>
      </c>
    </row>
    <row r="1024" spans="1:16" ht="13.5" thickBot="1" x14ac:dyDescent="0.25">
      <c r="A1024" s="5">
        <v>42577</v>
      </c>
      <c r="B1024" s="3">
        <v>111</v>
      </c>
      <c r="C1024" s="6">
        <v>0.58958333333333335</v>
      </c>
      <c r="D1024" s="13">
        <v>14</v>
      </c>
      <c r="E1024" s="13">
        <f t="shared" si="15"/>
        <v>476.99999999999994</v>
      </c>
      <c r="F1024" s="3">
        <v>53.8</v>
      </c>
      <c r="G1024" s="3" t="s">
        <v>365</v>
      </c>
      <c r="H1024" s="3">
        <v>33.799999999999997</v>
      </c>
      <c r="I1024" s="3">
        <v>100</v>
      </c>
      <c r="J1024" s="3">
        <v>56</v>
      </c>
      <c r="K1024" s="8">
        <v>1</v>
      </c>
      <c r="L1024" s="3">
        <v>2</v>
      </c>
      <c r="M1024" s="14">
        <v>0</v>
      </c>
      <c r="N1024" s="14">
        <v>0</v>
      </c>
      <c r="O1024" s="14">
        <v>1</v>
      </c>
      <c r="P1024" s="3" t="s">
        <v>348</v>
      </c>
    </row>
    <row r="1025" spans="1:16" ht="13.5" thickBot="1" x14ac:dyDescent="0.25">
      <c r="A1025" s="5">
        <v>42577</v>
      </c>
      <c r="B1025" s="3">
        <v>111</v>
      </c>
      <c r="C1025" s="6">
        <v>0.62986111111111109</v>
      </c>
      <c r="D1025" s="13">
        <v>15</v>
      </c>
      <c r="E1025" s="13">
        <f t="shared" si="15"/>
        <v>534.99999999999989</v>
      </c>
      <c r="F1025" s="3">
        <v>53.1</v>
      </c>
      <c r="G1025" s="3" t="s">
        <v>365</v>
      </c>
      <c r="H1025" s="3">
        <v>34.5</v>
      </c>
      <c r="I1025" s="3">
        <v>100</v>
      </c>
      <c r="J1025" s="3">
        <v>56</v>
      </c>
      <c r="K1025" s="8">
        <v>1</v>
      </c>
      <c r="L1025" s="3">
        <v>2.7</v>
      </c>
      <c r="M1025" s="14">
        <v>0</v>
      </c>
      <c r="N1025" s="14">
        <v>0</v>
      </c>
      <c r="O1025" s="14">
        <v>1</v>
      </c>
      <c r="P1025" s="3" t="s">
        <v>348</v>
      </c>
    </row>
    <row r="1026" spans="1:16" ht="13.5" thickBot="1" x14ac:dyDescent="0.25">
      <c r="A1026" s="5">
        <v>42577</v>
      </c>
      <c r="B1026" s="3">
        <v>111</v>
      </c>
      <c r="C1026" s="6">
        <v>0.66875000000000007</v>
      </c>
      <c r="D1026" s="13">
        <v>16</v>
      </c>
      <c r="E1026" s="13">
        <f t="shared" ref="E1026:E1089" si="16">IF(B1026=B1025,((C1026-C1025)*1440)+E1025,0)</f>
        <v>591</v>
      </c>
      <c r="F1026" s="3">
        <v>48.5</v>
      </c>
      <c r="G1026" s="3" t="s">
        <v>365</v>
      </c>
      <c r="H1026" s="3">
        <v>32.1</v>
      </c>
      <c r="I1026" s="3">
        <v>100</v>
      </c>
      <c r="J1026" s="3">
        <v>56</v>
      </c>
      <c r="K1026" s="8">
        <v>1</v>
      </c>
      <c r="L1026" s="3">
        <v>5</v>
      </c>
      <c r="M1026" s="14">
        <v>0</v>
      </c>
      <c r="N1026" s="14">
        <v>0</v>
      </c>
      <c r="O1026" s="14">
        <v>1</v>
      </c>
      <c r="P1026" s="3" t="s">
        <v>348</v>
      </c>
    </row>
    <row r="1027" spans="1:16" ht="13.5" thickBot="1" x14ac:dyDescent="0.25">
      <c r="A1027" s="5">
        <v>42577</v>
      </c>
      <c r="B1027" s="3">
        <v>112</v>
      </c>
      <c r="C1027" s="6">
        <v>0.25833333333333336</v>
      </c>
      <c r="D1027" s="13">
        <v>6</v>
      </c>
      <c r="E1027" s="13">
        <f t="shared" si="16"/>
        <v>0</v>
      </c>
      <c r="F1027" s="3">
        <v>15.6</v>
      </c>
      <c r="G1027" s="3" t="s">
        <v>366</v>
      </c>
      <c r="H1027" s="3">
        <v>17.8</v>
      </c>
      <c r="I1027" s="3">
        <v>101</v>
      </c>
      <c r="J1027" s="3">
        <v>50</v>
      </c>
      <c r="K1027" s="8">
        <v>1</v>
      </c>
      <c r="L1027" s="3">
        <v>0</v>
      </c>
      <c r="M1027" s="14">
        <v>2</v>
      </c>
      <c r="N1027" s="14">
        <v>1</v>
      </c>
      <c r="O1027" s="14">
        <v>0</v>
      </c>
      <c r="P1027" s="3" t="s">
        <v>349</v>
      </c>
    </row>
    <row r="1028" spans="1:16" ht="13.5" thickBot="1" x14ac:dyDescent="0.25">
      <c r="A1028" s="5">
        <v>42577</v>
      </c>
      <c r="B1028" s="3">
        <v>112</v>
      </c>
      <c r="C1028" s="6">
        <v>0.29444444444444445</v>
      </c>
      <c r="D1028" s="13">
        <v>7</v>
      </c>
      <c r="E1028" s="13">
        <f t="shared" si="16"/>
        <v>51.999999999999972</v>
      </c>
      <c r="F1028" s="3">
        <v>22.7</v>
      </c>
      <c r="G1028" s="3" t="s">
        <v>365</v>
      </c>
      <c r="H1028" s="3">
        <v>23.9</v>
      </c>
      <c r="I1028" s="3">
        <v>98</v>
      </c>
      <c r="J1028" s="3">
        <v>52</v>
      </c>
      <c r="K1028" s="8">
        <v>1</v>
      </c>
      <c r="L1028" s="3">
        <v>0</v>
      </c>
      <c r="M1028" s="14">
        <v>2</v>
      </c>
      <c r="N1028" s="14">
        <v>1</v>
      </c>
      <c r="O1028" s="14">
        <v>0</v>
      </c>
      <c r="P1028" s="3" t="s">
        <v>349</v>
      </c>
    </row>
    <row r="1029" spans="1:16" ht="13.5" thickBot="1" x14ac:dyDescent="0.25">
      <c r="A1029" s="5">
        <v>42577</v>
      </c>
      <c r="B1029" s="3">
        <v>112</v>
      </c>
      <c r="C1029" s="6">
        <v>0.33611111111111108</v>
      </c>
      <c r="D1029" s="13">
        <v>8</v>
      </c>
      <c r="E1029" s="13">
        <f t="shared" si="16"/>
        <v>111.99999999999991</v>
      </c>
      <c r="F1029" s="3">
        <v>30.3</v>
      </c>
      <c r="G1029" s="3" t="s">
        <v>365</v>
      </c>
      <c r="H1029" s="3">
        <v>31.5</v>
      </c>
      <c r="I1029" s="3">
        <v>91</v>
      </c>
      <c r="J1029" s="3">
        <v>48</v>
      </c>
      <c r="K1029" s="8">
        <v>1</v>
      </c>
      <c r="L1029" s="3">
        <v>0</v>
      </c>
      <c r="M1029" s="14">
        <v>2</v>
      </c>
      <c r="N1029" s="14">
        <v>1</v>
      </c>
      <c r="O1029" s="14">
        <v>0</v>
      </c>
      <c r="P1029" s="3" t="s">
        <v>349</v>
      </c>
    </row>
    <row r="1030" spans="1:16" ht="13.5" thickBot="1" x14ac:dyDescent="0.25">
      <c r="A1030" s="5">
        <v>42577</v>
      </c>
      <c r="B1030" s="3">
        <v>112</v>
      </c>
      <c r="C1030" s="6">
        <v>0.37847222222222227</v>
      </c>
      <c r="D1030" s="13">
        <v>9</v>
      </c>
      <c r="E1030" s="13">
        <f t="shared" si="16"/>
        <v>173</v>
      </c>
      <c r="F1030" s="3">
        <v>43.2</v>
      </c>
      <c r="G1030" s="3" t="s">
        <v>365</v>
      </c>
      <c r="H1030" s="3">
        <v>30.9</v>
      </c>
      <c r="I1030" s="3">
        <v>91</v>
      </c>
      <c r="J1030" s="3">
        <v>48</v>
      </c>
      <c r="K1030" s="8">
        <v>1</v>
      </c>
      <c r="L1030" s="3">
        <v>2</v>
      </c>
      <c r="M1030" s="14">
        <v>2</v>
      </c>
      <c r="N1030" s="14">
        <v>1</v>
      </c>
      <c r="O1030" s="14">
        <v>0</v>
      </c>
      <c r="P1030" s="3" t="s">
        <v>349</v>
      </c>
    </row>
    <row r="1031" spans="1:16" ht="13.5" thickBot="1" x14ac:dyDescent="0.25">
      <c r="A1031" s="5">
        <v>42577</v>
      </c>
      <c r="B1031" s="3">
        <v>112</v>
      </c>
      <c r="C1031" s="6">
        <v>0.42222222222222222</v>
      </c>
      <c r="D1031" s="13">
        <v>10</v>
      </c>
      <c r="E1031" s="13">
        <f t="shared" si="16"/>
        <v>235.99999999999994</v>
      </c>
      <c r="F1031" s="3">
        <v>53.1</v>
      </c>
      <c r="G1031" s="3" t="s">
        <v>365</v>
      </c>
      <c r="H1031" s="3">
        <v>32.9</v>
      </c>
      <c r="I1031" s="3">
        <v>91</v>
      </c>
      <c r="J1031" s="3">
        <v>48</v>
      </c>
      <c r="K1031" s="8">
        <v>1</v>
      </c>
      <c r="L1031" s="3">
        <v>2</v>
      </c>
      <c r="M1031" s="14">
        <v>0</v>
      </c>
      <c r="N1031" s="14">
        <v>0</v>
      </c>
      <c r="O1031" s="14">
        <v>1</v>
      </c>
      <c r="P1031" s="3" t="s">
        <v>349</v>
      </c>
    </row>
    <row r="1032" spans="1:16" ht="13.5" thickBot="1" x14ac:dyDescent="0.25">
      <c r="A1032" s="5">
        <v>42577</v>
      </c>
      <c r="B1032" s="3">
        <v>112</v>
      </c>
      <c r="C1032" s="6">
        <v>0.46388888888888885</v>
      </c>
      <c r="D1032" s="13">
        <v>11</v>
      </c>
      <c r="E1032" s="13">
        <f t="shared" si="16"/>
        <v>295.99999999999989</v>
      </c>
      <c r="F1032" s="3">
        <v>56.1</v>
      </c>
      <c r="G1032" s="3" t="s">
        <v>365</v>
      </c>
      <c r="H1032" s="3">
        <v>33.6</v>
      </c>
      <c r="I1032" s="3">
        <v>91</v>
      </c>
      <c r="J1032" s="3">
        <v>48</v>
      </c>
      <c r="K1032" s="8">
        <v>1</v>
      </c>
      <c r="L1032" s="3">
        <v>3.1</v>
      </c>
      <c r="M1032" s="14">
        <v>0</v>
      </c>
      <c r="N1032" s="14">
        <v>0</v>
      </c>
      <c r="O1032" s="14">
        <v>1</v>
      </c>
      <c r="P1032" s="3" t="s">
        <v>349</v>
      </c>
    </row>
    <row r="1033" spans="1:16" ht="13.5" thickBot="1" x14ac:dyDescent="0.25">
      <c r="A1033" s="5">
        <v>42577</v>
      </c>
      <c r="B1033" s="3">
        <v>112</v>
      </c>
      <c r="C1033" s="6">
        <v>0.50555555555555554</v>
      </c>
      <c r="D1033" s="13">
        <v>12</v>
      </c>
      <c r="E1033" s="13">
        <f t="shared" si="16"/>
        <v>355.99999999999989</v>
      </c>
      <c r="F1033" s="3">
        <v>52.4</v>
      </c>
      <c r="G1033" s="3" t="s">
        <v>365</v>
      </c>
      <c r="H1033" s="3">
        <v>30.1</v>
      </c>
      <c r="I1033" s="3">
        <v>91</v>
      </c>
      <c r="J1033" s="3">
        <v>48</v>
      </c>
      <c r="K1033" s="8">
        <v>1</v>
      </c>
      <c r="L1033" s="3">
        <v>4.9000000000000004</v>
      </c>
      <c r="M1033" s="14">
        <v>0</v>
      </c>
      <c r="N1033" s="14">
        <v>0</v>
      </c>
      <c r="O1033" s="14">
        <v>1</v>
      </c>
      <c r="P1033" s="3" t="s">
        <v>349</v>
      </c>
    </row>
    <row r="1034" spans="1:16" ht="13.5" thickBot="1" x14ac:dyDescent="0.25">
      <c r="A1034" s="5">
        <v>42577</v>
      </c>
      <c r="B1034" s="3">
        <v>112</v>
      </c>
      <c r="C1034" s="6">
        <v>0.54652777777777783</v>
      </c>
      <c r="D1034" s="13">
        <v>13</v>
      </c>
      <c r="E1034" s="13">
        <f t="shared" si="16"/>
        <v>415</v>
      </c>
      <c r="F1034" s="3">
        <v>57.2</v>
      </c>
      <c r="G1034" s="3" t="s">
        <v>365</v>
      </c>
      <c r="H1034" s="3">
        <v>32.799999999999997</v>
      </c>
      <c r="I1034" s="3">
        <v>91</v>
      </c>
      <c r="J1034" s="3">
        <v>48</v>
      </c>
      <c r="K1034" s="8">
        <v>1</v>
      </c>
      <c r="L1034" s="3">
        <v>4.5999999999999996</v>
      </c>
      <c r="M1034" s="14">
        <v>0</v>
      </c>
      <c r="N1034" s="14">
        <v>0</v>
      </c>
      <c r="O1034" s="14">
        <v>1</v>
      </c>
      <c r="P1034" s="3" t="s">
        <v>349</v>
      </c>
    </row>
    <row r="1035" spans="1:16" ht="13.5" thickBot="1" x14ac:dyDescent="0.25">
      <c r="A1035" s="5">
        <v>42577</v>
      </c>
      <c r="B1035" s="3">
        <v>112</v>
      </c>
      <c r="C1035" s="6">
        <v>0.58958333333333335</v>
      </c>
      <c r="D1035" s="13">
        <v>14</v>
      </c>
      <c r="E1035" s="13">
        <f t="shared" si="16"/>
        <v>476.99999999999994</v>
      </c>
      <c r="F1035" s="3">
        <v>53.7</v>
      </c>
      <c r="G1035" s="3" t="s">
        <v>365</v>
      </c>
      <c r="H1035" s="3">
        <v>33.799999999999997</v>
      </c>
      <c r="I1035" s="3">
        <v>91</v>
      </c>
      <c r="J1035" s="3">
        <v>48</v>
      </c>
      <c r="K1035" s="8">
        <v>1</v>
      </c>
      <c r="L1035" s="3">
        <v>2</v>
      </c>
      <c r="M1035" s="14">
        <v>0</v>
      </c>
      <c r="N1035" s="14">
        <v>0</v>
      </c>
      <c r="O1035" s="14">
        <v>1</v>
      </c>
      <c r="P1035" s="3" t="s">
        <v>349</v>
      </c>
    </row>
    <row r="1036" spans="1:16" ht="13.5" thickBot="1" x14ac:dyDescent="0.25">
      <c r="A1036" s="5">
        <v>42577</v>
      </c>
      <c r="B1036" s="3">
        <v>112</v>
      </c>
      <c r="C1036" s="6">
        <v>0.62986111111111109</v>
      </c>
      <c r="D1036" s="13">
        <v>15</v>
      </c>
      <c r="E1036" s="13">
        <f t="shared" si="16"/>
        <v>534.99999999999989</v>
      </c>
      <c r="F1036" s="3">
        <v>49.4</v>
      </c>
      <c r="G1036" s="3" t="s">
        <v>365</v>
      </c>
      <c r="H1036" s="3">
        <v>34.5</v>
      </c>
      <c r="I1036" s="3">
        <v>91</v>
      </c>
      <c r="J1036" s="3">
        <v>48</v>
      </c>
      <c r="K1036" s="8">
        <v>1</v>
      </c>
      <c r="L1036" s="3">
        <v>2.7</v>
      </c>
      <c r="M1036" s="14">
        <v>0</v>
      </c>
      <c r="N1036" s="14">
        <v>0</v>
      </c>
      <c r="O1036" s="14">
        <v>1</v>
      </c>
      <c r="P1036" s="3" t="s">
        <v>349</v>
      </c>
    </row>
    <row r="1037" spans="1:16" ht="13.5" thickBot="1" x14ac:dyDescent="0.25">
      <c r="A1037" s="5">
        <v>42577</v>
      </c>
      <c r="B1037" s="3">
        <v>112</v>
      </c>
      <c r="C1037" s="6">
        <v>0.66875000000000007</v>
      </c>
      <c r="D1037" s="13">
        <v>16</v>
      </c>
      <c r="E1037" s="13">
        <f t="shared" si="16"/>
        <v>591</v>
      </c>
      <c r="F1037" s="3">
        <v>49.5</v>
      </c>
      <c r="G1037" s="3" t="s">
        <v>365</v>
      </c>
      <c r="H1037" s="3">
        <v>32.1</v>
      </c>
      <c r="I1037" s="3">
        <v>91</v>
      </c>
      <c r="J1037" s="3">
        <v>48</v>
      </c>
      <c r="K1037" s="8">
        <v>1</v>
      </c>
      <c r="L1037" s="3">
        <v>5</v>
      </c>
      <c r="M1037" s="14">
        <v>0</v>
      </c>
      <c r="N1037" s="14">
        <v>0</v>
      </c>
      <c r="O1037" s="14">
        <v>1</v>
      </c>
      <c r="P1037" s="3" t="s">
        <v>349</v>
      </c>
    </row>
    <row r="1038" spans="1:16" ht="13.5" thickBot="1" x14ac:dyDescent="0.25">
      <c r="A1038" s="5">
        <v>42577</v>
      </c>
      <c r="B1038" s="3">
        <v>113</v>
      </c>
      <c r="C1038" s="6">
        <v>0.26041666666666669</v>
      </c>
      <c r="D1038" s="13">
        <v>6</v>
      </c>
      <c r="E1038" s="13">
        <f t="shared" si="16"/>
        <v>0</v>
      </c>
      <c r="F1038" s="3" t="s">
        <v>4</v>
      </c>
      <c r="G1038" s="3" t="s">
        <v>4</v>
      </c>
      <c r="H1038" s="3">
        <v>17.7</v>
      </c>
      <c r="I1038" s="3">
        <v>100</v>
      </c>
      <c r="J1038" s="3">
        <v>135</v>
      </c>
      <c r="K1038" s="8">
        <v>0</v>
      </c>
      <c r="L1038" s="3">
        <v>0</v>
      </c>
      <c r="M1038" s="14">
        <v>2</v>
      </c>
      <c r="N1038" s="14">
        <v>1</v>
      </c>
      <c r="O1038" s="14">
        <v>0</v>
      </c>
      <c r="P1038" s="3" t="s">
        <v>350</v>
      </c>
    </row>
    <row r="1039" spans="1:16" ht="13.5" thickBot="1" x14ac:dyDescent="0.25">
      <c r="A1039" s="5">
        <v>42577</v>
      </c>
      <c r="B1039" s="3">
        <v>113</v>
      </c>
      <c r="C1039" s="6">
        <v>0.29652777777777778</v>
      </c>
      <c r="D1039" s="13">
        <v>7</v>
      </c>
      <c r="E1039" s="13">
        <f t="shared" si="16"/>
        <v>51.999999999999972</v>
      </c>
      <c r="F1039" s="3" t="s">
        <v>4</v>
      </c>
      <c r="G1039" s="3" t="s">
        <v>4</v>
      </c>
      <c r="H1039" s="3">
        <v>24</v>
      </c>
      <c r="I1039" s="3">
        <v>100</v>
      </c>
      <c r="J1039" s="3">
        <v>135</v>
      </c>
      <c r="K1039" s="8">
        <v>0</v>
      </c>
      <c r="L1039" s="3">
        <v>0</v>
      </c>
      <c r="M1039" s="14">
        <v>2</v>
      </c>
      <c r="N1039" s="14">
        <v>1</v>
      </c>
      <c r="O1039" s="14">
        <v>0</v>
      </c>
      <c r="P1039" s="3" t="s">
        <v>350</v>
      </c>
    </row>
    <row r="1040" spans="1:16" ht="13.5" thickBot="1" x14ac:dyDescent="0.25">
      <c r="A1040" s="5">
        <v>42577</v>
      </c>
      <c r="B1040" s="3">
        <v>113</v>
      </c>
      <c r="C1040" s="6">
        <v>0.34027777777777773</v>
      </c>
      <c r="D1040" s="13">
        <v>8</v>
      </c>
      <c r="E1040" s="13">
        <f t="shared" si="16"/>
        <v>114.99999999999991</v>
      </c>
      <c r="F1040" s="3" t="s">
        <v>4</v>
      </c>
      <c r="G1040" s="3" t="s">
        <v>4</v>
      </c>
      <c r="H1040" s="3">
        <v>30.1</v>
      </c>
      <c r="I1040" s="3">
        <v>100</v>
      </c>
      <c r="J1040" s="3">
        <v>135</v>
      </c>
      <c r="K1040" s="8">
        <v>0</v>
      </c>
      <c r="L1040" s="3">
        <v>0.3</v>
      </c>
      <c r="M1040" s="14">
        <v>2</v>
      </c>
      <c r="N1040" s="14">
        <v>1</v>
      </c>
      <c r="O1040" s="14">
        <v>0</v>
      </c>
      <c r="P1040" s="3" t="s">
        <v>350</v>
      </c>
    </row>
    <row r="1041" spans="1:16" ht="13.5" thickBot="1" x14ac:dyDescent="0.25">
      <c r="A1041" s="5">
        <v>42577</v>
      </c>
      <c r="B1041" s="3">
        <v>113</v>
      </c>
      <c r="C1041" s="6">
        <v>0.38055555555555554</v>
      </c>
      <c r="D1041" s="13">
        <v>9</v>
      </c>
      <c r="E1041" s="13">
        <f t="shared" si="16"/>
        <v>172.99999999999994</v>
      </c>
      <c r="F1041" s="3" t="s">
        <v>4</v>
      </c>
      <c r="G1041" s="3" t="s">
        <v>4</v>
      </c>
      <c r="H1041" s="3">
        <v>35.700000000000003</v>
      </c>
      <c r="I1041" s="3">
        <v>100</v>
      </c>
      <c r="J1041" s="3">
        <v>135</v>
      </c>
      <c r="K1041" s="8">
        <v>0</v>
      </c>
      <c r="L1041" s="3">
        <v>0.2</v>
      </c>
      <c r="M1041" s="14">
        <v>2</v>
      </c>
      <c r="N1041" s="14">
        <v>1</v>
      </c>
      <c r="O1041" s="14">
        <v>0</v>
      </c>
      <c r="P1041" s="3" t="s">
        <v>350</v>
      </c>
    </row>
    <row r="1042" spans="1:16" ht="13.5" thickBot="1" x14ac:dyDescent="0.25">
      <c r="A1042" s="5">
        <v>42577</v>
      </c>
      <c r="B1042" s="3">
        <v>113</v>
      </c>
      <c r="C1042" s="6">
        <v>0.42499999999999999</v>
      </c>
      <c r="D1042" s="13">
        <v>10</v>
      </c>
      <c r="E1042" s="13">
        <f t="shared" si="16"/>
        <v>236.99999999999994</v>
      </c>
      <c r="F1042" s="3" t="s">
        <v>4</v>
      </c>
      <c r="G1042" s="3" t="s">
        <v>4</v>
      </c>
      <c r="H1042" s="3">
        <v>34.5</v>
      </c>
      <c r="I1042" s="3">
        <v>100</v>
      </c>
      <c r="J1042" s="3">
        <v>135</v>
      </c>
      <c r="K1042" s="8">
        <v>0</v>
      </c>
      <c r="L1042" s="3">
        <v>3</v>
      </c>
      <c r="M1042" s="14">
        <v>2</v>
      </c>
      <c r="N1042" s="14">
        <v>1</v>
      </c>
      <c r="O1042" s="14">
        <v>0</v>
      </c>
      <c r="P1042" s="3" t="s">
        <v>350</v>
      </c>
    </row>
    <row r="1043" spans="1:16" ht="13.5" thickBot="1" x14ac:dyDescent="0.25">
      <c r="A1043" s="5">
        <v>42577</v>
      </c>
      <c r="B1043" s="3">
        <v>113</v>
      </c>
      <c r="C1043" s="6">
        <v>0.46527777777777773</v>
      </c>
      <c r="D1043" s="13">
        <v>11</v>
      </c>
      <c r="E1043" s="13">
        <f t="shared" si="16"/>
        <v>294.99999999999989</v>
      </c>
      <c r="F1043" s="3" t="s">
        <v>4</v>
      </c>
      <c r="G1043" s="3" t="s">
        <v>4</v>
      </c>
      <c r="H1043" s="3">
        <v>36.1</v>
      </c>
      <c r="I1043" s="3">
        <v>100</v>
      </c>
      <c r="J1043" s="3">
        <v>135</v>
      </c>
      <c r="K1043" s="8">
        <v>0</v>
      </c>
      <c r="L1043" s="3">
        <v>2.1</v>
      </c>
      <c r="M1043" s="14">
        <v>2</v>
      </c>
      <c r="N1043" s="14">
        <v>1</v>
      </c>
      <c r="O1043" s="14">
        <v>0</v>
      </c>
      <c r="P1043" s="3" t="s">
        <v>350</v>
      </c>
    </row>
    <row r="1044" spans="1:16" ht="13.5" thickBot="1" x14ac:dyDescent="0.25">
      <c r="A1044" s="5">
        <v>42577</v>
      </c>
      <c r="B1044" s="3">
        <v>113</v>
      </c>
      <c r="C1044" s="6">
        <v>0.50694444444444442</v>
      </c>
      <c r="D1044" s="13">
        <v>12</v>
      </c>
      <c r="E1044" s="13">
        <f t="shared" si="16"/>
        <v>354.99999999999989</v>
      </c>
      <c r="F1044" s="3" t="s">
        <v>4</v>
      </c>
      <c r="G1044" s="3" t="s">
        <v>4</v>
      </c>
      <c r="H1044" s="3">
        <v>32.700000000000003</v>
      </c>
      <c r="I1044" s="3">
        <v>100</v>
      </c>
      <c r="J1044" s="3">
        <v>135</v>
      </c>
      <c r="K1044" s="8">
        <v>0</v>
      </c>
      <c r="L1044" s="3">
        <v>0.4</v>
      </c>
      <c r="M1044" s="14">
        <v>2</v>
      </c>
      <c r="N1044" s="14">
        <v>1</v>
      </c>
      <c r="O1044" s="14">
        <v>0</v>
      </c>
      <c r="P1044" s="3" t="s">
        <v>350</v>
      </c>
    </row>
    <row r="1045" spans="1:16" ht="13.5" thickBot="1" x14ac:dyDescent="0.25">
      <c r="A1045" s="5">
        <v>42577</v>
      </c>
      <c r="B1045" s="3">
        <v>113</v>
      </c>
      <c r="C1045" s="6">
        <v>0.54791666666666672</v>
      </c>
      <c r="D1045" s="13">
        <v>13</v>
      </c>
      <c r="E1045" s="13">
        <f t="shared" si="16"/>
        <v>414</v>
      </c>
      <c r="F1045" s="3" t="s">
        <v>4</v>
      </c>
      <c r="G1045" s="3" t="s">
        <v>4</v>
      </c>
      <c r="H1045" s="3">
        <v>32.4</v>
      </c>
      <c r="I1045" s="3">
        <v>100</v>
      </c>
      <c r="J1045" s="3">
        <v>135</v>
      </c>
      <c r="K1045" s="8">
        <v>0</v>
      </c>
      <c r="L1045" s="3">
        <v>2.6</v>
      </c>
      <c r="M1045" s="14">
        <v>2</v>
      </c>
      <c r="N1045" s="14">
        <v>1</v>
      </c>
      <c r="O1045" s="14">
        <v>0</v>
      </c>
      <c r="P1045" s="3" t="s">
        <v>350</v>
      </c>
    </row>
    <row r="1046" spans="1:16" ht="13.5" thickBot="1" x14ac:dyDescent="0.25">
      <c r="A1046" s="5">
        <v>42577</v>
      </c>
      <c r="B1046" s="3">
        <v>113</v>
      </c>
      <c r="C1046" s="6">
        <v>0.59166666666666667</v>
      </c>
      <c r="D1046" s="13">
        <v>14</v>
      </c>
      <c r="E1046" s="13">
        <f t="shared" si="16"/>
        <v>476.99999999999994</v>
      </c>
      <c r="F1046" s="3" t="s">
        <v>4</v>
      </c>
      <c r="G1046" s="3" t="s">
        <v>4</v>
      </c>
      <c r="H1046" s="3" t="s">
        <v>4</v>
      </c>
      <c r="I1046" s="3" t="s">
        <v>4</v>
      </c>
      <c r="J1046" s="3" t="s">
        <v>4</v>
      </c>
      <c r="K1046" s="8" t="s">
        <v>4</v>
      </c>
      <c r="L1046" s="3" t="s">
        <v>4</v>
      </c>
      <c r="M1046" s="14" t="s">
        <v>4</v>
      </c>
      <c r="N1046" s="14" t="s">
        <v>4</v>
      </c>
      <c r="O1046" s="14" t="s">
        <v>4</v>
      </c>
      <c r="P1046" s="3" t="s">
        <v>350</v>
      </c>
    </row>
    <row r="1047" spans="1:16" ht="13.5" thickBot="1" x14ac:dyDescent="0.25">
      <c r="A1047" s="5">
        <v>42577</v>
      </c>
      <c r="B1047" s="3">
        <v>113</v>
      </c>
      <c r="C1047" s="6">
        <v>0.63194444444444442</v>
      </c>
      <c r="D1047" s="13">
        <v>15</v>
      </c>
      <c r="E1047" s="13">
        <f t="shared" si="16"/>
        <v>534.99999999999989</v>
      </c>
      <c r="F1047" s="3" t="s">
        <v>4</v>
      </c>
      <c r="G1047" s="3" t="s">
        <v>4</v>
      </c>
      <c r="H1047" s="3" t="s">
        <v>4</v>
      </c>
      <c r="I1047" s="3" t="s">
        <v>4</v>
      </c>
      <c r="J1047" s="3" t="s">
        <v>4</v>
      </c>
      <c r="K1047" s="8" t="s">
        <v>4</v>
      </c>
      <c r="L1047" s="3" t="s">
        <v>4</v>
      </c>
      <c r="M1047" s="14" t="s">
        <v>4</v>
      </c>
      <c r="N1047" s="14" t="s">
        <v>4</v>
      </c>
      <c r="O1047" s="14" t="s">
        <v>4</v>
      </c>
      <c r="P1047" s="3" t="s">
        <v>350</v>
      </c>
    </row>
    <row r="1048" spans="1:16" ht="13.5" thickBot="1" x14ac:dyDescent="0.25">
      <c r="A1048" s="5">
        <v>42577</v>
      </c>
      <c r="B1048" s="3">
        <v>113</v>
      </c>
      <c r="C1048" s="6">
        <v>0.67013888888888884</v>
      </c>
      <c r="D1048" s="13">
        <v>16</v>
      </c>
      <c r="E1048" s="13">
        <f t="shared" si="16"/>
        <v>589.99999999999989</v>
      </c>
      <c r="F1048" s="3" t="s">
        <v>4</v>
      </c>
      <c r="G1048" s="3" t="s">
        <v>4</v>
      </c>
      <c r="H1048" s="3" t="s">
        <v>4</v>
      </c>
      <c r="I1048" s="3" t="s">
        <v>4</v>
      </c>
      <c r="J1048" s="3" t="s">
        <v>4</v>
      </c>
      <c r="K1048" s="8" t="s">
        <v>4</v>
      </c>
      <c r="L1048" s="3" t="s">
        <v>4</v>
      </c>
      <c r="M1048" s="14">
        <v>0</v>
      </c>
      <c r="N1048" s="14">
        <v>0</v>
      </c>
      <c r="O1048" s="14">
        <v>1</v>
      </c>
      <c r="P1048" s="3" t="s">
        <v>350</v>
      </c>
    </row>
    <row r="1049" spans="1:16" ht="13.5" thickBot="1" x14ac:dyDescent="0.25">
      <c r="A1049" s="5">
        <v>42577</v>
      </c>
      <c r="B1049" s="3">
        <v>114</v>
      </c>
      <c r="C1049" s="6">
        <v>0.26250000000000001</v>
      </c>
      <c r="D1049" s="13">
        <v>6</v>
      </c>
      <c r="E1049" s="13">
        <f t="shared" si="16"/>
        <v>0</v>
      </c>
      <c r="F1049" s="3">
        <v>16</v>
      </c>
      <c r="G1049" s="3" t="s">
        <v>366</v>
      </c>
      <c r="H1049" s="3">
        <v>18.5</v>
      </c>
      <c r="I1049" s="3">
        <v>109</v>
      </c>
      <c r="J1049" s="3">
        <v>226</v>
      </c>
      <c r="K1049" s="8">
        <v>1</v>
      </c>
      <c r="L1049" s="3">
        <v>0</v>
      </c>
      <c r="M1049" s="14">
        <v>2</v>
      </c>
      <c r="N1049" s="14">
        <v>1</v>
      </c>
      <c r="O1049" s="14">
        <v>0</v>
      </c>
      <c r="P1049" s="3" t="s">
        <v>351</v>
      </c>
    </row>
    <row r="1050" spans="1:16" ht="13.5" thickBot="1" x14ac:dyDescent="0.25">
      <c r="A1050" s="5">
        <v>42577</v>
      </c>
      <c r="B1050" s="3">
        <v>114</v>
      </c>
      <c r="C1050" s="6">
        <v>0.29930555555555555</v>
      </c>
      <c r="D1050" s="13">
        <v>7</v>
      </c>
      <c r="E1050" s="13">
        <f t="shared" si="16"/>
        <v>52.999999999999972</v>
      </c>
      <c r="F1050" s="3">
        <v>22.9</v>
      </c>
      <c r="G1050" s="3" t="s">
        <v>365</v>
      </c>
      <c r="H1050" s="3">
        <v>23.7</v>
      </c>
      <c r="I1050" s="3">
        <v>109</v>
      </c>
      <c r="J1050" s="3">
        <v>226</v>
      </c>
      <c r="K1050" s="8">
        <v>1</v>
      </c>
      <c r="L1050" s="3">
        <v>0</v>
      </c>
      <c r="M1050" s="14">
        <v>2</v>
      </c>
      <c r="N1050" s="14">
        <v>1</v>
      </c>
      <c r="O1050" s="14">
        <v>0</v>
      </c>
      <c r="P1050" s="3" t="s">
        <v>351</v>
      </c>
    </row>
    <row r="1051" spans="1:16" ht="13.5" thickBot="1" x14ac:dyDescent="0.25">
      <c r="A1051" s="5">
        <v>42577</v>
      </c>
      <c r="B1051" s="3">
        <v>114</v>
      </c>
      <c r="C1051" s="6">
        <v>0.36736111111111108</v>
      </c>
      <c r="D1051" s="13">
        <v>8</v>
      </c>
      <c r="E1051" s="13">
        <f t="shared" si="16"/>
        <v>150.99999999999994</v>
      </c>
      <c r="F1051" s="3">
        <v>30.8</v>
      </c>
      <c r="G1051" s="3" t="s">
        <v>365</v>
      </c>
      <c r="H1051" s="3">
        <v>29.8</v>
      </c>
      <c r="I1051" s="3">
        <v>125</v>
      </c>
      <c r="J1051" s="3">
        <v>222</v>
      </c>
      <c r="K1051" s="8">
        <v>1</v>
      </c>
      <c r="L1051" s="3">
        <v>2.4</v>
      </c>
      <c r="M1051" s="14">
        <v>2</v>
      </c>
      <c r="N1051" s="14">
        <v>1</v>
      </c>
      <c r="O1051" s="14">
        <v>0</v>
      </c>
      <c r="P1051" s="3" t="s">
        <v>351</v>
      </c>
    </row>
    <row r="1052" spans="1:16" ht="13.5" thickBot="1" x14ac:dyDescent="0.25">
      <c r="A1052" s="5">
        <v>42577</v>
      </c>
      <c r="B1052" s="3">
        <v>114</v>
      </c>
      <c r="C1052" s="6">
        <v>0.3840277777777778</v>
      </c>
      <c r="D1052" s="13">
        <v>9</v>
      </c>
      <c r="E1052" s="13">
        <f t="shared" si="16"/>
        <v>175.00000000000003</v>
      </c>
      <c r="F1052" s="3">
        <v>41.7</v>
      </c>
      <c r="G1052" s="3" t="s">
        <v>365</v>
      </c>
      <c r="H1052" s="3">
        <v>32.299999999999997</v>
      </c>
      <c r="I1052" s="3">
        <v>126</v>
      </c>
      <c r="J1052" s="3">
        <v>224</v>
      </c>
      <c r="K1052" s="8">
        <v>1</v>
      </c>
      <c r="L1052" s="3">
        <v>2</v>
      </c>
      <c r="M1052" s="14">
        <v>2</v>
      </c>
      <c r="N1052" s="14">
        <v>1</v>
      </c>
      <c r="O1052" s="14">
        <v>0</v>
      </c>
      <c r="P1052" s="3" t="s">
        <v>351</v>
      </c>
    </row>
    <row r="1053" spans="1:16" ht="13.5" thickBot="1" x14ac:dyDescent="0.25">
      <c r="A1053" s="5">
        <v>42577</v>
      </c>
      <c r="B1053" s="3">
        <v>114</v>
      </c>
      <c r="C1053" s="6">
        <v>0.4284722222222222</v>
      </c>
      <c r="D1053" s="13">
        <v>10</v>
      </c>
      <c r="E1053" s="13">
        <f t="shared" si="16"/>
        <v>238.99999999999994</v>
      </c>
      <c r="F1053" s="3">
        <v>52.6</v>
      </c>
      <c r="G1053" s="3" t="s">
        <v>365</v>
      </c>
      <c r="H1053" s="3">
        <v>33.299999999999997</v>
      </c>
      <c r="I1053" s="3">
        <v>127</v>
      </c>
      <c r="J1053" s="3">
        <v>220</v>
      </c>
      <c r="K1053" s="8">
        <v>1</v>
      </c>
      <c r="L1053" s="3">
        <v>2.8</v>
      </c>
      <c r="M1053" s="14">
        <v>0</v>
      </c>
      <c r="N1053" s="14">
        <v>0</v>
      </c>
      <c r="O1053" s="14">
        <v>1</v>
      </c>
      <c r="P1053" s="3" t="s">
        <v>351</v>
      </c>
    </row>
    <row r="1054" spans="1:16" ht="13.5" thickBot="1" x14ac:dyDescent="0.25">
      <c r="A1054" s="5">
        <v>42577</v>
      </c>
      <c r="B1054" s="3">
        <v>114</v>
      </c>
      <c r="C1054" s="6">
        <v>0.47152777777777777</v>
      </c>
      <c r="D1054" s="13">
        <v>11</v>
      </c>
      <c r="E1054" s="13">
        <f t="shared" si="16"/>
        <v>300.99999999999994</v>
      </c>
      <c r="F1054" s="3">
        <v>49.8</v>
      </c>
      <c r="G1054" s="3" t="s">
        <v>365</v>
      </c>
      <c r="H1054" s="3">
        <v>34.299999999999997</v>
      </c>
      <c r="I1054" s="3">
        <v>127</v>
      </c>
      <c r="J1054" s="3">
        <v>220</v>
      </c>
      <c r="K1054" s="8">
        <v>1</v>
      </c>
      <c r="L1054" s="3">
        <v>2</v>
      </c>
      <c r="M1054" s="14">
        <v>0</v>
      </c>
      <c r="N1054" s="14">
        <v>0</v>
      </c>
      <c r="O1054" s="14">
        <v>1</v>
      </c>
      <c r="P1054" s="3" t="s">
        <v>351</v>
      </c>
    </row>
    <row r="1055" spans="1:16" ht="13.5" thickBot="1" x14ac:dyDescent="0.25">
      <c r="A1055" s="5">
        <v>42577</v>
      </c>
      <c r="B1055" s="3">
        <v>114</v>
      </c>
      <c r="C1055" s="6">
        <v>0.5083333333333333</v>
      </c>
      <c r="D1055" s="13">
        <v>12</v>
      </c>
      <c r="E1055" s="13">
        <f t="shared" si="16"/>
        <v>353.99999999999989</v>
      </c>
      <c r="F1055" s="3">
        <v>54.3</v>
      </c>
      <c r="G1055" s="3" t="s">
        <v>365</v>
      </c>
      <c r="H1055" s="3">
        <v>33.1</v>
      </c>
      <c r="I1055" s="3">
        <v>127</v>
      </c>
      <c r="J1055" s="3">
        <v>220</v>
      </c>
      <c r="K1055" s="8">
        <v>1</v>
      </c>
      <c r="L1055" s="3">
        <v>2.8</v>
      </c>
      <c r="M1055" s="14">
        <v>0</v>
      </c>
      <c r="N1055" s="14">
        <v>0</v>
      </c>
      <c r="O1055" s="14">
        <v>1</v>
      </c>
      <c r="P1055" s="3" t="s">
        <v>351</v>
      </c>
    </row>
    <row r="1056" spans="1:16" ht="13.5" thickBot="1" x14ac:dyDescent="0.25">
      <c r="A1056" s="5">
        <v>42577</v>
      </c>
      <c r="B1056" s="3">
        <v>114</v>
      </c>
      <c r="C1056" s="6">
        <v>0.55069444444444449</v>
      </c>
      <c r="D1056" s="13">
        <v>13</v>
      </c>
      <c r="E1056" s="13">
        <f t="shared" si="16"/>
        <v>415</v>
      </c>
      <c r="F1056" s="3">
        <v>43.5</v>
      </c>
      <c r="G1056" s="3" t="s">
        <v>365</v>
      </c>
      <c r="H1056" s="3">
        <v>33.1</v>
      </c>
      <c r="I1056" s="3">
        <v>127</v>
      </c>
      <c r="J1056" s="3">
        <v>220</v>
      </c>
      <c r="K1056" s="8">
        <v>1</v>
      </c>
      <c r="L1056" s="3">
        <v>4.7</v>
      </c>
      <c r="M1056" s="14">
        <v>0</v>
      </c>
      <c r="N1056" s="14">
        <v>0</v>
      </c>
      <c r="O1056" s="14">
        <v>1</v>
      </c>
      <c r="P1056" s="3" t="s">
        <v>351</v>
      </c>
    </row>
    <row r="1057" spans="1:16" ht="13.5" thickBot="1" x14ac:dyDescent="0.25">
      <c r="A1057" s="5">
        <v>42577</v>
      </c>
      <c r="B1057" s="3">
        <v>114</v>
      </c>
      <c r="C1057" s="6">
        <v>0.59375</v>
      </c>
      <c r="D1057" s="13">
        <v>14</v>
      </c>
      <c r="E1057" s="13">
        <f t="shared" si="16"/>
        <v>476.99999999999994</v>
      </c>
      <c r="F1057" s="3">
        <v>48.1</v>
      </c>
      <c r="G1057" s="3" t="s">
        <v>365</v>
      </c>
      <c r="H1057" s="3">
        <v>32.299999999999997</v>
      </c>
      <c r="I1057" s="3">
        <v>127</v>
      </c>
      <c r="J1057" s="3">
        <v>220</v>
      </c>
      <c r="K1057" s="8">
        <v>1</v>
      </c>
      <c r="L1057" s="3">
        <v>4.8</v>
      </c>
      <c r="M1057" s="14">
        <v>0</v>
      </c>
      <c r="N1057" s="14">
        <v>0</v>
      </c>
      <c r="O1057" s="14">
        <v>1</v>
      </c>
      <c r="P1057" s="3" t="s">
        <v>351</v>
      </c>
    </row>
    <row r="1058" spans="1:16" ht="13.5" thickBot="1" x14ac:dyDescent="0.25">
      <c r="A1058" s="5">
        <v>42577</v>
      </c>
      <c r="B1058" s="3">
        <v>114</v>
      </c>
      <c r="C1058" s="6">
        <v>0.6333333333333333</v>
      </c>
      <c r="D1058" s="13">
        <v>15</v>
      </c>
      <c r="E1058" s="13">
        <f t="shared" si="16"/>
        <v>533.99999999999989</v>
      </c>
      <c r="F1058" s="3">
        <v>43.9</v>
      </c>
      <c r="G1058" s="3" t="s">
        <v>365</v>
      </c>
      <c r="H1058" s="3">
        <v>33.4</v>
      </c>
      <c r="I1058" s="3">
        <v>127</v>
      </c>
      <c r="J1058" s="3">
        <v>220</v>
      </c>
      <c r="K1058" s="8">
        <v>1</v>
      </c>
      <c r="L1058" s="3">
        <v>6.9</v>
      </c>
      <c r="M1058" s="14">
        <v>0</v>
      </c>
      <c r="N1058" s="14">
        <v>0</v>
      </c>
      <c r="O1058" s="14">
        <v>1</v>
      </c>
      <c r="P1058" s="3" t="s">
        <v>351</v>
      </c>
    </row>
    <row r="1059" spans="1:16" ht="13.5" thickBot="1" x14ac:dyDescent="0.25">
      <c r="A1059" s="5">
        <v>42577</v>
      </c>
      <c r="B1059" s="3">
        <v>114</v>
      </c>
      <c r="C1059" s="6">
        <v>0.67222222222222217</v>
      </c>
      <c r="D1059" s="13">
        <v>16</v>
      </c>
      <c r="E1059" s="13">
        <f t="shared" si="16"/>
        <v>589.99999999999989</v>
      </c>
      <c r="F1059" s="3">
        <v>45.2</v>
      </c>
      <c r="G1059" s="3" t="s">
        <v>365</v>
      </c>
      <c r="H1059" s="3">
        <v>32.4</v>
      </c>
      <c r="I1059" s="3">
        <v>127</v>
      </c>
      <c r="J1059" s="3">
        <v>220</v>
      </c>
      <c r="K1059" s="8">
        <v>1</v>
      </c>
      <c r="L1059" s="3">
        <v>5.8</v>
      </c>
      <c r="M1059" s="14">
        <v>0</v>
      </c>
      <c r="N1059" s="14">
        <v>0</v>
      </c>
      <c r="O1059" s="14">
        <v>1</v>
      </c>
      <c r="P1059" s="3" t="s">
        <v>351</v>
      </c>
    </row>
    <row r="1060" spans="1:16" ht="13.5" thickBot="1" x14ac:dyDescent="0.25">
      <c r="A1060" s="5">
        <v>42577</v>
      </c>
      <c r="B1060" s="3">
        <v>115</v>
      </c>
      <c r="C1060" s="6">
        <v>0.26250000000000001</v>
      </c>
      <c r="D1060" s="13">
        <v>6</v>
      </c>
      <c r="E1060" s="13">
        <f t="shared" si="16"/>
        <v>0</v>
      </c>
      <c r="F1060" s="3">
        <v>16</v>
      </c>
      <c r="G1060" s="3" t="s">
        <v>366</v>
      </c>
      <c r="H1060" s="3">
        <v>18.5</v>
      </c>
      <c r="I1060" s="3">
        <v>109</v>
      </c>
      <c r="J1060" s="3">
        <v>226</v>
      </c>
      <c r="K1060" s="8">
        <v>1</v>
      </c>
      <c r="L1060" s="3">
        <v>0</v>
      </c>
      <c r="M1060" s="14">
        <v>2</v>
      </c>
      <c r="N1060" s="14">
        <v>1</v>
      </c>
      <c r="O1060" s="14">
        <v>0</v>
      </c>
      <c r="P1060" s="3" t="s">
        <v>352</v>
      </c>
    </row>
    <row r="1061" spans="1:16" ht="13.5" thickBot="1" x14ac:dyDescent="0.25">
      <c r="A1061" s="5">
        <v>42577</v>
      </c>
      <c r="B1061" s="3">
        <v>115</v>
      </c>
      <c r="C1061" s="6">
        <v>0.29930555555555555</v>
      </c>
      <c r="D1061" s="13">
        <v>7</v>
      </c>
      <c r="E1061" s="13">
        <f t="shared" si="16"/>
        <v>52.999999999999972</v>
      </c>
      <c r="F1061" s="3">
        <v>22.1</v>
      </c>
      <c r="G1061" s="3" t="s">
        <v>365</v>
      </c>
      <c r="H1061" s="3">
        <v>23.7</v>
      </c>
      <c r="I1061" s="3">
        <v>108</v>
      </c>
      <c r="J1061" s="3">
        <v>222</v>
      </c>
      <c r="K1061" s="8">
        <v>1</v>
      </c>
      <c r="L1061" s="3">
        <v>0</v>
      </c>
      <c r="M1061" s="14">
        <v>2</v>
      </c>
      <c r="N1061" s="14">
        <v>1</v>
      </c>
      <c r="O1061" s="14">
        <v>0</v>
      </c>
      <c r="P1061" s="3" t="s">
        <v>352</v>
      </c>
    </row>
    <row r="1062" spans="1:16" ht="13.5" thickBot="1" x14ac:dyDescent="0.25">
      <c r="A1062" s="5">
        <v>42577</v>
      </c>
      <c r="B1062" s="3">
        <v>115</v>
      </c>
      <c r="C1062" s="6">
        <v>0.36041666666666666</v>
      </c>
      <c r="D1062" s="13">
        <v>8</v>
      </c>
      <c r="E1062" s="13">
        <f t="shared" si="16"/>
        <v>140.99999999999997</v>
      </c>
      <c r="F1062" s="3">
        <v>32.799999999999997</v>
      </c>
      <c r="G1062" s="3" t="s">
        <v>365</v>
      </c>
      <c r="H1062" s="3">
        <v>35.4</v>
      </c>
      <c r="I1062" s="3">
        <v>125</v>
      </c>
      <c r="J1062" s="3">
        <v>232</v>
      </c>
      <c r="K1062" s="8">
        <v>1</v>
      </c>
      <c r="L1062" s="3">
        <v>0.8</v>
      </c>
      <c r="M1062" s="14">
        <v>2</v>
      </c>
      <c r="N1062" s="14">
        <v>1</v>
      </c>
      <c r="O1062" s="14">
        <v>0</v>
      </c>
      <c r="P1062" s="3" t="s">
        <v>352</v>
      </c>
    </row>
    <row r="1063" spans="1:16" ht="13.5" thickBot="1" x14ac:dyDescent="0.25">
      <c r="A1063" s="5">
        <v>42577</v>
      </c>
      <c r="B1063" s="3">
        <v>115</v>
      </c>
      <c r="C1063" s="6">
        <v>0.3840277777777778</v>
      </c>
      <c r="D1063" s="13">
        <v>9</v>
      </c>
      <c r="E1063" s="13">
        <f t="shared" si="16"/>
        <v>175</v>
      </c>
      <c r="F1063" s="3">
        <v>39.5</v>
      </c>
      <c r="G1063" s="3" t="s">
        <v>365</v>
      </c>
      <c r="H1063" s="3">
        <v>32.299999999999997</v>
      </c>
      <c r="I1063" s="3">
        <v>125</v>
      </c>
      <c r="J1063" s="3">
        <v>232</v>
      </c>
      <c r="K1063" s="8">
        <v>1</v>
      </c>
      <c r="L1063" s="3">
        <v>2</v>
      </c>
      <c r="M1063" s="14">
        <v>2</v>
      </c>
      <c r="N1063" s="14">
        <v>1</v>
      </c>
      <c r="O1063" s="14">
        <v>0</v>
      </c>
      <c r="P1063" s="3" t="s">
        <v>352</v>
      </c>
    </row>
    <row r="1064" spans="1:16" ht="13.5" thickBot="1" x14ac:dyDescent="0.25">
      <c r="A1064" s="5">
        <v>42577</v>
      </c>
      <c r="B1064" s="3">
        <v>115</v>
      </c>
      <c r="C1064" s="6">
        <v>0.4284722222222222</v>
      </c>
      <c r="D1064" s="13">
        <v>10</v>
      </c>
      <c r="E1064" s="13">
        <f t="shared" si="16"/>
        <v>238.99999999999994</v>
      </c>
      <c r="F1064" s="3">
        <v>41</v>
      </c>
      <c r="G1064" s="3" t="s">
        <v>365</v>
      </c>
      <c r="H1064" s="3">
        <v>33.299999999999997</v>
      </c>
      <c r="I1064" s="3">
        <v>125</v>
      </c>
      <c r="J1064" s="3">
        <v>232</v>
      </c>
      <c r="K1064" s="8">
        <v>1</v>
      </c>
      <c r="L1064" s="3">
        <v>2.8</v>
      </c>
      <c r="M1064" s="14">
        <v>2</v>
      </c>
      <c r="N1064" s="14">
        <v>1</v>
      </c>
      <c r="O1064" s="14">
        <v>0</v>
      </c>
      <c r="P1064" s="3" t="s">
        <v>352</v>
      </c>
    </row>
    <row r="1065" spans="1:16" ht="13.5" thickBot="1" x14ac:dyDescent="0.25">
      <c r="A1065" s="5">
        <v>42577</v>
      </c>
      <c r="B1065" s="3">
        <v>115</v>
      </c>
      <c r="C1065" s="6">
        <v>0.47152777777777777</v>
      </c>
      <c r="D1065" s="13">
        <v>11</v>
      </c>
      <c r="E1065" s="13">
        <f t="shared" si="16"/>
        <v>300.99999999999994</v>
      </c>
      <c r="F1065" s="3">
        <v>49.2</v>
      </c>
      <c r="G1065" s="3" t="s">
        <v>365</v>
      </c>
      <c r="H1065" s="3">
        <v>34.299999999999997</v>
      </c>
      <c r="I1065" s="3">
        <v>125</v>
      </c>
      <c r="J1065" s="3">
        <v>232</v>
      </c>
      <c r="K1065" s="8">
        <v>1</v>
      </c>
      <c r="L1065" s="3">
        <v>2</v>
      </c>
      <c r="M1065" s="14">
        <v>0</v>
      </c>
      <c r="N1065" s="14">
        <v>0</v>
      </c>
      <c r="O1065" s="14">
        <v>1</v>
      </c>
      <c r="P1065" s="3" t="s">
        <v>352</v>
      </c>
    </row>
    <row r="1066" spans="1:16" ht="13.5" thickBot="1" x14ac:dyDescent="0.25">
      <c r="A1066" s="5">
        <v>42577</v>
      </c>
      <c r="B1066" s="3">
        <v>115</v>
      </c>
      <c r="C1066" s="6">
        <v>0.5083333333333333</v>
      </c>
      <c r="D1066" s="13">
        <v>12</v>
      </c>
      <c r="E1066" s="13">
        <f t="shared" si="16"/>
        <v>353.99999999999989</v>
      </c>
      <c r="F1066" s="3">
        <v>50.7</v>
      </c>
      <c r="G1066" s="3" t="s">
        <v>365</v>
      </c>
      <c r="H1066" s="3">
        <v>33.1</v>
      </c>
      <c r="I1066" s="3">
        <v>125</v>
      </c>
      <c r="J1066" s="3">
        <v>232</v>
      </c>
      <c r="K1066" s="8">
        <v>1</v>
      </c>
      <c r="L1066" s="3">
        <v>2.8</v>
      </c>
      <c r="M1066" s="14">
        <v>0</v>
      </c>
      <c r="N1066" s="14">
        <v>0</v>
      </c>
      <c r="O1066" s="14">
        <v>1</v>
      </c>
      <c r="P1066" s="3" t="s">
        <v>352</v>
      </c>
    </row>
    <row r="1067" spans="1:16" ht="13.5" thickBot="1" x14ac:dyDescent="0.25">
      <c r="A1067" s="5">
        <v>42577</v>
      </c>
      <c r="B1067" s="3">
        <v>115</v>
      </c>
      <c r="C1067" s="6">
        <v>0.55069444444444449</v>
      </c>
      <c r="D1067" s="13">
        <v>13</v>
      </c>
      <c r="E1067" s="13">
        <f t="shared" si="16"/>
        <v>415</v>
      </c>
      <c r="F1067" s="3">
        <v>42.9</v>
      </c>
      <c r="G1067" s="3" t="s">
        <v>365</v>
      </c>
      <c r="H1067" s="3">
        <v>33.1</v>
      </c>
      <c r="I1067" s="3">
        <v>125</v>
      </c>
      <c r="J1067" s="3">
        <v>232</v>
      </c>
      <c r="K1067" s="8">
        <v>1</v>
      </c>
      <c r="L1067" s="3">
        <v>4.7</v>
      </c>
      <c r="M1067" s="14">
        <v>0</v>
      </c>
      <c r="N1067" s="14">
        <v>0</v>
      </c>
      <c r="O1067" s="14">
        <v>1</v>
      </c>
      <c r="P1067" s="3" t="s">
        <v>352</v>
      </c>
    </row>
    <row r="1068" spans="1:16" ht="13.5" thickBot="1" x14ac:dyDescent="0.25">
      <c r="A1068" s="5">
        <v>42577</v>
      </c>
      <c r="B1068" s="3">
        <v>115</v>
      </c>
      <c r="C1068" s="6">
        <v>0.59375</v>
      </c>
      <c r="D1068" s="13">
        <v>14</v>
      </c>
      <c r="E1068" s="13">
        <f t="shared" si="16"/>
        <v>476.99999999999994</v>
      </c>
      <c r="F1068" s="3">
        <v>41</v>
      </c>
      <c r="G1068" s="3" t="s">
        <v>365</v>
      </c>
      <c r="H1068" s="3">
        <v>32.299999999999997</v>
      </c>
      <c r="I1068" s="3">
        <v>125</v>
      </c>
      <c r="J1068" s="3">
        <v>232</v>
      </c>
      <c r="K1068" s="8">
        <v>1</v>
      </c>
      <c r="L1068" s="3">
        <v>4.8</v>
      </c>
      <c r="M1068" s="14">
        <v>0</v>
      </c>
      <c r="N1068" s="14">
        <v>0</v>
      </c>
      <c r="O1068" s="14">
        <v>1</v>
      </c>
      <c r="P1068" s="3" t="s">
        <v>352</v>
      </c>
    </row>
    <row r="1069" spans="1:16" ht="13.5" thickBot="1" x14ac:dyDescent="0.25">
      <c r="A1069" s="5">
        <v>42577</v>
      </c>
      <c r="B1069" s="3">
        <v>115</v>
      </c>
      <c r="C1069" s="6">
        <v>0.6333333333333333</v>
      </c>
      <c r="D1069" s="13">
        <v>15</v>
      </c>
      <c r="E1069" s="13">
        <f t="shared" si="16"/>
        <v>533.99999999999989</v>
      </c>
      <c r="F1069" s="3">
        <v>43.5</v>
      </c>
      <c r="G1069" s="3" t="s">
        <v>365</v>
      </c>
      <c r="H1069" s="3">
        <v>33.4</v>
      </c>
      <c r="I1069" s="3">
        <v>125</v>
      </c>
      <c r="J1069" s="3">
        <v>232</v>
      </c>
      <c r="K1069" s="8">
        <v>1</v>
      </c>
      <c r="L1069" s="3">
        <v>6.9</v>
      </c>
      <c r="M1069" s="14">
        <v>0</v>
      </c>
      <c r="N1069" s="14">
        <v>0</v>
      </c>
      <c r="O1069" s="14">
        <v>1</v>
      </c>
      <c r="P1069" s="3" t="s">
        <v>352</v>
      </c>
    </row>
    <row r="1070" spans="1:16" ht="13.5" thickBot="1" x14ac:dyDescent="0.25">
      <c r="A1070" s="5">
        <v>42577</v>
      </c>
      <c r="B1070" s="3">
        <v>115</v>
      </c>
      <c r="C1070" s="6">
        <v>0.67222222222222217</v>
      </c>
      <c r="D1070" s="13">
        <v>16</v>
      </c>
      <c r="E1070" s="13">
        <f t="shared" si="16"/>
        <v>589.99999999999989</v>
      </c>
      <c r="F1070" s="3">
        <v>38.6</v>
      </c>
      <c r="G1070" s="3" t="s">
        <v>365</v>
      </c>
      <c r="H1070" s="3">
        <v>32.4</v>
      </c>
      <c r="I1070" s="3">
        <v>125</v>
      </c>
      <c r="J1070" s="3">
        <v>232</v>
      </c>
      <c r="K1070" s="8">
        <v>1</v>
      </c>
      <c r="L1070" s="3">
        <v>5.8</v>
      </c>
      <c r="M1070" s="14">
        <v>0</v>
      </c>
      <c r="N1070" s="14">
        <v>0</v>
      </c>
      <c r="O1070" s="14">
        <v>1</v>
      </c>
      <c r="P1070" s="3" t="s">
        <v>352</v>
      </c>
    </row>
    <row r="1071" spans="1:16" ht="13.5" thickBot="1" x14ac:dyDescent="0.25">
      <c r="A1071" s="5">
        <v>42577</v>
      </c>
      <c r="B1071" s="3">
        <v>117</v>
      </c>
      <c r="C1071" s="6">
        <v>0.25347222222222221</v>
      </c>
      <c r="D1071" s="13">
        <v>6</v>
      </c>
      <c r="E1071" s="13">
        <f t="shared" si="16"/>
        <v>0</v>
      </c>
      <c r="F1071" s="3" t="s">
        <v>4</v>
      </c>
      <c r="G1071" s="3" t="s">
        <v>4</v>
      </c>
      <c r="H1071" s="3">
        <v>18.399999999999999</v>
      </c>
      <c r="I1071" s="3">
        <v>100</v>
      </c>
      <c r="J1071" s="3">
        <v>315</v>
      </c>
      <c r="K1071" s="8">
        <v>0</v>
      </c>
      <c r="L1071" s="3">
        <v>0</v>
      </c>
      <c r="M1071" s="14">
        <v>2</v>
      </c>
      <c r="N1071" s="14">
        <v>1</v>
      </c>
      <c r="O1071" s="14">
        <v>0</v>
      </c>
      <c r="P1071" s="3" t="s">
        <v>353</v>
      </c>
    </row>
    <row r="1072" spans="1:16" ht="13.5" thickBot="1" x14ac:dyDescent="0.25">
      <c r="A1072" s="5">
        <v>42577</v>
      </c>
      <c r="B1072" s="3">
        <v>117</v>
      </c>
      <c r="C1072" s="6">
        <v>0.2902777777777778</v>
      </c>
      <c r="D1072" s="13">
        <v>7</v>
      </c>
      <c r="E1072" s="13">
        <f t="shared" si="16"/>
        <v>53.00000000000005</v>
      </c>
      <c r="F1072" s="3" t="s">
        <v>4</v>
      </c>
      <c r="G1072" s="3" t="s">
        <v>4</v>
      </c>
      <c r="H1072" s="3">
        <v>21.8</v>
      </c>
      <c r="I1072" s="3">
        <v>100</v>
      </c>
      <c r="J1072" s="3">
        <v>315</v>
      </c>
      <c r="K1072" s="8">
        <v>0</v>
      </c>
      <c r="L1072" s="3">
        <v>0</v>
      </c>
      <c r="M1072" s="14">
        <v>2</v>
      </c>
      <c r="N1072" s="14">
        <v>1</v>
      </c>
      <c r="O1072" s="14">
        <v>0</v>
      </c>
      <c r="P1072" s="3" t="s">
        <v>353</v>
      </c>
    </row>
    <row r="1073" spans="1:16" ht="13.5" thickBot="1" x14ac:dyDescent="0.25">
      <c r="A1073" s="5">
        <v>42577</v>
      </c>
      <c r="B1073" s="3">
        <v>117</v>
      </c>
      <c r="C1073" s="6">
        <v>0.33263888888888887</v>
      </c>
      <c r="D1073" s="13">
        <v>8</v>
      </c>
      <c r="E1073" s="13">
        <f t="shared" si="16"/>
        <v>114</v>
      </c>
      <c r="F1073" s="3" t="s">
        <v>4</v>
      </c>
      <c r="G1073" s="3" t="s">
        <v>4</v>
      </c>
      <c r="H1073" s="3">
        <v>33.700000000000003</v>
      </c>
      <c r="I1073" s="3">
        <v>100</v>
      </c>
      <c r="J1073" s="3">
        <v>315</v>
      </c>
      <c r="K1073" s="8">
        <v>0</v>
      </c>
      <c r="L1073" s="3">
        <v>0.4</v>
      </c>
      <c r="M1073" s="14">
        <v>2</v>
      </c>
      <c r="N1073" s="14">
        <v>1</v>
      </c>
      <c r="O1073" s="14">
        <v>0</v>
      </c>
      <c r="P1073" s="3" t="s">
        <v>353</v>
      </c>
    </row>
    <row r="1074" spans="1:16" ht="13.5" thickBot="1" x14ac:dyDescent="0.25">
      <c r="A1074" s="5">
        <v>42577</v>
      </c>
      <c r="B1074" s="3">
        <v>117</v>
      </c>
      <c r="C1074" s="6">
        <v>0.37638888888888888</v>
      </c>
      <c r="D1074" s="13">
        <v>9</v>
      </c>
      <c r="E1074" s="13">
        <f t="shared" si="16"/>
        <v>177</v>
      </c>
      <c r="F1074" s="3" t="s">
        <v>4</v>
      </c>
      <c r="G1074" s="3" t="s">
        <v>4</v>
      </c>
      <c r="H1074" s="3">
        <v>32.299999999999997</v>
      </c>
      <c r="I1074" s="3">
        <v>100</v>
      </c>
      <c r="J1074" s="3">
        <v>315</v>
      </c>
      <c r="K1074" s="8">
        <v>0</v>
      </c>
      <c r="L1074" s="3">
        <v>2</v>
      </c>
      <c r="M1074" s="14">
        <v>2</v>
      </c>
      <c r="N1074" s="14">
        <v>1</v>
      </c>
      <c r="O1074" s="14">
        <v>0</v>
      </c>
      <c r="P1074" s="3" t="s">
        <v>353</v>
      </c>
    </row>
    <row r="1075" spans="1:16" ht="13.5" thickBot="1" x14ac:dyDescent="0.25">
      <c r="A1075" s="5">
        <v>42577</v>
      </c>
      <c r="B1075" s="3">
        <v>117</v>
      </c>
      <c r="C1075" s="6">
        <v>0.41805555555555557</v>
      </c>
      <c r="D1075" s="13">
        <v>10</v>
      </c>
      <c r="E1075" s="13">
        <f t="shared" si="16"/>
        <v>237.00000000000003</v>
      </c>
      <c r="F1075" s="3" t="s">
        <v>4</v>
      </c>
      <c r="G1075" s="3" t="s">
        <v>4</v>
      </c>
      <c r="H1075" s="3">
        <v>31</v>
      </c>
      <c r="I1075" s="3">
        <v>100</v>
      </c>
      <c r="J1075" s="3">
        <v>315</v>
      </c>
      <c r="K1075" s="8">
        <v>0</v>
      </c>
      <c r="L1075" s="3">
        <v>2</v>
      </c>
      <c r="M1075" s="14">
        <v>2</v>
      </c>
      <c r="N1075" s="14">
        <v>1</v>
      </c>
      <c r="O1075" s="14">
        <v>0</v>
      </c>
      <c r="P1075" s="3" t="s">
        <v>353</v>
      </c>
    </row>
    <row r="1076" spans="1:16" ht="13.5" thickBot="1" x14ac:dyDescent="0.25">
      <c r="A1076" s="5">
        <v>42577</v>
      </c>
      <c r="B1076" s="3">
        <v>117</v>
      </c>
      <c r="C1076" s="6">
        <v>0.46111111111111108</v>
      </c>
      <c r="D1076" s="13">
        <v>11</v>
      </c>
      <c r="E1076" s="13">
        <f t="shared" si="16"/>
        <v>299</v>
      </c>
      <c r="F1076" s="3" t="s">
        <v>4</v>
      </c>
      <c r="G1076" s="3" t="s">
        <v>4</v>
      </c>
      <c r="H1076" s="3">
        <v>32.299999999999997</v>
      </c>
      <c r="I1076" s="3">
        <v>100</v>
      </c>
      <c r="J1076" s="3">
        <v>315</v>
      </c>
      <c r="K1076" s="8">
        <v>0</v>
      </c>
      <c r="L1076" s="3">
        <v>4</v>
      </c>
      <c r="M1076" s="14">
        <v>2</v>
      </c>
      <c r="N1076" s="14">
        <v>1</v>
      </c>
      <c r="O1076" s="14">
        <v>0</v>
      </c>
      <c r="P1076" s="3" t="s">
        <v>353</v>
      </c>
    </row>
    <row r="1077" spans="1:16" ht="13.5" thickBot="1" x14ac:dyDescent="0.25">
      <c r="A1077" s="5">
        <v>42577</v>
      </c>
      <c r="B1077" s="3">
        <v>117</v>
      </c>
      <c r="C1077" s="6">
        <v>0.50138888888888888</v>
      </c>
      <c r="D1077" s="13">
        <v>12</v>
      </c>
      <c r="E1077" s="13">
        <f t="shared" si="16"/>
        <v>357.00000000000006</v>
      </c>
      <c r="F1077" s="3" t="s">
        <v>4</v>
      </c>
      <c r="G1077" s="3" t="s">
        <v>4</v>
      </c>
      <c r="H1077" s="3">
        <v>34.6</v>
      </c>
      <c r="I1077" s="3">
        <v>100</v>
      </c>
      <c r="J1077" s="3">
        <v>315</v>
      </c>
      <c r="K1077" s="8">
        <v>0</v>
      </c>
      <c r="L1077" s="3">
        <v>1.1000000000000001</v>
      </c>
      <c r="M1077" s="14">
        <v>2</v>
      </c>
      <c r="N1077" s="14">
        <v>1</v>
      </c>
      <c r="O1077" s="14">
        <v>0</v>
      </c>
      <c r="P1077" s="3" t="s">
        <v>353</v>
      </c>
    </row>
    <row r="1078" spans="1:16" ht="13.5" thickBot="1" x14ac:dyDescent="0.25">
      <c r="A1078" s="5">
        <v>42577</v>
      </c>
      <c r="B1078" s="3">
        <v>117</v>
      </c>
      <c r="C1078" s="6">
        <v>0.5444444444444444</v>
      </c>
      <c r="D1078" s="13">
        <v>13</v>
      </c>
      <c r="E1078" s="13">
        <f t="shared" si="16"/>
        <v>419</v>
      </c>
      <c r="F1078" s="3" t="s">
        <v>4</v>
      </c>
      <c r="G1078" s="3" t="s">
        <v>4</v>
      </c>
      <c r="H1078" s="3" t="s">
        <v>4</v>
      </c>
      <c r="I1078" s="3" t="s">
        <v>4</v>
      </c>
      <c r="J1078" s="3" t="s">
        <v>4</v>
      </c>
      <c r="K1078" s="8" t="s">
        <v>4</v>
      </c>
      <c r="L1078" s="3" t="s">
        <v>4</v>
      </c>
      <c r="M1078" s="14" t="s">
        <v>4</v>
      </c>
      <c r="N1078" s="14" t="s">
        <v>4</v>
      </c>
      <c r="O1078" s="14" t="s">
        <v>4</v>
      </c>
      <c r="P1078" s="3" t="s">
        <v>353</v>
      </c>
    </row>
    <row r="1079" spans="1:16" ht="13.5" thickBot="1" x14ac:dyDescent="0.25">
      <c r="A1079" s="5">
        <v>42577</v>
      </c>
      <c r="B1079" s="3">
        <v>117</v>
      </c>
      <c r="C1079" s="6">
        <v>0.58472222222222225</v>
      </c>
      <c r="D1079" s="13">
        <v>14</v>
      </c>
      <c r="E1079" s="13">
        <f t="shared" si="16"/>
        <v>477.00000000000011</v>
      </c>
      <c r="F1079" s="3" t="s">
        <v>4</v>
      </c>
      <c r="G1079" s="3" t="s">
        <v>4</v>
      </c>
      <c r="H1079" s="3" t="s">
        <v>4</v>
      </c>
      <c r="I1079" s="3" t="s">
        <v>4</v>
      </c>
      <c r="J1079" s="3" t="s">
        <v>4</v>
      </c>
      <c r="K1079" s="8" t="s">
        <v>4</v>
      </c>
      <c r="L1079" s="3" t="s">
        <v>4</v>
      </c>
      <c r="M1079" s="14" t="s">
        <v>4</v>
      </c>
      <c r="N1079" s="14" t="s">
        <v>4</v>
      </c>
      <c r="O1079" s="14" t="s">
        <v>4</v>
      </c>
      <c r="P1079" s="3" t="s">
        <v>353</v>
      </c>
    </row>
    <row r="1080" spans="1:16" ht="13.5" thickBot="1" x14ac:dyDescent="0.25">
      <c r="A1080" s="5">
        <v>42577</v>
      </c>
      <c r="B1080" s="3">
        <v>117</v>
      </c>
      <c r="C1080" s="6">
        <v>0.62708333333333333</v>
      </c>
      <c r="D1080" s="13">
        <v>15</v>
      </c>
      <c r="E1080" s="13">
        <f t="shared" si="16"/>
        <v>538</v>
      </c>
      <c r="F1080" s="3" t="s">
        <v>4</v>
      </c>
      <c r="G1080" s="3" t="s">
        <v>4</v>
      </c>
      <c r="H1080" s="3" t="s">
        <v>4</v>
      </c>
      <c r="I1080" s="3" t="s">
        <v>4</v>
      </c>
      <c r="J1080" s="3" t="s">
        <v>4</v>
      </c>
      <c r="K1080" s="8" t="s">
        <v>4</v>
      </c>
      <c r="L1080" s="3" t="s">
        <v>4</v>
      </c>
      <c r="M1080" s="14" t="s">
        <v>4</v>
      </c>
      <c r="N1080" s="14" t="s">
        <v>4</v>
      </c>
      <c r="O1080" s="14" t="s">
        <v>4</v>
      </c>
      <c r="P1080" s="3" t="s">
        <v>353</v>
      </c>
    </row>
    <row r="1081" spans="1:16" ht="13.5" thickBot="1" x14ac:dyDescent="0.25">
      <c r="A1081" s="5">
        <v>42577</v>
      </c>
      <c r="B1081" s="3">
        <v>117</v>
      </c>
      <c r="C1081" s="6">
        <v>0.66597222222222219</v>
      </c>
      <c r="D1081" s="13">
        <v>16</v>
      </c>
      <c r="E1081" s="13">
        <f t="shared" si="16"/>
        <v>594</v>
      </c>
      <c r="F1081" s="3">
        <v>49</v>
      </c>
      <c r="G1081" s="3" t="s">
        <v>365</v>
      </c>
      <c r="H1081" s="3">
        <v>31.5</v>
      </c>
      <c r="I1081" s="3">
        <v>100</v>
      </c>
      <c r="J1081" s="3">
        <v>315</v>
      </c>
      <c r="K1081" s="8">
        <v>0</v>
      </c>
      <c r="L1081" s="3">
        <v>5.6</v>
      </c>
      <c r="M1081" s="14">
        <v>0</v>
      </c>
      <c r="N1081" s="14">
        <v>0</v>
      </c>
      <c r="O1081" s="14">
        <v>1</v>
      </c>
      <c r="P1081" s="3" t="s">
        <v>353</v>
      </c>
    </row>
    <row r="1082" spans="1:16" ht="13.5" thickBot="1" x14ac:dyDescent="0.25">
      <c r="A1082" s="5">
        <v>42577</v>
      </c>
      <c r="B1082" s="3">
        <v>118</v>
      </c>
      <c r="C1082" s="6">
        <v>0.26250000000000001</v>
      </c>
      <c r="D1082" s="13">
        <v>6</v>
      </c>
      <c r="E1082" s="13">
        <f t="shared" si="16"/>
        <v>0</v>
      </c>
      <c r="F1082" s="3">
        <v>16</v>
      </c>
      <c r="G1082" s="3" t="s">
        <v>366</v>
      </c>
      <c r="H1082" s="3">
        <v>18.5</v>
      </c>
      <c r="I1082" s="3">
        <v>109</v>
      </c>
      <c r="J1082" s="3">
        <v>226</v>
      </c>
      <c r="K1082" s="8">
        <v>1</v>
      </c>
      <c r="L1082" s="3">
        <v>0</v>
      </c>
      <c r="M1082" s="14">
        <v>2</v>
      </c>
      <c r="N1082" s="14">
        <v>1</v>
      </c>
      <c r="O1082" s="14">
        <v>0</v>
      </c>
      <c r="P1082" s="3" t="s">
        <v>354</v>
      </c>
    </row>
    <row r="1083" spans="1:16" ht="13.5" thickBot="1" x14ac:dyDescent="0.25">
      <c r="A1083" s="5">
        <v>42577</v>
      </c>
      <c r="B1083" s="3">
        <v>118</v>
      </c>
      <c r="C1083" s="6">
        <v>0.29930555555555555</v>
      </c>
      <c r="D1083" s="13">
        <v>7</v>
      </c>
      <c r="E1083" s="13">
        <f t="shared" si="16"/>
        <v>52.999999999999972</v>
      </c>
      <c r="F1083" s="3">
        <v>20.2</v>
      </c>
      <c r="G1083" s="3" t="s">
        <v>365</v>
      </c>
      <c r="H1083" s="3">
        <v>23.7</v>
      </c>
      <c r="I1083" s="3">
        <v>108</v>
      </c>
      <c r="J1083" s="3">
        <v>224</v>
      </c>
      <c r="K1083" s="8">
        <v>1</v>
      </c>
      <c r="L1083" s="3">
        <v>0</v>
      </c>
      <c r="M1083" s="14">
        <v>2</v>
      </c>
      <c r="N1083" s="14">
        <v>1</v>
      </c>
      <c r="O1083" s="14">
        <v>0</v>
      </c>
      <c r="P1083" s="3" t="s">
        <v>354</v>
      </c>
    </row>
    <row r="1084" spans="1:16" ht="13.5" thickBot="1" x14ac:dyDescent="0.25">
      <c r="A1084" s="5">
        <v>42577</v>
      </c>
      <c r="B1084" s="3">
        <v>118</v>
      </c>
      <c r="C1084" s="6">
        <v>0.34583333333333338</v>
      </c>
      <c r="D1084" s="13">
        <v>8</v>
      </c>
      <c r="E1084" s="13">
        <f t="shared" si="16"/>
        <v>120.00000000000006</v>
      </c>
      <c r="F1084" s="3">
        <v>30.4</v>
      </c>
      <c r="G1084" s="3" t="s">
        <v>365</v>
      </c>
      <c r="H1084" s="3">
        <v>30.5</v>
      </c>
      <c r="I1084" s="3">
        <v>108</v>
      </c>
      <c r="J1084" s="3">
        <v>218</v>
      </c>
      <c r="K1084" s="8">
        <v>1</v>
      </c>
      <c r="L1084" s="3">
        <v>1.2</v>
      </c>
      <c r="M1084" s="14">
        <v>2</v>
      </c>
      <c r="N1084" s="14">
        <v>1</v>
      </c>
      <c r="O1084" s="14">
        <v>0</v>
      </c>
      <c r="P1084" s="3" t="s">
        <v>354</v>
      </c>
    </row>
    <row r="1085" spans="1:16" ht="13.5" thickBot="1" x14ac:dyDescent="0.25">
      <c r="A1085" s="5">
        <v>42577</v>
      </c>
      <c r="B1085" s="3">
        <v>118</v>
      </c>
      <c r="C1085" s="6">
        <v>0.3840277777777778</v>
      </c>
      <c r="D1085" s="13">
        <v>9</v>
      </c>
      <c r="E1085" s="13">
        <f t="shared" si="16"/>
        <v>175.00000000000003</v>
      </c>
      <c r="F1085" s="3">
        <v>35.9</v>
      </c>
      <c r="G1085" s="3" t="s">
        <v>365</v>
      </c>
      <c r="H1085" s="3">
        <v>32.299999999999997</v>
      </c>
      <c r="I1085" s="3">
        <v>108</v>
      </c>
      <c r="J1085" s="3">
        <v>218</v>
      </c>
      <c r="K1085" s="8">
        <v>1</v>
      </c>
      <c r="L1085" s="3">
        <v>2</v>
      </c>
      <c r="M1085" s="14">
        <v>2</v>
      </c>
      <c r="N1085" s="14">
        <v>1</v>
      </c>
      <c r="O1085" s="14">
        <v>0</v>
      </c>
      <c r="P1085" s="3" t="s">
        <v>354</v>
      </c>
    </row>
    <row r="1086" spans="1:16" ht="13.5" thickBot="1" x14ac:dyDescent="0.25">
      <c r="A1086" s="5">
        <v>42577</v>
      </c>
      <c r="B1086" s="3">
        <v>118</v>
      </c>
      <c r="C1086" s="6">
        <v>0.4284722222222222</v>
      </c>
      <c r="D1086" s="13">
        <v>10</v>
      </c>
      <c r="E1086" s="13">
        <f t="shared" si="16"/>
        <v>238.99999999999994</v>
      </c>
      <c r="F1086" s="3">
        <v>40.799999999999997</v>
      </c>
      <c r="G1086" s="3" t="s">
        <v>365</v>
      </c>
      <c r="H1086" s="3">
        <v>33.299999999999997</v>
      </c>
      <c r="I1086" s="3">
        <v>108</v>
      </c>
      <c r="J1086" s="3">
        <v>218</v>
      </c>
      <c r="K1086" s="8">
        <v>1</v>
      </c>
      <c r="L1086" s="3">
        <v>2.8</v>
      </c>
      <c r="M1086" s="14">
        <v>0</v>
      </c>
      <c r="N1086" s="14">
        <v>0</v>
      </c>
      <c r="O1086" s="14">
        <v>1</v>
      </c>
      <c r="P1086" s="3" t="s">
        <v>354</v>
      </c>
    </row>
    <row r="1087" spans="1:16" ht="13.5" thickBot="1" x14ac:dyDescent="0.25">
      <c r="A1087" s="5">
        <v>42577</v>
      </c>
      <c r="B1087" s="3">
        <v>118</v>
      </c>
      <c r="C1087" s="6">
        <v>0.47152777777777777</v>
      </c>
      <c r="D1087" s="13">
        <v>11</v>
      </c>
      <c r="E1087" s="13">
        <f t="shared" si="16"/>
        <v>300.99999999999994</v>
      </c>
      <c r="F1087" s="3">
        <v>47.8</v>
      </c>
      <c r="G1087" s="3" t="s">
        <v>365</v>
      </c>
      <c r="H1087" s="3">
        <v>34.299999999999997</v>
      </c>
      <c r="I1087" s="3">
        <v>108</v>
      </c>
      <c r="J1087" s="3">
        <v>218</v>
      </c>
      <c r="K1087" s="8">
        <v>1</v>
      </c>
      <c r="L1087" s="3">
        <v>2</v>
      </c>
      <c r="M1087" s="14">
        <v>0</v>
      </c>
      <c r="N1087" s="14">
        <v>0</v>
      </c>
      <c r="O1087" s="14">
        <v>1</v>
      </c>
      <c r="P1087" s="3" t="s">
        <v>354</v>
      </c>
    </row>
    <row r="1088" spans="1:16" ht="13.5" thickBot="1" x14ac:dyDescent="0.25">
      <c r="A1088" s="5">
        <v>42577</v>
      </c>
      <c r="B1088" s="3">
        <v>118</v>
      </c>
      <c r="C1088" s="6">
        <v>0.5083333333333333</v>
      </c>
      <c r="D1088" s="13">
        <v>12</v>
      </c>
      <c r="E1088" s="13">
        <f t="shared" si="16"/>
        <v>353.99999999999989</v>
      </c>
      <c r="F1088" s="3">
        <v>50.6</v>
      </c>
      <c r="G1088" s="3" t="s">
        <v>365</v>
      </c>
      <c r="H1088" s="3">
        <v>33.1</v>
      </c>
      <c r="I1088" s="3">
        <v>108</v>
      </c>
      <c r="J1088" s="3">
        <v>218</v>
      </c>
      <c r="K1088" s="8">
        <v>1</v>
      </c>
      <c r="L1088" s="3">
        <v>2.8</v>
      </c>
      <c r="M1088" s="14">
        <v>0</v>
      </c>
      <c r="N1088" s="14">
        <v>0</v>
      </c>
      <c r="O1088" s="14">
        <v>1</v>
      </c>
      <c r="P1088" s="3" t="s">
        <v>354</v>
      </c>
    </row>
    <row r="1089" spans="1:16" ht="13.5" thickBot="1" x14ac:dyDescent="0.25">
      <c r="A1089" s="5">
        <v>42577</v>
      </c>
      <c r="B1089" s="3">
        <v>118</v>
      </c>
      <c r="C1089" s="6">
        <v>0.55069444444444449</v>
      </c>
      <c r="D1089" s="13">
        <v>13</v>
      </c>
      <c r="E1089" s="13">
        <f t="shared" si="16"/>
        <v>415</v>
      </c>
      <c r="F1089" s="3">
        <v>53.4</v>
      </c>
      <c r="G1089" s="3" t="s">
        <v>365</v>
      </c>
      <c r="H1089" s="3">
        <v>33.1</v>
      </c>
      <c r="I1089" s="3">
        <v>108</v>
      </c>
      <c r="J1089" s="3">
        <v>218</v>
      </c>
      <c r="K1089" s="8">
        <v>1</v>
      </c>
      <c r="L1089" s="3">
        <v>4.7</v>
      </c>
      <c r="M1089" s="14">
        <v>0</v>
      </c>
      <c r="N1089" s="14">
        <v>0</v>
      </c>
      <c r="O1089" s="14">
        <v>1</v>
      </c>
      <c r="P1089" s="3" t="s">
        <v>354</v>
      </c>
    </row>
    <row r="1090" spans="1:16" ht="13.5" thickBot="1" x14ac:dyDescent="0.25">
      <c r="A1090" s="5">
        <v>42577</v>
      </c>
      <c r="B1090" s="3">
        <v>118</v>
      </c>
      <c r="C1090" s="6">
        <v>0.59375</v>
      </c>
      <c r="D1090" s="13">
        <v>14</v>
      </c>
      <c r="E1090" s="13">
        <f t="shared" ref="E1090:E1125" si="17">IF(B1090=B1089,((C1090-C1089)*1440)+E1089,0)</f>
        <v>476.99999999999994</v>
      </c>
      <c r="F1090" s="3">
        <v>49.7</v>
      </c>
      <c r="G1090" s="3" t="s">
        <v>365</v>
      </c>
      <c r="H1090" s="3">
        <v>32.299999999999997</v>
      </c>
      <c r="I1090" s="3">
        <v>108</v>
      </c>
      <c r="J1090" s="3">
        <v>218</v>
      </c>
      <c r="K1090" s="8">
        <v>1</v>
      </c>
      <c r="L1090" s="3">
        <v>4.8</v>
      </c>
      <c r="M1090" s="14">
        <v>0</v>
      </c>
      <c r="N1090" s="14">
        <v>0</v>
      </c>
      <c r="O1090" s="14">
        <v>1</v>
      </c>
      <c r="P1090" s="3" t="s">
        <v>354</v>
      </c>
    </row>
    <row r="1091" spans="1:16" ht="13.5" thickBot="1" x14ac:dyDescent="0.25">
      <c r="A1091" s="5">
        <v>42577</v>
      </c>
      <c r="B1091" s="3">
        <v>118</v>
      </c>
      <c r="C1091" s="6">
        <v>0.6333333333333333</v>
      </c>
      <c r="D1091" s="13">
        <v>15</v>
      </c>
      <c r="E1091" s="13">
        <f t="shared" si="17"/>
        <v>533.99999999999989</v>
      </c>
      <c r="F1091" s="3">
        <v>48</v>
      </c>
      <c r="G1091" s="3" t="s">
        <v>365</v>
      </c>
      <c r="H1091" s="3">
        <v>33.4</v>
      </c>
      <c r="I1091" s="3">
        <v>108</v>
      </c>
      <c r="J1091" s="3">
        <v>218</v>
      </c>
      <c r="K1091" s="8">
        <v>1</v>
      </c>
      <c r="L1091" s="3">
        <v>6.9</v>
      </c>
      <c r="M1091" s="14">
        <v>0</v>
      </c>
      <c r="N1091" s="14">
        <v>0</v>
      </c>
      <c r="O1091" s="14">
        <v>1</v>
      </c>
      <c r="P1091" s="3" t="s">
        <v>354</v>
      </c>
    </row>
    <row r="1092" spans="1:16" ht="13.5" thickBot="1" x14ac:dyDescent="0.25">
      <c r="A1092" s="5">
        <v>42577</v>
      </c>
      <c r="B1092" s="3">
        <v>118</v>
      </c>
      <c r="C1092" s="6">
        <v>0.67222222222222217</v>
      </c>
      <c r="D1092" s="13">
        <v>16</v>
      </c>
      <c r="E1092" s="13">
        <f t="shared" si="17"/>
        <v>589.99999999999989</v>
      </c>
      <c r="F1092" s="3">
        <v>44.4</v>
      </c>
      <c r="G1092" s="3" t="s">
        <v>365</v>
      </c>
      <c r="H1092" s="3">
        <v>32.4</v>
      </c>
      <c r="I1092" s="3">
        <v>108</v>
      </c>
      <c r="J1092" s="3">
        <v>218</v>
      </c>
      <c r="K1092" s="8">
        <v>1</v>
      </c>
      <c r="L1092" s="3">
        <v>5.8</v>
      </c>
      <c r="M1092" s="14">
        <v>0</v>
      </c>
      <c r="N1092" s="14">
        <v>0</v>
      </c>
      <c r="O1092" s="14">
        <v>1</v>
      </c>
      <c r="P1092" s="3" t="s">
        <v>354</v>
      </c>
    </row>
    <row r="1093" spans="1:16" ht="13.5" thickBot="1" x14ac:dyDescent="0.25">
      <c r="A1093" s="5">
        <v>42577</v>
      </c>
      <c r="B1093" s="3">
        <v>119</v>
      </c>
      <c r="C1093" s="6">
        <v>0.25347222222222221</v>
      </c>
      <c r="D1093" s="13">
        <v>6</v>
      </c>
      <c r="E1093" s="13">
        <f t="shared" si="17"/>
        <v>0</v>
      </c>
      <c r="F1093" s="3" t="s">
        <v>4</v>
      </c>
      <c r="G1093" s="3" t="s">
        <v>4</v>
      </c>
      <c r="H1093" s="3">
        <v>18.399999999999999</v>
      </c>
      <c r="I1093" s="3">
        <v>100</v>
      </c>
      <c r="J1093" s="3">
        <v>315</v>
      </c>
      <c r="K1093" s="8">
        <v>0</v>
      </c>
      <c r="L1093" s="3">
        <v>0</v>
      </c>
      <c r="M1093" s="14">
        <v>2</v>
      </c>
      <c r="N1093" s="14">
        <v>1</v>
      </c>
      <c r="O1093" s="14">
        <v>0</v>
      </c>
      <c r="P1093" s="3" t="s">
        <v>355</v>
      </c>
    </row>
    <row r="1094" spans="1:16" ht="13.5" thickBot="1" x14ac:dyDescent="0.25">
      <c r="A1094" s="5">
        <v>42577</v>
      </c>
      <c r="B1094" s="3">
        <v>119</v>
      </c>
      <c r="C1094" s="6">
        <v>0.2902777777777778</v>
      </c>
      <c r="D1094" s="13">
        <v>7</v>
      </c>
      <c r="E1094" s="13">
        <f t="shared" si="17"/>
        <v>53.00000000000005</v>
      </c>
      <c r="F1094" s="3" t="s">
        <v>4</v>
      </c>
      <c r="G1094" s="3" t="s">
        <v>4</v>
      </c>
      <c r="H1094" s="3">
        <v>21.8</v>
      </c>
      <c r="I1094" s="3">
        <v>100</v>
      </c>
      <c r="J1094" s="3">
        <v>315</v>
      </c>
      <c r="K1094" s="8">
        <v>0</v>
      </c>
      <c r="L1094" s="3">
        <v>0</v>
      </c>
      <c r="M1094" s="14">
        <v>2</v>
      </c>
      <c r="N1094" s="14">
        <v>1</v>
      </c>
      <c r="O1094" s="14">
        <v>0</v>
      </c>
      <c r="P1094" s="3" t="s">
        <v>355</v>
      </c>
    </row>
    <row r="1095" spans="1:16" ht="13.5" thickBot="1" x14ac:dyDescent="0.25">
      <c r="A1095" s="5">
        <v>42577</v>
      </c>
      <c r="B1095" s="3">
        <v>119</v>
      </c>
      <c r="C1095" s="6">
        <v>0.33263888888888887</v>
      </c>
      <c r="D1095" s="13">
        <v>8</v>
      </c>
      <c r="E1095" s="13">
        <f t="shared" si="17"/>
        <v>114</v>
      </c>
      <c r="F1095" s="3" t="s">
        <v>4</v>
      </c>
      <c r="G1095" s="3" t="s">
        <v>4</v>
      </c>
      <c r="H1095" s="3">
        <v>33.700000000000003</v>
      </c>
      <c r="I1095" s="3">
        <v>100</v>
      </c>
      <c r="J1095" s="3">
        <v>315</v>
      </c>
      <c r="K1095" s="8">
        <v>0</v>
      </c>
      <c r="L1095" s="3">
        <v>0.4</v>
      </c>
      <c r="M1095" s="14">
        <v>2</v>
      </c>
      <c r="N1095" s="14">
        <v>1</v>
      </c>
      <c r="O1095" s="14">
        <v>0</v>
      </c>
      <c r="P1095" s="3" t="s">
        <v>355</v>
      </c>
    </row>
    <row r="1096" spans="1:16" ht="13.5" thickBot="1" x14ac:dyDescent="0.25">
      <c r="A1096" s="5">
        <v>42577</v>
      </c>
      <c r="B1096" s="3">
        <v>119</v>
      </c>
      <c r="C1096" s="6">
        <v>0.37638888888888888</v>
      </c>
      <c r="D1096" s="13">
        <v>9</v>
      </c>
      <c r="E1096" s="13">
        <f t="shared" si="17"/>
        <v>177</v>
      </c>
      <c r="F1096" s="3" t="s">
        <v>4</v>
      </c>
      <c r="G1096" s="3" t="s">
        <v>4</v>
      </c>
      <c r="H1096" s="3">
        <v>32.299999999999997</v>
      </c>
      <c r="I1096" s="3">
        <v>100</v>
      </c>
      <c r="J1096" s="3">
        <v>315</v>
      </c>
      <c r="K1096" s="8">
        <v>0</v>
      </c>
      <c r="L1096" s="3">
        <v>2</v>
      </c>
      <c r="M1096" s="14">
        <v>2</v>
      </c>
      <c r="N1096" s="14">
        <v>1</v>
      </c>
      <c r="O1096" s="14">
        <v>0</v>
      </c>
      <c r="P1096" s="3" t="s">
        <v>355</v>
      </c>
    </row>
    <row r="1097" spans="1:16" ht="13.5" thickBot="1" x14ac:dyDescent="0.25">
      <c r="A1097" s="5">
        <v>42577</v>
      </c>
      <c r="B1097" s="3">
        <v>119</v>
      </c>
      <c r="C1097" s="6">
        <v>0.41805555555555557</v>
      </c>
      <c r="D1097" s="13">
        <v>10</v>
      </c>
      <c r="E1097" s="13">
        <f t="shared" si="17"/>
        <v>237.00000000000003</v>
      </c>
      <c r="F1097" s="3" t="s">
        <v>4</v>
      </c>
      <c r="G1097" s="3" t="s">
        <v>4</v>
      </c>
      <c r="H1097" s="3">
        <v>31</v>
      </c>
      <c r="I1097" s="3">
        <v>100</v>
      </c>
      <c r="J1097" s="3">
        <v>315</v>
      </c>
      <c r="K1097" s="8">
        <v>0</v>
      </c>
      <c r="L1097" s="3">
        <v>2</v>
      </c>
      <c r="M1097" s="14">
        <v>2</v>
      </c>
      <c r="N1097" s="14">
        <v>1</v>
      </c>
      <c r="O1097" s="14">
        <v>0</v>
      </c>
      <c r="P1097" s="3" t="s">
        <v>355</v>
      </c>
    </row>
    <row r="1098" spans="1:16" ht="13.5" thickBot="1" x14ac:dyDescent="0.25">
      <c r="A1098" s="5">
        <v>42577</v>
      </c>
      <c r="B1098" s="3">
        <v>119</v>
      </c>
      <c r="C1098" s="6">
        <v>0.46111111111111108</v>
      </c>
      <c r="D1098" s="13">
        <v>11</v>
      </c>
      <c r="E1098" s="13">
        <f t="shared" si="17"/>
        <v>299</v>
      </c>
      <c r="F1098" s="3" t="s">
        <v>4</v>
      </c>
      <c r="G1098" s="3" t="s">
        <v>4</v>
      </c>
      <c r="H1098" s="3">
        <v>32.299999999999997</v>
      </c>
      <c r="I1098" s="3">
        <v>100</v>
      </c>
      <c r="J1098" s="3">
        <v>315</v>
      </c>
      <c r="K1098" s="8">
        <v>0</v>
      </c>
      <c r="L1098" s="3">
        <v>4</v>
      </c>
      <c r="M1098" s="14">
        <v>2</v>
      </c>
      <c r="N1098" s="14">
        <v>1</v>
      </c>
      <c r="O1098" s="14">
        <v>0</v>
      </c>
      <c r="P1098" s="3" t="s">
        <v>355</v>
      </c>
    </row>
    <row r="1099" spans="1:16" ht="13.5" thickBot="1" x14ac:dyDescent="0.25">
      <c r="A1099" s="5">
        <v>42577</v>
      </c>
      <c r="B1099" s="3">
        <v>119</v>
      </c>
      <c r="C1099" s="6">
        <v>0.50138888888888888</v>
      </c>
      <c r="D1099" s="13">
        <v>12</v>
      </c>
      <c r="E1099" s="13">
        <f t="shared" si="17"/>
        <v>357.00000000000006</v>
      </c>
      <c r="F1099" s="3">
        <v>47.2</v>
      </c>
      <c r="G1099" s="3" t="s">
        <v>365</v>
      </c>
      <c r="H1099" s="3">
        <v>34.6</v>
      </c>
      <c r="I1099" s="3">
        <v>100</v>
      </c>
      <c r="J1099" s="3">
        <v>315</v>
      </c>
      <c r="K1099" s="8">
        <v>0</v>
      </c>
      <c r="L1099" s="3">
        <v>1.1000000000000001</v>
      </c>
      <c r="M1099" s="14">
        <v>0</v>
      </c>
      <c r="N1099" s="14">
        <v>0</v>
      </c>
      <c r="O1099" s="14">
        <v>1</v>
      </c>
      <c r="P1099" s="3" t="s">
        <v>355</v>
      </c>
    </row>
    <row r="1100" spans="1:16" ht="13.5" thickBot="1" x14ac:dyDescent="0.25">
      <c r="A1100" s="5">
        <v>42577</v>
      </c>
      <c r="B1100" s="3">
        <v>119</v>
      </c>
      <c r="C1100" s="6">
        <v>0.5444444444444444</v>
      </c>
      <c r="D1100" s="13">
        <v>13</v>
      </c>
      <c r="E1100" s="13">
        <f t="shared" si="17"/>
        <v>419</v>
      </c>
      <c r="F1100" s="3">
        <v>47.8</v>
      </c>
      <c r="G1100" s="3" t="s">
        <v>365</v>
      </c>
      <c r="H1100" s="3">
        <v>34</v>
      </c>
      <c r="I1100" s="3">
        <v>100</v>
      </c>
      <c r="J1100" s="3">
        <v>315</v>
      </c>
      <c r="K1100" s="8">
        <v>0</v>
      </c>
      <c r="L1100" s="3">
        <v>4.4000000000000004</v>
      </c>
      <c r="M1100" s="14">
        <v>0</v>
      </c>
      <c r="N1100" s="14">
        <v>0</v>
      </c>
      <c r="O1100" s="14">
        <v>1</v>
      </c>
      <c r="P1100" s="3" t="s">
        <v>355</v>
      </c>
    </row>
    <row r="1101" spans="1:16" ht="13.5" thickBot="1" x14ac:dyDescent="0.25">
      <c r="A1101" s="5">
        <v>42577</v>
      </c>
      <c r="B1101" s="3">
        <v>119</v>
      </c>
      <c r="C1101" s="6">
        <v>0.58472222222222225</v>
      </c>
      <c r="D1101" s="13">
        <v>14</v>
      </c>
      <c r="E1101" s="13">
        <f t="shared" si="17"/>
        <v>477.00000000000011</v>
      </c>
      <c r="F1101" s="3">
        <v>53.5</v>
      </c>
      <c r="G1101" s="3" t="s">
        <v>365</v>
      </c>
      <c r="H1101" s="3">
        <v>34.299999999999997</v>
      </c>
      <c r="I1101" s="3">
        <v>100</v>
      </c>
      <c r="J1101" s="3">
        <v>315</v>
      </c>
      <c r="K1101" s="8">
        <v>0</v>
      </c>
      <c r="L1101" s="3">
        <v>2.8</v>
      </c>
      <c r="M1101" s="14">
        <v>0</v>
      </c>
      <c r="N1101" s="14">
        <v>0</v>
      </c>
      <c r="O1101" s="14">
        <v>1</v>
      </c>
      <c r="P1101" s="3" t="s">
        <v>355</v>
      </c>
    </row>
    <row r="1102" spans="1:16" ht="13.5" thickBot="1" x14ac:dyDescent="0.25">
      <c r="A1102" s="5">
        <v>42577</v>
      </c>
      <c r="B1102" s="3">
        <v>119</v>
      </c>
      <c r="C1102" s="6">
        <v>0.62708333333333333</v>
      </c>
      <c r="D1102" s="13">
        <v>15</v>
      </c>
      <c r="E1102" s="13">
        <f t="shared" si="17"/>
        <v>538</v>
      </c>
      <c r="F1102" s="3">
        <v>35.299999999999997</v>
      </c>
      <c r="G1102" s="3" t="s">
        <v>365</v>
      </c>
      <c r="H1102" s="3">
        <v>32</v>
      </c>
      <c r="I1102" s="3">
        <v>100</v>
      </c>
      <c r="J1102" s="3">
        <v>315</v>
      </c>
      <c r="K1102" s="8">
        <v>0</v>
      </c>
      <c r="L1102" s="3">
        <v>5</v>
      </c>
      <c r="M1102" s="14">
        <v>0</v>
      </c>
      <c r="N1102" s="14">
        <v>0</v>
      </c>
      <c r="O1102" s="14">
        <v>1</v>
      </c>
      <c r="P1102" s="3" t="s">
        <v>355</v>
      </c>
    </row>
    <row r="1103" spans="1:16" ht="13.5" thickBot="1" x14ac:dyDescent="0.25">
      <c r="A1103" s="5">
        <v>42577</v>
      </c>
      <c r="B1103" s="3">
        <v>119</v>
      </c>
      <c r="C1103" s="6">
        <v>0.66597222222222219</v>
      </c>
      <c r="D1103" s="13">
        <v>16</v>
      </c>
      <c r="E1103" s="13">
        <f t="shared" si="17"/>
        <v>594</v>
      </c>
      <c r="F1103" s="3">
        <v>41.9</v>
      </c>
      <c r="G1103" s="3" t="s">
        <v>365</v>
      </c>
      <c r="H1103" s="3">
        <v>31.5</v>
      </c>
      <c r="I1103" s="3">
        <v>100</v>
      </c>
      <c r="J1103" s="3">
        <v>315</v>
      </c>
      <c r="K1103" s="8">
        <v>0</v>
      </c>
      <c r="L1103" s="3">
        <v>5.6</v>
      </c>
      <c r="M1103" s="14">
        <v>0</v>
      </c>
      <c r="N1103" s="14">
        <v>0</v>
      </c>
      <c r="O1103" s="14">
        <v>1</v>
      </c>
      <c r="P1103" s="3" t="s">
        <v>355</v>
      </c>
    </row>
    <row r="1104" spans="1:16" ht="13.5" thickBot="1" x14ac:dyDescent="0.25">
      <c r="A1104" s="5">
        <v>42577</v>
      </c>
      <c r="B1104" s="3">
        <v>120</v>
      </c>
      <c r="C1104" s="6">
        <v>0.25347222222222221</v>
      </c>
      <c r="D1104" s="13">
        <v>6</v>
      </c>
      <c r="E1104" s="13">
        <f t="shared" si="17"/>
        <v>0</v>
      </c>
      <c r="F1104" s="3" t="s">
        <v>4</v>
      </c>
      <c r="G1104" s="3" t="s">
        <v>4</v>
      </c>
      <c r="H1104" s="3">
        <v>18.399999999999999</v>
      </c>
      <c r="I1104" s="3">
        <v>100</v>
      </c>
      <c r="J1104" s="3">
        <v>315</v>
      </c>
      <c r="K1104" s="8">
        <v>0</v>
      </c>
      <c r="L1104" s="3">
        <v>0</v>
      </c>
      <c r="M1104" s="14">
        <v>2</v>
      </c>
      <c r="N1104" s="14">
        <v>1</v>
      </c>
      <c r="O1104" s="14">
        <v>0</v>
      </c>
      <c r="P1104" s="3" t="s">
        <v>356</v>
      </c>
    </row>
    <row r="1105" spans="1:16" ht="13.5" thickBot="1" x14ac:dyDescent="0.25">
      <c r="A1105" s="5">
        <v>42577</v>
      </c>
      <c r="B1105" s="3">
        <v>120</v>
      </c>
      <c r="C1105" s="6">
        <v>0.2902777777777778</v>
      </c>
      <c r="D1105" s="13">
        <v>7</v>
      </c>
      <c r="E1105" s="13">
        <f t="shared" si="17"/>
        <v>53.00000000000005</v>
      </c>
      <c r="F1105" s="3" t="s">
        <v>4</v>
      </c>
      <c r="G1105" s="3" t="s">
        <v>4</v>
      </c>
      <c r="H1105" s="3">
        <v>21.8</v>
      </c>
      <c r="I1105" s="3">
        <v>100</v>
      </c>
      <c r="J1105" s="3">
        <v>315</v>
      </c>
      <c r="K1105" s="8">
        <v>0</v>
      </c>
      <c r="L1105" s="3">
        <v>0</v>
      </c>
      <c r="M1105" s="14">
        <v>2</v>
      </c>
      <c r="N1105" s="14">
        <v>1</v>
      </c>
      <c r="O1105" s="14">
        <v>0</v>
      </c>
      <c r="P1105" s="3" t="s">
        <v>356</v>
      </c>
    </row>
    <row r="1106" spans="1:16" ht="13.5" thickBot="1" x14ac:dyDescent="0.25">
      <c r="A1106" s="5">
        <v>42577</v>
      </c>
      <c r="B1106" s="3">
        <v>120</v>
      </c>
      <c r="C1106" s="6">
        <v>0.33263888888888887</v>
      </c>
      <c r="D1106" s="13">
        <v>8</v>
      </c>
      <c r="E1106" s="13">
        <f t="shared" si="17"/>
        <v>114</v>
      </c>
      <c r="F1106" s="3" t="s">
        <v>4</v>
      </c>
      <c r="G1106" s="3" t="s">
        <v>4</v>
      </c>
      <c r="H1106" s="3">
        <v>33.700000000000003</v>
      </c>
      <c r="I1106" s="3">
        <v>100</v>
      </c>
      <c r="J1106" s="3">
        <v>315</v>
      </c>
      <c r="K1106" s="8">
        <v>0</v>
      </c>
      <c r="L1106" s="3">
        <v>0.4</v>
      </c>
      <c r="M1106" s="14">
        <v>2</v>
      </c>
      <c r="N1106" s="14">
        <v>1</v>
      </c>
      <c r="O1106" s="14">
        <v>0</v>
      </c>
      <c r="P1106" s="3" t="s">
        <v>356</v>
      </c>
    </row>
    <row r="1107" spans="1:16" ht="13.5" thickBot="1" x14ac:dyDescent="0.25">
      <c r="A1107" s="5">
        <v>42577</v>
      </c>
      <c r="B1107" s="3">
        <v>120</v>
      </c>
      <c r="C1107" s="6">
        <v>0.37638888888888888</v>
      </c>
      <c r="D1107" s="13">
        <v>9</v>
      </c>
      <c r="E1107" s="13">
        <f t="shared" si="17"/>
        <v>177</v>
      </c>
      <c r="F1107" s="3" t="s">
        <v>4</v>
      </c>
      <c r="G1107" s="3" t="s">
        <v>4</v>
      </c>
      <c r="H1107" s="3">
        <v>32.299999999999997</v>
      </c>
      <c r="I1107" s="3">
        <v>100</v>
      </c>
      <c r="J1107" s="3">
        <v>315</v>
      </c>
      <c r="K1107" s="8">
        <v>0</v>
      </c>
      <c r="L1107" s="3">
        <v>2</v>
      </c>
      <c r="M1107" s="14">
        <v>2</v>
      </c>
      <c r="N1107" s="14">
        <v>1</v>
      </c>
      <c r="O1107" s="14">
        <v>0</v>
      </c>
      <c r="P1107" s="3" t="s">
        <v>356</v>
      </c>
    </row>
    <row r="1108" spans="1:16" ht="13.5" thickBot="1" x14ac:dyDescent="0.25">
      <c r="A1108" s="5">
        <v>42577</v>
      </c>
      <c r="B1108" s="3">
        <v>120</v>
      </c>
      <c r="C1108" s="6">
        <v>0.41805555555555557</v>
      </c>
      <c r="D1108" s="13">
        <v>10</v>
      </c>
      <c r="E1108" s="13">
        <f t="shared" si="17"/>
        <v>237.00000000000003</v>
      </c>
      <c r="F1108" s="3" t="s">
        <v>4</v>
      </c>
      <c r="G1108" s="3" t="s">
        <v>4</v>
      </c>
      <c r="H1108" s="3">
        <v>31</v>
      </c>
      <c r="I1108" s="3">
        <v>100</v>
      </c>
      <c r="J1108" s="3">
        <v>315</v>
      </c>
      <c r="K1108" s="8">
        <v>0</v>
      </c>
      <c r="L1108" s="3">
        <v>2</v>
      </c>
      <c r="M1108" s="14">
        <v>2</v>
      </c>
      <c r="N1108" s="14">
        <v>1</v>
      </c>
      <c r="O1108" s="14">
        <v>0</v>
      </c>
      <c r="P1108" s="3" t="s">
        <v>356</v>
      </c>
    </row>
    <row r="1109" spans="1:16" ht="13.5" thickBot="1" x14ac:dyDescent="0.25">
      <c r="A1109" s="5">
        <v>42577</v>
      </c>
      <c r="B1109" s="3">
        <v>120</v>
      </c>
      <c r="C1109" s="6">
        <v>0.46111111111111108</v>
      </c>
      <c r="D1109" s="13">
        <v>11</v>
      </c>
      <c r="E1109" s="13">
        <f t="shared" si="17"/>
        <v>299</v>
      </c>
      <c r="F1109" s="3" t="s">
        <v>4</v>
      </c>
      <c r="G1109" s="3" t="s">
        <v>4</v>
      </c>
      <c r="H1109" s="3">
        <v>32.299999999999997</v>
      </c>
      <c r="I1109" s="3">
        <v>100</v>
      </c>
      <c r="J1109" s="3">
        <v>315</v>
      </c>
      <c r="K1109" s="8">
        <v>0</v>
      </c>
      <c r="L1109" s="3">
        <v>4</v>
      </c>
      <c r="M1109" s="14">
        <v>2</v>
      </c>
      <c r="N1109" s="14">
        <v>1</v>
      </c>
      <c r="O1109" s="14">
        <v>0</v>
      </c>
      <c r="P1109" s="3" t="s">
        <v>356</v>
      </c>
    </row>
    <row r="1110" spans="1:16" ht="13.5" thickBot="1" x14ac:dyDescent="0.25">
      <c r="A1110" s="5">
        <v>42577</v>
      </c>
      <c r="B1110" s="3">
        <v>120</v>
      </c>
      <c r="C1110" s="6">
        <v>0.50138888888888888</v>
      </c>
      <c r="D1110" s="13">
        <v>12</v>
      </c>
      <c r="E1110" s="13">
        <f t="shared" si="17"/>
        <v>357.00000000000006</v>
      </c>
      <c r="F1110" s="3" t="s">
        <v>4</v>
      </c>
      <c r="G1110" s="3" t="s">
        <v>4</v>
      </c>
      <c r="H1110" s="3">
        <v>34.6</v>
      </c>
      <c r="I1110" s="3">
        <v>100</v>
      </c>
      <c r="J1110" s="3">
        <v>315</v>
      </c>
      <c r="K1110" s="8">
        <v>0</v>
      </c>
      <c r="L1110" s="3">
        <v>1.1000000000000001</v>
      </c>
      <c r="M1110" s="14">
        <v>2</v>
      </c>
      <c r="N1110" s="14">
        <v>1</v>
      </c>
      <c r="O1110" s="14">
        <v>0</v>
      </c>
      <c r="P1110" s="3" t="s">
        <v>356</v>
      </c>
    </row>
    <row r="1111" spans="1:16" ht="13.5" thickBot="1" x14ac:dyDescent="0.25">
      <c r="A1111" s="5">
        <v>42577</v>
      </c>
      <c r="B1111" s="3">
        <v>120</v>
      </c>
      <c r="C1111" s="6">
        <v>0.5444444444444444</v>
      </c>
      <c r="D1111" s="13">
        <v>13</v>
      </c>
      <c r="E1111" s="13">
        <f t="shared" si="17"/>
        <v>419</v>
      </c>
      <c r="F1111" s="3" t="s">
        <v>4</v>
      </c>
      <c r="G1111" s="3" t="s">
        <v>4</v>
      </c>
      <c r="H1111" s="3">
        <v>34</v>
      </c>
      <c r="I1111" s="3">
        <v>100</v>
      </c>
      <c r="J1111" s="3">
        <v>315</v>
      </c>
      <c r="K1111" s="8">
        <v>0</v>
      </c>
      <c r="L1111" s="3">
        <v>4.4000000000000004</v>
      </c>
      <c r="M1111" s="14">
        <v>2</v>
      </c>
      <c r="N1111" s="14">
        <v>1</v>
      </c>
      <c r="O1111" s="14">
        <v>0</v>
      </c>
      <c r="P1111" s="3" t="s">
        <v>356</v>
      </c>
    </row>
    <row r="1112" spans="1:16" ht="13.5" thickBot="1" x14ac:dyDescent="0.25">
      <c r="A1112" s="5">
        <v>42577</v>
      </c>
      <c r="B1112" s="3">
        <v>120</v>
      </c>
      <c r="C1112" s="6">
        <v>0.58472222222222225</v>
      </c>
      <c r="D1112" s="13">
        <v>14</v>
      </c>
      <c r="E1112" s="13">
        <f t="shared" si="17"/>
        <v>477.00000000000011</v>
      </c>
      <c r="F1112" s="3" t="s">
        <v>4</v>
      </c>
      <c r="G1112" s="3" t="s">
        <v>4</v>
      </c>
      <c r="H1112" s="3" t="s">
        <v>4</v>
      </c>
      <c r="I1112" s="3" t="s">
        <v>4</v>
      </c>
      <c r="J1112" s="3" t="s">
        <v>4</v>
      </c>
      <c r="K1112" s="8" t="s">
        <v>4</v>
      </c>
      <c r="L1112" s="3" t="s">
        <v>4</v>
      </c>
      <c r="M1112" s="14" t="s">
        <v>4</v>
      </c>
      <c r="N1112" s="14" t="s">
        <v>4</v>
      </c>
      <c r="O1112" s="14" t="s">
        <v>4</v>
      </c>
      <c r="P1112" s="3" t="s">
        <v>356</v>
      </c>
    </row>
    <row r="1113" spans="1:16" ht="13.5" thickBot="1" x14ac:dyDescent="0.25">
      <c r="A1113" s="5">
        <v>42577</v>
      </c>
      <c r="B1113" s="3">
        <v>120</v>
      </c>
      <c r="C1113" s="6">
        <v>0.62708333333333333</v>
      </c>
      <c r="D1113" s="13">
        <v>15</v>
      </c>
      <c r="E1113" s="13">
        <f t="shared" si="17"/>
        <v>538</v>
      </c>
      <c r="F1113" s="3" t="s">
        <v>4</v>
      </c>
      <c r="G1113" s="3" t="s">
        <v>4</v>
      </c>
      <c r="H1113" s="3" t="s">
        <v>4</v>
      </c>
      <c r="I1113" s="3" t="s">
        <v>4</v>
      </c>
      <c r="J1113" s="3" t="s">
        <v>4</v>
      </c>
      <c r="K1113" s="8" t="s">
        <v>4</v>
      </c>
      <c r="L1113" s="3" t="s">
        <v>4</v>
      </c>
      <c r="M1113" s="14" t="s">
        <v>4</v>
      </c>
      <c r="N1113" s="14" t="s">
        <v>4</v>
      </c>
      <c r="O1113" s="14" t="s">
        <v>4</v>
      </c>
      <c r="P1113" s="3" t="s">
        <v>356</v>
      </c>
    </row>
    <row r="1114" spans="1:16" ht="13.5" thickBot="1" x14ac:dyDescent="0.25">
      <c r="A1114" s="5">
        <v>42577</v>
      </c>
      <c r="B1114" s="3">
        <v>120</v>
      </c>
      <c r="C1114" s="6">
        <v>0.66597222222222219</v>
      </c>
      <c r="D1114" s="13">
        <v>16</v>
      </c>
      <c r="E1114" s="13">
        <f t="shared" si="17"/>
        <v>594</v>
      </c>
      <c r="F1114" s="3" t="s">
        <v>4</v>
      </c>
      <c r="G1114" s="3" t="s">
        <v>4</v>
      </c>
      <c r="H1114" s="3" t="s">
        <v>4</v>
      </c>
      <c r="I1114" s="3" t="s">
        <v>4</v>
      </c>
      <c r="J1114" s="3" t="s">
        <v>4</v>
      </c>
      <c r="K1114" s="8" t="s">
        <v>4</v>
      </c>
      <c r="L1114" s="3" t="s">
        <v>4</v>
      </c>
      <c r="M1114" s="14" t="s">
        <v>4</v>
      </c>
      <c r="N1114" s="14" t="s">
        <v>4</v>
      </c>
      <c r="O1114" s="14" t="s">
        <v>4</v>
      </c>
      <c r="P1114" s="3" t="s">
        <v>356</v>
      </c>
    </row>
    <row r="1115" spans="1:16" ht="13.5" thickBot="1" x14ac:dyDescent="0.25">
      <c r="A1115" s="5">
        <v>42577</v>
      </c>
      <c r="B1115" s="3">
        <v>121</v>
      </c>
      <c r="C1115" s="6">
        <v>0.25347222222222221</v>
      </c>
      <c r="D1115" s="13">
        <v>6</v>
      </c>
      <c r="E1115" s="13">
        <f t="shared" si="17"/>
        <v>0</v>
      </c>
      <c r="F1115" s="3" t="s">
        <v>4</v>
      </c>
      <c r="G1115" s="3" t="s">
        <v>4</v>
      </c>
      <c r="H1115" s="3">
        <v>18.399999999999999</v>
      </c>
      <c r="I1115" s="3">
        <v>100</v>
      </c>
      <c r="J1115" s="3">
        <v>315</v>
      </c>
      <c r="K1115" s="8">
        <v>0</v>
      </c>
      <c r="L1115" s="3">
        <v>0</v>
      </c>
      <c r="M1115" s="14">
        <v>2</v>
      </c>
      <c r="N1115" s="14">
        <v>1</v>
      </c>
      <c r="O1115" s="14">
        <v>0</v>
      </c>
      <c r="P1115" s="3" t="s">
        <v>357</v>
      </c>
    </row>
    <row r="1116" spans="1:16" ht="13.5" thickBot="1" x14ac:dyDescent="0.25">
      <c r="A1116" s="5">
        <v>42577</v>
      </c>
      <c r="B1116" s="3">
        <v>121</v>
      </c>
      <c r="C1116" s="6">
        <v>0.2902777777777778</v>
      </c>
      <c r="D1116" s="13">
        <v>7</v>
      </c>
      <c r="E1116" s="13">
        <f t="shared" si="17"/>
        <v>53.00000000000005</v>
      </c>
      <c r="F1116" s="3" t="s">
        <v>4</v>
      </c>
      <c r="G1116" s="3" t="s">
        <v>4</v>
      </c>
      <c r="H1116" s="3">
        <v>21.8</v>
      </c>
      <c r="I1116" s="3">
        <v>100</v>
      </c>
      <c r="J1116" s="3">
        <v>315</v>
      </c>
      <c r="K1116" s="8">
        <v>0</v>
      </c>
      <c r="L1116" s="3">
        <v>0</v>
      </c>
      <c r="M1116" s="14">
        <v>2</v>
      </c>
      <c r="N1116" s="14">
        <v>1</v>
      </c>
      <c r="O1116" s="14">
        <v>0</v>
      </c>
      <c r="P1116" s="3" t="s">
        <v>357</v>
      </c>
    </row>
    <row r="1117" spans="1:16" ht="13.5" thickBot="1" x14ac:dyDescent="0.25">
      <c r="A1117" s="5">
        <v>42577</v>
      </c>
      <c r="B1117" s="3">
        <v>121</v>
      </c>
      <c r="C1117" s="6">
        <v>0.33263888888888887</v>
      </c>
      <c r="D1117" s="13">
        <v>8</v>
      </c>
      <c r="E1117" s="13">
        <f t="shared" si="17"/>
        <v>114</v>
      </c>
      <c r="F1117" s="3" t="s">
        <v>4</v>
      </c>
      <c r="G1117" s="3" t="s">
        <v>4</v>
      </c>
      <c r="H1117" s="3">
        <v>33.700000000000003</v>
      </c>
      <c r="I1117" s="3">
        <v>100</v>
      </c>
      <c r="J1117" s="3">
        <v>315</v>
      </c>
      <c r="K1117" s="8">
        <v>0</v>
      </c>
      <c r="L1117" s="3">
        <v>0.4</v>
      </c>
      <c r="M1117" s="14">
        <v>2</v>
      </c>
      <c r="N1117" s="14">
        <v>1</v>
      </c>
      <c r="O1117" s="14">
        <v>0</v>
      </c>
      <c r="P1117" s="3" t="s">
        <v>357</v>
      </c>
    </row>
    <row r="1118" spans="1:16" ht="13.5" thickBot="1" x14ac:dyDescent="0.25">
      <c r="A1118" s="5">
        <v>42577</v>
      </c>
      <c r="B1118" s="3">
        <v>121</v>
      </c>
      <c r="C1118" s="6">
        <v>0.37638888888888888</v>
      </c>
      <c r="D1118" s="13">
        <v>9</v>
      </c>
      <c r="E1118" s="13">
        <f t="shared" si="17"/>
        <v>177</v>
      </c>
      <c r="F1118" s="3" t="s">
        <v>4</v>
      </c>
      <c r="G1118" s="3" t="s">
        <v>4</v>
      </c>
      <c r="H1118" s="3">
        <v>32.299999999999997</v>
      </c>
      <c r="I1118" s="3">
        <v>100</v>
      </c>
      <c r="J1118" s="3">
        <v>315</v>
      </c>
      <c r="K1118" s="8">
        <v>1</v>
      </c>
      <c r="L1118" s="3">
        <v>2</v>
      </c>
      <c r="M1118" s="14">
        <v>2</v>
      </c>
      <c r="N1118" s="14">
        <v>1</v>
      </c>
      <c r="O1118" s="14">
        <v>0</v>
      </c>
      <c r="P1118" s="3" t="s">
        <v>357</v>
      </c>
    </row>
    <row r="1119" spans="1:16" ht="13.5" thickBot="1" x14ac:dyDescent="0.25">
      <c r="A1119" s="5">
        <v>42577</v>
      </c>
      <c r="B1119" s="3">
        <v>121</v>
      </c>
      <c r="C1119" s="6">
        <v>0.41805555555555557</v>
      </c>
      <c r="D1119" s="13">
        <v>10</v>
      </c>
      <c r="E1119" s="13">
        <f t="shared" si="17"/>
        <v>237.00000000000003</v>
      </c>
      <c r="F1119" s="3">
        <v>46.3</v>
      </c>
      <c r="G1119" s="3" t="s">
        <v>365</v>
      </c>
      <c r="H1119" s="3">
        <v>31</v>
      </c>
      <c r="I1119" s="3">
        <v>109</v>
      </c>
      <c r="J1119" s="3">
        <v>312</v>
      </c>
      <c r="K1119" s="8">
        <v>1</v>
      </c>
      <c r="L1119" s="3">
        <v>2</v>
      </c>
      <c r="M1119" s="14">
        <v>0</v>
      </c>
      <c r="N1119" s="14">
        <v>0</v>
      </c>
      <c r="O1119" s="14">
        <v>1</v>
      </c>
      <c r="P1119" s="3" t="s">
        <v>357</v>
      </c>
    </row>
    <row r="1120" spans="1:16" ht="13.5" thickBot="1" x14ac:dyDescent="0.25">
      <c r="A1120" s="5">
        <v>42577</v>
      </c>
      <c r="B1120" s="3">
        <v>121</v>
      </c>
      <c r="C1120" s="6">
        <v>0.46111111111111108</v>
      </c>
      <c r="D1120" s="13">
        <v>11</v>
      </c>
      <c r="E1120" s="13">
        <f t="shared" si="17"/>
        <v>299</v>
      </c>
      <c r="F1120" s="3">
        <v>45.6</v>
      </c>
      <c r="G1120" s="3" t="s">
        <v>365</v>
      </c>
      <c r="H1120" s="3">
        <v>32.299999999999997</v>
      </c>
      <c r="I1120" s="3">
        <v>109</v>
      </c>
      <c r="J1120" s="3">
        <v>312</v>
      </c>
      <c r="K1120" s="8">
        <v>1</v>
      </c>
      <c r="L1120" s="3">
        <v>4</v>
      </c>
      <c r="M1120" s="14">
        <v>0</v>
      </c>
      <c r="N1120" s="14">
        <v>0</v>
      </c>
      <c r="O1120" s="14">
        <v>1</v>
      </c>
      <c r="P1120" s="3" t="s">
        <v>357</v>
      </c>
    </row>
    <row r="1121" spans="1:16" ht="13.5" thickBot="1" x14ac:dyDescent="0.25">
      <c r="A1121" s="5">
        <v>42577</v>
      </c>
      <c r="B1121" s="3">
        <v>121</v>
      </c>
      <c r="C1121" s="6">
        <v>0.50138888888888888</v>
      </c>
      <c r="D1121" s="13">
        <v>12</v>
      </c>
      <c r="E1121" s="13">
        <f t="shared" si="17"/>
        <v>357.00000000000006</v>
      </c>
      <c r="F1121" s="3">
        <v>51.2</v>
      </c>
      <c r="G1121" s="3" t="s">
        <v>365</v>
      </c>
      <c r="H1121" s="3">
        <v>34.6</v>
      </c>
      <c r="I1121" s="3">
        <v>109</v>
      </c>
      <c r="J1121" s="3">
        <v>312</v>
      </c>
      <c r="K1121" s="8">
        <v>1</v>
      </c>
      <c r="L1121" s="3">
        <v>1.1000000000000001</v>
      </c>
      <c r="M1121" s="14">
        <v>0</v>
      </c>
      <c r="N1121" s="14">
        <v>0</v>
      </c>
      <c r="O1121" s="14">
        <v>1</v>
      </c>
      <c r="P1121" s="3" t="s">
        <v>357</v>
      </c>
    </row>
    <row r="1122" spans="1:16" ht="13.5" thickBot="1" x14ac:dyDescent="0.25">
      <c r="A1122" s="5">
        <v>42577</v>
      </c>
      <c r="B1122" s="3">
        <v>121</v>
      </c>
      <c r="C1122" s="6">
        <v>0.5444444444444444</v>
      </c>
      <c r="D1122" s="13">
        <v>13</v>
      </c>
      <c r="E1122" s="13">
        <f t="shared" si="17"/>
        <v>419</v>
      </c>
      <c r="F1122" s="3">
        <v>46.5</v>
      </c>
      <c r="G1122" s="3" t="s">
        <v>365</v>
      </c>
      <c r="H1122" s="3">
        <v>34</v>
      </c>
      <c r="I1122" s="3">
        <v>109</v>
      </c>
      <c r="J1122" s="3">
        <v>312</v>
      </c>
      <c r="K1122" s="8">
        <v>1</v>
      </c>
      <c r="L1122" s="3">
        <v>4.4000000000000004</v>
      </c>
      <c r="M1122" s="14">
        <v>0</v>
      </c>
      <c r="N1122" s="14">
        <v>0</v>
      </c>
      <c r="O1122" s="14">
        <v>1</v>
      </c>
      <c r="P1122" s="3" t="s">
        <v>357</v>
      </c>
    </row>
    <row r="1123" spans="1:16" ht="13.5" thickBot="1" x14ac:dyDescent="0.25">
      <c r="A1123" s="5">
        <v>42577</v>
      </c>
      <c r="B1123" s="3">
        <v>121</v>
      </c>
      <c r="C1123" s="6">
        <v>0.58472222222222225</v>
      </c>
      <c r="D1123" s="13">
        <v>14</v>
      </c>
      <c r="E1123" s="13">
        <f t="shared" si="17"/>
        <v>477.00000000000011</v>
      </c>
      <c r="F1123" s="3">
        <v>42.9</v>
      </c>
      <c r="G1123" s="3" t="s">
        <v>365</v>
      </c>
      <c r="H1123" s="3">
        <v>34.299999999999997</v>
      </c>
      <c r="I1123" s="3">
        <v>109</v>
      </c>
      <c r="J1123" s="3">
        <v>312</v>
      </c>
      <c r="K1123" s="8">
        <v>1</v>
      </c>
      <c r="L1123" s="3">
        <v>2.8</v>
      </c>
      <c r="M1123" s="14">
        <v>0</v>
      </c>
      <c r="N1123" s="14">
        <v>0</v>
      </c>
      <c r="O1123" s="14">
        <v>1</v>
      </c>
      <c r="P1123" s="3" t="s">
        <v>357</v>
      </c>
    </row>
    <row r="1124" spans="1:16" ht="13.5" thickBot="1" x14ac:dyDescent="0.25">
      <c r="A1124" s="5">
        <v>42577</v>
      </c>
      <c r="B1124" s="3">
        <v>121</v>
      </c>
      <c r="C1124" s="6">
        <v>0.62708333333333333</v>
      </c>
      <c r="D1124" s="13">
        <v>15</v>
      </c>
      <c r="E1124" s="13">
        <f t="shared" si="17"/>
        <v>538</v>
      </c>
      <c r="F1124" s="3">
        <v>49.8</v>
      </c>
      <c r="G1124" s="3" t="s">
        <v>365</v>
      </c>
      <c r="H1124" s="3">
        <v>32</v>
      </c>
      <c r="I1124" s="3">
        <v>109</v>
      </c>
      <c r="J1124" s="3">
        <v>312</v>
      </c>
      <c r="K1124" s="8">
        <v>1</v>
      </c>
      <c r="L1124" s="3">
        <v>5</v>
      </c>
      <c r="M1124" s="14">
        <v>0</v>
      </c>
      <c r="N1124" s="14">
        <v>0</v>
      </c>
      <c r="O1124" s="14">
        <v>1</v>
      </c>
      <c r="P1124" s="3" t="s">
        <v>357</v>
      </c>
    </row>
    <row r="1125" spans="1:16" ht="13.5" thickBot="1" x14ac:dyDescent="0.25">
      <c r="A1125" s="5">
        <v>42577</v>
      </c>
      <c r="B1125" s="3">
        <v>121</v>
      </c>
      <c r="C1125" s="6">
        <v>0.66597222222222219</v>
      </c>
      <c r="D1125" s="13">
        <v>16</v>
      </c>
      <c r="E1125" s="13">
        <f t="shared" si="17"/>
        <v>594</v>
      </c>
      <c r="F1125" s="3">
        <v>47</v>
      </c>
      <c r="G1125" s="3" t="s">
        <v>365</v>
      </c>
      <c r="H1125" s="3">
        <v>31.5</v>
      </c>
      <c r="I1125" s="3">
        <v>109</v>
      </c>
      <c r="J1125" s="3">
        <v>312</v>
      </c>
      <c r="K1125" s="8">
        <v>1</v>
      </c>
      <c r="L1125" s="3">
        <v>5.6</v>
      </c>
      <c r="M1125" s="14">
        <v>0</v>
      </c>
      <c r="N1125" s="14">
        <v>0</v>
      </c>
      <c r="O1125" s="14">
        <v>1</v>
      </c>
      <c r="P1125" s="3" t="s">
        <v>357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25"/>
  <sheetViews>
    <sheetView zoomScale="80" zoomScaleNormal="80" workbookViewId="0">
      <pane xSplit="4" ySplit="1" topLeftCell="AH2" activePane="bottomRight" state="frozen"/>
      <selection pane="topRight" activeCell="E1" sqref="E1"/>
      <selection pane="bottomLeft" activeCell="A2" sqref="A2"/>
      <selection pane="bottomRight" activeCell="AH3" sqref="AH3"/>
    </sheetView>
  </sheetViews>
  <sheetFormatPr defaultColWidth="14.42578125" defaultRowHeight="15.75" customHeight="1" x14ac:dyDescent="0.2"/>
  <cols>
    <col min="3" max="3" width="14.42578125" style="20"/>
    <col min="5" max="5" width="14.42578125" style="12"/>
    <col min="10" max="12" width="14.42578125" style="20" customWidth="1"/>
    <col min="13" max="13" width="14.42578125" customWidth="1"/>
    <col min="14" max="18" width="14.42578125" style="20" customWidth="1"/>
    <col min="19" max="19" width="14.42578125" customWidth="1"/>
    <col min="20" max="21" width="14.42578125" style="20" customWidth="1"/>
    <col min="23" max="23" width="14.42578125" customWidth="1"/>
    <col min="24" max="24" width="53" bestFit="1" customWidth="1"/>
    <col min="27" max="27" width="14.42578125" style="14"/>
    <col min="28" max="28" width="14.42578125" style="23"/>
    <col min="30" max="30" width="14.42578125" style="20"/>
    <col min="31" max="37" width="14.42578125" style="20" customWidth="1"/>
    <col min="38" max="38" width="18.85546875" style="20" customWidth="1"/>
    <col min="39" max="40" width="14.42578125" style="20" customWidth="1"/>
  </cols>
  <sheetData>
    <row r="1" spans="1:45" ht="15.75" customHeight="1" thickBot="1" x14ac:dyDescent="0.25">
      <c r="A1" s="3" t="s">
        <v>373</v>
      </c>
      <c r="B1" s="3" t="s">
        <v>370</v>
      </c>
      <c r="C1" s="24" t="s">
        <v>371</v>
      </c>
      <c r="D1" s="3" t="s">
        <v>372</v>
      </c>
      <c r="E1" s="13" t="s">
        <v>388</v>
      </c>
      <c r="F1" s="3" t="s">
        <v>436</v>
      </c>
      <c r="G1" s="3" t="s">
        <v>437</v>
      </c>
      <c r="H1" s="3" t="s">
        <v>438</v>
      </c>
      <c r="I1" s="3" t="s">
        <v>439</v>
      </c>
      <c r="J1" s="19" t="s">
        <v>440</v>
      </c>
      <c r="K1" s="19" t="s">
        <v>441</v>
      </c>
      <c r="L1" s="19" t="s">
        <v>442</v>
      </c>
      <c r="M1" s="3" t="s">
        <v>1</v>
      </c>
      <c r="N1" s="19" t="s">
        <v>443</v>
      </c>
      <c r="O1" s="19" t="s">
        <v>444</v>
      </c>
      <c r="P1" s="19" t="s">
        <v>445</v>
      </c>
      <c r="Q1" s="19" t="s">
        <v>446</v>
      </c>
      <c r="R1" s="19" t="s">
        <v>364</v>
      </c>
      <c r="S1" s="3" t="s">
        <v>110</v>
      </c>
      <c r="T1" s="19" t="s">
        <v>368</v>
      </c>
      <c r="U1" s="19" t="s">
        <v>369</v>
      </c>
      <c r="V1" s="3" t="s">
        <v>447</v>
      </c>
      <c r="W1" s="3" t="s">
        <v>2</v>
      </c>
      <c r="X1" s="3" t="s">
        <v>3</v>
      </c>
      <c r="Y1" s="27" t="s">
        <v>448</v>
      </c>
      <c r="Z1" s="27" t="s">
        <v>449</v>
      </c>
      <c r="AA1" s="14" t="s">
        <v>389</v>
      </c>
      <c r="AB1" s="22" t="s">
        <v>450</v>
      </c>
      <c r="AC1" s="3" t="s">
        <v>451</v>
      </c>
      <c r="AD1" s="24" t="s">
        <v>374</v>
      </c>
      <c r="AE1" s="19" t="s">
        <v>392</v>
      </c>
      <c r="AF1" s="19" t="s">
        <v>452</v>
      </c>
      <c r="AG1" s="19" t="s">
        <v>453</v>
      </c>
      <c r="AH1" s="19" t="s">
        <v>454</v>
      </c>
      <c r="AI1" s="19" t="s">
        <v>361</v>
      </c>
      <c r="AJ1" s="19" t="s">
        <v>362</v>
      </c>
      <c r="AK1" s="19" t="s">
        <v>391</v>
      </c>
      <c r="AL1" s="19" t="s">
        <v>434</v>
      </c>
      <c r="AM1" s="23" t="s">
        <v>435</v>
      </c>
      <c r="AN1" s="19" t="s">
        <v>360</v>
      </c>
    </row>
    <row r="2" spans="1:45" ht="15.75" customHeight="1" thickBot="1" x14ac:dyDescent="0.25">
      <c r="A2" s="5">
        <v>42569</v>
      </c>
      <c r="B2" s="3">
        <v>1</v>
      </c>
      <c r="C2" s="26" t="s">
        <v>358</v>
      </c>
      <c r="D2" s="6">
        <v>0.33749999999999997</v>
      </c>
      <c r="E2" s="13">
        <v>8</v>
      </c>
      <c r="F2" s="13">
        <f t="shared" ref="F2:F65" si="0">IF(B2=B1,((D2-D1)*1440)+F1,0)</f>
        <v>0</v>
      </c>
      <c r="G2" s="3">
        <v>22.3</v>
      </c>
      <c r="H2" s="3" t="s">
        <v>365</v>
      </c>
      <c r="I2" s="3">
        <v>24.2</v>
      </c>
      <c r="J2" s="20" t="str">
        <f t="shared" ref="J2:J65" si="1">IF(AH2=".",".",IF(AH2=0,".",ACOS(AF2/(AG2*AH2))))</f>
        <v>.</v>
      </c>
      <c r="K2" s="20" t="str">
        <f t="shared" ref="K2:K65" si="2">IF(J2=".",".",IF(AK2&lt;0,360-DEGREES(J2),DEGREES(J2)))</f>
        <v>.</v>
      </c>
      <c r="L2" s="20" t="str">
        <f t="shared" ref="L2" si="3">IF(K2=".",".",IF(K2-K1&gt;180,(K2-K1)-360,IF(K2-K1&lt;-180,-360-(K2-K1),IF(K2-K1&gt;180,360-(K2-K1),K2-K1))))</f>
        <v>.</v>
      </c>
      <c r="M2" s="3">
        <v>154</v>
      </c>
      <c r="N2" s="20" t="str">
        <f>IF(B2=B1, N1, IF(M2=".",".",IF(M2&lt;22.5,"N",IF(M2&lt;67.5,"NE",IF(M2&lt;112.5,"E",IF(M2&lt;157.5,"SE",IF(M2&lt;202.5,"S",IF(M2&lt;247.5,"SW",IF(M2&lt;292.5,"W",IF(M2&lt;337.5,"NW","N"))))))))))</f>
        <v>SE</v>
      </c>
      <c r="O2" s="20" t="str">
        <f t="shared" ref="O2:O65" si="4">IF(K2=".",".",IF(K2&lt;22.5,"N",IF(K2&lt;67.5,"NE",IF(K2&lt;112.5,"E",IF(K2&lt;157.5,"SE",IF(K2&lt;202.5,"S",IF(K2&lt;247.5,"SW",IF(K2&lt;292.5,"W",IF(K2&lt;337.5,"NW","N")))))))))</f>
        <v>.</v>
      </c>
      <c r="P2" s="20" t="str">
        <f>IF(O2=".",".",IF(O2="N", 1, IF( O2 ="NE", 2, IF(O2="E",3,IF(O2="SE",4,IF(O2="S",5,IF(O2="SW",6,IF(O2="W",7,8))))))))</f>
        <v>.</v>
      </c>
      <c r="Q2" s="21">
        <f t="shared" ref="Q2:Q65" si="5">IF(AN2=".",".",IF(B2=B1,SQRT((AI2-AI1)^2+(AJ2-AJ1)^2),0))</f>
        <v>0</v>
      </c>
      <c r="R2" s="21">
        <f t="shared" ref="R2:R65" si="6">IF(AN2=".",".",IF(B2=B1,Q2+R1,0))</f>
        <v>0</v>
      </c>
      <c r="S2" s="8">
        <v>1</v>
      </c>
      <c r="T2" s="21" t="s">
        <v>4</v>
      </c>
      <c r="U2" s="21" t="str">
        <f>IF(T2=".",".",R2/T2)</f>
        <v>.</v>
      </c>
      <c r="V2" s="3" t="s">
        <v>128</v>
      </c>
      <c r="W2" s="3">
        <v>2</v>
      </c>
      <c r="X2" s="3" t="s">
        <v>6</v>
      </c>
      <c r="Y2" s="14">
        <v>2</v>
      </c>
      <c r="Z2" s="14">
        <v>1</v>
      </c>
      <c r="AA2" s="14">
        <v>0</v>
      </c>
      <c r="AB2" s="23">
        <f t="shared" ref="AB2:AB9" si="7">IF(AA2=0,0,IF(AA2=AA1,".",1))</f>
        <v>0</v>
      </c>
      <c r="AC2" s="3" t="s">
        <v>255</v>
      </c>
      <c r="AD2" s="25">
        <v>0</v>
      </c>
      <c r="AE2" s="20" t="str">
        <f t="shared" ref="AE2:AE65" si="8">IF(AJ2=".",".",IF(AJ1=".",".",IF(B2=B1,AJ2-AJ1,".")))</f>
        <v>.</v>
      </c>
      <c r="AF2" s="20" t="str">
        <f t="shared" ref="AF2:AF65" si="9">IF(AE2=".",".", 0*AK2+1*AE2)</f>
        <v>.</v>
      </c>
      <c r="AG2" s="20" t="str">
        <f>IF(AF2=".",".",1)</f>
        <v>.</v>
      </c>
      <c r="AH2" s="20" t="str">
        <f t="shared" ref="AH2:AH65" si="10">IF(AG2=".",".",SQRT((AK2)^2+(AE2)^2))</f>
        <v>.</v>
      </c>
      <c r="AI2" s="20">
        <f t="shared" ref="AI2:AI65" si="11">IF(AN2=".",".",IF(M2&lt;90,AL2*SIN(AN2),IF(M2&lt;180,AL2*SIN(AN2),IF(M2&lt;270,AL2*SIN(AN2),AL2*SIN(AN2)))))</f>
        <v>43.837114678907732</v>
      </c>
      <c r="AJ2" s="20">
        <f t="shared" ref="AJ2:AJ65" si="12">IF(AN2=".",".",IF(M2&lt;90,AL2*COS(AN2),IF(M2&lt;180,AL2*COS(AN2),IF(M2&lt;270,AL2*COS(AN2),AL2*COS(AN2)))))</f>
        <v>-89.879404629916706</v>
      </c>
      <c r="AK2" s="20" t="str">
        <f t="shared" ref="AK2:AK65" si="13">IF(AI2=".",".",IF(AI1=".",".",IF(B2=B1,AI2-AI1,".")))</f>
        <v>.</v>
      </c>
      <c r="AL2" s="19">
        <v>100</v>
      </c>
      <c r="AM2" s="23">
        <f t="shared" ref="AM2:AM65" si="14">IF(AL2=".",".",AL2*0.3048)</f>
        <v>30.48</v>
      </c>
      <c r="AN2" s="19">
        <v>2.6878070480712677</v>
      </c>
      <c r="AO2" s="2"/>
      <c r="AP2" s="2"/>
      <c r="AQ2" s="2"/>
      <c r="AR2" s="1"/>
      <c r="AS2" s="2"/>
    </row>
    <row r="3" spans="1:45" ht="15.75" customHeight="1" thickBot="1" x14ac:dyDescent="0.25">
      <c r="A3" s="5">
        <v>42569</v>
      </c>
      <c r="B3" s="3">
        <v>1</v>
      </c>
      <c r="C3" s="26" t="s">
        <v>358</v>
      </c>
      <c r="D3" s="6">
        <v>0.3888888888888889</v>
      </c>
      <c r="E3" s="13">
        <v>9</v>
      </c>
      <c r="F3" s="13">
        <f t="shared" si="0"/>
        <v>74.000000000000057</v>
      </c>
      <c r="G3" s="3">
        <v>28.8</v>
      </c>
      <c r="H3" s="3" t="s">
        <v>365</v>
      </c>
      <c r="I3" s="3">
        <v>25.1</v>
      </c>
      <c r="J3" s="20">
        <f>IF(AH3=".",".",IF(AH3=0,".",ACOS(AF3/(AG3*AH3))))</f>
        <v>1.9024088846738192</v>
      </c>
      <c r="K3" s="20">
        <f t="shared" si="2"/>
        <v>251</v>
      </c>
      <c r="L3" s="20">
        <f>K3-MOD(M2+180,360)</f>
        <v>-83</v>
      </c>
      <c r="M3" s="3">
        <v>168</v>
      </c>
      <c r="N3" s="20" t="str">
        <f>IF(B3=B3, N2, IF(M3=".",".",IF(M3&lt;22.5,"N",IF(M3&lt;67.5,"NE",IF(M3&lt;112.5,"E",IF(M3&lt;157.5,"SE",IF(M3&lt;202.5,"S",IF(M3&lt;247.5,"SW",IF(M3&lt;292.5,"W",IF(M3&lt;337.5,"NW","N"))))))))))</f>
        <v>SE</v>
      </c>
      <c r="O3" s="20" t="str">
        <f t="shared" si="4"/>
        <v>W</v>
      </c>
      <c r="P3" s="20">
        <f>IF(O3=".",".",IF(O3="N", 1, IF( O3 ="NE", 2, IF(O3="E",3,IF(O3="SE",4,IF(O3="S",5,IF(O3="SW",6,IF(O3="W",7,8))))))))</f>
        <v>7</v>
      </c>
      <c r="Q3" s="21">
        <f t="shared" si="5"/>
        <v>24.373868681029489</v>
      </c>
      <c r="R3" s="21">
        <f t="shared" si="6"/>
        <v>24.373868681029489</v>
      </c>
      <c r="S3" s="8">
        <v>1</v>
      </c>
      <c r="T3" s="21" t="s">
        <v>4</v>
      </c>
      <c r="U3" s="21" t="str">
        <f>IF(T3=".",".",R3/T3)</f>
        <v>.</v>
      </c>
      <c r="V3" s="3" t="s">
        <v>41</v>
      </c>
      <c r="W3" s="3">
        <v>0</v>
      </c>
      <c r="X3" s="3" t="s">
        <v>4</v>
      </c>
      <c r="Y3" s="14">
        <v>2</v>
      </c>
      <c r="Z3" s="14">
        <v>1</v>
      </c>
      <c r="AA3" s="14">
        <v>0</v>
      </c>
      <c r="AB3" s="23">
        <f t="shared" si="7"/>
        <v>0</v>
      </c>
      <c r="AC3" s="3" t="s">
        <v>255</v>
      </c>
      <c r="AD3" s="25">
        <v>0</v>
      </c>
      <c r="AE3" s="20">
        <f t="shared" si="8"/>
        <v>-7.9353554434638625</v>
      </c>
      <c r="AF3" s="20">
        <f t="shared" si="9"/>
        <v>-7.9353554434638625</v>
      </c>
      <c r="AG3" s="20">
        <f t="shared" ref="AG3:AG66" si="15">IF(AF3=".",".",1)</f>
        <v>1</v>
      </c>
      <c r="AH3" s="20">
        <f t="shared" si="10"/>
        <v>24.373868681029489</v>
      </c>
      <c r="AI3" s="20">
        <f t="shared" si="11"/>
        <v>20.79116908177593</v>
      </c>
      <c r="AJ3" s="20">
        <f t="shared" si="12"/>
        <v>-97.814760073380569</v>
      </c>
      <c r="AK3" s="20">
        <f t="shared" si="13"/>
        <v>-23.045945597131801</v>
      </c>
      <c r="AL3" s="19">
        <v>100</v>
      </c>
      <c r="AM3" s="23">
        <f t="shared" si="14"/>
        <v>30.48</v>
      </c>
      <c r="AN3" s="19">
        <v>2.9321531433504737</v>
      </c>
      <c r="AO3" s="1"/>
      <c r="AP3" s="1"/>
      <c r="AQ3" s="2"/>
      <c r="AR3" s="1"/>
      <c r="AS3" s="2"/>
    </row>
    <row r="4" spans="1:45" ht="15.75" customHeight="1" thickBot="1" x14ac:dyDescent="0.25">
      <c r="A4" s="5">
        <v>42569</v>
      </c>
      <c r="B4" s="3">
        <v>1</v>
      </c>
      <c r="C4" s="26" t="s">
        <v>358</v>
      </c>
      <c r="D4" s="6">
        <v>0.42708333333333331</v>
      </c>
      <c r="E4" s="13">
        <v>10</v>
      </c>
      <c r="F4" s="13">
        <f t="shared" si="0"/>
        <v>129.00000000000003</v>
      </c>
      <c r="G4" s="3">
        <v>28.7</v>
      </c>
      <c r="H4" s="3" t="s">
        <v>365</v>
      </c>
      <c r="I4" s="3">
        <v>26.9</v>
      </c>
      <c r="J4" s="20">
        <f t="shared" si="1"/>
        <v>1.1835305718180611</v>
      </c>
      <c r="K4" s="20">
        <f t="shared" si="2"/>
        <v>67.811306689879871</v>
      </c>
      <c r="L4" s="20">
        <f>IF(K4=".",".",IF(K4-K3&gt;180,(K4-K3)-360,IF(K4-K3&lt;-180,-360-(K4-K3),IF(K4-K3&gt;180,360-(K4-K3),K4-K3))))</f>
        <v>-176.81130668987987</v>
      </c>
      <c r="M4" s="3">
        <v>164</v>
      </c>
      <c r="N4" s="20" t="str">
        <f>IF(B4=B3, N3, IF(M4=".",".",IF(M4&lt;22.5,"N",IF(M4&lt;67.5,"NE",IF(M4&lt;112.5,"E",IF(M4&lt;157.5,"SE",IF(M4&lt;202.5,"S",IF(M4&lt;247.5,"SW",IF(M4&lt;292.5,"W",IF(M4&lt;337.5,"NW","N"))))))))))</f>
        <v>SE</v>
      </c>
      <c r="O4" s="20" t="str">
        <f t="shared" si="4"/>
        <v>E</v>
      </c>
      <c r="P4" s="20">
        <f>IF(O4=".",".",IF(O4="N", 1, IF( O4 ="NE", 2, IF(O4="E",3,IF(O4="SE",4,IF(O4="S",5,IF(O4="SW",6,IF(O4="W",7,8))))))))</f>
        <v>3</v>
      </c>
      <c r="Q4" s="21">
        <f t="shared" si="5"/>
        <v>7.0165379536834251</v>
      </c>
      <c r="R4" s="21">
        <f t="shared" si="6"/>
        <v>31.390406634712914</v>
      </c>
      <c r="S4" s="8">
        <v>1</v>
      </c>
      <c r="T4" s="21" t="s">
        <v>4</v>
      </c>
      <c r="U4" s="21" t="str">
        <f>IF(T4=".",".",R4/T4)</f>
        <v>.</v>
      </c>
      <c r="V4" s="3" t="s">
        <v>4</v>
      </c>
      <c r="W4" s="3">
        <v>3.2</v>
      </c>
      <c r="X4" s="3" t="s">
        <v>92</v>
      </c>
      <c r="Y4" s="14">
        <v>2</v>
      </c>
      <c r="Z4" s="14">
        <v>1</v>
      </c>
      <c r="AA4" s="14">
        <v>0</v>
      </c>
      <c r="AB4" s="23">
        <f t="shared" si="7"/>
        <v>0</v>
      </c>
      <c r="AC4" s="3" t="s">
        <v>255</v>
      </c>
      <c r="AD4" s="25">
        <v>0</v>
      </c>
      <c r="AE4" s="20">
        <f t="shared" si="8"/>
        <v>2.6498521754869984</v>
      </c>
      <c r="AF4" s="20">
        <f t="shared" si="9"/>
        <v>2.6498521754869984</v>
      </c>
      <c r="AG4" s="20">
        <f t="shared" si="15"/>
        <v>1</v>
      </c>
      <c r="AH4" s="20">
        <f t="shared" si="10"/>
        <v>7.0165379536834251</v>
      </c>
      <c r="AI4" s="20">
        <f t="shared" si="11"/>
        <v>27.288098225882923</v>
      </c>
      <c r="AJ4" s="20">
        <f t="shared" si="12"/>
        <v>-95.164907897893571</v>
      </c>
      <c r="AK4" s="20">
        <f t="shared" si="13"/>
        <v>6.4969291441069927</v>
      </c>
      <c r="AL4" s="19">
        <v>99</v>
      </c>
      <c r="AM4" s="23">
        <f t="shared" si="14"/>
        <v>30.1752</v>
      </c>
      <c r="AN4" s="19">
        <v>2.8623399732707004</v>
      </c>
      <c r="AO4" s="1"/>
      <c r="AP4" s="1"/>
      <c r="AQ4" s="2"/>
      <c r="AR4" s="1"/>
      <c r="AS4" s="2"/>
    </row>
    <row r="5" spans="1:45" ht="15.75" customHeight="1" thickBot="1" x14ac:dyDescent="0.25">
      <c r="A5" s="5">
        <v>42569</v>
      </c>
      <c r="B5" s="3">
        <v>1</v>
      </c>
      <c r="C5" s="26" t="s">
        <v>358</v>
      </c>
      <c r="D5" s="6">
        <v>0.46736111111111112</v>
      </c>
      <c r="E5" s="13">
        <v>11</v>
      </c>
      <c r="F5" s="13">
        <f t="shared" si="0"/>
        <v>187.00000000000006</v>
      </c>
      <c r="G5" s="3">
        <v>39.4</v>
      </c>
      <c r="H5" s="3" t="s">
        <v>365</v>
      </c>
      <c r="I5" s="3">
        <v>35.200000000000003</v>
      </c>
      <c r="J5" s="20">
        <f t="shared" si="1"/>
        <v>0.19733715542955221</v>
      </c>
      <c r="K5" s="20">
        <f t="shared" si="2"/>
        <v>11.30658614723048</v>
      </c>
      <c r="L5" s="20">
        <f t="shared" ref="L5:L68" si="16">IF(K5=".",".",IF(K5-K4&gt;180,(K5-K4)-360,IF(K5-K4&lt;-180,-360-(K5-K4),IF(K5-K4&gt;180,360-(K5-K4),K5-K4))))</f>
        <v>-56.504720542649395</v>
      </c>
      <c r="M5" s="3">
        <v>161</v>
      </c>
      <c r="N5" s="20" t="str">
        <f>IF(B5=B5, N4, IF(M5=".",".",IF(M5&lt;22.5,"N",IF(M5&lt;67.5,"NE",IF(M5&lt;112.5,"E",IF(M5&lt;157.5,"SE",IF(M5&lt;202.5,"S",IF(M5&lt;247.5,"SW",IF(M5&lt;292.5,"W",IF(M5&lt;337.5,"NW","N"))))))))))</f>
        <v>SE</v>
      </c>
      <c r="O5" s="20" t="str">
        <f t="shared" si="4"/>
        <v>N</v>
      </c>
      <c r="P5" s="20">
        <f>IF(O5=".",".",IF(O5="N", 1, IF( O5 ="NE", 2, IF(O5="E",3,IF(O5="SE",4,IF(O5="S",5,IF(O5="SW",6,IF(O5="W",7,8))))))))</f>
        <v>1</v>
      </c>
      <c r="Q5" s="21">
        <f t="shared" si="5"/>
        <v>10.267506546065285</v>
      </c>
      <c r="R5" s="21">
        <f t="shared" si="6"/>
        <v>41.657913180778195</v>
      </c>
      <c r="S5" s="8">
        <v>1</v>
      </c>
      <c r="T5" s="21" t="s">
        <v>4</v>
      </c>
      <c r="U5" s="21" t="str">
        <f t="shared" ref="U5:U68" si="17">IF(T5=".",".",IF(T5=0,0,R5/T5))</f>
        <v>.</v>
      </c>
      <c r="V5" s="3" t="s">
        <v>31</v>
      </c>
      <c r="W5" s="3">
        <v>1</v>
      </c>
      <c r="X5" s="3" t="s">
        <v>4</v>
      </c>
      <c r="Y5" s="14">
        <v>2</v>
      </c>
      <c r="Z5" s="14">
        <v>1</v>
      </c>
      <c r="AA5" s="14">
        <v>0</v>
      </c>
      <c r="AB5" s="23">
        <f t="shared" si="7"/>
        <v>0</v>
      </c>
      <c r="AC5" s="3" t="s">
        <v>255</v>
      </c>
      <c r="AD5" s="25">
        <v>0</v>
      </c>
      <c r="AE5" s="20">
        <f t="shared" si="8"/>
        <v>10.068236093955051</v>
      </c>
      <c r="AF5" s="20">
        <f t="shared" si="9"/>
        <v>10.068236093955051</v>
      </c>
      <c r="AG5" s="20">
        <f t="shared" si="15"/>
        <v>1</v>
      </c>
      <c r="AH5" s="20">
        <f t="shared" si="10"/>
        <v>10.267506546065285</v>
      </c>
      <c r="AI5" s="20">
        <f t="shared" si="11"/>
        <v>29.301133901144095</v>
      </c>
      <c r="AJ5" s="20">
        <f t="shared" si="12"/>
        <v>-85.09667180393852</v>
      </c>
      <c r="AK5" s="20">
        <f t="shared" si="13"/>
        <v>2.0130356752611718</v>
      </c>
      <c r="AL5" s="19">
        <v>90</v>
      </c>
      <c r="AM5" s="23">
        <f t="shared" si="14"/>
        <v>27.432000000000002</v>
      </c>
      <c r="AN5" s="19">
        <v>2.8099800957108707</v>
      </c>
    </row>
    <row r="6" spans="1:45" ht="15.75" customHeight="1" thickBot="1" x14ac:dyDescent="0.25">
      <c r="A6" s="5">
        <v>42569</v>
      </c>
      <c r="B6" s="3">
        <v>1</v>
      </c>
      <c r="C6" s="26" t="s">
        <v>358</v>
      </c>
      <c r="D6" s="6">
        <v>0.50555555555555554</v>
      </c>
      <c r="E6" s="13">
        <v>12</v>
      </c>
      <c r="F6" s="13">
        <f t="shared" si="0"/>
        <v>242.00000000000003</v>
      </c>
      <c r="G6" s="3">
        <v>42.3</v>
      </c>
      <c r="H6" s="3" t="s">
        <v>365</v>
      </c>
      <c r="I6" s="3">
        <v>30.4</v>
      </c>
      <c r="J6" s="20">
        <f t="shared" si="1"/>
        <v>1.0087229587058841</v>
      </c>
      <c r="K6" s="20">
        <f t="shared" si="2"/>
        <v>302.20443176820362</v>
      </c>
      <c r="L6" s="20">
        <f t="shared" si="16"/>
        <v>-69.102154379026842</v>
      </c>
      <c r="M6" s="3">
        <v>165</v>
      </c>
      <c r="N6" s="20" t="str">
        <f>IF(B6=B5, N5, IF(M6=".",".",IF(M6&lt;22.5,"N",IF(M6&lt;67.5,"NE",IF(M6&lt;112.5,"E",IF(M6&lt;157.5,"SE",IF(M6&lt;202.5,"S",IF(M6&lt;247.5,"SW",IF(M6&lt;292.5,"W",IF(M6&lt;337.5,"NW","N"))))))))))</f>
        <v>SE</v>
      </c>
      <c r="O6" s="20" t="str">
        <f t="shared" si="4"/>
        <v>NW</v>
      </c>
      <c r="P6" s="20">
        <f>IF(O6=".",".",IF(O6="N", 1, IF( O6 ="NE", 2, IF(O6="E",3,IF(O6="SE",4,IF(O6="S",5,IF(O6="SW",6,IF(O6="W",7,8))))))))</f>
        <v>8</v>
      </c>
      <c r="Q6" s="21">
        <f t="shared" si="5"/>
        <v>9.240838117737237</v>
      </c>
      <c r="R6" s="21">
        <f t="shared" si="6"/>
        <v>50.898751298515435</v>
      </c>
      <c r="S6" s="8">
        <v>1</v>
      </c>
      <c r="T6" s="21" t="s">
        <v>4</v>
      </c>
      <c r="U6" s="21" t="str">
        <f t="shared" si="17"/>
        <v>.</v>
      </c>
      <c r="V6" s="3" t="s">
        <v>21</v>
      </c>
      <c r="W6" s="3">
        <v>3</v>
      </c>
      <c r="X6" s="3" t="s">
        <v>4</v>
      </c>
      <c r="Y6" s="14">
        <v>2</v>
      </c>
      <c r="Z6" s="14">
        <v>1</v>
      </c>
      <c r="AA6" s="14">
        <v>0</v>
      </c>
      <c r="AB6" s="23">
        <f t="shared" si="7"/>
        <v>0</v>
      </c>
      <c r="AC6" s="3" t="s">
        <v>255</v>
      </c>
      <c r="AD6" s="25">
        <v>0</v>
      </c>
      <c r="AE6" s="20">
        <f t="shared" si="8"/>
        <v>4.9248282219458588</v>
      </c>
      <c r="AF6" s="20">
        <f t="shared" si="9"/>
        <v>4.9248282219458588</v>
      </c>
      <c r="AG6" s="20">
        <f t="shared" si="15"/>
        <v>1</v>
      </c>
      <c r="AH6" s="20">
        <f t="shared" si="10"/>
        <v>9.240838117737237</v>
      </c>
      <c r="AI6" s="20">
        <f t="shared" si="11"/>
        <v>21.481980743509244</v>
      </c>
      <c r="AJ6" s="20">
        <f t="shared" si="12"/>
        <v>-80.171843581992661</v>
      </c>
      <c r="AK6" s="20">
        <f t="shared" si="13"/>
        <v>-7.819153157634851</v>
      </c>
      <c r="AL6" s="19">
        <v>83</v>
      </c>
      <c r="AM6" s="23">
        <f t="shared" si="14"/>
        <v>25.298400000000001</v>
      </c>
      <c r="AN6" s="19">
        <v>2.8797932657906435</v>
      </c>
    </row>
    <row r="7" spans="1:45" ht="15.75" customHeight="1" thickBot="1" x14ac:dyDescent="0.25">
      <c r="A7" s="5">
        <v>42569</v>
      </c>
      <c r="B7" s="3">
        <v>1</v>
      </c>
      <c r="C7" s="26" t="s">
        <v>358</v>
      </c>
      <c r="D7" s="6">
        <v>0.54861111111111105</v>
      </c>
      <c r="E7" s="13">
        <v>13</v>
      </c>
      <c r="F7" s="13">
        <f t="shared" si="0"/>
        <v>304</v>
      </c>
      <c r="G7" s="3">
        <v>44.7</v>
      </c>
      <c r="H7" s="3" t="s">
        <v>365</v>
      </c>
      <c r="I7" s="3">
        <v>30.1</v>
      </c>
      <c r="J7" s="20">
        <f t="shared" si="1"/>
        <v>0.26179938779914913</v>
      </c>
      <c r="K7" s="20">
        <f t="shared" si="2"/>
        <v>345</v>
      </c>
      <c r="L7" s="20">
        <f t="shared" si="16"/>
        <v>42.795568231796381</v>
      </c>
      <c r="M7" s="3">
        <v>165</v>
      </c>
      <c r="N7" s="20" t="str">
        <f>IF(B7=B7, N6, IF(M7=".",".",IF(M7&lt;22.5,"N",IF(M7&lt;67.5,"NE",IF(M7&lt;112.5,"E",IF(M7&lt;157.5,"SE",IF(M7&lt;202.5,"S",IF(M7&lt;247.5,"SW",IF(M7&lt;292.5,"W",IF(M7&lt;337.5,"NW","N"))))))))))</f>
        <v>SE</v>
      </c>
      <c r="O7" s="20" t="str">
        <f t="shared" si="4"/>
        <v>N</v>
      </c>
      <c r="P7" s="20">
        <f t="shared" ref="P7:P70" si="18">IF(O7=".",".",IF(O7="N", 1, IF( O7 ="NE", 2, IF(O7="E",3,IF(O7="SE",4,IF(O7="S",5,IF(O7="SW",6,IF(O7="W",7,8))))))))</f>
        <v>1</v>
      </c>
      <c r="Q7" s="21">
        <f t="shared" si="5"/>
        <v>3.0000000000000075</v>
      </c>
      <c r="R7" s="21">
        <f t="shared" si="6"/>
        <v>53.898751298515442</v>
      </c>
      <c r="S7" s="8">
        <v>1</v>
      </c>
      <c r="T7" s="21" t="s">
        <v>4</v>
      </c>
      <c r="U7" s="21" t="str">
        <f t="shared" si="17"/>
        <v>.</v>
      </c>
      <c r="V7" s="3" t="s">
        <v>6</v>
      </c>
      <c r="W7" s="3">
        <v>4.2</v>
      </c>
      <c r="X7" s="3" t="s">
        <v>13</v>
      </c>
      <c r="Y7" s="14">
        <v>2</v>
      </c>
      <c r="Z7" s="14">
        <v>1</v>
      </c>
      <c r="AA7" s="14">
        <v>0</v>
      </c>
      <c r="AB7" s="23">
        <f t="shared" si="7"/>
        <v>0</v>
      </c>
      <c r="AC7" s="3" t="s">
        <v>255</v>
      </c>
      <c r="AD7" s="25">
        <v>0</v>
      </c>
      <c r="AE7" s="20">
        <f t="shared" si="8"/>
        <v>2.8977774788672122</v>
      </c>
      <c r="AF7" s="20">
        <f t="shared" si="9"/>
        <v>2.8977774788672122</v>
      </c>
      <c r="AG7" s="20">
        <f t="shared" si="15"/>
        <v>1</v>
      </c>
      <c r="AH7" s="20">
        <f t="shared" si="10"/>
        <v>3.0000000000000075</v>
      </c>
      <c r="AI7" s="20">
        <f t="shared" si="11"/>
        <v>20.70552360820168</v>
      </c>
      <c r="AJ7" s="20">
        <f t="shared" si="12"/>
        <v>-77.274066103125449</v>
      </c>
      <c r="AK7" s="20">
        <f t="shared" si="13"/>
        <v>-0.77645713530756311</v>
      </c>
      <c r="AL7" s="19">
        <v>80</v>
      </c>
      <c r="AM7" s="23">
        <f t="shared" si="14"/>
        <v>24.384</v>
      </c>
      <c r="AN7" s="19">
        <v>2.8797932657906435</v>
      </c>
    </row>
    <row r="8" spans="1:45" ht="15.75" customHeight="1" thickBot="1" x14ac:dyDescent="0.25">
      <c r="A8" s="5">
        <v>42569</v>
      </c>
      <c r="B8" s="3">
        <v>1</v>
      </c>
      <c r="C8" s="26" t="s">
        <v>358</v>
      </c>
      <c r="D8" s="6">
        <v>0.58472222222222225</v>
      </c>
      <c r="E8" s="13">
        <v>14</v>
      </c>
      <c r="F8" s="13">
        <f t="shared" si="0"/>
        <v>356.00000000000011</v>
      </c>
      <c r="G8" s="3">
        <v>46.5</v>
      </c>
      <c r="H8" s="3" t="s">
        <v>365</v>
      </c>
      <c r="I8" s="3">
        <v>29.5</v>
      </c>
      <c r="J8" s="20" t="str">
        <f t="shared" si="1"/>
        <v>.</v>
      </c>
      <c r="K8" s="20" t="str">
        <f t="shared" si="2"/>
        <v>.</v>
      </c>
      <c r="L8" s="20" t="str">
        <f t="shared" si="16"/>
        <v>.</v>
      </c>
      <c r="M8" s="3">
        <v>165</v>
      </c>
      <c r="N8" s="20" t="str">
        <f>IF(B8=B7, N7, IF(M8=".",".",IF(M8&lt;22.5,"N",IF(M8&lt;67.5,"NE",IF(M8&lt;112.5,"E",IF(M8&lt;157.5,"SE",IF(M8&lt;202.5,"S",IF(M8&lt;247.5,"SW",IF(M8&lt;292.5,"W",IF(M8&lt;337.5,"NW","N"))))))))))</f>
        <v>SE</v>
      </c>
      <c r="O8" s="20" t="str">
        <f t="shared" si="4"/>
        <v>.</v>
      </c>
      <c r="P8" s="20" t="str">
        <f t="shared" si="18"/>
        <v>.</v>
      </c>
      <c r="Q8" s="21">
        <f t="shared" si="5"/>
        <v>0</v>
      </c>
      <c r="R8" s="21">
        <f t="shared" si="6"/>
        <v>53.898751298515442</v>
      </c>
      <c r="S8" s="8">
        <v>1</v>
      </c>
      <c r="T8" s="21" t="s">
        <v>4</v>
      </c>
      <c r="U8" s="21" t="str">
        <f t="shared" si="17"/>
        <v>.</v>
      </c>
      <c r="V8" s="3" t="s">
        <v>6</v>
      </c>
      <c r="W8" s="3">
        <v>3.8</v>
      </c>
      <c r="X8" s="3" t="s">
        <v>43</v>
      </c>
      <c r="Y8" s="14">
        <v>0</v>
      </c>
      <c r="Z8" s="14">
        <v>0</v>
      </c>
      <c r="AA8" s="14">
        <v>1</v>
      </c>
      <c r="AB8" s="23">
        <f t="shared" si="7"/>
        <v>1</v>
      </c>
      <c r="AC8" s="3" t="s">
        <v>255</v>
      </c>
      <c r="AD8" s="25">
        <v>0</v>
      </c>
      <c r="AE8" s="20">
        <f t="shared" si="8"/>
        <v>0</v>
      </c>
      <c r="AF8" s="20">
        <f t="shared" si="9"/>
        <v>0</v>
      </c>
      <c r="AG8" s="20">
        <f t="shared" si="15"/>
        <v>1</v>
      </c>
      <c r="AH8" s="20">
        <f t="shared" si="10"/>
        <v>0</v>
      </c>
      <c r="AI8" s="20">
        <f t="shared" si="11"/>
        <v>20.70552360820168</v>
      </c>
      <c r="AJ8" s="20">
        <f t="shared" si="12"/>
        <v>-77.274066103125449</v>
      </c>
      <c r="AK8" s="20">
        <f t="shared" si="13"/>
        <v>0</v>
      </c>
      <c r="AL8" s="19">
        <v>80</v>
      </c>
      <c r="AM8" s="23">
        <f t="shared" si="14"/>
        <v>24.384</v>
      </c>
      <c r="AN8" s="19">
        <v>2.8797932657906435</v>
      </c>
    </row>
    <row r="9" spans="1:45" ht="15.75" customHeight="1" thickBot="1" x14ac:dyDescent="0.25">
      <c r="A9" s="5">
        <v>42569</v>
      </c>
      <c r="B9" s="3">
        <v>1</v>
      </c>
      <c r="C9" s="26" t="s">
        <v>358</v>
      </c>
      <c r="D9" s="6">
        <v>0.62638888888888888</v>
      </c>
      <c r="E9" s="13">
        <v>15</v>
      </c>
      <c r="F9" s="13">
        <f t="shared" si="0"/>
        <v>416.00000000000006</v>
      </c>
      <c r="G9" s="3">
        <v>41.6</v>
      </c>
      <c r="H9" s="3" t="s">
        <v>365</v>
      </c>
      <c r="I9" s="3">
        <v>29.9</v>
      </c>
      <c r="J9" s="20" t="str">
        <f t="shared" si="1"/>
        <v>.</v>
      </c>
      <c r="K9" s="20" t="str">
        <f t="shared" si="2"/>
        <v>.</v>
      </c>
      <c r="L9" s="20" t="str">
        <f t="shared" si="16"/>
        <v>.</v>
      </c>
      <c r="M9" s="3">
        <v>165</v>
      </c>
      <c r="N9" s="20" t="str">
        <f>IF(B9=B9, N8, IF(M9=".",".",IF(M9&lt;22.5,"N",IF(M9&lt;67.5,"NE",IF(M9&lt;112.5,"E",IF(M9&lt;157.5,"SE",IF(M9&lt;202.5,"S",IF(M9&lt;247.5,"SW",IF(M9&lt;292.5,"W",IF(M9&lt;337.5,"NW","N"))))))))))</f>
        <v>SE</v>
      </c>
      <c r="O9" s="20" t="str">
        <f t="shared" si="4"/>
        <v>.</v>
      </c>
      <c r="P9" s="20" t="str">
        <f t="shared" si="18"/>
        <v>.</v>
      </c>
      <c r="Q9" s="21">
        <f t="shared" si="5"/>
        <v>0</v>
      </c>
      <c r="R9" s="21">
        <f t="shared" si="6"/>
        <v>53.898751298515442</v>
      </c>
      <c r="S9" s="8">
        <v>1</v>
      </c>
      <c r="T9" s="21" t="s">
        <v>4</v>
      </c>
      <c r="U9" s="21" t="str">
        <f t="shared" si="17"/>
        <v>.</v>
      </c>
      <c r="V9" s="3" t="s">
        <v>6</v>
      </c>
      <c r="W9" s="3">
        <v>5.7</v>
      </c>
      <c r="X9" s="3" t="s">
        <v>43</v>
      </c>
      <c r="Y9" s="14">
        <v>0</v>
      </c>
      <c r="Z9" s="14">
        <v>0</v>
      </c>
      <c r="AA9" s="14">
        <v>1</v>
      </c>
      <c r="AB9" s="23" t="str">
        <f t="shared" si="7"/>
        <v>.</v>
      </c>
      <c r="AC9" s="3" t="s">
        <v>255</v>
      </c>
      <c r="AD9" s="25">
        <v>0</v>
      </c>
      <c r="AE9" s="20">
        <f t="shared" si="8"/>
        <v>0</v>
      </c>
      <c r="AF9" s="20">
        <f t="shared" si="9"/>
        <v>0</v>
      </c>
      <c r="AG9" s="20">
        <f t="shared" si="15"/>
        <v>1</v>
      </c>
      <c r="AH9" s="20">
        <f t="shared" si="10"/>
        <v>0</v>
      </c>
      <c r="AI9" s="20">
        <f t="shared" si="11"/>
        <v>20.70552360820168</v>
      </c>
      <c r="AJ9" s="20">
        <f t="shared" si="12"/>
        <v>-77.274066103125449</v>
      </c>
      <c r="AK9" s="20">
        <f t="shared" si="13"/>
        <v>0</v>
      </c>
      <c r="AL9" s="19">
        <v>80</v>
      </c>
      <c r="AM9" s="23">
        <f t="shared" si="14"/>
        <v>24.384</v>
      </c>
      <c r="AN9" s="19">
        <v>2.8797932657906435</v>
      </c>
    </row>
    <row r="10" spans="1:45" ht="15.75" customHeight="1" thickBot="1" x14ac:dyDescent="0.25">
      <c r="A10" s="5">
        <v>42569</v>
      </c>
      <c r="B10" s="3">
        <v>1</v>
      </c>
      <c r="C10" s="26" t="s">
        <v>358</v>
      </c>
      <c r="D10" s="6">
        <v>0.66666666666666663</v>
      </c>
      <c r="E10" s="13">
        <v>16</v>
      </c>
      <c r="F10" s="13">
        <f t="shared" si="0"/>
        <v>474</v>
      </c>
      <c r="G10" s="3">
        <v>46.7</v>
      </c>
      <c r="H10" s="3" t="s">
        <v>365</v>
      </c>
      <c r="I10" s="3">
        <v>30.6</v>
      </c>
      <c r="J10" s="20" t="str">
        <f t="shared" si="1"/>
        <v>.</v>
      </c>
      <c r="K10" s="20" t="str">
        <f t="shared" si="2"/>
        <v>.</v>
      </c>
      <c r="L10" s="20" t="str">
        <f t="shared" si="16"/>
        <v>.</v>
      </c>
      <c r="M10" s="3">
        <v>165</v>
      </c>
      <c r="N10" s="20" t="str">
        <f>IF(B10=B9, N9, IF(M10=".",".",IF(M10&lt;22.5,"N",IF(M10&lt;67.5,"NE",IF(M10&lt;112.5,"E",IF(M10&lt;157.5,"SE",IF(M10&lt;202.5,"S",IF(M10&lt;247.5,"SW",IF(M10&lt;292.5,"W",IF(M10&lt;337.5,"NW","N"))))))))))</f>
        <v>SE</v>
      </c>
      <c r="O10" s="20" t="str">
        <f t="shared" si="4"/>
        <v>.</v>
      </c>
      <c r="P10" s="20" t="str">
        <f t="shared" si="18"/>
        <v>.</v>
      </c>
      <c r="Q10" s="21">
        <f t="shared" si="5"/>
        <v>0</v>
      </c>
      <c r="R10" s="21">
        <f t="shared" si="6"/>
        <v>53.898751298515442</v>
      </c>
      <c r="S10" s="8">
        <v>1</v>
      </c>
      <c r="T10" s="21" t="s">
        <v>4</v>
      </c>
      <c r="U10" s="21" t="str">
        <f t="shared" si="17"/>
        <v>.</v>
      </c>
      <c r="V10" s="3" t="s">
        <v>6</v>
      </c>
      <c r="W10" s="3">
        <v>5.8</v>
      </c>
      <c r="X10" s="3" t="s">
        <v>43</v>
      </c>
      <c r="Y10" s="14">
        <v>0</v>
      </c>
      <c r="Z10" s="14">
        <v>0</v>
      </c>
      <c r="AA10" s="14">
        <v>1</v>
      </c>
      <c r="AB10" s="23" t="str">
        <f t="shared" ref="AB10:AB73" si="19">IF(AA10=0,0,IF(AA10=".",".",IF(AA10=AA9,".",1)))</f>
        <v>.</v>
      </c>
      <c r="AC10" s="3" t="s">
        <v>255</v>
      </c>
      <c r="AD10" s="25">
        <v>0</v>
      </c>
      <c r="AE10" s="20">
        <f t="shared" si="8"/>
        <v>0</v>
      </c>
      <c r="AF10" s="20">
        <f t="shared" si="9"/>
        <v>0</v>
      </c>
      <c r="AG10" s="20">
        <f t="shared" si="15"/>
        <v>1</v>
      </c>
      <c r="AH10" s="20">
        <f t="shared" si="10"/>
        <v>0</v>
      </c>
      <c r="AI10" s="20">
        <f t="shared" si="11"/>
        <v>20.70552360820168</v>
      </c>
      <c r="AJ10" s="20">
        <f t="shared" si="12"/>
        <v>-77.274066103125449</v>
      </c>
      <c r="AK10" s="20">
        <f t="shared" si="13"/>
        <v>0</v>
      </c>
      <c r="AL10" s="19">
        <v>80</v>
      </c>
      <c r="AM10" s="23">
        <f t="shared" si="14"/>
        <v>24.384</v>
      </c>
      <c r="AN10" s="19">
        <v>2.8797932657906435</v>
      </c>
    </row>
    <row r="11" spans="1:45" ht="15.75" customHeight="1" thickBot="1" x14ac:dyDescent="0.25">
      <c r="A11" s="5">
        <v>42569</v>
      </c>
      <c r="B11" s="3">
        <v>1</v>
      </c>
      <c r="C11" s="26" t="s">
        <v>358</v>
      </c>
      <c r="D11" s="6">
        <v>0.71388888888888891</v>
      </c>
      <c r="E11" s="13">
        <v>17</v>
      </c>
      <c r="F11" s="13">
        <f t="shared" si="0"/>
        <v>542.00000000000011</v>
      </c>
      <c r="G11" s="3">
        <v>30.6</v>
      </c>
      <c r="H11" s="3" t="s">
        <v>365</v>
      </c>
      <c r="I11" s="3">
        <v>27.9</v>
      </c>
      <c r="J11" s="20" t="str">
        <f t="shared" si="1"/>
        <v>.</v>
      </c>
      <c r="K11" s="20" t="str">
        <f t="shared" si="2"/>
        <v>.</v>
      </c>
      <c r="L11" s="20" t="str">
        <f t="shared" si="16"/>
        <v>.</v>
      </c>
      <c r="M11" s="3">
        <v>165</v>
      </c>
      <c r="N11" s="20" t="str">
        <f>IF(B11=B11, N10, IF(M11=".",".",IF(M11&lt;22.5,"N",IF(M11&lt;67.5,"NE",IF(M11&lt;112.5,"E",IF(M11&lt;157.5,"SE",IF(M11&lt;202.5,"S",IF(M11&lt;247.5,"SW",IF(M11&lt;292.5,"W",IF(M11&lt;337.5,"NW","N"))))))))))</f>
        <v>SE</v>
      </c>
      <c r="O11" s="20" t="str">
        <f t="shared" si="4"/>
        <v>.</v>
      </c>
      <c r="P11" s="20" t="str">
        <f t="shared" si="18"/>
        <v>.</v>
      </c>
      <c r="Q11" s="21">
        <f t="shared" si="5"/>
        <v>0</v>
      </c>
      <c r="R11" s="21">
        <f t="shared" si="6"/>
        <v>53.898751298515442</v>
      </c>
      <c r="S11" s="8">
        <v>1</v>
      </c>
      <c r="T11" s="21" t="s">
        <v>4</v>
      </c>
      <c r="U11" s="21" t="str">
        <f t="shared" si="17"/>
        <v>.</v>
      </c>
      <c r="V11" s="3" t="s">
        <v>6</v>
      </c>
      <c r="W11" s="3">
        <v>5.3</v>
      </c>
      <c r="X11" s="3" t="s">
        <v>43</v>
      </c>
      <c r="Y11" s="14">
        <v>0</v>
      </c>
      <c r="Z11" s="14">
        <v>0</v>
      </c>
      <c r="AA11" s="14">
        <v>1</v>
      </c>
      <c r="AB11" s="23" t="str">
        <f t="shared" si="19"/>
        <v>.</v>
      </c>
      <c r="AC11" s="3" t="s">
        <v>255</v>
      </c>
      <c r="AD11" s="25">
        <v>0</v>
      </c>
      <c r="AE11" s="20">
        <f t="shared" si="8"/>
        <v>0</v>
      </c>
      <c r="AF11" s="20">
        <f t="shared" si="9"/>
        <v>0</v>
      </c>
      <c r="AG11" s="20">
        <f t="shared" si="15"/>
        <v>1</v>
      </c>
      <c r="AH11" s="20">
        <f t="shared" si="10"/>
        <v>0</v>
      </c>
      <c r="AI11" s="20">
        <f t="shared" si="11"/>
        <v>20.70552360820168</v>
      </c>
      <c r="AJ11" s="20">
        <f t="shared" si="12"/>
        <v>-77.274066103125449</v>
      </c>
      <c r="AK11" s="20">
        <f t="shared" si="13"/>
        <v>0</v>
      </c>
      <c r="AL11" s="19">
        <v>80</v>
      </c>
      <c r="AM11" s="23">
        <f t="shared" si="14"/>
        <v>24.384</v>
      </c>
      <c r="AN11" s="19">
        <v>2.8797932657906435</v>
      </c>
    </row>
    <row r="12" spans="1:45" ht="15.75" customHeight="1" thickBot="1" x14ac:dyDescent="0.25">
      <c r="A12" s="5">
        <v>42569</v>
      </c>
      <c r="B12" s="3">
        <v>1</v>
      </c>
      <c r="C12" s="26" t="s">
        <v>358</v>
      </c>
      <c r="D12" s="6">
        <v>0.75347222222222221</v>
      </c>
      <c r="E12" s="13">
        <v>18</v>
      </c>
      <c r="F12" s="13">
        <f t="shared" si="0"/>
        <v>599.00000000000011</v>
      </c>
      <c r="G12" s="3">
        <v>30.1</v>
      </c>
      <c r="H12" s="3" t="s">
        <v>365</v>
      </c>
      <c r="I12" s="3">
        <v>29.2</v>
      </c>
      <c r="J12" s="20" t="str">
        <f t="shared" si="1"/>
        <v>.</v>
      </c>
      <c r="K12" s="20" t="str">
        <f t="shared" si="2"/>
        <v>.</v>
      </c>
      <c r="L12" s="20" t="str">
        <f t="shared" si="16"/>
        <v>.</v>
      </c>
      <c r="M12" s="3">
        <v>165</v>
      </c>
      <c r="N12" s="20" t="str">
        <f>IF(B12=B11, N11, IF(M12=".",".",IF(M12&lt;22.5,"N",IF(M12&lt;67.5,"NE",IF(M12&lt;112.5,"E",IF(M12&lt;157.5,"SE",IF(M12&lt;202.5,"S",IF(M12&lt;247.5,"SW",IF(M12&lt;292.5,"W",IF(M12&lt;337.5,"NW","N"))))))))))</f>
        <v>SE</v>
      </c>
      <c r="O12" s="20" t="str">
        <f t="shared" si="4"/>
        <v>.</v>
      </c>
      <c r="P12" s="20" t="str">
        <f t="shared" si="18"/>
        <v>.</v>
      </c>
      <c r="Q12" s="21">
        <f t="shared" si="5"/>
        <v>0</v>
      </c>
      <c r="R12" s="21">
        <f t="shared" si="6"/>
        <v>53.898751298515442</v>
      </c>
      <c r="S12" s="8">
        <v>1</v>
      </c>
      <c r="T12" s="21">
        <f>SQRT((AJ12-AJ2)^2+(AI12-AI2)^2)</f>
        <v>26.34321667597516</v>
      </c>
      <c r="U12" s="21">
        <f t="shared" si="17"/>
        <v>2.04602011825195</v>
      </c>
      <c r="V12" s="3" t="s">
        <v>6</v>
      </c>
      <c r="W12" s="3">
        <v>2.7</v>
      </c>
      <c r="X12" s="3" t="s">
        <v>43</v>
      </c>
      <c r="Y12" s="14">
        <v>0</v>
      </c>
      <c r="Z12" s="14">
        <v>0</v>
      </c>
      <c r="AA12" s="14">
        <v>1</v>
      </c>
      <c r="AB12" s="23" t="str">
        <f t="shared" si="19"/>
        <v>.</v>
      </c>
      <c r="AC12" s="3" t="s">
        <v>255</v>
      </c>
      <c r="AD12" s="25">
        <v>0</v>
      </c>
      <c r="AE12" s="20">
        <f t="shared" si="8"/>
        <v>0</v>
      </c>
      <c r="AF12" s="20">
        <f t="shared" si="9"/>
        <v>0</v>
      </c>
      <c r="AG12" s="20">
        <f t="shared" si="15"/>
        <v>1</v>
      </c>
      <c r="AH12" s="20">
        <f t="shared" si="10"/>
        <v>0</v>
      </c>
      <c r="AI12" s="20">
        <f t="shared" si="11"/>
        <v>20.70552360820168</v>
      </c>
      <c r="AJ12" s="20">
        <f t="shared" si="12"/>
        <v>-77.274066103125449</v>
      </c>
      <c r="AK12" s="20">
        <f t="shared" si="13"/>
        <v>0</v>
      </c>
      <c r="AL12" s="19">
        <v>80</v>
      </c>
      <c r="AM12" s="23">
        <f t="shared" si="14"/>
        <v>24.384</v>
      </c>
      <c r="AN12" s="19">
        <v>2.8797932657906435</v>
      </c>
    </row>
    <row r="13" spans="1:45" ht="15.75" customHeight="1" thickBot="1" x14ac:dyDescent="0.25">
      <c r="A13" s="5">
        <v>42569</v>
      </c>
      <c r="B13" s="3">
        <v>2</v>
      </c>
      <c r="C13" s="26" t="s">
        <v>358</v>
      </c>
      <c r="D13" s="6">
        <v>0.33749999999999997</v>
      </c>
      <c r="E13" s="13">
        <v>8</v>
      </c>
      <c r="F13" s="13">
        <f t="shared" si="0"/>
        <v>0</v>
      </c>
      <c r="G13" s="3">
        <v>26</v>
      </c>
      <c r="H13" s="3" t="s">
        <v>365</v>
      </c>
      <c r="I13" s="3">
        <v>24.2</v>
      </c>
      <c r="J13" s="20" t="str">
        <f t="shared" si="1"/>
        <v>.</v>
      </c>
      <c r="K13" s="20" t="str">
        <f t="shared" si="2"/>
        <v>.</v>
      </c>
      <c r="L13" s="20" t="str">
        <f t="shared" si="16"/>
        <v>.</v>
      </c>
      <c r="M13" s="3">
        <v>154</v>
      </c>
      <c r="N13" s="20" t="str">
        <f>IF(B13=B13, N12, IF(M13=".",".",IF(M13&lt;22.5,"N",IF(M13&lt;67.5,"NE",IF(M13&lt;112.5,"E",IF(M13&lt;157.5,"SE",IF(M13&lt;202.5,"S",IF(M13&lt;247.5,"SW",IF(M13&lt;292.5,"W",IF(M13&lt;337.5,"NW","N"))))))))))</f>
        <v>SE</v>
      </c>
      <c r="O13" s="20" t="str">
        <f t="shared" si="4"/>
        <v>.</v>
      </c>
      <c r="P13" s="20" t="str">
        <f t="shared" si="18"/>
        <v>.</v>
      </c>
      <c r="Q13" s="21">
        <f t="shared" si="5"/>
        <v>0</v>
      </c>
      <c r="R13" s="21">
        <f t="shared" si="6"/>
        <v>0</v>
      </c>
      <c r="S13" s="8">
        <v>1</v>
      </c>
      <c r="T13" s="21" t="s">
        <v>4</v>
      </c>
      <c r="U13" s="21" t="str">
        <f t="shared" si="17"/>
        <v>.</v>
      </c>
      <c r="V13" s="3" t="s">
        <v>128</v>
      </c>
      <c r="W13" s="3">
        <v>2</v>
      </c>
      <c r="X13" s="3" t="s">
        <v>6</v>
      </c>
      <c r="Y13" s="14">
        <v>2</v>
      </c>
      <c r="Z13" s="14">
        <v>1</v>
      </c>
      <c r="AA13" s="14">
        <v>0</v>
      </c>
      <c r="AB13" s="23">
        <f t="shared" si="19"/>
        <v>0</v>
      </c>
      <c r="AC13" s="3" t="s">
        <v>256</v>
      </c>
      <c r="AD13" s="25">
        <v>0</v>
      </c>
      <c r="AE13" s="20" t="str">
        <f t="shared" si="8"/>
        <v>.</v>
      </c>
      <c r="AF13" s="20" t="str">
        <f t="shared" si="9"/>
        <v>.</v>
      </c>
      <c r="AG13" s="20" t="str">
        <f t="shared" si="15"/>
        <v>.</v>
      </c>
      <c r="AH13" s="20" t="str">
        <f t="shared" si="10"/>
        <v>.</v>
      </c>
      <c r="AI13" s="20">
        <f t="shared" si="11"/>
        <v>43.837114678907732</v>
      </c>
      <c r="AJ13" s="20">
        <f t="shared" si="12"/>
        <v>-89.879404629916706</v>
      </c>
      <c r="AK13" s="20" t="str">
        <f t="shared" si="13"/>
        <v>.</v>
      </c>
      <c r="AL13" s="19">
        <v>100</v>
      </c>
      <c r="AM13" s="23">
        <f t="shared" si="14"/>
        <v>30.48</v>
      </c>
      <c r="AN13" s="19">
        <v>2.6878070480712677</v>
      </c>
    </row>
    <row r="14" spans="1:45" ht="15.75" customHeight="1" thickBot="1" x14ac:dyDescent="0.25">
      <c r="A14" s="5">
        <v>42569</v>
      </c>
      <c r="B14" s="3">
        <v>2</v>
      </c>
      <c r="C14" s="26" t="s">
        <v>358</v>
      </c>
      <c r="D14" s="6">
        <v>0.3888888888888889</v>
      </c>
      <c r="E14" s="13">
        <v>9</v>
      </c>
      <c r="F14" s="13">
        <f t="shared" si="0"/>
        <v>74.000000000000057</v>
      </c>
      <c r="G14" s="3">
        <v>20.5</v>
      </c>
      <c r="H14" s="3" t="s">
        <v>365</v>
      </c>
      <c r="I14" s="3">
        <v>25.1</v>
      </c>
      <c r="J14" s="20">
        <f t="shared" si="1"/>
        <v>1.6310867047047919</v>
      </c>
      <c r="K14" s="20">
        <f t="shared" si="2"/>
        <v>266.54561580051421</v>
      </c>
      <c r="L14" s="20">
        <f>K14-MOD(M13+180,360)</f>
        <v>-67.454384199485787</v>
      </c>
      <c r="M14" s="3">
        <v>163</v>
      </c>
      <c r="N14" s="20" t="str">
        <f>IF(B14=B13, N13, IF(M14=".",".",IF(M14&lt;22.5,"N",IF(M14&lt;67.5,"NE",IF(M14&lt;112.5,"E",IF(M14&lt;157.5,"SE",IF(M14&lt;202.5,"S",IF(M14&lt;247.5,"SW",IF(M14&lt;292.5,"W",IF(M14&lt;337.5,"NW","N"))))))))))</f>
        <v>SE</v>
      </c>
      <c r="O14" s="20" t="str">
        <f t="shared" si="4"/>
        <v>W</v>
      </c>
      <c r="P14" s="20">
        <f t="shared" si="18"/>
        <v>7</v>
      </c>
      <c r="Q14" s="21">
        <f t="shared" si="5"/>
        <v>16.091038769836562</v>
      </c>
      <c r="R14" s="21">
        <f t="shared" si="6"/>
        <v>16.091038769836562</v>
      </c>
      <c r="S14" s="8">
        <v>1</v>
      </c>
      <c r="T14" s="21" t="s">
        <v>4</v>
      </c>
      <c r="U14" s="21" t="str">
        <f t="shared" si="17"/>
        <v>.</v>
      </c>
      <c r="V14" s="3" t="s">
        <v>61</v>
      </c>
      <c r="W14" s="3"/>
      <c r="X14" s="3" t="s">
        <v>4</v>
      </c>
      <c r="Y14" s="14">
        <v>2</v>
      </c>
      <c r="Z14" s="14">
        <v>1</v>
      </c>
      <c r="AA14" s="14">
        <v>0</v>
      </c>
      <c r="AB14" s="23">
        <f t="shared" si="19"/>
        <v>0</v>
      </c>
      <c r="AC14" s="3" t="s">
        <v>256</v>
      </c>
      <c r="AD14" s="25">
        <v>0</v>
      </c>
      <c r="AE14" s="20">
        <f t="shared" si="8"/>
        <v>-0.96954718657167405</v>
      </c>
      <c r="AF14" s="20">
        <f t="shared" si="9"/>
        <v>-0.96954718657167405</v>
      </c>
      <c r="AG14" s="20">
        <f t="shared" si="15"/>
        <v>1</v>
      </c>
      <c r="AH14" s="20">
        <f t="shared" si="10"/>
        <v>16.091038769836562</v>
      </c>
      <c r="AI14" s="20">
        <f t="shared" si="11"/>
        <v>27.775311948659976</v>
      </c>
      <c r="AJ14" s="20">
        <f t="shared" si="12"/>
        <v>-90.84895181648838</v>
      </c>
      <c r="AK14" s="20">
        <f t="shared" si="13"/>
        <v>-16.061802730247756</v>
      </c>
      <c r="AL14" s="19">
        <v>95</v>
      </c>
      <c r="AM14" s="23">
        <f t="shared" si="14"/>
        <v>28.956000000000003</v>
      </c>
      <c r="AN14" s="19">
        <v>2.8448866807507573</v>
      </c>
    </row>
    <row r="15" spans="1:45" ht="15.75" customHeight="1" thickBot="1" x14ac:dyDescent="0.25">
      <c r="A15" s="5">
        <v>42569</v>
      </c>
      <c r="B15" s="3">
        <v>2</v>
      </c>
      <c r="C15" s="26" t="s">
        <v>358</v>
      </c>
      <c r="D15" s="6">
        <v>0.42708333333333331</v>
      </c>
      <c r="E15" s="13">
        <v>10</v>
      </c>
      <c r="F15" s="13">
        <f t="shared" si="0"/>
        <v>129.00000000000003</v>
      </c>
      <c r="G15" s="3">
        <v>26.1</v>
      </c>
      <c r="H15" s="3" t="s">
        <v>365</v>
      </c>
      <c r="I15" s="3">
        <v>26.9</v>
      </c>
      <c r="J15" s="20">
        <f t="shared" si="1"/>
        <v>2.5081097609868137</v>
      </c>
      <c r="K15" s="20">
        <f t="shared" si="2"/>
        <v>143.70410386011008</v>
      </c>
      <c r="L15" s="20">
        <f t="shared" si="16"/>
        <v>-122.84151194040413</v>
      </c>
      <c r="M15" s="3">
        <v>162</v>
      </c>
      <c r="N15" s="20" t="str">
        <f>IF(B15=B15, N14, IF(M15=".",".",IF(M15&lt;22.5,"N",IF(M15&lt;67.5,"NE",IF(M15&lt;112.5,"E",IF(M15&lt;157.5,"SE",IF(M15&lt;202.5,"S",IF(M15&lt;247.5,"SW",IF(M15&lt;292.5,"W",IF(M15&lt;337.5,"NW","N"))))))))))</f>
        <v>SE</v>
      </c>
      <c r="O15" s="20" t="str">
        <f t="shared" si="4"/>
        <v>SE</v>
      </c>
      <c r="P15" s="20">
        <f t="shared" si="18"/>
        <v>4</v>
      </c>
      <c r="Q15" s="21">
        <f t="shared" si="5"/>
        <v>5.2814573773312281</v>
      </c>
      <c r="R15" s="21">
        <f t="shared" si="6"/>
        <v>21.372496147167791</v>
      </c>
      <c r="S15" s="8">
        <v>1</v>
      </c>
      <c r="T15" s="21" t="s">
        <v>4</v>
      </c>
      <c r="U15" s="21" t="str">
        <f t="shared" si="17"/>
        <v>.</v>
      </c>
      <c r="V15" s="3" t="s">
        <v>4</v>
      </c>
      <c r="W15" s="3">
        <v>3.2</v>
      </c>
      <c r="X15" s="3" t="s">
        <v>90</v>
      </c>
      <c r="Y15" s="14">
        <v>2</v>
      </c>
      <c r="Z15" s="14">
        <v>1</v>
      </c>
      <c r="AA15" s="14">
        <v>0</v>
      </c>
      <c r="AB15" s="23">
        <f t="shared" si="19"/>
        <v>0</v>
      </c>
      <c r="AC15" s="3" t="s">
        <v>256</v>
      </c>
      <c r="AD15" s="25">
        <v>0</v>
      </c>
      <c r="AE15" s="20">
        <f t="shared" si="8"/>
        <v>-4.2566998130269695</v>
      </c>
      <c r="AF15" s="20">
        <f t="shared" si="9"/>
        <v>-4.2566998130269695</v>
      </c>
      <c r="AG15" s="20">
        <f t="shared" si="15"/>
        <v>1</v>
      </c>
      <c r="AH15" s="20">
        <f t="shared" si="10"/>
        <v>5.2814573773312281</v>
      </c>
      <c r="AI15" s="20">
        <f t="shared" si="11"/>
        <v>30.901699437494752</v>
      </c>
      <c r="AJ15" s="20">
        <f t="shared" si="12"/>
        <v>-95.10565162951535</v>
      </c>
      <c r="AK15" s="20">
        <f t="shared" si="13"/>
        <v>3.1263874888347765</v>
      </c>
      <c r="AL15" s="19">
        <v>100</v>
      </c>
      <c r="AM15" s="23">
        <f t="shared" si="14"/>
        <v>30.48</v>
      </c>
      <c r="AN15" s="19">
        <v>2.8274333882308138</v>
      </c>
    </row>
    <row r="16" spans="1:45" ht="15.75" customHeight="1" thickBot="1" x14ac:dyDescent="0.25">
      <c r="A16" s="5">
        <v>42569</v>
      </c>
      <c r="B16" s="3">
        <v>2</v>
      </c>
      <c r="C16" s="26" t="s">
        <v>358</v>
      </c>
      <c r="D16" s="6">
        <v>0.46736111111111112</v>
      </c>
      <c r="E16" s="13">
        <v>11</v>
      </c>
      <c r="F16" s="13">
        <f t="shared" si="0"/>
        <v>187.00000000000006</v>
      </c>
      <c r="G16" s="3">
        <v>52.8</v>
      </c>
      <c r="H16" s="3" t="s">
        <v>365</v>
      </c>
      <c r="I16" s="3">
        <v>35.200000000000003</v>
      </c>
      <c r="J16" s="20">
        <f t="shared" si="1"/>
        <v>1.5168457562231743</v>
      </c>
      <c r="K16" s="20">
        <f t="shared" si="2"/>
        <v>86.90886000391761</v>
      </c>
      <c r="L16" s="20">
        <f t="shared" si="16"/>
        <v>-56.795243856192471</v>
      </c>
      <c r="M16" s="3">
        <v>160</v>
      </c>
      <c r="N16" s="20" t="str">
        <f>IF(B16=B15, N15, IF(M16=".",".",IF(M16&lt;22.5,"N",IF(M16&lt;67.5,"NE",IF(M16&lt;112.5,"E",IF(M16&lt;157.5,"SE",IF(M16&lt;202.5,"S",IF(M16&lt;247.5,"SW",IF(M16&lt;292.5,"W",IF(M16&lt;337.5,"NW","N"))))))))))</f>
        <v>SE</v>
      </c>
      <c r="O16" s="20" t="str">
        <f t="shared" si="4"/>
        <v>E</v>
      </c>
      <c r="P16" s="20">
        <f t="shared" si="18"/>
        <v>3</v>
      </c>
      <c r="Q16" s="21">
        <f t="shared" si="5"/>
        <v>3.6476422815657661</v>
      </c>
      <c r="R16" s="21">
        <f t="shared" si="6"/>
        <v>25.020138428733556</v>
      </c>
      <c r="S16" s="8">
        <v>1</v>
      </c>
      <c r="T16" s="21" t="s">
        <v>4</v>
      </c>
      <c r="U16" s="21" t="str">
        <f t="shared" si="17"/>
        <v>.</v>
      </c>
      <c r="V16" s="3" t="s">
        <v>27</v>
      </c>
      <c r="W16" s="3">
        <v>1</v>
      </c>
      <c r="X16" s="3" t="s">
        <v>4</v>
      </c>
      <c r="Y16" s="14">
        <v>2</v>
      </c>
      <c r="Z16" s="14">
        <v>1</v>
      </c>
      <c r="AA16" s="14">
        <v>0</v>
      </c>
      <c r="AB16" s="23">
        <f t="shared" si="19"/>
        <v>0</v>
      </c>
      <c r="AC16" s="3" t="s">
        <v>256</v>
      </c>
      <c r="AD16" s="25">
        <v>0</v>
      </c>
      <c r="AE16" s="20">
        <f t="shared" si="8"/>
        <v>0.19669693013861433</v>
      </c>
      <c r="AF16" s="20">
        <f t="shared" si="9"/>
        <v>0.19669693013861433</v>
      </c>
      <c r="AG16" s="20">
        <f t="shared" si="15"/>
        <v>1</v>
      </c>
      <c r="AH16" s="20">
        <f t="shared" si="10"/>
        <v>3.6476422815657661</v>
      </c>
      <c r="AI16" s="20">
        <f t="shared" si="11"/>
        <v>34.544034475892559</v>
      </c>
      <c r="AJ16" s="20">
        <f t="shared" si="12"/>
        <v>-94.908954699376736</v>
      </c>
      <c r="AK16" s="20">
        <f t="shared" si="13"/>
        <v>3.6423350383978068</v>
      </c>
      <c r="AL16" s="19">
        <v>101</v>
      </c>
      <c r="AM16" s="23">
        <f t="shared" si="14"/>
        <v>30.784800000000001</v>
      </c>
      <c r="AN16" s="19">
        <v>2.7925268031909272</v>
      </c>
    </row>
    <row r="17" spans="1:40" ht="15.75" customHeight="1" thickBot="1" x14ac:dyDescent="0.25">
      <c r="A17" s="5">
        <v>42569</v>
      </c>
      <c r="B17" s="3">
        <v>2</v>
      </c>
      <c r="C17" s="26" t="s">
        <v>358</v>
      </c>
      <c r="D17" s="6">
        <v>0.5083333333333333</v>
      </c>
      <c r="E17" s="13">
        <v>12</v>
      </c>
      <c r="F17" s="13">
        <f t="shared" si="0"/>
        <v>246</v>
      </c>
      <c r="G17" s="3">
        <v>36.200000000000003</v>
      </c>
      <c r="H17" s="3" t="s">
        <v>365</v>
      </c>
      <c r="I17" s="3">
        <v>30.4</v>
      </c>
      <c r="J17" s="20">
        <f t="shared" si="1"/>
        <v>1.9111355309337925</v>
      </c>
      <c r="K17" s="20">
        <f t="shared" si="2"/>
        <v>250.49999999999989</v>
      </c>
      <c r="L17" s="20">
        <f t="shared" si="16"/>
        <v>163.59113999608229</v>
      </c>
      <c r="M17" s="3">
        <v>161</v>
      </c>
      <c r="N17" s="20" t="str">
        <f>IF(B17=B16, N16, IF(M17=".",".",IF(M17&lt;22.5,"N",IF(M17&lt;67.5,"NE",IF(M17&lt;112.5,"E",IF(M17&lt;157.5,"SE",IF(M17&lt;202.5,"S",IF(M17&lt;247.5,"SW",IF(M17&lt;292.5,"W",IF(M17&lt;337.5,"NW","N"))))))))))</f>
        <v>SE</v>
      </c>
      <c r="O17" s="20" t="str">
        <f t="shared" si="4"/>
        <v>W</v>
      </c>
      <c r="P17" s="20">
        <f t="shared" si="18"/>
        <v>7</v>
      </c>
      <c r="Q17" s="21">
        <f t="shared" si="5"/>
        <v>1.7627601706715625</v>
      </c>
      <c r="R17" s="21">
        <f t="shared" si="6"/>
        <v>26.782898599405119</v>
      </c>
      <c r="S17" s="8">
        <v>1</v>
      </c>
      <c r="T17" s="21" t="s">
        <v>4</v>
      </c>
      <c r="U17" s="21" t="str">
        <f t="shared" si="17"/>
        <v>.</v>
      </c>
      <c r="V17" s="3" t="s">
        <v>6</v>
      </c>
      <c r="W17" s="3">
        <v>3</v>
      </c>
      <c r="X17" s="3" t="s">
        <v>4</v>
      </c>
      <c r="Y17" s="14">
        <v>2</v>
      </c>
      <c r="Z17" s="14">
        <v>1</v>
      </c>
      <c r="AA17" s="14">
        <v>0</v>
      </c>
      <c r="AB17" s="23">
        <f t="shared" si="19"/>
        <v>0</v>
      </c>
      <c r="AC17" s="3" t="s">
        <v>256</v>
      </c>
      <c r="AD17" s="25">
        <v>0</v>
      </c>
      <c r="AE17" s="20">
        <f t="shared" si="8"/>
        <v>-0.58842143615426323</v>
      </c>
      <c r="AF17" s="20">
        <f t="shared" si="9"/>
        <v>-0.58842143615426323</v>
      </c>
      <c r="AG17" s="20">
        <f t="shared" si="15"/>
        <v>1</v>
      </c>
      <c r="AH17" s="20">
        <f t="shared" si="10"/>
        <v>1.7627601706715625</v>
      </c>
      <c r="AI17" s="20">
        <f t="shared" si="11"/>
        <v>32.882383600172815</v>
      </c>
      <c r="AJ17" s="20">
        <f t="shared" si="12"/>
        <v>-95.497376135530999</v>
      </c>
      <c r="AK17" s="20">
        <f t="shared" si="13"/>
        <v>-1.6616508757197437</v>
      </c>
      <c r="AL17" s="19">
        <v>101</v>
      </c>
      <c r="AM17" s="23">
        <f t="shared" si="14"/>
        <v>30.784800000000001</v>
      </c>
      <c r="AN17" s="19">
        <v>2.8099800957108707</v>
      </c>
    </row>
    <row r="18" spans="1:40" ht="15.75" customHeight="1" thickBot="1" x14ac:dyDescent="0.25">
      <c r="A18" s="5">
        <v>42569</v>
      </c>
      <c r="B18" s="3">
        <v>2</v>
      </c>
      <c r="C18" s="26" t="s">
        <v>358</v>
      </c>
      <c r="D18" s="6">
        <v>0.54999999999999993</v>
      </c>
      <c r="E18" s="13">
        <v>13</v>
      </c>
      <c r="F18" s="13">
        <f t="shared" si="0"/>
        <v>305.99999999999994</v>
      </c>
      <c r="G18" s="3">
        <v>35.6</v>
      </c>
      <c r="H18" s="3" t="s">
        <v>365</v>
      </c>
      <c r="I18" s="3">
        <v>30.1</v>
      </c>
      <c r="J18" s="20" t="str">
        <f t="shared" si="1"/>
        <v>.</v>
      </c>
      <c r="K18" s="20" t="str">
        <f t="shared" si="2"/>
        <v>.</v>
      </c>
      <c r="L18" s="20" t="str">
        <f t="shared" si="16"/>
        <v>.</v>
      </c>
      <c r="M18" s="3">
        <v>161</v>
      </c>
      <c r="N18" s="20" t="str">
        <f>IF(B18=B18, N17, IF(M18=".",".",IF(M18&lt;22.5,"N",IF(M18&lt;67.5,"NE",IF(M18&lt;112.5,"E",IF(M18&lt;157.5,"SE",IF(M18&lt;202.5,"S",IF(M18&lt;247.5,"SW",IF(M18&lt;292.5,"W",IF(M18&lt;337.5,"NW","N"))))))))))</f>
        <v>SE</v>
      </c>
      <c r="O18" s="20" t="str">
        <f t="shared" si="4"/>
        <v>.</v>
      </c>
      <c r="P18" s="20" t="str">
        <f t="shared" si="18"/>
        <v>.</v>
      </c>
      <c r="Q18" s="21">
        <f t="shared" si="5"/>
        <v>0</v>
      </c>
      <c r="R18" s="21">
        <f t="shared" si="6"/>
        <v>26.782898599405119</v>
      </c>
      <c r="S18" s="8">
        <v>1</v>
      </c>
      <c r="T18" s="21" t="s">
        <v>4</v>
      </c>
      <c r="U18" s="21" t="str">
        <f t="shared" si="17"/>
        <v>.</v>
      </c>
      <c r="V18" s="3" t="s">
        <v>6</v>
      </c>
      <c r="W18" s="3">
        <v>4.2</v>
      </c>
      <c r="X18" s="3" t="s">
        <v>13</v>
      </c>
      <c r="Y18" s="14">
        <v>2</v>
      </c>
      <c r="Z18" s="14">
        <v>1</v>
      </c>
      <c r="AA18" s="14">
        <v>0</v>
      </c>
      <c r="AB18" s="23">
        <f t="shared" si="19"/>
        <v>0</v>
      </c>
      <c r="AC18" s="3" t="s">
        <v>256</v>
      </c>
      <c r="AD18" s="25">
        <v>0</v>
      </c>
      <c r="AE18" s="20">
        <f t="shared" si="8"/>
        <v>0</v>
      </c>
      <c r="AF18" s="20">
        <f t="shared" si="9"/>
        <v>0</v>
      </c>
      <c r="AG18" s="20">
        <f t="shared" si="15"/>
        <v>1</v>
      </c>
      <c r="AH18" s="20">
        <f t="shared" si="10"/>
        <v>0</v>
      </c>
      <c r="AI18" s="20">
        <f t="shared" si="11"/>
        <v>32.882383600172815</v>
      </c>
      <c r="AJ18" s="20">
        <f t="shared" si="12"/>
        <v>-95.497376135530999</v>
      </c>
      <c r="AK18" s="20">
        <f t="shared" si="13"/>
        <v>0</v>
      </c>
      <c r="AL18" s="19">
        <v>101</v>
      </c>
      <c r="AM18" s="23">
        <f t="shared" si="14"/>
        <v>30.784800000000001</v>
      </c>
      <c r="AN18" s="19">
        <v>2.8099800957108707</v>
      </c>
    </row>
    <row r="19" spans="1:40" ht="15.75" customHeight="1" thickBot="1" x14ac:dyDescent="0.25">
      <c r="A19" s="5">
        <v>42569</v>
      </c>
      <c r="B19" s="3">
        <v>2</v>
      </c>
      <c r="C19" s="26" t="s">
        <v>358</v>
      </c>
      <c r="D19" s="6">
        <v>0.58472222222222225</v>
      </c>
      <c r="E19" s="13">
        <v>14</v>
      </c>
      <c r="F19" s="13">
        <f t="shared" si="0"/>
        <v>356.00000000000011</v>
      </c>
      <c r="G19" s="3">
        <v>36.5</v>
      </c>
      <c r="H19" s="3" t="s">
        <v>365</v>
      </c>
      <c r="I19" s="3">
        <v>29.5</v>
      </c>
      <c r="J19" s="20" t="str">
        <f t="shared" si="1"/>
        <v>.</v>
      </c>
      <c r="K19" s="20" t="str">
        <f t="shared" si="2"/>
        <v>.</v>
      </c>
      <c r="L19" s="20" t="str">
        <f t="shared" si="16"/>
        <v>.</v>
      </c>
      <c r="M19" s="3">
        <v>161</v>
      </c>
      <c r="N19" s="20" t="str">
        <f>IF(B19=B18, N18, IF(M19=".",".",IF(M19&lt;22.5,"N",IF(M19&lt;67.5,"NE",IF(M19&lt;112.5,"E",IF(M19&lt;157.5,"SE",IF(M19&lt;202.5,"S",IF(M19&lt;247.5,"SW",IF(M19&lt;292.5,"W",IF(M19&lt;337.5,"NW","N"))))))))))</f>
        <v>SE</v>
      </c>
      <c r="O19" s="20" t="str">
        <f t="shared" si="4"/>
        <v>.</v>
      </c>
      <c r="P19" s="20" t="str">
        <f t="shared" si="18"/>
        <v>.</v>
      </c>
      <c r="Q19" s="21">
        <f t="shared" si="5"/>
        <v>0</v>
      </c>
      <c r="R19" s="21">
        <f t="shared" si="6"/>
        <v>26.782898599405119</v>
      </c>
      <c r="S19" s="8">
        <v>1</v>
      </c>
      <c r="T19" s="21" t="s">
        <v>4</v>
      </c>
      <c r="U19" s="21" t="str">
        <f t="shared" si="17"/>
        <v>.</v>
      </c>
      <c r="V19" s="3" t="s">
        <v>6</v>
      </c>
      <c r="W19" s="3">
        <v>3.8</v>
      </c>
      <c r="X19" s="3" t="s">
        <v>200</v>
      </c>
      <c r="Y19" s="14">
        <v>2</v>
      </c>
      <c r="Z19" s="14">
        <v>1</v>
      </c>
      <c r="AA19" s="14">
        <v>0</v>
      </c>
      <c r="AB19" s="23">
        <f t="shared" si="19"/>
        <v>0</v>
      </c>
      <c r="AC19" s="3" t="s">
        <v>256</v>
      </c>
      <c r="AD19" s="25">
        <v>0</v>
      </c>
      <c r="AE19" s="20">
        <f t="shared" si="8"/>
        <v>0</v>
      </c>
      <c r="AF19" s="20">
        <f t="shared" si="9"/>
        <v>0</v>
      </c>
      <c r="AG19" s="20">
        <f t="shared" si="15"/>
        <v>1</v>
      </c>
      <c r="AH19" s="20">
        <f t="shared" si="10"/>
        <v>0</v>
      </c>
      <c r="AI19" s="20">
        <f t="shared" si="11"/>
        <v>32.882383600172815</v>
      </c>
      <c r="AJ19" s="20">
        <f t="shared" si="12"/>
        <v>-95.497376135530999</v>
      </c>
      <c r="AK19" s="20">
        <f t="shared" si="13"/>
        <v>0</v>
      </c>
      <c r="AL19" s="19">
        <v>101</v>
      </c>
      <c r="AM19" s="23">
        <f t="shared" si="14"/>
        <v>30.784800000000001</v>
      </c>
      <c r="AN19" s="19">
        <v>2.8099800957108707</v>
      </c>
    </row>
    <row r="20" spans="1:40" ht="15.75" customHeight="1" thickBot="1" x14ac:dyDescent="0.25">
      <c r="A20" s="5">
        <v>42569</v>
      </c>
      <c r="B20" s="3">
        <v>2</v>
      </c>
      <c r="C20" s="26" t="s">
        <v>358</v>
      </c>
      <c r="D20" s="6">
        <v>0.62638888888888888</v>
      </c>
      <c r="E20" s="13">
        <v>15</v>
      </c>
      <c r="F20" s="13">
        <f t="shared" si="0"/>
        <v>416.00000000000006</v>
      </c>
      <c r="G20" s="3">
        <v>30.3</v>
      </c>
      <c r="H20" s="3" t="s">
        <v>365</v>
      </c>
      <c r="I20" s="3">
        <v>29.9</v>
      </c>
      <c r="J20" s="20">
        <f t="shared" si="1"/>
        <v>0.95703254970973728</v>
      </c>
      <c r="K20" s="20">
        <f t="shared" si="2"/>
        <v>54.833925955012106</v>
      </c>
      <c r="L20" s="20">
        <f>IF(K20=".",".",IF(K20-K17&gt;180,(K20-K17)-360,IF(K20-K17&lt;-180,-360-(K20-K17),IF(K20-K17&gt;180,360-(K20-K17),K20-K17))))</f>
        <v>-164.33392595501221</v>
      </c>
      <c r="M20" s="3">
        <v>153</v>
      </c>
      <c r="N20" s="20" t="str">
        <f>IF(B20=B20, N19, IF(M20=".",".",IF(M20&lt;22.5,"N",IF(M20&lt;67.5,"NE",IF(M20&lt;112.5,"E",IF(M20&lt;157.5,"SE",IF(M20&lt;202.5,"S",IF(M20&lt;247.5,"SW",IF(M20&lt;292.5,"W",IF(M20&lt;337.5,"NW","N"))))))))))</f>
        <v>SE</v>
      </c>
      <c r="O20" s="20" t="str">
        <f t="shared" si="4"/>
        <v>NE</v>
      </c>
      <c r="P20" s="20">
        <f t="shared" si="18"/>
        <v>2</v>
      </c>
      <c r="Q20" s="21">
        <f t="shared" si="5"/>
        <v>14.200468696204169</v>
      </c>
      <c r="R20" s="21">
        <f t="shared" si="6"/>
        <v>40.983367295609284</v>
      </c>
      <c r="S20" s="8">
        <v>1</v>
      </c>
      <c r="T20" s="21" t="s">
        <v>4</v>
      </c>
      <c r="U20" s="21" t="str">
        <f t="shared" si="17"/>
        <v>.</v>
      </c>
      <c r="V20" s="3" t="s">
        <v>72</v>
      </c>
      <c r="W20" s="3">
        <v>5.7</v>
      </c>
      <c r="X20" s="3" t="s">
        <v>13</v>
      </c>
      <c r="Y20" s="14">
        <v>2</v>
      </c>
      <c r="Z20" s="14">
        <v>1</v>
      </c>
      <c r="AA20" s="14">
        <v>0</v>
      </c>
      <c r="AB20" s="23">
        <f t="shared" si="19"/>
        <v>0</v>
      </c>
      <c r="AC20" s="3" t="s">
        <v>256</v>
      </c>
      <c r="AD20" s="25">
        <v>0</v>
      </c>
      <c r="AE20" s="20">
        <f t="shared" si="8"/>
        <v>8.1787367650709513</v>
      </c>
      <c r="AF20" s="20">
        <f t="shared" si="9"/>
        <v>8.1787367650709513</v>
      </c>
      <c r="AG20" s="20">
        <f t="shared" si="15"/>
        <v>1</v>
      </c>
      <c r="AH20" s="20">
        <f t="shared" si="10"/>
        <v>14.200468696204169</v>
      </c>
      <c r="AI20" s="20">
        <f t="shared" si="11"/>
        <v>44.491068974475596</v>
      </c>
      <c r="AJ20" s="20">
        <f t="shared" si="12"/>
        <v>-87.318639370460048</v>
      </c>
      <c r="AK20" s="20">
        <f t="shared" si="13"/>
        <v>11.60868537430278</v>
      </c>
      <c r="AL20" s="19">
        <v>98</v>
      </c>
      <c r="AM20" s="23">
        <f t="shared" si="14"/>
        <v>29.8704</v>
      </c>
      <c r="AN20" s="19">
        <v>2.6703537555513241</v>
      </c>
    </row>
    <row r="21" spans="1:40" ht="15.75" customHeight="1" thickBot="1" x14ac:dyDescent="0.25">
      <c r="A21" s="5">
        <v>42569</v>
      </c>
      <c r="B21" s="3">
        <v>2</v>
      </c>
      <c r="C21" s="26" t="s">
        <v>358</v>
      </c>
      <c r="D21" s="6">
        <v>0.66666666666666663</v>
      </c>
      <c r="E21" s="13">
        <v>16</v>
      </c>
      <c r="F21" s="13">
        <f t="shared" si="0"/>
        <v>474</v>
      </c>
      <c r="G21" s="3">
        <v>30</v>
      </c>
      <c r="H21" s="3" t="s">
        <v>365</v>
      </c>
      <c r="I21" s="3">
        <v>30.6</v>
      </c>
      <c r="J21" s="20" t="str">
        <f t="shared" si="1"/>
        <v>.</v>
      </c>
      <c r="K21" s="20" t="str">
        <f t="shared" si="2"/>
        <v>.</v>
      </c>
      <c r="L21" s="20" t="str">
        <f t="shared" si="16"/>
        <v>.</v>
      </c>
      <c r="M21" s="3">
        <v>153</v>
      </c>
      <c r="N21" s="20" t="str">
        <f>IF(B21=B20, N20, IF(M21=".",".",IF(M21&lt;22.5,"N",IF(M21&lt;67.5,"NE",IF(M21&lt;112.5,"E",IF(M21&lt;157.5,"SE",IF(M21&lt;202.5,"S",IF(M21&lt;247.5,"SW",IF(M21&lt;292.5,"W",IF(M21&lt;337.5,"NW","N"))))))))))</f>
        <v>SE</v>
      </c>
      <c r="O21" s="20" t="str">
        <f t="shared" si="4"/>
        <v>.</v>
      </c>
      <c r="P21" s="20" t="str">
        <f t="shared" si="18"/>
        <v>.</v>
      </c>
      <c r="Q21" s="21">
        <f t="shared" si="5"/>
        <v>0</v>
      </c>
      <c r="R21" s="21">
        <f t="shared" si="6"/>
        <v>40.983367295609284</v>
      </c>
      <c r="S21" s="8">
        <v>1</v>
      </c>
      <c r="T21" s="21" t="s">
        <v>4</v>
      </c>
      <c r="U21" s="21" t="str">
        <f t="shared" si="17"/>
        <v>.</v>
      </c>
      <c r="V21" s="3" t="s">
        <v>6</v>
      </c>
      <c r="W21" s="3">
        <v>5.8</v>
      </c>
      <c r="X21" s="3" t="s">
        <v>13</v>
      </c>
      <c r="Y21" s="14">
        <v>2</v>
      </c>
      <c r="Z21" s="14">
        <v>1</v>
      </c>
      <c r="AA21" s="14">
        <v>0</v>
      </c>
      <c r="AB21" s="23">
        <f t="shared" si="19"/>
        <v>0</v>
      </c>
      <c r="AC21" s="3" t="s">
        <v>256</v>
      </c>
      <c r="AD21" s="25">
        <v>0</v>
      </c>
      <c r="AE21" s="20">
        <f t="shared" si="8"/>
        <v>0</v>
      </c>
      <c r="AF21" s="20">
        <f t="shared" si="9"/>
        <v>0</v>
      </c>
      <c r="AG21" s="20">
        <f t="shared" si="15"/>
        <v>1</v>
      </c>
      <c r="AH21" s="20">
        <f t="shared" si="10"/>
        <v>0</v>
      </c>
      <c r="AI21" s="20">
        <f t="shared" si="11"/>
        <v>44.491068974475596</v>
      </c>
      <c r="AJ21" s="20">
        <f t="shared" si="12"/>
        <v>-87.318639370460048</v>
      </c>
      <c r="AK21" s="20">
        <f t="shared" si="13"/>
        <v>0</v>
      </c>
      <c r="AL21" s="19">
        <v>98</v>
      </c>
      <c r="AM21" s="23">
        <f t="shared" si="14"/>
        <v>29.8704</v>
      </c>
      <c r="AN21" s="19">
        <v>2.6703537555513241</v>
      </c>
    </row>
    <row r="22" spans="1:40" ht="15.75" customHeight="1" thickBot="1" x14ac:dyDescent="0.25">
      <c r="A22" s="5">
        <v>42569</v>
      </c>
      <c r="B22" s="3">
        <v>2</v>
      </c>
      <c r="C22" s="26" t="s">
        <v>358</v>
      </c>
      <c r="D22" s="6">
        <v>0.71388888888888891</v>
      </c>
      <c r="E22" s="13">
        <v>17</v>
      </c>
      <c r="F22" s="13">
        <f t="shared" si="0"/>
        <v>542.00000000000011</v>
      </c>
      <c r="G22" s="3">
        <v>24.6</v>
      </c>
      <c r="H22" s="3" t="s">
        <v>365</v>
      </c>
      <c r="I22" s="3">
        <v>27.9</v>
      </c>
      <c r="J22" s="20" t="str">
        <f t="shared" si="1"/>
        <v>.</v>
      </c>
      <c r="K22" s="20" t="str">
        <f t="shared" si="2"/>
        <v>.</v>
      </c>
      <c r="L22" s="20" t="str">
        <f t="shared" si="16"/>
        <v>.</v>
      </c>
      <c r="M22" s="3">
        <v>153</v>
      </c>
      <c r="N22" s="20" t="str">
        <f>IF(B22=B22, N21, IF(M22=".",".",IF(M22&lt;22.5,"N",IF(M22&lt;67.5,"NE",IF(M22&lt;112.5,"E",IF(M22&lt;157.5,"SE",IF(M22&lt;202.5,"S",IF(M22&lt;247.5,"SW",IF(M22&lt;292.5,"W",IF(M22&lt;337.5,"NW","N"))))))))))</f>
        <v>SE</v>
      </c>
      <c r="O22" s="20" t="str">
        <f t="shared" si="4"/>
        <v>.</v>
      </c>
      <c r="P22" s="20" t="str">
        <f t="shared" si="18"/>
        <v>.</v>
      </c>
      <c r="Q22" s="21">
        <f t="shared" si="5"/>
        <v>0</v>
      </c>
      <c r="R22" s="21">
        <f t="shared" si="6"/>
        <v>40.983367295609284</v>
      </c>
      <c r="S22" s="8">
        <v>1</v>
      </c>
      <c r="T22" s="21" t="s">
        <v>4</v>
      </c>
      <c r="U22" s="21" t="str">
        <f t="shared" si="17"/>
        <v>.</v>
      </c>
      <c r="V22" s="3" t="s">
        <v>6</v>
      </c>
      <c r="W22" s="3">
        <v>5.3</v>
      </c>
      <c r="X22" s="3" t="s">
        <v>44</v>
      </c>
      <c r="Y22" s="14">
        <v>2</v>
      </c>
      <c r="Z22" s="14">
        <v>1</v>
      </c>
      <c r="AA22" s="14">
        <v>0</v>
      </c>
      <c r="AB22" s="23">
        <f t="shared" si="19"/>
        <v>0</v>
      </c>
      <c r="AC22" s="3" t="s">
        <v>256</v>
      </c>
      <c r="AD22" s="25">
        <v>0</v>
      </c>
      <c r="AE22" s="20">
        <f t="shared" si="8"/>
        <v>0</v>
      </c>
      <c r="AF22" s="20">
        <f t="shared" si="9"/>
        <v>0</v>
      </c>
      <c r="AG22" s="20">
        <f t="shared" si="15"/>
        <v>1</v>
      </c>
      <c r="AH22" s="20">
        <f t="shared" si="10"/>
        <v>0</v>
      </c>
      <c r="AI22" s="20">
        <f t="shared" si="11"/>
        <v>44.491068974475596</v>
      </c>
      <c r="AJ22" s="20">
        <f t="shared" si="12"/>
        <v>-87.318639370460048</v>
      </c>
      <c r="AK22" s="20">
        <f t="shared" si="13"/>
        <v>0</v>
      </c>
      <c r="AL22" s="19">
        <v>98</v>
      </c>
      <c r="AM22" s="23">
        <f t="shared" si="14"/>
        <v>29.8704</v>
      </c>
      <c r="AN22" s="19">
        <v>2.6703537555513241</v>
      </c>
    </row>
    <row r="23" spans="1:40" ht="15.75" customHeight="1" thickBot="1" x14ac:dyDescent="0.25">
      <c r="A23" s="5">
        <v>42569</v>
      </c>
      <c r="B23" s="3">
        <v>2</v>
      </c>
      <c r="C23" s="26" t="s">
        <v>358</v>
      </c>
      <c r="D23" s="6">
        <v>0.75347222222222221</v>
      </c>
      <c r="E23" s="13">
        <v>18</v>
      </c>
      <c r="F23" s="13">
        <f t="shared" si="0"/>
        <v>599.00000000000011</v>
      </c>
      <c r="G23" s="3">
        <v>24.8</v>
      </c>
      <c r="H23" s="3" t="s">
        <v>365</v>
      </c>
      <c r="I23" s="3">
        <v>29.2</v>
      </c>
      <c r="J23" s="20" t="str">
        <f t="shared" si="1"/>
        <v>.</v>
      </c>
      <c r="K23" s="20" t="str">
        <f t="shared" si="2"/>
        <v>.</v>
      </c>
      <c r="L23" s="20" t="str">
        <f t="shared" si="16"/>
        <v>.</v>
      </c>
      <c r="M23" s="3">
        <v>153</v>
      </c>
      <c r="N23" s="20" t="str">
        <f>IF(B23=B22, N22, IF(M23=".",".",IF(M23&lt;22.5,"N",IF(M23&lt;67.5,"NE",IF(M23&lt;112.5,"E",IF(M23&lt;157.5,"SE",IF(M23&lt;202.5,"S",IF(M23&lt;247.5,"SW",IF(M23&lt;292.5,"W",IF(M23&lt;337.5,"NW","N"))))))))))</f>
        <v>SE</v>
      </c>
      <c r="O23" s="20" t="str">
        <f t="shared" si="4"/>
        <v>.</v>
      </c>
      <c r="P23" s="20" t="str">
        <f t="shared" si="18"/>
        <v>.</v>
      </c>
      <c r="Q23" s="21">
        <f t="shared" si="5"/>
        <v>0</v>
      </c>
      <c r="R23" s="21">
        <f t="shared" si="6"/>
        <v>40.983367295609284</v>
      </c>
      <c r="S23" s="8">
        <v>1</v>
      </c>
      <c r="T23" s="21">
        <f>SQRT((AJ23-AJ13)^2+(AI23-AI13)^2)</f>
        <v>2.6429481521081319</v>
      </c>
      <c r="U23" s="21">
        <f t="shared" si="17"/>
        <v>15.506686070598526</v>
      </c>
      <c r="V23" s="3" t="s">
        <v>6</v>
      </c>
      <c r="W23" s="3">
        <v>2.7</v>
      </c>
      <c r="X23" s="3" t="s">
        <v>13</v>
      </c>
      <c r="Y23" s="14">
        <v>2</v>
      </c>
      <c r="Z23" s="14">
        <v>1</v>
      </c>
      <c r="AA23" s="14">
        <v>0</v>
      </c>
      <c r="AB23" s="23">
        <f t="shared" si="19"/>
        <v>0</v>
      </c>
      <c r="AC23" s="3" t="s">
        <v>256</v>
      </c>
      <c r="AD23" s="25">
        <v>0</v>
      </c>
      <c r="AE23" s="20">
        <f t="shared" si="8"/>
        <v>0</v>
      </c>
      <c r="AF23" s="20">
        <f t="shared" si="9"/>
        <v>0</v>
      </c>
      <c r="AG23" s="20">
        <f t="shared" si="15"/>
        <v>1</v>
      </c>
      <c r="AH23" s="20">
        <f t="shared" si="10"/>
        <v>0</v>
      </c>
      <c r="AI23" s="20">
        <f t="shared" si="11"/>
        <v>44.491068974475596</v>
      </c>
      <c r="AJ23" s="20">
        <f t="shared" si="12"/>
        <v>-87.318639370460048</v>
      </c>
      <c r="AK23" s="20">
        <f t="shared" si="13"/>
        <v>0</v>
      </c>
      <c r="AL23" s="19">
        <v>98</v>
      </c>
      <c r="AM23" s="23">
        <f t="shared" si="14"/>
        <v>29.8704</v>
      </c>
      <c r="AN23" s="19">
        <v>2.6703537555513241</v>
      </c>
    </row>
    <row r="24" spans="1:40" ht="15.75" customHeight="1" thickBot="1" x14ac:dyDescent="0.25">
      <c r="A24" s="5">
        <v>42569</v>
      </c>
      <c r="B24" s="3">
        <v>4</v>
      </c>
      <c r="C24" s="26" t="s">
        <v>358</v>
      </c>
      <c r="D24" s="6">
        <v>0.33749999999999997</v>
      </c>
      <c r="E24" s="13">
        <v>8</v>
      </c>
      <c r="F24" s="13">
        <f t="shared" si="0"/>
        <v>0</v>
      </c>
      <c r="G24" s="3">
        <v>26.3</v>
      </c>
      <c r="H24" s="3" t="s">
        <v>365</v>
      </c>
      <c r="I24" s="3">
        <v>24.2</v>
      </c>
      <c r="J24" s="20" t="str">
        <f t="shared" si="1"/>
        <v>.</v>
      </c>
      <c r="K24" s="20" t="str">
        <f t="shared" si="2"/>
        <v>.</v>
      </c>
      <c r="L24" s="20" t="str">
        <f t="shared" si="16"/>
        <v>.</v>
      </c>
      <c r="M24" s="3">
        <v>154</v>
      </c>
      <c r="N24" s="20" t="str">
        <f>IF(B24=B24, N23, IF(M24=".",".",IF(M24&lt;22.5,"N",IF(M24&lt;67.5,"NE",IF(M24&lt;112.5,"E",IF(M24&lt;157.5,"SE",IF(M24&lt;202.5,"S",IF(M24&lt;247.5,"SW",IF(M24&lt;292.5,"W",IF(M24&lt;337.5,"NW","N"))))))))))</f>
        <v>SE</v>
      </c>
      <c r="O24" s="20" t="str">
        <f t="shared" si="4"/>
        <v>.</v>
      </c>
      <c r="P24" s="20" t="str">
        <f t="shared" si="18"/>
        <v>.</v>
      </c>
      <c r="Q24" s="21">
        <f t="shared" si="5"/>
        <v>0</v>
      </c>
      <c r="R24" s="21">
        <f t="shared" si="6"/>
        <v>0</v>
      </c>
      <c r="S24" s="8">
        <v>1</v>
      </c>
      <c r="T24" s="21" t="s">
        <v>4</v>
      </c>
      <c r="U24" s="21" t="str">
        <f t="shared" si="17"/>
        <v>.</v>
      </c>
      <c r="V24" s="3" t="s">
        <v>128</v>
      </c>
      <c r="W24" s="3">
        <v>2</v>
      </c>
      <c r="X24" s="3" t="s">
        <v>4</v>
      </c>
      <c r="Y24" s="14">
        <v>2</v>
      </c>
      <c r="Z24" s="14">
        <v>1</v>
      </c>
      <c r="AA24" s="14">
        <v>0</v>
      </c>
      <c r="AB24" s="23">
        <f t="shared" si="19"/>
        <v>0</v>
      </c>
      <c r="AC24" s="3" t="s">
        <v>257</v>
      </c>
      <c r="AD24" s="25">
        <v>0</v>
      </c>
      <c r="AE24" s="20" t="str">
        <f t="shared" si="8"/>
        <v>.</v>
      </c>
      <c r="AF24" s="20" t="str">
        <f t="shared" si="9"/>
        <v>.</v>
      </c>
      <c r="AG24" s="20" t="str">
        <f t="shared" si="15"/>
        <v>.</v>
      </c>
      <c r="AH24" s="20" t="str">
        <f t="shared" si="10"/>
        <v>.</v>
      </c>
      <c r="AI24" s="20">
        <f t="shared" si="11"/>
        <v>43.837114678907732</v>
      </c>
      <c r="AJ24" s="20">
        <f t="shared" si="12"/>
        <v>-89.879404629916706</v>
      </c>
      <c r="AK24" s="20" t="str">
        <f t="shared" si="13"/>
        <v>.</v>
      </c>
      <c r="AL24" s="19">
        <v>100</v>
      </c>
      <c r="AM24" s="23">
        <f t="shared" si="14"/>
        <v>30.48</v>
      </c>
      <c r="AN24" s="19">
        <v>2.6878070480712677</v>
      </c>
    </row>
    <row r="25" spans="1:40" ht="15.75" customHeight="1" thickBot="1" x14ac:dyDescent="0.25">
      <c r="A25" s="5">
        <v>42569</v>
      </c>
      <c r="B25" s="3">
        <v>4</v>
      </c>
      <c r="C25" s="26" t="s">
        <v>358</v>
      </c>
      <c r="D25" s="6">
        <v>0.3888888888888889</v>
      </c>
      <c r="E25" s="13">
        <v>9</v>
      </c>
      <c r="F25" s="13">
        <f t="shared" si="0"/>
        <v>74.000000000000057</v>
      </c>
      <c r="G25" s="3">
        <v>28.8</v>
      </c>
      <c r="H25" s="3" t="s">
        <v>365</v>
      </c>
      <c r="I25" s="3">
        <v>25.1</v>
      </c>
      <c r="J25" s="20">
        <f t="shared" si="1"/>
        <v>1.7403401579117621</v>
      </c>
      <c r="K25" s="20">
        <f t="shared" si="2"/>
        <v>260.28585403452479</v>
      </c>
      <c r="L25" s="20">
        <f>K25-MOD(M24+180,360)</f>
        <v>-73.714145965475211</v>
      </c>
      <c r="M25" s="3">
        <v>162</v>
      </c>
      <c r="N25" s="20" t="str">
        <f>IF(B25=B24, N24, IF(M25=".",".",IF(M25&lt;22.5,"N",IF(M25&lt;67.5,"NE",IF(M25&lt;112.5,"E",IF(M25&lt;157.5,"SE",IF(M25&lt;202.5,"S",IF(M25&lt;247.5,"SW",IF(M25&lt;292.5,"W",IF(M25&lt;337.5,"NW","N"))))))))))</f>
        <v>SE</v>
      </c>
      <c r="O25" s="20" t="str">
        <f t="shared" si="4"/>
        <v>W</v>
      </c>
      <c r="P25" s="20">
        <f t="shared" si="18"/>
        <v>7</v>
      </c>
      <c r="Q25" s="21">
        <f t="shared" si="5"/>
        <v>14.064119823634016</v>
      </c>
      <c r="R25" s="21">
        <f t="shared" si="6"/>
        <v>14.064119823634016</v>
      </c>
      <c r="S25" s="8">
        <v>1</v>
      </c>
      <c r="T25" s="21" t="s">
        <v>4</v>
      </c>
      <c r="U25" s="21" t="str">
        <f t="shared" si="17"/>
        <v>.</v>
      </c>
      <c r="V25" s="3" t="s">
        <v>61</v>
      </c>
      <c r="W25" s="3">
        <v>0</v>
      </c>
      <c r="X25" s="3" t="s">
        <v>4</v>
      </c>
      <c r="Y25" s="14">
        <v>2</v>
      </c>
      <c r="Z25" s="14">
        <v>1</v>
      </c>
      <c r="AA25" s="14">
        <v>0</v>
      </c>
      <c r="AB25" s="23">
        <f t="shared" si="19"/>
        <v>0</v>
      </c>
      <c r="AC25" s="3" t="s">
        <v>257</v>
      </c>
      <c r="AD25" s="25">
        <v>0</v>
      </c>
      <c r="AE25" s="20">
        <f t="shared" si="8"/>
        <v>-2.3730774507131827</v>
      </c>
      <c r="AF25" s="20">
        <f t="shared" si="9"/>
        <v>-2.3730774507131827</v>
      </c>
      <c r="AG25" s="20">
        <f t="shared" si="15"/>
        <v>1</v>
      </c>
      <c r="AH25" s="20">
        <f t="shared" si="10"/>
        <v>14.064119823634016</v>
      </c>
      <c r="AI25" s="20">
        <f t="shared" si="11"/>
        <v>29.974648454369909</v>
      </c>
      <c r="AJ25" s="20">
        <f t="shared" si="12"/>
        <v>-92.252482080629889</v>
      </c>
      <c r="AK25" s="20">
        <f t="shared" si="13"/>
        <v>-13.862466224537823</v>
      </c>
      <c r="AL25" s="19">
        <v>97</v>
      </c>
      <c r="AM25" s="23">
        <f t="shared" si="14"/>
        <v>29.5656</v>
      </c>
      <c r="AN25" s="19">
        <v>2.8274333882308138</v>
      </c>
    </row>
    <row r="26" spans="1:40" ht="15.75" customHeight="1" thickBot="1" x14ac:dyDescent="0.25">
      <c r="A26" s="5">
        <v>42569</v>
      </c>
      <c r="B26" s="3">
        <v>4</v>
      </c>
      <c r="C26" s="26" t="s">
        <v>358</v>
      </c>
      <c r="D26" s="6">
        <v>0.42708333333333331</v>
      </c>
      <c r="E26" s="13">
        <v>10</v>
      </c>
      <c r="F26" s="13">
        <f t="shared" si="0"/>
        <v>129.00000000000003</v>
      </c>
      <c r="G26" s="3">
        <v>27.9</v>
      </c>
      <c r="H26" s="3" t="s">
        <v>365</v>
      </c>
      <c r="I26" s="3">
        <v>26.9</v>
      </c>
      <c r="J26" s="20">
        <f t="shared" si="1"/>
        <v>2.3472434790025041</v>
      </c>
      <c r="K26" s="20">
        <f t="shared" si="2"/>
        <v>134.48714483644775</v>
      </c>
      <c r="L26" s="20">
        <f t="shared" si="16"/>
        <v>-125.79870919807703</v>
      </c>
      <c r="M26" s="3">
        <v>159</v>
      </c>
      <c r="N26" s="20" t="str">
        <f>IF(B26=B26, N25, IF(M26=".",".",IF(M26&lt;22.5,"N",IF(M26&lt;67.5,"NE",IF(M26&lt;112.5,"E",IF(M26&lt;157.5,"SE",IF(M26&lt;202.5,"S",IF(M26&lt;247.5,"SW",IF(M26&lt;292.5,"W",IF(M26&lt;337.5,"NW","N"))))))))))</f>
        <v>SE</v>
      </c>
      <c r="O26" s="20" t="str">
        <f t="shared" si="4"/>
        <v>SE</v>
      </c>
      <c r="P26" s="20">
        <f t="shared" si="18"/>
        <v>4</v>
      </c>
      <c r="Q26" s="21">
        <f t="shared" si="5"/>
        <v>12.235766744351087</v>
      </c>
      <c r="R26" s="21">
        <f t="shared" si="6"/>
        <v>26.299886567985105</v>
      </c>
      <c r="S26" s="8">
        <v>1</v>
      </c>
      <c r="T26" s="21" t="s">
        <v>4</v>
      </c>
      <c r="U26" s="21" t="str">
        <f t="shared" si="17"/>
        <v>.</v>
      </c>
      <c r="V26" s="3" t="s">
        <v>4</v>
      </c>
      <c r="W26" s="3">
        <v>3.2</v>
      </c>
      <c r="X26" s="3" t="s">
        <v>91</v>
      </c>
      <c r="Y26" s="14">
        <v>2</v>
      </c>
      <c r="Z26" s="14">
        <v>1</v>
      </c>
      <c r="AA26" s="14">
        <v>0</v>
      </c>
      <c r="AB26" s="23">
        <f t="shared" si="19"/>
        <v>0</v>
      </c>
      <c r="AC26" s="3" t="s">
        <v>257</v>
      </c>
      <c r="AD26" s="25">
        <v>0</v>
      </c>
      <c r="AE26" s="20">
        <f t="shared" si="8"/>
        <v>-8.5742039810678961</v>
      </c>
      <c r="AF26" s="20">
        <f t="shared" si="9"/>
        <v>-8.5742039810678961</v>
      </c>
      <c r="AG26" s="20">
        <f t="shared" si="15"/>
        <v>1</v>
      </c>
      <c r="AH26" s="20">
        <f t="shared" si="10"/>
        <v>12.235766744351087</v>
      </c>
      <c r="AI26" s="20">
        <f t="shared" si="11"/>
        <v>38.703738550892425</v>
      </c>
      <c r="AJ26" s="20">
        <f t="shared" si="12"/>
        <v>-100.82668606169779</v>
      </c>
      <c r="AK26" s="20">
        <f t="shared" si="13"/>
        <v>8.7290900965225156</v>
      </c>
      <c r="AL26" s="19">
        <v>108</v>
      </c>
      <c r="AM26" s="23">
        <f t="shared" si="14"/>
        <v>32.918399999999998</v>
      </c>
      <c r="AN26" s="19">
        <v>2.7750735106709841</v>
      </c>
    </row>
    <row r="27" spans="1:40" ht="15.75" customHeight="1" thickBot="1" x14ac:dyDescent="0.25">
      <c r="A27" s="5">
        <v>42569</v>
      </c>
      <c r="B27" s="3">
        <v>4</v>
      </c>
      <c r="C27" s="26" t="s">
        <v>358</v>
      </c>
      <c r="D27" s="6">
        <v>0.46736111111111112</v>
      </c>
      <c r="E27" s="13">
        <v>11</v>
      </c>
      <c r="F27" s="13">
        <f t="shared" si="0"/>
        <v>187.00000000000006</v>
      </c>
      <c r="G27" s="3">
        <v>39.799999999999997</v>
      </c>
      <c r="H27" s="3" t="s">
        <v>365</v>
      </c>
      <c r="I27" s="3">
        <v>35.200000000000003</v>
      </c>
      <c r="J27" s="20">
        <f t="shared" si="1"/>
        <v>0.55061844308021168</v>
      </c>
      <c r="K27" s="20">
        <f t="shared" si="2"/>
        <v>328.45188708943954</v>
      </c>
      <c r="L27" s="20">
        <f t="shared" si="16"/>
        <v>-166.03525774700822</v>
      </c>
      <c r="M27" s="3">
        <v>161</v>
      </c>
      <c r="N27" s="20" t="str">
        <f>IF(B27=B26, N26, IF(M27=".",".",IF(M27&lt;22.5,"N",IF(M27&lt;67.5,"NE",IF(M27&lt;112.5,"E",IF(M27&lt;157.5,"SE",IF(M27&lt;202.5,"S",IF(M27&lt;247.5,"SW",IF(M27&lt;292.5,"W",IF(M27&lt;337.5,"NW","N"))))))))))</f>
        <v>SE</v>
      </c>
      <c r="O27" s="20" t="str">
        <f t="shared" si="4"/>
        <v>NW</v>
      </c>
      <c r="P27" s="20">
        <f t="shared" si="18"/>
        <v>8</v>
      </c>
      <c r="Q27" s="21">
        <f t="shared" si="5"/>
        <v>17.348599485625758</v>
      </c>
      <c r="R27" s="21">
        <f t="shared" si="6"/>
        <v>43.648486053610867</v>
      </c>
      <c r="S27" s="8">
        <v>1</v>
      </c>
      <c r="T27" s="21" t="s">
        <v>4</v>
      </c>
      <c r="U27" s="21" t="str">
        <f t="shared" si="17"/>
        <v>.</v>
      </c>
      <c r="V27" s="3" t="s">
        <v>20</v>
      </c>
      <c r="W27" s="3">
        <v>1</v>
      </c>
      <c r="X27" s="3" t="s">
        <v>4</v>
      </c>
      <c r="Y27" s="14">
        <v>2</v>
      </c>
      <c r="Z27" s="14">
        <v>1</v>
      </c>
      <c r="AA27" s="14">
        <v>0</v>
      </c>
      <c r="AB27" s="23">
        <f t="shared" si="19"/>
        <v>0</v>
      </c>
      <c r="AC27" s="3" t="s">
        <v>257</v>
      </c>
      <c r="AD27" s="25">
        <v>0</v>
      </c>
      <c r="AE27" s="20">
        <f t="shared" si="8"/>
        <v>14.784495682159957</v>
      </c>
      <c r="AF27" s="20">
        <f t="shared" si="9"/>
        <v>14.784495682159957</v>
      </c>
      <c r="AG27" s="20">
        <f t="shared" si="15"/>
        <v>1</v>
      </c>
      <c r="AH27" s="20">
        <f t="shared" si="10"/>
        <v>17.348599485625758</v>
      </c>
      <c r="AI27" s="20">
        <f t="shared" si="11"/>
        <v>29.62670205560125</v>
      </c>
      <c r="AJ27" s="20">
        <f t="shared" si="12"/>
        <v>-86.042190379537828</v>
      </c>
      <c r="AK27" s="20">
        <f t="shared" si="13"/>
        <v>-9.0770364952911748</v>
      </c>
      <c r="AL27" s="19">
        <v>91</v>
      </c>
      <c r="AM27" s="23">
        <f t="shared" si="14"/>
        <v>27.736800000000002</v>
      </c>
      <c r="AN27" s="19">
        <v>2.8099800957108707</v>
      </c>
    </row>
    <row r="28" spans="1:40" ht="15.75" customHeight="1" thickBot="1" x14ac:dyDescent="0.25">
      <c r="A28" s="5">
        <v>42569</v>
      </c>
      <c r="B28" s="3">
        <v>4</v>
      </c>
      <c r="C28" s="26" t="s">
        <v>358</v>
      </c>
      <c r="D28" s="6">
        <v>0.50416666666666665</v>
      </c>
      <c r="E28" s="13">
        <v>12</v>
      </c>
      <c r="F28" s="13">
        <f t="shared" si="0"/>
        <v>240.00000000000003</v>
      </c>
      <c r="G28" s="3">
        <v>50</v>
      </c>
      <c r="H28" s="3" t="s">
        <v>365</v>
      </c>
      <c r="I28" s="3">
        <v>30.4</v>
      </c>
      <c r="J28" s="20">
        <f t="shared" si="1"/>
        <v>0.69352549042958267</v>
      </c>
      <c r="K28" s="20">
        <f t="shared" si="2"/>
        <v>320.26391641364432</v>
      </c>
      <c r="L28" s="20">
        <f t="shared" si="16"/>
        <v>-8.1879706757952135</v>
      </c>
      <c r="M28" s="3">
        <v>165</v>
      </c>
      <c r="N28" s="20" t="str">
        <f>IF(B28=B28, N27, IF(M28=".",".",IF(M28&lt;22.5,"N",IF(M28&lt;67.5,"NE",IF(M28&lt;112.5,"E",IF(M28&lt;157.5,"SE",IF(M28&lt;202.5,"S",IF(M28&lt;247.5,"SW",IF(M28&lt;292.5,"W",IF(M28&lt;337.5,"NW","N"))))))))))</f>
        <v>SE</v>
      </c>
      <c r="O28" s="20" t="str">
        <f t="shared" si="4"/>
        <v>NW</v>
      </c>
      <c r="P28" s="20">
        <f t="shared" si="18"/>
        <v>8</v>
      </c>
      <c r="Q28" s="21">
        <f t="shared" si="5"/>
        <v>15.170280144375141</v>
      </c>
      <c r="R28" s="21">
        <f t="shared" si="6"/>
        <v>58.818766197986008</v>
      </c>
      <c r="S28" s="8">
        <v>1</v>
      </c>
      <c r="T28" s="21" t="s">
        <v>4</v>
      </c>
      <c r="U28" s="21" t="str">
        <f t="shared" si="17"/>
        <v>.</v>
      </c>
      <c r="V28" s="3" t="s">
        <v>20</v>
      </c>
      <c r="W28" s="3">
        <v>3</v>
      </c>
      <c r="X28" s="3" t="s">
        <v>4</v>
      </c>
      <c r="Y28" s="14">
        <v>2</v>
      </c>
      <c r="Z28" s="14">
        <v>1</v>
      </c>
      <c r="AA28" s="14">
        <v>0</v>
      </c>
      <c r="AB28" s="23">
        <f t="shared" si="19"/>
        <v>0</v>
      </c>
      <c r="AC28" s="3" t="s">
        <v>257</v>
      </c>
      <c r="AD28" s="25">
        <v>0</v>
      </c>
      <c r="AE28" s="20">
        <f t="shared" si="8"/>
        <v>11.665901755279577</v>
      </c>
      <c r="AF28" s="20">
        <f t="shared" si="9"/>
        <v>11.665901755279577</v>
      </c>
      <c r="AG28" s="20">
        <f t="shared" si="15"/>
        <v>1</v>
      </c>
      <c r="AH28" s="20">
        <f t="shared" si="10"/>
        <v>15.170280144375141</v>
      </c>
      <c r="AI28" s="20">
        <f t="shared" si="11"/>
        <v>19.929066472894117</v>
      </c>
      <c r="AJ28" s="20">
        <f t="shared" si="12"/>
        <v>-74.376288624258251</v>
      </c>
      <c r="AK28" s="20">
        <f t="shared" si="13"/>
        <v>-9.6976355827071323</v>
      </c>
      <c r="AL28" s="19">
        <v>77</v>
      </c>
      <c r="AM28" s="23">
        <f t="shared" si="14"/>
        <v>23.4696</v>
      </c>
      <c r="AN28" s="19">
        <v>2.8797932657906435</v>
      </c>
    </row>
    <row r="29" spans="1:40" ht="15.75" customHeight="1" thickBot="1" x14ac:dyDescent="0.25">
      <c r="A29" s="5">
        <v>42569</v>
      </c>
      <c r="B29" s="3">
        <v>4</v>
      </c>
      <c r="C29" s="26" t="s">
        <v>358</v>
      </c>
      <c r="D29" s="6">
        <v>0.54722222222222217</v>
      </c>
      <c r="E29" s="13">
        <v>13</v>
      </c>
      <c r="F29" s="13">
        <f t="shared" si="0"/>
        <v>302</v>
      </c>
      <c r="G29" s="3">
        <v>42.9</v>
      </c>
      <c r="H29" s="3" t="s">
        <v>365</v>
      </c>
      <c r="I29" s="3">
        <v>30.1</v>
      </c>
      <c r="J29" s="20" t="str">
        <f t="shared" si="1"/>
        <v>.</v>
      </c>
      <c r="K29" s="20" t="str">
        <f t="shared" si="2"/>
        <v>.</v>
      </c>
      <c r="L29" s="20" t="str">
        <f t="shared" si="16"/>
        <v>.</v>
      </c>
      <c r="M29" s="3">
        <v>165</v>
      </c>
      <c r="N29" s="20" t="str">
        <f>IF(B29=B28, N28, IF(M29=".",".",IF(M29&lt;22.5,"N",IF(M29&lt;67.5,"NE",IF(M29&lt;112.5,"E",IF(M29&lt;157.5,"SE",IF(M29&lt;202.5,"S",IF(M29&lt;247.5,"SW",IF(M29&lt;292.5,"W",IF(M29&lt;337.5,"NW","N"))))))))))</f>
        <v>SE</v>
      </c>
      <c r="O29" s="20" t="str">
        <f t="shared" si="4"/>
        <v>.</v>
      </c>
      <c r="P29" s="20" t="str">
        <f t="shared" si="18"/>
        <v>.</v>
      </c>
      <c r="Q29" s="21">
        <f t="shared" si="5"/>
        <v>0</v>
      </c>
      <c r="R29" s="21">
        <f t="shared" si="6"/>
        <v>58.818766197986008</v>
      </c>
      <c r="S29" s="8">
        <v>1</v>
      </c>
      <c r="T29" s="21" t="s">
        <v>4</v>
      </c>
      <c r="U29" s="21" t="str">
        <f t="shared" si="17"/>
        <v>.</v>
      </c>
      <c r="V29" s="3" t="s">
        <v>6</v>
      </c>
      <c r="W29" s="3">
        <v>4.2</v>
      </c>
      <c r="X29" s="3" t="s">
        <v>10</v>
      </c>
      <c r="Y29" s="14">
        <v>0</v>
      </c>
      <c r="Z29" s="14">
        <v>0</v>
      </c>
      <c r="AA29" s="14">
        <v>1</v>
      </c>
      <c r="AB29" s="23">
        <f t="shared" si="19"/>
        <v>1</v>
      </c>
      <c r="AC29" s="3" t="s">
        <v>257</v>
      </c>
      <c r="AD29" s="25">
        <v>0</v>
      </c>
      <c r="AE29" s="20">
        <f t="shared" si="8"/>
        <v>0</v>
      </c>
      <c r="AF29" s="20">
        <f t="shared" si="9"/>
        <v>0</v>
      </c>
      <c r="AG29" s="20">
        <f t="shared" si="15"/>
        <v>1</v>
      </c>
      <c r="AH29" s="20">
        <f t="shared" si="10"/>
        <v>0</v>
      </c>
      <c r="AI29" s="20">
        <f t="shared" si="11"/>
        <v>19.929066472894117</v>
      </c>
      <c r="AJ29" s="20">
        <f t="shared" si="12"/>
        <v>-74.376288624258251</v>
      </c>
      <c r="AK29" s="20">
        <f t="shared" si="13"/>
        <v>0</v>
      </c>
      <c r="AL29" s="19">
        <v>77</v>
      </c>
      <c r="AM29" s="23">
        <f t="shared" si="14"/>
        <v>23.4696</v>
      </c>
      <c r="AN29" s="19">
        <v>2.8797932657906435</v>
      </c>
    </row>
    <row r="30" spans="1:40" ht="15.75" customHeight="1" thickBot="1" x14ac:dyDescent="0.25">
      <c r="A30" s="5">
        <v>42569</v>
      </c>
      <c r="B30" s="3">
        <v>4</v>
      </c>
      <c r="C30" s="26" t="s">
        <v>358</v>
      </c>
      <c r="D30" s="6">
        <v>0.58472222222222225</v>
      </c>
      <c r="E30" s="13">
        <v>14</v>
      </c>
      <c r="F30" s="13">
        <f t="shared" si="0"/>
        <v>356.00000000000011</v>
      </c>
      <c r="G30" s="3">
        <v>50.3</v>
      </c>
      <c r="H30" s="3" t="s">
        <v>365</v>
      </c>
      <c r="I30" s="3">
        <v>29.5</v>
      </c>
      <c r="J30" s="20" t="str">
        <f t="shared" si="1"/>
        <v>.</v>
      </c>
      <c r="K30" s="20" t="str">
        <f t="shared" si="2"/>
        <v>.</v>
      </c>
      <c r="L30" s="20" t="str">
        <f t="shared" si="16"/>
        <v>.</v>
      </c>
      <c r="M30" s="3">
        <v>165</v>
      </c>
      <c r="N30" s="20" t="str">
        <f>IF(B30=B30, N29, IF(M30=".",".",IF(M30&lt;22.5,"N",IF(M30&lt;67.5,"NE",IF(M30&lt;112.5,"E",IF(M30&lt;157.5,"SE",IF(M30&lt;202.5,"S",IF(M30&lt;247.5,"SW",IF(M30&lt;292.5,"W",IF(M30&lt;337.5,"NW","N"))))))))))</f>
        <v>SE</v>
      </c>
      <c r="O30" s="20" t="str">
        <f t="shared" si="4"/>
        <v>.</v>
      </c>
      <c r="P30" s="20" t="str">
        <f t="shared" si="18"/>
        <v>.</v>
      </c>
      <c r="Q30" s="21">
        <f t="shared" si="5"/>
        <v>0</v>
      </c>
      <c r="R30" s="21">
        <f t="shared" si="6"/>
        <v>58.818766197986008</v>
      </c>
      <c r="S30" s="8">
        <v>1</v>
      </c>
      <c r="T30" s="21" t="s">
        <v>4</v>
      </c>
      <c r="U30" s="21" t="str">
        <f t="shared" si="17"/>
        <v>.</v>
      </c>
      <c r="V30" s="3" t="s">
        <v>6</v>
      </c>
      <c r="W30" s="3">
        <v>3.8</v>
      </c>
      <c r="X30" s="3" t="s">
        <v>199</v>
      </c>
      <c r="Y30" s="14">
        <v>0</v>
      </c>
      <c r="Z30" s="14">
        <v>0</v>
      </c>
      <c r="AA30" s="14">
        <v>1</v>
      </c>
      <c r="AB30" s="23" t="str">
        <f t="shared" si="19"/>
        <v>.</v>
      </c>
      <c r="AC30" s="3" t="s">
        <v>257</v>
      </c>
      <c r="AD30" s="25">
        <v>0</v>
      </c>
      <c r="AE30" s="20">
        <f t="shared" si="8"/>
        <v>0</v>
      </c>
      <c r="AF30" s="20">
        <f t="shared" si="9"/>
        <v>0</v>
      </c>
      <c r="AG30" s="20">
        <f t="shared" si="15"/>
        <v>1</v>
      </c>
      <c r="AH30" s="20">
        <f t="shared" si="10"/>
        <v>0</v>
      </c>
      <c r="AI30" s="20">
        <f t="shared" si="11"/>
        <v>19.929066472894117</v>
      </c>
      <c r="AJ30" s="20">
        <f t="shared" si="12"/>
        <v>-74.376288624258251</v>
      </c>
      <c r="AK30" s="20">
        <f t="shared" si="13"/>
        <v>0</v>
      </c>
      <c r="AL30" s="19">
        <v>77</v>
      </c>
      <c r="AM30" s="23">
        <f t="shared" si="14"/>
        <v>23.4696</v>
      </c>
      <c r="AN30" s="19">
        <v>2.8797932657906435</v>
      </c>
    </row>
    <row r="31" spans="1:40" ht="15.75" customHeight="1" thickBot="1" x14ac:dyDescent="0.25">
      <c r="A31" s="5">
        <v>42569</v>
      </c>
      <c r="B31" s="3">
        <v>4</v>
      </c>
      <c r="C31" s="26" t="s">
        <v>358</v>
      </c>
      <c r="D31" s="6">
        <v>0.62638888888888888</v>
      </c>
      <c r="E31" s="13">
        <v>15</v>
      </c>
      <c r="F31" s="13">
        <f t="shared" si="0"/>
        <v>416.00000000000006</v>
      </c>
      <c r="G31" s="3">
        <v>44.2</v>
      </c>
      <c r="H31" s="3" t="s">
        <v>365</v>
      </c>
      <c r="I31" s="3">
        <v>29.9</v>
      </c>
      <c r="J31" s="20" t="str">
        <f t="shared" si="1"/>
        <v>.</v>
      </c>
      <c r="K31" s="20" t="str">
        <f t="shared" si="2"/>
        <v>.</v>
      </c>
      <c r="L31" s="20" t="str">
        <f t="shared" si="16"/>
        <v>.</v>
      </c>
      <c r="M31" s="3">
        <v>165</v>
      </c>
      <c r="N31" s="20" t="str">
        <f>IF(B31=B30, N30, IF(M31=".",".",IF(M31&lt;22.5,"N",IF(M31&lt;67.5,"NE",IF(M31&lt;112.5,"E",IF(M31&lt;157.5,"SE",IF(M31&lt;202.5,"S",IF(M31&lt;247.5,"SW",IF(M31&lt;292.5,"W",IF(M31&lt;337.5,"NW","N"))))))))))</f>
        <v>SE</v>
      </c>
      <c r="O31" s="20" t="str">
        <f t="shared" si="4"/>
        <v>.</v>
      </c>
      <c r="P31" s="20" t="str">
        <f t="shared" si="18"/>
        <v>.</v>
      </c>
      <c r="Q31" s="21">
        <f t="shared" si="5"/>
        <v>0</v>
      </c>
      <c r="R31" s="21">
        <f t="shared" si="6"/>
        <v>58.818766197986008</v>
      </c>
      <c r="S31" s="8">
        <v>1</v>
      </c>
      <c r="T31" s="21" t="s">
        <v>4</v>
      </c>
      <c r="U31" s="21" t="str">
        <f t="shared" si="17"/>
        <v>.</v>
      </c>
      <c r="V31" s="3" t="s">
        <v>6</v>
      </c>
      <c r="W31" s="3">
        <v>5.7</v>
      </c>
      <c r="X31" s="3" t="s">
        <v>43</v>
      </c>
      <c r="Y31" s="14">
        <v>0</v>
      </c>
      <c r="Z31" s="14">
        <v>0</v>
      </c>
      <c r="AA31" s="14">
        <v>1</v>
      </c>
      <c r="AB31" s="23" t="str">
        <f t="shared" si="19"/>
        <v>.</v>
      </c>
      <c r="AC31" s="3" t="s">
        <v>257</v>
      </c>
      <c r="AD31" s="25">
        <v>0</v>
      </c>
      <c r="AE31" s="20">
        <f t="shared" si="8"/>
        <v>0</v>
      </c>
      <c r="AF31" s="20">
        <f t="shared" si="9"/>
        <v>0</v>
      </c>
      <c r="AG31" s="20">
        <f t="shared" si="15"/>
        <v>1</v>
      </c>
      <c r="AH31" s="20">
        <f t="shared" si="10"/>
        <v>0</v>
      </c>
      <c r="AI31" s="20">
        <f t="shared" si="11"/>
        <v>19.929066472894117</v>
      </c>
      <c r="AJ31" s="20">
        <f t="shared" si="12"/>
        <v>-74.376288624258251</v>
      </c>
      <c r="AK31" s="20">
        <f t="shared" si="13"/>
        <v>0</v>
      </c>
      <c r="AL31" s="19">
        <v>77</v>
      </c>
      <c r="AM31" s="23">
        <f t="shared" si="14"/>
        <v>23.4696</v>
      </c>
      <c r="AN31" s="19">
        <v>2.8797932657906435</v>
      </c>
    </row>
    <row r="32" spans="1:40" ht="15.75" customHeight="1" thickBot="1" x14ac:dyDescent="0.25">
      <c r="A32" s="5">
        <v>42569</v>
      </c>
      <c r="B32" s="3">
        <v>4</v>
      </c>
      <c r="C32" s="26" t="s">
        <v>358</v>
      </c>
      <c r="D32" s="6">
        <v>0.66666666666666663</v>
      </c>
      <c r="E32" s="13">
        <v>16</v>
      </c>
      <c r="F32" s="13">
        <f t="shared" si="0"/>
        <v>474</v>
      </c>
      <c r="G32" s="3">
        <v>46.8</v>
      </c>
      <c r="H32" s="3" t="s">
        <v>365</v>
      </c>
      <c r="I32" s="3">
        <v>30.6</v>
      </c>
      <c r="J32" s="20" t="str">
        <f t="shared" si="1"/>
        <v>.</v>
      </c>
      <c r="K32" s="20" t="str">
        <f t="shared" si="2"/>
        <v>.</v>
      </c>
      <c r="L32" s="20" t="str">
        <f t="shared" si="16"/>
        <v>.</v>
      </c>
      <c r="M32" s="3">
        <v>165</v>
      </c>
      <c r="N32" s="20" t="str">
        <f>IF(B32=B31, N31, IF(M32=".",".",IF(M32&lt;22.5,"N",IF(M32&lt;67.5,"NE",IF(M32&lt;112.5,"E",IF(M32&lt;157.5,"SE",IF(M32&lt;202.5,"S",IF(M32&lt;247.5,"SW",IF(M32&lt;292.5,"W",IF(M32&lt;337.5,"NW","N"))))))))))</f>
        <v>SE</v>
      </c>
      <c r="O32" s="20" t="str">
        <f t="shared" si="4"/>
        <v>.</v>
      </c>
      <c r="P32" s="20" t="str">
        <f t="shared" si="18"/>
        <v>.</v>
      </c>
      <c r="Q32" s="21">
        <f t="shared" si="5"/>
        <v>0</v>
      </c>
      <c r="R32" s="21">
        <f t="shared" si="6"/>
        <v>58.818766197986008</v>
      </c>
      <c r="S32" s="8">
        <v>1</v>
      </c>
      <c r="T32" s="21" t="s">
        <v>4</v>
      </c>
      <c r="U32" s="21" t="str">
        <f t="shared" si="17"/>
        <v>.</v>
      </c>
      <c r="V32" s="3" t="s">
        <v>6</v>
      </c>
      <c r="W32" s="3">
        <v>5.8</v>
      </c>
      <c r="X32" s="3" t="s">
        <v>43</v>
      </c>
      <c r="Y32" s="14">
        <v>0</v>
      </c>
      <c r="Z32" s="14">
        <v>0</v>
      </c>
      <c r="AA32" s="14">
        <v>1</v>
      </c>
      <c r="AB32" s="23" t="str">
        <f t="shared" si="19"/>
        <v>.</v>
      </c>
      <c r="AC32" s="3" t="s">
        <v>257</v>
      </c>
      <c r="AD32" s="25">
        <v>0</v>
      </c>
      <c r="AE32" s="20">
        <f t="shared" si="8"/>
        <v>0</v>
      </c>
      <c r="AF32" s="20">
        <f t="shared" si="9"/>
        <v>0</v>
      </c>
      <c r="AG32" s="20">
        <f t="shared" si="15"/>
        <v>1</v>
      </c>
      <c r="AH32" s="20">
        <f t="shared" si="10"/>
        <v>0</v>
      </c>
      <c r="AI32" s="20">
        <f t="shared" si="11"/>
        <v>19.929066472894117</v>
      </c>
      <c r="AJ32" s="20">
        <f t="shared" si="12"/>
        <v>-74.376288624258251</v>
      </c>
      <c r="AK32" s="20">
        <f t="shared" si="13"/>
        <v>0</v>
      </c>
      <c r="AL32" s="19">
        <v>77</v>
      </c>
      <c r="AM32" s="23">
        <f t="shared" si="14"/>
        <v>23.4696</v>
      </c>
      <c r="AN32" s="19">
        <v>2.8797932657906435</v>
      </c>
    </row>
    <row r="33" spans="1:40" ht="15.75" customHeight="1" thickBot="1" x14ac:dyDescent="0.25">
      <c r="A33" s="5">
        <v>42569</v>
      </c>
      <c r="B33" s="3">
        <v>4</v>
      </c>
      <c r="C33" s="26" t="s">
        <v>358</v>
      </c>
      <c r="D33" s="6">
        <v>0.71388888888888891</v>
      </c>
      <c r="E33" s="13">
        <v>17</v>
      </c>
      <c r="F33" s="13">
        <f t="shared" si="0"/>
        <v>542.00000000000011</v>
      </c>
      <c r="G33" s="3">
        <v>30.8</v>
      </c>
      <c r="H33" s="3" t="s">
        <v>365</v>
      </c>
      <c r="I33" s="3">
        <v>27.9</v>
      </c>
      <c r="J33" s="20" t="str">
        <f t="shared" si="1"/>
        <v>.</v>
      </c>
      <c r="K33" s="20" t="str">
        <f t="shared" si="2"/>
        <v>.</v>
      </c>
      <c r="L33" s="20" t="str">
        <f t="shared" si="16"/>
        <v>.</v>
      </c>
      <c r="M33" s="3">
        <v>165</v>
      </c>
      <c r="N33" s="20" t="str">
        <f>IF(B33=B33, N32, IF(M33=".",".",IF(M33&lt;22.5,"N",IF(M33&lt;67.5,"NE",IF(M33&lt;112.5,"E",IF(M33&lt;157.5,"SE",IF(M33&lt;202.5,"S",IF(M33&lt;247.5,"SW",IF(M33&lt;292.5,"W",IF(M33&lt;337.5,"NW","N"))))))))))</f>
        <v>SE</v>
      </c>
      <c r="O33" s="20" t="str">
        <f t="shared" si="4"/>
        <v>.</v>
      </c>
      <c r="P33" s="20" t="str">
        <f t="shared" si="18"/>
        <v>.</v>
      </c>
      <c r="Q33" s="21">
        <f t="shared" si="5"/>
        <v>0</v>
      </c>
      <c r="R33" s="21">
        <f t="shared" si="6"/>
        <v>58.818766197986008</v>
      </c>
      <c r="S33" s="8">
        <v>1</v>
      </c>
      <c r="T33" s="21" t="s">
        <v>4</v>
      </c>
      <c r="U33" s="21" t="str">
        <f t="shared" si="17"/>
        <v>.</v>
      </c>
      <c r="V33" s="3" t="s">
        <v>6</v>
      </c>
      <c r="W33" s="3">
        <v>5.3</v>
      </c>
      <c r="X33" s="3" t="s">
        <v>43</v>
      </c>
      <c r="Y33" s="14">
        <v>0</v>
      </c>
      <c r="Z33" s="14">
        <v>0</v>
      </c>
      <c r="AA33" s="14">
        <v>1</v>
      </c>
      <c r="AB33" s="23" t="str">
        <f t="shared" si="19"/>
        <v>.</v>
      </c>
      <c r="AC33" s="3" t="s">
        <v>257</v>
      </c>
      <c r="AD33" s="25">
        <v>0</v>
      </c>
      <c r="AE33" s="20">
        <f t="shared" si="8"/>
        <v>0</v>
      </c>
      <c r="AF33" s="20">
        <f t="shared" si="9"/>
        <v>0</v>
      </c>
      <c r="AG33" s="20">
        <f t="shared" si="15"/>
        <v>1</v>
      </c>
      <c r="AH33" s="20">
        <f t="shared" si="10"/>
        <v>0</v>
      </c>
      <c r="AI33" s="20">
        <f t="shared" si="11"/>
        <v>19.929066472894117</v>
      </c>
      <c r="AJ33" s="20">
        <f t="shared" si="12"/>
        <v>-74.376288624258251</v>
      </c>
      <c r="AK33" s="20">
        <f t="shared" si="13"/>
        <v>0</v>
      </c>
      <c r="AL33" s="19">
        <v>77</v>
      </c>
      <c r="AM33" s="23">
        <f t="shared" si="14"/>
        <v>23.4696</v>
      </c>
      <c r="AN33" s="19">
        <v>2.8797932657906435</v>
      </c>
    </row>
    <row r="34" spans="1:40" ht="15.75" customHeight="1" thickBot="1" x14ac:dyDescent="0.25">
      <c r="A34" s="5">
        <v>42569</v>
      </c>
      <c r="B34" s="3">
        <v>4</v>
      </c>
      <c r="C34" s="26" t="s">
        <v>358</v>
      </c>
      <c r="D34" s="6">
        <v>0.75347222222222221</v>
      </c>
      <c r="E34" s="13">
        <v>18</v>
      </c>
      <c r="F34" s="13">
        <f t="shared" si="0"/>
        <v>599.00000000000011</v>
      </c>
      <c r="G34" s="3">
        <v>34.799999999999997</v>
      </c>
      <c r="H34" s="3" t="s">
        <v>365</v>
      </c>
      <c r="I34" s="3">
        <v>29.2</v>
      </c>
      <c r="J34" s="20" t="str">
        <f t="shared" si="1"/>
        <v>.</v>
      </c>
      <c r="K34" s="20" t="str">
        <f t="shared" si="2"/>
        <v>.</v>
      </c>
      <c r="L34" s="20" t="str">
        <f t="shared" si="16"/>
        <v>.</v>
      </c>
      <c r="M34" s="3">
        <v>165</v>
      </c>
      <c r="N34" s="20" t="str">
        <f>IF(B34=B33, N33, IF(M34=".",".",IF(M34&lt;22.5,"N",IF(M34&lt;67.5,"NE",IF(M34&lt;112.5,"E",IF(M34&lt;157.5,"SE",IF(M34&lt;202.5,"S",IF(M34&lt;247.5,"SW",IF(M34&lt;292.5,"W",IF(M34&lt;337.5,"NW","N"))))))))))</f>
        <v>SE</v>
      </c>
      <c r="O34" s="20" t="str">
        <f t="shared" si="4"/>
        <v>.</v>
      </c>
      <c r="P34" s="20" t="str">
        <f t="shared" si="18"/>
        <v>.</v>
      </c>
      <c r="Q34" s="21">
        <f t="shared" si="5"/>
        <v>0</v>
      </c>
      <c r="R34" s="21">
        <f t="shared" si="6"/>
        <v>58.818766197986008</v>
      </c>
      <c r="S34" s="8">
        <v>1</v>
      </c>
      <c r="T34" s="21">
        <f>SQRT((AJ34-AJ24)^2+(AI34-AI24)^2)</f>
        <v>28.49458501024316</v>
      </c>
      <c r="U34" s="21">
        <f t="shared" si="17"/>
        <v>2.0642085567079498</v>
      </c>
      <c r="V34" s="3" t="s">
        <v>6</v>
      </c>
      <c r="W34" s="3">
        <v>2.7</v>
      </c>
      <c r="X34" s="3" t="s">
        <v>43</v>
      </c>
      <c r="Y34" s="14">
        <v>0</v>
      </c>
      <c r="Z34" s="14">
        <v>0</v>
      </c>
      <c r="AA34" s="14">
        <v>1</v>
      </c>
      <c r="AB34" s="23" t="str">
        <f t="shared" si="19"/>
        <v>.</v>
      </c>
      <c r="AC34" s="3" t="s">
        <v>257</v>
      </c>
      <c r="AD34" s="25">
        <v>0</v>
      </c>
      <c r="AE34" s="20">
        <f t="shared" si="8"/>
        <v>0</v>
      </c>
      <c r="AF34" s="20">
        <f t="shared" si="9"/>
        <v>0</v>
      </c>
      <c r="AG34" s="20">
        <f t="shared" si="15"/>
        <v>1</v>
      </c>
      <c r="AH34" s="20">
        <f t="shared" si="10"/>
        <v>0</v>
      </c>
      <c r="AI34" s="20">
        <f t="shared" si="11"/>
        <v>19.929066472894117</v>
      </c>
      <c r="AJ34" s="20">
        <f t="shared" si="12"/>
        <v>-74.376288624258251</v>
      </c>
      <c r="AK34" s="20">
        <f t="shared" si="13"/>
        <v>0</v>
      </c>
      <c r="AL34" s="19">
        <v>77</v>
      </c>
      <c r="AM34" s="23">
        <f t="shared" si="14"/>
        <v>23.4696</v>
      </c>
      <c r="AN34" s="19">
        <v>2.8797932657906435</v>
      </c>
    </row>
    <row r="35" spans="1:40" ht="15.75" customHeight="1" thickBot="1" x14ac:dyDescent="0.25">
      <c r="A35" s="5">
        <v>42569</v>
      </c>
      <c r="B35" s="3">
        <v>5</v>
      </c>
      <c r="C35" s="26" t="s">
        <v>358</v>
      </c>
      <c r="D35" s="6">
        <v>0.34097222222222223</v>
      </c>
      <c r="E35" s="13">
        <v>8</v>
      </c>
      <c r="F35" s="13">
        <f t="shared" si="0"/>
        <v>0</v>
      </c>
      <c r="G35" s="3">
        <v>23.4</v>
      </c>
      <c r="H35" s="3" t="s">
        <v>365</v>
      </c>
      <c r="I35" s="3">
        <v>24.4</v>
      </c>
      <c r="J35" s="20" t="str">
        <f t="shared" si="1"/>
        <v>.</v>
      </c>
      <c r="K35" s="20" t="str">
        <f t="shared" si="2"/>
        <v>.</v>
      </c>
      <c r="L35" s="20" t="str">
        <f t="shared" si="16"/>
        <v>.</v>
      </c>
      <c r="M35" s="3">
        <v>222</v>
      </c>
      <c r="N35" s="20" t="str">
        <f>IF(B35=B35, N34, IF(M35=".",".",IF(M35&lt;22.5,"N",IF(M35&lt;67.5,"NE",IF(M35&lt;112.5,"E",IF(M35&lt;157.5,"SE",IF(M35&lt;202.5,"S",IF(M35&lt;247.5,"SW",IF(M35&lt;292.5,"W",IF(M35&lt;337.5,"NW","N"))))))))))</f>
        <v>SE</v>
      </c>
      <c r="O35" s="20" t="str">
        <f t="shared" si="4"/>
        <v>.</v>
      </c>
      <c r="P35" s="20" t="str">
        <f t="shared" si="18"/>
        <v>.</v>
      </c>
      <c r="Q35" s="21">
        <f t="shared" si="5"/>
        <v>0</v>
      </c>
      <c r="R35" s="21">
        <f t="shared" si="6"/>
        <v>0</v>
      </c>
      <c r="S35" s="8">
        <v>1</v>
      </c>
      <c r="T35" s="21" t="s">
        <v>4</v>
      </c>
      <c r="U35" s="21" t="str">
        <f t="shared" si="17"/>
        <v>.</v>
      </c>
      <c r="V35" s="3" t="s">
        <v>128</v>
      </c>
      <c r="W35" s="3">
        <v>3.1</v>
      </c>
      <c r="X35" s="3" t="s">
        <v>4</v>
      </c>
      <c r="Y35" s="14">
        <v>2</v>
      </c>
      <c r="Z35" s="14">
        <v>1</v>
      </c>
      <c r="AA35" s="14">
        <v>0</v>
      </c>
      <c r="AB35" s="23">
        <f t="shared" si="19"/>
        <v>0</v>
      </c>
      <c r="AC35" s="3" t="s">
        <v>258</v>
      </c>
      <c r="AD35" s="25">
        <v>0</v>
      </c>
      <c r="AE35" s="20" t="str">
        <f t="shared" si="8"/>
        <v>.</v>
      </c>
      <c r="AF35" s="20" t="str">
        <f t="shared" si="9"/>
        <v>.</v>
      </c>
      <c r="AG35" s="20" t="str">
        <f t="shared" si="15"/>
        <v>.</v>
      </c>
      <c r="AH35" s="20" t="str">
        <f t="shared" si="10"/>
        <v>.</v>
      </c>
      <c r="AI35" s="20">
        <f t="shared" si="11"/>
        <v>-66.913060635885827</v>
      </c>
      <c r="AJ35" s="20">
        <f t="shared" si="12"/>
        <v>-74.314482547739431</v>
      </c>
      <c r="AK35" s="20" t="str">
        <f t="shared" si="13"/>
        <v>.</v>
      </c>
      <c r="AL35" s="19">
        <v>100</v>
      </c>
      <c r="AM35" s="23">
        <f t="shared" si="14"/>
        <v>30.48</v>
      </c>
      <c r="AN35" s="19">
        <v>3.8746309394274117</v>
      </c>
    </row>
    <row r="36" spans="1:40" ht="15.75" customHeight="1" thickBot="1" x14ac:dyDescent="0.25">
      <c r="A36" s="5">
        <v>42569</v>
      </c>
      <c r="B36" s="3">
        <v>5</v>
      </c>
      <c r="C36" s="26" t="s">
        <v>358</v>
      </c>
      <c r="D36" s="6">
        <v>0.3756944444444445</v>
      </c>
      <c r="E36" s="13">
        <v>9</v>
      </c>
      <c r="F36" s="13">
        <f t="shared" si="0"/>
        <v>50.000000000000064</v>
      </c>
      <c r="G36" s="3">
        <v>28.4</v>
      </c>
      <c r="H36" s="3" t="s">
        <v>365</v>
      </c>
      <c r="I36" s="3">
        <v>26</v>
      </c>
      <c r="J36" s="20" t="str">
        <f t="shared" si="1"/>
        <v>.</v>
      </c>
      <c r="K36" s="20" t="str">
        <f t="shared" si="2"/>
        <v>.</v>
      </c>
      <c r="L36" s="20" t="str">
        <f t="shared" si="16"/>
        <v>.</v>
      </c>
      <c r="M36" s="3">
        <v>222</v>
      </c>
      <c r="N36" s="20" t="str">
        <f>IF(B36=B35, N35, IF(M36=".",".",IF(M36&lt;22.5,"N",IF(M36&lt;67.5,"NE",IF(M36&lt;112.5,"E",IF(M36&lt;157.5,"SE",IF(M36&lt;202.5,"S",IF(M36&lt;247.5,"SW",IF(M36&lt;292.5,"W",IF(M36&lt;337.5,"NW","N"))))))))))</f>
        <v>SE</v>
      </c>
      <c r="O36" s="20" t="str">
        <f t="shared" si="4"/>
        <v>.</v>
      </c>
      <c r="P36" s="20" t="str">
        <f t="shared" si="18"/>
        <v>.</v>
      </c>
      <c r="Q36" s="21">
        <f t="shared" si="5"/>
        <v>0</v>
      </c>
      <c r="R36" s="21">
        <f t="shared" si="6"/>
        <v>0</v>
      </c>
      <c r="S36" s="8">
        <v>1</v>
      </c>
      <c r="T36" s="21" t="s">
        <v>4</v>
      </c>
      <c r="U36" s="21" t="str">
        <f t="shared" si="17"/>
        <v>.</v>
      </c>
      <c r="V36" s="3" t="s">
        <v>6</v>
      </c>
      <c r="W36" s="3">
        <v>2.2000000000000002</v>
      </c>
      <c r="X36" s="3" t="s">
        <v>6</v>
      </c>
      <c r="Y36" s="14">
        <v>2</v>
      </c>
      <c r="Z36" s="14">
        <v>1</v>
      </c>
      <c r="AA36" s="14">
        <v>0</v>
      </c>
      <c r="AB36" s="23">
        <f t="shared" si="19"/>
        <v>0</v>
      </c>
      <c r="AC36" s="3" t="s">
        <v>258</v>
      </c>
      <c r="AD36" s="25">
        <v>0</v>
      </c>
      <c r="AE36" s="20">
        <f t="shared" si="8"/>
        <v>0</v>
      </c>
      <c r="AF36" s="20">
        <f t="shared" si="9"/>
        <v>0</v>
      </c>
      <c r="AG36" s="20">
        <f t="shared" si="15"/>
        <v>1</v>
      </c>
      <c r="AH36" s="20">
        <f t="shared" si="10"/>
        <v>0</v>
      </c>
      <c r="AI36" s="20">
        <f t="shared" si="11"/>
        <v>-66.913060635885827</v>
      </c>
      <c r="AJ36" s="20">
        <f t="shared" si="12"/>
        <v>-74.314482547739431</v>
      </c>
      <c r="AK36" s="20">
        <f t="shared" si="13"/>
        <v>0</v>
      </c>
      <c r="AL36" s="19">
        <v>100</v>
      </c>
      <c r="AM36" s="23">
        <f t="shared" si="14"/>
        <v>30.48</v>
      </c>
      <c r="AN36" s="19">
        <v>3.8746309394274117</v>
      </c>
    </row>
    <row r="37" spans="1:40" ht="15.75" customHeight="1" thickBot="1" x14ac:dyDescent="0.25">
      <c r="A37" s="5">
        <v>42569</v>
      </c>
      <c r="B37" s="3">
        <v>5</v>
      </c>
      <c r="C37" s="26" t="s">
        <v>358</v>
      </c>
      <c r="D37" s="6">
        <v>0.41736111111111113</v>
      </c>
      <c r="E37" s="13">
        <v>10</v>
      </c>
      <c r="F37" s="13">
        <f t="shared" si="0"/>
        <v>110</v>
      </c>
      <c r="G37" s="3">
        <v>25.6</v>
      </c>
      <c r="H37" s="3" t="s">
        <v>366</v>
      </c>
      <c r="I37" s="3">
        <v>25.5</v>
      </c>
      <c r="J37" s="20" t="str">
        <f t="shared" si="1"/>
        <v>.</v>
      </c>
      <c r="K37" s="20" t="str">
        <f t="shared" si="2"/>
        <v>.</v>
      </c>
      <c r="L37" s="20" t="str">
        <f t="shared" si="16"/>
        <v>.</v>
      </c>
      <c r="M37" s="3">
        <v>222</v>
      </c>
      <c r="N37" s="20" t="str">
        <f>IF(B37=B37, N36, IF(M37=".",".",IF(M37&lt;22.5,"N",IF(M37&lt;67.5,"NE",IF(M37&lt;112.5,"E",IF(M37&lt;157.5,"SE",IF(M37&lt;202.5,"S",IF(M37&lt;247.5,"SW",IF(M37&lt;292.5,"W",IF(M37&lt;337.5,"NW","N"))))))))))</f>
        <v>SE</v>
      </c>
      <c r="O37" s="20" t="str">
        <f t="shared" si="4"/>
        <v>.</v>
      </c>
      <c r="P37" s="20" t="str">
        <f t="shared" si="18"/>
        <v>.</v>
      </c>
      <c r="Q37" s="21">
        <f t="shared" si="5"/>
        <v>0</v>
      </c>
      <c r="R37" s="21">
        <f t="shared" si="6"/>
        <v>0</v>
      </c>
      <c r="S37" s="8">
        <v>1</v>
      </c>
      <c r="T37" s="21" t="s">
        <v>4</v>
      </c>
      <c r="U37" s="21" t="str">
        <f t="shared" si="17"/>
        <v>.</v>
      </c>
      <c r="V37" s="3" t="s">
        <v>62</v>
      </c>
      <c r="W37" s="3">
        <v>2.2000000000000002</v>
      </c>
      <c r="X37" s="3" t="s">
        <v>63</v>
      </c>
      <c r="Y37" s="14">
        <v>2</v>
      </c>
      <c r="Z37" s="14">
        <v>1</v>
      </c>
      <c r="AA37" s="14">
        <v>0</v>
      </c>
      <c r="AB37" s="23">
        <f t="shared" si="19"/>
        <v>0</v>
      </c>
      <c r="AC37" s="3" t="s">
        <v>258</v>
      </c>
      <c r="AD37" s="25">
        <v>0</v>
      </c>
      <c r="AE37" s="20">
        <f t="shared" si="8"/>
        <v>0</v>
      </c>
      <c r="AF37" s="20">
        <f t="shared" si="9"/>
        <v>0</v>
      </c>
      <c r="AG37" s="20">
        <f t="shared" si="15"/>
        <v>1</v>
      </c>
      <c r="AH37" s="20">
        <f t="shared" si="10"/>
        <v>0</v>
      </c>
      <c r="AI37" s="20">
        <f t="shared" si="11"/>
        <v>-66.913060635885827</v>
      </c>
      <c r="AJ37" s="20">
        <f t="shared" si="12"/>
        <v>-74.314482547739431</v>
      </c>
      <c r="AK37" s="20">
        <f t="shared" si="13"/>
        <v>0</v>
      </c>
      <c r="AL37" s="19">
        <v>100</v>
      </c>
      <c r="AM37" s="23">
        <f t="shared" si="14"/>
        <v>30.48</v>
      </c>
      <c r="AN37" s="19">
        <v>3.8746309394274117</v>
      </c>
    </row>
    <row r="38" spans="1:40" ht="15.75" customHeight="1" thickBot="1" x14ac:dyDescent="0.25">
      <c r="A38" s="5">
        <v>42569</v>
      </c>
      <c r="B38" s="3">
        <v>5</v>
      </c>
      <c r="C38" s="26" t="s">
        <v>358</v>
      </c>
      <c r="D38" s="6">
        <v>0.45763888888888887</v>
      </c>
      <c r="E38" s="13">
        <v>11</v>
      </c>
      <c r="F38" s="13">
        <f t="shared" si="0"/>
        <v>167.99999999999994</v>
      </c>
      <c r="G38" s="3">
        <v>28.1</v>
      </c>
      <c r="H38" s="3" t="s">
        <v>365</v>
      </c>
      <c r="I38" s="3">
        <v>30.3</v>
      </c>
      <c r="J38" s="20" t="str">
        <f t="shared" si="1"/>
        <v>.</v>
      </c>
      <c r="K38" s="20" t="str">
        <f t="shared" si="2"/>
        <v>.</v>
      </c>
      <c r="L38" s="20" t="str">
        <f t="shared" si="16"/>
        <v>.</v>
      </c>
      <c r="M38" s="3">
        <v>222</v>
      </c>
      <c r="N38" s="20" t="str">
        <f>IF(B38=B37, N37, IF(M38=".",".",IF(M38&lt;22.5,"N",IF(M38&lt;67.5,"NE",IF(M38&lt;112.5,"E",IF(M38&lt;157.5,"SE",IF(M38&lt;202.5,"S",IF(M38&lt;247.5,"SW",IF(M38&lt;292.5,"W",IF(M38&lt;337.5,"NW","N"))))))))))</f>
        <v>SE</v>
      </c>
      <c r="O38" s="20" t="str">
        <f t="shared" si="4"/>
        <v>.</v>
      </c>
      <c r="P38" s="20" t="str">
        <f t="shared" si="18"/>
        <v>.</v>
      </c>
      <c r="Q38" s="21">
        <f t="shared" si="5"/>
        <v>0</v>
      </c>
      <c r="R38" s="21">
        <f t="shared" si="6"/>
        <v>0</v>
      </c>
      <c r="S38" s="8">
        <v>1</v>
      </c>
      <c r="T38" s="21" t="s">
        <v>4</v>
      </c>
      <c r="U38" s="21" t="str">
        <f t="shared" si="17"/>
        <v>.</v>
      </c>
      <c r="V38" s="3" t="s">
        <v>4</v>
      </c>
      <c r="W38" s="3">
        <v>2</v>
      </c>
      <c r="X38" s="3" t="s">
        <v>95</v>
      </c>
      <c r="Y38" s="14">
        <v>2</v>
      </c>
      <c r="Z38" s="14">
        <v>1</v>
      </c>
      <c r="AA38" s="14">
        <v>0</v>
      </c>
      <c r="AB38" s="23">
        <f t="shared" si="19"/>
        <v>0</v>
      </c>
      <c r="AC38" s="3" t="s">
        <v>258</v>
      </c>
      <c r="AD38" s="25">
        <v>0</v>
      </c>
      <c r="AE38" s="20">
        <f t="shared" si="8"/>
        <v>0</v>
      </c>
      <c r="AF38" s="20">
        <f t="shared" si="9"/>
        <v>0</v>
      </c>
      <c r="AG38" s="20">
        <f t="shared" si="15"/>
        <v>1</v>
      </c>
      <c r="AH38" s="20">
        <f t="shared" si="10"/>
        <v>0</v>
      </c>
      <c r="AI38" s="20">
        <f t="shared" si="11"/>
        <v>-66.913060635885827</v>
      </c>
      <c r="AJ38" s="20">
        <f t="shared" si="12"/>
        <v>-74.314482547739431</v>
      </c>
      <c r="AK38" s="20">
        <f t="shared" si="13"/>
        <v>0</v>
      </c>
      <c r="AL38" s="19">
        <v>100</v>
      </c>
      <c r="AM38" s="23">
        <f t="shared" si="14"/>
        <v>30.48</v>
      </c>
      <c r="AN38" s="19">
        <v>3.8746309394274117</v>
      </c>
    </row>
    <row r="39" spans="1:40" ht="15.75" customHeight="1" thickBot="1" x14ac:dyDescent="0.25">
      <c r="A39" s="5">
        <v>42569</v>
      </c>
      <c r="B39" s="3">
        <v>5</v>
      </c>
      <c r="C39" s="26" t="s">
        <v>358</v>
      </c>
      <c r="D39" s="6">
        <v>0.5</v>
      </c>
      <c r="E39" s="13">
        <v>12</v>
      </c>
      <c r="F39" s="13">
        <f t="shared" si="0"/>
        <v>228.99999999999997</v>
      </c>
      <c r="G39" s="3">
        <v>31.1</v>
      </c>
      <c r="H39" s="3" t="s">
        <v>365</v>
      </c>
      <c r="I39" s="3">
        <v>29.6</v>
      </c>
      <c r="J39" s="20" t="str">
        <f t="shared" si="1"/>
        <v>.</v>
      </c>
      <c r="K39" s="20" t="str">
        <f t="shared" si="2"/>
        <v>.</v>
      </c>
      <c r="L39" s="20" t="str">
        <f t="shared" si="16"/>
        <v>.</v>
      </c>
      <c r="M39" s="3">
        <v>222</v>
      </c>
      <c r="N39" s="20" t="str">
        <f>IF(B39=B39, N38, IF(M39=".",".",IF(M39&lt;22.5,"N",IF(M39&lt;67.5,"NE",IF(M39&lt;112.5,"E",IF(M39&lt;157.5,"SE",IF(M39&lt;202.5,"S",IF(M39&lt;247.5,"SW",IF(M39&lt;292.5,"W",IF(M39&lt;337.5,"NW","N"))))))))))</f>
        <v>SE</v>
      </c>
      <c r="O39" s="20" t="str">
        <f t="shared" si="4"/>
        <v>.</v>
      </c>
      <c r="P39" s="20" t="str">
        <f t="shared" si="18"/>
        <v>.</v>
      </c>
      <c r="Q39" s="21">
        <f t="shared" si="5"/>
        <v>0</v>
      </c>
      <c r="R39" s="21">
        <f t="shared" si="6"/>
        <v>0</v>
      </c>
      <c r="S39" s="8">
        <v>1</v>
      </c>
      <c r="T39" s="21" t="s">
        <v>4</v>
      </c>
      <c r="U39" s="21" t="str">
        <f t="shared" si="17"/>
        <v>.</v>
      </c>
      <c r="V39" s="3" t="s">
        <v>4</v>
      </c>
      <c r="W39" s="3">
        <v>2.8</v>
      </c>
      <c r="X39" s="3" t="s">
        <v>101</v>
      </c>
      <c r="Y39" s="14">
        <v>2</v>
      </c>
      <c r="Z39" s="14">
        <v>1</v>
      </c>
      <c r="AA39" s="14">
        <v>0</v>
      </c>
      <c r="AB39" s="23">
        <f t="shared" si="19"/>
        <v>0</v>
      </c>
      <c r="AC39" s="3" t="s">
        <v>258</v>
      </c>
      <c r="AD39" s="25">
        <v>0</v>
      </c>
      <c r="AE39" s="20">
        <f t="shared" si="8"/>
        <v>0</v>
      </c>
      <c r="AF39" s="20">
        <f t="shared" si="9"/>
        <v>0</v>
      </c>
      <c r="AG39" s="20">
        <f t="shared" si="15"/>
        <v>1</v>
      </c>
      <c r="AH39" s="20">
        <f t="shared" si="10"/>
        <v>0</v>
      </c>
      <c r="AI39" s="20">
        <f t="shared" si="11"/>
        <v>-66.913060635885827</v>
      </c>
      <c r="AJ39" s="20">
        <f t="shared" si="12"/>
        <v>-74.314482547739431</v>
      </c>
      <c r="AK39" s="20">
        <f t="shared" si="13"/>
        <v>0</v>
      </c>
      <c r="AL39" s="19">
        <v>100</v>
      </c>
      <c r="AM39" s="23">
        <f t="shared" si="14"/>
        <v>30.48</v>
      </c>
      <c r="AN39" s="19">
        <v>3.8746309394274117</v>
      </c>
    </row>
    <row r="40" spans="1:40" ht="15.75" customHeight="1" thickBot="1" x14ac:dyDescent="0.25">
      <c r="A40" s="5">
        <v>42569</v>
      </c>
      <c r="B40" s="3">
        <v>5</v>
      </c>
      <c r="C40" s="26" t="s">
        <v>358</v>
      </c>
      <c r="D40" s="6">
        <v>0.54513888888888895</v>
      </c>
      <c r="E40" s="13">
        <v>13</v>
      </c>
      <c r="F40" s="13">
        <f t="shared" si="0"/>
        <v>294.00000000000006</v>
      </c>
      <c r="G40" s="3">
        <v>27.7</v>
      </c>
      <c r="H40" s="3" t="s">
        <v>365</v>
      </c>
      <c r="I40" s="3">
        <v>30.3</v>
      </c>
      <c r="J40" s="20" t="str">
        <f t="shared" si="1"/>
        <v>.</v>
      </c>
      <c r="K40" s="20" t="str">
        <f t="shared" si="2"/>
        <v>.</v>
      </c>
      <c r="L40" s="20" t="str">
        <f t="shared" si="16"/>
        <v>.</v>
      </c>
      <c r="M40" s="3">
        <v>222</v>
      </c>
      <c r="N40" s="20" t="str">
        <f>IF(B40=B39, N39, IF(M40=".",".",IF(M40&lt;22.5,"N",IF(M40&lt;67.5,"NE",IF(M40&lt;112.5,"E",IF(M40&lt;157.5,"SE",IF(M40&lt;202.5,"S",IF(M40&lt;247.5,"SW",IF(M40&lt;292.5,"W",IF(M40&lt;337.5,"NW","N"))))))))))</f>
        <v>SE</v>
      </c>
      <c r="O40" s="20" t="str">
        <f t="shared" si="4"/>
        <v>.</v>
      </c>
      <c r="P40" s="20" t="str">
        <f t="shared" si="18"/>
        <v>.</v>
      </c>
      <c r="Q40" s="21">
        <f t="shared" si="5"/>
        <v>0</v>
      </c>
      <c r="R40" s="21">
        <f t="shared" si="6"/>
        <v>0</v>
      </c>
      <c r="S40" s="8">
        <v>1</v>
      </c>
      <c r="T40" s="21" t="s">
        <v>4</v>
      </c>
      <c r="U40" s="21" t="str">
        <f t="shared" si="17"/>
        <v>.</v>
      </c>
      <c r="V40" s="3" t="s">
        <v>6</v>
      </c>
      <c r="W40" s="3">
        <v>0.7</v>
      </c>
      <c r="X40" s="3" t="s">
        <v>195</v>
      </c>
      <c r="Y40" s="14">
        <v>2</v>
      </c>
      <c r="Z40" s="14">
        <v>1</v>
      </c>
      <c r="AA40" s="14">
        <v>0</v>
      </c>
      <c r="AB40" s="23">
        <f t="shared" si="19"/>
        <v>0</v>
      </c>
      <c r="AC40" s="3" t="s">
        <v>258</v>
      </c>
      <c r="AD40" s="25">
        <v>0</v>
      </c>
      <c r="AE40" s="20">
        <f t="shared" si="8"/>
        <v>0</v>
      </c>
      <c r="AF40" s="20">
        <f t="shared" si="9"/>
        <v>0</v>
      </c>
      <c r="AG40" s="20">
        <f t="shared" si="15"/>
        <v>1</v>
      </c>
      <c r="AH40" s="20">
        <f t="shared" si="10"/>
        <v>0</v>
      </c>
      <c r="AI40" s="20">
        <f t="shared" si="11"/>
        <v>-66.913060635885827</v>
      </c>
      <c r="AJ40" s="20">
        <f t="shared" si="12"/>
        <v>-74.314482547739431</v>
      </c>
      <c r="AK40" s="20">
        <f t="shared" si="13"/>
        <v>0</v>
      </c>
      <c r="AL40" s="19">
        <v>100</v>
      </c>
      <c r="AM40" s="23">
        <f t="shared" si="14"/>
        <v>30.48</v>
      </c>
      <c r="AN40" s="19">
        <v>3.8746309394274117</v>
      </c>
    </row>
    <row r="41" spans="1:40" ht="15.75" customHeight="1" thickBot="1" x14ac:dyDescent="0.25">
      <c r="A41" s="5">
        <v>42569</v>
      </c>
      <c r="B41" s="3">
        <v>5</v>
      </c>
      <c r="C41" s="26" t="s">
        <v>358</v>
      </c>
      <c r="D41" s="6">
        <v>0.58333333333333337</v>
      </c>
      <c r="E41" s="13">
        <v>14</v>
      </c>
      <c r="F41" s="13">
        <f t="shared" si="0"/>
        <v>349</v>
      </c>
      <c r="G41" s="3">
        <v>32.200000000000003</v>
      </c>
      <c r="H41" s="3" t="s">
        <v>365</v>
      </c>
      <c r="I41" s="3">
        <v>27.3</v>
      </c>
      <c r="J41" s="20" t="str">
        <f t="shared" si="1"/>
        <v>.</v>
      </c>
      <c r="K41" s="20" t="str">
        <f t="shared" si="2"/>
        <v>.</v>
      </c>
      <c r="L41" s="20" t="str">
        <f t="shared" si="16"/>
        <v>.</v>
      </c>
      <c r="M41" s="3">
        <v>222</v>
      </c>
      <c r="N41" s="20" t="str">
        <f>IF(B41=B41, N40, IF(M41=".",".",IF(M41&lt;22.5,"N",IF(M41&lt;67.5,"NE",IF(M41&lt;112.5,"E",IF(M41&lt;157.5,"SE",IF(M41&lt;202.5,"S",IF(M41&lt;247.5,"SW",IF(M41&lt;292.5,"W",IF(M41&lt;337.5,"NW","N"))))))))))</f>
        <v>SE</v>
      </c>
      <c r="O41" s="20" t="str">
        <f t="shared" si="4"/>
        <v>.</v>
      </c>
      <c r="P41" s="20" t="str">
        <f t="shared" si="18"/>
        <v>.</v>
      </c>
      <c r="Q41" s="21">
        <f t="shared" si="5"/>
        <v>0</v>
      </c>
      <c r="R41" s="21">
        <f t="shared" si="6"/>
        <v>0</v>
      </c>
      <c r="S41" s="8">
        <v>1</v>
      </c>
      <c r="T41" s="21" t="s">
        <v>4</v>
      </c>
      <c r="U41" s="21" t="str">
        <f t="shared" si="17"/>
        <v>.</v>
      </c>
      <c r="V41" s="3" t="s">
        <v>6</v>
      </c>
      <c r="W41" s="3">
        <v>4.4000000000000004</v>
      </c>
      <c r="X41" s="3" t="s">
        <v>195</v>
      </c>
      <c r="Y41" s="14">
        <v>2</v>
      </c>
      <c r="Z41" s="14">
        <v>1</v>
      </c>
      <c r="AA41" s="14">
        <v>0</v>
      </c>
      <c r="AB41" s="23">
        <f t="shared" si="19"/>
        <v>0</v>
      </c>
      <c r="AC41" s="3" t="s">
        <v>258</v>
      </c>
      <c r="AD41" s="25">
        <v>0</v>
      </c>
      <c r="AE41" s="20">
        <f t="shared" si="8"/>
        <v>0</v>
      </c>
      <c r="AF41" s="20">
        <f t="shared" si="9"/>
        <v>0</v>
      </c>
      <c r="AG41" s="20">
        <f t="shared" si="15"/>
        <v>1</v>
      </c>
      <c r="AH41" s="20">
        <f t="shared" si="10"/>
        <v>0</v>
      </c>
      <c r="AI41" s="20">
        <f t="shared" si="11"/>
        <v>-66.913060635885827</v>
      </c>
      <c r="AJ41" s="20">
        <f t="shared" si="12"/>
        <v>-74.314482547739431</v>
      </c>
      <c r="AK41" s="20">
        <f t="shared" si="13"/>
        <v>0</v>
      </c>
      <c r="AL41" s="19">
        <v>100</v>
      </c>
      <c r="AM41" s="23">
        <f t="shared" si="14"/>
        <v>30.48</v>
      </c>
      <c r="AN41" s="19">
        <v>3.8746309394274117</v>
      </c>
    </row>
    <row r="42" spans="1:40" ht="15.75" customHeight="1" thickBot="1" x14ac:dyDescent="0.25">
      <c r="A42" s="5">
        <v>42569</v>
      </c>
      <c r="B42" s="3">
        <v>5</v>
      </c>
      <c r="C42" s="26" t="s">
        <v>358</v>
      </c>
      <c r="D42" s="6">
        <v>0.625</v>
      </c>
      <c r="E42" s="13">
        <v>15</v>
      </c>
      <c r="F42" s="13">
        <f t="shared" si="0"/>
        <v>408.99999999999994</v>
      </c>
      <c r="G42" s="3">
        <v>30.4</v>
      </c>
      <c r="H42" s="3" t="s">
        <v>365</v>
      </c>
      <c r="I42" s="3">
        <v>27.9</v>
      </c>
      <c r="J42" s="20" t="str">
        <f t="shared" si="1"/>
        <v>.</v>
      </c>
      <c r="K42" s="20" t="str">
        <f t="shared" si="2"/>
        <v>.</v>
      </c>
      <c r="L42" s="20" t="str">
        <f t="shared" si="16"/>
        <v>.</v>
      </c>
      <c r="M42" s="3">
        <v>222</v>
      </c>
      <c r="N42" s="20" t="str">
        <f>IF(B42=B41, N41, IF(M42=".",".",IF(M42&lt;22.5,"N",IF(M42&lt;67.5,"NE",IF(M42&lt;112.5,"E",IF(M42&lt;157.5,"SE",IF(M42&lt;202.5,"S",IF(M42&lt;247.5,"SW",IF(M42&lt;292.5,"W",IF(M42&lt;337.5,"NW","N"))))))))))</f>
        <v>SE</v>
      </c>
      <c r="O42" s="20" t="str">
        <f t="shared" si="4"/>
        <v>.</v>
      </c>
      <c r="P42" s="20" t="str">
        <f t="shared" si="18"/>
        <v>.</v>
      </c>
      <c r="Q42" s="21">
        <f t="shared" si="5"/>
        <v>0</v>
      </c>
      <c r="R42" s="21">
        <f t="shared" si="6"/>
        <v>0</v>
      </c>
      <c r="S42" s="8">
        <v>1</v>
      </c>
      <c r="T42" s="21" t="s">
        <v>4</v>
      </c>
      <c r="U42" s="21" t="str">
        <f t="shared" si="17"/>
        <v>.</v>
      </c>
      <c r="V42" s="3" t="s">
        <v>6</v>
      </c>
      <c r="W42" s="3">
        <v>5.5</v>
      </c>
      <c r="X42" s="3" t="s">
        <v>204</v>
      </c>
      <c r="Y42" s="14">
        <v>2</v>
      </c>
      <c r="Z42" s="14">
        <v>1</v>
      </c>
      <c r="AA42" s="14">
        <v>0</v>
      </c>
      <c r="AB42" s="23">
        <f t="shared" si="19"/>
        <v>0</v>
      </c>
      <c r="AC42" s="3" t="s">
        <v>258</v>
      </c>
      <c r="AD42" s="25">
        <v>0</v>
      </c>
      <c r="AE42" s="20">
        <f t="shared" si="8"/>
        <v>0</v>
      </c>
      <c r="AF42" s="20">
        <f t="shared" si="9"/>
        <v>0</v>
      </c>
      <c r="AG42" s="20">
        <f t="shared" si="15"/>
        <v>1</v>
      </c>
      <c r="AH42" s="20">
        <f t="shared" si="10"/>
        <v>0</v>
      </c>
      <c r="AI42" s="20">
        <f t="shared" si="11"/>
        <v>-66.913060635885827</v>
      </c>
      <c r="AJ42" s="20">
        <f t="shared" si="12"/>
        <v>-74.314482547739431</v>
      </c>
      <c r="AK42" s="20">
        <f t="shared" si="13"/>
        <v>0</v>
      </c>
      <c r="AL42" s="19">
        <v>100</v>
      </c>
      <c r="AM42" s="23">
        <f t="shared" si="14"/>
        <v>30.48</v>
      </c>
      <c r="AN42" s="19">
        <v>3.8746309394274117</v>
      </c>
    </row>
    <row r="43" spans="1:40" ht="15.75" customHeight="1" thickBot="1" x14ac:dyDescent="0.25">
      <c r="A43" s="5">
        <v>42569</v>
      </c>
      <c r="B43" s="3">
        <v>5</v>
      </c>
      <c r="C43" s="26" t="s">
        <v>358</v>
      </c>
      <c r="D43" s="6">
        <v>0.6645833333333333</v>
      </c>
      <c r="E43" s="13">
        <v>16</v>
      </c>
      <c r="F43" s="13">
        <f t="shared" si="0"/>
        <v>465.99999999999989</v>
      </c>
      <c r="G43" s="3">
        <v>30.7</v>
      </c>
      <c r="H43" s="3" t="s">
        <v>365</v>
      </c>
      <c r="I43" s="3">
        <v>29.3</v>
      </c>
      <c r="J43" s="20" t="str">
        <f t="shared" si="1"/>
        <v>.</v>
      </c>
      <c r="K43" s="20" t="str">
        <f t="shared" si="2"/>
        <v>.</v>
      </c>
      <c r="L43" s="20" t="str">
        <f t="shared" si="16"/>
        <v>.</v>
      </c>
      <c r="M43" s="3">
        <v>222</v>
      </c>
      <c r="N43" s="20" t="str">
        <f>IF(B43=B43, N42, IF(M43=".",".",IF(M43&lt;22.5,"N",IF(M43&lt;67.5,"NE",IF(M43&lt;112.5,"E",IF(M43&lt;157.5,"SE",IF(M43&lt;202.5,"S",IF(M43&lt;247.5,"SW",IF(M43&lt;292.5,"W",IF(M43&lt;337.5,"NW","N"))))))))))</f>
        <v>SE</v>
      </c>
      <c r="O43" s="20" t="str">
        <f t="shared" si="4"/>
        <v>.</v>
      </c>
      <c r="P43" s="20" t="str">
        <f t="shared" si="18"/>
        <v>.</v>
      </c>
      <c r="Q43" s="21">
        <f t="shared" si="5"/>
        <v>0</v>
      </c>
      <c r="R43" s="21">
        <f t="shared" si="6"/>
        <v>0</v>
      </c>
      <c r="S43" s="8">
        <v>1</v>
      </c>
      <c r="T43" s="21" t="s">
        <v>4</v>
      </c>
      <c r="U43" s="21" t="str">
        <f t="shared" si="17"/>
        <v>.</v>
      </c>
      <c r="V43" s="3" t="s">
        <v>6</v>
      </c>
      <c r="W43" s="3">
        <v>4.4000000000000004</v>
      </c>
      <c r="X43" s="3" t="s">
        <v>13</v>
      </c>
      <c r="Y43" s="14">
        <v>2</v>
      </c>
      <c r="Z43" s="14">
        <v>1</v>
      </c>
      <c r="AA43" s="14">
        <v>0</v>
      </c>
      <c r="AB43" s="23">
        <f t="shared" si="19"/>
        <v>0</v>
      </c>
      <c r="AC43" s="3" t="s">
        <v>258</v>
      </c>
      <c r="AD43" s="25">
        <v>0</v>
      </c>
      <c r="AE43" s="20">
        <f t="shared" si="8"/>
        <v>0</v>
      </c>
      <c r="AF43" s="20">
        <f t="shared" si="9"/>
        <v>0</v>
      </c>
      <c r="AG43" s="20">
        <f t="shared" si="15"/>
        <v>1</v>
      </c>
      <c r="AH43" s="20">
        <f t="shared" si="10"/>
        <v>0</v>
      </c>
      <c r="AI43" s="20">
        <f t="shared" si="11"/>
        <v>-66.913060635885827</v>
      </c>
      <c r="AJ43" s="20">
        <f t="shared" si="12"/>
        <v>-74.314482547739431</v>
      </c>
      <c r="AK43" s="20">
        <f t="shared" si="13"/>
        <v>0</v>
      </c>
      <c r="AL43" s="19">
        <v>100</v>
      </c>
      <c r="AM43" s="23">
        <f t="shared" si="14"/>
        <v>30.48</v>
      </c>
      <c r="AN43" s="19">
        <v>3.8746309394274117</v>
      </c>
    </row>
    <row r="44" spans="1:40" ht="15.75" customHeight="1" thickBot="1" x14ac:dyDescent="0.25">
      <c r="A44" s="5">
        <v>42569</v>
      </c>
      <c r="B44" s="3">
        <v>5</v>
      </c>
      <c r="C44" s="26" t="s">
        <v>358</v>
      </c>
      <c r="D44" s="6">
        <v>0.71111111111111114</v>
      </c>
      <c r="E44" s="13">
        <v>17</v>
      </c>
      <c r="F44" s="13">
        <f t="shared" si="0"/>
        <v>533</v>
      </c>
      <c r="G44" s="3">
        <v>28.4</v>
      </c>
      <c r="H44" s="3" t="s">
        <v>365</v>
      </c>
      <c r="I44" s="3">
        <v>29.1</v>
      </c>
      <c r="J44" s="20" t="str">
        <f t="shared" si="1"/>
        <v>.</v>
      </c>
      <c r="K44" s="20" t="str">
        <f t="shared" si="2"/>
        <v>.</v>
      </c>
      <c r="L44" s="20" t="str">
        <f t="shared" si="16"/>
        <v>.</v>
      </c>
      <c r="M44" s="3">
        <v>222</v>
      </c>
      <c r="N44" s="20" t="str">
        <f>IF(B44=B43, N43, IF(M44=".",".",IF(M44&lt;22.5,"N",IF(M44&lt;67.5,"NE",IF(M44&lt;112.5,"E",IF(M44&lt;157.5,"SE",IF(M44&lt;202.5,"S",IF(M44&lt;247.5,"SW",IF(M44&lt;292.5,"W",IF(M44&lt;337.5,"NW","N"))))))))))</f>
        <v>SE</v>
      </c>
      <c r="O44" s="20" t="str">
        <f t="shared" si="4"/>
        <v>.</v>
      </c>
      <c r="P44" s="20" t="str">
        <f t="shared" si="18"/>
        <v>.</v>
      </c>
      <c r="Q44" s="21">
        <f t="shared" si="5"/>
        <v>0</v>
      </c>
      <c r="R44" s="21">
        <f t="shared" si="6"/>
        <v>0</v>
      </c>
      <c r="S44" s="8">
        <v>1</v>
      </c>
      <c r="T44" s="21" t="s">
        <v>4</v>
      </c>
      <c r="U44" s="21" t="str">
        <f t="shared" si="17"/>
        <v>.</v>
      </c>
      <c r="V44" s="3" t="s">
        <v>6</v>
      </c>
      <c r="W44" s="3">
        <v>2.2000000000000002</v>
      </c>
      <c r="X44" s="3" t="s">
        <v>11</v>
      </c>
      <c r="Y44" s="14">
        <v>2</v>
      </c>
      <c r="Z44" s="14">
        <v>1</v>
      </c>
      <c r="AA44" s="14">
        <v>0</v>
      </c>
      <c r="AB44" s="23">
        <f t="shared" si="19"/>
        <v>0</v>
      </c>
      <c r="AC44" s="3" t="s">
        <v>258</v>
      </c>
      <c r="AD44" s="25">
        <v>0</v>
      </c>
      <c r="AE44" s="20">
        <f t="shared" si="8"/>
        <v>0</v>
      </c>
      <c r="AF44" s="20">
        <f t="shared" si="9"/>
        <v>0</v>
      </c>
      <c r="AG44" s="20">
        <f t="shared" si="15"/>
        <v>1</v>
      </c>
      <c r="AH44" s="20">
        <f t="shared" si="10"/>
        <v>0</v>
      </c>
      <c r="AI44" s="20">
        <f t="shared" si="11"/>
        <v>-66.913060635885827</v>
      </c>
      <c r="AJ44" s="20">
        <f t="shared" si="12"/>
        <v>-74.314482547739431</v>
      </c>
      <c r="AK44" s="20">
        <f t="shared" si="13"/>
        <v>0</v>
      </c>
      <c r="AL44" s="19">
        <v>100</v>
      </c>
      <c r="AM44" s="23">
        <f t="shared" si="14"/>
        <v>30.48</v>
      </c>
      <c r="AN44" s="19">
        <v>3.8746309394274117</v>
      </c>
    </row>
    <row r="45" spans="1:40" ht="15.75" customHeight="1" thickBot="1" x14ac:dyDescent="0.25">
      <c r="A45" s="5">
        <v>42569</v>
      </c>
      <c r="B45" s="3">
        <v>5</v>
      </c>
      <c r="C45" s="26" t="s">
        <v>358</v>
      </c>
      <c r="D45" s="6">
        <v>0.75555555555555554</v>
      </c>
      <c r="E45" s="13">
        <v>18</v>
      </c>
      <c r="F45" s="13">
        <f t="shared" si="0"/>
        <v>596.99999999999989</v>
      </c>
      <c r="G45" s="3">
        <v>25.6</v>
      </c>
      <c r="H45" s="3" t="s">
        <v>365</v>
      </c>
      <c r="I45" s="3">
        <v>29</v>
      </c>
      <c r="J45" s="20" t="str">
        <f t="shared" si="1"/>
        <v>.</v>
      </c>
      <c r="K45" s="20" t="str">
        <f t="shared" si="2"/>
        <v>.</v>
      </c>
      <c r="L45" s="20" t="str">
        <f t="shared" si="16"/>
        <v>.</v>
      </c>
      <c r="M45" s="3">
        <v>222</v>
      </c>
      <c r="N45" s="20" t="str">
        <f>IF(B45=B45, N44, IF(M45=".",".",IF(M45&lt;22.5,"N",IF(M45&lt;67.5,"NE",IF(M45&lt;112.5,"E",IF(M45&lt;157.5,"SE",IF(M45&lt;202.5,"S",IF(M45&lt;247.5,"SW",IF(M45&lt;292.5,"W",IF(M45&lt;337.5,"NW","N"))))))))))</f>
        <v>SE</v>
      </c>
      <c r="O45" s="20" t="str">
        <f t="shared" si="4"/>
        <v>.</v>
      </c>
      <c r="P45" s="20" t="str">
        <f t="shared" si="18"/>
        <v>.</v>
      </c>
      <c r="Q45" s="21">
        <f t="shared" si="5"/>
        <v>0</v>
      </c>
      <c r="R45" s="21">
        <f t="shared" si="6"/>
        <v>0</v>
      </c>
      <c r="S45" s="8">
        <v>1</v>
      </c>
      <c r="T45" s="21">
        <f>SQRT((AJ45-AJ35)^2+(AI45-AI35)^2)</f>
        <v>0</v>
      </c>
      <c r="U45" s="21">
        <f t="shared" si="17"/>
        <v>0</v>
      </c>
      <c r="V45" s="3" t="s">
        <v>6</v>
      </c>
      <c r="W45" s="3">
        <v>3.9</v>
      </c>
      <c r="X45" s="3" t="s">
        <v>11</v>
      </c>
      <c r="Y45" s="14">
        <v>2</v>
      </c>
      <c r="Z45" s="14">
        <v>1</v>
      </c>
      <c r="AA45" s="14">
        <v>0</v>
      </c>
      <c r="AB45" s="23">
        <f t="shared" si="19"/>
        <v>0</v>
      </c>
      <c r="AC45" s="3" t="s">
        <v>258</v>
      </c>
      <c r="AD45" s="25">
        <v>0</v>
      </c>
      <c r="AE45" s="20">
        <f t="shared" si="8"/>
        <v>0</v>
      </c>
      <c r="AF45" s="20">
        <f t="shared" si="9"/>
        <v>0</v>
      </c>
      <c r="AG45" s="20">
        <f t="shared" si="15"/>
        <v>1</v>
      </c>
      <c r="AH45" s="20">
        <f t="shared" si="10"/>
        <v>0</v>
      </c>
      <c r="AI45" s="20">
        <f t="shared" si="11"/>
        <v>-66.913060635885827</v>
      </c>
      <c r="AJ45" s="20">
        <f t="shared" si="12"/>
        <v>-74.314482547739431</v>
      </c>
      <c r="AK45" s="20">
        <f t="shared" si="13"/>
        <v>0</v>
      </c>
      <c r="AL45" s="19">
        <v>100</v>
      </c>
      <c r="AM45" s="23">
        <f t="shared" si="14"/>
        <v>30.48</v>
      </c>
      <c r="AN45" s="19">
        <v>3.8746309394274117</v>
      </c>
    </row>
    <row r="46" spans="1:40" ht="13.5" thickBot="1" x14ac:dyDescent="0.25">
      <c r="A46" s="5">
        <v>42569</v>
      </c>
      <c r="B46" s="3">
        <v>6</v>
      </c>
      <c r="C46" s="26" t="s">
        <v>358</v>
      </c>
      <c r="D46" s="6">
        <v>0.34097222222222223</v>
      </c>
      <c r="E46" s="13">
        <v>8</v>
      </c>
      <c r="F46" s="13">
        <f t="shared" si="0"/>
        <v>0</v>
      </c>
      <c r="G46" s="3">
        <v>24.6</v>
      </c>
      <c r="H46" s="3" t="s">
        <v>365</v>
      </c>
      <c r="I46" s="3">
        <v>24.4</v>
      </c>
      <c r="J46" s="20" t="str">
        <f t="shared" si="1"/>
        <v>.</v>
      </c>
      <c r="K46" s="20" t="str">
        <f t="shared" si="2"/>
        <v>.</v>
      </c>
      <c r="L46" s="20" t="str">
        <f t="shared" si="16"/>
        <v>.</v>
      </c>
      <c r="M46" s="3">
        <v>222</v>
      </c>
      <c r="N46" s="20" t="str">
        <f>IF(B46=B45, N45, IF(M46=".",".",IF(M46&lt;22.5,"N",IF(M46&lt;67.5,"NE",IF(M46&lt;112.5,"E",IF(M46&lt;157.5,"SE",IF(M46&lt;202.5,"S",IF(M46&lt;247.5,"SW",IF(M46&lt;292.5,"W",IF(M46&lt;337.5,"NW","N"))))))))))</f>
        <v>SW</v>
      </c>
      <c r="O46" s="20" t="str">
        <f t="shared" si="4"/>
        <v>.</v>
      </c>
      <c r="P46" s="20" t="str">
        <f t="shared" si="18"/>
        <v>.</v>
      </c>
      <c r="Q46" s="21">
        <f t="shared" si="5"/>
        <v>0</v>
      </c>
      <c r="R46" s="21">
        <f t="shared" si="6"/>
        <v>0</v>
      </c>
      <c r="S46" s="8">
        <v>1</v>
      </c>
      <c r="T46" s="21" t="s">
        <v>4</v>
      </c>
      <c r="U46" s="21" t="str">
        <f t="shared" si="17"/>
        <v>.</v>
      </c>
      <c r="V46" s="3" t="s">
        <v>363</v>
      </c>
      <c r="W46" s="3">
        <v>3.1</v>
      </c>
      <c r="X46" s="3" t="s">
        <v>4</v>
      </c>
      <c r="Y46" s="14">
        <v>2</v>
      </c>
      <c r="Z46" s="14">
        <v>1</v>
      </c>
      <c r="AA46" s="14">
        <v>0</v>
      </c>
      <c r="AB46" s="23">
        <f t="shared" si="19"/>
        <v>0</v>
      </c>
      <c r="AC46" s="3" t="s">
        <v>259</v>
      </c>
      <c r="AD46" s="25">
        <v>0</v>
      </c>
      <c r="AE46" s="20" t="str">
        <f t="shared" si="8"/>
        <v>.</v>
      </c>
      <c r="AF46" s="20" t="str">
        <f t="shared" si="9"/>
        <v>.</v>
      </c>
      <c r="AG46" s="20" t="str">
        <f t="shared" si="15"/>
        <v>.</v>
      </c>
      <c r="AH46" s="20" t="str">
        <f t="shared" si="10"/>
        <v>.</v>
      </c>
      <c r="AI46" s="20">
        <f t="shared" si="11"/>
        <v>-66.913060635885827</v>
      </c>
      <c r="AJ46" s="20">
        <f t="shared" si="12"/>
        <v>-74.314482547739431</v>
      </c>
      <c r="AK46" s="20" t="str">
        <f t="shared" si="13"/>
        <v>.</v>
      </c>
      <c r="AL46" s="19">
        <v>100</v>
      </c>
      <c r="AM46" s="23">
        <f t="shared" si="14"/>
        <v>30.48</v>
      </c>
      <c r="AN46" s="19">
        <v>3.8746309394274117</v>
      </c>
    </row>
    <row r="47" spans="1:40" ht="13.5" thickBot="1" x14ac:dyDescent="0.25">
      <c r="A47" s="5">
        <v>42569</v>
      </c>
      <c r="B47" s="3">
        <v>6</v>
      </c>
      <c r="C47" s="26" t="s">
        <v>358</v>
      </c>
      <c r="D47" s="6">
        <v>0.3756944444444445</v>
      </c>
      <c r="E47" s="13">
        <v>9</v>
      </c>
      <c r="F47" s="13">
        <f t="shared" si="0"/>
        <v>50.000000000000064</v>
      </c>
      <c r="G47" s="3">
        <v>22.1</v>
      </c>
      <c r="H47" s="3" t="s">
        <v>365</v>
      </c>
      <c r="I47" s="3">
        <v>26</v>
      </c>
      <c r="J47" s="20" t="str">
        <f t="shared" si="1"/>
        <v>.</v>
      </c>
      <c r="K47" s="20" t="str">
        <f t="shared" si="2"/>
        <v>.</v>
      </c>
      <c r="L47" s="20" t="str">
        <f t="shared" si="16"/>
        <v>.</v>
      </c>
      <c r="M47" s="3">
        <v>222</v>
      </c>
      <c r="N47" s="20" t="str">
        <f>IF(B47=B46, N46, IF(M47=".",".",IF(M47&lt;22.5,"N",IF(M47&lt;67.5,"NE",IF(M47&lt;112.5,"E",IF(M47&lt;157.5,"SE",IF(M47&lt;202.5,"S",IF(M47&lt;247.5,"SW",IF(M47&lt;292.5,"W",IF(M47&lt;337.5,"NW","N"))))))))))</f>
        <v>SW</v>
      </c>
      <c r="O47" s="20" t="str">
        <f t="shared" si="4"/>
        <v>.</v>
      </c>
      <c r="P47" s="20" t="str">
        <f t="shared" si="18"/>
        <v>.</v>
      </c>
      <c r="Q47" s="21">
        <f t="shared" si="5"/>
        <v>0</v>
      </c>
      <c r="R47" s="21">
        <f t="shared" si="6"/>
        <v>0</v>
      </c>
      <c r="S47" s="8">
        <v>1</v>
      </c>
      <c r="T47" s="21" t="s">
        <v>4</v>
      </c>
      <c r="U47" s="21" t="str">
        <f t="shared" si="17"/>
        <v>.</v>
      </c>
      <c r="V47" s="3" t="s">
        <v>6</v>
      </c>
      <c r="W47" s="3">
        <v>2.2000000000000002</v>
      </c>
      <c r="X47" s="3" t="s">
        <v>6</v>
      </c>
      <c r="Y47" s="14">
        <v>2</v>
      </c>
      <c r="Z47" s="14">
        <v>1</v>
      </c>
      <c r="AA47" s="14">
        <v>0</v>
      </c>
      <c r="AB47" s="23">
        <f t="shared" si="19"/>
        <v>0</v>
      </c>
      <c r="AC47" s="3" t="s">
        <v>259</v>
      </c>
      <c r="AD47" s="25">
        <v>0</v>
      </c>
      <c r="AE47" s="20">
        <f t="shared" si="8"/>
        <v>0</v>
      </c>
      <c r="AF47" s="20">
        <f t="shared" si="9"/>
        <v>0</v>
      </c>
      <c r="AG47" s="20">
        <f t="shared" si="15"/>
        <v>1</v>
      </c>
      <c r="AH47" s="20">
        <f t="shared" si="10"/>
        <v>0</v>
      </c>
      <c r="AI47" s="20">
        <f t="shared" si="11"/>
        <v>-66.913060635885827</v>
      </c>
      <c r="AJ47" s="20">
        <f t="shared" si="12"/>
        <v>-74.314482547739431</v>
      </c>
      <c r="AK47" s="20">
        <f t="shared" si="13"/>
        <v>0</v>
      </c>
      <c r="AL47" s="19">
        <v>100</v>
      </c>
      <c r="AM47" s="23">
        <f t="shared" si="14"/>
        <v>30.48</v>
      </c>
      <c r="AN47" s="19">
        <v>3.8746309394274117</v>
      </c>
    </row>
    <row r="48" spans="1:40" ht="13.5" thickBot="1" x14ac:dyDescent="0.25">
      <c r="A48" s="5">
        <v>42569</v>
      </c>
      <c r="B48" s="3">
        <v>6</v>
      </c>
      <c r="C48" s="26" t="s">
        <v>358</v>
      </c>
      <c r="D48" s="6">
        <v>0.41736111111111113</v>
      </c>
      <c r="E48" s="13">
        <v>10</v>
      </c>
      <c r="F48" s="13">
        <f t="shared" si="0"/>
        <v>110</v>
      </c>
      <c r="G48" s="3">
        <v>31.1</v>
      </c>
      <c r="H48" s="3" t="s">
        <v>365</v>
      </c>
      <c r="I48" s="3">
        <v>25.5</v>
      </c>
      <c r="J48" s="20">
        <f t="shared" si="1"/>
        <v>2.408554367752175</v>
      </c>
      <c r="K48" s="20">
        <f t="shared" si="2"/>
        <v>221.99999999999997</v>
      </c>
      <c r="L48" s="20">
        <f>K48-MOD(M47+180,360)</f>
        <v>179.99999999999997</v>
      </c>
      <c r="M48" s="3">
        <v>222</v>
      </c>
      <c r="N48" s="20" t="str">
        <f>IF(B48=B48, N47, IF(M48=".",".",IF(M48&lt;22.5,"N",IF(M48&lt;67.5,"NE",IF(M48&lt;112.5,"E",IF(M48&lt;157.5,"SE",IF(M48&lt;202.5,"S",IF(M48&lt;247.5,"SW",IF(M48&lt;292.5,"W",IF(M48&lt;337.5,"NW","N"))))))))))</f>
        <v>SW</v>
      </c>
      <c r="O48" s="20" t="str">
        <f t="shared" si="4"/>
        <v>SW</v>
      </c>
      <c r="P48" s="20">
        <f t="shared" si="18"/>
        <v>6</v>
      </c>
      <c r="Q48" s="21">
        <f t="shared" si="5"/>
        <v>7.9999999999999947</v>
      </c>
      <c r="R48" s="21">
        <f t="shared" si="6"/>
        <v>7.9999999999999947</v>
      </c>
      <c r="S48" s="8">
        <v>1</v>
      </c>
      <c r="T48" s="21" t="s">
        <v>4</v>
      </c>
      <c r="U48" s="21" t="str">
        <f t="shared" si="17"/>
        <v>.</v>
      </c>
      <c r="V48" s="3" t="s">
        <v>6</v>
      </c>
      <c r="W48" s="3">
        <v>2.2000000000000002</v>
      </c>
      <c r="X48" s="3" t="s">
        <v>4</v>
      </c>
      <c r="Y48" s="14">
        <v>2</v>
      </c>
      <c r="Z48" s="14">
        <v>1</v>
      </c>
      <c r="AA48" s="14">
        <v>0</v>
      </c>
      <c r="AB48" s="23">
        <f t="shared" si="19"/>
        <v>0</v>
      </c>
      <c r="AC48" s="3" t="s">
        <v>259</v>
      </c>
      <c r="AD48" s="25">
        <v>0</v>
      </c>
      <c r="AE48" s="20">
        <f t="shared" si="8"/>
        <v>-5.9451586038191522</v>
      </c>
      <c r="AF48" s="20">
        <f t="shared" si="9"/>
        <v>-5.9451586038191522</v>
      </c>
      <c r="AG48" s="20">
        <f t="shared" si="15"/>
        <v>1</v>
      </c>
      <c r="AH48" s="20">
        <f t="shared" si="10"/>
        <v>7.9999999999999947</v>
      </c>
      <c r="AI48" s="20">
        <f t="shared" si="11"/>
        <v>-72.266105486756686</v>
      </c>
      <c r="AJ48" s="20">
        <f t="shared" si="12"/>
        <v>-80.259641151558583</v>
      </c>
      <c r="AK48" s="20">
        <f t="shared" si="13"/>
        <v>-5.3530448508708588</v>
      </c>
      <c r="AL48" s="19">
        <v>108</v>
      </c>
      <c r="AM48" s="23">
        <f t="shared" si="14"/>
        <v>32.918399999999998</v>
      </c>
      <c r="AN48" s="19">
        <v>3.8746309394274117</v>
      </c>
    </row>
    <row r="49" spans="1:40" ht="13.5" thickBot="1" x14ac:dyDescent="0.25">
      <c r="A49" s="5">
        <v>42569</v>
      </c>
      <c r="B49" s="3">
        <v>6</v>
      </c>
      <c r="C49" s="26" t="s">
        <v>358</v>
      </c>
      <c r="D49" s="6">
        <v>0.45763888888888887</v>
      </c>
      <c r="E49" s="13">
        <v>11</v>
      </c>
      <c r="F49" s="13">
        <f t="shared" si="0"/>
        <v>167.99999999999994</v>
      </c>
      <c r="G49" s="3">
        <v>34.1</v>
      </c>
      <c r="H49" s="3" t="s">
        <v>365</v>
      </c>
      <c r="I49" s="3">
        <v>30.3</v>
      </c>
      <c r="J49" s="20">
        <f t="shared" si="1"/>
        <v>1.6727201408472272</v>
      </c>
      <c r="K49" s="20">
        <f t="shared" si="2"/>
        <v>95.839804377074742</v>
      </c>
      <c r="L49" s="20">
        <f t="shared" si="16"/>
        <v>-126.16019562292523</v>
      </c>
      <c r="M49" s="3">
        <v>218</v>
      </c>
      <c r="N49" s="20" t="str">
        <f>IF(B49=B48, N48, IF(M49=".",".",IF(M49&lt;22.5,"N",IF(M49&lt;67.5,"NE",IF(M49&lt;112.5,"E",IF(M49&lt;157.5,"SE",IF(M49&lt;202.5,"S",IF(M49&lt;247.5,"SW",IF(M49&lt;292.5,"W",IF(M49&lt;337.5,"NW","N"))))))))))</f>
        <v>SW</v>
      </c>
      <c r="O49" s="20" t="str">
        <f t="shared" si="4"/>
        <v>E</v>
      </c>
      <c r="P49" s="20">
        <f t="shared" si="18"/>
        <v>3</v>
      </c>
      <c r="Q49" s="21">
        <f t="shared" si="5"/>
        <v>8.8991578151772508</v>
      </c>
      <c r="R49" s="21">
        <f t="shared" si="6"/>
        <v>16.899157815177247</v>
      </c>
      <c r="S49" s="8">
        <v>1</v>
      </c>
      <c r="T49" s="21" t="s">
        <v>4</v>
      </c>
      <c r="U49" s="21" t="str">
        <f t="shared" si="17"/>
        <v>.</v>
      </c>
      <c r="V49" s="3" t="s">
        <v>6</v>
      </c>
      <c r="W49" s="3">
        <v>0</v>
      </c>
      <c r="X49" s="3" t="s">
        <v>93</v>
      </c>
      <c r="Y49" s="14">
        <v>2</v>
      </c>
      <c r="Z49" s="14">
        <v>1</v>
      </c>
      <c r="AA49" s="14">
        <v>0</v>
      </c>
      <c r="AB49" s="23">
        <f t="shared" si="19"/>
        <v>0</v>
      </c>
      <c r="AC49" s="3" t="s">
        <v>259</v>
      </c>
      <c r="AD49" s="25">
        <v>0</v>
      </c>
      <c r="AE49" s="20">
        <f t="shared" si="8"/>
        <v>-0.90546646993378488</v>
      </c>
      <c r="AF49" s="20">
        <f t="shared" si="9"/>
        <v>-0.90546646993378488</v>
      </c>
      <c r="AG49" s="20">
        <f t="shared" si="15"/>
        <v>1</v>
      </c>
      <c r="AH49" s="20">
        <f t="shared" si="10"/>
        <v>8.8991578151772508</v>
      </c>
      <c r="AI49" s="20">
        <f t="shared" si="11"/>
        <v>-63.413131958542792</v>
      </c>
      <c r="AJ49" s="20">
        <f t="shared" si="12"/>
        <v>-81.165107621492368</v>
      </c>
      <c r="AK49" s="20">
        <f t="shared" si="13"/>
        <v>8.8529735282138944</v>
      </c>
      <c r="AL49" s="19">
        <v>103</v>
      </c>
      <c r="AM49" s="23">
        <f t="shared" si="14"/>
        <v>31.394400000000001</v>
      </c>
      <c r="AN49" s="19">
        <v>3.8048177693476384</v>
      </c>
    </row>
    <row r="50" spans="1:40" ht="13.5" thickBot="1" x14ac:dyDescent="0.25">
      <c r="A50" s="5">
        <v>42569</v>
      </c>
      <c r="B50" s="3">
        <v>6</v>
      </c>
      <c r="C50" s="26" t="s">
        <v>358</v>
      </c>
      <c r="D50" s="6">
        <v>0.5</v>
      </c>
      <c r="E50" s="13">
        <v>12</v>
      </c>
      <c r="F50" s="13">
        <f t="shared" si="0"/>
        <v>228.99999999999997</v>
      </c>
      <c r="G50" s="3">
        <v>37.299999999999997</v>
      </c>
      <c r="H50" s="3" t="s">
        <v>365</v>
      </c>
      <c r="I50" s="3">
        <v>29.6</v>
      </c>
      <c r="J50" s="20">
        <f t="shared" si="1"/>
        <v>2.4783675378319483</v>
      </c>
      <c r="K50" s="20">
        <f t="shared" si="2"/>
        <v>217.99999999999997</v>
      </c>
      <c r="L50" s="20">
        <f t="shared" si="16"/>
        <v>122.16019562292523</v>
      </c>
      <c r="M50" s="3">
        <v>218</v>
      </c>
      <c r="N50" s="20" t="str">
        <f>IF(B50=B50, N49, IF(M50=".",".",IF(M50&lt;22.5,"N",IF(M50&lt;67.5,"NE",IF(M50&lt;112.5,"E",IF(M50&lt;157.5,"SE",IF(M50&lt;202.5,"S",IF(M50&lt;247.5,"SW",IF(M50&lt;292.5,"W",IF(M50&lt;337.5,"NW","N"))))))))))</f>
        <v>SW</v>
      </c>
      <c r="O50" s="20" t="str">
        <f t="shared" si="4"/>
        <v>SW</v>
      </c>
      <c r="P50" s="20">
        <f t="shared" si="18"/>
        <v>6</v>
      </c>
      <c r="Q50" s="21">
        <f t="shared" si="5"/>
        <v>4.0000000000000071</v>
      </c>
      <c r="R50" s="21">
        <f t="shared" si="6"/>
        <v>20.899157815177254</v>
      </c>
      <c r="S50" s="8">
        <v>1</v>
      </c>
      <c r="T50" s="21" t="s">
        <v>4</v>
      </c>
      <c r="U50" s="21" t="str">
        <f t="shared" si="17"/>
        <v>.</v>
      </c>
      <c r="V50" s="3" t="s">
        <v>6</v>
      </c>
      <c r="W50" s="3">
        <v>2.8</v>
      </c>
      <c r="X50" s="3" t="s">
        <v>93</v>
      </c>
      <c r="Y50" s="14">
        <v>2</v>
      </c>
      <c r="Z50" s="14">
        <v>1</v>
      </c>
      <c r="AA50" s="14">
        <v>0</v>
      </c>
      <c r="AB50" s="23">
        <f t="shared" si="19"/>
        <v>0</v>
      </c>
      <c r="AC50" s="3" t="s">
        <v>259</v>
      </c>
      <c r="AD50" s="25">
        <v>0</v>
      </c>
      <c r="AE50" s="20">
        <f t="shared" si="8"/>
        <v>-3.1520430144268943</v>
      </c>
      <c r="AF50" s="20">
        <f t="shared" si="9"/>
        <v>-3.1520430144268943</v>
      </c>
      <c r="AG50" s="20">
        <f t="shared" si="15"/>
        <v>1</v>
      </c>
      <c r="AH50" s="20">
        <f t="shared" si="10"/>
        <v>4.0000000000000071</v>
      </c>
      <c r="AI50" s="20">
        <f t="shared" si="11"/>
        <v>-65.875777859845428</v>
      </c>
      <c r="AJ50" s="20">
        <f t="shared" si="12"/>
        <v>-84.317150635919262</v>
      </c>
      <c r="AK50" s="20">
        <f t="shared" si="13"/>
        <v>-2.4626459013026363</v>
      </c>
      <c r="AL50" s="19">
        <v>107</v>
      </c>
      <c r="AM50" s="23">
        <f t="shared" si="14"/>
        <v>32.613599999999998</v>
      </c>
      <c r="AN50" s="19">
        <v>3.8048177693476384</v>
      </c>
    </row>
    <row r="51" spans="1:40" ht="13.5" thickBot="1" x14ac:dyDescent="0.25">
      <c r="A51" s="5">
        <v>42569</v>
      </c>
      <c r="B51" s="3">
        <v>6</v>
      </c>
      <c r="C51" s="26" t="s">
        <v>358</v>
      </c>
      <c r="D51" s="6">
        <v>0.54375000000000007</v>
      </c>
      <c r="E51" s="13">
        <v>13</v>
      </c>
      <c r="F51" s="13">
        <f t="shared" si="0"/>
        <v>292.00000000000006</v>
      </c>
      <c r="G51" s="3">
        <v>43.4</v>
      </c>
      <c r="H51" s="3" t="s">
        <v>365</v>
      </c>
      <c r="I51" s="3">
        <v>30.3</v>
      </c>
      <c r="J51" s="20" t="str">
        <f t="shared" si="1"/>
        <v>.</v>
      </c>
      <c r="K51" s="20" t="str">
        <f t="shared" si="2"/>
        <v>.</v>
      </c>
      <c r="L51" s="20" t="str">
        <f t="shared" si="16"/>
        <v>.</v>
      </c>
      <c r="M51" s="3">
        <v>218</v>
      </c>
      <c r="N51" s="20" t="str">
        <f>IF(B51=B50, N50, IF(M51=".",".",IF(M51&lt;22.5,"N",IF(M51&lt;67.5,"NE",IF(M51&lt;112.5,"E",IF(M51&lt;157.5,"SE",IF(M51&lt;202.5,"S",IF(M51&lt;247.5,"SW",IF(M51&lt;292.5,"W",IF(M51&lt;337.5,"NW","N"))))))))))</f>
        <v>SW</v>
      </c>
      <c r="O51" s="20" t="str">
        <f t="shared" si="4"/>
        <v>.</v>
      </c>
      <c r="P51" s="20" t="str">
        <f t="shared" si="18"/>
        <v>.</v>
      </c>
      <c r="Q51" s="21">
        <f t="shared" si="5"/>
        <v>0</v>
      </c>
      <c r="R51" s="21">
        <f t="shared" si="6"/>
        <v>20.899157815177254</v>
      </c>
      <c r="S51" s="8">
        <v>1</v>
      </c>
      <c r="T51" s="21" t="s">
        <v>4</v>
      </c>
      <c r="U51" s="21" t="str">
        <f t="shared" si="17"/>
        <v>.</v>
      </c>
      <c r="V51" s="3" t="s">
        <v>6</v>
      </c>
      <c r="W51" s="3">
        <v>0.7</v>
      </c>
      <c r="X51" s="3" t="s">
        <v>13</v>
      </c>
      <c r="Y51" s="14">
        <v>2</v>
      </c>
      <c r="Z51" s="14">
        <v>1</v>
      </c>
      <c r="AA51" s="14">
        <v>0</v>
      </c>
      <c r="AB51" s="23">
        <f t="shared" si="19"/>
        <v>0</v>
      </c>
      <c r="AC51" s="3" t="s">
        <v>259</v>
      </c>
      <c r="AD51" s="25">
        <v>0</v>
      </c>
      <c r="AE51" s="20">
        <f t="shared" si="8"/>
        <v>0</v>
      </c>
      <c r="AF51" s="20">
        <f t="shared" si="9"/>
        <v>0</v>
      </c>
      <c r="AG51" s="20">
        <f t="shared" si="15"/>
        <v>1</v>
      </c>
      <c r="AH51" s="20">
        <f t="shared" si="10"/>
        <v>0</v>
      </c>
      <c r="AI51" s="20">
        <f t="shared" si="11"/>
        <v>-65.875777859845428</v>
      </c>
      <c r="AJ51" s="20">
        <f t="shared" si="12"/>
        <v>-84.317150635919262</v>
      </c>
      <c r="AK51" s="20">
        <f t="shared" si="13"/>
        <v>0</v>
      </c>
      <c r="AL51" s="19">
        <v>107</v>
      </c>
      <c r="AM51" s="23">
        <f t="shared" si="14"/>
        <v>32.613599999999998</v>
      </c>
      <c r="AN51" s="19">
        <v>3.8048177693476384</v>
      </c>
    </row>
    <row r="52" spans="1:40" ht="13.5" thickBot="1" x14ac:dyDescent="0.25">
      <c r="A52" s="5">
        <v>42569</v>
      </c>
      <c r="B52" s="3">
        <v>6</v>
      </c>
      <c r="C52" s="26" t="s">
        <v>358</v>
      </c>
      <c r="D52" s="6">
        <v>0.58333333333333337</v>
      </c>
      <c r="E52" s="13">
        <v>14</v>
      </c>
      <c r="F52" s="13">
        <f t="shared" si="0"/>
        <v>349</v>
      </c>
      <c r="G52" s="3">
        <v>44</v>
      </c>
      <c r="H52" s="3" t="s">
        <v>365</v>
      </c>
      <c r="I52" s="3">
        <v>27.3</v>
      </c>
      <c r="J52" s="20" t="str">
        <f t="shared" si="1"/>
        <v>.</v>
      </c>
      <c r="K52" s="20" t="str">
        <f t="shared" si="2"/>
        <v>.</v>
      </c>
      <c r="L52" s="20" t="str">
        <f t="shared" si="16"/>
        <v>.</v>
      </c>
      <c r="M52" s="3">
        <v>218</v>
      </c>
      <c r="N52" s="20" t="str">
        <f>IF(B52=B52, N51, IF(M52=".",".",IF(M52&lt;22.5,"N",IF(M52&lt;67.5,"NE",IF(M52&lt;112.5,"E",IF(M52&lt;157.5,"SE",IF(M52&lt;202.5,"S",IF(M52&lt;247.5,"SW",IF(M52&lt;292.5,"W",IF(M52&lt;337.5,"NW","N"))))))))))</f>
        <v>SW</v>
      </c>
      <c r="O52" s="20" t="str">
        <f t="shared" si="4"/>
        <v>.</v>
      </c>
      <c r="P52" s="20" t="str">
        <f t="shared" si="18"/>
        <v>.</v>
      </c>
      <c r="Q52" s="21">
        <f t="shared" si="5"/>
        <v>0</v>
      </c>
      <c r="R52" s="21">
        <f t="shared" si="6"/>
        <v>20.899157815177254</v>
      </c>
      <c r="S52" s="8">
        <v>1</v>
      </c>
      <c r="T52" s="21" t="s">
        <v>4</v>
      </c>
      <c r="U52" s="21" t="str">
        <f t="shared" si="17"/>
        <v>.</v>
      </c>
      <c r="V52" s="3" t="s">
        <v>6</v>
      </c>
      <c r="W52" s="3">
        <v>4.4000000000000004</v>
      </c>
      <c r="X52" s="3" t="s">
        <v>13</v>
      </c>
      <c r="Y52" s="14">
        <v>2</v>
      </c>
      <c r="Z52" s="14">
        <v>1</v>
      </c>
      <c r="AA52" s="14">
        <v>0</v>
      </c>
      <c r="AB52" s="23">
        <f t="shared" si="19"/>
        <v>0</v>
      </c>
      <c r="AC52" s="3" t="s">
        <v>259</v>
      </c>
      <c r="AD52" s="25">
        <v>0</v>
      </c>
      <c r="AE52" s="20">
        <f t="shared" si="8"/>
        <v>0</v>
      </c>
      <c r="AF52" s="20">
        <f t="shared" si="9"/>
        <v>0</v>
      </c>
      <c r="AG52" s="20">
        <f t="shared" si="15"/>
        <v>1</v>
      </c>
      <c r="AH52" s="20">
        <f t="shared" si="10"/>
        <v>0</v>
      </c>
      <c r="AI52" s="20">
        <f t="shared" si="11"/>
        <v>-65.875777859845428</v>
      </c>
      <c r="AJ52" s="20">
        <f t="shared" si="12"/>
        <v>-84.317150635919262</v>
      </c>
      <c r="AK52" s="20">
        <f t="shared" si="13"/>
        <v>0</v>
      </c>
      <c r="AL52" s="19">
        <v>107</v>
      </c>
      <c r="AM52" s="23">
        <f t="shared" si="14"/>
        <v>32.613599999999998</v>
      </c>
      <c r="AN52" s="19">
        <v>3.8048177693476384</v>
      </c>
    </row>
    <row r="53" spans="1:40" ht="13.5" thickBot="1" x14ac:dyDescent="0.25">
      <c r="A53" s="5">
        <v>42569</v>
      </c>
      <c r="B53" s="3">
        <v>6</v>
      </c>
      <c r="C53" s="26" t="s">
        <v>358</v>
      </c>
      <c r="D53" s="6">
        <v>0.625</v>
      </c>
      <c r="E53" s="13">
        <v>15</v>
      </c>
      <c r="F53" s="13">
        <f t="shared" si="0"/>
        <v>408.99999999999994</v>
      </c>
      <c r="G53" s="3">
        <v>42.8</v>
      </c>
      <c r="H53" s="3" t="s">
        <v>365</v>
      </c>
      <c r="I53" s="3">
        <v>27.9</v>
      </c>
      <c r="J53" s="20" t="str">
        <f t="shared" si="1"/>
        <v>.</v>
      </c>
      <c r="K53" s="20" t="str">
        <f t="shared" si="2"/>
        <v>.</v>
      </c>
      <c r="L53" s="20" t="str">
        <f t="shared" si="16"/>
        <v>.</v>
      </c>
      <c r="M53" s="3">
        <v>218</v>
      </c>
      <c r="N53" s="20" t="str">
        <f>IF(B53=B52, N52, IF(M53=".",".",IF(M53&lt;22.5,"N",IF(M53&lt;67.5,"NE",IF(M53&lt;112.5,"E",IF(M53&lt;157.5,"SE",IF(M53&lt;202.5,"S",IF(M53&lt;247.5,"SW",IF(M53&lt;292.5,"W",IF(M53&lt;337.5,"NW","N"))))))))))</f>
        <v>SW</v>
      </c>
      <c r="O53" s="20" t="str">
        <f t="shared" si="4"/>
        <v>.</v>
      </c>
      <c r="P53" s="20" t="str">
        <f t="shared" si="18"/>
        <v>.</v>
      </c>
      <c r="Q53" s="21">
        <f t="shared" si="5"/>
        <v>0</v>
      </c>
      <c r="R53" s="21">
        <f t="shared" si="6"/>
        <v>20.899157815177254</v>
      </c>
      <c r="S53" s="8">
        <v>1</v>
      </c>
      <c r="T53" s="21" t="s">
        <v>4</v>
      </c>
      <c r="U53" s="21" t="str">
        <f t="shared" si="17"/>
        <v>.</v>
      </c>
      <c r="V53" s="3" t="s">
        <v>6</v>
      </c>
      <c r="W53" s="3">
        <v>5.5</v>
      </c>
      <c r="X53" s="3" t="s">
        <v>43</v>
      </c>
      <c r="Y53" s="14">
        <v>0</v>
      </c>
      <c r="Z53" s="14">
        <v>0</v>
      </c>
      <c r="AA53" s="14">
        <v>1</v>
      </c>
      <c r="AB53" s="23">
        <f t="shared" si="19"/>
        <v>1</v>
      </c>
      <c r="AC53" s="3" t="s">
        <v>259</v>
      </c>
      <c r="AD53" s="25">
        <v>0</v>
      </c>
      <c r="AE53" s="20">
        <f t="shared" si="8"/>
        <v>0</v>
      </c>
      <c r="AF53" s="20">
        <f t="shared" si="9"/>
        <v>0</v>
      </c>
      <c r="AG53" s="20">
        <f t="shared" si="15"/>
        <v>1</v>
      </c>
      <c r="AH53" s="20">
        <f t="shared" si="10"/>
        <v>0</v>
      </c>
      <c r="AI53" s="20">
        <f t="shared" si="11"/>
        <v>-65.875777859845428</v>
      </c>
      <c r="AJ53" s="20">
        <f t="shared" si="12"/>
        <v>-84.317150635919262</v>
      </c>
      <c r="AK53" s="20">
        <f t="shared" si="13"/>
        <v>0</v>
      </c>
      <c r="AL53" s="19">
        <v>107</v>
      </c>
      <c r="AM53" s="23">
        <f t="shared" si="14"/>
        <v>32.613599999999998</v>
      </c>
      <c r="AN53" s="19">
        <v>3.8048177693476384</v>
      </c>
    </row>
    <row r="54" spans="1:40" ht="13.5" thickBot="1" x14ac:dyDescent="0.25">
      <c r="A54" s="5">
        <v>42569</v>
      </c>
      <c r="B54" s="3">
        <v>6</v>
      </c>
      <c r="C54" s="26" t="s">
        <v>358</v>
      </c>
      <c r="D54" s="6">
        <v>0.6645833333333333</v>
      </c>
      <c r="E54" s="13">
        <v>16</v>
      </c>
      <c r="F54" s="13">
        <f t="shared" si="0"/>
        <v>465.99999999999989</v>
      </c>
      <c r="G54" s="3">
        <v>46.2</v>
      </c>
      <c r="H54" s="3" t="s">
        <v>365</v>
      </c>
      <c r="I54" s="3">
        <v>29.3</v>
      </c>
      <c r="J54" s="20" t="str">
        <f t="shared" si="1"/>
        <v>.</v>
      </c>
      <c r="K54" s="20" t="str">
        <f t="shared" si="2"/>
        <v>.</v>
      </c>
      <c r="L54" s="20" t="str">
        <f t="shared" si="16"/>
        <v>.</v>
      </c>
      <c r="M54" s="3">
        <v>218</v>
      </c>
      <c r="N54" s="20" t="str">
        <f>IF(B54=B54, N53, IF(M54=".",".",IF(M54&lt;22.5,"N",IF(M54&lt;67.5,"NE",IF(M54&lt;112.5,"E",IF(M54&lt;157.5,"SE",IF(M54&lt;202.5,"S",IF(M54&lt;247.5,"SW",IF(M54&lt;292.5,"W",IF(M54&lt;337.5,"NW","N"))))))))))</f>
        <v>SW</v>
      </c>
      <c r="O54" s="20" t="str">
        <f t="shared" si="4"/>
        <v>.</v>
      </c>
      <c r="P54" s="20" t="str">
        <f t="shared" si="18"/>
        <v>.</v>
      </c>
      <c r="Q54" s="21">
        <f t="shared" si="5"/>
        <v>0</v>
      </c>
      <c r="R54" s="21">
        <f t="shared" si="6"/>
        <v>20.899157815177254</v>
      </c>
      <c r="S54" s="8">
        <v>1</v>
      </c>
      <c r="T54" s="21" t="s">
        <v>4</v>
      </c>
      <c r="U54" s="21" t="str">
        <f t="shared" si="17"/>
        <v>.</v>
      </c>
      <c r="V54" s="3" t="s">
        <v>6</v>
      </c>
      <c r="W54" s="3">
        <v>4.4000000000000004</v>
      </c>
      <c r="X54" s="3" t="s">
        <v>43</v>
      </c>
      <c r="Y54" s="14">
        <v>0</v>
      </c>
      <c r="Z54" s="14">
        <v>0</v>
      </c>
      <c r="AA54" s="14">
        <v>1</v>
      </c>
      <c r="AB54" s="23" t="str">
        <f t="shared" si="19"/>
        <v>.</v>
      </c>
      <c r="AC54" s="3" t="s">
        <v>259</v>
      </c>
      <c r="AD54" s="25">
        <v>0</v>
      </c>
      <c r="AE54" s="20">
        <f t="shared" si="8"/>
        <v>0</v>
      </c>
      <c r="AF54" s="20">
        <f t="shared" si="9"/>
        <v>0</v>
      </c>
      <c r="AG54" s="20">
        <f t="shared" si="15"/>
        <v>1</v>
      </c>
      <c r="AH54" s="20">
        <f t="shared" si="10"/>
        <v>0</v>
      </c>
      <c r="AI54" s="20">
        <f t="shared" si="11"/>
        <v>-65.875777859845428</v>
      </c>
      <c r="AJ54" s="20">
        <f t="shared" si="12"/>
        <v>-84.317150635919262</v>
      </c>
      <c r="AK54" s="20">
        <f t="shared" si="13"/>
        <v>0</v>
      </c>
      <c r="AL54" s="19">
        <v>107</v>
      </c>
      <c r="AM54" s="23">
        <f t="shared" si="14"/>
        <v>32.613599999999998</v>
      </c>
      <c r="AN54" s="19">
        <v>3.8048177693476384</v>
      </c>
    </row>
    <row r="55" spans="1:40" ht="13.5" thickBot="1" x14ac:dyDescent="0.25">
      <c r="A55" s="5">
        <v>42569</v>
      </c>
      <c r="B55" s="3">
        <v>6</v>
      </c>
      <c r="C55" s="26" t="s">
        <v>358</v>
      </c>
      <c r="D55" s="6">
        <v>0.71111111111111114</v>
      </c>
      <c r="E55" s="13">
        <v>17</v>
      </c>
      <c r="F55" s="13">
        <f t="shared" si="0"/>
        <v>533</v>
      </c>
      <c r="G55" s="3">
        <v>30</v>
      </c>
      <c r="H55" s="3" t="s">
        <v>365</v>
      </c>
      <c r="I55" s="3">
        <v>29.1</v>
      </c>
      <c r="J55" s="20" t="str">
        <f t="shared" si="1"/>
        <v>.</v>
      </c>
      <c r="K55" s="20" t="str">
        <f t="shared" si="2"/>
        <v>.</v>
      </c>
      <c r="L55" s="20" t="str">
        <f t="shared" si="16"/>
        <v>.</v>
      </c>
      <c r="M55" s="3">
        <v>218</v>
      </c>
      <c r="N55" s="20" t="str">
        <f>IF(B55=B54, N54, IF(M55=".",".",IF(M55&lt;22.5,"N",IF(M55&lt;67.5,"NE",IF(M55&lt;112.5,"E",IF(M55&lt;157.5,"SE",IF(M55&lt;202.5,"S",IF(M55&lt;247.5,"SW",IF(M55&lt;292.5,"W",IF(M55&lt;337.5,"NW","N"))))))))))</f>
        <v>SW</v>
      </c>
      <c r="O55" s="20" t="str">
        <f t="shared" si="4"/>
        <v>.</v>
      </c>
      <c r="P55" s="20" t="str">
        <f t="shared" si="18"/>
        <v>.</v>
      </c>
      <c r="Q55" s="21">
        <f t="shared" si="5"/>
        <v>0</v>
      </c>
      <c r="R55" s="21">
        <f t="shared" si="6"/>
        <v>20.899157815177254</v>
      </c>
      <c r="S55" s="8">
        <v>1</v>
      </c>
      <c r="T55" s="21" t="s">
        <v>4</v>
      </c>
      <c r="U55" s="21" t="str">
        <f t="shared" si="17"/>
        <v>.</v>
      </c>
      <c r="V55" s="3" t="s">
        <v>6</v>
      </c>
      <c r="W55" s="3">
        <v>2.2000000000000002</v>
      </c>
      <c r="X55" s="3" t="s">
        <v>43</v>
      </c>
      <c r="Y55" s="14">
        <v>0</v>
      </c>
      <c r="Z55" s="14">
        <v>0</v>
      </c>
      <c r="AA55" s="14">
        <v>1</v>
      </c>
      <c r="AB55" s="23" t="str">
        <f t="shared" si="19"/>
        <v>.</v>
      </c>
      <c r="AC55" s="3" t="s">
        <v>259</v>
      </c>
      <c r="AD55" s="25">
        <v>0</v>
      </c>
      <c r="AE55" s="20">
        <f t="shared" si="8"/>
        <v>0</v>
      </c>
      <c r="AF55" s="20">
        <f t="shared" si="9"/>
        <v>0</v>
      </c>
      <c r="AG55" s="20">
        <f t="shared" si="15"/>
        <v>1</v>
      </c>
      <c r="AH55" s="20">
        <f t="shared" si="10"/>
        <v>0</v>
      </c>
      <c r="AI55" s="20">
        <f t="shared" si="11"/>
        <v>-65.875777859845428</v>
      </c>
      <c r="AJ55" s="20">
        <f t="shared" si="12"/>
        <v>-84.317150635919262</v>
      </c>
      <c r="AK55" s="20">
        <f t="shared" si="13"/>
        <v>0</v>
      </c>
      <c r="AL55" s="19">
        <v>107</v>
      </c>
      <c r="AM55" s="23">
        <f t="shared" si="14"/>
        <v>32.613599999999998</v>
      </c>
      <c r="AN55" s="19">
        <v>3.8048177693476384</v>
      </c>
    </row>
    <row r="56" spans="1:40" ht="13.5" thickBot="1" x14ac:dyDescent="0.25">
      <c r="A56" s="5">
        <v>42569</v>
      </c>
      <c r="B56" s="3">
        <v>6</v>
      </c>
      <c r="C56" s="26" t="s">
        <v>358</v>
      </c>
      <c r="D56" s="6">
        <v>0.75555555555555554</v>
      </c>
      <c r="E56" s="13">
        <v>18</v>
      </c>
      <c r="F56" s="13">
        <f t="shared" si="0"/>
        <v>596.99999999999989</v>
      </c>
      <c r="G56" s="3">
        <v>34.5</v>
      </c>
      <c r="H56" s="3" t="s">
        <v>365</v>
      </c>
      <c r="I56" s="3">
        <v>29</v>
      </c>
      <c r="J56" s="20" t="str">
        <f t="shared" si="1"/>
        <v>.</v>
      </c>
      <c r="K56" s="20" t="str">
        <f t="shared" si="2"/>
        <v>.</v>
      </c>
      <c r="L56" s="20" t="str">
        <f t="shared" si="16"/>
        <v>.</v>
      </c>
      <c r="M56" s="3">
        <v>218</v>
      </c>
      <c r="N56" s="20" t="str">
        <f>IF(B56=B56, N55, IF(M56=".",".",IF(M56&lt;22.5,"N",IF(M56&lt;67.5,"NE",IF(M56&lt;112.5,"E",IF(M56&lt;157.5,"SE",IF(M56&lt;202.5,"S",IF(M56&lt;247.5,"SW",IF(M56&lt;292.5,"W",IF(M56&lt;337.5,"NW","N"))))))))))</f>
        <v>SW</v>
      </c>
      <c r="O56" s="20" t="str">
        <f t="shared" si="4"/>
        <v>.</v>
      </c>
      <c r="P56" s="20" t="str">
        <f t="shared" si="18"/>
        <v>.</v>
      </c>
      <c r="Q56" s="21">
        <f t="shared" si="5"/>
        <v>0</v>
      </c>
      <c r="R56" s="21">
        <f t="shared" si="6"/>
        <v>20.899157815177254</v>
      </c>
      <c r="S56" s="8">
        <v>1</v>
      </c>
      <c r="T56" s="21">
        <f>SQRT((AJ56-AJ46)^2+(AI56-AI46)^2)</f>
        <v>10.056307694166943</v>
      </c>
      <c r="U56" s="21">
        <f t="shared" si="17"/>
        <v>2.0782138385940194</v>
      </c>
      <c r="V56" s="3" t="s">
        <v>6</v>
      </c>
      <c r="W56" s="3">
        <v>3.9</v>
      </c>
      <c r="X56" s="3" t="s">
        <v>43</v>
      </c>
      <c r="Y56" s="14">
        <v>0</v>
      </c>
      <c r="Z56" s="14">
        <v>0</v>
      </c>
      <c r="AA56" s="14">
        <v>1</v>
      </c>
      <c r="AB56" s="23" t="str">
        <f t="shared" si="19"/>
        <v>.</v>
      </c>
      <c r="AC56" s="3" t="s">
        <v>259</v>
      </c>
      <c r="AD56" s="25">
        <v>0</v>
      </c>
      <c r="AE56" s="20">
        <f t="shared" si="8"/>
        <v>0</v>
      </c>
      <c r="AF56" s="20">
        <f t="shared" si="9"/>
        <v>0</v>
      </c>
      <c r="AG56" s="20">
        <f t="shared" si="15"/>
        <v>1</v>
      </c>
      <c r="AH56" s="20">
        <f t="shared" si="10"/>
        <v>0</v>
      </c>
      <c r="AI56" s="20">
        <f t="shared" si="11"/>
        <v>-65.875777859845428</v>
      </c>
      <c r="AJ56" s="20">
        <f t="shared" si="12"/>
        <v>-84.317150635919262</v>
      </c>
      <c r="AK56" s="20">
        <f t="shared" si="13"/>
        <v>0</v>
      </c>
      <c r="AL56" s="19">
        <v>107</v>
      </c>
      <c r="AM56" s="23">
        <f t="shared" si="14"/>
        <v>32.613599999999998</v>
      </c>
      <c r="AN56" s="19">
        <v>3.8048177693476384</v>
      </c>
    </row>
    <row r="57" spans="1:40" ht="13.5" thickBot="1" x14ac:dyDescent="0.25">
      <c r="A57" s="5">
        <v>42569</v>
      </c>
      <c r="B57" s="3">
        <v>7</v>
      </c>
      <c r="C57" s="26" t="s">
        <v>358</v>
      </c>
      <c r="D57" s="6">
        <v>0.34097222222222223</v>
      </c>
      <c r="E57" s="13">
        <v>8</v>
      </c>
      <c r="F57" s="13">
        <f t="shared" si="0"/>
        <v>0</v>
      </c>
      <c r="G57" s="3">
        <v>22.3</v>
      </c>
      <c r="H57" s="3" t="s">
        <v>365</v>
      </c>
      <c r="I57" s="3">
        <v>24.4</v>
      </c>
      <c r="J57" s="20" t="str">
        <f t="shared" si="1"/>
        <v>.</v>
      </c>
      <c r="K57" s="20" t="str">
        <f t="shared" si="2"/>
        <v>.</v>
      </c>
      <c r="L57" s="20" t="str">
        <f t="shared" si="16"/>
        <v>.</v>
      </c>
      <c r="M57" s="3">
        <v>222</v>
      </c>
      <c r="N57" s="20" t="str">
        <f>IF(B57=B56, N56, IF(M57=".",".",IF(M57&lt;22.5,"N",IF(M57&lt;67.5,"NE",IF(M57&lt;112.5,"E",IF(M57&lt;157.5,"SE",IF(M57&lt;202.5,"S",IF(M57&lt;247.5,"SW",IF(M57&lt;292.5,"W",IF(M57&lt;337.5,"NW","N"))))))))))</f>
        <v>SW</v>
      </c>
      <c r="O57" s="20" t="str">
        <f t="shared" si="4"/>
        <v>.</v>
      </c>
      <c r="P57" s="20" t="str">
        <f t="shared" si="18"/>
        <v>.</v>
      </c>
      <c r="Q57" s="21">
        <f t="shared" si="5"/>
        <v>0</v>
      </c>
      <c r="R57" s="21">
        <f t="shared" si="6"/>
        <v>0</v>
      </c>
      <c r="S57" s="8">
        <v>1</v>
      </c>
      <c r="T57" s="21" t="s">
        <v>4</v>
      </c>
      <c r="U57" s="21" t="str">
        <f t="shared" si="17"/>
        <v>.</v>
      </c>
      <c r="V57" s="3" t="s">
        <v>128</v>
      </c>
      <c r="W57" s="3">
        <v>3.1</v>
      </c>
      <c r="X57" s="3" t="s">
        <v>54</v>
      </c>
      <c r="Y57" s="14">
        <v>2</v>
      </c>
      <c r="Z57" s="14">
        <v>1</v>
      </c>
      <c r="AA57" s="14">
        <v>0</v>
      </c>
      <c r="AB57" s="23">
        <f t="shared" si="19"/>
        <v>0</v>
      </c>
      <c r="AC57" s="3" t="s">
        <v>260</v>
      </c>
      <c r="AD57" s="25">
        <v>0</v>
      </c>
      <c r="AE57" s="20" t="str">
        <f t="shared" si="8"/>
        <v>.</v>
      </c>
      <c r="AF57" s="20" t="str">
        <f t="shared" si="9"/>
        <v>.</v>
      </c>
      <c r="AG57" s="20" t="str">
        <f t="shared" si="15"/>
        <v>.</v>
      </c>
      <c r="AH57" s="20" t="str">
        <f t="shared" si="10"/>
        <v>.</v>
      </c>
      <c r="AI57" s="20">
        <f t="shared" si="11"/>
        <v>-66.913060635885827</v>
      </c>
      <c r="AJ57" s="20">
        <f t="shared" si="12"/>
        <v>-74.314482547739431</v>
      </c>
      <c r="AK57" s="20" t="str">
        <f t="shared" si="13"/>
        <v>.</v>
      </c>
      <c r="AL57" s="19">
        <v>100</v>
      </c>
      <c r="AM57" s="23">
        <f t="shared" si="14"/>
        <v>30.48</v>
      </c>
      <c r="AN57" s="19">
        <v>3.8746309394274117</v>
      </c>
    </row>
    <row r="58" spans="1:40" ht="13.5" thickBot="1" x14ac:dyDescent="0.25">
      <c r="A58" s="5">
        <v>42569</v>
      </c>
      <c r="B58" s="3">
        <v>7</v>
      </c>
      <c r="C58" s="26" t="s">
        <v>358</v>
      </c>
      <c r="D58" s="6">
        <v>0.3756944444444445</v>
      </c>
      <c r="E58" s="13">
        <v>9</v>
      </c>
      <c r="F58" s="13">
        <f t="shared" si="0"/>
        <v>50.000000000000064</v>
      </c>
      <c r="G58" s="3">
        <v>27.1</v>
      </c>
      <c r="H58" s="3" t="s">
        <v>365</v>
      </c>
      <c r="I58" s="3">
        <v>26</v>
      </c>
      <c r="J58" s="20">
        <f t="shared" si="1"/>
        <v>2.4085543677521764</v>
      </c>
      <c r="K58" s="20">
        <f t="shared" si="2"/>
        <v>221.99999999999991</v>
      </c>
      <c r="L58" s="20">
        <f>K58-MOD(M57+180,360)</f>
        <v>179.99999999999991</v>
      </c>
      <c r="M58" s="3">
        <v>222</v>
      </c>
      <c r="N58" s="20" t="str">
        <f>IF(B58=B58, N57, IF(M58=".",".",IF(M58&lt;22.5,"N",IF(M58&lt;67.5,"NE",IF(M58&lt;112.5,"E",IF(M58&lt;157.5,"SE",IF(M58&lt;202.5,"S",IF(M58&lt;247.5,"SW",IF(M58&lt;292.5,"W",IF(M58&lt;337.5,"NW","N"))))))))))</f>
        <v>SW</v>
      </c>
      <c r="O58" s="20" t="str">
        <f t="shared" si="4"/>
        <v>SW</v>
      </c>
      <c r="P58" s="20">
        <f t="shared" si="18"/>
        <v>6</v>
      </c>
      <c r="Q58" s="21">
        <f t="shared" si="5"/>
        <v>1.9999999999999962</v>
      </c>
      <c r="R58" s="21">
        <f t="shared" si="6"/>
        <v>1.9999999999999962</v>
      </c>
      <c r="S58" s="8">
        <v>1</v>
      </c>
      <c r="T58" s="21" t="s">
        <v>4</v>
      </c>
      <c r="U58" s="21" t="str">
        <f t="shared" si="17"/>
        <v>.</v>
      </c>
      <c r="V58" s="3" t="s">
        <v>55</v>
      </c>
      <c r="W58" s="3">
        <v>2.2000000000000002</v>
      </c>
      <c r="X58" s="3" t="s">
        <v>4</v>
      </c>
      <c r="Y58" s="14">
        <v>2</v>
      </c>
      <c r="Z58" s="14">
        <v>1</v>
      </c>
      <c r="AA58" s="14">
        <v>0</v>
      </c>
      <c r="AB58" s="23">
        <f t="shared" si="19"/>
        <v>0</v>
      </c>
      <c r="AC58" s="3" t="s">
        <v>260</v>
      </c>
      <c r="AD58" s="25">
        <v>0</v>
      </c>
      <c r="AE58" s="20">
        <f t="shared" si="8"/>
        <v>-1.486289650954788</v>
      </c>
      <c r="AF58" s="20">
        <f t="shared" si="9"/>
        <v>-1.486289650954788</v>
      </c>
      <c r="AG58" s="20">
        <f t="shared" si="15"/>
        <v>1</v>
      </c>
      <c r="AH58" s="20">
        <f t="shared" si="10"/>
        <v>1.9999999999999962</v>
      </c>
      <c r="AI58" s="20">
        <f t="shared" si="11"/>
        <v>-68.251321848603538</v>
      </c>
      <c r="AJ58" s="20">
        <f t="shared" si="12"/>
        <v>-75.800772198694219</v>
      </c>
      <c r="AK58" s="20">
        <f t="shared" si="13"/>
        <v>-1.3382612127177111</v>
      </c>
      <c r="AL58" s="19">
        <v>102</v>
      </c>
      <c r="AM58" s="23">
        <f t="shared" si="14"/>
        <v>31.089600000000001</v>
      </c>
      <c r="AN58" s="19">
        <v>3.8746309394274117</v>
      </c>
    </row>
    <row r="59" spans="1:40" ht="13.5" thickBot="1" x14ac:dyDescent="0.25">
      <c r="A59" s="5">
        <v>42569</v>
      </c>
      <c r="B59" s="3">
        <v>7</v>
      </c>
      <c r="C59" s="26" t="s">
        <v>358</v>
      </c>
      <c r="D59" s="6">
        <v>0.41736111111111113</v>
      </c>
      <c r="E59" s="13">
        <v>10</v>
      </c>
      <c r="F59" s="13">
        <f t="shared" si="0"/>
        <v>110</v>
      </c>
      <c r="G59" s="3">
        <v>30.5</v>
      </c>
      <c r="H59" s="3" t="s">
        <v>365</v>
      </c>
      <c r="I59" s="3">
        <v>25.5</v>
      </c>
      <c r="J59" s="20" t="str">
        <f t="shared" si="1"/>
        <v>.</v>
      </c>
      <c r="K59" s="20" t="str">
        <f t="shared" si="2"/>
        <v>.</v>
      </c>
      <c r="L59" s="20" t="str">
        <f t="shared" si="16"/>
        <v>.</v>
      </c>
      <c r="M59" s="3">
        <v>222</v>
      </c>
      <c r="N59" s="20" t="str">
        <f>IF(B59=B58, N58, IF(M59=".",".",IF(M59&lt;22.5,"N",IF(M59&lt;67.5,"NE",IF(M59&lt;112.5,"E",IF(M59&lt;157.5,"SE",IF(M59&lt;202.5,"S",IF(M59&lt;247.5,"SW",IF(M59&lt;292.5,"W",IF(M59&lt;337.5,"NW","N"))))))))))</f>
        <v>SW</v>
      </c>
      <c r="O59" s="20" t="str">
        <f t="shared" si="4"/>
        <v>.</v>
      </c>
      <c r="P59" s="20" t="str">
        <f t="shared" si="18"/>
        <v>.</v>
      </c>
      <c r="Q59" s="21">
        <f t="shared" si="5"/>
        <v>0</v>
      </c>
      <c r="R59" s="21">
        <f t="shared" si="6"/>
        <v>1.9999999999999962</v>
      </c>
      <c r="S59" s="8">
        <v>1</v>
      </c>
      <c r="T59" s="21" t="s">
        <v>4</v>
      </c>
      <c r="U59" s="21" t="str">
        <f t="shared" si="17"/>
        <v>.</v>
      </c>
      <c r="V59" s="3" t="s">
        <v>4</v>
      </c>
      <c r="W59" s="3">
        <v>2.2000000000000002</v>
      </c>
      <c r="X59" s="3" t="s">
        <v>10</v>
      </c>
      <c r="Y59" s="14">
        <v>0</v>
      </c>
      <c r="Z59" s="14">
        <v>0</v>
      </c>
      <c r="AA59" s="14">
        <v>1</v>
      </c>
      <c r="AB59" s="23">
        <f t="shared" si="19"/>
        <v>1</v>
      </c>
      <c r="AC59" s="3" t="s">
        <v>260</v>
      </c>
      <c r="AD59" s="25">
        <v>0</v>
      </c>
      <c r="AE59" s="20">
        <f t="shared" si="8"/>
        <v>0</v>
      </c>
      <c r="AF59" s="20">
        <f t="shared" si="9"/>
        <v>0</v>
      </c>
      <c r="AG59" s="20">
        <f t="shared" si="15"/>
        <v>1</v>
      </c>
      <c r="AH59" s="20">
        <f t="shared" si="10"/>
        <v>0</v>
      </c>
      <c r="AI59" s="20">
        <f t="shared" si="11"/>
        <v>-68.251321848603538</v>
      </c>
      <c r="AJ59" s="20">
        <f t="shared" si="12"/>
        <v>-75.800772198694219</v>
      </c>
      <c r="AK59" s="20">
        <f t="shared" si="13"/>
        <v>0</v>
      </c>
      <c r="AL59" s="19">
        <v>102</v>
      </c>
      <c r="AM59" s="23">
        <f t="shared" si="14"/>
        <v>31.089600000000001</v>
      </c>
      <c r="AN59" s="19">
        <v>3.8746309394274117</v>
      </c>
    </row>
    <row r="60" spans="1:40" ht="13.5" thickBot="1" x14ac:dyDescent="0.25">
      <c r="A60" s="5">
        <v>42569</v>
      </c>
      <c r="B60" s="3">
        <v>7</v>
      </c>
      <c r="C60" s="26" t="s">
        <v>358</v>
      </c>
      <c r="D60" s="6">
        <v>0.45763888888888887</v>
      </c>
      <c r="E60" s="13">
        <v>11</v>
      </c>
      <c r="F60" s="13">
        <f t="shared" si="0"/>
        <v>167.99999999999994</v>
      </c>
      <c r="G60" s="3">
        <v>36.6</v>
      </c>
      <c r="H60" s="3" t="s">
        <v>365</v>
      </c>
      <c r="I60" s="3">
        <v>30.3</v>
      </c>
      <c r="J60" s="20">
        <f t="shared" si="1"/>
        <v>3.1065903632610326</v>
      </c>
      <c r="K60" s="20">
        <f t="shared" si="2"/>
        <v>177.99451649087044</v>
      </c>
      <c r="L60" s="20">
        <f>IF(K60=".",".",IF(K60-K58&gt;180,(K60-K58)-360,IF(K60-K58&lt;-180,-360-(K60-K58),IF(K60-K58&gt;180,360-(K60-K58),K60-K58))))</f>
        <v>-44.005483509129476</v>
      </c>
      <c r="M60" s="3">
        <v>219</v>
      </c>
      <c r="N60" s="20" t="str">
        <f>IF(B60=B60, N59, IF(M60=".",".",IF(M60&lt;22.5,"N",IF(M60&lt;67.5,"NE",IF(M60&lt;112.5,"E",IF(M60&lt;157.5,"SE",IF(M60&lt;202.5,"S",IF(M60&lt;247.5,"SW",IF(M60&lt;292.5,"W",IF(M60&lt;337.5,"NW","N"))))))))))</f>
        <v>SW</v>
      </c>
      <c r="O60" s="20" t="str">
        <f t="shared" si="4"/>
        <v>S</v>
      </c>
      <c r="P60" s="20">
        <f t="shared" si="18"/>
        <v>5</v>
      </c>
      <c r="Q60" s="21">
        <f t="shared" si="5"/>
        <v>8.135975066777684</v>
      </c>
      <c r="R60" s="21">
        <f t="shared" si="6"/>
        <v>10.13597506677768</v>
      </c>
      <c r="S60" s="8">
        <v>1</v>
      </c>
      <c r="T60" s="21" t="s">
        <v>4</v>
      </c>
      <c r="U60" s="21" t="str">
        <f t="shared" si="17"/>
        <v>.</v>
      </c>
      <c r="V60" s="3" t="s">
        <v>4</v>
      </c>
      <c r="W60" s="3">
        <v>2</v>
      </c>
      <c r="X60" s="3" t="s">
        <v>94</v>
      </c>
      <c r="Y60" s="14">
        <v>0</v>
      </c>
      <c r="Z60" s="14">
        <v>0</v>
      </c>
      <c r="AA60" s="14">
        <v>1</v>
      </c>
      <c r="AB60" s="23" t="str">
        <f t="shared" si="19"/>
        <v>.</v>
      </c>
      <c r="AC60" s="3" t="s">
        <v>260</v>
      </c>
      <c r="AD60" s="25">
        <v>0</v>
      </c>
      <c r="AE60" s="20">
        <f t="shared" si="8"/>
        <v>-8.1309916386586281</v>
      </c>
      <c r="AF60" s="20">
        <f t="shared" si="9"/>
        <v>-8.1309916386586281</v>
      </c>
      <c r="AG60" s="20">
        <f t="shared" si="15"/>
        <v>1</v>
      </c>
      <c r="AH60" s="20">
        <f t="shared" si="10"/>
        <v>8.135975066777684</v>
      </c>
      <c r="AI60" s="20">
        <f t="shared" si="11"/>
        <v>-67.96660223338246</v>
      </c>
      <c r="AJ60" s="20">
        <f t="shared" si="12"/>
        <v>-83.931763837352847</v>
      </c>
      <c r="AK60" s="20">
        <f t="shared" si="13"/>
        <v>0.28471961522107847</v>
      </c>
      <c r="AL60" s="19">
        <v>108</v>
      </c>
      <c r="AM60" s="23">
        <f t="shared" si="14"/>
        <v>32.918399999999998</v>
      </c>
      <c r="AN60" s="19">
        <v>3.8222710618675819</v>
      </c>
    </row>
    <row r="61" spans="1:40" ht="13.5" thickBot="1" x14ac:dyDescent="0.25">
      <c r="A61" s="5">
        <v>42569</v>
      </c>
      <c r="B61" s="3">
        <v>7</v>
      </c>
      <c r="C61" s="26" t="s">
        <v>358</v>
      </c>
      <c r="D61" s="6">
        <v>0.5</v>
      </c>
      <c r="E61" s="13">
        <v>12</v>
      </c>
      <c r="F61" s="13">
        <f t="shared" si="0"/>
        <v>228.99999999999997</v>
      </c>
      <c r="G61" s="3">
        <v>37.700000000000003</v>
      </c>
      <c r="H61" s="3" t="s">
        <v>365</v>
      </c>
      <c r="I61" s="3">
        <v>29.6</v>
      </c>
      <c r="J61" s="20" t="str">
        <f t="shared" si="1"/>
        <v>.</v>
      </c>
      <c r="K61" s="20" t="str">
        <f t="shared" si="2"/>
        <v>.</v>
      </c>
      <c r="L61" s="20" t="str">
        <f t="shared" si="16"/>
        <v>.</v>
      </c>
      <c r="M61" s="3">
        <v>219</v>
      </c>
      <c r="N61" s="20" t="str">
        <f>IF(B61=B60, N60, IF(M61=".",".",IF(M61&lt;22.5,"N",IF(M61&lt;67.5,"NE",IF(M61&lt;112.5,"E",IF(M61&lt;157.5,"SE",IF(M61&lt;202.5,"S",IF(M61&lt;247.5,"SW",IF(M61&lt;292.5,"W",IF(M61&lt;337.5,"NW","N"))))))))))</f>
        <v>SW</v>
      </c>
      <c r="O61" s="20" t="str">
        <f t="shared" si="4"/>
        <v>.</v>
      </c>
      <c r="P61" s="20" t="str">
        <f t="shared" si="18"/>
        <v>.</v>
      </c>
      <c r="Q61" s="21">
        <f t="shared" si="5"/>
        <v>0</v>
      </c>
      <c r="R61" s="21">
        <f t="shared" si="6"/>
        <v>10.13597506677768</v>
      </c>
      <c r="S61" s="8">
        <v>1</v>
      </c>
      <c r="T61" s="21" t="s">
        <v>4</v>
      </c>
      <c r="U61" s="21" t="str">
        <f t="shared" si="17"/>
        <v>.</v>
      </c>
      <c r="V61" s="3" t="s">
        <v>4</v>
      </c>
      <c r="W61" s="3">
        <v>2.8</v>
      </c>
      <c r="X61" s="3" t="s">
        <v>93</v>
      </c>
      <c r="Y61" s="14">
        <v>0</v>
      </c>
      <c r="Z61" s="14">
        <v>0</v>
      </c>
      <c r="AA61" s="14">
        <v>1</v>
      </c>
      <c r="AB61" s="23" t="str">
        <f t="shared" si="19"/>
        <v>.</v>
      </c>
      <c r="AC61" s="3" t="s">
        <v>260</v>
      </c>
      <c r="AD61" s="25">
        <v>0</v>
      </c>
      <c r="AE61" s="20">
        <f t="shared" si="8"/>
        <v>0</v>
      </c>
      <c r="AF61" s="20">
        <f t="shared" si="9"/>
        <v>0</v>
      </c>
      <c r="AG61" s="20">
        <f t="shared" si="15"/>
        <v>1</v>
      </c>
      <c r="AH61" s="20">
        <f t="shared" si="10"/>
        <v>0</v>
      </c>
      <c r="AI61" s="20">
        <f t="shared" si="11"/>
        <v>-67.96660223338246</v>
      </c>
      <c r="AJ61" s="20">
        <f t="shared" si="12"/>
        <v>-83.931763837352847</v>
      </c>
      <c r="AK61" s="20">
        <f t="shared" si="13"/>
        <v>0</v>
      </c>
      <c r="AL61" s="19">
        <v>108</v>
      </c>
      <c r="AM61" s="23">
        <f t="shared" si="14"/>
        <v>32.918399999999998</v>
      </c>
      <c r="AN61" s="19">
        <v>3.8222710618675819</v>
      </c>
    </row>
    <row r="62" spans="1:40" ht="13.5" thickBot="1" x14ac:dyDescent="0.25">
      <c r="A62" s="5">
        <v>42569</v>
      </c>
      <c r="B62" s="3">
        <v>7</v>
      </c>
      <c r="C62" s="26" t="s">
        <v>358</v>
      </c>
      <c r="D62" s="6">
        <v>0.5444444444444444</v>
      </c>
      <c r="E62" s="13">
        <v>13</v>
      </c>
      <c r="F62" s="13">
        <f t="shared" si="0"/>
        <v>292.99999999999989</v>
      </c>
      <c r="G62" s="3">
        <v>43.4</v>
      </c>
      <c r="H62" s="3" t="s">
        <v>365</v>
      </c>
      <c r="I62" s="3">
        <v>30.3</v>
      </c>
      <c r="J62" s="20" t="str">
        <f t="shared" si="1"/>
        <v>.</v>
      </c>
      <c r="K62" s="20" t="str">
        <f t="shared" si="2"/>
        <v>.</v>
      </c>
      <c r="L62" s="20" t="str">
        <f t="shared" si="16"/>
        <v>.</v>
      </c>
      <c r="M62" s="3">
        <v>219</v>
      </c>
      <c r="N62" s="20" t="str">
        <f>IF(B62=B61, N61, IF(M62=".",".",IF(M62&lt;22.5,"N",IF(M62&lt;67.5,"NE",IF(M62&lt;112.5,"E",IF(M62&lt;157.5,"SE",IF(M62&lt;202.5,"S",IF(M62&lt;247.5,"SW",IF(M62&lt;292.5,"W",IF(M62&lt;337.5,"NW","N"))))))))))</f>
        <v>SW</v>
      </c>
      <c r="O62" s="20" t="str">
        <f t="shared" si="4"/>
        <v>.</v>
      </c>
      <c r="P62" s="20" t="str">
        <f t="shared" si="18"/>
        <v>.</v>
      </c>
      <c r="Q62" s="21">
        <f t="shared" si="5"/>
        <v>0</v>
      </c>
      <c r="R62" s="21">
        <f t="shared" si="6"/>
        <v>10.13597506677768</v>
      </c>
      <c r="S62" s="8">
        <v>1</v>
      </c>
      <c r="T62" s="21" t="s">
        <v>4</v>
      </c>
      <c r="U62" s="21" t="str">
        <f t="shared" si="17"/>
        <v>.</v>
      </c>
      <c r="V62" s="3" t="s">
        <v>6</v>
      </c>
      <c r="W62" s="3">
        <v>0.7</v>
      </c>
      <c r="X62" s="3" t="s">
        <v>10</v>
      </c>
      <c r="Y62" s="14">
        <v>0</v>
      </c>
      <c r="Z62" s="14">
        <v>0</v>
      </c>
      <c r="AA62" s="14">
        <v>1</v>
      </c>
      <c r="AB62" s="23" t="str">
        <f t="shared" si="19"/>
        <v>.</v>
      </c>
      <c r="AC62" s="3" t="s">
        <v>260</v>
      </c>
      <c r="AD62" s="25">
        <v>0</v>
      </c>
      <c r="AE62" s="20">
        <f t="shared" si="8"/>
        <v>0</v>
      </c>
      <c r="AF62" s="20">
        <f t="shared" si="9"/>
        <v>0</v>
      </c>
      <c r="AG62" s="20">
        <f t="shared" si="15"/>
        <v>1</v>
      </c>
      <c r="AH62" s="20">
        <f t="shared" si="10"/>
        <v>0</v>
      </c>
      <c r="AI62" s="20">
        <f t="shared" si="11"/>
        <v>-67.96660223338246</v>
      </c>
      <c r="AJ62" s="20">
        <f t="shared" si="12"/>
        <v>-83.931763837352847</v>
      </c>
      <c r="AK62" s="20">
        <f t="shared" si="13"/>
        <v>0</v>
      </c>
      <c r="AL62" s="19">
        <v>108</v>
      </c>
      <c r="AM62" s="23">
        <f t="shared" si="14"/>
        <v>32.918399999999998</v>
      </c>
      <c r="AN62" s="19">
        <v>3.8222710618675819</v>
      </c>
    </row>
    <row r="63" spans="1:40" ht="13.5" thickBot="1" x14ac:dyDescent="0.25">
      <c r="A63" s="5">
        <v>42569</v>
      </c>
      <c r="B63" s="3">
        <v>7</v>
      </c>
      <c r="C63" s="26" t="s">
        <v>358</v>
      </c>
      <c r="D63" s="6">
        <v>0.58333333333333337</v>
      </c>
      <c r="E63" s="13">
        <v>14</v>
      </c>
      <c r="F63" s="13">
        <f t="shared" si="0"/>
        <v>349</v>
      </c>
      <c r="G63" s="3">
        <v>40.299999999999997</v>
      </c>
      <c r="H63" s="3" t="s">
        <v>365</v>
      </c>
      <c r="I63" s="3">
        <v>27.3</v>
      </c>
      <c r="J63" s="20" t="str">
        <f t="shared" si="1"/>
        <v>.</v>
      </c>
      <c r="K63" s="20" t="str">
        <f t="shared" si="2"/>
        <v>.</v>
      </c>
      <c r="L63" s="20" t="str">
        <f t="shared" si="16"/>
        <v>.</v>
      </c>
      <c r="M63" s="3">
        <v>219</v>
      </c>
      <c r="N63" s="20" t="str">
        <f>IF(B63=B63, N62, IF(M63=".",".",IF(M63&lt;22.5,"N",IF(M63&lt;67.5,"NE",IF(M63&lt;112.5,"E",IF(M63&lt;157.5,"SE",IF(M63&lt;202.5,"S",IF(M63&lt;247.5,"SW",IF(M63&lt;292.5,"W",IF(M63&lt;337.5,"NW","N"))))))))))</f>
        <v>SW</v>
      </c>
      <c r="O63" s="20" t="str">
        <f t="shared" si="4"/>
        <v>.</v>
      </c>
      <c r="P63" s="20" t="str">
        <f t="shared" si="18"/>
        <v>.</v>
      </c>
      <c r="Q63" s="21">
        <f t="shared" si="5"/>
        <v>0</v>
      </c>
      <c r="R63" s="21">
        <f t="shared" si="6"/>
        <v>10.13597506677768</v>
      </c>
      <c r="S63" s="8">
        <v>1</v>
      </c>
      <c r="T63" s="21" t="s">
        <v>4</v>
      </c>
      <c r="U63" s="21" t="str">
        <f t="shared" si="17"/>
        <v>.</v>
      </c>
      <c r="V63" s="3" t="s">
        <v>6</v>
      </c>
      <c r="W63" s="3">
        <v>4.4000000000000004</v>
      </c>
      <c r="X63" s="3" t="s">
        <v>10</v>
      </c>
      <c r="Y63" s="14">
        <v>0</v>
      </c>
      <c r="Z63" s="14">
        <v>0</v>
      </c>
      <c r="AA63" s="14">
        <v>1</v>
      </c>
      <c r="AB63" s="23" t="str">
        <f t="shared" si="19"/>
        <v>.</v>
      </c>
      <c r="AC63" s="3" t="s">
        <v>260</v>
      </c>
      <c r="AD63" s="25">
        <v>0</v>
      </c>
      <c r="AE63" s="20">
        <f t="shared" si="8"/>
        <v>0</v>
      </c>
      <c r="AF63" s="20">
        <f t="shared" si="9"/>
        <v>0</v>
      </c>
      <c r="AG63" s="20">
        <f t="shared" si="15"/>
        <v>1</v>
      </c>
      <c r="AH63" s="20">
        <f t="shared" si="10"/>
        <v>0</v>
      </c>
      <c r="AI63" s="20">
        <f t="shared" si="11"/>
        <v>-67.96660223338246</v>
      </c>
      <c r="AJ63" s="20">
        <f t="shared" si="12"/>
        <v>-83.931763837352847</v>
      </c>
      <c r="AK63" s="20">
        <f t="shared" si="13"/>
        <v>0</v>
      </c>
      <c r="AL63" s="19">
        <v>108</v>
      </c>
      <c r="AM63" s="23">
        <f t="shared" si="14"/>
        <v>32.918399999999998</v>
      </c>
      <c r="AN63" s="19">
        <v>3.8222710618675819</v>
      </c>
    </row>
    <row r="64" spans="1:40" ht="13.5" thickBot="1" x14ac:dyDescent="0.25">
      <c r="A64" s="5">
        <v>42569</v>
      </c>
      <c r="B64" s="3">
        <v>7</v>
      </c>
      <c r="C64" s="26" t="s">
        <v>358</v>
      </c>
      <c r="D64" s="6">
        <v>0.625</v>
      </c>
      <c r="E64" s="13">
        <v>15</v>
      </c>
      <c r="F64" s="13">
        <f t="shared" si="0"/>
        <v>408.99999999999994</v>
      </c>
      <c r="G64" s="3">
        <v>36.299999999999997</v>
      </c>
      <c r="H64" s="3" t="s">
        <v>365</v>
      </c>
      <c r="I64" s="3">
        <v>27.9</v>
      </c>
      <c r="J64" s="20" t="str">
        <f t="shared" si="1"/>
        <v>.</v>
      </c>
      <c r="K64" s="20" t="str">
        <f t="shared" si="2"/>
        <v>.</v>
      </c>
      <c r="L64" s="20" t="str">
        <f t="shared" si="16"/>
        <v>.</v>
      </c>
      <c r="M64" s="3">
        <v>219</v>
      </c>
      <c r="N64" s="20" t="str">
        <f>IF(B64=B63, N63, IF(M64=".",".",IF(M64&lt;22.5,"N",IF(M64&lt;67.5,"NE",IF(M64&lt;112.5,"E",IF(M64&lt;157.5,"SE",IF(M64&lt;202.5,"S",IF(M64&lt;247.5,"SW",IF(M64&lt;292.5,"W",IF(M64&lt;337.5,"NW","N"))))))))))</f>
        <v>SW</v>
      </c>
      <c r="O64" s="20" t="str">
        <f t="shared" si="4"/>
        <v>.</v>
      </c>
      <c r="P64" s="20" t="str">
        <f t="shared" si="18"/>
        <v>.</v>
      </c>
      <c r="Q64" s="21">
        <f t="shared" si="5"/>
        <v>0</v>
      </c>
      <c r="R64" s="21">
        <f t="shared" si="6"/>
        <v>10.13597506677768</v>
      </c>
      <c r="S64" s="8">
        <v>1</v>
      </c>
      <c r="T64" s="21" t="s">
        <v>4</v>
      </c>
      <c r="U64" s="21" t="str">
        <f t="shared" si="17"/>
        <v>.</v>
      </c>
      <c r="V64" s="3" t="s">
        <v>6</v>
      </c>
      <c r="W64" s="3">
        <v>5.5</v>
      </c>
      <c r="X64" s="3" t="s">
        <v>43</v>
      </c>
      <c r="Y64" s="14">
        <v>0</v>
      </c>
      <c r="Z64" s="14">
        <v>0</v>
      </c>
      <c r="AA64" s="14">
        <v>1</v>
      </c>
      <c r="AB64" s="23" t="str">
        <f t="shared" si="19"/>
        <v>.</v>
      </c>
      <c r="AC64" s="3" t="s">
        <v>260</v>
      </c>
      <c r="AD64" s="25">
        <v>0</v>
      </c>
      <c r="AE64" s="20">
        <f t="shared" si="8"/>
        <v>0</v>
      </c>
      <c r="AF64" s="20">
        <f t="shared" si="9"/>
        <v>0</v>
      </c>
      <c r="AG64" s="20">
        <f t="shared" si="15"/>
        <v>1</v>
      </c>
      <c r="AH64" s="20">
        <f t="shared" si="10"/>
        <v>0</v>
      </c>
      <c r="AI64" s="20">
        <f t="shared" si="11"/>
        <v>-67.96660223338246</v>
      </c>
      <c r="AJ64" s="20">
        <f t="shared" si="12"/>
        <v>-83.931763837352847</v>
      </c>
      <c r="AK64" s="20">
        <f t="shared" si="13"/>
        <v>0</v>
      </c>
      <c r="AL64" s="19">
        <v>108</v>
      </c>
      <c r="AM64" s="23">
        <f t="shared" si="14"/>
        <v>32.918399999999998</v>
      </c>
      <c r="AN64" s="19">
        <v>3.8222710618675819</v>
      </c>
    </row>
    <row r="65" spans="1:40" ht="13.5" thickBot="1" x14ac:dyDescent="0.25">
      <c r="A65" s="5">
        <v>42569</v>
      </c>
      <c r="B65" s="3">
        <v>7</v>
      </c>
      <c r="C65" s="26" t="s">
        <v>358</v>
      </c>
      <c r="D65" s="6">
        <v>0.6645833333333333</v>
      </c>
      <c r="E65" s="13">
        <v>16</v>
      </c>
      <c r="F65" s="13">
        <f t="shared" si="0"/>
        <v>465.99999999999989</v>
      </c>
      <c r="G65" s="3">
        <v>42.9</v>
      </c>
      <c r="H65" s="3" t="s">
        <v>365</v>
      </c>
      <c r="I65" s="3">
        <v>29.3</v>
      </c>
      <c r="J65" s="20" t="str">
        <f t="shared" si="1"/>
        <v>.</v>
      </c>
      <c r="K65" s="20" t="str">
        <f t="shared" si="2"/>
        <v>.</v>
      </c>
      <c r="L65" s="20" t="str">
        <f t="shared" si="16"/>
        <v>.</v>
      </c>
      <c r="M65" s="3">
        <v>219</v>
      </c>
      <c r="N65" s="20" t="str">
        <f>IF(B65=B65, N64, IF(M65=".",".",IF(M65&lt;22.5,"N",IF(M65&lt;67.5,"NE",IF(M65&lt;112.5,"E",IF(M65&lt;157.5,"SE",IF(M65&lt;202.5,"S",IF(M65&lt;247.5,"SW",IF(M65&lt;292.5,"W",IF(M65&lt;337.5,"NW","N"))))))))))</f>
        <v>SW</v>
      </c>
      <c r="O65" s="20" t="str">
        <f t="shared" si="4"/>
        <v>.</v>
      </c>
      <c r="P65" s="20" t="str">
        <f t="shared" si="18"/>
        <v>.</v>
      </c>
      <c r="Q65" s="21">
        <f t="shared" si="5"/>
        <v>0</v>
      </c>
      <c r="R65" s="21">
        <f t="shared" si="6"/>
        <v>10.13597506677768</v>
      </c>
      <c r="S65" s="8">
        <v>1</v>
      </c>
      <c r="T65" s="21" t="s">
        <v>4</v>
      </c>
      <c r="U65" s="21" t="str">
        <f t="shared" si="17"/>
        <v>.</v>
      </c>
      <c r="V65" s="3" t="s">
        <v>6</v>
      </c>
      <c r="W65" s="3">
        <v>4.4000000000000004</v>
      </c>
      <c r="X65" s="3" t="s">
        <v>43</v>
      </c>
      <c r="Y65" s="14">
        <v>0</v>
      </c>
      <c r="Z65" s="14">
        <v>0</v>
      </c>
      <c r="AA65" s="14">
        <v>1</v>
      </c>
      <c r="AB65" s="23" t="str">
        <f t="shared" si="19"/>
        <v>.</v>
      </c>
      <c r="AC65" s="3" t="s">
        <v>260</v>
      </c>
      <c r="AD65" s="25">
        <v>0</v>
      </c>
      <c r="AE65" s="20">
        <f t="shared" si="8"/>
        <v>0</v>
      </c>
      <c r="AF65" s="20">
        <f t="shared" si="9"/>
        <v>0</v>
      </c>
      <c r="AG65" s="20">
        <f t="shared" si="15"/>
        <v>1</v>
      </c>
      <c r="AH65" s="20">
        <f t="shared" si="10"/>
        <v>0</v>
      </c>
      <c r="AI65" s="20">
        <f t="shared" si="11"/>
        <v>-67.96660223338246</v>
      </c>
      <c r="AJ65" s="20">
        <f t="shared" si="12"/>
        <v>-83.931763837352847</v>
      </c>
      <c r="AK65" s="20">
        <f t="shared" si="13"/>
        <v>0</v>
      </c>
      <c r="AL65" s="19">
        <v>108</v>
      </c>
      <c r="AM65" s="23">
        <f t="shared" si="14"/>
        <v>32.918399999999998</v>
      </c>
      <c r="AN65" s="19">
        <v>3.8222710618675819</v>
      </c>
    </row>
    <row r="66" spans="1:40" ht="13.5" thickBot="1" x14ac:dyDescent="0.25">
      <c r="A66" s="5">
        <v>42569</v>
      </c>
      <c r="B66" s="3">
        <v>7</v>
      </c>
      <c r="C66" s="26" t="s">
        <v>358</v>
      </c>
      <c r="D66" s="6">
        <v>0.71111111111111114</v>
      </c>
      <c r="E66" s="13">
        <v>17</v>
      </c>
      <c r="F66" s="13">
        <f t="shared" ref="F66:F129" si="20">IF(B66=B65,((D66-D65)*1440)+F65,0)</f>
        <v>533</v>
      </c>
      <c r="G66" s="3">
        <v>32.1</v>
      </c>
      <c r="H66" s="3" t="s">
        <v>365</v>
      </c>
      <c r="I66" s="3">
        <v>29.1</v>
      </c>
      <c r="J66" s="20" t="str">
        <f t="shared" ref="J66:J129" si="21">IF(AH66=".",".",IF(AH66=0,".",ACOS(AF66/(AG66*AH66))))</f>
        <v>.</v>
      </c>
      <c r="K66" s="20" t="str">
        <f t="shared" ref="K66:K129" si="22">IF(J66=".",".",IF(AK66&lt;0,360-DEGREES(J66),DEGREES(J66)))</f>
        <v>.</v>
      </c>
      <c r="L66" s="20" t="str">
        <f t="shared" si="16"/>
        <v>.</v>
      </c>
      <c r="M66" s="3">
        <v>219</v>
      </c>
      <c r="N66" s="20" t="str">
        <f>IF(B66=B65, N65, IF(M66=".",".",IF(M66&lt;22.5,"N",IF(M66&lt;67.5,"NE",IF(M66&lt;112.5,"E",IF(M66&lt;157.5,"SE",IF(M66&lt;202.5,"S",IF(M66&lt;247.5,"SW",IF(M66&lt;292.5,"W",IF(M66&lt;337.5,"NW","N"))))))))))</f>
        <v>SW</v>
      </c>
      <c r="O66" s="20" t="str">
        <f t="shared" ref="O66:O129" si="23">IF(K66=".",".",IF(K66&lt;22.5,"N",IF(K66&lt;67.5,"NE",IF(K66&lt;112.5,"E",IF(K66&lt;157.5,"SE",IF(K66&lt;202.5,"S",IF(K66&lt;247.5,"SW",IF(K66&lt;292.5,"W",IF(K66&lt;337.5,"NW","N")))))))))</f>
        <v>.</v>
      </c>
      <c r="P66" s="20" t="str">
        <f t="shared" si="18"/>
        <v>.</v>
      </c>
      <c r="Q66" s="21">
        <f t="shared" ref="Q66:Q129" si="24">IF(AN66=".",".",IF(B66=B65,SQRT((AI66-AI65)^2+(AJ66-AJ65)^2),0))</f>
        <v>0</v>
      </c>
      <c r="R66" s="21">
        <f t="shared" ref="R66:R129" si="25">IF(AN66=".",".",IF(B66=B65,Q66+R65,0))</f>
        <v>10.13597506677768</v>
      </c>
      <c r="S66" s="8">
        <v>1</v>
      </c>
      <c r="T66" s="21" t="s">
        <v>4</v>
      </c>
      <c r="U66" s="21" t="str">
        <f t="shared" si="17"/>
        <v>.</v>
      </c>
      <c r="V66" s="3" t="s">
        <v>6</v>
      </c>
      <c r="W66" s="3">
        <v>2.2000000000000002</v>
      </c>
      <c r="X66" s="3" t="s">
        <v>43</v>
      </c>
      <c r="Y66" s="14">
        <v>0</v>
      </c>
      <c r="Z66" s="14">
        <v>0</v>
      </c>
      <c r="AA66" s="14">
        <v>1</v>
      </c>
      <c r="AB66" s="23" t="str">
        <f t="shared" si="19"/>
        <v>.</v>
      </c>
      <c r="AC66" s="3" t="s">
        <v>260</v>
      </c>
      <c r="AD66" s="25">
        <v>0</v>
      </c>
      <c r="AE66" s="20">
        <f t="shared" ref="AE66:AE129" si="26">IF(AJ66=".",".",IF(AJ65=".",".",IF(B66=B65,AJ66-AJ65,".")))</f>
        <v>0</v>
      </c>
      <c r="AF66" s="20">
        <f t="shared" ref="AF66:AF129" si="27">IF(AE66=".",".", 0*AK66+1*AE66)</f>
        <v>0</v>
      </c>
      <c r="AG66" s="20">
        <f t="shared" si="15"/>
        <v>1</v>
      </c>
      <c r="AH66" s="20">
        <f t="shared" ref="AH66:AH129" si="28">IF(AG66=".",".",SQRT((AK66)^2+(AE66)^2))</f>
        <v>0</v>
      </c>
      <c r="AI66" s="20">
        <f t="shared" ref="AI66:AI129" si="29">IF(AN66=".",".",IF(M66&lt;90,AL66*SIN(AN66),IF(M66&lt;180,AL66*SIN(AN66),IF(M66&lt;270,AL66*SIN(AN66),AL66*SIN(AN66)))))</f>
        <v>-67.96660223338246</v>
      </c>
      <c r="AJ66" s="20">
        <f t="shared" ref="AJ66:AJ129" si="30">IF(AN66=".",".",IF(M66&lt;90,AL66*COS(AN66),IF(M66&lt;180,AL66*COS(AN66),IF(M66&lt;270,AL66*COS(AN66),AL66*COS(AN66)))))</f>
        <v>-83.931763837352847</v>
      </c>
      <c r="AK66" s="20">
        <f t="shared" ref="AK66:AK129" si="31">IF(AI66=".",".",IF(AI65=".",".",IF(B66=B65,AI66-AI65,".")))</f>
        <v>0</v>
      </c>
      <c r="AL66" s="19">
        <v>108</v>
      </c>
      <c r="AM66" s="23">
        <f t="shared" ref="AM66:AM129" si="32">IF(AL66=".",".",AL66*0.3048)</f>
        <v>32.918399999999998</v>
      </c>
      <c r="AN66" s="19">
        <v>3.8222710618675819</v>
      </c>
    </row>
    <row r="67" spans="1:40" ht="13.5" thickBot="1" x14ac:dyDescent="0.25">
      <c r="A67" s="5">
        <v>42569</v>
      </c>
      <c r="B67" s="3">
        <v>7</v>
      </c>
      <c r="C67" s="26" t="s">
        <v>358</v>
      </c>
      <c r="D67" s="6">
        <v>0.75555555555555554</v>
      </c>
      <c r="E67" s="13">
        <v>18</v>
      </c>
      <c r="F67" s="13">
        <f t="shared" si="20"/>
        <v>596.99999999999989</v>
      </c>
      <c r="G67" s="3">
        <v>33.6</v>
      </c>
      <c r="H67" s="3" t="s">
        <v>365</v>
      </c>
      <c r="I67" s="3">
        <v>29</v>
      </c>
      <c r="J67" s="20" t="str">
        <f t="shared" si="21"/>
        <v>.</v>
      </c>
      <c r="K67" s="20" t="str">
        <f t="shared" si="22"/>
        <v>.</v>
      </c>
      <c r="L67" s="20" t="str">
        <f t="shared" si="16"/>
        <v>.</v>
      </c>
      <c r="M67" s="3">
        <v>219</v>
      </c>
      <c r="N67" s="20" t="str">
        <f>IF(B67=B67, N66, IF(M67=".",".",IF(M67&lt;22.5,"N",IF(M67&lt;67.5,"NE",IF(M67&lt;112.5,"E",IF(M67&lt;157.5,"SE",IF(M67&lt;202.5,"S",IF(M67&lt;247.5,"SW",IF(M67&lt;292.5,"W",IF(M67&lt;337.5,"NW","N"))))))))))</f>
        <v>SW</v>
      </c>
      <c r="O67" s="20" t="str">
        <f t="shared" si="23"/>
        <v>.</v>
      </c>
      <c r="P67" s="20" t="str">
        <f t="shared" si="18"/>
        <v>.</v>
      </c>
      <c r="Q67" s="21">
        <f t="shared" si="24"/>
        <v>0</v>
      </c>
      <c r="R67" s="21">
        <f t="shared" si="25"/>
        <v>10.13597506677768</v>
      </c>
      <c r="S67" s="8">
        <v>1</v>
      </c>
      <c r="T67" s="21">
        <f>SQRT((AJ67-AJ57)^2+(AI67-AI57)^2)</f>
        <v>9.6748152075997833</v>
      </c>
      <c r="U67" s="21">
        <f t="shared" si="17"/>
        <v>1.0476660121441541</v>
      </c>
      <c r="V67" s="3" t="s">
        <v>6</v>
      </c>
      <c r="W67" s="3">
        <v>3.9</v>
      </c>
      <c r="X67" s="3" t="s">
        <v>43</v>
      </c>
      <c r="Y67" s="14">
        <v>0</v>
      </c>
      <c r="Z67" s="14">
        <v>0</v>
      </c>
      <c r="AA67" s="14">
        <v>1</v>
      </c>
      <c r="AB67" s="23" t="str">
        <f t="shared" si="19"/>
        <v>.</v>
      </c>
      <c r="AC67" s="3" t="s">
        <v>260</v>
      </c>
      <c r="AD67" s="25">
        <v>0</v>
      </c>
      <c r="AE67" s="20">
        <f t="shared" si="26"/>
        <v>0</v>
      </c>
      <c r="AF67" s="20">
        <f t="shared" si="27"/>
        <v>0</v>
      </c>
      <c r="AG67" s="20">
        <f t="shared" ref="AG67:AG130" si="33">IF(AF67=".",".",1)</f>
        <v>1</v>
      </c>
      <c r="AH67" s="20">
        <f t="shared" si="28"/>
        <v>0</v>
      </c>
      <c r="AI67" s="20">
        <f t="shared" si="29"/>
        <v>-67.96660223338246</v>
      </c>
      <c r="AJ67" s="20">
        <f t="shared" si="30"/>
        <v>-83.931763837352847</v>
      </c>
      <c r="AK67" s="20">
        <f t="shared" si="31"/>
        <v>0</v>
      </c>
      <c r="AL67" s="19">
        <v>108</v>
      </c>
      <c r="AM67" s="23">
        <f t="shared" si="32"/>
        <v>32.918399999999998</v>
      </c>
      <c r="AN67" s="19">
        <v>3.8222710618675819</v>
      </c>
    </row>
    <row r="68" spans="1:40" ht="13.5" thickBot="1" x14ac:dyDescent="0.25">
      <c r="A68" s="5">
        <v>42569</v>
      </c>
      <c r="B68" s="3">
        <v>8</v>
      </c>
      <c r="C68" s="26" t="s">
        <v>359</v>
      </c>
      <c r="D68" s="6">
        <v>0.3354166666666667</v>
      </c>
      <c r="E68" s="13">
        <v>8</v>
      </c>
      <c r="F68" s="13">
        <f t="shared" si="20"/>
        <v>0</v>
      </c>
      <c r="G68" s="3">
        <v>23.4</v>
      </c>
      <c r="H68" s="3" t="s">
        <v>365</v>
      </c>
      <c r="I68" s="3">
        <v>25.3</v>
      </c>
      <c r="J68" s="20" t="str">
        <f t="shared" si="21"/>
        <v>.</v>
      </c>
      <c r="K68" s="20" t="str">
        <f t="shared" si="22"/>
        <v>.</v>
      </c>
      <c r="L68" s="20" t="str">
        <f t="shared" si="16"/>
        <v>.</v>
      </c>
      <c r="M68" s="3">
        <v>45</v>
      </c>
      <c r="N68" s="20" t="str">
        <f>IF(B68=B67, N67, IF(M68=".",".",IF(M68&lt;22.5,"N",IF(M68&lt;67.5,"NE",IF(M68&lt;112.5,"E",IF(M68&lt;157.5,"SE",IF(M68&lt;202.5,"S",IF(M68&lt;247.5,"SW",IF(M68&lt;292.5,"W",IF(M68&lt;337.5,"NW","N"))))))))))</f>
        <v>NE</v>
      </c>
      <c r="O68" s="20" t="str">
        <f t="shared" si="23"/>
        <v>.</v>
      </c>
      <c r="P68" s="20" t="str">
        <f t="shared" si="18"/>
        <v>.</v>
      </c>
      <c r="Q68" s="21">
        <f t="shared" si="24"/>
        <v>0</v>
      </c>
      <c r="R68" s="21">
        <f t="shared" si="25"/>
        <v>0</v>
      </c>
      <c r="S68" s="8">
        <v>0</v>
      </c>
      <c r="T68" s="21" t="s">
        <v>4</v>
      </c>
      <c r="U68" s="21" t="str">
        <f t="shared" si="17"/>
        <v>.</v>
      </c>
      <c r="V68" s="3" t="s">
        <v>7</v>
      </c>
      <c r="W68" s="3">
        <v>1.1000000000000001</v>
      </c>
      <c r="X68" s="3" t="s">
        <v>52</v>
      </c>
      <c r="Y68" s="14">
        <v>2</v>
      </c>
      <c r="Z68" s="14">
        <v>1</v>
      </c>
      <c r="AA68" s="14">
        <v>0</v>
      </c>
      <c r="AB68" s="23">
        <f t="shared" si="19"/>
        <v>0</v>
      </c>
      <c r="AC68" s="3" t="s">
        <v>261</v>
      </c>
      <c r="AD68" s="25">
        <v>1</v>
      </c>
      <c r="AE68" s="20" t="str">
        <f t="shared" si="26"/>
        <v>.</v>
      </c>
      <c r="AF68" s="20" t="str">
        <f t="shared" si="27"/>
        <v>.</v>
      </c>
      <c r="AG68" s="20" t="str">
        <f t="shared" si="33"/>
        <v>.</v>
      </c>
      <c r="AH68" s="20" t="str">
        <f t="shared" si="28"/>
        <v>.</v>
      </c>
      <c r="AI68" s="20">
        <f t="shared" si="29"/>
        <v>70.710678118654741</v>
      </c>
      <c r="AJ68" s="20">
        <f t="shared" si="30"/>
        <v>70.710678118654755</v>
      </c>
      <c r="AK68" s="20" t="str">
        <f t="shared" si="31"/>
        <v>.</v>
      </c>
      <c r="AL68" s="19">
        <v>100</v>
      </c>
      <c r="AM68" s="23">
        <f t="shared" si="32"/>
        <v>30.48</v>
      </c>
      <c r="AN68" s="19">
        <v>0.78539816339744828</v>
      </c>
    </row>
    <row r="69" spans="1:40" ht="13.5" thickBot="1" x14ac:dyDescent="0.25">
      <c r="A69" s="5">
        <v>42569</v>
      </c>
      <c r="B69" s="3">
        <v>8</v>
      </c>
      <c r="C69" s="26" t="s">
        <v>359</v>
      </c>
      <c r="D69" s="6">
        <v>0.38263888888888892</v>
      </c>
      <c r="E69" s="13">
        <v>9</v>
      </c>
      <c r="F69" s="13">
        <f t="shared" si="20"/>
        <v>68</v>
      </c>
      <c r="G69" s="3" t="s">
        <v>4</v>
      </c>
      <c r="H69" s="3" t="s">
        <v>4</v>
      </c>
      <c r="I69" s="3">
        <v>25.8</v>
      </c>
      <c r="J69" s="20" t="str">
        <f t="shared" si="21"/>
        <v>.</v>
      </c>
      <c r="K69" s="20" t="str">
        <f t="shared" si="22"/>
        <v>.</v>
      </c>
      <c r="L69" s="20" t="str">
        <f t="shared" ref="L69:L132" si="34">IF(K69=".",".",IF(K69-K68&gt;180,(K69-K68)-360,IF(K69-K68&lt;-180,-360-(K69-K68),IF(K69-K68&gt;180,360-(K69-K68),K69-K68))))</f>
        <v>.</v>
      </c>
      <c r="M69" s="3">
        <v>45</v>
      </c>
      <c r="N69" s="20" t="str">
        <f>IF(B69=B69, N68, IF(M69=".",".",IF(M69&lt;22.5,"N",IF(M69&lt;67.5,"NE",IF(M69&lt;112.5,"E",IF(M69&lt;157.5,"SE",IF(M69&lt;202.5,"S",IF(M69&lt;247.5,"SW",IF(M69&lt;292.5,"W",IF(M69&lt;337.5,"NW","N"))))))))))</f>
        <v>NE</v>
      </c>
      <c r="O69" s="20" t="str">
        <f t="shared" si="23"/>
        <v>.</v>
      </c>
      <c r="P69" s="20" t="str">
        <f t="shared" si="18"/>
        <v>.</v>
      </c>
      <c r="Q69" s="21">
        <f t="shared" si="24"/>
        <v>0</v>
      </c>
      <c r="R69" s="21">
        <f t="shared" si="25"/>
        <v>0</v>
      </c>
      <c r="S69" s="8">
        <v>0</v>
      </c>
      <c r="T69" s="21" t="s">
        <v>4</v>
      </c>
      <c r="U69" s="21" t="str">
        <f t="shared" ref="U69:U132" si="35">IF(T69=".",".",IF(T69=0,0,R69/T69))</f>
        <v>.</v>
      </c>
      <c r="V69" s="3" t="s">
        <v>7</v>
      </c>
      <c r="W69" s="3">
        <v>0</v>
      </c>
      <c r="X69" s="3" t="s">
        <v>59</v>
      </c>
      <c r="Y69" s="14">
        <v>2</v>
      </c>
      <c r="Z69" s="14">
        <v>1</v>
      </c>
      <c r="AA69" s="14">
        <v>0</v>
      </c>
      <c r="AB69" s="23">
        <f t="shared" si="19"/>
        <v>0</v>
      </c>
      <c r="AC69" s="3" t="s">
        <v>261</v>
      </c>
      <c r="AD69" s="25">
        <v>1</v>
      </c>
      <c r="AE69" s="20">
        <f t="shared" si="26"/>
        <v>0</v>
      </c>
      <c r="AF69" s="20">
        <f t="shared" si="27"/>
        <v>0</v>
      </c>
      <c r="AG69" s="20">
        <f t="shared" si="33"/>
        <v>1</v>
      </c>
      <c r="AH69" s="20">
        <f t="shared" si="28"/>
        <v>0</v>
      </c>
      <c r="AI69" s="20">
        <f t="shared" si="29"/>
        <v>70.710678118654741</v>
      </c>
      <c r="AJ69" s="20">
        <f t="shared" si="30"/>
        <v>70.710678118654755</v>
      </c>
      <c r="AK69" s="20">
        <f t="shared" si="31"/>
        <v>0</v>
      </c>
      <c r="AL69" s="19">
        <v>100</v>
      </c>
      <c r="AM69" s="23">
        <f t="shared" si="32"/>
        <v>30.48</v>
      </c>
      <c r="AN69" s="19">
        <v>0.78539816339744828</v>
      </c>
    </row>
    <row r="70" spans="1:40" ht="13.5" thickBot="1" x14ac:dyDescent="0.25">
      <c r="A70" s="5">
        <v>42569</v>
      </c>
      <c r="B70" s="3">
        <v>8</v>
      </c>
      <c r="C70" s="26" t="s">
        <v>359</v>
      </c>
      <c r="D70" s="6">
        <v>0.4236111111111111</v>
      </c>
      <c r="E70" s="13">
        <v>10</v>
      </c>
      <c r="F70" s="13">
        <f t="shared" si="20"/>
        <v>126.99999999999994</v>
      </c>
      <c r="G70" s="3" t="s">
        <v>4</v>
      </c>
      <c r="H70" s="3" t="s">
        <v>4</v>
      </c>
      <c r="I70" s="3">
        <v>26.6</v>
      </c>
      <c r="J70" s="20" t="str">
        <f t="shared" si="21"/>
        <v>.</v>
      </c>
      <c r="K70" s="20" t="str">
        <f t="shared" si="22"/>
        <v>.</v>
      </c>
      <c r="L70" s="20" t="str">
        <f t="shared" si="34"/>
        <v>.</v>
      </c>
      <c r="M70" s="3">
        <v>45</v>
      </c>
      <c r="N70" s="20" t="str">
        <f>IF(B70=B69, N69, IF(M70=".",".",IF(M70&lt;22.5,"N",IF(M70&lt;67.5,"NE",IF(M70&lt;112.5,"E",IF(M70&lt;157.5,"SE",IF(M70&lt;202.5,"S",IF(M70&lt;247.5,"SW",IF(M70&lt;292.5,"W",IF(M70&lt;337.5,"NW","N"))))))))))</f>
        <v>NE</v>
      </c>
      <c r="O70" s="20" t="str">
        <f t="shared" si="23"/>
        <v>.</v>
      </c>
      <c r="P70" s="20" t="str">
        <f t="shared" si="18"/>
        <v>.</v>
      </c>
      <c r="Q70" s="21">
        <f t="shared" si="24"/>
        <v>0</v>
      </c>
      <c r="R70" s="21">
        <f t="shared" si="25"/>
        <v>0</v>
      </c>
      <c r="S70" s="8">
        <v>0</v>
      </c>
      <c r="T70" s="21" t="s">
        <v>4</v>
      </c>
      <c r="U70" s="21" t="str">
        <f t="shared" si="35"/>
        <v>.</v>
      </c>
      <c r="V70" s="3" t="s">
        <v>7</v>
      </c>
      <c r="W70" s="3">
        <v>8.6999999999999993</v>
      </c>
      <c r="X70" s="3" t="s">
        <v>89</v>
      </c>
      <c r="Y70" s="14">
        <v>2</v>
      </c>
      <c r="Z70" s="14">
        <v>1</v>
      </c>
      <c r="AA70" s="14">
        <v>0</v>
      </c>
      <c r="AB70" s="23">
        <f t="shared" si="19"/>
        <v>0</v>
      </c>
      <c r="AC70" s="3" t="s">
        <v>261</v>
      </c>
      <c r="AD70" s="25">
        <v>1</v>
      </c>
      <c r="AE70" s="20">
        <f t="shared" si="26"/>
        <v>0</v>
      </c>
      <c r="AF70" s="20">
        <f t="shared" si="27"/>
        <v>0</v>
      </c>
      <c r="AG70" s="20">
        <f t="shared" si="33"/>
        <v>1</v>
      </c>
      <c r="AH70" s="20">
        <f t="shared" si="28"/>
        <v>0</v>
      </c>
      <c r="AI70" s="20">
        <f t="shared" si="29"/>
        <v>70.710678118654741</v>
      </c>
      <c r="AJ70" s="20">
        <f t="shared" si="30"/>
        <v>70.710678118654755</v>
      </c>
      <c r="AK70" s="20">
        <f t="shared" si="31"/>
        <v>0</v>
      </c>
      <c r="AL70" s="19">
        <v>100</v>
      </c>
      <c r="AM70" s="23">
        <f t="shared" si="32"/>
        <v>30.48</v>
      </c>
      <c r="AN70" s="19">
        <v>0.78539816339744828</v>
      </c>
    </row>
    <row r="71" spans="1:40" ht="13.5" thickBot="1" x14ac:dyDescent="0.25">
      <c r="A71" s="5">
        <v>42569</v>
      </c>
      <c r="B71" s="3">
        <v>8</v>
      </c>
      <c r="C71" s="26" t="s">
        <v>359</v>
      </c>
      <c r="D71" s="6">
        <v>0.47500000000000003</v>
      </c>
      <c r="E71" s="13">
        <v>11</v>
      </c>
      <c r="F71" s="13">
        <f t="shared" si="20"/>
        <v>201</v>
      </c>
      <c r="G71" s="3" t="s">
        <v>4</v>
      </c>
      <c r="H71" s="3" t="s">
        <v>4</v>
      </c>
      <c r="I71" s="3">
        <v>30</v>
      </c>
      <c r="J71" s="20" t="str">
        <f t="shared" si="21"/>
        <v>.</v>
      </c>
      <c r="K71" s="20" t="str">
        <f t="shared" si="22"/>
        <v>.</v>
      </c>
      <c r="L71" s="20" t="str">
        <f t="shared" si="34"/>
        <v>.</v>
      </c>
      <c r="M71" s="3">
        <v>45</v>
      </c>
      <c r="N71" s="20" t="str">
        <f>IF(B71=B71, N70, IF(M71=".",".",IF(M71&lt;22.5,"N",IF(M71&lt;67.5,"NE",IF(M71&lt;112.5,"E",IF(M71&lt;157.5,"SE",IF(M71&lt;202.5,"S",IF(M71&lt;247.5,"SW",IF(M71&lt;292.5,"W",IF(M71&lt;337.5,"NW","N"))))))))))</f>
        <v>NE</v>
      </c>
      <c r="O71" s="20" t="str">
        <f t="shared" si="23"/>
        <v>.</v>
      </c>
      <c r="P71" s="20" t="str">
        <f t="shared" ref="P71:P134" si="36">IF(O71=".",".",IF(O71="N", 1, IF( O71 ="NE", 2, IF(O71="E",3,IF(O71="SE",4,IF(O71="S",5,IF(O71="SW",6,IF(O71="W",7,8))))))))</f>
        <v>.</v>
      </c>
      <c r="Q71" s="21">
        <f t="shared" si="24"/>
        <v>0</v>
      </c>
      <c r="R71" s="21">
        <f t="shared" si="25"/>
        <v>0</v>
      </c>
      <c r="S71" s="8">
        <v>0</v>
      </c>
      <c r="T71" s="21" t="s">
        <v>4</v>
      </c>
      <c r="U71" s="21" t="str">
        <f t="shared" si="35"/>
        <v>.</v>
      </c>
      <c r="V71" s="3" t="s">
        <v>7</v>
      </c>
      <c r="W71" s="3">
        <v>5</v>
      </c>
      <c r="X71" s="3" t="s">
        <v>98</v>
      </c>
      <c r="Y71" s="14">
        <v>2</v>
      </c>
      <c r="Z71" s="14">
        <v>1</v>
      </c>
      <c r="AA71" s="14">
        <v>0</v>
      </c>
      <c r="AB71" s="23">
        <f t="shared" si="19"/>
        <v>0</v>
      </c>
      <c r="AC71" s="3" t="s">
        <v>261</v>
      </c>
      <c r="AD71" s="25">
        <v>1</v>
      </c>
      <c r="AE71" s="20">
        <f t="shared" si="26"/>
        <v>0</v>
      </c>
      <c r="AF71" s="20">
        <f t="shared" si="27"/>
        <v>0</v>
      </c>
      <c r="AG71" s="20">
        <f t="shared" si="33"/>
        <v>1</v>
      </c>
      <c r="AH71" s="20">
        <f t="shared" si="28"/>
        <v>0</v>
      </c>
      <c r="AI71" s="20">
        <f t="shared" si="29"/>
        <v>70.710678118654741</v>
      </c>
      <c r="AJ71" s="20">
        <f t="shared" si="30"/>
        <v>70.710678118654755</v>
      </c>
      <c r="AK71" s="20">
        <f t="shared" si="31"/>
        <v>0</v>
      </c>
      <c r="AL71" s="19">
        <v>100</v>
      </c>
      <c r="AM71" s="23">
        <f t="shared" si="32"/>
        <v>30.48</v>
      </c>
      <c r="AN71" s="19">
        <v>0.78539816339744828</v>
      </c>
    </row>
    <row r="72" spans="1:40" ht="13.5" thickBot="1" x14ac:dyDescent="0.25">
      <c r="A72" s="5">
        <v>42569</v>
      </c>
      <c r="B72" s="3">
        <v>8</v>
      </c>
      <c r="C72" s="26" t="s">
        <v>359</v>
      </c>
      <c r="D72" s="6">
        <v>0.51180555555555551</v>
      </c>
      <c r="E72" s="13">
        <v>12</v>
      </c>
      <c r="F72" s="13">
        <f t="shared" si="20"/>
        <v>253.99999999999989</v>
      </c>
      <c r="G72" s="3" t="s">
        <v>4</v>
      </c>
      <c r="H72" s="3" t="s">
        <v>4</v>
      </c>
      <c r="I72" s="3">
        <v>32.6</v>
      </c>
      <c r="J72" s="20" t="str">
        <f t="shared" si="21"/>
        <v>.</v>
      </c>
      <c r="K72" s="20" t="str">
        <f t="shared" si="22"/>
        <v>.</v>
      </c>
      <c r="L72" s="20" t="str">
        <f t="shared" si="34"/>
        <v>.</v>
      </c>
      <c r="M72" s="3">
        <v>45</v>
      </c>
      <c r="N72" s="20" t="str">
        <f>IF(B72=B71, N71, IF(M72=".",".",IF(M72&lt;22.5,"N",IF(M72&lt;67.5,"NE",IF(M72&lt;112.5,"E",IF(M72&lt;157.5,"SE",IF(M72&lt;202.5,"S",IF(M72&lt;247.5,"SW",IF(M72&lt;292.5,"W",IF(M72&lt;337.5,"NW","N"))))))))))</f>
        <v>NE</v>
      </c>
      <c r="O72" s="20" t="str">
        <f t="shared" si="23"/>
        <v>.</v>
      </c>
      <c r="P72" s="20" t="str">
        <f t="shared" si="36"/>
        <v>.</v>
      </c>
      <c r="Q72" s="21">
        <f t="shared" si="24"/>
        <v>0</v>
      </c>
      <c r="R72" s="21">
        <f t="shared" si="25"/>
        <v>0</v>
      </c>
      <c r="S72" s="8">
        <v>0</v>
      </c>
      <c r="T72" s="21" t="s">
        <v>4</v>
      </c>
      <c r="U72" s="21" t="str">
        <f t="shared" si="35"/>
        <v>.</v>
      </c>
      <c r="V72" s="3" t="s">
        <v>7</v>
      </c>
      <c r="W72" s="3">
        <v>1.6</v>
      </c>
      <c r="X72" s="3" t="s">
        <v>4</v>
      </c>
      <c r="Y72" s="14">
        <v>2</v>
      </c>
      <c r="Z72" s="14">
        <v>1</v>
      </c>
      <c r="AA72" s="14">
        <v>0</v>
      </c>
      <c r="AB72" s="23">
        <f t="shared" si="19"/>
        <v>0</v>
      </c>
      <c r="AC72" s="3" t="s">
        <v>261</v>
      </c>
      <c r="AD72" s="25">
        <v>1</v>
      </c>
      <c r="AE72" s="20">
        <f t="shared" si="26"/>
        <v>0</v>
      </c>
      <c r="AF72" s="20">
        <f t="shared" si="27"/>
        <v>0</v>
      </c>
      <c r="AG72" s="20">
        <f t="shared" si="33"/>
        <v>1</v>
      </c>
      <c r="AH72" s="20">
        <f t="shared" si="28"/>
        <v>0</v>
      </c>
      <c r="AI72" s="20">
        <f t="shared" si="29"/>
        <v>70.710678118654741</v>
      </c>
      <c r="AJ72" s="20">
        <f t="shared" si="30"/>
        <v>70.710678118654755</v>
      </c>
      <c r="AK72" s="20">
        <f t="shared" si="31"/>
        <v>0</v>
      </c>
      <c r="AL72" s="19">
        <v>100</v>
      </c>
      <c r="AM72" s="23">
        <f t="shared" si="32"/>
        <v>30.48</v>
      </c>
      <c r="AN72" s="19">
        <v>0.78539816339744828</v>
      </c>
    </row>
    <row r="73" spans="1:40" ht="13.5" thickBot="1" x14ac:dyDescent="0.25">
      <c r="A73" s="5">
        <v>42569</v>
      </c>
      <c r="B73" s="3">
        <v>8</v>
      </c>
      <c r="C73" s="26" t="s">
        <v>359</v>
      </c>
      <c r="D73" s="6">
        <v>0.55208333333333337</v>
      </c>
      <c r="E73" s="13">
        <v>13</v>
      </c>
      <c r="F73" s="13">
        <f t="shared" si="20"/>
        <v>312</v>
      </c>
      <c r="G73" s="3" t="s">
        <v>4</v>
      </c>
      <c r="H73" s="3" t="s">
        <v>4</v>
      </c>
      <c r="I73" s="3">
        <v>31.5</v>
      </c>
      <c r="J73" s="20" t="str">
        <f t="shared" si="21"/>
        <v>.</v>
      </c>
      <c r="K73" s="20" t="str">
        <f t="shared" si="22"/>
        <v>.</v>
      </c>
      <c r="L73" s="20" t="str">
        <f t="shared" si="34"/>
        <v>.</v>
      </c>
      <c r="M73" s="3">
        <v>45</v>
      </c>
      <c r="N73" s="20" t="str">
        <f>IF(B73=B73, N72, IF(M73=".",".",IF(M73&lt;22.5,"N",IF(M73&lt;67.5,"NE",IF(M73&lt;112.5,"E",IF(M73&lt;157.5,"SE",IF(M73&lt;202.5,"S",IF(M73&lt;247.5,"SW",IF(M73&lt;292.5,"W",IF(M73&lt;337.5,"NW","N"))))))))))</f>
        <v>NE</v>
      </c>
      <c r="O73" s="20" t="str">
        <f t="shared" si="23"/>
        <v>.</v>
      </c>
      <c r="P73" s="20" t="str">
        <f t="shared" si="36"/>
        <v>.</v>
      </c>
      <c r="Q73" s="21">
        <f t="shared" si="24"/>
        <v>0</v>
      </c>
      <c r="R73" s="21">
        <f t="shared" si="25"/>
        <v>0</v>
      </c>
      <c r="S73" s="8">
        <v>0</v>
      </c>
      <c r="T73" s="21" t="s">
        <v>4</v>
      </c>
      <c r="U73" s="21" t="str">
        <f t="shared" si="35"/>
        <v>.</v>
      </c>
      <c r="V73" s="3" t="s">
        <v>7</v>
      </c>
      <c r="W73" s="3">
        <v>4.7</v>
      </c>
      <c r="X73" s="3" t="s">
        <v>13</v>
      </c>
      <c r="Y73" s="14">
        <v>2</v>
      </c>
      <c r="Z73" s="14">
        <v>1</v>
      </c>
      <c r="AA73" s="14">
        <v>0</v>
      </c>
      <c r="AB73" s="23">
        <f t="shared" si="19"/>
        <v>0</v>
      </c>
      <c r="AC73" s="3" t="s">
        <v>261</v>
      </c>
      <c r="AD73" s="25">
        <v>1</v>
      </c>
      <c r="AE73" s="20">
        <f t="shared" si="26"/>
        <v>0</v>
      </c>
      <c r="AF73" s="20">
        <f t="shared" si="27"/>
        <v>0</v>
      </c>
      <c r="AG73" s="20">
        <f t="shared" si="33"/>
        <v>1</v>
      </c>
      <c r="AH73" s="20">
        <f t="shared" si="28"/>
        <v>0</v>
      </c>
      <c r="AI73" s="20">
        <f t="shared" si="29"/>
        <v>70.710678118654741</v>
      </c>
      <c r="AJ73" s="20">
        <f t="shared" si="30"/>
        <v>70.710678118654755</v>
      </c>
      <c r="AK73" s="20">
        <f t="shared" si="31"/>
        <v>0</v>
      </c>
      <c r="AL73" s="19">
        <v>100</v>
      </c>
      <c r="AM73" s="23">
        <f t="shared" si="32"/>
        <v>30.48</v>
      </c>
      <c r="AN73" s="19">
        <v>0.78539816339744828</v>
      </c>
    </row>
    <row r="74" spans="1:40" ht="13.5" thickBot="1" x14ac:dyDescent="0.25">
      <c r="A74" s="5">
        <v>42569</v>
      </c>
      <c r="B74" s="3">
        <v>8</v>
      </c>
      <c r="C74" s="26" t="s">
        <v>359</v>
      </c>
      <c r="D74" s="6">
        <v>0.58819444444444446</v>
      </c>
      <c r="E74" s="13">
        <v>14</v>
      </c>
      <c r="F74" s="13">
        <f t="shared" si="20"/>
        <v>364</v>
      </c>
      <c r="G74" s="3" t="s">
        <v>4</v>
      </c>
      <c r="H74" s="3" t="s">
        <v>4</v>
      </c>
      <c r="I74" s="3">
        <v>30</v>
      </c>
      <c r="J74" s="20" t="str">
        <f t="shared" si="21"/>
        <v>.</v>
      </c>
      <c r="K74" s="20" t="str">
        <f t="shared" si="22"/>
        <v>.</v>
      </c>
      <c r="L74" s="20" t="str">
        <f t="shared" si="34"/>
        <v>.</v>
      </c>
      <c r="M74" s="3">
        <v>45</v>
      </c>
      <c r="N74" s="20" t="str">
        <f>IF(B74=B73, N73, IF(M74=".",".",IF(M74&lt;22.5,"N",IF(M74&lt;67.5,"NE",IF(M74&lt;112.5,"E",IF(M74&lt;157.5,"SE",IF(M74&lt;202.5,"S",IF(M74&lt;247.5,"SW",IF(M74&lt;292.5,"W",IF(M74&lt;337.5,"NW","N"))))))))))</f>
        <v>NE</v>
      </c>
      <c r="O74" s="20" t="str">
        <f t="shared" si="23"/>
        <v>.</v>
      </c>
      <c r="P74" s="20" t="str">
        <f t="shared" si="36"/>
        <v>.</v>
      </c>
      <c r="Q74" s="21">
        <f t="shared" si="24"/>
        <v>0</v>
      </c>
      <c r="R74" s="21">
        <f t="shared" si="25"/>
        <v>0</v>
      </c>
      <c r="S74" s="8">
        <v>0</v>
      </c>
      <c r="T74" s="21" t="s">
        <v>4</v>
      </c>
      <c r="U74" s="21" t="str">
        <f t="shared" si="35"/>
        <v>.</v>
      </c>
      <c r="V74" s="3" t="s">
        <v>7</v>
      </c>
      <c r="W74" s="3">
        <v>2.6</v>
      </c>
      <c r="X74" s="3" t="s">
        <v>178</v>
      </c>
      <c r="Y74" s="14">
        <v>2</v>
      </c>
      <c r="Z74" s="14">
        <v>1</v>
      </c>
      <c r="AA74" s="14">
        <v>0</v>
      </c>
      <c r="AB74" s="23">
        <f t="shared" ref="AB74:AB137" si="37">IF(AA74=0,0,IF(AA74=".",".",IF(AA74=AA73,".",1)))</f>
        <v>0</v>
      </c>
      <c r="AC74" s="3" t="s">
        <v>261</v>
      </c>
      <c r="AD74" s="25">
        <v>1</v>
      </c>
      <c r="AE74" s="20">
        <f t="shared" si="26"/>
        <v>0</v>
      </c>
      <c r="AF74" s="20">
        <f t="shared" si="27"/>
        <v>0</v>
      </c>
      <c r="AG74" s="20">
        <f t="shared" si="33"/>
        <v>1</v>
      </c>
      <c r="AH74" s="20">
        <f t="shared" si="28"/>
        <v>0</v>
      </c>
      <c r="AI74" s="20">
        <f t="shared" si="29"/>
        <v>70.710678118654741</v>
      </c>
      <c r="AJ74" s="20">
        <f t="shared" si="30"/>
        <v>70.710678118654755</v>
      </c>
      <c r="AK74" s="20">
        <f t="shared" si="31"/>
        <v>0</v>
      </c>
      <c r="AL74" s="19">
        <v>100</v>
      </c>
      <c r="AM74" s="23">
        <f t="shared" si="32"/>
        <v>30.48</v>
      </c>
      <c r="AN74" s="19">
        <v>0.78539816339744828</v>
      </c>
    </row>
    <row r="75" spans="1:40" ht="13.5" thickBot="1" x14ac:dyDescent="0.25">
      <c r="A75" s="5">
        <v>42569</v>
      </c>
      <c r="B75" s="3">
        <v>8</v>
      </c>
      <c r="C75" s="26" t="s">
        <v>359</v>
      </c>
      <c r="D75" s="6">
        <v>0.63055555555555554</v>
      </c>
      <c r="E75" s="13">
        <v>15</v>
      </c>
      <c r="F75" s="13">
        <f t="shared" si="20"/>
        <v>424.99999999999994</v>
      </c>
      <c r="G75" s="3" t="s">
        <v>4</v>
      </c>
      <c r="H75" s="3" t="s">
        <v>4</v>
      </c>
      <c r="I75" s="3">
        <v>30.9</v>
      </c>
      <c r="J75" s="20" t="str">
        <f t="shared" si="21"/>
        <v>.</v>
      </c>
      <c r="K75" s="20" t="str">
        <f t="shared" si="22"/>
        <v>.</v>
      </c>
      <c r="L75" s="20" t="str">
        <f t="shared" si="34"/>
        <v>.</v>
      </c>
      <c r="M75" s="3">
        <v>45</v>
      </c>
      <c r="N75" s="20" t="str">
        <f>IF(B75=B75, N74, IF(M75=".",".",IF(M75&lt;22.5,"N",IF(M75&lt;67.5,"NE",IF(M75&lt;112.5,"E",IF(M75&lt;157.5,"SE",IF(M75&lt;202.5,"S",IF(M75&lt;247.5,"SW",IF(M75&lt;292.5,"W",IF(M75&lt;337.5,"NW","N"))))))))))</f>
        <v>NE</v>
      </c>
      <c r="O75" s="20" t="str">
        <f t="shared" si="23"/>
        <v>.</v>
      </c>
      <c r="P75" s="20" t="str">
        <f t="shared" si="36"/>
        <v>.</v>
      </c>
      <c r="Q75" s="21">
        <f t="shared" si="24"/>
        <v>0</v>
      </c>
      <c r="R75" s="21">
        <f t="shared" si="25"/>
        <v>0</v>
      </c>
      <c r="S75" s="8">
        <v>0</v>
      </c>
      <c r="T75" s="21" t="s">
        <v>4</v>
      </c>
      <c r="U75" s="21" t="str">
        <f t="shared" si="35"/>
        <v>.</v>
      </c>
      <c r="V75" s="3" t="s">
        <v>7</v>
      </c>
      <c r="W75" s="3">
        <v>4.9000000000000004</v>
      </c>
      <c r="X75" s="3" t="s">
        <v>190</v>
      </c>
      <c r="Y75" s="14">
        <v>2</v>
      </c>
      <c r="Z75" s="14">
        <v>1</v>
      </c>
      <c r="AA75" s="14">
        <v>0</v>
      </c>
      <c r="AB75" s="23">
        <f t="shared" si="37"/>
        <v>0</v>
      </c>
      <c r="AC75" s="3" t="s">
        <v>261</v>
      </c>
      <c r="AD75" s="25">
        <v>1</v>
      </c>
      <c r="AE75" s="20">
        <f t="shared" si="26"/>
        <v>0</v>
      </c>
      <c r="AF75" s="20">
        <f t="shared" si="27"/>
        <v>0</v>
      </c>
      <c r="AG75" s="20">
        <f t="shared" si="33"/>
        <v>1</v>
      </c>
      <c r="AH75" s="20">
        <f t="shared" si="28"/>
        <v>0</v>
      </c>
      <c r="AI75" s="20">
        <f t="shared" si="29"/>
        <v>70.710678118654741</v>
      </c>
      <c r="AJ75" s="20">
        <f t="shared" si="30"/>
        <v>70.710678118654755</v>
      </c>
      <c r="AK75" s="20">
        <f t="shared" si="31"/>
        <v>0</v>
      </c>
      <c r="AL75" s="19">
        <v>100</v>
      </c>
      <c r="AM75" s="23">
        <f t="shared" si="32"/>
        <v>30.48</v>
      </c>
      <c r="AN75" s="19">
        <v>0.78539816339744828</v>
      </c>
    </row>
    <row r="76" spans="1:40" ht="13.5" thickBot="1" x14ac:dyDescent="0.25">
      <c r="A76" s="5">
        <v>42569</v>
      </c>
      <c r="B76" s="3">
        <v>8</v>
      </c>
      <c r="C76" s="26" t="s">
        <v>359</v>
      </c>
      <c r="D76" s="6">
        <v>0.67013888888888884</v>
      </c>
      <c r="E76" s="13">
        <v>16</v>
      </c>
      <c r="F76" s="13">
        <f t="shared" si="20"/>
        <v>481.99999999999989</v>
      </c>
      <c r="G76" s="3" t="s">
        <v>4</v>
      </c>
      <c r="H76" s="3" t="s">
        <v>4</v>
      </c>
      <c r="I76" s="3">
        <v>30.7</v>
      </c>
      <c r="J76" s="20" t="str">
        <f t="shared" si="21"/>
        <v>.</v>
      </c>
      <c r="K76" s="20" t="str">
        <f t="shared" si="22"/>
        <v>.</v>
      </c>
      <c r="L76" s="20" t="str">
        <f t="shared" si="34"/>
        <v>.</v>
      </c>
      <c r="M76" s="3">
        <v>45</v>
      </c>
      <c r="N76" s="20" t="str">
        <f>IF(B76=B75, N75, IF(M76=".",".",IF(M76&lt;22.5,"N",IF(M76&lt;67.5,"NE",IF(M76&lt;112.5,"E",IF(M76&lt;157.5,"SE",IF(M76&lt;202.5,"S",IF(M76&lt;247.5,"SW",IF(M76&lt;292.5,"W",IF(M76&lt;337.5,"NW","N"))))))))))</f>
        <v>NE</v>
      </c>
      <c r="O76" s="20" t="str">
        <f t="shared" si="23"/>
        <v>.</v>
      </c>
      <c r="P76" s="20" t="str">
        <f t="shared" si="36"/>
        <v>.</v>
      </c>
      <c r="Q76" s="21">
        <f t="shared" si="24"/>
        <v>0</v>
      </c>
      <c r="R76" s="21">
        <f t="shared" si="25"/>
        <v>0</v>
      </c>
      <c r="S76" s="8">
        <v>0</v>
      </c>
      <c r="T76" s="21" t="s">
        <v>4</v>
      </c>
      <c r="U76" s="21" t="str">
        <f t="shared" si="35"/>
        <v>.</v>
      </c>
      <c r="V76" s="3" t="s">
        <v>7</v>
      </c>
      <c r="W76" s="3">
        <v>2.2999999999999998</v>
      </c>
      <c r="X76" s="3" t="s">
        <v>193</v>
      </c>
      <c r="Y76" s="14">
        <v>2</v>
      </c>
      <c r="Z76" s="14">
        <v>1</v>
      </c>
      <c r="AA76" s="14">
        <v>0</v>
      </c>
      <c r="AB76" s="23">
        <f t="shared" si="37"/>
        <v>0</v>
      </c>
      <c r="AC76" s="3" t="s">
        <v>261</v>
      </c>
      <c r="AD76" s="25">
        <v>1</v>
      </c>
      <c r="AE76" s="20">
        <f t="shared" si="26"/>
        <v>0</v>
      </c>
      <c r="AF76" s="20">
        <f t="shared" si="27"/>
        <v>0</v>
      </c>
      <c r="AG76" s="20">
        <f t="shared" si="33"/>
        <v>1</v>
      </c>
      <c r="AH76" s="20">
        <f t="shared" si="28"/>
        <v>0</v>
      </c>
      <c r="AI76" s="20">
        <f t="shared" si="29"/>
        <v>70.710678118654741</v>
      </c>
      <c r="AJ76" s="20">
        <f t="shared" si="30"/>
        <v>70.710678118654755</v>
      </c>
      <c r="AK76" s="20">
        <f t="shared" si="31"/>
        <v>0</v>
      </c>
      <c r="AL76" s="19">
        <v>100</v>
      </c>
      <c r="AM76" s="23">
        <f t="shared" si="32"/>
        <v>30.48</v>
      </c>
      <c r="AN76" s="19">
        <v>0.78539816339744828</v>
      </c>
    </row>
    <row r="77" spans="1:40" ht="13.5" thickBot="1" x14ac:dyDescent="0.25">
      <c r="A77" s="5">
        <v>42569</v>
      </c>
      <c r="B77" s="3">
        <v>8</v>
      </c>
      <c r="C77" s="26" t="s">
        <v>359</v>
      </c>
      <c r="D77" s="6">
        <v>0.71527777777777779</v>
      </c>
      <c r="E77" s="13">
        <v>17</v>
      </c>
      <c r="F77" s="13">
        <f t="shared" si="20"/>
        <v>547</v>
      </c>
      <c r="G77" s="3" t="s">
        <v>4</v>
      </c>
      <c r="H77" s="3" t="s">
        <v>4</v>
      </c>
      <c r="I77" s="3">
        <v>27.7</v>
      </c>
      <c r="J77" s="20" t="str">
        <f t="shared" si="21"/>
        <v>.</v>
      </c>
      <c r="K77" s="20" t="str">
        <f t="shared" si="22"/>
        <v>.</v>
      </c>
      <c r="L77" s="20" t="str">
        <f t="shared" si="34"/>
        <v>.</v>
      </c>
      <c r="M77" s="3">
        <v>45</v>
      </c>
      <c r="N77" s="20" t="str">
        <f>IF(B77=B76, N76, IF(M77=".",".",IF(M77&lt;22.5,"N",IF(M77&lt;67.5,"NE",IF(M77&lt;112.5,"E",IF(M77&lt;157.5,"SE",IF(M77&lt;202.5,"S",IF(M77&lt;247.5,"SW",IF(M77&lt;292.5,"W",IF(M77&lt;337.5,"NW","N"))))))))))</f>
        <v>NE</v>
      </c>
      <c r="O77" s="20" t="str">
        <f t="shared" si="23"/>
        <v>.</v>
      </c>
      <c r="P77" s="20" t="str">
        <f t="shared" si="36"/>
        <v>.</v>
      </c>
      <c r="Q77" s="21">
        <f t="shared" si="24"/>
        <v>0</v>
      </c>
      <c r="R77" s="21">
        <f t="shared" si="25"/>
        <v>0</v>
      </c>
      <c r="S77" s="8">
        <v>0</v>
      </c>
      <c r="T77" s="21" t="s">
        <v>4</v>
      </c>
      <c r="U77" s="21" t="str">
        <f t="shared" si="35"/>
        <v>.</v>
      </c>
      <c r="V77" s="3" t="s">
        <v>7</v>
      </c>
      <c r="W77" s="3">
        <v>2.8</v>
      </c>
      <c r="X77" s="3" t="s">
        <v>44</v>
      </c>
      <c r="Y77" s="14">
        <v>2</v>
      </c>
      <c r="Z77" s="14">
        <v>1</v>
      </c>
      <c r="AA77" s="14">
        <v>0</v>
      </c>
      <c r="AB77" s="23">
        <f t="shared" si="37"/>
        <v>0</v>
      </c>
      <c r="AC77" s="3" t="s">
        <v>261</v>
      </c>
      <c r="AD77" s="25">
        <v>1</v>
      </c>
      <c r="AE77" s="20">
        <f t="shared" si="26"/>
        <v>0</v>
      </c>
      <c r="AF77" s="20">
        <f t="shared" si="27"/>
        <v>0</v>
      </c>
      <c r="AG77" s="20">
        <f t="shared" si="33"/>
        <v>1</v>
      </c>
      <c r="AH77" s="20">
        <f t="shared" si="28"/>
        <v>0</v>
      </c>
      <c r="AI77" s="20">
        <f t="shared" si="29"/>
        <v>70.710678118654741</v>
      </c>
      <c r="AJ77" s="20">
        <f t="shared" si="30"/>
        <v>70.710678118654755</v>
      </c>
      <c r="AK77" s="20">
        <f t="shared" si="31"/>
        <v>0</v>
      </c>
      <c r="AL77" s="19">
        <v>100</v>
      </c>
      <c r="AM77" s="23">
        <f t="shared" si="32"/>
        <v>30.48</v>
      </c>
      <c r="AN77" s="19">
        <v>0.78539816339744828</v>
      </c>
    </row>
    <row r="78" spans="1:40" ht="13.5" thickBot="1" x14ac:dyDescent="0.25">
      <c r="A78" s="5">
        <v>42569</v>
      </c>
      <c r="B78" s="3">
        <v>8</v>
      </c>
      <c r="C78" s="26" t="s">
        <v>359</v>
      </c>
      <c r="D78" s="6">
        <v>0.75138888888888899</v>
      </c>
      <c r="E78" s="13">
        <v>18</v>
      </c>
      <c r="F78" s="13">
        <f t="shared" si="20"/>
        <v>599.00000000000011</v>
      </c>
      <c r="G78" s="3" t="s">
        <v>4</v>
      </c>
      <c r="H78" s="3" t="s">
        <v>4</v>
      </c>
      <c r="I78" s="3">
        <v>28.4</v>
      </c>
      <c r="J78" s="20" t="str">
        <f t="shared" si="21"/>
        <v>.</v>
      </c>
      <c r="K78" s="20" t="str">
        <f t="shared" si="22"/>
        <v>.</v>
      </c>
      <c r="L78" s="20" t="str">
        <f t="shared" si="34"/>
        <v>.</v>
      </c>
      <c r="M78" s="3">
        <v>45</v>
      </c>
      <c r="N78" s="20" t="str">
        <f>IF(B78=B78, N77, IF(M78=".",".",IF(M78&lt;22.5,"N",IF(M78&lt;67.5,"NE",IF(M78&lt;112.5,"E",IF(M78&lt;157.5,"SE",IF(M78&lt;202.5,"S",IF(M78&lt;247.5,"SW",IF(M78&lt;292.5,"W",IF(M78&lt;337.5,"NW","N"))))))))))</f>
        <v>NE</v>
      </c>
      <c r="O78" s="20" t="str">
        <f t="shared" si="23"/>
        <v>.</v>
      </c>
      <c r="P78" s="20" t="str">
        <f t="shared" si="36"/>
        <v>.</v>
      </c>
      <c r="Q78" s="21">
        <f t="shared" si="24"/>
        <v>0</v>
      </c>
      <c r="R78" s="21">
        <f t="shared" si="25"/>
        <v>0</v>
      </c>
      <c r="S78" s="8">
        <v>0</v>
      </c>
      <c r="T78" s="21">
        <f>SQRT((AJ78-AJ68)^2+(AI78-AI68)^2)</f>
        <v>0</v>
      </c>
      <c r="U78" s="21">
        <f t="shared" si="35"/>
        <v>0</v>
      </c>
      <c r="V78" s="3" t="s">
        <v>7</v>
      </c>
      <c r="W78" s="3">
        <v>3.9</v>
      </c>
      <c r="X78" s="3" t="s">
        <v>44</v>
      </c>
      <c r="Y78" s="14">
        <v>2</v>
      </c>
      <c r="Z78" s="14">
        <v>1</v>
      </c>
      <c r="AA78" s="14">
        <v>0</v>
      </c>
      <c r="AB78" s="23">
        <f t="shared" si="37"/>
        <v>0</v>
      </c>
      <c r="AC78" s="3" t="s">
        <v>261</v>
      </c>
      <c r="AD78" s="25">
        <v>1</v>
      </c>
      <c r="AE78" s="20">
        <f t="shared" si="26"/>
        <v>0</v>
      </c>
      <c r="AF78" s="20">
        <f t="shared" si="27"/>
        <v>0</v>
      </c>
      <c r="AG78" s="20">
        <f t="shared" si="33"/>
        <v>1</v>
      </c>
      <c r="AH78" s="20">
        <f t="shared" si="28"/>
        <v>0</v>
      </c>
      <c r="AI78" s="20">
        <f t="shared" si="29"/>
        <v>70.710678118654741</v>
      </c>
      <c r="AJ78" s="20">
        <f t="shared" si="30"/>
        <v>70.710678118654755</v>
      </c>
      <c r="AK78" s="20">
        <f t="shared" si="31"/>
        <v>0</v>
      </c>
      <c r="AL78" s="19">
        <v>100</v>
      </c>
      <c r="AM78" s="23">
        <f t="shared" si="32"/>
        <v>30.48</v>
      </c>
      <c r="AN78" s="19">
        <v>0.78539816339744828</v>
      </c>
    </row>
    <row r="79" spans="1:40" ht="13.5" thickBot="1" x14ac:dyDescent="0.25">
      <c r="A79" s="5">
        <v>42569</v>
      </c>
      <c r="B79" s="3">
        <v>10</v>
      </c>
      <c r="C79" s="26" t="s">
        <v>359</v>
      </c>
      <c r="D79" s="6">
        <v>0.3354166666666667</v>
      </c>
      <c r="E79" s="13">
        <v>8</v>
      </c>
      <c r="F79" s="13">
        <f t="shared" si="20"/>
        <v>0</v>
      </c>
      <c r="G79" s="3" t="s">
        <v>4</v>
      </c>
      <c r="H79" s="3" t="s">
        <v>4</v>
      </c>
      <c r="I79" s="3">
        <v>25.3</v>
      </c>
      <c r="J79" s="20" t="str">
        <f t="shared" si="21"/>
        <v>.</v>
      </c>
      <c r="K79" s="20" t="str">
        <f t="shared" si="22"/>
        <v>.</v>
      </c>
      <c r="L79" s="20" t="str">
        <f t="shared" si="34"/>
        <v>.</v>
      </c>
      <c r="M79" s="3">
        <v>45</v>
      </c>
      <c r="N79" s="20" t="str">
        <f>IF(B79=B78, N78, IF(M79=".",".",IF(M79&lt;22.5,"N",IF(M79&lt;67.5,"NE",IF(M79&lt;112.5,"E",IF(M79&lt;157.5,"SE",IF(M79&lt;202.5,"S",IF(M79&lt;247.5,"SW",IF(M79&lt;292.5,"W",IF(M79&lt;337.5,"NW","N"))))))))))</f>
        <v>NE</v>
      </c>
      <c r="O79" s="20" t="str">
        <f t="shared" si="23"/>
        <v>.</v>
      </c>
      <c r="P79" s="20" t="str">
        <f t="shared" si="36"/>
        <v>.</v>
      </c>
      <c r="Q79" s="21">
        <f t="shared" si="24"/>
        <v>0</v>
      </c>
      <c r="R79" s="21">
        <f t="shared" si="25"/>
        <v>0</v>
      </c>
      <c r="S79" s="8">
        <v>0</v>
      </c>
      <c r="T79" s="21" t="s">
        <v>4</v>
      </c>
      <c r="U79" s="21" t="str">
        <f t="shared" si="35"/>
        <v>.</v>
      </c>
      <c r="V79" s="3" t="s">
        <v>8</v>
      </c>
      <c r="W79" s="3">
        <v>1.1000000000000001</v>
      </c>
      <c r="X79" s="3" t="s">
        <v>4</v>
      </c>
      <c r="Y79" s="14">
        <v>2</v>
      </c>
      <c r="Z79" s="14">
        <v>1</v>
      </c>
      <c r="AA79" s="14">
        <v>0</v>
      </c>
      <c r="AB79" s="23">
        <f t="shared" si="37"/>
        <v>0</v>
      </c>
      <c r="AC79" s="3" t="s">
        <v>262</v>
      </c>
      <c r="AD79" s="25">
        <v>1</v>
      </c>
      <c r="AE79" s="20" t="str">
        <f t="shared" si="26"/>
        <v>.</v>
      </c>
      <c r="AF79" s="20" t="str">
        <f t="shared" si="27"/>
        <v>.</v>
      </c>
      <c r="AG79" s="20" t="str">
        <f t="shared" si="33"/>
        <v>.</v>
      </c>
      <c r="AH79" s="20" t="str">
        <f t="shared" si="28"/>
        <v>.</v>
      </c>
      <c r="AI79" s="20">
        <f t="shared" si="29"/>
        <v>70.710678118654741</v>
      </c>
      <c r="AJ79" s="20">
        <f t="shared" si="30"/>
        <v>70.710678118654755</v>
      </c>
      <c r="AK79" s="20" t="str">
        <f t="shared" si="31"/>
        <v>.</v>
      </c>
      <c r="AL79" s="19">
        <v>100</v>
      </c>
      <c r="AM79" s="23">
        <f t="shared" si="32"/>
        <v>30.48</v>
      </c>
      <c r="AN79" s="19">
        <v>0.78539816339744828</v>
      </c>
    </row>
    <row r="80" spans="1:40" ht="13.5" thickBot="1" x14ac:dyDescent="0.25">
      <c r="A80" s="5">
        <v>42569</v>
      </c>
      <c r="B80" s="3">
        <v>10</v>
      </c>
      <c r="C80" s="26" t="s">
        <v>359</v>
      </c>
      <c r="D80" s="6">
        <v>0.38263888888888892</v>
      </c>
      <c r="E80" s="13">
        <v>9</v>
      </c>
      <c r="F80" s="13">
        <f t="shared" si="20"/>
        <v>68</v>
      </c>
      <c r="G80" s="3" t="s">
        <v>4</v>
      </c>
      <c r="H80" s="3" t="s">
        <v>4</v>
      </c>
      <c r="I80" s="3">
        <v>25.8</v>
      </c>
      <c r="J80" s="20" t="str">
        <f t="shared" si="21"/>
        <v>.</v>
      </c>
      <c r="K80" s="20" t="str">
        <f t="shared" si="22"/>
        <v>.</v>
      </c>
      <c r="L80" s="20" t="str">
        <f t="shared" si="34"/>
        <v>.</v>
      </c>
      <c r="M80" s="3">
        <v>45</v>
      </c>
      <c r="N80" s="20" t="str">
        <f>IF(B80=B80, N79, IF(M80=".",".",IF(M80&lt;22.5,"N",IF(M80&lt;67.5,"NE",IF(M80&lt;112.5,"E",IF(M80&lt;157.5,"SE",IF(M80&lt;202.5,"S",IF(M80&lt;247.5,"SW",IF(M80&lt;292.5,"W",IF(M80&lt;337.5,"NW","N"))))))))))</f>
        <v>NE</v>
      </c>
      <c r="O80" s="20" t="str">
        <f t="shared" si="23"/>
        <v>.</v>
      </c>
      <c r="P80" s="20" t="str">
        <f t="shared" si="36"/>
        <v>.</v>
      </c>
      <c r="Q80" s="21">
        <f t="shared" si="24"/>
        <v>0</v>
      </c>
      <c r="R80" s="21">
        <f t="shared" si="25"/>
        <v>0</v>
      </c>
      <c r="S80" s="8">
        <v>0</v>
      </c>
      <c r="T80" s="21" t="s">
        <v>4</v>
      </c>
      <c r="U80" s="21" t="str">
        <f t="shared" si="35"/>
        <v>.</v>
      </c>
      <c r="V80" s="3" t="s">
        <v>8</v>
      </c>
      <c r="W80" s="3">
        <v>0</v>
      </c>
      <c r="X80" s="3" t="s">
        <v>60</v>
      </c>
      <c r="Y80" s="14">
        <v>2</v>
      </c>
      <c r="Z80" s="14">
        <v>1</v>
      </c>
      <c r="AA80" s="14">
        <v>0</v>
      </c>
      <c r="AB80" s="23">
        <f t="shared" si="37"/>
        <v>0</v>
      </c>
      <c r="AC80" s="3" t="s">
        <v>262</v>
      </c>
      <c r="AD80" s="25">
        <v>1</v>
      </c>
      <c r="AE80" s="20">
        <f t="shared" si="26"/>
        <v>0</v>
      </c>
      <c r="AF80" s="20">
        <f t="shared" si="27"/>
        <v>0</v>
      </c>
      <c r="AG80" s="20">
        <f t="shared" si="33"/>
        <v>1</v>
      </c>
      <c r="AH80" s="20">
        <f t="shared" si="28"/>
        <v>0</v>
      </c>
      <c r="AI80" s="20">
        <f t="shared" si="29"/>
        <v>70.710678118654741</v>
      </c>
      <c r="AJ80" s="20">
        <f t="shared" si="30"/>
        <v>70.710678118654755</v>
      </c>
      <c r="AK80" s="20">
        <f t="shared" si="31"/>
        <v>0</v>
      </c>
      <c r="AL80" s="19">
        <v>100</v>
      </c>
      <c r="AM80" s="23">
        <f t="shared" si="32"/>
        <v>30.48</v>
      </c>
      <c r="AN80" s="19">
        <v>0.78539816339744828</v>
      </c>
    </row>
    <row r="81" spans="1:40" ht="13.5" thickBot="1" x14ac:dyDescent="0.25">
      <c r="A81" s="5">
        <v>42569</v>
      </c>
      <c r="B81" s="3">
        <v>10</v>
      </c>
      <c r="C81" s="26" t="s">
        <v>359</v>
      </c>
      <c r="D81" s="6">
        <v>0.4236111111111111</v>
      </c>
      <c r="E81" s="13">
        <v>10</v>
      </c>
      <c r="F81" s="13">
        <f t="shared" si="20"/>
        <v>126.99999999999994</v>
      </c>
      <c r="G81" s="3" t="s">
        <v>4</v>
      </c>
      <c r="H81" s="3" t="s">
        <v>4</v>
      </c>
      <c r="I81" s="3">
        <v>26.6</v>
      </c>
      <c r="J81" s="20" t="str">
        <f t="shared" si="21"/>
        <v>.</v>
      </c>
      <c r="K81" s="20" t="str">
        <f t="shared" si="22"/>
        <v>.</v>
      </c>
      <c r="L81" s="20" t="str">
        <f t="shared" si="34"/>
        <v>.</v>
      </c>
      <c r="M81" s="3">
        <v>45</v>
      </c>
      <c r="N81" s="20" t="str">
        <f>IF(B81=B80, N80, IF(M81=".",".",IF(M81&lt;22.5,"N",IF(M81&lt;67.5,"NE",IF(M81&lt;112.5,"E",IF(M81&lt;157.5,"SE",IF(M81&lt;202.5,"S",IF(M81&lt;247.5,"SW",IF(M81&lt;292.5,"W",IF(M81&lt;337.5,"NW","N"))))))))))</f>
        <v>NE</v>
      </c>
      <c r="O81" s="20" t="str">
        <f t="shared" si="23"/>
        <v>.</v>
      </c>
      <c r="P81" s="20" t="str">
        <f t="shared" si="36"/>
        <v>.</v>
      </c>
      <c r="Q81" s="21">
        <f t="shared" si="24"/>
        <v>0</v>
      </c>
      <c r="R81" s="21">
        <f t="shared" si="25"/>
        <v>0</v>
      </c>
      <c r="S81" s="8">
        <v>0</v>
      </c>
      <c r="T81" s="21" t="s">
        <v>4</v>
      </c>
      <c r="U81" s="21" t="str">
        <f t="shared" si="35"/>
        <v>.</v>
      </c>
      <c r="V81" s="3" t="s">
        <v>8</v>
      </c>
      <c r="W81" s="3">
        <v>8.6999999999999993</v>
      </c>
      <c r="X81" s="3" t="s">
        <v>89</v>
      </c>
      <c r="Y81" s="14">
        <v>2</v>
      </c>
      <c r="Z81" s="14">
        <v>1</v>
      </c>
      <c r="AA81" s="14">
        <v>0</v>
      </c>
      <c r="AB81" s="23">
        <f t="shared" si="37"/>
        <v>0</v>
      </c>
      <c r="AC81" s="3" t="s">
        <v>262</v>
      </c>
      <c r="AD81" s="25">
        <v>1</v>
      </c>
      <c r="AE81" s="20">
        <f t="shared" si="26"/>
        <v>0</v>
      </c>
      <c r="AF81" s="20">
        <f t="shared" si="27"/>
        <v>0</v>
      </c>
      <c r="AG81" s="20">
        <f t="shared" si="33"/>
        <v>1</v>
      </c>
      <c r="AH81" s="20">
        <f t="shared" si="28"/>
        <v>0</v>
      </c>
      <c r="AI81" s="20">
        <f t="shared" si="29"/>
        <v>70.710678118654741</v>
      </c>
      <c r="AJ81" s="20">
        <f t="shared" si="30"/>
        <v>70.710678118654755</v>
      </c>
      <c r="AK81" s="20">
        <f t="shared" si="31"/>
        <v>0</v>
      </c>
      <c r="AL81" s="19">
        <v>100</v>
      </c>
      <c r="AM81" s="23">
        <f t="shared" si="32"/>
        <v>30.48</v>
      </c>
      <c r="AN81" s="19">
        <v>0.78539816339744828</v>
      </c>
    </row>
    <row r="82" spans="1:40" ht="13.5" thickBot="1" x14ac:dyDescent="0.25">
      <c r="A82" s="5">
        <v>42569</v>
      </c>
      <c r="B82" s="3">
        <v>10</v>
      </c>
      <c r="C82" s="26" t="s">
        <v>359</v>
      </c>
      <c r="D82" s="6">
        <v>0.47500000000000003</v>
      </c>
      <c r="E82" s="13">
        <v>11</v>
      </c>
      <c r="F82" s="13">
        <f t="shared" si="20"/>
        <v>201</v>
      </c>
      <c r="G82" s="3" t="s">
        <v>4</v>
      </c>
      <c r="H82" s="3" t="s">
        <v>4</v>
      </c>
      <c r="I82" s="3">
        <v>30</v>
      </c>
      <c r="J82" s="20" t="str">
        <f t="shared" si="21"/>
        <v>.</v>
      </c>
      <c r="K82" s="20" t="str">
        <f t="shared" si="22"/>
        <v>.</v>
      </c>
      <c r="L82" s="20" t="str">
        <f t="shared" si="34"/>
        <v>.</v>
      </c>
      <c r="M82" s="3">
        <v>45</v>
      </c>
      <c r="N82" s="20" t="str">
        <f>IF(B82=B82, N81, IF(M82=".",".",IF(M82&lt;22.5,"N",IF(M82&lt;67.5,"NE",IF(M82&lt;112.5,"E",IF(M82&lt;157.5,"SE",IF(M82&lt;202.5,"S",IF(M82&lt;247.5,"SW",IF(M82&lt;292.5,"W",IF(M82&lt;337.5,"NW","N"))))))))))</f>
        <v>NE</v>
      </c>
      <c r="O82" s="20" t="str">
        <f t="shared" si="23"/>
        <v>.</v>
      </c>
      <c r="P82" s="20" t="str">
        <f t="shared" si="36"/>
        <v>.</v>
      </c>
      <c r="Q82" s="21">
        <f t="shared" si="24"/>
        <v>0</v>
      </c>
      <c r="R82" s="21">
        <f t="shared" si="25"/>
        <v>0</v>
      </c>
      <c r="S82" s="8">
        <v>0</v>
      </c>
      <c r="T82" s="21" t="s">
        <v>4</v>
      </c>
      <c r="U82" s="21" t="str">
        <f t="shared" si="35"/>
        <v>.</v>
      </c>
      <c r="V82" s="3" t="s">
        <v>8</v>
      </c>
      <c r="W82" s="3">
        <v>5</v>
      </c>
      <c r="X82" s="3" t="s">
        <v>99</v>
      </c>
      <c r="Y82" s="14">
        <v>2</v>
      </c>
      <c r="Z82" s="14">
        <v>1</v>
      </c>
      <c r="AA82" s="14">
        <v>0</v>
      </c>
      <c r="AB82" s="23">
        <f t="shared" si="37"/>
        <v>0</v>
      </c>
      <c r="AC82" s="3" t="s">
        <v>262</v>
      </c>
      <c r="AD82" s="25">
        <v>1</v>
      </c>
      <c r="AE82" s="20">
        <f t="shared" si="26"/>
        <v>0</v>
      </c>
      <c r="AF82" s="20">
        <f t="shared" si="27"/>
        <v>0</v>
      </c>
      <c r="AG82" s="20">
        <f t="shared" si="33"/>
        <v>1</v>
      </c>
      <c r="AH82" s="20">
        <f t="shared" si="28"/>
        <v>0</v>
      </c>
      <c r="AI82" s="20">
        <f t="shared" si="29"/>
        <v>70.710678118654741</v>
      </c>
      <c r="AJ82" s="20">
        <f t="shared" si="30"/>
        <v>70.710678118654755</v>
      </c>
      <c r="AK82" s="20">
        <f t="shared" si="31"/>
        <v>0</v>
      </c>
      <c r="AL82" s="19">
        <v>100</v>
      </c>
      <c r="AM82" s="23">
        <f t="shared" si="32"/>
        <v>30.48</v>
      </c>
      <c r="AN82" s="19">
        <v>0.78539816339744828</v>
      </c>
    </row>
    <row r="83" spans="1:40" ht="13.5" thickBot="1" x14ac:dyDescent="0.25">
      <c r="A83" s="5">
        <v>42569</v>
      </c>
      <c r="B83" s="3">
        <v>10</v>
      </c>
      <c r="C83" s="26" t="s">
        <v>359</v>
      </c>
      <c r="D83" s="6">
        <v>0.51180555555555551</v>
      </c>
      <c r="E83" s="13">
        <v>12</v>
      </c>
      <c r="F83" s="13">
        <f t="shared" si="20"/>
        <v>253.99999999999989</v>
      </c>
      <c r="G83" s="3" t="s">
        <v>4</v>
      </c>
      <c r="H83" s="3" t="s">
        <v>4</v>
      </c>
      <c r="I83" s="3">
        <v>32.6</v>
      </c>
      <c r="J83" s="20" t="str">
        <f t="shared" si="21"/>
        <v>.</v>
      </c>
      <c r="K83" s="20" t="str">
        <f t="shared" si="22"/>
        <v>.</v>
      </c>
      <c r="L83" s="20" t="str">
        <f t="shared" si="34"/>
        <v>.</v>
      </c>
      <c r="M83" s="3">
        <v>45</v>
      </c>
      <c r="N83" s="20" t="str">
        <f>IF(B83=B82, N82, IF(M83=".",".",IF(M83&lt;22.5,"N",IF(M83&lt;67.5,"NE",IF(M83&lt;112.5,"E",IF(M83&lt;157.5,"SE",IF(M83&lt;202.5,"S",IF(M83&lt;247.5,"SW",IF(M83&lt;292.5,"W",IF(M83&lt;337.5,"NW","N"))))))))))</f>
        <v>NE</v>
      </c>
      <c r="O83" s="20" t="str">
        <f t="shared" si="23"/>
        <v>.</v>
      </c>
      <c r="P83" s="20" t="str">
        <f t="shared" si="36"/>
        <v>.</v>
      </c>
      <c r="Q83" s="21">
        <f t="shared" si="24"/>
        <v>0</v>
      </c>
      <c r="R83" s="21">
        <f t="shared" si="25"/>
        <v>0</v>
      </c>
      <c r="S83" s="8">
        <v>0</v>
      </c>
      <c r="T83" s="21" t="s">
        <v>4</v>
      </c>
      <c r="U83" s="21" t="str">
        <f t="shared" si="35"/>
        <v>.</v>
      </c>
      <c r="V83" s="3" t="s">
        <v>8</v>
      </c>
      <c r="W83" s="3">
        <v>1.6</v>
      </c>
      <c r="X83" s="3" t="s">
        <v>4</v>
      </c>
      <c r="Y83" s="14">
        <v>2</v>
      </c>
      <c r="Z83" s="14">
        <v>1</v>
      </c>
      <c r="AA83" s="14">
        <v>0</v>
      </c>
      <c r="AB83" s="23">
        <f t="shared" si="37"/>
        <v>0</v>
      </c>
      <c r="AC83" s="3" t="s">
        <v>262</v>
      </c>
      <c r="AD83" s="25">
        <v>1</v>
      </c>
      <c r="AE83" s="20">
        <f t="shared" si="26"/>
        <v>0</v>
      </c>
      <c r="AF83" s="20">
        <f t="shared" si="27"/>
        <v>0</v>
      </c>
      <c r="AG83" s="20">
        <f t="shared" si="33"/>
        <v>1</v>
      </c>
      <c r="AH83" s="20">
        <f t="shared" si="28"/>
        <v>0</v>
      </c>
      <c r="AI83" s="20">
        <f t="shared" si="29"/>
        <v>70.710678118654741</v>
      </c>
      <c r="AJ83" s="20">
        <f t="shared" si="30"/>
        <v>70.710678118654755</v>
      </c>
      <c r="AK83" s="20">
        <f t="shared" si="31"/>
        <v>0</v>
      </c>
      <c r="AL83" s="19">
        <v>100</v>
      </c>
      <c r="AM83" s="23">
        <f t="shared" si="32"/>
        <v>30.48</v>
      </c>
      <c r="AN83" s="19">
        <v>0.78539816339744828</v>
      </c>
    </row>
    <row r="84" spans="1:40" ht="13.5" thickBot="1" x14ac:dyDescent="0.25">
      <c r="A84" s="5">
        <v>42569</v>
      </c>
      <c r="B84" s="3">
        <v>10</v>
      </c>
      <c r="C84" s="26" t="s">
        <v>359</v>
      </c>
      <c r="D84" s="6">
        <v>0.55208333333333337</v>
      </c>
      <c r="E84" s="13">
        <v>13</v>
      </c>
      <c r="F84" s="13">
        <f t="shared" si="20"/>
        <v>312</v>
      </c>
      <c r="G84" s="3" t="s">
        <v>4</v>
      </c>
      <c r="H84" s="3" t="s">
        <v>4</v>
      </c>
      <c r="I84" s="3">
        <v>31.5</v>
      </c>
      <c r="J84" s="20" t="str">
        <f t="shared" si="21"/>
        <v>.</v>
      </c>
      <c r="K84" s="20" t="str">
        <f t="shared" si="22"/>
        <v>.</v>
      </c>
      <c r="L84" s="20" t="str">
        <f t="shared" si="34"/>
        <v>.</v>
      </c>
      <c r="M84" s="3">
        <v>45</v>
      </c>
      <c r="N84" s="20" t="str">
        <f>IF(B84=B84, N83, IF(M84=".",".",IF(M84&lt;22.5,"N",IF(M84&lt;67.5,"NE",IF(M84&lt;112.5,"E",IF(M84&lt;157.5,"SE",IF(M84&lt;202.5,"S",IF(M84&lt;247.5,"SW",IF(M84&lt;292.5,"W",IF(M84&lt;337.5,"NW","N"))))))))))</f>
        <v>NE</v>
      </c>
      <c r="O84" s="20" t="str">
        <f t="shared" si="23"/>
        <v>.</v>
      </c>
      <c r="P84" s="20" t="str">
        <f t="shared" si="36"/>
        <v>.</v>
      </c>
      <c r="Q84" s="21">
        <f t="shared" si="24"/>
        <v>0</v>
      </c>
      <c r="R84" s="21">
        <f t="shared" si="25"/>
        <v>0</v>
      </c>
      <c r="S84" s="8">
        <v>0</v>
      </c>
      <c r="T84" s="21" t="s">
        <v>4</v>
      </c>
      <c r="U84" s="21" t="str">
        <f t="shared" si="35"/>
        <v>.</v>
      </c>
      <c r="V84" s="3" t="s">
        <v>8</v>
      </c>
      <c r="W84" s="3">
        <v>4.7</v>
      </c>
      <c r="X84" s="3" t="s">
        <v>13</v>
      </c>
      <c r="Y84" s="14">
        <v>2</v>
      </c>
      <c r="Z84" s="14">
        <v>1</v>
      </c>
      <c r="AA84" s="14">
        <v>0</v>
      </c>
      <c r="AB84" s="23">
        <f t="shared" si="37"/>
        <v>0</v>
      </c>
      <c r="AC84" s="3" t="s">
        <v>262</v>
      </c>
      <c r="AD84" s="25">
        <v>1</v>
      </c>
      <c r="AE84" s="20">
        <f t="shared" si="26"/>
        <v>0</v>
      </c>
      <c r="AF84" s="20">
        <f t="shared" si="27"/>
        <v>0</v>
      </c>
      <c r="AG84" s="20">
        <f t="shared" si="33"/>
        <v>1</v>
      </c>
      <c r="AH84" s="20">
        <f t="shared" si="28"/>
        <v>0</v>
      </c>
      <c r="AI84" s="20">
        <f t="shared" si="29"/>
        <v>70.710678118654741</v>
      </c>
      <c r="AJ84" s="20">
        <f t="shared" si="30"/>
        <v>70.710678118654755</v>
      </c>
      <c r="AK84" s="20">
        <f t="shared" si="31"/>
        <v>0</v>
      </c>
      <c r="AL84" s="19">
        <v>100</v>
      </c>
      <c r="AM84" s="23">
        <f t="shared" si="32"/>
        <v>30.48</v>
      </c>
      <c r="AN84" s="19">
        <v>0.78539816339744828</v>
      </c>
    </row>
    <row r="85" spans="1:40" ht="13.5" thickBot="1" x14ac:dyDescent="0.25">
      <c r="A85" s="5">
        <v>42569</v>
      </c>
      <c r="B85" s="3">
        <v>10</v>
      </c>
      <c r="C85" s="26" t="s">
        <v>359</v>
      </c>
      <c r="D85" s="6">
        <v>0.58819444444444446</v>
      </c>
      <c r="E85" s="13">
        <v>14</v>
      </c>
      <c r="F85" s="13">
        <f t="shared" si="20"/>
        <v>364</v>
      </c>
      <c r="G85" s="3" t="s">
        <v>4</v>
      </c>
      <c r="H85" s="3" t="s">
        <v>4</v>
      </c>
      <c r="I85" s="3">
        <v>30</v>
      </c>
      <c r="J85" s="20" t="str">
        <f t="shared" si="21"/>
        <v>.</v>
      </c>
      <c r="K85" s="20" t="str">
        <f t="shared" si="22"/>
        <v>.</v>
      </c>
      <c r="L85" s="20" t="str">
        <f t="shared" si="34"/>
        <v>.</v>
      </c>
      <c r="M85" s="3">
        <v>45</v>
      </c>
      <c r="N85" s="20" t="str">
        <f>IF(B85=B84, N84, IF(M85=".",".",IF(M85&lt;22.5,"N",IF(M85&lt;67.5,"NE",IF(M85&lt;112.5,"E",IF(M85&lt;157.5,"SE",IF(M85&lt;202.5,"S",IF(M85&lt;247.5,"SW",IF(M85&lt;292.5,"W",IF(M85&lt;337.5,"NW","N"))))))))))</f>
        <v>NE</v>
      </c>
      <c r="O85" s="20" t="str">
        <f t="shared" si="23"/>
        <v>.</v>
      </c>
      <c r="P85" s="20" t="str">
        <f t="shared" si="36"/>
        <v>.</v>
      </c>
      <c r="Q85" s="21">
        <f t="shared" si="24"/>
        <v>0</v>
      </c>
      <c r="R85" s="21">
        <f t="shared" si="25"/>
        <v>0</v>
      </c>
      <c r="S85" s="8">
        <v>0</v>
      </c>
      <c r="T85" s="21" t="s">
        <v>4</v>
      </c>
      <c r="U85" s="21" t="str">
        <f t="shared" si="35"/>
        <v>.</v>
      </c>
      <c r="V85" s="3" t="s">
        <v>8</v>
      </c>
      <c r="W85" s="3">
        <v>2.6</v>
      </c>
      <c r="X85" s="3" t="s">
        <v>201</v>
      </c>
      <c r="Y85" s="14">
        <v>2</v>
      </c>
      <c r="Z85" s="14">
        <v>1</v>
      </c>
      <c r="AA85" s="14">
        <v>0</v>
      </c>
      <c r="AB85" s="23">
        <f t="shared" si="37"/>
        <v>0</v>
      </c>
      <c r="AC85" s="3" t="s">
        <v>262</v>
      </c>
      <c r="AD85" s="25">
        <v>1</v>
      </c>
      <c r="AE85" s="20">
        <f t="shared" si="26"/>
        <v>0</v>
      </c>
      <c r="AF85" s="20">
        <f t="shared" si="27"/>
        <v>0</v>
      </c>
      <c r="AG85" s="20">
        <f t="shared" si="33"/>
        <v>1</v>
      </c>
      <c r="AH85" s="20">
        <f t="shared" si="28"/>
        <v>0</v>
      </c>
      <c r="AI85" s="20">
        <f t="shared" si="29"/>
        <v>70.710678118654741</v>
      </c>
      <c r="AJ85" s="20">
        <f t="shared" si="30"/>
        <v>70.710678118654755</v>
      </c>
      <c r="AK85" s="20">
        <f t="shared" si="31"/>
        <v>0</v>
      </c>
      <c r="AL85" s="19">
        <v>100</v>
      </c>
      <c r="AM85" s="23">
        <f t="shared" si="32"/>
        <v>30.48</v>
      </c>
      <c r="AN85" s="19">
        <v>0.78539816339744828</v>
      </c>
    </row>
    <row r="86" spans="1:40" ht="13.5" thickBot="1" x14ac:dyDescent="0.25">
      <c r="A86" s="5">
        <v>42569</v>
      </c>
      <c r="B86" s="3">
        <v>10</v>
      </c>
      <c r="C86" s="26" t="s">
        <v>359</v>
      </c>
      <c r="D86" s="6">
        <v>0.63055555555555554</v>
      </c>
      <c r="E86" s="13">
        <v>15</v>
      </c>
      <c r="F86" s="13">
        <f t="shared" si="20"/>
        <v>424.99999999999994</v>
      </c>
      <c r="G86" s="3" t="s">
        <v>4</v>
      </c>
      <c r="H86" s="3" t="s">
        <v>4</v>
      </c>
      <c r="I86" s="3">
        <v>30.9</v>
      </c>
      <c r="J86" s="20" t="str">
        <f t="shared" si="21"/>
        <v>.</v>
      </c>
      <c r="K86" s="20" t="str">
        <f t="shared" si="22"/>
        <v>.</v>
      </c>
      <c r="L86" s="20" t="str">
        <f t="shared" si="34"/>
        <v>.</v>
      </c>
      <c r="M86" s="3">
        <v>45</v>
      </c>
      <c r="N86" s="20" t="str">
        <f>IF(B86=B86, N85, IF(M86=".",".",IF(M86&lt;22.5,"N",IF(M86&lt;67.5,"NE",IF(M86&lt;112.5,"E",IF(M86&lt;157.5,"SE",IF(M86&lt;202.5,"S",IF(M86&lt;247.5,"SW",IF(M86&lt;292.5,"W",IF(M86&lt;337.5,"NW","N"))))))))))</f>
        <v>NE</v>
      </c>
      <c r="O86" s="20" t="str">
        <f t="shared" si="23"/>
        <v>.</v>
      </c>
      <c r="P86" s="20" t="str">
        <f t="shared" si="36"/>
        <v>.</v>
      </c>
      <c r="Q86" s="21">
        <f t="shared" si="24"/>
        <v>0</v>
      </c>
      <c r="R86" s="21">
        <f t="shared" si="25"/>
        <v>0</v>
      </c>
      <c r="S86" s="8">
        <v>0</v>
      </c>
      <c r="T86" s="21" t="s">
        <v>4</v>
      </c>
      <c r="U86" s="21" t="str">
        <f t="shared" si="35"/>
        <v>.</v>
      </c>
      <c r="V86" s="3" t="s">
        <v>8</v>
      </c>
      <c r="W86" s="3">
        <v>4.9000000000000004</v>
      </c>
      <c r="X86" s="3" t="s">
        <v>5</v>
      </c>
      <c r="Y86" s="14">
        <v>2</v>
      </c>
      <c r="Z86" s="14">
        <v>1</v>
      </c>
      <c r="AA86" s="14">
        <v>0</v>
      </c>
      <c r="AB86" s="23">
        <f t="shared" si="37"/>
        <v>0</v>
      </c>
      <c r="AC86" s="3" t="s">
        <v>262</v>
      </c>
      <c r="AD86" s="25">
        <v>1</v>
      </c>
      <c r="AE86" s="20">
        <f t="shared" si="26"/>
        <v>0</v>
      </c>
      <c r="AF86" s="20">
        <f t="shared" si="27"/>
        <v>0</v>
      </c>
      <c r="AG86" s="20">
        <f t="shared" si="33"/>
        <v>1</v>
      </c>
      <c r="AH86" s="20">
        <f t="shared" si="28"/>
        <v>0</v>
      </c>
      <c r="AI86" s="20">
        <f t="shared" si="29"/>
        <v>70.710678118654741</v>
      </c>
      <c r="AJ86" s="20">
        <f t="shared" si="30"/>
        <v>70.710678118654755</v>
      </c>
      <c r="AK86" s="20">
        <f t="shared" si="31"/>
        <v>0</v>
      </c>
      <c r="AL86" s="19">
        <v>100</v>
      </c>
      <c r="AM86" s="23">
        <f t="shared" si="32"/>
        <v>30.48</v>
      </c>
      <c r="AN86" s="19">
        <v>0.78539816339744828</v>
      </c>
    </row>
    <row r="87" spans="1:40" ht="13.5" thickBot="1" x14ac:dyDescent="0.25">
      <c r="A87" s="5">
        <v>42569</v>
      </c>
      <c r="B87" s="3">
        <v>10</v>
      </c>
      <c r="C87" s="26" t="s">
        <v>359</v>
      </c>
      <c r="D87" s="6">
        <v>0.67013888888888884</v>
      </c>
      <c r="E87" s="13">
        <v>16</v>
      </c>
      <c r="F87" s="13">
        <f t="shared" si="20"/>
        <v>481.99999999999989</v>
      </c>
      <c r="G87" s="3" t="s">
        <v>4</v>
      </c>
      <c r="H87" s="3" t="s">
        <v>4</v>
      </c>
      <c r="I87" s="3">
        <v>30.7</v>
      </c>
      <c r="J87" s="20" t="str">
        <f t="shared" si="21"/>
        <v>.</v>
      </c>
      <c r="K87" s="20" t="str">
        <f t="shared" si="22"/>
        <v>.</v>
      </c>
      <c r="L87" s="20" t="str">
        <f t="shared" si="34"/>
        <v>.</v>
      </c>
      <c r="M87" s="3">
        <v>45</v>
      </c>
      <c r="N87" s="20" t="str">
        <f>IF(B87=B86, N86, IF(M87=".",".",IF(M87&lt;22.5,"N",IF(M87&lt;67.5,"NE",IF(M87&lt;112.5,"E",IF(M87&lt;157.5,"SE",IF(M87&lt;202.5,"S",IF(M87&lt;247.5,"SW",IF(M87&lt;292.5,"W",IF(M87&lt;337.5,"NW","N"))))))))))</f>
        <v>NE</v>
      </c>
      <c r="O87" s="20" t="str">
        <f t="shared" si="23"/>
        <v>.</v>
      </c>
      <c r="P87" s="20" t="str">
        <f t="shared" si="36"/>
        <v>.</v>
      </c>
      <c r="Q87" s="21">
        <f t="shared" si="24"/>
        <v>0</v>
      </c>
      <c r="R87" s="21">
        <f t="shared" si="25"/>
        <v>0</v>
      </c>
      <c r="S87" s="8">
        <v>0</v>
      </c>
      <c r="T87" s="21" t="s">
        <v>4</v>
      </c>
      <c r="U87" s="21" t="str">
        <f t="shared" si="35"/>
        <v>.</v>
      </c>
      <c r="V87" s="3" t="s">
        <v>8</v>
      </c>
      <c r="W87" s="3">
        <v>2.2999999999999998</v>
      </c>
      <c r="X87" s="3" t="s">
        <v>194</v>
      </c>
      <c r="Y87" s="14">
        <v>2</v>
      </c>
      <c r="Z87" s="14">
        <v>1</v>
      </c>
      <c r="AA87" s="14">
        <v>0</v>
      </c>
      <c r="AB87" s="23">
        <f t="shared" si="37"/>
        <v>0</v>
      </c>
      <c r="AC87" s="3" t="s">
        <v>262</v>
      </c>
      <c r="AD87" s="25">
        <v>1</v>
      </c>
      <c r="AE87" s="20">
        <f t="shared" si="26"/>
        <v>0</v>
      </c>
      <c r="AF87" s="20">
        <f t="shared" si="27"/>
        <v>0</v>
      </c>
      <c r="AG87" s="20">
        <f t="shared" si="33"/>
        <v>1</v>
      </c>
      <c r="AH87" s="20">
        <f t="shared" si="28"/>
        <v>0</v>
      </c>
      <c r="AI87" s="20">
        <f t="shared" si="29"/>
        <v>70.710678118654741</v>
      </c>
      <c r="AJ87" s="20">
        <f t="shared" si="30"/>
        <v>70.710678118654755</v>
      </c>
      <c r="AK87" s="20">
        <f t="shared" si="31"/>
        <v>0</v>
      </c>
      <c r="AL87" s="19">
        <v>100</v>
      </c>
      <c r="AM87" s="23">
        <f t="shared" si="32"/>
        <v>30.48</v>
      </c>
      <c r="AN87" s="19">
        <v>0.78539816339744828</v>
      </c>
    </row>
    <row r="88" spans="1:40" ht="13.5" thickBot="1" x14ac:dyDescent="0.25">
      <c r="A88" s="5">
        <v>42569</v>
      </c>
      <c r="B88" s="3">
        <v>10</v>
      </c>
      <c r="C88" s="26" t="s">
        <v>359</v>
      </c>
      <c r="D88" s="6">
        <v>0.71527777777777779</v>
      </c>
      <c r="E88" s="13">
        <v>17</v>
      </c>
      <c r="F88" s="13">
        <f t="shared" si="20"/>
        <v>547</v>
      </c>
      <c r="G88" s="3" t="s">
        <v>4</v>
      </c>
      <c r="H88" s="3" t="s">
        <v>4</v>
      </c>
      <c r="I88" s="3">
        <v>27.7</v>
      </c>
      <c r="J88" s="20" t="str">
        <f t="shared" si="21"/>
        <v>.</v>
      </c>
      <c r="K88" s="20" t="str">
        <f t="shared" si="22"/>
        <v>.</v>
      </c>
      <c r="L88" s="20" t="str">
        <f t="shared" si="34"/>
        <v>.</v>
      </c>
      <c r="M88" s="3">
        <v>45</v>
      </c>
      <c r="N88" s="20" t="str">
        <f>IF(B88=B88, N87, IF(M88=".",".",IF(M88&lt;22.5,"N",IF(M88&lt;67.5,"NE",IF(M88&lt;112.5,"E",IF(M88&lt;157.5,"SE",IF(M88&lt;202.5,"S",IF(M88&lt;247.5,"SW",IF(M88&lt;292.5,"W",IF(M88&lt;337.5,"NW","N"))))))))))</f>
        <v>NE</v>
      </c>
      <c r="O88" s="20" t="str">
        <f t="shared" si="23"/>
        <v>.</v>
      </c>
      <c r="P88" s="20" t="str">
        <f t="shared" si="36"/>
        <v>.</v>
      </c>
      <c r="Q88" s="21">
        <f t="shared" si="24"/>
        <v>0</v>
      </c>
      <c r="R88" s="21">
        <f t="shared" si="25"/>
        <v>0</v>
      </c>
      <c r="S88" s="8">
        <v>0</v>
      </c>
      <c r="T88" s="21" t="s">
        <v>4</v>
      </c>
      <c r="U88" s="21" t="str">
        <f t="shared" si="35"/>
        <v>.</v>
      </c>
      <c r="V88" s="3" t="s">
        <v>8</v>
      </c>
      <c r="W88" s="3">
        <v>2.8</v>
      </c>
      <c r="X88" s="3" t="s">
        <v>44</v>
      </c>
      <c r="Y88" s="14">
        <v>2</v>
      </c>
      <c r="Z88" s="14">
        <v>1</v>
      </c>
      <c r="AA88" s="14">
        <v>0</v>
      </c>
      <c r="AB88" s="23">
        <f t="shared" si="37"/>
        <v>0</v>
      </c>
      <c r="AC88" s="3" t="s">
        <v>262</v>
      </c>
      <c r="AD88" s="25">
        <v>1</v>
      </c>
      <c r="AE88" s="20">
        <f t="shared" si="26"/>
        <v>0</v>
      </c>
      <c r="AF88" s="20">
        <f t="shared" si="27"/>
        <v>0</v>
      </c>
      <c r="AG88" s="20">
        <f t="shared" si="33"/>
        <v>1</v>
      </c>
      <c r="AH88" s="20">
        <f t="shared" si="28"/>
        <v>0</v>
      </c>
      <c r="AI88" s="20">
        <f t="shared" si="29"/>
        <v>70.710678118654741</v>
      </c>
      <c r="AJ88" s="20">
        <f t="shared" si="30"/>
        <v>70.710678118654755</v>
      </c>
      <c r="AK88" s="20">
        <f t="shared" si="31"/>
        <v>0</v>
      </c>
      <c r="AL88" s="19">
        <v>100</v>
      </c>
      <c r="AM88" s="23">
        <f t="shared" si="32"/>
        <v>30.48</v>
      </c>
      <c r="AN88" s="19">
        <v>0.78539816339744828</v>
      </c>
    </row>
    <row r="89" spans="1:40" ht="13.5" thickBot="1" x14ac:dyDescent="0.25">
      <c r="A89" s="5">
        <v>42569</v>
      </c>
      <c r="B89" s="3">
        <v>10</v>
      </c>
      <c r="C89" s="26" t="s">
        <v>359</v>
      </c>
      <c r="D89" s="6">
        <v>0.75138888888888899</v>
      </c>
      <c r="E89" s="13">
        <v>18</v>
      </c>
      <c r="F89" s="13">
        <f t="shared" si="20"/>
        <v>599.00000000000011</v>
      </c>
      <c r="G89" s="3" t="s">
        <v>4</v>
      </c>
      <c r="H89" s="3" t="s">
        <v>4</v>
      </c>
      <c r="I89" s="3">
        <v>28.4</v>
      </c>
      <c r="J89" s="20" t="str">
        <f t="shared" si="21"/>
        <v>.</v>
      </c>
      <c r="K89" s="20" t="str">
        <f t="shared" si="22"/>
        <v>.</v>
      </c>
      <c r="L89" s="20" t="str">
        <f t="shared" si="34"/>
        <v>.</v>
      </c>
      <c r="M89" s="3">
        <v>45</v>
      </c>
      <c r="N89" s="20" t="str">
        <f>IF(B89=B88, N88, IF(M89=".",".",IF(M89&lt;22.5,"N",IF(M89&lt;67.5,"NE",IF(M89&lt;112.5,"E",IF(M89&lt;157.5,"SE",IF(M89&lt;202.5,"S",IF(M89&lt;247.5,"SW",IF(M89&lt;292.5,"W",IF(M89&lt;337.5,"NW","N"))))))))))</f>
        <v>NE</v>
      </c>
      <c r="O89" s="20" t="str">
        <f t="shared" si="23"/>
        <v>.</v>
      </c>
      <c r="P89" s="20" t="str">
        <f t="shared" si="36"/>
        <v>.</v>
      </c>
      <c r="Q89" s="21">
        <f t="shared" si="24"/>
        <v>0</v>
      </c>
      <c r="R89" s="21">
        <f t="shared" si="25"/>
        <v>0</v>
      </c>
      <c r="S89" s="8">
        <v>0</v>
      </c>
      <c r="T89" s="21">
        <f>SQRT((AJ89-AJ79)^2+(AI89-AI79)^2)</f>
        <v>0</v>
      </c>
      <c r="U89" s="21">
        <f t="shared" si="35"/>
        <v>0</v>
      </c>
      <c r="V89" s="3" t="s">
        <v>8</v>
      </c>
      <c r="W89" s="3">
        <v>3.9</v>
      </c>
      <c r="X89" s="3" t="s">
        <v>44</v>
      </c>
      <c r="Y89" s="14">
        <v>2</v>
      </c>
      <c r="Z89" s="14">
        <v>1</v>
      </c>
      <c r="AA89" s="14">
        <v>0</v>
      </c>
      <c r="AB89" s="23">
        <f t="shared" si="37"/>
        <v>0</v>
      </c>
      <c r="AC89" s="3" t="s">
        <v>262</v>
      </c>
      <c r="AD89" s="25">
        <v>1</v>
      </c>
      <c r="AE89" s="20">
        <f t="shared" si="26"/>
        <v>0</v>
      </c>
      <c r="AF89" s="20">
        <f t="shared" si="27"/>
        <v>0</v>
      </c>
      <c r="AG89" s="20">
        <f t="shared" si="33"/>
        <v>1</v>
      </c>
      <c r="AH89" s="20">
        <f t="shared" si="28"/>
        <v>0</v>
      </c>
      <c r="AI89" s="20">
        <f t="shared" si="29"/>
        <v>70.710678118654741</v>
      </c>
      <c r="AJ89" s="20">
        <f t="shared" si="30"/>
        <v>70.710678118654755</v>
      </c>
      <c r="AK89" s="20">
        <f t="shared" si="31"/>
        <v>0</v>
      </c>
      <c r="AL89" s="19">
        <v>100</v>
      </c>
      <c r="AM89" s="23">
        <f t="shared" si="32"/>
        <v>30.48</v>
      </c>
      <c r="AN89" s="19">
        <v>0.78539816339744828</v>
      </c>
    </row>
    <row r="90" spans="1:40" ht="13.5" thickBot="1" x14ac:dyDescent="0.25">
      <c r="A90" s="5">
        <v>42569</v>
      </c>
      <c r="B90" s="3">
        <v>11</v>
      </c>
      <c r="C90" s="26" t="s">
        <v>359</v>
      </c>
      <c r="D90" s="6">
        <v>0.3354166666666667</v>
      </c>
      <c r="E90" s="13">
        <v>8</v>
      </c>
      <c r="F90" s="13">
        <f t="shared" si="20"/>
        <v>0</v>
      </c>
      <c r="G90" s="3" t="s">
        <v>4</v>
      </c>
      <c r="H90" s="3" t="s">
        <v>4</v>
      </c>
      <c r="I90" s="3">
        <v>25.3</v>
      </c>
      <c r="J90" s="20" t="str">
        <f t="shared" si="21"/>
        <v>.</v>
      </c>
      <c r="K90" s="20" t="str">
        <f t="shared" si="22"/>
        <v>.</v>
      </c>
      <c r="L90" s="20" t="str">
        <f t="shared" si="34"/>
        <v>.</v>
      </c>
      <c r="M90" s="3">
        <v>45</v>
      </c>
      <c r="N90" s="20" t="str">
        <f>IF(B90=B90, N89, IF(M90=".",".",IF(M90&lt;22.5,"N",IF(M90&lt;67.5,"NE",IF(M90&lt;112.5,"E",IF(M90&lt;157.5,"SE",IF(M90&lt;202.5,"S",IF(M90&lt;247.5,"SW",IF(M90&lt;292.5,"W",IF(M90&lt;337.5,"NW","N"))))))))))</f>
        <v>NE</v>
      </c>
      <c r="O90" s="20" t="str">
        <f t="shared" si="23"/>
        <v>.</v>
      </c>
      <c r="P90" s="20" t="str">
        <f t="shared" si="36"/>
        <v>.</v>
      </c>
      <c r="Q90" s="21">
        <f t="shared" si="24"/>
        <v>0</v>
      </c>
      <c r="R90" s="21">
        <f t="shared" si="25"/>
        <v>0</v>
      </c>
      <c r="S90" s="8">
        <v>0</v>
      </c>
      <c r="T90" s="21" t="s">
        <v>4</v>
      </c>
      <c r="U90" s="21" t="str">
        <f t="shared" si="35"/>
        <v>.</v>
      </c>
      <c r="V90" s="3" t="s">
        <v>7</v>
      </c>
      <c r="W90" s="3">
        <v>1.1000000000000001</v>
      </c>
      <c r="X90" s="3" t="s">
        <v>53</v>
      </c>
      <c r="Y90" s="14">
        <v>2</v>
      </c>
      <c r="Z90" s="14">
        <v>1</v>
      </c>
      <c r="AA90" s="14">
        <v>0</v>
      </c>
      <c r="AB90" s="23">
        <f t="shared" si="37"/>
        <v>0</v>
      </c>
      <c r="AC90" s="3" t="s">
        <v>263</v>
      </c>
      <c r="AD90" s="25">
        <v>1</v>
      </c>
      <c r="AE90" s="20" t="str">
        <f t="shared" si="26"/>
        <v>.</v>
      </c>
      <c r="AF90" s="20" t="str">
        <f t="shared" si="27"/>
        <v>.</v>
      </c>
      <c r="AG90" s="20" t="str">
        <f t="shared" si="33"/>
        <v>.</v>
      </c>
      <c r="AH90" s="20" t="str">
        <f t="shared" si="28"/>
        <v>.</v>
      </c>
      <c r="AI90" s="20">
        <f t="shared" si="29"/>
        <v>70.710678118654741</v>
      </c>
      <c r="AJ90" s="20">
        <f t="shared" si="30"/>
        <v>70.710678118654755</v>
      </c>
      <c r="AK90" s="20" t="str">
        <f t="shared" si="31"/>
        <v>.</v>
      </c>
      <c r="AL90" s="19">
        <v>100</v>
      </c>
      <c r="AM90" s="23">
        <f t="shared" si="32"/>
        <v>30.48</v>
      </c>
      <c r="AN90" s="19">
        <v>0.78539816339744828</v>
      </c>
    </row>
    <row r="91" spans="1:40" ht="13.5" thickBot="1" x14ac:dyDescent="0.25">
      <c r="A91" s="5">
        <v>42569</v>
      </c>
      <c r="B91" s="3">
        <v>11</v>
      </c>
      <c r="C91" s="26" t="s">
        <v>359</v>
      </c>
      <c r="D91" s="6">
        <v>0.38263888888888892</v>
      </c>
      <c r="E91" s="13">
        <v>9</v>
      </c>
      <c r="F91" s="13">
        <f t="shared" si="20"/>
        <v>68</v>
      </c>
      <c r="G91" s="3" t="s">
        <v>4</v>
      </c>
      <c r="H91" s="3" t="s">
        <v>4</v>
      </c>
      <c r="I91" s="3">
        <v>25.8</v>
      </c>
      <c r="J91" s="20" t="str">
        <f t="shared" si="21"/>
        <v>.</v>
      </c>
      <c r="K91" s="20" t="str">
        <f t="shared" si="22"/>
        <v>.</v>
      </c>
      <c r="L91" s="20" t="str">
        <f t="shared" si="34"/>
        <v>.</v>
      </c>
      <c r="M91" s="3">
        <v>45</v>
      </c>
      <c r="N91" s="20" t="str">
        <f>IF(B91=B90, N90, IF(M91=".",".",IF(M91&lt;22.5,"N",IF(M91&lt;67.5,"NE",IF(M91&lt;112.5,"E",IF(M91&lt;157.5,"SE",IF(M91&lt;202.5,"S",IF(M91&lt;247.5,"SW",IF(M91&lt;292.5,"W",IF(M91&lt;337.5,"NW","N"))))))))))</f>
        <v>NE</v>
      </c>
      <c r="O91" s="20" t="str">
        <f t="shared" si="23"/>
        <v>.</v>
      </c>
      <c r="P91" s="20" t="str">
        <f t="shared" si="36"/>
        <v>.</v>
      </c>
      <c r="Q91" s="21">
        <f t="shared" si="24"/>
        <v>0</v>
      </c>
      <c r="R91" s="21">
        <f t="shared" si="25"/>
        <v>0</v>
      </c>
      <c r="S91" s="8">
        <v>0</v>
      </c>
      <c r="T91" s="21" t="s">
        <v>4</v>
      </c>
      <c r="U91" s="21" t="str">
        <f t="shared" si="35"/>
        <v>.</v>
      </c>
      <c r="V91" s="3" t="s">
        <v>7</v>
      </c>
      <c r="W91" s="3">
        <v>0</v>
      </c>
      <c r="X91" s="3" t="s">
        <v>57</v>
      </c>
      <c r="Y91" s="14">
        <v>2</v>
      </c>
      <c r="Z91" s="14">
        <v>1</v>
      </c>
      <c r="AA91" s="14">
        <v>0</v>
      </c>
      <c r="AB91" s="23">
        <f t="shared" si="37"/>
        <v>0</v>
      </c>
      <c r="AC91" s="3" t="s">
        <v>263</v>
      </c>
      <c r="AD91" s="25">
        <v>1</v>
      </c>
      <c r="AE91" s="20">
        <f t="shared" si="26"/>
        <v>0</v>
      </c>
      <c r="AF91" s="20">
        <f t="shared" si="27"/>
        <v>0</v>
      </c>
      <c r="AG91" s="20">
        <f t="shared" si="33"/>
        <v>1</v>
      </c>
      <c r="AH91" s="20">
        <f t="shared" si="28"/>
        <v>0</v>
      </c>
      <c r="AI91" s="20">
        <f t="shared" si="29"/>
        <v>70.710678118654741</v>
      </c>
      <c r="AJ91" s="20">
        <f t="shared" si="30"/>
        <v>70.710678118654755</v>
      </c>
      <c r="AK91" s="20">
        <f t="shared" si="31"/>
        <v>0</v>
      </c>
      <c r="AL91" s="19">
        <v>100</v>
      </c>
      <c r="AM91" s="23">
        <f t="shared" si="32"/>
        <v>30.48</v>
      </c>
      <c r="AN91" s="19">
        <v>0.78539816339744828</v>
      </c>
    </row>
    <row r="92" spans="1:40" ht="13.5" thickBot="1" x14ac:dyDescent="0.25">
      <c r="A92" s="5">
        <v>42569</v>
      </c>
      <c r="B92" s="3">
        <v>11</v>
      </c>
      <c r="C92" s="26" t="s">
        <v>359</v>
      </c>
      <c r="D92" s="6">
        <v>0.4236111111111111</v>
      </c>
      <c r="E92" s="13">
        <v>10</v>
      </c>
      <c r="F92" s="13">
        <f t="shared" si="20"/>
        <v>126.99999999999994</v>
      </c>
      <c r="G92" s="3" t="s">
        <v>4</v>
      </c>
      <c r="H92" s="3" t="s">
        <v>4</v>
      </c>
      <c r="I92" s="3">
        <v>26.6</v>
      </c>
      <c r="J92" s="20" t="str">
        <f t="shared" si="21"/>
        <v>.</v>
      </c>
      <c r="K92" s="20" t="str">
        <f t="shared" si="22"/>
        <v>.</v>
      </c>
      <c r="L92" s="20" t="str">
        <f t="shared" si="34"/>
        <v>.</v>
      </c>
      <c r="M92" s="3">
        <v>45</v>
      </c>
      <c r="N92" s="20" t="str">
        <f>IF(B92=B91, N91, IF(M92=".",".",IF(M92&lt;22.5,"N",IF(M92&lt;67.5,"NE",IF(M92&lt;112.5,"E",IF(M92&lt;157.5,"SE",IF(M92&lt;202.5,"S",IF(M92&lt;247.5,"SW",IF(M92&lt;292.5,"W",IF(M92&lt;337.5,"NW","N"))))))))))</f>
        <v>NE</v>
      </c>
      <c r="O92" s="20" t="str">
        <f t="shared" si="23"/>
        <v>.</v>
      </c>
      <c r="P92" s="20" t="str">
        <f t="shared" si="36"/>
        <v>.</v>
      </c>
      <c r="Q92" s="21">
        <f t="shared" si="24"/>
        <v>0</v>
      </c>
      <c r="R92" s="21">
        <f t="shared" si="25"/>
        <v>0</v>
      </c>
      <c r="S92" s="8">
        <v>0</v>
      </c>
      <c r="T92" s="21" t="s">
        <v>4</v>
      </c>
      <c r="U92" s="21" t="str">
        <f t="shared" si="35"/>
        <v>.</v>
      </c>
      <c r="V92" s="3" t="s">
        <v>7</v>
      </c>
      <c r="W92" s="3">
        <v>8.6999999999999993</v>
      </c>
      <c r="X92" s="3" t="s">
        <v>89</v>
      </c>
      <c r="Y92" s="14">
        <v>2</v>
      </c>
      <c r="Z92" s="14">
        <v>1</v>
      </c>
      <c r="AA92" s="14">
        <v>0</v>
      </c>
      <c r="AB92" s="23">
        <f t="shared" si="37"/>
        <v>0</v>
      </c>
      <c r="AC92" s="3" t="s">
        <v>263</v>
      </c>
      <c r="AD92" s="25">
        <v>1</v>
      </c>
      <c r="AE92" s="20">
        <f t="shared" si="26"/>
        <v>0</v>
      </c>
      <c r="AF92" s="20">
        <f t="shared" si="27"/>
        <v>0</v>
      </c>
      <c r="AG92" s="20">
        <f t="shared" si="33"/>
        <v>1</v>
      </c>
      <c r="AH92" s="20">
        <f t="shared" si="28"/>
        <v>0</v>
      </c>
      <c r="AI92" s="20">
        <f t="shared" si="29"/>
        <v>70.710678118654741</v>
      </c>
      <c r="AJ92" s="20">
        <f t="shared" si="30"/>
        <v>70.710678118654755</v>
      </c>
      <c r="AK92" s="20">
        <f t="shared" si="31"/>
        <v>0</v>
      </c>
      <c r="AL92" s="19">
        <v>100</v>
      </c>
      <c r="AM92" s="23">
        <f t="shared" si="32"/>
        <v>30.48</v>
      </c>
      <c r="AN92" s="19">
        <v>0.78539816339744828</v>
      </c>
    </row>
    <row r="93" spans="1:40" ht="13.5" thickBot="1" x14ac:dyDescent="0.25">
      <c r="A93" s="5">
        <v>42569</v>
      </c>
      <c r="B93" s="3">
        <v>11</v>
      </c>
      <c r="C93" s="26" t="s">
        <v>359</v>
      </c>
      <c r="D93" s="6">
        <v>0.47500000000000003</v>
      </c>
      <c r="E93" s="13">
        <v>11</v>
      </c>
      <c r="F93" s="13">
        <f t="shared" si="20"/>
        <v>201</v>
      </c>
      <c r="G93" s="3" t="s">
        <v>4</v>
      </c>
      <c r="H93" s="3" t="s">
        <v>4</v>
      </c>
      <c r="I93" s="3">
        <v>30</v>
      </c>
      <c r="J93" s="20" t="str">
        <f t="shared" si="21"/>
        <v>.</v>
      </c>
      <c r="K93" s="20" t="str">
        <f t="shared" si="22"/>
        <v>.</v>
      </c>
      <c r="L93" s="20" t="str">
        <f t="shared" si="34"/>
        <v>.</v>
      </c>
      <c r="M93" s="3">
        <v>45</v>
      </c>
      <c r="N93" s="20" t="str">
        <f>IF(B93=B93, N92, IF(M93=".",".",IF(M93&lt;22.5,"N",IF(M93&lt;67.5,"NE",IF(M93&lt;112.5,"E",IF(M93&lt;157.5,"SE",IF(M93&lt;202.5,"S",IF(M93&lt;247.5,"SW",IF(M93&lt;292.5,"W",IF(M93&lt;337.5,"NW","N"))))))))))</f>
        <v>NE</v>
      </c>
      <c r="O93" s="20" t="str">
        <f t="shared" si="23"/>
        <v>.</v>
      </c>
      <c r="P93" s="20" t="str">
        <f t="shared" si="36"/>
        <v>.</v>
      </c>
      <c r="Q93" s="21">
        <f t="shared" si="24"/>
        <v>0</v>
      </c>
      <c r="R93" s="21">
        <f t="shared" si="25"/>
        <v>0</v>
      </c>
      <c r="S93" s="8">
        <v>0</v>
      </c>
      <c r="T93" s="21" t="s">
        <v>4</v>
      </c>
      <c r="U93" s="21" t="str">
        <f t="shared" si="35"/>
        <v>.</v>
      </c>
      <c r="V93" s="3" t="s">
        <v>7</v>
      </c>
      <c r="W93" s="3">
        <v>5</v>
      </c>
      <c r="X93" s="3" t="s">
        <v>100</v>
      </c>
      <c r="Y93" s="14">
        <v>2</v>
      </c>
      <c r="Z93" s="14">
        <v>1</v>
      </c>
      <c r="AA93" s="14">
        <v>0</v>
      </c>
      <c r="AB93" s="23">
        <f t="shared" si="37"/>
        <v>0</v>
      </c>
      <c r="AC93" s="3" t="s">
        <v>263</v>
      </c>
      <c r="AD93" s="25">
        <v>1</v>
      </c>
      <c r="AE93" s="20">
        <f t="shared" si="26"/>
        <v>0</v>
      </c>
      <c r="AF93" s="20">
        <f t="shared" si="27"/>
        <v>0</v>
      </c>
      <c r="AG93" s="20">
        <f t="shared" si="33"/>
        <v>1</v>
      </c>
      <c r="AH93" s="20">
        <f t="shared" si="28"/>
        <v>0</v>
      </c>
      <c r="AI93" s="20">
        <f t="shared" si="29"/>
        <v>70.710678118654741</v>
      </c>
      <c r="AJ93" s="20">
        <f t="shared" si="30"/>
        <v>70.710678118654755</v>
      </c>
      <c r="AK93" s="20">
        <f t="shared" si="31"/>
        <v>0</v>
      </c>
      <c r="AL93" s="19">
        <v>100</v>
      </c>
      <c r="AM93" s="23">
        <f t="shared" si="32"/>
        <v>30.48</v>
      </c>
      <c r="AN93" s="19">
        <v>0.78539816339744828</v>
      </c>
    </row>
    <row r="94" spans="1:40" ht="13.5" thickBot="1" x14ac:dyDescent="0.25">
      <c r="A94" s="5">
        <v>42569</v>
      </c>
      <c r="B94" s="3">
        <v>11</v>
      </c>
      <c r="C94" s="26" t="s">
        <v>359</v>
      </c>
      <c r="D94" s="6">
        <v>0.51180555555555551</v>
      </c>
      <c r="E94" s="13">
        <v>12</v>
      </c>
      <c r="F94" s="13">
        <f t="shared" si="20"/>
        <v>253.99999999999989</v>
      </c>
      <c r="G94" s="3" t="s">
        <v>4</v>
      </c>
      <c r="H94" s="3" t="s">
        <v>4</v>
      </c>
      <c r="I94" s="3">
        <v>32.6</v>
      </c>
      <c r="J94" s="20" t="str">
        <f t="shared" si="21"/>
        <v>.</v>
      </c>
      <c r="K94" s="20" t="str">
        <f t="shared" si="22"/>
        <v>.</v>
      </c>
      <c r="L94" s="20" t="str">
        <f t="shared" si="34"/>
        <v>.</v>
      </c>
      <c r="M94" s="3">
        <v>45</v>
      </c>
      <c r="N94" s="20" t="str">
        <f>IF(B94=B93, N93, IF(M94=".",".",IF(M94&lt;22.5,"N",IF(M94&lt;67.5,"NE",IF(M94&lt;112.5,"E",IF(M94&lt;157.5,"SE",IF(M94&lt;202.5,"S",IF(M94&lt;247.5,"SW",IF(M94&lt;292.5,"W",IF(M94&lt;337.5,"NW","N"))))))))))</f>
        <v>NE</v>
      </c>
      <c r="O94" s="20" t="str">
        <f t="shared" si="23"/>
        <v>.</v>
      </c>
      <c r="P94" s="20" t="str">
        <f t="shared" si="36"/>
        <v>.</v>
      </c>
      <c r="Q94" s="21">
        <f t="shared" si="24"/>
        <v>0</v>
      </c>
      <c r="R94" s="21">
        <f t="shared" si="25"/>
        <v>0</v>
      </c>
      <c r="S94" s="8">
        <v>0</v>
      </c>
      <c r="T94" s="21" t="s">
        <v>4</v>
      </c>
      <c r="U94" s="21" t="str">
        <f t="shared" si="35"/>
        <v>.</v>
      </c>
      <c r="V94" s="3" t="s">
        <v>7</v>
      </c>
      <c r="W94" s="3">
        <v>1.6</v>
      </c>
      <c r="X94" s="3" t="s">
        <v>4</v>
      </c>
      <c r="Y94" s="14">
        <v>2</v>
      </c>
      <c r="Z94" s="14">
        <v>1</v>
      </c>
      <c r="AA94" s="14">
        <v>0</v>
      </c>
      <c r="AB94" s="23">
        <f t="shared" si="37"/>
        <v>0</v>
      </c>
      <c r="AC94" s="3" t="s">
        <v>263</v>
      </c>
      <c r="AD94" s="25">
        <v>1</v>
      </c>
      <c r="AE94" s="20">
        <f t="shared" si="26"/>
        <v>0</v>
      </c>
      <c r="AF94" s="20">
        <f t="shared" si="27"/>
        <v>0</v>
      </c>
      <c r="AG94" s="20">
        <f t="shared" si="33"/>
        <v>1</v>
      </c>
      <c r="AH94" s="20">
        <f t="shared" si="28"/>
        <v>0</v>
      </c>
      <c r="AI94" s="20">
        <f t="shared" si="29"/>
        <v>70.710678118654741</v>
      </c>
      <c r="AJ94" s="20">
        <f t="shared" si="30"/>
        <v>70.710678118654755</v>
      </c>
      <c r="AK94" s="20">
        <f t="shared" si="31"/>
        <v>0</v>
      </c>
      <c r="AL94" s="19">
        <v>100</v>
      </c>
      <c r="AM94" s="23">
        <f t="shared" si="32"/>
        <v>30.48</v>
      </c>
      <c r="AN94" s="19">
        <v>0.78539816339744828</v>
      </c>
    </row>
    <row r="95" spans="1:40" ht="13.5" thickBot="1" x14ac:dyDescent="0.25">
      <c r="A95" s="5">
        <v>42569</v>
      </c>
      <c r="B95" s="3">
        <v>11</v>
      </c>
      <c r="C95" s="26" t="s">
        <v>359</v>
      </c>
      <c r="D95" s="6">
        <v>0.55208333333333337</v>
      </c>
      <c r="E95" s="13">
        <v>13</v>
      </c>
      <c r="F95" s="13">
        <f t="shared" si="20"/>
        <v>312</v>
      </c>
      <c r="G95" s="3" t="s">
        <v>4</v>
      </c>
      <c r="H95" s="3" t="s">
        <v>4</v>
      </c>
      <c r="I95" s="3">
        <v>31.5</v>
      </c>
      <c r="J95" s="20" t="str">
        <f t="shared" si="21"/>
        <v>.</v>
      </c>
      <c r="K95" s="20" t="str">
        <f t="shared" si="22"/>
        <v>.</v>
      </c>
      <c r="L95" s="20" t="str">
        <f t="shared" si="34"/>
        <v>.</v>
      </c>
      <c r="M95" s="3">
        <v>45</v>
      </c>
      <c r="N95" s="20" t="str">
        <f>IF(B95=B95, N94, IF(M95=".",".",IF(M95&lt;22.5,"N",IF(M95&lt;67.5,"NE",IF(M95&lt;112.5,"E",IF(M95&lt;157.5,"SE",IF(M95&lt;202.5,"S",IF(M95&lt;247.5,"SW",IF(M95&lt;292.5,"W",IF(M95&lt;337.5,"NW","N"))))))))))</f>
        <v>NE</v>
      </c>
      <c r="O95" s="20" t="str">
        <f t="shared" si="23"/>
        <v>.</v>
      </c>
      <c r="P95" s="20" t="str">
        <f t="shared" si="36"/>
        <v>.</v>
      </c>
      <c r="Q95" s="21">
        <f t="shared" si="24"/>
        <v>0</v>
      </c>
      <c r="R95" s="21">
        <f t="shared" si="25"/>
        <v>0</v>
      </c>
      <c r="S95" s="8">
        <v>0</v>
      </c>
      <c r="T95" s="21" t="s">
        <v>4</v>
      </c>
      <c r="U95" s="21" t="str">
        <f t="shared" si="35"/>
        <v>.</v>
      </c>
      <c r="V95" s="3" t="s">
        <v>7</v>
      </c>
      <c r="W95" s="3">
        <v>4.7</v>
      </c>
      <c r="X95" s="3" t="s">
        <v>13</v>
      </c>
      <c r="Y95" s="14">
        <v>2</v>
      </c>
      <c r="Z95" s="14">
        <v>1</v>
      </c>
      <c r="AA95" s="14">
        <v>0</v>
      </c>
      <c r="AB95" s="23">
        <f t="shared" si="37"/>
        <v>0</v>
      </c>
      <c r="AC95" s="3" t="s">
        <v>263</v>
      </c>
      <c r="AD95" s="25">
        <v>1</v>
      </c>
      <c r="AE95" s="20">
        <f t="shared" si="26"/>
        <v>0</v>
      </c>
      <c r="AF95" s="20">
        <f t="shared" si="27"/>
        <v>0</v>
      </c>
      <c r="AG95" s="20">
        <f t="shared" si="33"/>
        <v>1</v>
      </c>
      <c r="AH95" s="20">
        <f t="shared" si="28"/>
        <v>0</v>
      </c>
      <c r="AI95" s="20">
        <f t="shared" si="29"/>
        <v>70.710678118654741</v>
      </c>
      <c r="AJ95" s="20">
        <f t="shared" si="30"/>
        <v>70.710678118654755</v>
      </c>
      <c r="AK95" s="20">
        <f t="shared" si="31"/>
        <v>0</v>
      </c>
      <c r="AL95" s="19">
        <v>100</v>
      </c>
      <c r="AM95" s="23">
        <f t="shared" si="32"/>
        <v>30.48</v>
      </c>
      <c r="AN95" s="19">
        <v>0.78539816339744828</v>
      </c>
    </row>
    <row r="96" spans="1:40" ht="13.5" thickBot="1" x14ac:dyDescent="0.25">
      <c r="A96" s="5">
        <v>42569</v>
      </c>
      <c r="B96" s="3">
        <v>11</v>
      </c>
      <c r="C96" s="26" t="s">
        <v>359</v>
      </c>
      <c r="D96" s="6">
        <v>0.58819444444444446</v>
      </c>
      <c r="E96" s="13">
        <v>14</v>
      </c>
      <c r="F96" s="13">
        <f t="shared" si="20"/>
        <v>364</v>
      </c>
      <c r="G96" s="3" t="s">
        <v>4</v>
      </c>
      <c r="H96" s="3" t="s">
        <v>4</v>
      </c>
      <c r="I96" s="3">
        <v>30</v>
      </c>
      <c r="J96" s="20" t="str">
        <f t="shared" si="21"/>
        <v>.</v>
      </c>
      <c r="K96" s="20" t="str">
        <f t="shared" si="22"/>
        <v>.</v>
      </c>
      <c r="L96" s="20" t="str">
        <f t="shared" si="34"/>
        <v>.</v>
      </c>
      <c r="M96" s="3">
        <v>45</v>
      </c>
      <c r="N96" s="20" t="str">
        <f>IF(B96=B95, N95, IF(M96=".",".",IF(M96&lt;22.5,"N",IF(M96&lt;67.5,"NE",IF(M96&lt;112.5,"E",IF(M96&lt;157.5,"SE",IF(M96&lt;202.5,"S",IF(M96&lt;247.5,"SW",IF(M96&lt;292.5,"W",IF(M96&lt;337.5,"NW","N"))))))))))</f>
        <v>NE</v>
      </c>
      <c r="O96" s="20" t="str">
        <f t="shared" si="23"/>
        <v>.</v>
      </c>
      <c r="P96" s="20" t="str">
        <f t="shared" si="36"/>
        <v>.</v>
      </c>
      <c r="Q96" s="21">
        <f t="shared" si="24"/>
        <v>0</v>
      </c>
      <c r="R96" s="21">
        <f t="shared" si="25"/>
        <v>0</v>
      </c>
      <c r="S96" s="8">
        <v>0</v>
      </c>
      <c r="T96" s="21" t="s">
        <v>4</v>
      </c>
      <c r="U96" s="21" t="str">
        <f t="shared" si="35"/>
        <v>.</v>
      </c>
      <c r="V96" s="3" t="s">
        <v>7</v>
      </c>
      <c r="W96" s="3">
        <v>2.6</v>
      </c>
      <c r="X96" s="3" t="s">
        <v>6</v>
      </c>
      <c r="Y96" s="14">
        <v>2</v>
      </c>
      <c r="Z96" s="14">
        <v>1</v>
      </c>
      <c r="AA96" s="14">
        <v>0</v>
      </c>
      <c r="AB96" s="23">
        <f t="shared" si="37"/>
        <v>0</v>
      </c>
      <c r="AC96" s="3" t="s">
        <v>263</v>
      </c>
      <c r="AD96" s="25">
        <v>1</v>
      </c>
      <c r="AE96" s="20">
        <f t="shared" si="26"/>
        <v>0</v>
      </c>
      <c r="AF96" s="20">
        <f t="shared" si="27"/>
        <v>0</v>
      </c>
      <c r="AG96" s="20">
        <f t="shared" si="33"/>
        <v>1</v>
      </c>
      <c r="AH96" s="20">
        <f t="shared" si="28"/>
        <v>0</v>
      </c>
      <c r="AI96" s="20">
        <f t="shared" si="29"/>
        <v>70.710678118654741</v>
      </c>
      <c r="AJ96" s="20">
        <f t="shared" si="30"/>
        <v>70.710678118654755</v>
      </c>
      <c r="AK96" s="20">
        <f t="shared" si="31"/>
        <v>0</v>
      </c>
      <c r="AL96" s="19">
        <v>100</v>
      </c>
      <c r="AM96" s="23">
        <f t="shared" si="32"/>
        <v>30.48</v>
      </c>
      <c r="AN96" s="19">
        <v>0.78539816339744828</v>
      </c>
    </row>
    <row r="97" spans="1:40" ht="13.5" thickBot="1" x14ac:dyDescent="0.25">
      <c r="A97" s="5">
        <v>42569</v>
      </c>
      <c r="B97" s="3">
        <v>11</v>
      </c>
      <c r="C97" s="26" t="s">
        <v>359</v>
      </c>
      <c r="D97" s="6">
        <v>0.63055555555555554</v>
      </c>
      <c r="E97" s="13">
        <v>15</v>
      </c>
      <c r="F97" s="13">
        <f t="shared" si="20"/>
        <v>424.99999999999994</v>
      </c>
      <c r="G97" s="3" t="s">
        <v>4</v>
      </c>
      <c r="H97" s="3" t="s">
        <v>4</v>
      </c>
      <c r="I97" s="3">
        <v>30.9</v>
      </c>
      <c r="J97" s="20" t="str">
        <f t="shared" si="21"/>
        <v>.</v>
      </c>
      <c r="K97" s="20" t="str">
        <f t="shared" si="22"/>
        <v>.</v>
      </c>
      <c r="L97" s="20" t="str">
        <f t="shared" si="34"/>
        <v>.</v>
      </c>
      <c r="M97" s="3">
        <v>45</v>
      </c>
      <c r="N97" s="20" t="str">
        <f>IF(B97=B97, N96, IF(M97=".",".",IF(M97&lt;22.5,"N",IF(M97&lt;67.5,"NE",IF(M97&lt;112.5,"E",IF(M97&lt;157.5,"SE",IF(M97&lt;202.5,"S",IF(M97&lt;247.5,"SW",IF(M97&lt;292.5,"W",IF(M97&lt;337.5,"NW","N"))))))))))</f>
        <v>NE</v>
      </c>
      <c r="O97" s="20" t="str">
        <f t="shared" si="23"/>
        <v>.</v>
      </c>
      <c r="P97" s="20" t="str">
        <f t="shared" si="36"/>
        <v>.</v>
      </c>
      <c r="Q97" s="21">
        <f t="shared" si="24"/>
        <v>0</v>
      </c>
      <c r="R97" s="21">
        <f t="shared" si="25"/>
        <v>0</v>
      </c>
      <c r="S97" s="8">
        <v>0</v>
      </c>
      <c r="T97" s="21" t="s">
        <v>4</v>
      </c>
      <c r="U97" s="21" t="str">
        <f t="shared" si="35"/>
        <v>.</v>
      </c>
      <c r="V97" s="3" t="s">
        <v>7</v>
      </c>
      <c r="W97" s="3">
        <v>4.9000000000000004</v>
      </c>
      <c r="X97" s="3" t="s">
        <v>191</v>
      </c>
      <c r="Y97" s="14">
        <v>2</v>
      </c>
      <c r="Z97" s="14">
        <v>1</v>
      </c>
      <c r="AA97" s="14">
        <v>0</v>
      </c>
      <c r="AB97" s="23">
        <f t="shared" si="37"/>
        <v>0</v>
      </c>
      <c r="AC97" s="3" t="s">
        <v>263</v>
      </c>
      <c r="AD97" s="25">
        <v>1</v>
      </c>
      <c r="AE97" s="20">
        <f t="shared" si="26"/>
        <v>0</v>
      </c>
      <c r="AF97" s="20">
        <f t="shared" si="27"/>
        <v>0</v>
      </c>
      <c r="AG97" s="20">
        <f t="shared" si="33"/>
        <v>1</v>
      </c>
      <c r="AH97" s="20">
        <f t="shared" si="28"/>
        <v>0</v>
      </c>
      <c r="AI97" s="20">
        <f t="shared" si="29"/>
        <v>70.710678118654741</v>
      </c>
      <c r="AJ97" s="20">
        <f t="shared" si="30"/>
        <v>70.710678118654755</v>
      </c>
      <c r="AK97" s="20">
        <f t="shared" si="31"/>
        <v>0</v>
      </c>
      <c r="AL97" s="19">
        <v>100</v>
      </c>
      <c r="AM97" s="23">
        <f t="shared" si="32"/>
        <v>30.48</v>
      </c>
      <c r="AN97" s="19">
        <v>0.78539816339744828</v>
      </c>
    </row>
    <row r="98" spans="1:40" ht="13.5" thickBot="1" x14ac:dyDescent="0.25">
      <c r="A98" s="5">
        <v>42569</v>
      </c>
      <c r="B98" s="3">
        <v>11</v>
      </c>
      <c r="C98" s="26" t="s">
        <v>359</v>
      </c>
      <c r="D98" s="6">
        <v>0.67013888888888884</v>
      </c>
      <c r="E98" s="13">
        <v>16</v>
      </c>
      <c r="F98" s="13">
        <f t="shared" si="20"/>
        <v>481.99999999999989</v>
      </c>
      <c r="G98" s="3" t="s">
        <v>4</v>
      </c>
      <c r="H98" s="3" t="s">
        <v>4</v>
      </c>
      <c r="I98" s="3">
        <v>30.7</v>
      </c>
      <c r="J98" s="20" t="str">
        <f t="shared" si="21"/>
        <v>.</v>
      </c>
      <c r="K98" s="20" t="str">
        <f t="shared" si="22"/>
        <v>.</v>
      </c>
      <c r="L98" s="20" t="str">
        <f t="shared" si="34"/>
        <v>.</v>
      </c>
      <c r="M98" s="3">
        <v>45</v>
      </c>
      <c r="N98" s="20" t="str">
        <f>IF(B98=B97, N97, IF(M98=".",".",IF(M98&lt;22.5,"N",IF(M98&lt;67.5,"NE",IF(M98&lt;112.5,"E",IF(M98&lt;157.5,"SE",IF(M98&lt;202.5,"S",IF(M98&lt;247.5,"SW",IF(M98&lt;292.5,"W",IF(M98&lt;337.5,"NW","N"))))))))))</f>
        <v>NE</v>
      </c>
      <c r="O98" s="20" t="str">
        <f t="shared" si="23"/>
        <v>.</v>
      </c>
      <c r="P98" s="20" t="str">
        <f t="shared" si="36"/>
        <v>.</v>
      </c>
      <c r="Q98" s="21">
        <f t="shared" si="24"/>
        <v>0</v>
      </c>
      <c r="R98" s="21">
        <f t="shared" si="25"/>
        <v>0</v>
      </c>
      <c r="S98" s="8">
        <v>0</v>
      </c>
      <c r="T98" s="21" t="s">
        <v>4</v>
      </c>
      <c r="U98" s="21" t="str">
        <f t="shared" si="35"/>
        <v>.</v>
      </c>
      <c r="V98" s="3" t="s">
        <v>7</v>
      </c>
      <c r="W98" s="3">
        <v>2.2999999999999998</v>
      </c>
      <c r="X98" s="3" t="s">
        <v>6</v>
      </c>
      <c r="Y98" s="14">
        <v>2</v>
      </c>
      <c r="Z98" s="14">
        <v>1</v>
      </c>
      <c r="AA98" s="14">
        <v>0</v>
      </c>
      <c r="AB98" s="23">
        <f t="shared" si="37"/>
        <v>0</v>
      </c>
      <c r="AC98" s="3" t="s">
        <v>263</v>
      </c>
      <c r="AD98" s="25">
        <v>1</v>
      </c>
      <c r="AE98" s="20">
        <f t="shared" si="26"/>
        <v>0</v>
      </c>
      <c r="AF98" s="20">
        <f t="shared" si="27"/>
        <v>0</v>
      </c>
      <c r="AG98" s="20">
        <f t="shared" si="33"/>
        <v>1</v>
      </c>
      <c r="AH98" s="20">
        <f t="shared" si="28"/>
        <v>0</v>
      </c>
      <c r="AI98" s="20">
        <f t="shared" si="29"/>
        <v>70.710678118654741</v>
      </c>
      <c r="AJ98" s="20">
        <f t="shared" si="30"/>
        <v>70.710678118654755</v>
      </c>
      <c r="AK98" s="20">
        <f t="shared" si="31"/>
        <v>0</v>
      </c>
      <c r="AL98" s="19">
        <v>100</v>
      </c>
      <c r="AM98" s="23">
        <f t="shared" si="32"/>
        <v>30.48</v>
      </c>
      <c r="AN98" s="19">
        <v>0.78539816339744828</v>
      </c>
    </row>
    <row r="99" spans="1:40" ht="13.5" thickBot="1" x14ac:dyDescent="0.25">
      <c r="A99" s="5">
        <v>42569</v>
      </c>
      <c r="B99" s="3">
        <v>11</v>
      </c>
      <c r="C99" s="26" t="s">
        <v>359</v>
      </c>
      <c r="D99" s="6">
        <v>0.71527777777777779</v>
      </c>
      <c r="E99" s="13">
        <v>17</v>
      </c>
      <c r="F99" s="13">
        <f t="shared" si="20"/>
        <v>547</v>
      </c>
      <c r="G99" s="3" t="s">
        <v>4</v>
      </c>
      <c r="H99" s="3" t="s">
        <v>4</v>
      </c>
      <c r="I99" s="3">
        <v>27.7</v>
      </c>
      <c r="J99" s="20" t="str">
        <f t="shared" si="21"/>
        <v>.</v>
      </c>
      <c r="K99" s="20" t="str">
        <f t="shared" si="22"/>
        <v>.</v>
      </c>
      <c r="L99" s="20" t="str">
        <f t="shared" si="34"/>
        <v>.</v>
      </c>
      <c r="M99" s="3">
        <v>45</v>
      </c>
      <c r="N99" s="20" t="str">
        <f>IF(B99=B99, N98, IF(M99=".",".",IF(M99&lt;22.5,"N",IF(M99&lt;67.5,"NE",IF(M99&lt;112.5,"E",IF(M99&lt;157.5,"SE",IF(M99&lt;202.5,"S",IF(M99&lt;247.5,"SW",IF(M99&lt;292.5,"W",IF(M99&lt;337.5,"NW","N"))))))))))</f>
        <v>NE</v>
      </c>
      <c r="O99" s="20" t="str">
        <f t="shared" si="23"/>
        <v>.</v>
      </c>
      <c r="P99" s="20" t="str">
        <f t="shared" si="36"/>
        <v>.</v>
      </c>
      <c r="Q99" s="21">
        <f t="shared" si="24"/>
        <v>0</v>
      </c>
      <c r="R99" s="21">
        <f t="shared" si="25"/>
        <v>0</v>
      </c>
      <c r="S99" s="8">
        <v>0</v>
      </c>
      <c r="T99" s="21" t="s">
        <v>4</v>
      </c>
      <c r="U99" s="21" t="str">
        <f t="shared" si="35"/>
        <v>.</v>
      </c>
      <c r="V99" s="3" t="s">
        <v>7</v>
      </c>
      <c r="W99" s="3">
        <v>2.8</v>
      </c>
      <c r="X99" s="3" t="s">
        <v>44</v>
      </c>
      <c r="Y99" s="14">
        <v>2</v>
      </c>
      <c r="Z99" s="14">
        <v>1</v>
      </c>
      <c r="AA99" s="14">
        <v>0</v>
      </c>
      <c r="AB99" s="23">
        <f t="shared" si="37"/>
        <v>0</v>
      </c>
      <c r="AC99" s="3" t="s">
        <v>263</v>
      </c>
      <c r="AD99" s="25">
        <v>1</v>
      </c>
      <c r="AE99" s="20">
        <f t="shared" si="26"/>
        <v>0</v>
      </c>
      <c r="AF99" s="20">
        <f t="shared" si="27"/>
        <v>0</v>
      </c>
      <c r="AG99" s="20">
        <f t="shared" si="33"/>
        <v>1</v>
      </c>
      <c r="AH99" s="20">
        <f t="shared" si="28"/>
        <v>0</v>
      </c>
      <c r="AI99" s="20">
        <f t="shared" si="29"/>
        <v>70.710678118654741</v>
      </c>
      <c r="AJ99" s="20">
        <f t="shared" si="30"/>
        <v>70.710678118654755</v>
      </c>
      <c r="AK99" s="20">
        <f t="shared" si="31"/>
        <v>0</v>
      </c>
      <c r="AL99" s="19">
        <v>100</v>
      </c>
      <c r="AM99" s="23">
        <f t="shared" si="32"/>
        <v>30.48</v>
      </c>
      <c r="AN99" s="19">
        <v>0.78539816339744828</v>
      </c>
    </row>
    <row r="100" spans="1:40" ht="13.5" thickBot="1" x14ac:dyDescent="0.25">
      <c r="A100" s="5">
        <v>42569</v>
      </c>
      <c r="B100" s="3">
        <v>11</v>
      </c>
      <c r="C100" s="26" t="s">
        <v>359</v>
      </c>
      <c r="D100" s="6">
        <v>0.75138888888888899</v>
      </c>
      <c r="E100" s="13">
        <v>18</v>
      </c>
      <c r="F100" s="13">
        <f t="shared" si="20"/>
        <v>599.00000000000011</v>
      </c>
      <c r="G100" s="3" t="s">
        <v>4</v>
      </c>
      <c r="H100" s="3" t="s">
        <v>4</v>
      </c>
      <c r="I100" s="3">
        <v>28.4</v>
      </c>
      <c r="J100" s="20" t="str">
        <f t="shared" si="21"/>
        <v>.</v>
      </c>
      <c r="K100" s="20" t="str">
        <f t="shared" si="22"/>
        <v>.</v>
      </c>
      <c r="L100" s="20" t="str">
        <f t="shared" si="34"/>
        <v>.</v>
      </c>
      <c r="M100" s="3">
        <v>45</v>
      </c>
      <c r="N100" s="20" t="str">
        <f>IF(B100=B99, N99, IF(M100=".",".",IF(M100&lt;22.5,"N",IF(M100&lt;67.5,"NE",IF(M100&lt;112.5,"E",IF(M100&lt;157.5,"SE",IF(M100&lt;202.5,"S",IF(M100&lt;247.5,"SW",IF(M100&lt;292.5,"W",IF(M100&lt;337.5,"NW","N"))))))))))</f>
        <v>NE</v>
      </c>
      <c r="O100" s="20" t="str">
        <f t="shared" si="23"/>
        <v>.</v>
      </c>
      <c r="P100" s="20" t="str">
        <f t="shared" si="36"/>
        <v>.</v>
      </c>
      <c r="Q100" s="21">
        <f t="shared" si="24"/>
        <v>0</v>
      </c>
      <c r="R100" s="21">
        <f t="shared" si="25"/>
        <v>0</v>
      </c>
      <c r="S100" s="8">
        <v>0</v>
      </c>
      <c r="T100" s="21">
        <f>SQRT((AJ100-AJ90)^2+(AI100-AI90)^2)</f>
        <v>0</v>
      </c>
      <c r="U100" s="21">
        <f t="shared" si="35"/>
        <v>0</v>
      </c>
      <c r="V100" s="3" t="s">
        <v>7</v>
      </c>
      <c r="W100" s="3">
        <v>3.9</v>
      </c>
      <c r="X100" s="3" t="s">
        <v>44</v>
      </c>
      <c r="Y100" s="14">
        <v>2</v>
      </c>
      <c r="Z100" s="14">
        <v>1</v>
      </c>
      <c r="AA100" s="14">
        <v>0</v>
      </c>
      <c r="AB100" s="23">
        <f t="shared" si="37"/>
        <v>0</v>
      </c>
      <c r="AC100" s="3" t="s">
        <v>263</v>
      </c>
      <c r="AD100" s="25">
        <v>1</v>
      </c>
      <c r="AE100" s="20">
        <f t="shared" si="26"/>
        <v>0</v>
      </c>
      <c r="AF100" s="20">
        <f t="shared" si="27"/>
        <v>0</v>
      </c>
      <c r="AG100" s="20">
        <f t="shared" si="33"/>
        <v>1</v>
      </c>
      <c r="AH100" s="20">
        <f t="shared" si="28"/>
        <v>0</v>
      </c>
      <c r="AI100" s="20">
        <f t="shared" si="29"/>
        <v>70.710678118654741</v>
      </c>
      <c r="AJ100" s="20">
        <f t="shared" si="30"/>
        <v>70.710678118654755</v>
      </c>
      <c r="AK100" s="20">
        <f t="shared" si="31"/>
        <v>0</v>
      </c>
      <c r="AL100" s="19">
        <v>100</v>
      </c>
      <c r="AM100" s="23">
        <f t="shared" si="32"/>
        <v>30.48</v>
      </c>
      <c r="AN100" s="19">
        <v>0.78539816339744828</v>
      </c>
    </row>
    <row r="101" spans="1:40" ht="13.5" thickBot="1" x14ac:dyDescent="0.25">
      <c r="A101" s="5">
        <v>42569</v>
      </c>
      <c r="B101" s="3">
        <v>12</v>
      </c>
      <c r="C101" s="26" t="s">
        <v>359</v>
      </c>
      <c r="D101" s="6">
        <v>0.33263888888888887</v>
      </c>
      <c r="E101" s="13">
        <v>8</v>
      </c>
      <c r="F101" s="13">
        <f t="shared" si="20"/>
        <v>0</v>
      </c>
      <c r="G101" s="3" t="s">
        <v>4</v>
      </c>
      <c r="H101" s="3" t="s">
        <v>4</v>
      </c>
      <c r="I101" s="3">
        <v>24.8</v>
      </c>
      <c r="J101" s="20" t="str">
        <f t="shared" si="21"/>
        <v>.</v>
      </c>
      <c r="K101" s="20" t="str">
        <f t="shared" si="22"/>
        <v>.</v>
      </c>
      <c r="L101" s="20" t="str">
        <f t="shared" si="34"/>
        <v>.</v>
      </c>
      <c r="M101" s="3">
        <v>315</v>
      </c>
      <c r="N101" s="20" t="str">
        <f>IF(B101=B101, N100, IF(M101=".",".",IF(M101&lt;22.5,"N",IF(M101&lt;67.5,"NE",IF(M101&lt;112.5,"E",IF(M101&lt;157.5,"SE",IF(M101&lt;202.5,"S",IF(M101&lt;247.5,"SW",IF(M101&lt;292.5,"W",IF(M101&lt;337.5,"NW","N"))))))))))</f>
        <v>NE</v>
      </c>
      <c r="O101" s="20" t="str">
        <f t="shared" si="23"/>
        <v>.</v>
      </c>
      <c r="P101" s="20" t="str">
        <f t="shared" si="36"/>
        <v>.</v>
      </c>
      <c r="Q101" s="21">
        <f t="shared" si="24"/>
        <v>0</v>
      </c>
      <c r="R101" s="21">
        <f t="shared" si="25"/>
        <v>0</v>
      </c>
      <c r="S101" s="8">
        <v>0</v>
      </c>
      <c r="T101" s="21" t="s">
        <v>4</v>
      </c>
      <c r="U101" s="21" t="str">
        <f t="shared" si="35"/>
        <v>.</v>
      </c>
      <c r="V101" s="3" t="s">
        <v>35</v>
      </c>
      <c r="W101" s="3">
        <v>0</v>
      </c>
      <c r="X101" s="3" t="s">
        <v>51</v>
      </c>
      <c r="Y101" s="14">
        <v>2</v>
      </c>
      <c r="Z101" s="14">
        <v>1</v>
      </c>
      <c r="AA101" s="14">
        <v>0</v>
      </c>
      <c r="AB101" s="23">
        <f t="shared" si="37"/>
        <v>0</v>
      </c>
      <c r="AC101" s="3" t="s">
        <v>264</v>
      </c>
      <c r="AD101" s="25">
        <v>1</v>
      </c>
      <c r="AE101" s="20" t="str">
        <f t="shared" si="26"/>
        <v>.</v>
      </c>
      <c r="AF101" s="20" t="str">
        <f t="shared" si="27"/>
        <v>.</v>
      </c>
      <c r="AG101" s="20" t="str">
        <f t="shared" si="33"/>
        <v>.</v>
      </c>
      <c r="AH101" s="20" t="str">
        <f t="shared" si="28"/>
        <v>.</v>
      </c>
      <c r="AI101" s="20">
        <f t="shared" si="29"/>
        <v>-70.710678118654769</v>
      </c>
      <c r="AJ101" s="20">
        <f t="shared" si="30"/>
        <v>70.710678118654741</v>
      </c>
      <c r="AK101" s="20" t="str">
        <f t="shared" si="31"/>
        <v>.</v>
      </c>
      <c r="AL101" s="19">
        <v>100</v>
      </c>
      <c r="AM101" s="23">
        <f t="shared" si="32"/>
        <v>30.48</v>
      </c>
      <c r="AN101" s="19">
        <v>5.497787143782138</v>
      </c>
    </row>
    <row r="102" spans="1:40" ht="13.5" thickBot="1" x14ac:dyDescent="0.25">
      <c r="A102" s="5">
        <v>42569</v>
      </c>
      <c r="B102" s="3">
        <v>12</v>
      </c>
      <c r="C102" s="26" t="s">
        <v>359</v>
      </c>
      <c r="D102" s="6">
        <v>0.37916666666666665</v>
      </c>
      <c r="E102" s="13">
        <v>9</v>
      </c>
      <c r="F102" s="13">
        <f t="shared" si="20"/>
        <v>67</v>
      </c>
      <c r="G102" s="3" t="s">
        <v>4</v>
      </c>
      <c r="H102" s="3" t="s">
        <v>4</v>
      </c>
      <c r="I102" s="3">
        <v>26.6</v>
      </c>
      <c r="J102" s="20" t="str">
        <f t="shared" si="21"/>
        <v>.</v>
      </c>
      <c r="K102" s="20" t="str">
        <f t="shared" si="22"/>
        <v>.</v>
      </c>
      <c r="L102" s="20" t="str">
        <f t="shared" si="34"/>
        <v>.</v>
      </c>
      <c r="M102" s="3">
        <v>315</v>
      </c>
      <c r="N102" s="20" t="str">
        <f>IF(B102=B101, N101, IF(M102=".",".",IF(M102&lt;22.5,"N",IF(M102&lt;67.5,"NE",IF(M102&lt;112.5,"E",IF(M102&lt;157.5,"SE",IF(M102&lt;202.5,"S",IF(M102&lt;247.5,"SW",IF(M102&lt;292.5,"W",IF(M102&lt;337.5,"NW","N"))))))))))</f>
        <v>NE</v>
      </c>
      <c r="O102" s="20" t="str">
        <f t="shared" si="23"/>
        <v>.</v>
      </c>
      <c r="P102" s="20" t="str">
        <f t="shared" si="36"/>
        <v>.</v>
      </c>
      <c r="Q102" s="21">
        <f t="shared" si="24"/>
        <v>0</v>
      </c>
      <c r="R102" s="21">
        <f t="shared" si="25"/>
        <v>0</v>
      </c>
      <c r="S102" s="8">
        <v>0</v>
      </c>
      <c r="T102" s="21" t="s">
        <v>4</v>
      </c>
      <c r="U102" s="21" t="str">
        <f t="shared" si="35"/>
        <v>.</v>
      </c>
      <c r="V102" s="3" t="s">
        <v>56</v>
      </c>
      <c r="W102" s="3">
        <v>0</v>
      </c>
      <c r="X102" s="3" t="s">
        <v>58</v>
      </c>
      <c r="Y102" s="14">
        <v>2</v>
      </c>
      <c r="Z102" s="14">
        <v>1</v>
      </c>
      <c r="AA102" s="14">
        <v>0</v>
      </c>
      <c r="AB102" s="23">
        <f t="shared" si="37"/>
        <v>0</v>
      </c>
      <c r="AC102" s="3" t="s">
        <v>264</v>
      </c>
      <c r="AD102" s="25">
        <v>1</v>
      </c>
      <c r="AE102" s="20">
        <f t="shared" si="26"/>
        <v>0</v>
      </c>
      <c r="AF102" s="20">
        <f t="shared" si="27"/>
        <v>0</v>
      </c>
      <c r="AG102" s="20">
        <f t="shared" si="33"/>
        <v>1</v>
      </c>
      <c r="AH102" s="20">
        <f t="shared" si="28"/>
        <v>0</v>
      </c>
      <c r="AI102" s="20">
        <f t="shared" si="29"/>
        <v>-70.710678118654769</v>
      </c>
      <c r="AJ102" s="20">
        <f t="shared" si="30"/>
        <v>70.710678118654741</v>
      </c>
      <c r="AK102" s="20">
        <f t="shared" si="31"/>
        <v>0</v>
      </c>
      <c r="AL102" s="19">
        <v>100</v>
      </c>
      <c r="AM102" s="23">
        <f t="shared" si="32"/>
        <v>30.48</v>
      </c>
      <c r="AN102" s="19">
        <v>5.497787143782138</v>
      </c>
    </row>
    <row r="103" spans="1:40" ht="13.5" thickBot="1" x14ac:dyDescent="0.25">
      <c r="A103" s="5">
        <v>42569</v>
      </c>
      <c r="B103" s="3">
        <v>12</v>
      </c>
      <c r="C103" s="26" t="s">
        <v>359</v>
      </c>
      <c r="D103" s="6">
        <v>0.42152777777777778</v>
      </c>
      <c r="E103" s="13">
        <v>10</v>
      </c>
      <c r="F103" s="13">
        <f t="shared" si="20"/>
        <v>128.00000000000003</v>
      </c>
      <c r="G103" s="3" t="s">
        <v>4</v>
      </c>
      <c r="H103" s="3" t="s">
        <v>4</v>
      </c>
      <c r="I103" s="3">
        <v>25.2</v>
      </c>
      <c r="J103" s="20" t="str">
        <f t="shared" si="21"/>
        <v>.</v>
      </c>
      <c r="K103" s="20" t="str">
        <f t="shared" si="22"/>
        <v>.</v>
      </c>
      <c r="L103" s="20" t="str">
        <f t="shared" si="34"/>
        <v>.</v>
      </c>
      <c r="M103" s="3">
        <v>315</v>
      </c>
      <c r="N103" s="20" t="str">
        <f>IF(B103=B103, N102, IF(M103=".",".",IF(M103&lt;22.5,"N",IF(M103&lt;67.5,"NE",IF(M103&lt;112.5,"E",IF(M103&lt;157.5,"SE",IF(M103&lt;202.5,"S",IF(M103&lt;247.5,"SW",IF(M103&lt;292.5,"W",IF(M103&lt;337.5,"NW","N"))))))))))</f>
        <v>NE</v>
      </c>
      <c r="O103" s="20" t="str">
        <f t="shared" si="23"/>
        <v>.</v>
      </c>
      <c r="P103" s="20" t="str">
        <f t="shared" si="36"/>
        <v>.</v>
      </c>
      <c r="Q103" s="21">
        <f t="shared" si="24"/>
        <v>0</v>
      </c>
      <c r="R103" s="21">
        <f t="shared" si="25"/>
        <v>0</v>
      </c>
      <c r="S103" s="8">
        <v>0</v>
      </c>
      <c r="T103" s="21" t="s">
        <v>4</v>
      </c>
      <c r="U103" s="21" t="str">
        <f t="shared" si="35"/>
        <v>.</v>
      </c>
      <c r="V103" s="3"/>
      <c r="W103" s="3">
        <v>1</v>
      </c>
      <c r="X103" s="3" t="s">
        <v>65</v>
      </c>
      <c r="Y103" s="14">
        <v>2</v>
      </c>
      <c r="Z103" s="14">
        <v>1</v>
      </c>
      <c r="AA103" s="14">
        <v>0</v>
      </c>
      <c r="AB103" s="23">
        <f t="shared" si="37"/>
        <v>0</v>
      </c>
      <c r="AC103" s="3" t="s">
        <v>264</v>
      </c>
      <c r="AD103" s="25">
        <v>1</v>
      </c>
      <c r="AE103" s="20">
        <f t="shared" si="26"/>
        <v>0</v>
      </c>
      <c r="AF103" s="20">
        <f t="shared" si="27"/>
        <v>0</v>
      </c>
      <c r="AG103" s="20">
        <f t="shared" si="33"/>
        <v>1</v>
      </c>
      <c r="AH103" s="20">
        <f t="shared" si="28"/>
        <v>0</v>
      </c>
      <c r="AI103" s="20">
        <f t="shared" si="29"/>
        <v>-70.710678118654769</v>
      </c>
      <c r="AJ103" s="20">
        <f t="shared" si="30"/>
        <v>70.710678118654741</v>
      </c>
      <c r="AK103" s="20">
        <f t="shared" si="31"/>
        <v>0</v>
      </c>
      <c r="AL103" s="19">
        <v>100</v>
      </c>
      <c r="AM103" s="23">
        <f t="shared" si="32"/>
        <v>30.48</v>
      </c>
      <c r="AN103" s="19">
        <v>5.497787143782138</v>
      </c>
    </row>
    <row r="104" spans="1:40" ht="13.5" thickBot="1" x14ac:dyDescent="0.25">
      <c r="A104" s="5">
        <v>42569</v>
      </c>
      <c r="B104" s="3">
        <v>12</v>
      </c>
      <c r="C104" s="26" t="s">
        <v>359</v>
      </c>
      <c r="D104" s="6">
        <v>0.46319444444444446</v>
      </c>
      <c r="E104" s="13">
        <v>11</v>
      </c>
      <c r="F104" s="13">
        <f t="shared" si="20"/>
        <v>188.00000000000006</v>
      </c>
      <c r="G104" s="3" t="s">
        <v>4</v>
      </c>
      <c r="H104" s="3" t="s">
        <v>4</v>
      </c>
      <c r="I104" s="3">
        <v>32.200000000000003</v>
      </c>
      <c r="J104" s="20" t="str">
        <f t="shared" si="21"/>
        <v>.</v>
      </c>
      <c r="K104" s="20" t="str">
        <f t="shared" si="22"/>
        <v>.</v>
      </c>
      <c r="L104" s="20" t="str">
        <f t="shared" si="34"/>
        <v>.</v>
      </c>
      <c r="M104" s="3">
        <v>315</v>
      </c>
      <c r="N104" s="20" t="str">
        <f>IF(B104=B103, N103, IF(M104=".",".",IF(M104&lt;22.5,"N",IF(M104&lt;67.5,"NE",IF(M104&lt;112.5,"E",IF(M104&lt;157.5,"SE",IF(M104&lt;202.5,"S",IF(M104&lt;247.5,"SW",IF(M104&lt;292.5,"W",IF(M104&lt;337.5,"NW","N"))))))))))</f>
        <v>NE</v>
      </c>
      <c r="O104" s="20" t="str">
        <f t="shared" si="23"/>
        <v>.</v>
      </c>
      <c r="P104" s="20" t="str">
        <f t="shared" si="36"/>
        <v>.</v>
      </c>
      <c r="Q104" s="21">
        <f t="shared" si="24"/>
        <v>0</v>
      </c>
      <c r="R104" s="21">
        <f t="shared" si="25"/>
        <v>0</v>
      </c>
      <c r="S104" s="8">
        <v>0</v>
      </c>
      <c r="T104" s="21" t="s">
        <v>4</v>
      </c>
      <c r="U104" s="21" t="str">
        <f t="shared" si="35"/>
        <v>.</v>
      </c>
      <c r="V104" s="3" t="s">
        <v>8</v>
      </c>
      <c r="W104" s="3">
        <v>0</v>
      </c>
      <c r="X104" s="3" t="s">
        <v>97</v>
      </c>
      <c r="Y104" s="14">
        <v>2</v>
      </c>
      <c r="Z104" s="14">
        <v>1</v>
      </c>
      <c r="AA104" s="14">
        <v>0</v>
      </c>
      <c r="AB104" s="23">
        <f t="shared" si="37"/>
        <v>0</v>
      </c>
      <c r="AC104" s="3" t="s">
        <v>264</v>
      </c>
      <c r="AD104" s="25">
        <v>1</v>
      </c>
      <c r="AE104" s="20">
        <f t="shared" si="26"/>
        <v>0</v>
      </c>
      <c r="AF104" s="20">
        <f t="shared" si="27"/>
        <v>0</v>
      </c>
      <c r="AG104" s="20">
        <f t="shared" si="33"/>
        <v>1</v>
      </c>
      <c r="AH104" s="20">
        <f t="shared" si="28"/>
        <v>0</v>
      </c>
      <c r="AI104" s="20">
        <f t="shared" si="29"/>
        <v>-70.710678118654769</v>
      </c>
      <c r="AJ104" s="20">
        <f t="shared" si="30"/>
        <v>70.710678118654741</v>
      </c>
      <c r="AK104" s="20">
        <f t="shared" si="31"/>
        <v>0</v>
      </c>
      <c r="AL104" s="19">
        <v>100</v>
      </c>
      <c r="AM104" s="23">
        <f t="shared" si="32"/>
        <v>30.48</v>
      </c>
      <c r="AN104" s="19">
        <v>5.497787143782138</v>
      </c>
    </row>
    <row r="105" spans="1:40" ht="13.5" thickBot="1" x14ac:dyDescent="0.25">
      <c r="A105" s="5">
        <v>42569</v>
      </c>
      <c r="B105" s="3">
        <v>12</v>
      </c>
      <c r="C105" s="26" t="s">
        <v>359</v>
      </c>
      <c r="D105" s="6">
        <v>0.51527777777777783</v>
      </c>
      <c r="E105" s="13">
        <v>12</v>
      </c>
      <c r="F105" s="13">
        <f t="shared" si="20"/>
        <v>263.00000000000011</v>
      </c>
      <c r="G105" s="3" t="s">
        <v>4</v>
      </c>
      <c r="H105" s="3" t="s">
        <v>4</v>
      </c>
      <c r="I105" s="3">
        <v>33</v>
      </c>
      <c r="J105" s="20" t="str">
        <f t="shared" si="21"/>
        <v>.</v>
      </c>
      <c r="K105" s="20" t="str">
        <f t="shared" si="22"/>
        <v>.</v>
      </c>
      <c r="L105" s="20" t="str">
        <f t="shared" si="34"/>
        <v>.</v>
      </c>
      <c r="M105" s="3">
        <v>315</v>
      </c>
      <c r="N105" s="20" t="str">
        <f>IF(B105=B105, N104, IF(M105=".",".",IF(M105&lt;22.5,"N",IF(M105&lt;67.5,"NE",IF(M105&lt;112.5,"E",IF(M105&lt;157.5,"SE",IF(M105&lt;202.5,"S",IF(M105&lt;247.5,"SW",IF(M105&lt;292.5,"W",IF(M105&lt;337.5,"NW","N"))))))))))</f>
        <v>NE</v>
      </c>
      <c r="O105" s="20" t="str">
        <f t="shared" si="23"/>
        <v>.</v>
      </c>
      <c r="P105" s="20" t="str">
        <f t="shared" si="36"/>
        <v>.</v>
      </c>
      <c r="Q105" s="21">
        <f t="shared" si="24"/>
        <v>0</v>
      </c>
      <c r="R105" s="21">
        <f t="shared" si="25"/>
        <v>0</v>
      </c>
      <c r="S105" s="8">
        <v>0</v>
      </c>
      <c r="T105" s="21" t="s">
        <v>4</v>
      </c>
      <c r="U105" s="21" t="str">
        <f t="shared" si="35"/>
        <v>.</v>
      </c>
      <c r="V105" s="3" t="s">
        <v>8</v>
      </c>
      <c r="W105" s="3">
        <v>0.1</v>
      </c>
      <c r="X105" s="3" t="s">
        <v>103</v>
      </c>
      <c r="Y105" s="14">
        <v>2</v>
      </c>
      <c r="Z105" s="14">
        <v>1</v>
      </c>
      <c r="AA105" s="14">
        <v>0</v>
      </c>
      <c r="AB105" s="23">
        <f t="shared" si="37"/>
        <v>0</v>
      </c>
      <c r="AC105" s="3" t="s">
        <v>264</v>
      </c>
      <c r="AD105" s="25">
        <v>1</v>
      </c>
      <c r="AE105" s="20">
        <f t="shared" si="26"/>
        <v>0</v>
      </c>
      <c r="AF105" s="20">
        <f t="shared" si="27"/>
        <v>0</v>
      </c>
      <c r="AG105" s="20">
        <f t="shared" si="33"/>
        <v>1</v>
      </c>
      <c r="AH105" s="20">
        <f t="shared" si="28"/>
        <v>0</v>
      </c>
      <c r="AI105" s="20">
        <f t="shared" si="29"/>
        <v>-70.710678118654769</v>
      </c>
      <c r="AJ105" s="20">
        <f t="shared" si="30"/>
        <v>70.710678118654741</v>
      </c>
      <c r="AK105" s="20">
        <f t="shared" si="31"/>
        <v>0</v>
      </c>
      <c r="AL105" s="19">
        <v>100</v>
      </c>
      <c r="AM105" s="23">
        <f t="shared" si="32"/>
        <v>30.48</v>
      </c>
      <c r="AN105" s="19">
        <v>5.497787143782138</v>
      </c>
    </row>
    <row r="106" spans="1:40" ht="13.5" thickBot="1" x14ac:dyDescent="0.25">
      <c r="A106" s="5">
        <v>42569</v>
      </c>
      <c r="B106" s="3">
        <v>12</v>
      </c>
      <c r="C106" s="26" t="s">
        <v>359</v>
      </c>
      <c r="D106" s="6">
        <v>0.55486111111111114</v>
      </c>
      <c r="E106" s="13">
        <v>13</v>
      </c>
      <c r="F106" s="13">
        <f t="shared" si="20"/>
        <v>320.00000000000006</v>
      </c>
      <c r="G106" s="3" t="s">
        <v>4</v>
      </c>
      <c r="H106" s="3" t="s">
        <v>4</v>
      </c>
      <c r="I106" s="3">
        <v>34.4</v>
      </c>
      <c r="J106" s="20" t="str">
        <f t="shared" si="21"/>
        <v>.</v>
      </c>
      <c r="K106" s="20" t="str">
        <f t="shared" si="22"/>
        <v>.</v>
      </c>
      <c r="L106" s="20" t="str">
        <f t="shared" si="34"/>
        <v>.</v>
      </c>
      <c r="M106" s="3">
        <v>315</v>
      </c>
      <c r="N106" s="20" t="str">
        <f>IF(B106=B105, N105, IF(M106=".",".",IF(M106&lt;22.5,"N",IF(M106&lt;67.5,"NE",IF(M106&lt;112.5,"E",IF(M106&lt;157.5,"SE",IF(M106&lt;202.5,"S",IF(M106&lt;247.5,"SW",IF(M106&lt;292.5,"W",IF(M106&lt;337.5,"NW","N"))))))))))</f>
        <v>NE</v>
      </c>
      <c r="O106" s="20" t="str">
        <f t="shared" si="23"/>
        <v>.</v>
      </c>
      <c r="P106" s="20" t="str">
        <f t="shared" si="36"/>
        <v>.</v>
      </c>
      <c r="Q106" s="21">
        <f t="shared" si="24"/>
        <v>0</v>
      </c>
      <c r="R106" s="21">
        <f t="shared" si="25"/>
        <v>0</v>
      </c>
      <c r="S106" s="8">
        <v>0</v>
      </c>
      <c r="T106" s="21" t="s">
        <v>4</v>
      </c>
      <c r="U106" s="21" t="str">
        <f t="shared" si="35"/>
        <v>.</v>
      </c>
      <c r="V106" s="3" t="s">
        <v>8</v>
      </c>
      <c r="W106" s="3">
        <v>0</v>
      </c>
      <c r="X106" s="3" t="s">
        <v>197</v>
      </c>
      <c r="Y106" s="14">
        <v>2</v>
      </c>
      <c r="Z106" s="14">
        <v>1</v>
      </c>
      <c r="AA106" s="14">
        <v>0</v>
      </c>
      <c r="AB106" s="23">
        <f t="shared" si="37"/>
        <v>0</v>
      </c>
      <c r="AC106" s="3" t="s">
        <v>264</v>
      </c>
      <c r="AD106" s="25">
        <v>1</v>
      </c>
      <c r="AE106" s="20">
        <f t="shared" si="26"/>
        <v>0</v>
      </c>
      <c r="AF106" s="20">
        <f t="shared" si="27"/>
        <v>0</v>
      </c>
      <c r="AG106" s="20">
        <f t="shared" si="33"/>
        <v>1</v>
      </c>
      <c r="AH106" s="20">
        <f t="shared" si="28"/>
        <v>0</v>
      </c>
      <c r="AI106" s="20">
        <f t="shared" si="29"/>
        <v>-70.710678118654769</v>
      </c>
      <c r="AJ106" s="20">
        <f t="shared" si="30"/>
        <v>70.710678118654741</v>
      </c>
      <c r="AK106" s="20">
        <f t="shared" si="31"/>
        <v>0</v>
      </c>
      <c r="AL106" s="19">
        <v>100</v>
      </c>
      <c r="AM106" s="23">
        <f t="shared" si="32"/>
        <v>30.48</v>
      </c>
      <c r="AN106" s="19">
        <v>5.497787143782138</v>
      </c>
    </row>
    <row r="107" spans="1:40" ht="13.5" thickBot="1" x14ac:dyDescent="0.25">
      <c r="A107" s="5">
        <v>42569</v>
      </c>
      <c r="B107" s="3">
        <v>12</v>
      </c>
      <c r="C107" s="26" t="s">
        <v>359</v>
      </c>
      <c r="D107" s="6">
        <v>0.59097222222222223</v>
      </c>
      <c r="E107" s="13">
        <v>14</v>
      </c>
      <c r="F107" s="13">
        <f t="shared" si="20"/>
        <v>372</v>
      </c>
      <c r="G107" s="3" t="s">
        <v>4</v>
      </c>
      <c r="H107" s="3" t="s">
        <v>4</v>
      </c>
      <c r="I107" s="3">
        <v>35.200000000000003</v>
      </c>
      <c r="J107" s="20" t="str">
        <f t="shared" si="21"/>
        <v>.</v>
      </c>
      <c r="K107" s="20" t="str">
        <f t="shared" si="22"/>
        <v>.</v>
      </c>
      <c r="L107" s="20" t="str">
        <f t="shared" si="34"/>
        <v>.</v>
      </c>
      <c r="M107" s="3">
        <v>315</v>
      </c>
      <c r="N107" s="20" t="str">
        <f>IF(B107=B106, N106, IF(M107=".",".",IF(M107&lt;22.5,"N",IF(M107&lt;67.5,"NE",IF(M107&lt;112.5,"E",IF(M107&lt;157.5,"SE",IF(M107&lt;202.5,"S",IF(M107&lt;247.5,"SW",IF(M107&lt;292.5,"W",IF(M107&lt;337.5,"NW","N"))))))))))</f>
        <v>NE</v>
      </c>
      <c r="O107" s="20" t="str">
        <f t="shared" si="23"/>
        <v>.</v>
      </c>
      <c r="P107" s="20" t="str">
        <f t="shared" si="36"/>
        <v>.</v>
      </c>
      <c r="Q107" s="21">
        <f t="shared" si="24"/>
        <v>0</v>
      </c>
      <c r="R107" s="21">
        <f t="shared" si="25"/>
        <v>0</v>
      </c>
      <c r="S107" s="8">
        <v>0</v>
      </c>
      <c r="T107" s="21" t="s">
        <v>4</v>
      </c>
      <c r="U107" s="21" t="str">
        <f t="shared" si="35"/>
        <v>.</v>
      </c>
      <c r="V107" s="3" t="s">
        <v>8</v>
      </c>
      <c r="W107" s="3">
        <v>0</v>
      </c>
      <c r="X107" s="3" t="s">
        <v>6</v>
      </c>
      <c r="Y107" s="14">
        <v>2</v>
      </c>
      <c r="Z107" s="14">
        <v>1</v>
      </c>
      <c r="AA107" s="14">
        <v>0</v>
      </c>
      <c r="AB107" s="23">
        <f t="shared" si="37"/>
        <v>0</v>
      </c>
      <c r="AC107" s="3" t="s">
        <v>264</v>
      </c>
      <c r="AD107" s="25">
        <v>1</v>
      </c>
      <c r="AE107" s="20">
        <f t="shared" si="26"/>
        <v>0</v>
      </c>
      <c r="AF107" s="20">
        <f t="shared" si="27"/>
        <v>0</v>
      </c>
      <c r="AG107" s="20">
        <f t="shared" si="33"/>
        <v>1</v>
      </c>
      <c r="AH107" s="20">
        <f t="shared" si="28"/>
        <v>0</v>
      </c>
      <c r="AI107" s="20">
        <f t="shared" si="29"/>
        <v>-70.710678118654769</v>
      </c>
      <c r="AJ107" s="20">
        <f t="shared" si="30"/>
        <v>70.710678118654741</v>
      </c>
      <c r="AK107" s="20">
        <f t="shared" si="31"/>
        <v>0</v>
      </c>
      <c r="AL107" s="19">
        <v>100</v>
      </c>
      <c r="AM107" s="23">
        <f t="shared" si="32"/>
        <v>30.48</v>
      </c>
      <c r="AN107" s="19">
        <v>5.497787143782138</v>
      </c>
    </row>
    <row r="108" spans="1:40" ht="13.5" thickBot="1" x14ac:dyDescent="0.25">
      <c r="A108" s="5">
        <v>42569</v>
      </c>
      <c r="B108" s="3">
        <v>12</v>
      </c>
      <c r="C108" s="26" t="s">
        <v>359</v>
      </c>
      <c r="D108" s="6">
        <v>0.63263888888888886</v>
      </c>
      <c r="E108" s="13">
        <v>15</v>
      </c>
      <c r="F108" s="13">
        <f t="shared" si="20"/>
        <v>431.99999999999994</v>
      </c>
      <c r="G108" s="3" t="s">
        <v>4</v>
      </c>
      <c r="H108" s="3" t="s">
        <v>4</v>
      </c>
      <c r="I108" s="3">
        <v>35.6</v>
      </c>
      <c r="J108" s="20" t="str">
        <f t="shared" si="21"/>
        <v>.</v>
      </c>
      <c r="K108" s="20" t="str">
        <f t="shared" si="22"/>
        <v>.</v>
      </c>
      <c r="L108" s="20" t="str">
        <f t="shared" si="34"/>
        <v>.</v>
      </c>
      <c r="M108" s="3">
        <v>315</v>
      </c>
      <c r="N108" s="20" t="str">
        <f>IF(B108=B108, N107, IF(M108=".",".",IF(M108&lt;22.5,"N",IF(M108&lt;67.5,"NE",IF(M108&lt;112.5,"E",IF(M108&lt;157.5,"SE",IF(M108&lt;202.5,"S",IF(M108&lt;247.5,"SW",IF(M108&lt;292.5,"W",IF(M108&lt;337.5,"NW","N"))))))))))</f>
        <v>NE</v>
      </c>
      <c r="O108" s="20" t="str">
        <f t="shared" si="23"/>
        <v>.</v>
      </c>
      <c r="P108" s="20" t="str">
        <f t="shared" si="36"/>
        <v>.</v>
      </c>
      <c r="Q108" s="21">
        <f t="shared" si="24"/>
        <v>0</v>
      </c>
      <c r="R108" s="21">
        <f t="shared" si="25"/>
        <v>0</v>
      </c>
      <c r="S108" s="8">
        <v>0</v>
      </c>
      <c r="T108" s="21" t="s">
        <v>4</v>
      </c>
      <c r="U108" s="21" t="str">
        <f t="shared" si="35"/>
        <v>.</v>
      </c>
      <c r="V108" s="3" t="s">
        <v>8</v>
      </c>
      <c r="W108" s="3">
        <v>0.6</v>
      </c>
      <c r="X108" s="3" t="s">
        <v>6</v>
      </c>
      <c r="Y108" s="14">
        <v>2</v>
      </c>
      <c r="Z108" s="14">
        <v>1</v>
      </c>
      <c r="AA108" s="14">
        <v>0</v>
      </c>
      <c r="AB108" s="23">
        <f t="shared" si="37"/>
        <v>0</v>
      </c>
      <c r="AC108" s="3" t="s">
        <v>264</v>
      </c>
      <c r="AD108" s="25">
        <v>1</v>
      </c>
      <c r="AE108" s="20">
        <f t="shared" si="26"/>
        <v>0</v>
      </c>
      <c r="AF108" s="20">
        <f t="shared" si="27"/>
        <v>0</v>
      </c>
      <c r="AG108" s="20">
        <f t="shared" si="33"/>
        <v>1</v>
      </c>
      <c r="AH108" s="20">
        <f t="shared" si="28"/>
        <v>0</v>
      </c>
      <c r="AI108" s="20">
        <f t="shared" si="29"/>
        <v>-70.710678118654769</v>
      </c>
      <c r="AJ108" s="20">
        <f t="shared" si="30"/>
        <v>70.710678118654741</v>
      </c>
      <c r="AK108" s="20">
        <f t="shared" si="31"/>
        <v>0</v>
      </c>
      <c r="AL108" s="19">
        <v>100</v>
      </c>
      <c r="AM108" s="23">
        <f t="shared" si="32"/>
        <v>30.48</v>
      </c>
      <c r="AN108" s="19">
        <v>5.497787143782138</v>
      </c>
    </row>
    <row r="109" spans="1:40" ht="13.5" thickBot="1" x14ac:dyDescent="0.25">
      <c r="A109" s="5">
        <v>42569</v>
      </c>
      <c r="B109" s="3">
        <v>12</v>
      </c>
      <c r="C109" s="26" t="s">
        <v>359</v>
      </c>
      <c r="D109" s="6">
        <v>0.67291666666666661</v>
      </c>
      <c r="E109" s="13">
        <v>16</v>
      </c>
      <c r="F109" s="13">
        <f t="shared" si="20"/>
        <v>489.99999999999989</v>
      </c>
      <c r="G109" s="3" t="s">
        <v>4</v>
      </c>
      <c r="H109" s="3" t="s">
        <v>4</v>
      </c>
      <c r="I109" s="3">
        <v>31.3</v>
      </c>
      <c r="J109" s="20" t="str">
        <f t="shared" si="21"/>
        <v>.</v>
      </c>
      <c r="K109" s="20" t="str">
        <f t="shared" si="22"/>
        <v>.</v>
      </c>
      <c r="L109" s="20" t="str">
        <f t="shared" si="34"/>
        <v>.</v>
      </c>
      <c r="M109" s="3">
        <v>315</v>
      </c>
      <c r="N109" s="20" t="str">
        <f>IF(B109=B108, N108, IF(M109=".",".",IF(M109&lt;22.5,"N",IF(M109&lt;67.5,"NE",IF(M109&lt;112.5,"E",IF(M109&lt;157.5,"SE",IF(M109&lt;202.5,"S",IF(M109&lt;247.5,"SW",IF(M109&lt;292.5,"W",IF(M109&lt;337.5,"NW","N"))))))))))</f>
        <v>NE</v>
      </c>
      <c r="O109" s="20" t="str">
        <f t="shared" si="23"/>
        <v>.</v>
      </c>
      <c r="P109" s="20" t="str">
        <f t="shared" si="36"/>
        <v>.</v>
      </c>
      <c r="Q109" s="21">
        <f t="shared" si="24"/>
        <v>0</v>
      </c>
      <c r="R109" s="21">
        <f t="shared" si="25"/>
        <v>0</v>
      </c>
      <c r="S109" s="8">
        <v>0</v>
      </c>
      <c r="T109" s="21" t="s">
        <v>4</v>
      </c>
      <c r="U109" s="21" t="str">
        <f t="shared" si="35"/>
        <v>.</v>
      </c>
      <c r="V109" s="3" t="s">
        <v>8</v>
      </c>
      <c r="W109" s="3">
        <v>4.5</v>
      </c>
      <c r="X109" s="3" t="s">
        <v>194</v>
      </c>
      <c r="Y109" s="14">
        <v>2</v>
      </c>
      <c r="Z109" s="14">
        <v>1</v>
      </c>
      <c r="AA109" s="14">
        <v>0</v>
      </c>
      <c r="AB109" s="23">
        <f t="shared" si="37"/>
        <v>0</v>
      </c>
      <c r="AC109" s="3" t="s">
        <v>264</v>
      </c>
      <c r="AD109" s="25">
        <v>1</v>
      </c>
      <c r="AE109" s="20">
        <f t="shared" si="26"/>
        <v>0</v>
      </c>
      <c r="AF109" s="20">
        <f t="shared" si="27"/>
        <v>0</v>
      </c>
      <c r="AG109" s="20">
        <f t="shared" si="33"/>
        <v>1</v>
      </c>
      <c r="AH109" s="20">
        <f t="shared" si="28"/>
        <v>0</v>
      </c>
      <c r="AI109" s="20">
        <f t="shared" si="29"/>
        <v>-70.710678118654769</v>
      </c>
      <c r="AJ109" s="20">
        <f t="shared" si="30"/>
        <v>70.710678118654741</v>
      </c>
      <c r="AK109" s="20">
        <f t="shared" si="31"/>
        <v>0</v>
      </c>
      <c r="AL109" s="19">
        <v>100</v>
      </c>
      <c r="AM109" s="23">
        <f t="shared" si="32"/>
        <v>30.48</v>
      </c>
      <c r="AN109" s="19">
        <v>5.497787143782138</v>
      </c>
    </row>
    <row r="110" spans="1:40" ht="13.5" thickBot="1" x14ac:dyDescent="0.25">
      <c r="A110" s="5">
        <v>42569</v>
      </c>
      <c r="B110" s="3">
        <v>12</v>
      </c>
      <c r="C110" s="26" t="s">
        <v>359</v>
      </c>
      <c r="D110" s="6">
        <v>0.71666666666666667</v>
      </c>
      <c r="E110" s="13">
        <v>17</v>
      </c>
      <c r="F110" s="13">
        <f t="shared" si="20"/>
        <v>553</v>
      </c>
      <c r="G110" s="3" t="s">
        <v>4</v>
      </c>
      <c r="H110" s="3" t="s">
        <v>4</v>
      </c>
      <c r="I110" s="3">
        <v>31</v>
      </c>
      <c r="J110" s="20" t="str">
        <f t="shared" si="21"/>
        <v>.</v>
      </c>
      <c r="K110" s="20" t="str">
        <f t="shared" si="22"/>
        <v>.</v>
      </c>
      <c r="L110" s="20" t="str">
        <f t="shared" si="34"/>
        <v>.</v>
      </c>
      <c r="M110" s="3">
        <v>315</v>
      </c>
      <c r="N110" s="20" t="str">
        <f>IF(B110=B110, N109, IF(M110=".",".",IF(M110&lt;22.5,"N",IF(M110&lt;67.5,"NE",IF(M110&lt;112.5,"E",IF(M110&lt;157.5,"SE",IF(M110&lt;202.5,"S",IF(M110&lt;247.5,"SW",IF(M110&lt;292.5,"W",IF(M110&lt;337.5,"NW","N"))))))))))</f>
        <v>NE</v>
      </c>
      <c r="O110" s="20" t="str">
        <f t="shared" si="23"/>
        <v>.</v>
      </c>
      <c r="P110" s="20" t="str">
        <f t="shared" si="36"/>
        <v>.</v>
      </c>
      <c r="Q110" s="21">
        <f t="shared" si="24"/>
        <v>0</v>
      </c>
      <c r="R110" s="21">
        <f t="shared" si="25"/>
        <v>0</v>
      </c>
      <c r="S110" s="8">
        <v>0</v>
      </c>
      <c r="T110" s="21" t="s">
        <v>4</v>
      </c>
      <c r="U110" s="21" t="str">
        <f t="shared" si="35"/>
        <v>.</v>
      </c>
      <c r="V110" s="3" t="s">
        <v>8</v>
      </c>
      <c r="W110" s="3">
        <v>0</v>
      </c>
      <c r="X110" s="3" t="s">
        <v>6</v>
      </c>
      <c r="Y110" s="14">
        <v>2</v>
      </c>
      <c r="Z110" s="14">
        <v>1</v>
      </c>
      <c r="AA110" s="14">
        <v>0</v>
      </c>
      <c r="AB110" s="23">
        <f t="shared" si="37"/>
        <v>0</v>
      </c>
      <c r="AC110" s="3" t="s">
        <v>264</v>
      </c>
      <c r="AD110" s="25">
        <v>1</v>
      </c>
      <c r="AE110" s="20">
        <f t="shared" si="26"/>
        <v>0</v>
      </c>
      <c r="AF110" s="20">
        <f t="shared" si="27"/>
        <v>0</v>
      </c>
      <c r="AG110" s="20">
        <f t="shared" si="33"/>
        <v>1</v>
      </c>
      <c r="AH110" s="20">
        <f t="shared" si="28"/>
        <v>0</v>
      </c>
      <c r="AI110" s="20">
        <f t="shared" si="29"/>
        <v>-70.710678118654769</v>
      </c>
      <c r="AJ110" s="20">
        <f t="shared" si="30"/>
        <v>70.710678118654741</v>
      </c>
      <c r="AK110" s="20">
        <f t="shared" si="31"/>
        <v>0</v>
      </c>
      <c r="AL110" s="19">
        <v>100</v>
      </c>
      <c r="AM110" s="23">
        <f t="shared" si="32"/>
        <v>30.48</v>
      </c>
      <c r="AN110" s="19">
        <v>5.497787143782138</v>
      </c>
    </row>
    <row r="111" spans="1:40" ht="13.5" thickBot="1" x14ac:dyDescent="0.25">
      <c r="A111" s="5">
        <v>42569</v>
      </c>
      <c r="B111" s="3">
        <v>12</v>
      </c>
      <c r="C111" s="26" t="s">
        <v>359</v>
      </c>
      <c r="D111" s="6">
        <v>0.75763888888888886</v>
      </c>
      <c r="E111" s="13">
        <v>18</v>
      </c>
      <c r="F111" s="13">
        <f t="shared" si="20"/>
        <v>612</v>
      </c>
      <c r="G111" s="3" t="s">
        <v>4</v>
      </c>
      <c r="H111" s="3" t="s">
        <v>4</v>
      </c>
      <c r="I111" s="3">
        <v>31.1</v>
      </c>
      <c r="J111" s="20" t="str">
        <f t="shared" si="21"/>
        <v>.</v>
      </c>
      <c r="K111" s="20" t="str">
        <f t="shared" si="22"/>
        <v>.</v>
      </c>
      <c r="L111" s="20" t="str">
        <f t="shared" si="34"/>
        <v>.</v>
      </c>
      <c r="M111" s="3">
        <v>315</v>
      </c>
      <c r="N111" s="20" t="str">
        <f>IF(B111=B110, N110, IF(M111=".",".",IF(M111&lt;22.5,"N",IF(M111&lt;67.5,"NE",IF(M111&lt;112.5,"E",IF(M111&lt;157.5,"SE",IF(M111&lt;202.5,"S",IF(M111&lt;247.5,"SW",IF(M111&lt;292.5,"W",IF(M111&lt;337.5,"NW","N"))))))))))</f>
        <v>NE</v>
      </c>
      <c r="O111" s="20" t="str">
        <f t="shared" si="23"/>
        <v>.</v>
      </c>
      <c r="P111" s="20" t="str">
        <f t="shared" si="36"/>
        <v>.</v>
      </c>
      <c r="Q111" s="21">
        <f t="shared" si="24"/>
        <v>0</v>
      </c>
      <c r="R111" s="21">
        <f t="shared" si="25"/>
        <v>0</v>
      </c>
      <c r="S111" s="8">
        <v>0</v>
      </c>
      <c r="T111" s="21">
        <f>SQRT((AJ111-AJ101)^2+(AI111-AI101)^2)</f>
        <v>0</v>
      </c>
      <c r="U111" s="21">
        <f t="shared" si="35"/>
        <v>0</v>
      </c>
      <c r="V111" s="3" t="s">
        <v>8</v>
      </c>
      <c r="W111" s="3">
        <v>1.3</v>
      </c>
      <c r="X111" s="3" t="s">
        <v>44</v>
      </c>
      <c r="Y111" s="14">
        <v>2</v>
      </c>
      <c r="Z111" s="14">
        <v>1</v>
      </c>
      <c r="AA111" s="14">
        <v>0</v>
      </c>
      <c r="AB111" s="23">
        <f t="shared" si="37"/>
        <v>0</v>
      </c>
      <c r="AC111" s="3" t="s">
        <v>264</v>
      </c>
      <c r="AD111" s="25">
        <v>1</v>
      </c>
      <c r="AE111" s="20">
        <f t="shared" si="26"/>
        <v>0</v>
      </c>
      <c r="AF111" s="20">
        <f t="shared" si="27"/>
        <v>0</v>
      </c>
      <c r="AG111" s="20">
        <f t="shared" si="33"/>
        <v>1</v>
      </c>
      <c r="AH111" s="20">
        <f t="shared" si="28"/>
        <v>0</v>
      </c>
      <c r="AI111" s="20">
        <f t="shared" si="29"/>
        <v>-70.710678118654769</v>
      </c>
      <c r="AJ111" s="20">
        <f t="shared" si="30"/>
        <v>70.710678118654741</v>
      </c>
      <c r="AK111" s="20">
        <f t="shared" si="31"/>
        <v>0</v>
      </c>
      <c r="AL111" s="19">
        <v>100</v>
      </c>
      <c r="AM111" s="23">
        <f t="shared" si="32"/>
        <v>30.48</v>
      </c>
      <c r="AN111" s="19">
        <v>5.497787143782138</v>
      </c>
    </row>
    <row r="112" spans="1:40" ht="13.5" thickBot="1" x14ac:dyDescent="0.25">
      <c r="A112" s="5">
        <v>42569</v>
      </c>
      <c r="B112" s="3">
        <v>13</v>
      </c>
      <c r="C112" s="26" t="s">
        <v>359</v>
      </c>
      <c r="D112" s="6">
        <v>0.33263888888888887</v>
      </c>
      <c r="E112" s="13">
        <v>8</v>
      </c>
      <c r="F112" s="13">
        <f t="shared" si="20"/>
        <v>0</v>
      </c>
      <c r="G112" s="3" t="s">
        <v>4</v>
      </c>
      <c r="H112" s="3" t="s">
        <v>4</v>
      </c>
      <c r="I112" s="3">
        <v>24.8</v>
      </c>
      <c r="J112" s="20" t="str">
        <f t="shared" si="21"/>
        <v>.</v>
      </c>
      <c r="K112" s="20" t="str">
        <f t="shared" si="22"/>
        <v>.</v>
      </c>
      <c r="L112" s="20" t="str">
        <f t="shared" si="34"/>
        <v>.</v>
      </c>
      <c r="M112" s="3">
        <v>315</v>
      </c>
      <c r="N112" s="20" t="str">
        <f>IF(B112=B112, N111, IF(M112=".",".",IF(M112&lt;22.5,"N",IF(M112&lt;67.5,"NE",IF(M112&lt;112.5,"E",IF(M112&lt;157.5,"SE",IF(M112&lt;202.5,"S",IF(M112&lt;247.5,"SW",IF(M112&lt;292.5,"W",IF(M112&lt;337.5,"NW","N"))))))))))</f>
        <v>NE</v>
      </c>
      <c r="O112" s="20" t="str">
        <f t="shared" si="23"/>
        <v>.</v>
      </c>
      <c r="P112" s="20" t="str">
        <f t="shared" si="36"/>
        <v>.</v>
      </c>
      <c r="Q112" s="21">
        <f t="shared" si="24"/>
        <v>0</v>
      </c>
      <c r="R112" s="21">
        <f t="shared" si="25"/>
        <v>0</v>
      </c>
      <c r="S112" s="8">
        <v>0</v>
      </c>
      <c r="T112" s="21" t="s">
        <v>4</v>
      </c>
      <c r="U112" s="21" t="str">
        <f t="shared" si="35"/>
        <v>.</v>
      </c>
      <c r="V112" s="3" t="s">
        <v>7</v>
      </c>
      <c r="W112" s="3">
        <v>0</v>
      </c>
      <c r="X112" s="3" t="s">
        <v>49</v>
      </c>
      <c r="Y112" s="14">
        <v>2</v>
      </c>
      <c r="Z112" s="14">
        <v>1</v>
      </c>
      <c r="AA112" s="14">
        <v>0</v>
      </c>
      <c r="AB112" s="23">
        <f t="shared" si="37"/>
        <v>0</v>
      </c>
      <c r="AC112" s="3" t="s">
        <v>265</v>
      </c>
      <c r="AD112" s="25">
        <v>1</v>
      </c>
      <c r="AE112" s="20" t="str">
        <f t="shared" si="26"/>
        <v>.</v>
      </c>
      <c r="AF112" s="20" t="str">
        <f t="shared" si="27"/>
        <v>.</v>
      </c>
      <c r="AG112" s="20" t="str">
        <f t="shared" si="33"/>
        <v>.</v>
      </c>
      <c r="AH112" s="20" t="str">
        <f t="shared" si="28"/>
        <v>.</v>
      </c>
      <c r="AI112" s="20">
        <f t="shared" si="29"/>
        <v>-70.710678118654769</v>
      </c>
      <c r="AJ112" s="20">
        <f t="shared" si="30"/>
        <v>70.710678118654741</v>
      </c>
      <c r="AK112" s="20" t="str">
        <f t="shared" si="31"/>
        <v>.</v>
      </c>
      <c r="AL112" s="19">
        <v>100</v>
      </c>
      <c r="AM112" s="23">
        <f t="shared" si="32"/>
        <v>30.48</v>
      </c>
      <c r="AN112" s="19">
        <v>5.497787143782138</v>
      </c>
    </row>
    <row r="113" spans="1:40" ht="13.5" thickBot="1" x14ac:dyDescent="0.25">
      <c r="A113" s="5">
        <v>42569</v>
      </c>
      <c r="B113" s="3">
        <v>13</v>
      </c>
      <c r="C113" s="26" t="s">
        <v>359</v>
      </c>
      <c r="D113" s="6">
        <v>0.37916666666666665</v>
      </c>
      <c r="E113" s="13">
        <v>9</v>
      </c>
      <c r="F113" s="13">
        <f t="shared" si="20"/>
        <v>67</v>
      </c>
      <c r="G113" s="3" t="s">
        <v>4</v>
      </c>
      <c r="H113" s="3" t="s">
        <v>4</v>
      </c>
      <c r="I113" s="3">
        <v>26.6</v>
      </c>
      <c r="J113" s="20" t="str">
        <f t="shared" si="21"/>
        <v>.</v>
      </c>
      <c r="K113" s="20" t="str">
        <f t="shared" si="22"/>
        <v>.</v>
      </c>
      <c r="L113" s="20" t="str">
        <f t="shared" si="34"/>
        <v>.</v>
      </c>
      <c r="M113" s="3">
        <v>315</v>
      </c>
      <c r="N113" s="20" t="str">
        <f>IF(B113=B112, N112, IF(M113=".",".",IF(M113&lt;22.5,"N",IF(M113&lt;67.5,"NE",IF(M113&lt;112.5,"E",IF(M113&lt;157.5,"SE",IF(M113&lt;202.5,"S",IF(M113&lt;247.5,"SW",IF(M113&lt;292.5,"W",IF(M113&lt;337.5,"NW","N"))))))))))</f>
        <v>NE</v>
      </c>
      <c r="O113" s="20" t="str">
        <f t="shared" si="23"/>
        <v>.</v>
      </c>
      <c r="P113" s="20" t="str">
        <f t="shared" si="36"/>
        <v>.</v>
      </c>
      <c r="Q113" s="21">
        <f t="shared" si="24"/>
        <v>0</v>
      </c>
      <c r="R113" s="21">
        <f t="shared" si="25"/>
        <v>0</v>
      </c>
      <c r="S113" s="8">
        <v>0</v>
      </c>
      <c r="T113" s="21" t="s">
        <v>4</v>
      </c>
      <c r="U113" s="21" t="str">
        <f t="shared" si="35"/>
        <v>.</v>
      </c>
      <c r="V113" s="3" t="s">
        <v>7</v>
      </c>
      <c r="W113" s="3">
        <v>0</v>
      </c>
      <c r="X113" s="3" t="s">
        <v>4</v>
      </c>
      <c r="Y113" s="14">
        <v>2</v>
      </c>
      <c r="Z113" s="14">
        <v>1</v>
      </c>
      <c r="AA113" s="14">
        <v>0</v>
      </c>
      <c r="AB113" s="23">
        <f t="shared" si="37"/>
        <v>0</v>
      </c>
      <c r="AC113" s="3" t="s">
        <v>265</v>
      </c>
      <c r="AD113" s="25">
        <v>1</v>
      </c>
      <c r="AE113" s="20">
        <f t="shared" si="26"/>
        <v>0</v>
      </c>
      <c r="AF113" s="20">
        <f t="shared" si="27"/>
        <v>0</v>
      </c>
      <c r="AG113" s="20">
        <f t="shared" si="33"/>
        <v>1</v>
      </c>
      <c r="AH113" s="20">
        <f t="shared" si="28"/>
        <v>0</v>
      </c>
      <c r="AI113" s="20">
        <f t="shared" si="29"/>
        <v>-70.710678118654769</v>
      </c>
      <c r="AJ113" s="20">
        <f t="shared" si="30"/>
        <v>70.710678118654741</v>
      </c>
      <c r="AK113" s="20">
        <f t="shared" si="31"/>
        <v>0</v>
      </c>
      <c r="AL113" s="19">
        <v>100</v>
      </c>
      <c r="AM113" s="23">
        <f t="shared" si="32"/>
        <v>30.48</v>
      </c>
      <c r="AN113" s="19">
        <v>5.497787143782138</v>
      </c>
    </row>
    <row r="114" spans="1:40" ht="13.5" thickBot="1" x14ac:dyDescent="0.25">
      <c r="A114" s="5">
        <v>42569</v>
      </c>
      <c r="B114" s="3">
        <v>13</v>
      </c>
      <c r="C114" s="26" t="s">
        <v>359</v>
      </c>
      <c r="D114" s="6">
        <v>0.42152777777777778</v>
      </c>
      <c r="E114" s="13">
        <v>10</v>
      </c>
      <c r="F114" s="13">
        <f t="shared" si="20"/>
        <v>128.00000000000003</v>
      </c>
      <c r="G114" s="3" t="s">
        <v>4</v>
      </c>
      <c r="H114" s="3" t="s">
        <v>4</v>
      </c>
      <c r="I114" s="3">
        <v>25.2</v>
      </c>
      <c r="J114" s="20" t="str">
        <f t="shared" si="21"/>
        <v>.</v>
      </c>
      <c r="K114" s="20" t="str">
        <f t="shared" si="22"/>
        <v>.</v>
      </c>
      <c r="L114" s="20" t="str">
        <f t="shared" si="34"/>
        <v>.</v>
      </c>
      <c r="M114" s="3">
        <v>315</v>
      </c>
      <c r="N114" s="20" t="str">
        <f>IF(B114=B114, N113, IF(M114=".",".",IF(M114&lt;22.5,"N",IF(M114&lt;67.5,"NE",IF(M114&lt;112.5,"E",IF(M114&lt;157.5,"SE",IF(M114&lt;202.5,"S",IF(M114&lt;247.5,"SW",IF(M114&lt;292.5,"W",IF(M114&lt;337.5,"NW","N"))))))))))</f>
        <v>NE</v>
      </c>
      <c r="O114" s="20" t="str">
        <f t="shared" si="23"/>
        <v>.</v>
      </c>
      <c r="P114" s="20" t="str">
        <f t="shared" si="36"/>
        <v>.</v>
      </c>
      <c r="Q114" s="21">
        <f t="shared" si="24"/>
        <v>0</v>
      </c>
      <c r="R114" s="21">
        <f t="shared" si="25"/>
        <v>0</v>
      </c>
      <c r="S114" s="8">
        <v>0</v>
      </c>
      <c r="T114" s="21" t="s">
        <v>4</v>
      </c>
      <c r="U114" s="21" t="str">
        <f t="shared" si="35"/>
        <v>.</v>
      </c>
      <c r="V114" s="3" t="s">
        <v>7</v>
      </c>
      <c r="W114" s="3">
        <v>1</v>
      </c>
      <c r="X114" s="3" t="s">
        <v>66</v>
      </c>
      <c r="Y114" s="14">
        <v>2</v>
      </c>
      <c r="Z114" s="14">
        <v>1</v>
      </c>
      <c r="AA114" s="14">
        <v>0</v>
      </c>
      <c r="AB114" s="23">
        <f t="shared" si="37"/>
        <v>0</v>
      </c>
      <c r="AC114" s="3" t="s">
        <v>265</v>
      </c>
      <c r="AD114" s="25">
        <v>1</v>
      </c>
      <c r="AE114" s="20">
        <f t="shared" si="26"/>
        <v>0</v>
      </c>
      <c r="AF114" s="20">
        <f t="shared" si="27"/>
        <v>0</v>
      </c>
      <c r="AG114" s="20">
        <f t="shared" si="33"/>
        <v>1</v>
      </c>
      <c r="AH114" s="20">
        <f t="shared" si="28"/>
        <v>0</v>
      </c>
      <c r="AI114" s="20">
        <f t="shared" si="29"/>
        <v>-70.710678118654769</v>
      </c>
      <c r="AJ114" s="20">
        <f t="shared" si="30"/>
        <v>70.710678118654741</v>
      </c>
      <c r="AK114" s="20">
        <f t="shared" si="31"/>
        <v>0</v>
      </c>
      <c r="AL114" s="19">
        <v>100</v>
      </c>
      <c r="AM114" s="23">
        <f t="shared" si="32"/>
        <v>30.48</v>
      </c>
      <c r="AN114" s="19">
        <v>5.497787143782138</v>
      </c>
    </row>
    <row r="115" spans="1:40" ht="13.5" thickBot="1" x14ac:dyDescent="0.25">
      <c r="A115" s="5">
        <v>42569</v>
      </c>
      <c r="B115" s="3">
        <v>13</v>
      </c>
      <c r="C115" s="26" t="s">
        <v>359</v>
      </c>
      <c r="D115" s="6">
        <v>0.46319444444444446</v>
      </c>
      <c r="E115" s="13">
        <v>11</v>
      </c>
      <c r="F115" s="13">
        <f t="shared" si="20"/>
        <v>188.00000000000006</v>
      </c>
      <c r="G115" s="3" t="s">
        <v>4</v>
      </c>
      <c r="H115" s="3" t="s">
        <v>4</v>
      </c>
      <c r="I115" s="3">
        <v>32.200000000000003</v>
      </c>
      <c r="J115" s="20" t="str">
        <f t="shared" si="21"/>
        <v>.</v>
      </c>
      <c r="K115" s="20" t="str">
        <f t="shared" si="22"/>
        <v>.</v>
      </c>
      <c r="L115" s="20" t="str">
        <f t="shared" si="34"/>
        <v>.</v>
      </c>
      <c r="M115" s="3">
        <v>315</v>
      </c>
      <c r="N115" s="20" t="str">
        <f>IF(B115=B114, N114, IF(M115=".",".",IF(M115&lt;22.5,"N",IF(M115&lt;67.5,"NE",IF(M115&lt;112.5,"E",IF(M115&lt;157.5,"SE",IF(M115&lt;202.5,"S",IF(M115&lt;247.5,"SW",IF(M115&lt;292.5,"W",IF(M115&lt;337.5,"NW","N"))))))))))</f>
        <v>NE</v>
      </c>
      <c r="O115" s="20" t="str">
        <f t="shared" si="23"/>
        <v>.</v>
      </c>
      <c r="P115" s="20" t="str">
        <f t="shared" si="36"/>
        <v>.</v>
      </c>
      <c r="Q115" s="21">
        <f t="shared" si="24"/>
        <v>0</v>
      </c>
      <c r="R115" s="21">
        <f t="shared" si="25"/>
        <v>0</v>
      </c>
      <c r="S115" s="8">
        <v>0</v>
      </c>
      <c r="T115" s="21" t="s">
        <v>4</v>
      </c>
      <c r="U115" s="21" t="str">
        <f t="shared" si="35"/>
        <v>.</v>
      </c>
      <c r="V115" s="3" t="s">
        <v>7</v>
      </c>
      <c r="W115" s="3">
        <v>0</v>
      </c>
      <c r="X115" s="3" t="s">
        <v>96</v>
      </c>
      <c r="Y115" s="14">
        <v>2</v>
      </c>
      <c r="Z115" s="14">
        <v>1</v>
      </c>
      <c r="AA115" s="14">
        <v>0</v>
      </c>
      <c r="AB115" s="23">
        <f t="shared" si="37"/>
        <v>0</v>
      </c>
      <c r="AC115" s="3" t="s">
        <v>265</v>
      </c>
      <c r="AD115" s="25">
        <v>1</v>
      </c>
      <c r="AE115" s="20">
        <f t="shared" si="26"/>
        <v>0</v>
      </c>
      <c r="AF115" s="20">
        <f t="shared" si="27"/>
        <v>0</v>
      </c>
      <c r="AG115" s="20">
        <f t="shared" si="33"/>
        <v>1</v>
      </c>
      <c r="AH115" s="20">
        <f t="shared" si="28"/>
        <v>0</v>
      </c>
      <c r="AI115" s="20">
        <f t="shared" si="29"/>
        <v>-70.710678118654769</v>
      </c>
      <c r="AJ115" s="20">
        <f t="shared" si="30"/>
        <v>70.710678118654741</v>
      </c>
      <c r="AK115" s="20">
        <f t="shared" si="31"/>
        <v>0</v>
      </c>
      <c r="AL115" s="19">
        <v>100</v>
      </c>
      <c r="AM115" s="23">
        <f t="shared" si="32"/>
        <v>30.48</v>
      </c>
      <c r="AN115" s="19">
        <v>5.497787143782138</v>
      </c>
    </row>
    <row r="116" spans="1:40" ht="13.5" thickBot="1" x14ac:dyDescent="0.25">
      <c r="A116" s="5">
        <v>42569</v>
      </c>
      <c r="B116" s="3">
        <v>13</v>
      </c>
      <c r="C116" s="26" t="s">
        <v>359</v>
      </c>
      <c r="D116" s="6">
        <v>0.51527777777777783</v>
      </c>
      <c r="E116" s="13">
        <v>12</v>
      </c>
      <c r="F116" s="13">
        <f t="shared" si="20"/>
        <v>263.00000000000011</v>
      </c>
      <c r="G116" s="3" t="s">
        <v>4</v>
      </c>
      <c r="H116" s="3" t="s">
        <v>4</v>
      </c>
      <c r="I116" s="3">
        <v>33</v>
      </c>
      <c r="J116" s="20" t="str">
        <f t="shared" si="21"/>
        <v>.</v>
      </c>
      <c r="K116" s="20" t="str">
        <f t="shared" si="22"/>
        <v>.</v>
      </c>
      <c r="L116" s="20" t="str">
        <f t="shared" si="34"/>
        <v>.</v>
      </c>
      <c r="M116" s="3">
        <v>315</v>
      </c>
      <c r="N116" s="20" t="str">
        <f>IF(B116=B116, N115, IF(M116=".",".",IF(M116&lt;22.5,"N",IF(M116&lt;67.5,"NE",IF(M116&lt;112.5,"E",IF(M116&lt;157.5,"SE",IF(M116&lt;202.5,"S",IF(M116&lt;247.5,"SW",IF(M116&lt;292.5,"W",IF(M116&lt;337.5,"NW","N"))))))))))</f>
        <v>NE</v>
      </c>
      <c r="O116" s="20" t="str">
        <f t="shared" si="23"/>
        <v>.</v>
      </c>
      <c r="P116" s="20" t="str">
        <f t="shared" si="36"/>
        <v>.</v>
      </c>
      <c r="Q116" s="21">
        <f t="shared" si="24"/>
        <v>0</v>
      </c>
      <c r="R116" s="21">
        <f t="shared" si="25"/>
        <v>0</v>
      </c>
      <c r="S116" s="8">
        <v>0</v>
      </c>
      <c r="T116" s="21" t="s">
        <v>4</v>
      </c>
      <c r="U116" s="21" t="str">
        <f t="shared" si="35"/>
        <v>.</v>
      </c>
      <c r="V116" s="3" t="s">
        <v>7</v>
      </c>
      <c r="W116" s="3">
        <v>0.1</v>
      </c>
      <c r="X116" s="3" t="s">
        <v>102</v>
      </c>
      <c r="Y116" s="14">
        <v>2</v>
      </c>
      <c r="Z116" s="14">
        <v>1</v>
      </c>
      <c r="AA116" s="14">
        <v>0</v>
      </c>
      <c r="AB116" s="23">
        <f t="shared" si="37"/>
        <v>0</v>
      </c>
      <c r="AC116" s="3" t="s">
        <v>265</v>
      </c>
      <c r="AD116" s="25">
        <v>1</v>
      </c>
      <c r="AE116" s="20">
        <f t="shared" si="26"/>
        <v>0</v>
      </c>
      <c r="AF116" s="20">
        <f t="shared" si="27"/>
        <v>0</v>
      </c>
      <c r="AG116" s="20">
        <f t="shared" si="33"/>
        <v>1</v>
      </c>
      <c r="AH116" s="20">
        <f t="shared" si="28"/>
        <v>0</v>
      </c>
      <c r="AI116" s="20">
        <f t="shared" si="29"/>
        <v>-70.710678118654769</v>
      </c>
      <c r="AJ116" s="20">
        <f t="shared" si="30"/>
        <v>70.710678118654741</v>
      </c>
      <c r="AK116" s="20">
        <f t="shared" si="31"/>
        <v>0</v>
      </c>
      <c r="AL116" s="19">
        <v>100</v>
      </c>
      <c r="AM116" s="23">
        <f t="shared" si="32"/>
        <v>30.48</v>
      </c>
      <c r="AN116" s="19">
        <v>5.497787143782138</v>
      </c>
    </row>
    <row r="117" spans="1:40" ht="13.5" thickBot="1" x14ac:dyDescent="0.25">
      <c r="A117" s="5">
        <v>42569</v>
      </c>
      <c r="B117" s="3">
        <v>13</v>
      </c>
      <c r="C117" s="26" t="s">
        <v>359</v>
      </c>
      <c r="D117" s="6">
        <v>0.55486111111111114</v>
      </c>
      <c r="E117" s="13">
        <v>13</v>
      </c>
      <c r="F117" s="13">
        <f t="shared" si="20"/>
        <v>320.00000000000006</v>
      </c>
      <c r="G117" s="3" t="s">
        <v>4</v>
      </c>
      <c r="H117" s="3" t="s">
        <v>4</v>
      </c>
      <c r="I117" s="3">
        <v>34.4</v>
      </c>
      <c r="J117" s="20" t="str">
        <f t="shared" si="21"/>
        <v>.</v>
      </c>
      <c r="K117" s="20" t="str">
        <f t="shared" si="22"/>
        <v>.</v>
      </c>
      <c r="L117" s="20" t="str">
        <f t="shared" si="34"/>
        <v>.</v>
      </c>
      <c r="M117" s="3">
        <v>315</v>
      </c>
      <c r="N117" s="20" t="str">
        <f>IF(B117=B116, N116, IF(M117=".",".",IF(M117&lt;22.5,"N",IF(M117&lt;67.5,"NE",IF(M117&lt;112.5,"E",IF(M117&lt;157.5,"SE",IF(M117&lt;202.5,"S",IF(M117&lt;247.5,"SW",IF(M117&lt;292.5,"W",IF(M117&lt;337.5,"NW","N"))))))))))</f>
        <v>NE</v>
      </c>
      <c r="O117" s="20" t="str">
        <f t="shared" si="23"/>
        <v>.</v>
      </c>
      <c r="P117" s="20" t="str">
        <f t="shared" si="36"/>
        <v>.</v>
      </c>
      <c r="Q117" s="21">
        <f t="shared" si="24"/>
        <v>0</v>
      </c>
      <c r="R117" s="21">
        <f t="shared" si="25"/>
        <v>0</v>
      </c>
      <c r="S117" s="8">
        <v>0</v>
      </c>
      <c r="T117" s="21" t="s">
        <v>4</v>
      </c>
      <c r="U117" s="21" t="str">
        <f t="shared" si="35"/>
        <v>.</v>
      </c>
      <c r="V117" s="3" t="s">
        <v>7</v>
      </c>
      <c r="W117" s="3">
        <v>0</v>
      </c>
      <c r="X117" s="3" t="s">
        <v>196</v>
      </c>
      <c r="Y117" s="14">
        <v>2</v>
      </c>
      <c r="Z117" s="14">
        <v>1</v>
      </c>
      <c r="AA117" s="14">
        <v>0</v>
      </c>
      <c r="AB117" s="23">
        <f t="shared" si="37"/>
        <v>0</v>
      </c>
      <c r="AC117" s="3" t="s">
        <v>265</v>
      </c>
      <c r="AD117" s="25">
        <v>1</v>
      </c>
      <c r="AE117" s="20">
        <f t="shared" si="26"/>
        <v>0</v>
      </c>
      <c r="AF117" s="20">
        <f t="shared" si="27"/>
        <v>0</v>
      </c>
      <c r="AG117" s="20">
        <f t="shared" si="33"/>
        <v>1</v>
      </c>
      <c r="AH117" s="20">
        <f t="shared" si="28"/>
        <v>0</v>
      </c>
      <c r="AI117" s="20">
        <f t="shared" si="29"/>
        <v>-70.710678118654769</v>
      </c>
      <c r="AJ117" s="20">
        <f t="shared" si="30"/>
        <v>70.710678118654741</v>
      </c>
      <c r="AK117" s="20">
        <f t="shared" si="31"/>
        <v>0</v>
      </c>
      <c r="AL117" s="19">
        <v>100</v>
      </c>
      <c r="AM117" s="23">
        <f t="shared" si="32"/>
        <v>30.48</v>
      </c>
      <c r="AN117" s="19">
        <v>5.497787143782138</v>
      </c>
    </row>
    <row r="118" spans="1:40" ht="13.5" thickBot="1" x14ac:dyDescent="0.25">
      <c r="A118" s="5">
        <v>42569</v>
      </c>
      <c r="B118" s="3">
        <v>13</v>
      </c>
      <c r="C118" s="26" t="s">
        <v>359</v>
      </c>
      <c r="D118" s="6">
        <v>0.59097222222222223</v>
      </c>
      <c r="E118" s="13">
        <v>14</v>
      </c>
      <c r="F118" s="13">
        <f t="shared" si="20"/>
        <v>372</v>
      </c>
      <c r="G118" s="3" t="s">
        <v>4</v>
      </c>
      <c r="H118" s="3" t="s">
        <v>4</v>
      </c>
      <c r="I118" s="3">
        <v>35.200000000000003</v>
      </c>
      <c r="J118" s="20" t="str">
        <f t="shared" si="21"/>
        <v>.</v>
      </c>
      <c r="K118" s="20" t="str">
        <f t="shared" si="22"/>
        <v>.</v>
      </c>
      <c r="L118" s="20" t="str">
        <f t="shared" si="34"/>
        <v>.</v>
      </c>
      <c r="M118" s="3">
        <v>315</v>
      </c>
      <c r="N118" s="20" t="str">
        <f>IF(B118=B118, N117, IF(M118=".",".",IF(M118&lt;22.5,"N",IF(M118&lt;67.5,"NE",IF(M118&lt;112.5,"E",IF(M118&lt;157.5,"SE",IF(M118&lt;202.5,"S",IF(M118&lt;247.5,"SW",IF(M118&lt;292.5,"W",IF(M118&lt;337.5,"NW","N"))))))))))</f>
        <v>NE</v>
      </c>
      <c r="O118" s="20" t="str">
        <f t="shared" si="23"/>
        <v>.</v>
      </c>
      <c r="P118" s="20" t="str">
        <f t="shared" si="36"/>
        <v>.</v>
      </c>
      <c r="Q118" s="21">
        <f t="shared" si="24"/>
        <v>0</v>
      </c>
      <c r="R118" s="21">
        <f t="shared" si="25"/>
        <v>0</v>
      </c>
      <c r="S118" s="8">
        <v>0</v>
      </c>
      <c r="T118" s="21" t="s">
        <v>4</v>
      </c>
      <c r="U118" s="21" t="str">
        <f t="shared" si="35"/>
        <v>.</v>
      </c>
      <c r="V118" s="3" t="s">
        <v>7</v>
      </c>
      <c r="W118" s="3">
        <v>0</v>
      </c>
      <c r="X118" s="3" t="s">
        <v>202</v>
      </c>
      <c r="Y118" s="14">
        <v>2</v>
      </c>
      <c r="Z118" s="14">
        <v>1</v>
      </c>
      <c r="AA118" s="14">
        <v>0</v>
      </c>
      <c r="AB118" s="23">
        <f t="shared" si="37"/>
        <v>0</v>
      </c>
      <c r="AC118" s="3" t="s">
        <v>265</v>
      </c>
      <c r="AD118" s="25">
        <v>1</v>
      </c>
      <c r="AE118" s="20">
        <f t="shared" si="26"/>
        <v>0</v>
      </c>
      <c r="AF118" s="20">
        <f t="shared" si="27"/>
        <v>0</v>
      </c>
      <c r="AG118" s="20">
        <f t="shared" si="33"/>
        <v>1</v>
      </c>
      <c r="AH118" s="20">
        <f t="shared" si="28"/>
        <v>0</v>
      </c>
      <c r="AI118" s="20">
        <f t="shared" si="29"/>
        <v>-70.710678118654769</v>
      </c>
      <c r="AJ118" s="20">
        <f t="shared" si="30"/>
        <v>70.710678118654741</v>
      </c>
      <c r="AK118" s="20">
        <f t="shared" si="31"/>
        <v>0</v>
      </c>
      <c r="AL118" s="19">
        <v>100</v>
      </c>
      <c r="AM118" s="23">
        <f t="shared" si="32"/>
        <v>30.48</v>
      </c>
      <c r="AN118" s="19">
        <v>5.497787143782138</v>
      </c>
    </row>
    <row r="119" spans="1:40" ht="13.5" thickBot="1" x14ac:dyDescent="0.25">
      <c r="A119" s="5">
        <v>42569</v>
      </c>
      <c r="B119" s="3">
        <v>13</v>
      </c>
      <c r="C119" s="26" t="s">
        <v>359</v>
      </c>
      <c r="D119" s="6">
        <v>0.63263888888888886</v>
      </c>
      <c r="E119" s="13">
        <v>15</v>
      </c>
      <c r="F119" s="13">
        <f t="shared" si="20"/>
        <v>431.99999999999994</v>
      </c>
      <c r="G119" s="3" t="s">
        <v>4</v>
      </c>
      <c r="H119" s="3" t="s">
        <v>4</v>
      </c>
      <c r="I119" s="3">
        <v>35.6</v>
      </c>
      <c r="J119" s="20" t="str">
        <f t="shared" si="21"/>
        <v>.</v>
      </c>
      <c r="K119" s="20" t="str">
        <f t="shared" si="22"/>
        <v>.</v>
      </c>
      <c r="L119" s="20" t="str">
        <f t="shared" si="34"/>
        <v>.</v>
      </c>
      <c r="M119" s="3">
        <v>315</v>
      </c>
      <c r="N119" s="20" t="str">
        <f>IF(B119=B118, N118, IF(M119=".",".",IF(M119&lt;22.5,"N",IF(M119&lt;67.5,"NE",IF(M119&lt;112.5,"E",IF(M119&lt;157.5,"SE",IF(M119&lt;202.5,"S",IF(M119&lt;247.5,"SW",IF(M119&lt;292.5,"W",IF(M119&lt;337.5,"NW","N"))))))))))</f>
        <v>NE</v>
      </c>
      <c r="O119" s="20" t="str">
        <f t="shared" si="23"/>
        <v>.</v>
      </c>
      <c r="P119" s="20" t="str">
        <f t="shared" si="36"/>
        <v>.</v>
      </c>
      <c r="Q119" s="21">
        <f t="shared" si="24"/>
        <v>0</v>
      </c>
      <c r="R119" s="21">
        <f t="shared" si="25"/>
        <v>0</v>
      </c>
      <c r="S119" s="8">
        <v>0</v>
      </c>
      <c r="T119" s="21" t="s">
        <v>4</v>
      </c>
      <c r="U119" s="21" t="str">
        <f t="shared" si="35"/>
        <v>.</v>
      </c>
      <c r="V119" s="3" t="s">
        <v>7</v>
      </c>
      <c r="W119" s="3">
        <v>0.6</v>
      </c>
      <c r="X119" s="3" t="s">
        <v>6</v>
      </c>
      <c r="Y119" s="14">
        <v>2</v>
      </c>
      <c r="Z119" s="14">
        <v>1</v>
      </c>
      <c r="AA119" s="14">
        <v>0</v>
      </c>
      <c r="AB119" s="23">
        <f t="shared" si="37"/>
        <v>0</v>
      </c>
      <c r="AC119" s="3" t="s">
        <v>265</v>
      </c>
      <c r="AD119" s="25">
        <v>1</v>
      </c>
      <c r="AE119" s="20">
        <f t="shared" si="26"/>
        <v>0</v>
      </c>
      <c r="AF119" s="20">
        <f t="shared" si="27"/>
        <v>0</v>
      </c>
      <c r="AG119" s="20">
        <f t="shared" si="33"/>
        <v>1</v>
      </c>
      <c r="AH119" s="20">
        <f t="shared" si="28"/>
        <v>0</v>
      </c>
      <c r="AI119" s="20">
        <f t="shared" si="29"/>
        <v>-70.710678118654769</v>
      </c>
      <c r="AJ119" s="20">
        <f t="shared" si="30"/>
        <v>70.710678118654741</v>
      </c>
      <c r="AK119" s="20">
        <f t="shared" si="31"/>
        <v>0</v>
      </c>
      <c r="AL119" s="19">
        <v>100</v>
      </c>
      <c r="AM119" s="23">
        <f t="shared" si="32"/>
        <v>30.48</v>
      </c>
      <c r="AN119" s="19">
        <v>5.497787143782138</v>
      </c>
    </row>
    <row r="120" spans="1:40" ht="13.5" thickBot="1" x14ac:dyDescent="0.25">
      <c r="A120" s="5">
        <v>42569</v>
      </c>
      <c r="B120" s="3">
        <v>13</v>
      </c>
      <c r="C120" s="26" t="s">
        <v>359</v>
      </c>
      <c r="D120" s="6">
        <v>0.67291666666666661</v>
      </c>
      <c r="E120" s="13">
        <v>16</v>
      </c>
      <c r="F120" s="13">
        <f t="shared" si="20"/>
        <v>489.99999999999989</v>
      </c>
      <c r="G120" s="3" t="s">
        <v>4</v>
      </c>
      <c r="H120" s="3" t="s">
        <v>4</v>
      </c>
      <c r="I120" s="3">
        <v>31.3</v>
      </c>
      <c r="J120" s="20" t="str">
        <f t="shared" si="21"/>
        <v>.</v>
      </c>
      <c r="K120" s="20" t="str">
        <f t="shared" si="22"/>
        <v>.</v>
      </c>
      <c r="L120" s="20" t="str">
        <f t="shared" si="34"/>
        <v>.</v>
      </c>
      <c r="M120" s="3">
        <v>315</v>
      </c>
      <c r="N120" s="20" t="str">
        <f>IF(B120=B120, N119, IF(M120=".",".",IF(M120&lt;22.5,"N",IF(M120&lt;67.5,"NE",IF(M120&lt;112.5,"E",IF(M120&lt;157.5,"SE",IF(M120&lt;202.5,"S",IF(M120&lt;247.5,"SW",IF(M120&lt;292.5,"W",IF(M120&lt;337.5,"NW","N"))))))))))</f>
        <v>NE</v>
      </c>
      <c r="O120" s="20" t="str">
        <f t="shared" si="23"/>
        <v>.</v>
      </c>
      <c r="P120" s="20" t="str">
        <f t="shared" si="36"/>
        <v>.</v>
      </c>
      <c r="Q120" s="21">
        <f t="shared" si="24"/>
        <v>0</v>
      </c>
      <c r="R120" s="21">
        <f t="shared" si="25"/>
        <v>0</v>
      </c>
      <c r="S120" s="8">
        <v>0</v>
      </c>
      <c r="T120" s="21" t="s">
        <v>4</v>
      </c>
      <c r="U120" s="21" t="str">
        <f t="shared" si="35"/>
        <v>.</v>
      </c>
      <c r="V120" s="3" t="s">
        <v>7</v>
      </c>
      <c r="W120" s="3">
        <v>4.5</v>
      </c>
      <c r="X120" s="3" t="s">
        <v>6</v>
      </c>
      <c r="Y120" s="14">
        <v>2</v>
      </c>
      <c r="Z120" s="14">
        <v>1</v>
      </c>
      <c r="AA120" s="14">
        <v>0</v>
      </c>
      <c r="AB120" s="23">
        <f t="shared" si="37"/>
        <v>0</v>
      </c>
      <c r="AC120" s="3" t="s">
        <v>265</v>
      </c>
      <c r="AD120" s="25">
        <v>1</v>
      </c>
      <c r="AE120" s="20">
        <f t="shared" si="26"/>
        <v>0</v>
      </c>
      <c r="AF120" s="20">
        <f t="shared" si="27"/>
        <v>0</v>
      </c>
      <c r="AG120" s="20">
        <f t="shared" si="33"/>
        <v>1</v>
      </c>
      <c r="AH120" s="20">
        <f t="shared" si="28"/>
        <v>0</v>
      </c>
      <c r="AI120" s="20">
        <f t="shared" si="29"/>
        <v>-70.710678118654769</v>
      </c>
      <c r="AJ120" s="20">
        <f t="shared" si="30"/>
        <v>70.710678118654741</v>
      </c>
      <c r="AK120" s="20">
        <f t="shared" si="31"/>
        <v>0</v>
      </c>
      <c r="AL120" s="19">
        <v>100</v>
      </c>
      <c r="AM120" s="23">
        <f t="shared" si="32"/>
        <v>30.48</v>
      </c>
      <c r="AN120" s="19">
        <v>5.497787143782138</v>
      </c>
    </row>
    <row r="121" spans="1:40" ht="13.5" thickBot="1" x14ac:dyDescent="0.25">
      <c r="A121" s="5">
        <v>42569</v>
      </c>
      <c r="B121" s="3">
        <v>13</v>
      </c>
      <c r="C121" s="26" t="s">
        <v>359</v>
      </c>
      <c r="D121" s="6">
        <v>0.71666666666666667</v>
      </c>
      <c r="E121" s="13">
        <v>17</v>
      </c>
      <c r="F121" s="13">
        <f t="shared" si="20"/>
        <v>553</v>
      </c>
      <c r="G121" s="3" t="s">
        <v>4</v>
      </c>
      <c r="H121" s="3" t="s">
        <v>4</v>
      </c>
      <c r="I121" s="3">
        <v>31</v>
      </c>
      <c r="J121" s="20" t="str">
        <f t="shared" si="21"/>
        <v>.</v>
      </c>
      <c r="K121" s="20" t="str">
        <f t="shared" si="22"/>
        <v>.</v>
      </c>
      <c r="L121" s="20" t="str">
        <f t="shared" si="34"/>
        <v>.</v>
      </c>
      <c r="M121" s="3">
        <v>315</v>
      </c>
      <c r="N121" s="20" t="str">
        <f>IF(B121=B120, N120, IF(M121=".",".",IF(M121&lt;22.5,"N",IF(M121&lt;67.5,"NE",IF(M121&lt;112.5,"E",IF(M121&lt;157.5,"SE",IF(M121&lt;202.5,"S",IF(M121&lt;247.5,"SW",IF(M121&lt;292.5,"W",IF(M121&lt;337.5,"NW","N"))))))))))</f>
        <v>NE</v>
      </c>
      <c r="O121" s="20" t="str">
        <f t="shared" si="23"/>
        <v>.</v>
      </c>
      <c r="P121" s="20" t="str">
        <f t="shared" si="36"/>
        <v>.</v>
      </c>
      <c r="Q121" s="21">
        <f t="shared" si="24"/>
        <v>0</v>
      </c>
      <c r="R121" s="21">
        <f t="shared" si="25"/>
        <v>0</v>
      </c>
      <c r="S121" s="8">
        <v>0</v>
      </c>
      <c r="T121" s="21" t="s">
        <v>4</v>
      </c>
      <c r="U121" s="21" t="str">
        <f t="shared" si="35"/>
        <v>.</v>
      </c>
      <c r="V121" s="3" t="s">
        <v>7</v>
      </c>
      <c r="W121" s="3">
        <v>0</v>
      </c>
      <c r="X121" s="3" t="s">
        <v>6</v>
      </c>
      <c r="Y121" s="14">
        <v>2</v>
      </c>
      <c r="Z121" s="14">
        <v>1</v>
      </c>
      <c r="AA121" s="14">
        <v>0</v>
      </c>
      <c r="AB121" s="23">
        <f t="shared" si="37"/>
        <v>0</v>
      </c>
      <c r="AC121" s="3" t="s">
        <v>265</v>
      </c>
      <c r="AD121" s="25">
        <v>1</v>
      </c>
      <c r="AE121" s="20">
        <f t="shared" si="26"/>
        <v>0</v>
      </c>
      <c r="AF121" s="20">
        <f t="shared" si="27"/>
        <v>0</v>
      </c>
      <c r="AG121" s="20">
        <f t="shared" si="33"/>
        <v>1</v>
      </c>
      <c r="AH121" s="20">
        <f t="shared" si="28"/>
        <v>0</v>
      </c>
      <c r="AI121" s="20">
        <f t="shared" si="29"/>
        <v>-70.710678118654769</v>
      </c>
      <c r="AJ121" s="20">
        <f t="shared" si="30"/>
        <v>70.710678118654741</v>
      </c>
      <c r="AK121" s="20">
        <f t="shared" si="31"/>
        <v>0</v>
      </c>
      <c r="AL121" s="19">
        <v>100</v>
      </c>
      <c r="AM121" s="23">
        <f t="shared" si="32"/>
        <v>30.48</v>
      </c>
      <c r="AN121" s="19">
        <v>5.497787143782138</v>
      </c>
    </row>
    <row r="122" spans="1:40" ht="13.5" thickBot="1" x14ac:dyDescent="0.25">
      <c r="A122" s="5">
        <v>42569</v>
      </c>
      <c r="B122" s="3">
        <v>13</v>
      </c>
      <c r="C122" s="26" t="s">
        <v>359</v>
      </c>
      <c r="D122" s="6">
        <v>0.75763888888888886</v>
      </c>
      <c r="E122" s="13">
        <v>18</v>
      </c>
      <c r="F122" s="13">
        <f t="shared" si="20"/>
        <v>612</v>
      </c>
      <c r="G122" s="3" t="s">
        <v>4</v>
      </c>
      <c r="H122" s="3" t="s">
        <v>4</v>
      </c>
      <c r="I122" s="3">
        <v>31.1</v>
      </c>
      <c r="J122" s="20" t="str">
        <f t="shared" si="21"/>
        <v>.</v>
      </c>
      <c r="K122" s="20" t="str">
        <f t="shared" si="22"/>
        <v>.</v>
      </c>
      <c r="L122" s="20" t="str">
        <f t="shared" si="34"/>
        <v>.</v>
      </c>
      <c r="M122" s="3">
        <v>315</v>
      </c>
      <c r="N122" s="20" t="str">
        <f>IF(B122=B121, N121, IF(M122=".",".",IF(M122&lt;22.5,"N",IF(M122&lt;67.5,"NE",IF(M122&lt;112.5,"E",IF(M122&lt;157.5,"SE",IF(M122&lt;202.5,"S",IF(M122&lt;247.5,"SW",IF(M122&lt;292.5,"W",IF(M122&lt;337.5,"NW","N"))))))))))</f>
        <v>NE</v>
      </c>
      <c r="O122" s="20" t="str">
        <f t="shared" si="23"/>
        <v>.</v>
      </c>
      <c r="P122" s="20" t="str">
        <f t="shared" si="36"/>
        <v>.</v>
      </c>
      <c r="Q122" s="21">
        <f t="shared" si="24"/>
        <v>0</v>
      </c>
      <c r="R122" s="21">
        <f t="shared" si="25"/>
        <v>0</v>
      </c>
      <c r="S122" s="8">
        <v>0</v>
      </c>
      <c r="T122" s="21">
        <f>SQRT((AJ122-AJ112)^2+(AI122-AI112)^2)</f>
        <v>0</v>
      </c>
      <c r="U122" s="21">
        <f t="shared" si="35"/>
        <v>0</v>
      </c>
      <c r="V122" s="3" t="s">
        <v>7</v>
      </c>
      <c r="W122" s="3">
        <v>1.3</v>
      </c>
      <c r="X122" s="3" t="s">
        <v>45</v>
      </c>
      <c r="Y122" s="14">
        <v>2</v>
      </c>
      <c r="Z122" s="14">
        <v>1</v>
      </c>
      <c r="AA122" s="14">
        <v>0</v>
      </c>
      <c r="AB122" s="23">
        <f t="shared" si="37"/>
        <v>0</v>
      </c>
      <c r="AC122" s="3" t="s">
        <v>265</v>
      </c>
      <c r="AD122" s="25">
        <v>1</v>
      </c>
      <c r="AE122" s="20">
        <f t="shared" si="26"/>
        <v>0</v>
      </c>
      <c r="AF122" s="20">
        <f t="shared" si="27"/>
        <v>0</v>
      </c>
      <c r="AG122" s="20">
        <f t="shared" si="33"/>
        <v>1</v>
      </c>
      <c r="AH122" s="20">
        <f t="shared" si="28"/>
        <v>0</v>
      </c>
      <c r="AI122" s="20">
        <f t="shared" si="29"/>
        <v>-70.710678118654769</v>
      </c>
      <c r="AJ122" s="20">
        <f t="shared" si="30"/>
        <v>70.710678118654741</v>
      </c>
      <c r="AK122" s="20">
        <f t="shared" si="31"/>
        <v>0</v>
      </c>
      <c r="AL122" s="19">
        <v>100</v>
      </c>
      <c r="AM122" s="23">
        <f t="shared" si="32"/>
        <v>30.48</v>
      </c>
      <c r="AN122" s="19">
        <v>5.497787143782138</v>
      </c>
    </row>
    <row r="123" spans="1:40" ht="13.5" thickBot="1" x14ac:dyDescent="0.25">
      <c r="A123" s="5">
        <v>42569</v>
      </c>
      <c r="B123" s="3">
        <v>14</v>
      </c>
      <c r="C123" s="26" t="s">
        <v>359</v>
      </c>
      <c r="D123" s="6">
        <v>0.33263888888888887</v>
      </c>
      <c r="E123" s="13">
        <v>8</v>
      </c>
      <c r="F123" s="13">
        <f t="shared" si="20"/>
        <v>0</v>
      </c>
      <c r="G123" s="3" t="s">
        <v>4</v>
      </c>
      <c r="H123" s="3" t="s">
        <v>4</v>
      </c>
      <c r="I123" s="3">
        <v>24.8</v>
      </c>
      <c r="J123" s="20" t="str">
        <f t="shared" si="21"/>
        <v>.</v>
      </c>
      <c r="K123" s="20" t="str">
        <f t="shared" si="22"/>
        <v>.</v>
      </c>
      <c r="L123" s="20" t="str">
        <f t="shared" si="34"/>
        <v>.</v>
      </c>
      <c r="M123" s="3">
        <v>315</v>
      </c>
      <c r="N123" s="20" t="str">
        <f>IF(B123=B123, N122, IF(M123=".",".",IF(M123&lt;22.5,"N",IF(M123&lt;67.5,"NE",IF(M123&lt;112.5,"E",IF(M123&lt;157.5,"SE",IF(M123&lt;202.5,"S",IF(M123&lt;247.5,"SW",IF(M123&lt;292.5,"W",IF(M123&lt;337.5,"NW","N"))))))))))</f>
        <v>NE</v>
      </c>
      <c r="O123" s="20" t="str">
        <f t="shared" si="23"/>
        <v>.</v>
      </c>
      <c r="P123" s="20" t="str">
        <f t="shared" si="36"/>
        <v>.</v>
      </c>
      <c r="Q123" s="21">
        <f t="shared" si="24"/>
        <v>0</v>
      </c>
      <c r="R123" s="21">
        <f t="shared" si="25"/>
        <v>0</v>
      </c>
      <c r="S123" s="8">
        <v>0</v>
      </c>
      <c r="T123" s="21" t="s">
        <v>4</v>
      </c>
      <c r="U123" s="21" t="str">
        <f t="shared" si="35"/>
        <v>.</v>
      </c>
      <c r="V123" s="3" t="s">
        <v>35</v>
      </c>
      <c r="W123" s="3">
        <v>0</v>
      </c>
      <c r="X123" s="3" t="s">
        <v>50</v>
      </c>
      <c r="Y123" s="14">
        <v>2</v>
      </c>
      <c r="Z123" s="14">
        <v>1</v>
      </c>
      <c r="AA123" s="14">
        <v>0</v>
      </c>
      <c r="AB123" s="23">
        <f t="shared" si="37"/>
        <v>0</v>
      </c>
      <c r="AC123" s="3" t="s">
        <v>266</v>
      </c>
      <c r="AD123" s="25">
        <v>1</v>
      </c>
      <c r="AE123" s="20" t="str">
        <f t="shared" si="26"/>
        <v>.</v>
      </c>
      <c r="AF123" s="20" t="str">
        <f t="shared" si="27"/>
        <v>.</v>
      </c>
      <c r="AG123" s="20" t="str">
        <f t="shared" si="33"/>
        <v>.</v>
      </c>
      <c r="AH123" s="20" t="str">
        <f t="shared" si="28"/>
        <v>.</v>
      </c>
      <c r="AI123" s="20">
        <f t="shared" si="29"/>
        <v>-70.710678118654769</v>
      </c>
      <c r="AJ123" s="20">
        <f t="shared" si="30"/>
        <v>70.710678118654741</v>
      </c>
      <c r="AK123" s="20" t="str">
        <f t="shared" si="31"/>
        <v>.</v>
      </c>
      <c r="AL123" s="19">
        <v>100</v>
      </c>
      <c r="AM123" s="23">
        <f t="shared" si="32"/>
        <v>30.48</v>
      </c>
      <c r="AN123" s="19">
        <v>5.497787143782138</v>
      </c>
    </row>
    <row r="124" spans="1:40" ht="13.5" thickBot="1" x14ac:dyDescent="0.25">
      <c r="A124" s="5">
        <v>42569</v>
      </c>
      <c r="B124" s="3">
        <v>14</v>
      </c>
      <c r="C124" s="26" t="s">
        <v>359</v>
      </c>
      <c r="D124" s="6">
        <v>0.37916666666666665</v>
      </c>
      <c r="E124" s="13">
        <v>9</v>
      </c>
      <c r="F124" s="13">
        <f t="shared" si="20"/>
        <v>67</v>
      </c>
      <c r="G124" s="3" t="s">
        <v>4</v>
      </c>
      <c r="H124" s="3" t="s">
        <v>4</v>
      </c>
      <c r="I124" s="3">
        <v>26.6</v>
      </c>
      <c r="J124" s="20" t="str">
        <f t="shared" si="21"/>
        <v>.</v>
      </c>
      <c r="K124" s="20" t="str">
        <f t="shared" si="22"/>
        <v>.</v>
      </c>
      <c r="L124" s="20" t="str">
        <f t="shared" si="34"/>
        <v>.</v>
      </c>
      <c r="M124" s="3">
        <v>315</v>
      </c>
      <c r="N124" s="20" t="str">
        <f>IF(B124=B123, N123, IF(M124=".",".",IF(M124&lt;22.5,"N",IF(M124&lt;67.5,"NE",IF(M124&lt;112.5,"E",IF(M124&lt;157.5,"SE",IF(M124&lt;202.5,"S",IF(M124&lt;247.5,"SW",IF(M124&lt;292.5,"W",IF(M124&lt;337.5,"NW","N"))))))))))</f>
        <v>NE</v>
      </c>
      <c r="O124" s="20" t="str">
        <f t="shared" si="23"/>
        <v>.</v>
      </c>
      <c r="P124" s="20" t="str">
        <f t="shared" si="36"/>
        <v>.</v>
      </c>
      <c r="Q124" s="21">
        <f t="shared" si="24"/>
        <v>0</v>
      </c>
      <c r="R124" s="21">
        <f t="shared" si="25"/>
        <v>0</v>
      </c>
      <c r="S124" s="8">
        <v>0</v>
      </c>
      <c r="T124" s="21" t="s">
        <v>4</v>
      </c>
      <c r="U124" s="21" t="str">
        <f t="shared" si="35"/>
        <v>.</v>
      </c>
      <c r="V124" s="3" t="s">
        <v>56</v>
      </c>
      <c r="W124" s="3">
        <v>0</v>
      </c>
      <c r="X124" s="3" t="s">
        <v>57</v>
      </c>
      <c r="Y124" s="14">
        <v>2</v>
      </c>
      <c r="Z124" s="14">
        <v>1</v>
      </c>
      <c r="AA124" s="14">
        <v>0</v>
      </c>
      <c r="AB124" s="23">
        <f t="shared" si="37"/>
        <v>0</v>
      </c>
      <c r="AC124" s="3" t="s">
        <v>266</v>
      </c>
      <c r="AD124" s="25">
        <v>1</v>
      </c>
      <c r="AE124" s="20">
        <f t="shared" si="26"/>
        <v>0</v>
      </c>
      <c r="AF124" s="20">
        <f t="shared" si="27"/>
        <v>0</v>
      </c>
      <c r="AG124" s="20">
        <f t="shared" si="33"/>
        <v>1</v>
      </c>
      <c r="AH124" s="20">
        <f t="shared" si="28"/>
        <v>0</v>
      </c>
      <c r="AI124" s="20">
        <f t="shared" si="29"/>
        <v>-70.710678118654769</v>
      </c>
      <c r="AJ124" s="20">
        <f t="shared" si="30"/>
        <v>70.710678118654741</v>
      </c>
      <c r="AK124" s="20">
        <f t="shared" si="31"/>
        <v>0</v>
      </c>
      <c r="AL124" s="19">
        <v>100</v>
      </c>
      <c r="AM124" s="23">
        <f t="shared" si="32"/>
        <v>30.48</v>
      </c>
      <c r="AN124" s="19">
        <v>5.497787143782138</v>
      </c>
    </row>
    <row r="125" spans="1:40" ht="13.5" thickBot="1" x14ac:dyDescent="0.25">
      <c r="A125" s="5">
        <v>42569</v>
      </c>
      <c r="B125" s="3">
        <v>14</v>
      </c>
      <c r="C125" s="26" t="s">
        <v>359</v>
      </c>
      <c r="D125" s="6">
        <v>0.42152777777777778</v>
      </c>
      <c r="E125" s="13">
        <v>10</v>
      </c>
      <c r="F125" s="13">
        <f t="shared" si="20"/>
        <v>128.00000000000003</v>
      </c>
      <c r="G125" s="3" t="s">
        <v>4</v>
      </c>
      <c r="H125" s="3" t="s">
        <v>4</v>
      </c>
      <c r="I125" s="3">
        <v>25.2</v>
      </c>
      <c r="J125" s="20" t="str">
        <f t="shared" si="21"/>
        <v>.</v>
      </c>
      <c r="K125" s="20" t="str">
        <f t="shared" si="22"/>
        <v>.</v>
      </c>
      <c r="L125" s="20" t="str">
        <f t="shared" si="34"/>
        <v>.</v>
      </c>
      <c r="M125" s="3">
        <v>315</v>
      </c>
      <c r="N125" s="20" t="str">
        <f>IF(B125=B125, N124, IF(M125=".",".",IF(M125&lt;22.5,"N",IF(M125&lt;67.5,"NE",IF(M125&lt;112.5,"E",IF(M125&lt;157.5,"SE",IF(M125&lt;202.5,"S",IF(M125&lt;247.5,"SW",IF(M125&lt;292.5,"W",IF(M125&lt;337.5,"NW","N"))))))))))</f>
        <v>NE</v>
      </c>
      <c r="O125" s="20" t="str">
        <f t="shared" si="23"/>
        <v>.</v>
      </c>
      <c r="P125" s="20" t="str">
        <f t="shared" si="36"/>
        <v>.</v>
      </c>
      <c r="Q125" s="21">
        <f t="shared" si="24"/>
        <v>0</v>
      </c>
      <c r="R125" s="21">
        <f t="shared" si="25"/>
        <v>0</v>
      </c>
      <c r="S125" s="8">
        <v>0</v>
      </c>
      <c r="T125" s="21" t="s">
        <v>4</v>
      </c>
      <c r="U125" s="21" t="str">
        <f t="shared" si="35"/>
        <v>.</v>
      </c>
      <c r="V125" s="3" t="s">
        <v>8</v>
      </c>
      <c r="W125" s="3">
        <v>1</v>
      </c>
      <c r="X125" s="3" t="s">
        <v>64</v>
      </c>
      <c r="Y125" s="14">
        <v>2</v>
      </c>
      <c r="Z125" s="14">
        <v>1</v>
      </c>
      <c r="AA125" s="14">
        <v>0</v>
      </c>
      <c r="AB125" s="23">
        <f t="shared" si="37"/>
        <v>0</v>
      </c>
      <c r="AC125" s="3" t="s">
        <v>266</v>
      </c>
      <c r="AD125" s="25">
        <v>1</v>
      </c>
      <c r="AE125" s="20">
        <f t="shared" si="26"/>
        <v>0</v>
      </c>
      <c r="AF125" s="20">
        <f t="shared" si="27"/>
        <v>0</v>
      </c>
      <c r="AG125" s="20">
        <f t="shared" si="33"/>
        <v>1</v>
      </c>
      <c r="AH125" s="20">
        <f t="shared" si="28"/>
        <v>0</v>
      </c>
      <c r="AI125" s="20">
        <f t="shared" si="29"/>
        <v>-70.710678118654769</v>
      </c>
      <c r="AJ125" s="20">
        <f t="shared" si="30"/>
        <v>70.710678118654741</v>
      </c>
      <c r="AK125" s="20">
        <f t="shared" si="31"/>
        <v>0</v>
      </c>
      <c r="AL125" s="19">
        <v>100</v>
      </c>
      <c r="AM125" s="23">
        <f t="shared" si="32"/>
        <v>30.48</v>
      </c>
      <c r="AN125" s="19">
        <v>5.497787143782138</v>
      </c>
    </row>
    <row r="126" spans="1:40" ht="13.5" thickBot="1" x14ac:dyDescent="0.25">
      <c r="A126" s="5">
        <v>42569</v>
      </c>
      <c r="B126" s="3">
        <v>14</v>
      </c>
      <c r="C126" s="26" t="s">
        <v>359</v>
      </c>
      <c r="D126" s="6">
        <v>0.46319444444444446</v>
      </c>
      <c r="E126" s="13">
        <v>11</v>
      </c>
      <c r="F126" s="13">
        <f t="shared" si="20"/>
        <v>188.00000000000006</v>
      </c>
      <c r="G126" s="3" t="s">
        <v>4</v>
      </c>
      <c r="H126" s="3" t="s">
        <v>4</v>
      </c>
      <c r="I126" s="3">
        <v>32.200000000000003</v>
      </c>
      <c r="J126" s="20" t="str">
        <f t="shared" si="21"/>
        <v>.</v>
      </c>
      <c r="K126" s="20" t="str">
        <f t="shared" si="22"/>
        <v>.</v>
      </c>
      <c r="L126" s="20" t="str">
        <f t="shared" si="34"/>
        <v>.</v>
      </c>
      <c r="M126" s="3">
        <v>315</v>
      </c>
      <c r="N126" s="20" t="str">
        <f>IF(B126=B125, N125, IF(M126=".",".",IF(M126&lt;22.5,"N",IF(M126&lt;67.5,"NE",IF(M126&lt;112.5,"E",IF(M126&lt;157.5,"SE",IF(M126&lt;202.5,"S",IF(M126&lt;247.5,"SW",IF(M126&lt;292.5,"W",IF(M126&lt;337.5,"NW","N"))))))))))</f>
        <v>NE</v>
      </c>
      <c r="O126" s="20" t="str">
        <f t="shared" si="23"/>
        <v>.</v>
      </c>
      <c r="P126" s="20" t="str">
        <f t="shared" si="36"/>
        <v>.</v>
      </c>
      <c r="Q126" s="21">
        <f t="shared" si="24"/>
        <v>0</v>
      </c>
      <c r="R126" s="21">
        <f t="shared" si="25"/>
        <v>0</v>
      </c>
      <c r="S126" s="8">
        <v>0</v>
      </c>
      <c r="T126" s="21" t="s">
        <v>4</v>
      </c>
      <c r="U126" s="21" t="str">
        <f t="shared" si="35"/>
        <v>.</v>
      </c>
      <c r="V126" s="3" t="s">
        <v>7</v>
      </c>
      <c r="W126" s="3">
        <v>0</v>
      </c>
      <c r="X126" s="3" t="s">
        <v>97</v>
      </c>
      <c r="Y126" s="14">
        <v>2</v>
      </c>
      <c r="Z126" s="14">
        <v>1</v>
      </c>
      <c r="AA126" s="14">
        <v>0</v>
      </c>
      <c r="AB126" s="23">
        <f t="shared" si="37"/>
        <v>0</v>
      </c>
      <c r="AC126" s="3" t="s">
        <v>266</v>
      </c>
      <c r="AD126" s="25">
        <v>1</v>
      </c>
      <c r="AE126" s="20">
        <f t="shared" si="26"/>
        <v>0</v>
      </c>
      <c r="AF126" s="20">
        <f t="shared" si="27"/>
        <v>0</v>
      </c>
      <c r="AG126" s="20">
        <f t="shared" si="33"/>
        <v>1</v>
      </c>
      <c r="AH126" s="20">
        <f t="shared" si="28"/>
        <v>0</v>
      </c>
      <c r="AI126" s="20">
        <f t="shared" si="29"/>
        <v>-70.710678118654769</v>
      </c>
      <c r="AJ126" s="20">
        <f t="shared" si="30"/>
        <v>70.710678118654741</v>
      </c>
      <c r="AK126" s="20">
        <f t="shared" si="31"/>
        <v>0</v>
      </c>
      <c r="AL126" s="19">
        <v>100</v>
      </c>
      <c r="AM126" s="23">
        <f t="shared" si="32"/>
        <v>30.48</v>
      </c>
      <c r="AN126" s="19">
        <v>5.497787143782138</v>
      </c>
    </row>
    <row r="127" spans="1:40" ht="13.5" thickBot="1" x14ac:dyDescent="0.25">
      <c r="A127" s="5">
        <v>42569</v>
      </c>
      <c r="B127" s="3">
        <v>14</v>
      </c>
      <c r="C127" s="26" t="s">
        <v>359</v>
      </c>
      <c r="D127" s="6">
        <v>0.51527777777777783</v>
      </c>
      <c r="E127" s="13">
        <v>12</v>
      </c>
      <c r="F127" s="13">
        <f t="shared" si="20"/>
        <v>263.00000000000011</v>
      </c>
      <c r="G127" s="3" t="s">
        <v>4</v>
      </c>
      <c r="H127" s="3" t="s">
        <v>4</v>
      </c>
      <c r="I127" s="3">
        <v>33</v>
      </c>
      <c r="J127" s="20" t="str">
        <f t="shared" si="21"/>
        <v>.</v>
      </c>
      <c r="K127" s="20" t="str">
        <f t="shared" si="22"/>
        <v>.</v>
      </c>
      <c r="L127" s="20" t="str">
        <f t="shared" si="34"/>
        <v>.</v>
      </c>
      <c r="M127" s="3">
        <v>315</v>
      </c>
      <c r="N127" s="20" t="str">
        <f>IF(B127=B127, N126, IF(M127=".",".",IF(M127&lt;22.5,"N",IF(M127&lt;67.5,"NE",IF(M127&lt;112.5,"E",IF(M127&lt;157.5,"SE",IF(M127&lt;202.5,"S",IF(M127&lt;247.5,"SW",IF(M127&lt;292.5,"W",IF(M127&lt;337.5,"NW","N"))))))))))</f>
        <v>NE</v>
      </c>
      <c r="O127" s="20" t="str">
        <f t="shared" si="23"/>
        <v>.</v>
      </c>
      <c r="P127" s="20" t="str">
        <f t="shared" si="36"/>
        <v>.</v>
      </c>
      <c r="Q127" s="21">
        <f t="shared" si="24"/>
        <v>0</v>
      </c>
      <c r="R127" s="21">
        <f t="shared" si="25"/>
        <v>0</v>
      </c>
      <c r="S127" s="8">
        <v>0</v>
      </c>
      <c r="T127" s="21" t="s">
        <v>4</v>
      </c>
      <c r="U127" s="21" t="str">
        <f t="shared" si="35"/>
        <v>.</v>
      </c>
      <c r="V127" s="3" t="s">
        <v>7</v>
      </c>
      <c r="W127" s="3">
        <v>0.1</v>
      </c>
      <c r="X127" s="3" t="s">
        <v>104</v>
      </c>
      <c r="Y127" s="14">
        <v>2</v>
      </c>
      <c r="Z127" s="14">
        <v>1</v>
      </c>
      <c r="AA127" s="14">
        <v>0</v>
      </c>
      <c r="AB127" s="23">
        <f t="shared" si="37"/>
        <v>0</v>
      </c>
      <c r="AC127" s="3" t="s">
        <v>266</v>
      </c>
      <c r="AD127" s="25">
        <v>1</v>
      </c>
      <c r="AE127" s="20">
        <f t="shared" si="26"/>
        <v>0</v>
      </c>
      <c r="AF127" s="20">
        <f t="shared" si="27"/>
        <v>0</v>
      </c>
      <c r="AG127" s="20">
        <f t="shared" si="33"/>
        <v>1</v>
      </c>
      <c r="AH127" s="20">
        <f t="shared" si="28"/>
        <v>0</v>
      </c>
      <c r="AI127" s="20">
        <f t="shared" si="29"/>
        <v>-70.710678118654769</v>
      </c>
      <c r="AJ127" s="20">
        <f t="shared" si="30"/>
        <v>70.710678118654741</v>
      </c>
      <c r="AK127" s="20">
        <f t="shared" si="31"/>
        <v>0</v>
      </c>
      <c r="AL127" s="19">
        <v>100</v>
      </c>
      <c r="AM127" s="23">
        <f t="shared" si="32"/>
        <v>30.48</v>
      </c>
      <c r="AN127" s="19">
        <v>5.497787143782138</v>
      </c>
    </row>
    <row r="128" spans="1:40" ht="13.5" thickBot="1" x14ac:dyDescent="0.25">
      <c r="A128" s="5">
        <v>42569</v>
      </c>
      <c r="B128" s="3">
        <v>14</v>
      </c>
      <c r="C128" s="26" t="s">
        <v>359</v>
      </c>
      <c r="D128" s="6">
        <v>0.55486111111111114</v>
      </c>
      <c r="E128" s="13">
        <v>13</v>
      </c>
      <c r="F128" s="13">
        <f t="shared" si="20"/>
        <v>320.00000000000006</v>
      </c>
      <c r="G128" s="3" t="s">
        <v>4</v>
      </c>
      <c r="H128" s="3" t="s">
        <v>4</v>
      </c>
      <c r="I128" s="3">
        <v>34.4</v>
      </c>
      <c r="J128" s="20" t="str">
        <f t="shared" si="21"/>
        <v>.</v>
      </c>
      <c r="K128" s="20" t="str">
        <f t="shared" si="22"/>
        <v>.</v>
      </c>
      <c r="L128" s="20" t="str">
        <f t="shared" si="34"/>
        <v>.</v>
      </c>
      <c r="M128" s="3">
        <v>315</v>
      </c>
      <c r="N128" s="20" t="str">
        <f>IF(B128=B127, N127, IF(M128=".",".",IF(M128&lt;22.5,"N",IF(M128&lt;67.5,"NE",IF(M128&lt;112.5,"E",IF(M128&lt;157.5,"SE",IF(M128&lt;202.5,"S",IF(M128&lt;247.5,"SW",IF(M128&lt;292.5,"W",IF(M128&lt;337.5,"NW","N"))))))))))</f>
        <v>NE</v>
      </c>
      <c r="O128" s="20" t="str">
        <f t="shared" si="23"/>
        <v>.</v>
      </c>
      <c r="P128" s="20" t="str">
        <f t="shared" si="36"/>
        <v>.</v>
      </c>
      <c r="Q128" s="21">
        <f t="shared" si="24"/>
        <v>0</v>
      </c>
      <c r="R128" s="21">
        <f t="shared" si="25"/>
        <v>0</v>
      </c>
      <c r="S128" s="8">
        <v>0</v>
      </c>
      <c r="T128" s="21" t="s">
        <v>4</v>
      </c>
      <c r="U128" s="21" t="str">
        <f t="shared" si="35"/>
        <v>.</v>
      </c>
      <c r="V128" s="3" t="s">
        <v>7</v>
      </c>
      <c r="W128" s="3">
        <v>0</v>
      </c>
      <c r="X128" s="3" t="s">
        <v>198</v>
      </c>
      <c r="Y128" s="14">
        <v>2</v>
      </c>
      <c r="Z128" s="14">
        <v>1</v>
      </c>
      <c r="AA128" s="14">
        <v>0</v>
      </c>
      <c r="AB128" s="23">
        <f t="shared" si="37"/>
        <v>0</v>
      </c>
      <c r="AC128" s="3" t="s">
        <v>266</v>
      </c>
      <c r="AD128" s="25">
        <v>1</v>
      </c>
      <c r="AE128" s="20">
        <f t="shared" si="26"/>
        <v>0</v>
      </c>
      <c r="AF128" s="20">
        <f t="shared" si="27"/>
        <v>0</v>
      </c>
      <c r="AG128" s="20">
        <f t="shared" si="33"/>
        <v>1</v>
      </c>
      <c r="AH128" s="20">
        <f t="shared" si="28"/>
        <v>0</v>
      </c>
      <c r="AI128" s="20">
        <f t="shared" si="29"/>
        <v>-70.710678118654769</v>
      </c>
      <c r="AJ128" s="20">
        <f t="shared" si="30"/>
        <v>70.710678118654741</v>
      </c>
      <c r="AK128" s="20">
        <f t="shared" si="31"/>
        <v>0</v>
      </c>
      <c r="AL128" s="19">
        <v>100</v>
      </c>
      <c r="AM128" s="23">
        <f t="shared" si="32"/>
        <v>30.48</v>
      </c>
      <c r="AN128" s="19">
        <v>5.497787143782138</v>
      </c>
    </row>
    <row r="129" spans="1:40" ht="13.5" thickBot="1" x14ac:dyDescent="0.25">
      <c r="A129" s="5">
        <v>42569</v>
      </c>
      <c r="B129" s="3">
        <v>14</v>
      </c>
      <c r="C129" s="26" t="s">
        <v>359</v>
      </c>
      <c r="D129" s="6">
        <v>0.59097222222222223</v>
      </c>
      <c r="E129" s="13">
        <v>14</v>
      </c>
      <c r="F129" s="13">
        <f t="shared" si="20"/>
        <v>372</v>
      </c>
      <c r="G129" s="3" t="s">
        <v>4</v>
      </c>
      <c r="H129" s="3" t="s">
        <v>4</v>
      </c>
      <c r="I129" s="3">
        <v>35.200000000000003</v>
      </c>
      <c r="J129" s="20" t="str">
        <f t="shared" si="21"/>
        <v>.</v>
      </c>
      <c r="K129" s="20" t="str">
        <f t="shared" si="22"/>
        <v>.</v>
      </c>
      <c r="L129" s="20" t="str">
        <f t="shared" si="34"/>
        <v>.</v>
      </c>
      <c r="M129" s="3">
        <v>315</v>
      </c>
      <c r="N129" s="20" t="str">
        <f>IF(B129=B129, N128, IF(M129=".",".",IF(M129&lt;22.5,"N",IF(M129&lt;67.5,"NE",IF(M129&lt;112.5,"E",IF(M129&lt;157.5,"SE",IF(M129&lt;202.5,"S",IF(M129&lt;247.5,"SW",IF(M129&lt;292.5,"W",IF(M129&lt;337.5,"NW","N"))))))))))</f>
        <v>NE</v>
      </c>
      <c r="O129" s="20" t="str">
        <f t="shared" si="23"/>
        <v>.</v>
      </c>
      <c r="P129" s="20" t="str">
        <f t="shared" si="36"/>
        <v>.</v>
      </c>
      <c r="Q129" s="21">
        <f t="shared" si="24"/>
        <v>0</v>
      </c>
      <c r="R129" s="21">
        <f t="shared" si="25"/>
        <v>0</v>
      </c>
      <c r="S129" s="8">
        <v>0</v>
      </c>
      <c r="T129" s="21" t="s">
        <v>4</v>
      </c>
      <c r="U129" s="21" t="str">
        <f t="shared" si="35"/>
        <v>.</v>
      </c>
      <c r="V129" s="3" t="s">
        <v>7</v>
      </c>
      <c r="W129" s="3">
        <v>0</v>
      </c>
      <c r="X129" s="3" t="s">
        <v>203</v>
      </c>
      <c r="Y129" s="14">
        <v>2</v>
      </c>
      <c r="Z129" s="14">
        <v>1</v>
      </c>
      <c r="AA129" s="14">
        <v>0</v>
      </c>
      <c r="AB129" s="23">
        <f t="shared" si="37"/>
        <v>0</v>
      </c>
      <c r="AC129" s="3" t="s">
        <v>266</v>
      </c>
      <c r="AD129" s="25">
        <v>1</v>
      </c>
      <c r="AE129" s="20">
        <f t="shared" si="26"/>
        <v>0</v>
      </c>
      <c r="AF129" s="20">
        <f t="shared" si="27"/>
        <v>0</v>
      </c>
      <c r="AG129" s="20">
        <f t="shared" si="33"/>
        <v>1</v>
      </c>
      <c r="AH129" s="20">
        <f t="shared" si="28"/>
        <v>0</v>
      </c>
      <c r="AI129" s="20">
        <f t="shared" si="29"/>
        <v>-70.710678118654769</v>
      </c>
      <c r="AJ129" s="20">
        <f t="shared" si="30"/>
        <v>70.710678118654741</v>
      </c>
      <c r="AK129" s="20">
        <f t="shared" si="31"/>
        <v>0</v>
      </c>
      <c r="AL129" s="19">
        <v>100</v>
      </c>
      <c r="AM129" s="23">
        <f t="shared" si="32"/>
        <v>30.48</v>
      </c>
      <c r="AN129" s="19">
        <v>5.497787143782138</v>
      </c>
    </row>
    <row r="130" spans="1:40" ht="13.5" thickBot="1" x14ac:dyDescent="0.25">
      <c r="A130" s="5">
        <v>42569</v>
      </c>
      <c r="B130" s="3">
        <v>14</v>
      </c>
      <c r="C130" s="26" t="s">
        <v>359</v>
      </c>
      <c r="D130" s="6">
        <v>0.63263888888888886</v>
      </c>
      <c r="E130" s="13">
        <v>15</v>
      </c>
      <c r="F130" s="13">
        <f t="shared" ref="F130:F193" si="38">IF(B130=B129,((D130-D129)*1440)+F129,0)</f>
        <v>431.99999999999994</v>
      </c>
      <c r="G130" s="3" t="s">
        <v>4</v>
      </c>
      <c r="H130" s="3" t="s">
        <v>4</v>
      </c>
      <c r="I130" s="3">
        <v>35.6</v>
      </c>
      <c r="J130" s="20" t="str">
        <f t="shared" ref="J130:J193" si="39">IF(AH130=".",".",IF(AH130=0,".",ACOS(AF130/(AG130*AH130))))</f>
        <v>.</v>
      </c>
      <c r="K130" s="20" t="str">
        <f t="shared" ref="K130:K193" si="40">IF(J130=".",".",IF(AK130&lt;0,360-DEGREES(J130),DEGREES(J130)))</f>
        <v>.</v>
      </c>
      <c r="L130" s="20" t="str">
        <f t="shared" si="34"/>
        <v>.</v>
      </c>
      <c r="M130" s="3">
        <v>315</v>
      </c>
      <c r="N130" s="20" t="str">
        <f>IF(B130=B129, N129, IF(M130=".",".",IF(M130&lt;22.5,"N",IF(M130&lt;67.5,"NE",IF(M130&lt;112.5,"E",IF(M130&lt;157.5,"SE",IF(M130&lt;202.5,"S",IF(M130&lt;247.5,"SW",IF(M130&lt;292.5,"W",IF(M130&lt;337.5,"NW","N"))))))))))</f>
        <v>NE</v>
      </c>
      <c r="O130" s="20" t="str">
        <f t="shared" ref="O130:O193" si="41">IF(K130=".",".",IF(K130&lt;22.5,"N",IF(K130&lt;67.5,"NE",IF(K130&lt;112.5,"E",IF(K130&lt;157.5,"SE",IF(K130&lt;202.5,"S",IF(K130&lt;247.5,"SW",IF(K130&lt;292.5,"W",IF(K130&lt;337.5,"NW","N")))))))))</f>
        <v>.</v>
      </c>
      <c r="P130" s="20" t="str">
        <f t="shared" si="36"/>
        <v>.</v>
      </c>
      <c r="Q130" s="21">
        <f t="shared" ref="Q130:Q132" si="42">IF(AN130=".",".",IF(B130=B129,SQRT((AI130-AI129)^2+(AJ130-AJ129)^2),0))</f>
        <v>0</v>
      </c>
      <c r="R130" s="21">
        <f t="shared" ref="R130:R132" si="43">IF(AN130=".",".",IF(B130=B129,Q130+R129,0))</f>
        <v>0</v>
      </c>
      <c r="S130" s="8">
        <v>0</v>
      </c>
      <c r="T130" s="21" t="s">
        <v>4</v>
      </c>
      <c r="U130" s="21" t="str">
        <f t="shared" si="35"/>
        <v>.</v>
      </c>
      <c r="V130" s="3" t="s">
        <v>7</v>
      </c>
      <c r="W130" s="3">
        <v>0.6</v>
      </c>
      <c r="X130" s="3" t="s">
        <v>192</v>
      </c>
      <c r="Y130" s="14">
        <v>2</v>
      </c>
      <c r="Z130" s="14">
        <v>1</v>
      </c>
      <c r="AA130" s="14">
        <v>0</v>
      </c>
      <c r="AB130" s="23">
        <f t="shared" si="37"/>
        <v>0</v>
      </c>
      <c r="AC130" s="3" t="s">
        <v>266</v>
      </c>
      <c r="AD130" s="25">
        <v>1</v>
      </c>
      <c r="AE130" s="20">
        <f t="shared" ref="AE130:AE193" si="44">IF(AJ130=".",".",IF(AJ129=".",".",IF(B130=B129,AJ130-AJ129,".")))</f>
        <v>0</v>
      </c>
      <c r="AF130" s="20">
        <f t="shared" ref="AF130:AF193" si="45">IF(AE130=".",".", 0*AK130+1*AE130)</f>
        <v>0</v>
      </c>
      <c r="AG130" s="20">
        <f t="shared" si="33"/>
        <v>1</v>
      </c>
      <c r="AH130" s="20">
        <f t="shared" ref="AH130:AH193" si="46">IF(AG130=".",".",SQRT((AK130)^2+(AE130)^2))</f>
        <v>0</v>
      </c>
      <c r="AI130" s="20">
        <f t="shared" ref="AI130:AI193" si="47">IF(AN130=".",".",IF(M130&lt;90,AL130*SIN(AN130),IF(M130&lt;180,AL130*SIN(AN130),IF(M130&lt;270,AL130*SIN(AN130),AL130*SIN(AN130)))))</f>
        <v>-70.710678118654769</v>
      </c>
      <c r="AJ130" s="20">
        <f t="shared" ref="AJ130:AJ193" si="48">IF(AN130=".",".",IF(M130&lt;90,AL130*COS(AN130),IF(M130&lt;180,AL130*COS(AN130),IF(M130&lt;270,AL130*COS(AN130),AL130*COS(AN130)))))</f>
        <v>70.710678118654741</v>
      </c>
      <c r="AK130" s="20">
        <f t="shared" ref="AK130:AK193" si="49">IF(AI130=".",".",IF(AI129=".",".",IF(B130=B129,AI130-AI129,".")))</f>
        <v>0</v>
      </c>
      <c r="AL130" s="19">
        <v>100</v>
      </c>
      <c r="AM130" s="23">
        <f t="shared" ref="AM130:AM193" si="50">IF(AL130=".",".",AL130*0.3048)</f>
        <v>30.48</v>
      </c>
      <c r="AN130" s="19">
        <v>5.497787143782138</v>
      </c>
    </row>
    <row r="131" spans="1:40" ht="13.5" thickBot="1" x14ac:dyDescent="0.25">
      <c r="A131" s="5">
        <v>42569</v>
      </c>
      <c r="B131" s="3">
        <v>14</v>
      </c>
      <c r="C131" s="26" t="s">
        <v>359</v>
      </c>
      <c r="D131" s="6">
        <v>0.67291666666666661</v>
      </c>
      <c r="E131" s="13">
        <v>16</v>
      </c>
      <c r="F131" s="13">
        <f t="shared" si="38"/>
        <v>489.99999999999989</v>
      </c>
      <c r="G131" s="3" t="s">
        <v>4</v>
      </c>
      <c r="H131" s="3" t="s">
        <v>4</v>
      </c>
      <c r="I131" s="3" t="s">
        <v>4</v>
      </c>
      <c r="J131" s="20" t="str">
        <f t="shared" si="39"/>
        <v>.</v>
      </c>
      <c r="K131" s="20" t="str">
        <f t="shared" si="40"/>
        <v>.</v>
      </c>
      <c r="L131" s="20" t="str">
        <f t="shared" si="34"/>
        <v>.</v>
      </c>
      <c r="M131" s="3" t="s">
        <v>4</v>
      </c>
      <c r="N131" s="20" t="str">
        <f>IF(B131=B131, N130, IF(M131=".",".",IF(M131&lt;22.5,"N",IF(M131&lt;67.5,"NE",IF(M131&lt;112.5,"E",IF(M131&lt;157.5,"SE",IF(M131&lt;202.5,"S",IF(M131&lt;247.5,"SW",IF(M131&lt;292.5,"W",IF(M131&lt;337.5,"NW","N"))))))))))</f>
        <v>NE</v>
      </c>
      <c r="O131" s="20" t="str">
        <f t="shared" si="41"/>
        <v>.</v>
      </c>
      <c r="P131" s="20" t="str">
        <f t="shared" si="36"/>
        <v>.</v>
      </c>
      <c r="Q131" s="21" t="str">
        <f t="shared" si="42"/>
        <v>.</v>
      </c>
      <c r="R131" s="21" t="str">
        <f t="shared" si="43"/>
        <v>.</v>
      </c>
      <c r="S131" s="8" t="s">
        <v>4</v>
      </c>
      <c r="T131" s="21" t="s">
        <v>4</v>
      </c>
      <c r="U131" s="21" t="str">
        <f t="shared" si="35"/>
        <v>.</v>
      </c>
      <c r="V131" s="3" t="s">
        <v>4</v>
      </c>
      <c r="W131" s="3" t="s">
        <v>4</v>
      </c>
      <c r="X131" s="3" t="s">
        <v>146</v>
      </c>
      <c r="Y131" s="14" t="s">
        <v>4</v>
      </c>
      <c r="Z131" s="14" t="s">
        <v>4</v>
      </c>
      <c r="AA131" s="14" t="s">
        <v>4</v>
      </c>
      <c r="AB131" s="23" t="str">
        <f t="shared" si="37"/>
        <v>.</v>
      </c>
      <c r="AC131" s="3" t="s">
        <v>266</v>
      </c>
      <c r="AD131" s="25">
        <v>1</v>
      </c>
      <c r="AE131" s="20" t="str">
        <f t="shared" si="44"/>
        <v>.</v>
      </c>
      <c r="AF131" s="20" t="str">
        <f t="shared" si="45"/>
        <v>.</v>
      </c>
      <c r="AG131" s="20" t="str">
        <f t="shared" ref="AG131:AG194" si="51">IF(AF131=".",".",1)</f>
        <v>.</v>
      </c>
      <c r="AH131" s="20" t="str">
        <f t="shared" si="46"/>
        <v>.</v>
      </c>
      <c r="AI131" s="20" t="str">
        <f t="shared" si="47"/>
        <v>.</v>
      </c>
      <c r="AJ131" s="20" t="str">
        <f t="shared" si="48"/>
        <v>.</v>
      </c>
      <c r="AK131" s="20" t="str">
        <f t="shared" si="49"/>
        <v>.</v>
      </c>
      <c r="AL131" s="19" t="s">
        <v>4</v>
      </c>
      <c r="AM131" s="23" t="str">
        <f t="shared" si="50"/>
        <v>.</v>
      </c>
      <c r="AN131" s="19" t="s">
        <v>4</v>
      </c>
    </row>
    <row r="132" spans="1:40" ht="13.5" thickBot="1" x14ac:dyDescent="0.25">
      <c r="A132" s="5">
        <v>42569</v>
      </c>
      <c r="B132" s="3">
        <v>14</v>
      </c>
      <c r="C132" s="26" t="s">
        <v>359</v>
      </c>
      <c r="D132" s="6">
        <v>0.71666666666666667</v>
      </c>
      <c r="E132" s="13">
        <v>17</v>
      </c>
      <c r="F132" s="13">
        <f t="shared" si="38"/>
        <v>553</v>
      </c>
      <c r="G132" s="3" t="s">
        <v>4</v>
      </c>
      <c r="H132" s="3" t="s">
        <v>4</v>
      </c>
      <c r="I132" s="3" t="s">
        <v>4</v>
      </c>
      <c r="J132" s="20" t="str">
        <f t="shared" si="39"/>
        <v>.</v>
      </c>
      <c r="K132" s="20" t="str">
        <f t="shared" si="40"/>
        <v>.</v>
      </c>
      <c r="L132" s="20" t="str">
        <f t="shared" si="34"/>
        <v>.</v>
      </c>
      <c r="M132" s="3" t="s">
        <v>4</v>
      </c>
      <c r="N132" s="20" t="str">
        <f>IF(B132=B131, N131, IF(M132=".",".",IF(M132&lt;22.5,"N",IF(M132&lt;67.5,"NE",IF(M132&lt;112.5,"E",IF(M132&lt;157.5,"SE",IF(M132&lt;202.5,"S",IF(M132&lt;247.5,"SW",IF(M132&lt;292.5,"W",IF(M132&lt;337.5,"NW","N"))))))))))</f>
        <v>NE</v>
      </c>
      <c r="O132" s="20" t="str">
        <f t="shared" si="41"/>
        <v>.</v>
      </c>
      <c r="P132" s="20" t="str">
        <f t="shared" si="36"/>
        <v>.</v>
      </c>
      <c r="Q132" s="21" t="str">
        <f t="shared" si="42"/>
        <v>.</v>
      </c>
      <c r="R132" s="21" t="str">
        <f t="shared" si="43"/>
        <v>.</v>
      </c>
      <c r="S132" s="8" t="s">
        <v>4</v>
      </c>
      <c r="T132" s="21" t="s">
        <v>4</v>
      </c>
      <c r="U132" s="21" t="str">
        <f t="shared" si="35"/>
        <v>.</v>
      </c>
      <c r="V132" s="3" t="s">
        <v>4</v>
      </c>
      <c r="W132" s="3" t="s">
        <v>4</v>
      </c>
      <c r="X132" s="3" t="s">
        <v>146</v>
      </c>
      <c r="Y132" s="14" t="s">
        <v>4</v>
      </c>
      <c r="Z132" s="14" t="s">
        <v>4</v>
      </c>
      <c r="AA132" s="14" t="s">
        <v>4</v>
      </c>
      <c r="AB132" s="23" t="str">
        <f t="shared" si="37"/>
        <v>.</v>
      </c>
      <c r="AC132" s="3" t="s">
        <v>266</v>
      </c>
      <c r="AD132" s="25">
        <v>1</v>
      </c>
      <c r="AE132" s="20" t="str">
        <f t="shared" si="44"/>
        <v>.</v>
      </c>
      <c r="AF132" s="20" t="str">
        <f t="shared" si="45"/>
        <v>.</v>
      </c>
      <c r="AG132" s="20" t="str">
        <f t="shared" si="51"/>
        <v>.</v>
      </c>
      <c r="AH132" s="20" t="str">
        <f t="shared" si="46"/>
        <v>.</v>
      </c>
      <c r="AI132" s="20" t="str">
        <f t="shared" si="47"/>
        <v>.</v>
      </c>
      <c r="AJ132" s="20" t="str">
        <f t="shared" si="48"/>
        <v>.</v>
      </c>
      <c r="AK132" s="20" t="str">
        <f t="shared" si="49"/>
        <v>.</v>
      </c>
      <c r="AL132" s="19" t="s">
        <v>4</v>
      </c>
      <c r="AM132" s="23" t="str">
        <f t="shared" si="50"/>
        <v>.</v>
      </c>
      <c r="AN132" s="19" t="s">
        <v>4</v>
      </c>
    </row>
    <row r="133" spans="1:40" ht="13.5" thickBot="1" x14ac:dyDescent="0.25">
      <c r="A133" s="5">
        <v>42569</v>
      </c>
      <c r="B133" s="3">
        <v>14</v>
      </c>
      <c r="C133" s="26" t="s">
        <v>359</v>
      </c>
      <c r="D133" s="6">
        <v>0.75763888888888886</v>
      </c>
      <c r="E133" s="13">
        <v>18</v>
      </c>
      <c r="F133" s="13">
        <f t="shared" si="38"/>
        <v>612</v>
      </c>
      <c r="G133" s="3" t="s">
        <v>4</v>
      </c>
      <c r="H133" s="3" t="s">
        <v>4</v>
      </c>
      <c r="I133" s="3">
        <v>31.1</v>
      </c>
      <c r="J133" s="20" t="str">
        <f t="shared" si="39"/>
        <v>.</v>
      </c>
      <c r="K133" s="20" t="str">
        <f t="shared" si="40"/>
        <v>.</v>
      </c>
      <c r="L133" s="20" t="str">
        <f t="shared" ref="L133:L196" si="52">IF(K133=".",".",IF(K133-K132&gt;180,(K133-K132)-360,IF(K133-K132&lt;-180,-360-(K133-K132),IF(K133-K132&gt;180,360-(K133-K132),K133-K132))))</f>
        <v>.</v>
      </c>
      <c r="M133" s="3">
        <v>315</v>
      </c>
      <c r="N133" s="20" t="str">
        <f>IF(B133=B133, N132, IF(M133=".",".",IF(M133&lt;22.5,"N",IF(M133&lt;67.5,"NE",IF(M133&lt;112.5,"E",IF(M133&lt;157.5,"SE",IF(M133&lt;202.5,"S",IF(M133&lt;247.5,"SW",IF(M133&lt;292.5,"W",IF(M133&lt;337.5,"NW","N"))))))))))</f>
        <v>NE</v>
      </c>
      <c r="O133" s="20" t="str">
        <f t="shared" si="41"/>
        <v>.</v>
      </c>
      <c r="P133" s="20" t="str">
        <f t="shared" si="36"/>
        <v>.</v>
      </c>
      <c r="Q133" s="21">
        <v>0</v>
      </c>
      <c r="R133" s="21">
        <v>0</v>
      </c>
      <c r="S133" s="8">
        <v>0</v>
      </c>
      <c r="T133" s="21">
        <f>SQRT((AJ133-AJ123)^2+(AI133-AI123)^2)</f>
        <v>0</v>
      </c>
      <c r="U133" s="21">
        <f t="shared" ref="U133:U196" si="53">IF(T133=".",".",IF(T133=0,0,R133/T133))</f>
        <v>0</v>
      </c>
      <c r="V133" s="3" t="s">
        <v>7</v>
      </c>
      <c r="W133" s="3">
        <v>1.3</v>
      </c>
      <c r="X133" s="3" t="s">
        <v>46</v>
      </c>
      <c r="Y133" s="14">
        <v>2</v>
      </c>
      <c r="Z133" s="14">
        <v>1</v>
      </c>
      <c r="AA133" s="14">
        <v>0</v>
      </c>
      <c r="AB133" s="23">
        <f t="shared" si="37"/>
        <v>0</v>
      </c>
      <c r="AC133" s="3" t="s">
        <v>266</v>
      </c>
      <c r="AD133" s="25">
        <v>1</v>
      </c>
      <c r="AE133" s="20" t="str">
        <f t="shared" si="44"/>
        <v>.</v>
      </c>
      <c r="AF133" s="20" t="str">
        <f t="shared" si="45"/>
        <v>.</v>
      </c>
      <c r="AG133" s="20" t="str">
        <f t="shared" si="51"/>
        <v>.</v>
      </c>
      <c r="AH133" s="20" t="str">
        <f t="shared" si="46"/>
        <v>.</v>
      </c>
      <c r="AI133" s="20">
        <f t="shared" si="47"/>
        <v>-70.710678118654769</v>
      </c>
      <c r="AJ133" s="20">
        <f t="shared" si="48"/>
        <v>70.710678118654741</v>
      </c>
      <c r="AK133" s="20" t="str">
        <f t="shared" si="49"/>
        <v>.</v>
      </c>
      <c r="AL133" s="19">
        <v>100</v>
      </c>
      <c r="AM133" s="23">
        <f t="shared" si="50"/>
        <v>30.48</v>
      </c>
      <c r="AN133" s="19">
        <v>5.497787143782138</v>
      </c>
    </row>
    <row r="134" spans="1:40" ht="13.5" thickBot="1" x14ac:dyDescent="0.25">
      <c r="A134" s="5">
        <v>42570</v>
      </c>
      <c r="B134" s="3">
        <v>9</v>
      </c>
      <c r="C134" s="26" t="s">
        <v>358</v>
      </c>
      <c r="D134" s="6">
        <v>0.34166666666666662</v>
      </c>
      <c r="E134" s="13">
        <v>8</v>
      </c>
      <c r="F134" s="13">
        <f t="shared" si="38"/>
        <v>0</v>
      </c>
      <c r="G134" s="3">
        <v>23.6</v>
      </c>
      <c r="H134" s="3" t="s">
        <v>365</v>
      </c>
      <c r="I134" s="3">
        <v>24.8</v>
      </c>
      <c r="J134" s="20" t="str">
        <f t="shared" si="39"/>
        <v>.</v>
      </c>
      <c r="K134" s="20" t="str">
        <f t="shared" si="40"/>
        <v>.</v>
      </c>
      <c r="L134" s="20" t="str">
        <f t="shared" si="52"/>
        <v>.</v>
      </c>
      <c r="M134" s="3">
        <v>54</v>
      </c>
      <c r="N134" s="20" t="str">
        <f>IF(B134=B133, N133, IF(M134=".",".",IF(M134&lt;22.5,"N",IF(M134&lt;67.5,"NE",IF(M134&lt;112.5,"E",IF(M134&lt;157.5,"SE",IF(M134&lt;202.5,"S",IF(M134&lt;247.5,"SW",IF(M134&lt;292.5,"W",IF(M134&lt;337.5,"NW","N"))))))))))</f>
        <v>NE</v>
      </c>
      <c r="O134" s="20" t="str">
        <f t="shared" si="41"/>
        <v>.</v>
      </c>
      <c r="P134" s="20" t="str">
        <f t="shared" si="36"/>
        <v>.</v>
      </c>
      <c r="Q134" s="21">
        <f t="shared" ref="Q134:Q197" si="54">IF(AN134=".",".",IF(B134=B133,SQRT((AI134-AI133)^2+(AJ134-AJ133)^2),0))</f>
        <v>0</v>
      </c>
      <c r="R134" s="21">
        <f t="shared" ref="R134:R197" si="55">IF(AN134=".",".",IF(B134=B133,Q134+R133,0))</f>
        <v>0</v>
      </c>
      <c r="S134" s="8">
        <v>1</v>
      </c>
      <c r="T134" s="21" t="s">
        <v>4</v>
      </c>
      <c r="U134" s="21" t="str">
        <f t="shared" si="53"/>
        <v>.</v>
      </c>
      <c r="V134" s="3" t="s">
        <v>128</v>
      </c>
      <c r="W134" s="3">
        <v>2.5</v>
      </c>
      <c r="X134" s="3" t="s">
        <v>48</v>
      </c>
      <c r="Y134" s="14">
        <v>2</v>
      </c>
      <c r="Z134" s="14">
        <v>1</v>
      </c>
      <c r="AA134" s="14">
        <v>0</v>
      </c>
      <c r="AB134" s="23">
        <f t="shared" si="37"/>
        <v>0</v>
      </c>
      <c r="AC134" s="3" t="s">
        <v>267</v>
      </c>
      <c r="AD134" s="25">
        <v>0</v>
      </c>
      <c r="AE134" s="20" t="str">
        <f t="shared" si="44"/>
        <v>.</v>
      </c>
      <c r="AF134" s="20" t="str">
        <f t="shared" si="45"/>
        <v>.</v>
      </c>
      <c r="AG134" s="20" t="str">
        <f t="shared" si="51"/>
        <v>.</v>
      </c>
      <c r="AH134" s="20" t="str">
        <f t="shared" si="46"/>
        <v>.</v>
      </c>
      <c r="AI134" s="20">
        <f t="shared" si="47"/>
        <v>80.901699437494742</v>
      </c>
      <c r="AJ134" s="20">
        <f t="shared" si="48"/>
        <v>58.778525229247315</v>
      </c>
      <c r="AK134" s="20" t="str">
        <f t="shared" si="49"/>
        <v>.</v>
      </c>
      <c r="AL134" s="19">
        <v>100</v>
      </c>
      <c r="AM134" s="23">
        <f t="shared" si="50"/>
        <v>30.48</v>
      </c>
      <c r="AN134" s="19">
        <v>0.94247779607693793</v>
      </c>
    </row>
    <row r="135" spans="1:40" ht="13.5" thickBot="1" x14ac:dyDescent="0.25">
      <c r="A135" s="5">
        <v>42570</v>
      </c>
      <c r="B135" s="3">
        <v>9</v>
      </c>
      <c r="C135" s="26" t="s">
        <v>358</v>
      </c>
      <c r="D135" s="6">
        <v>0.37986111111111115</v>
      </c>
      <c r="E135" s="13">
        <v>9</v>
      </c>
      <c r="F135" s="13">
        <f t="shared" si="38"/>
        <v>55.000000000000128</v>
      </c>
      <c r="G135" s="3">
        <v>34.200000000000003</v>
      </c>
      <c r="H135" s="3" t="s">
        <v>365</v>
      </c>
      <c r="I135" s="3">
        <v>27.6</v>
      </c>
      <c r="J135" s="20">
        <f t="shared" si="39"/>
        <v>0.11890661832342286</v>
      </c>
      <c r="K135" s="20">
        <f t="shared" si="40"/>
        <v>353.18715261389491</v>
      </c>
      <c r="L135" s="20">
        <f>K135-MOD(M134+180,360)</f>
        <v>119.18715261389491</v>
      </c>
      <c r="M135" s="3">
        <v>53</v>
      </c>
      <c r="N135" s="20" t="str">
        <f>IF(B135=B135, N134, IF(M135=".",".",IF(M135&lt;22.5,"N",IF(M135&lt;67.5,"NE",IF(M135&lt;112.5,"E",IF(M135&lt;157.5,"SE",IF(M135&lt;202.5,"S",IF(M135&lt;247.5,"SW",IF(M135&lt;292.5,"W",IF(M135&lt;337.5,"NW","N"))))))))))</f>
        <v>NE</v>
      </c>
      <c r="O135" s="20" t="str">
        <f t="shared" si="41"/>
        <v>N</v>
      </c>
      <c r="P135" s="20">
        <f t="shared" ref="P135:P198" si="56">IF(O135=".",".",IF(O135="N", 1, IF( O135 ="NE", 2, IF(O135="E",3,IF(O135="SE",4,IF(O135="S",5,IF(O135="SW",6,IF(O135="W",7,8))))))))</f>
        <v>1</v>
      </c>
      <c r="Q135" s="21">
        <f t="shared" si="54"/>
        <v>2.0190487465380835</v>
      </c>
      <c r="R135" s="21">
        <f t="shared" si="55"/>
        <v>2.0190487465380835</v>
      </c>
      <c r="S135" s="8">
        <v>1</v>
      </c>
      <c r="T135" s="21" t="s">
        <v>4</v>
      </c>
      <c r="U135" s="21" t="str">
        <f t="shared" si="53"/>
        <v>.</v>
      </c>
      <c r="V135" s="3" t="s">
        <v>33</v>
      </c>
      <c r="W135" s="3">
        <v>0.5</v>
      </c>
      <c r="X135" s="3" t="s">
        <v>4</v>
      </c>
      <c r="Y135" s="14">
        <v>2</v>
      </c>
      <c r="Z135" s="14">
        <v>1</v>
      </c>
      <c r="AA135" s="14">
        <v>0</v>
      </c>
      <c r="AB135" s="23">
        <f t="shared" si="37"/>
        <v>0</v>
      </c>
      <c r="AC135" s="3" t="s">
        <v>267</v>
      </c>
      <c r="AD135" s="25">
        <v>0</v>
      </c>
      <c r="AE135" s="20">
        <f t="shared" si="44"/>
        <v>2.0047921091095731</v>
      </c>
      <c r="AF135" s="20">
        <f t="shared" si="45"/>
        <v>2.0047921091095731</v>
      </c>
      <c r="AG135" s="20">
        <f t="shared" si="51"/>
        <v>1</v>
      </c>
      <c r="AH135" s="20">
        <f t="shared" si="46"/>
        <v>2.0190487465380835</v>
      </c>
      <c r="AI135" s="20">
        <f t="shared" si="47"/>
        <v>80.662186514776579</v>
      </c>
      <c r="AJ135" s="20">
        <f t="shared" si="48"/>
        <v>60.783317338356888</v>
      </c>
      <c r="AK135" s="20">
        <f t="shared" si="49"/>
        <v>-0.23951292271816271</v>
      </c>
      <c r="AL135" s="19">
        <v>101</v>
      </c>
      <c r="AM135" s="23">
        <f t="shared" si="50"/>
        <v>30.784800000000001</v>
      </c>
      <c r="AN135" s="19">
        <v>0.92502450355699462</v>
      </c>
    </row>
    <row r="136" spans="1:40" ht="13.5" thickBot="1" x14ac:dyDescent="0.25">
      <c r="A136" s="5">
        <v>42570</v>
      </c>
      <c r="B136" s="3">
        <v>9</v>
      </c>
      <c r="C136" s="26" t="s">
        <v>358</v>
      </c>
      <c r="D136" s="6">
        <v>0.42152777777777778</v>
      </c>
      <c r="E136" s="13">
        <v>10</v>
      </c>
      <c r="F136" s="13">
        <f t="shared" si="38"/>
        <v>115.00000000000007</v>
      </c>
      <c r="G136" s="3">
        <v>39.5</v>
      </c>
      <c r="H136" s="3" t="s">
        <v>365</v>
      </c>
      <c r="I136" s="3">
        <v>29.5</v>
      </c>
      <c r="J136" s="20">
        <f t="shared" si="39"/>
        <v>0.92502450355699239</v>
      </c>
      <c r="K136" s="20">
        <f t="shared" si="40"/>
        <v>52.999999999999872</v>
      </c>
      <c r="L136" s="20">
        <f t="shared" si="52"/>
        <v>-59.812847386104977</v>
      </c>
      <c r="M136" s="3">
        <v>53</v>
      </c>
      <c r="N136" s="20" t="str">
        <f>IF(B136=B135, N135, IF(M136=".",".",IF(M136&lt;22.5,"N",IF(M136&lt;67.5,"NE",IF(M136&lt;112.5,"E",IF(M136&lt;157.5,"SE",IF(M136&lt;202.5,"S",IF(M136&lt;247.5,"SW",IF(M136&lt;292.5,"W",IF(M136&lt;337.5,"NW","N"))))))))))</f>
        <v>NE</v>
      </c>
      <c r="O136" s="20" t="str">
        <f t="shared" si="41"/>
        <v>NE</v>
      </c>
      <c r="P136" s="20">
        <f t="shared" si="56"/>
        <v>2</v>
      </c>
      <c r="Q136" s="21">
        <f t="shared" si="54"/>
        <v>1.9999999999999978</v>
      </c>
      <c r="R136" s="21">
        <f t="shared" si="55"/>
        <v>4.0190487465380809</v>
      </c>
      <c r="S136" s="8">
        <v>1</v>
      </c>
      <c r="T136" s="21" t="s">
        <v>4</v>
      </c>
      <c r="U136" s="21" t="str">
        <f t="shared" si="53"/>
        <v>.</v>
      </c>
      <c r="V136" s="3" t="s">
        <v>6</v>
      </c>
      <c r="W136" s="3">
        <v>0.8</v>
      </c>
      <c r="X136" s="3" t="s">
        <v>4</v>
      </c>
      <c r="Y136" s="14">
        <v>2</v>
      </c>
      <c r="Z136" s="14">
        <v>1</v>
      </c>
      <c r="AA136" s="14">
        <v>0</v>
      </c>
      <c r="AB136" s="23">
        <f t="shared" si="37"/>
        <v>0</v>
      </c>
      <c r="AC136" s="3" t="s">
        <v>267</v>
      </c>
      <c r="AD136" s="25">
        <v>0</v>
      </c>
      <c r="AE136" s="20">
        <f t="shared" si="44"/>
        <v>1.2036300463040988</v>
      </c>
      <c r="AF136" s="20">
        <f t="shared" si="45"/>
        <v>1.2036300463040988</v>
      </c>
      <c r="AG136" s="20">
        <f t="shared" si="51"/>
        <v>1</v>
      </c>
      <c r="AH136" s="20">
        <f t="shared" si="46"/>
        <v>1.9999999999999978</v>
      </c>
      <c r="AI136" s="20">
        <f t="shared" si="47"/>
        <v>82.25945753487116</v>
      </c>
      <c r="AJ136" s="20">
        <f t="shared" si="48"/>
        <v>61.986947384660986</v>
      </c>
      <c r="AK136" s="20">
        <f t="shared" si="49"/>
        <v>1.5972710200945812</v>
      </c>
      <c r="AL136" s="19">
        <v>103</v>
      </c>
      <c r="AM136" s="23">
        <f t="shared" si="50"/>
        <v>31.394400000000001</v>
      </c>
      <c r="AN136" s="19">
        <v>0.92502450355699462</v>
      </c>
    </row>
    <row r="137" spans="1:40" ht="13.5" thickBot="1" x14ac:dyDescent="0.25">
      <c r="A137" s="5">
        <v>42570</v>
      </c>
      <c r="B137" s="3">
        <v>9</v>
      </c>
      <c r="C137" s="26" t="s">
        <v>358</v>
      </c>
      <c r="D137" s="6">
        <v>0.46388888888888885</v>
      </c>
      <c r="E137" s="13">
        <v>11</v>
      </c>
      <c r="F137" s="13">
        <f t="shared" si="38"/>
        <v>176</v>
      </c>
      <c r="G137" s="3">
        <v>44.3</v>
      </c>
      <c r="H137" s="3" t="s">
        <v>365</v>
      </c>
      <c r="I137" s="3">
        <v>31.4</v>
      </c>
      <c r="J137" s="20" t="str">
        <f t="shared" si="39"/>
        <v>.</v>
      </c>
      <c r="K137" s="20" t="str">
        <f t="shared" si="40"/>
        <v>.</v>
      </c>
      <c r="L137" s="20" t="str">
        <f t="shared" si="52"/>
        <v>.</v>
      </c>
      <c r="M137" s="3">
        <v>53</v>
      </c>
      <c r="N137" s="20" t="str">
        <f>IF(B137=B136, N136, IF(M137=".",".",IF(M137&lt;22.5,"N",IF(M137&lt;67.5,"NE",IF(M137&lt;112.5,"E",IF(M137&lt;157.5,"SE",IF(M137&lt;202.5,"S",IF(M137&lt;247.5,"SW",IF(M137&lt;292.5,"W",IF(M137&lt;337.5,"NW","N"))))))))))</f>
        <v>NE</v>
      </c>
      <c r="O137" s="20" t="str">
        <f t="shared" si="41"/>
        <v>.</v>
      </c>
      <c r="P137" s="20" t="str">
        <f t="shared" si="56"/>
        <v>.</v>
      </c>
      <c r="Q137" s="21">
        <f t="shared" si="54"/>
        <v>0</v>
      </c>
      <c r="R137" s="21">
        <f t="shared" si="55"/>
        <v>4.0190487465380809</v>
      </c>
      <c r="S137" s="8">
        <v>1</v>
      </c>
      <c r="T137" s="21" t="s">
        <v>4</v>
      </c>
      <c r="U137" s="21" t="str">
        <f t="shared" si="53"/>
        <v>.</v>
      </c>
      <c r="V137" s="3" t="s">
        <v>6</v>
      </c>
      <c r="W137" s="3">
        <v>0.1</v>
      </c>
      <c r="X137" s="3" t="s">
        <v>4</v>
      </c>
      <c r="Y137" s="14">
        <v>2</v>
      </c>
      <c r="Z137" s="14">
        <v>1</v>
      </c>
      <c r="AA137" s="14">
        <v>0</v>
      </c>
      <c r="AB137" s="23">
        <f t="shared" si="37"/>
        <v>0</v>
      </c>
      <c r="AC137" s="3" t="s">
        <v>267</v>
      </c>
      <c r="AD137" s="25">
        <v>0</v>
      </c>
      <c r="AE137" s="20">
        <f t="shared" si="44"/>
        <v>0</v>
      </c>
      <c r="AF137" s="20">
        <f t="shared" si="45"/>
        <v>0</v>
      </c>
      <c r="AG137" s="20">
        <f t="shared" si="51"/>
        <v>1</v>
      </c>
      <c r="AH137" s="20">
        <f t="shared" si="46"/>
        <v>0</v>
      </c>
      <c r="AI137" s="20">
        <f t="shared" si="47"/>
        <v>82.25945753487116</v>
      </c>
      <c r="AJ137" s="20">
        <f t="shared" si="48"/>
        <v>61.986947384660986</v>
      </c>
      <c r="AK137" s="20">
        <f t="shared" si="49"/>
        <v>0</v>
      </c>
      <c r="AL137" s="19">
        <v>103</v>
      </c>
      <c r="AM137" s="23">
        <f t="shared" si="50"/>
        <v>31.394400000000001</v>
      </c>
      <c r="AN137" s="19">
        <v>0.92502450355699462</v>
      </c>
    </row>
    <row r="138" spans="1:40" ht="13.5" thickBot="1" x14ac:dyDescent="0.25">
      <c r="A138" s="5">
        <v>42570</v>
      </c>
      <c r="B138" s="3">
        <v>9</v>
      </c>
      <c r="C138" s="26" t="s">
        <v>358</v>
      </c>
      <c r="D138" s="6">
        <v>0.50555555555555554</v>
      </c>
      <c r="E138" s="13">
        <v>12</v>
      </c>
      <c r="F138" s="13">
        <f t="shared" si="38"/>
        <v>236.00000000000003</v>
      </c>
      <c r="G138" s="3">
        <v>50.4</v>
      </c>
      <c r="H138" s="3" t="s">
        <v>365</v>
      </c>
      <c r="I138" s="3">
        <v>31.7</v>
      </c>
      <c r="J138" s="20" t="str">
        <f t="shared" si="39"/>
        <v>.</v>
      </c>
      <c r="K138" s="20" t="str">
        <f t="shared" si="40"/>
        <v>.</v>
      </c>
      <c r="L138" s="20" t="str">
        <f t="shared" si="52"/>
        <v>.</v>
      </c>
      <c r="M138" s="3">
        <v>53</v>
      </c>
      <c r="N138" s="20" t="str">
        <f>IF(B138=B138, N137, IF(M138=".",".",IF(M138&lt;22.5,"N",IF(M138&lt;67.5,"NE",IF(M138&lt;112.5,"E",IF(M138&lt;157.5,"SE",IF(M138&lt;202.5,"S",IF(M138&lt;247.5,"SW",IF(M138&lt;292.5,"W",IF(M138&lt;337.5,"NW","N"))))))))))</f>
        <v>NE</v>
      </c>
      <c r="O138" s="20" t="str">
        <f t="shared" si="41"/>
        <v>.</v>
      </c>
      <c r="P138" s="20" t="str">
        <f t="shared" si="56"/>
        <v>.</v>
      </c>
      <c r="Q138" s="21">
        <f t="shared" si="54"/>
        <v>0</v>
      </c>
      <c r="R138" s="21">
        <f t="shared" si="55"/>
        <v>4.0190487465380809</v>
      </c>
      <c r="S138" s="8">
        <v>1</v>
      </c>
      <c r="T138" s="21" t="s">
        <v>4</v>
      </c>
      <c r="U138" s="21" t="str">
        <f t="shared" si="53"/>
        <v>.</v>
      </c>
      <c r="V138" s="3" t="s">
        <v>6</v>
      </c>
      <c r="W138" s="3">
        <v>0.6</v>
      </c>
      <c r="X138" s="3" t="s">
        <v>4</v>
      </c>
      <c r="Y138" s="14">
        <v>2</v>
      </c>
      <c r="Z138" s="14">
        <v>1</v>
      </c>
      <c r="AA138" s="14">
        <v>0</v>
      </c>
      <c r="AB138" s="23">
        <f t="shared" ref="AB138:AB201" si="57">IF(AA138=0,0,IF(AA138=".",".",IF(AA138=AA137,".",1)))</f>
        <v>0</v>
      </c>
      <c r="AC138" s="3" t="s">
        <v>267</v>
      </c>
      <c r="AD138" s="25">
        <v>0</v>
      </c>
      <c r="AE138" s="20">
        <f t="shared" si="44"/>
        <v>0</v>
      </c>
      <c r="AF138" s="20">
        <f t="shared" si="45"/>
        <v>0</v>
      </c>
      <c r="AG138" s="20">
        <f t="shared" si="51"/>
        <v>1</v>
      </c>
      <c r="AH138" s="20">
        <f t="shared" si="46"/>
        <v>0</v>
      </c>
      <c r="AI138" s="20">
        <f t="shared" si="47"/>
        <v>82.25945753487116</v>
      </c>
      <c r="AJ138" s="20">
        <f t="shared" si="48"/>
        <v>61.986947384660986</v>
      </c>
      <c r="AK138" s="20">
        <f t="shared" si="49"/>
        <v>0</v>
      </c>
      <c r="AL138" s="19">
        <v>103</v>
      </c>
      <c r="AM138" s="23">
        <f t="shared" si="50"/>
        <v>31.394400000000001</v>
      </c>
      <c r="AN138" s="19">
        <v>0.92502450355699462</v>
      </c>
    </row>
    <row r="139" spans="1:40" ht="13.5" thickBot="1" x14ac:dyDescent="0.25">
      <c r="A139" s="5">
        <v>42570</v>
      </c>
      <c r="B139" s="3">
        <v>9</v>
      </c>
      <c r="C139" s="26" t="s">
        <v>358</v>
      </c>
      <c r="D139" s="6">
        <v>0.54861111111111105</v>
      </c>
      <c r="E139" s="13">
        <v>13</v>
      </c>
      <c r="F139" s="13">
        <f t="shared" si="38"/>
        <v>298</v>
      </c>
      <c r="G139" s="3">
        <v>52.2</v>
      </c>
      <c r="H139" s="3" t="s">
        <v>365</v>
      </c>
      <c r="I139" s="3">
        <v>30.8</v>
      </c>
      <c r="J139" s="20" t="str">
        <f t="shared" si="39"/>
        <v>.</v>
      </c>
      <c r="K139" s="20" t="str">
        <f t="shared" si="40"/>
        <v>.</v>
      </c>
      <c r="L139" s="20" t="str">
        <f t="shared" si="52"/>
        <v>.</v>
      </c>
      <c r="M139" s="3">
        <v>53</v>
      </c>
      <c r="N139" s="20" t="str">
        <f>IF(B139=B138, N138, IF(M139=".",".",IF(M139&lt;22.5,"N",IF(M139&lt;67.5,"NE",IF(M139&lt;112.5,"E",IF(M139&lt;157.5,"SE",IF(M139&lt;202.5,"S",IF(M139&lt;247.5,"SW",IF(M139&lt;292.5,"W",IF(M139&lt;337.5,"NW","N"))))))))))</f>
        <v>NE</v>
      </c>
      <c r="O139" s="20" t="str">
        <f t="shared" si="41"/>
        <v>.</v>
      </c>
      <c r="P139" s="20" t="str">
        <f t="shared" si="56"/>
        <v>.</v>
      </c>
      <c r="Q139" s="21">
        <f t="shared" si="54"/>
        <v>0</v>
      </c>
      <c r="R139" s="21">
        <f t="shared" si="55"/>
        <v>4.0190487465380809</v>
      </c>
      <c r="S139" s="8">
        <v>1</v>
      </c>
      <c r="T139" s="21" t="s">
        <v>4</v>
      </c>
      <c r="U139" s="21" t="str">
        <f t="shared" si="53"/>
        <v>.</v>
      </c>
      <c r="V139" s="3" t="s">
        <v>6</v>
      </c>
      <c r="W139" s="3">
        <v>1</v>
      </c>
      <c r="X139" s="3" t="s">
        <v>4</v>
      </c>
      <c r="Y139" s="14">
        <v>2</v>
      </c>
      <c r="Z139" s="14">
        <v>1</v>
      </c>
      <c r="AA139" s="14">
        <v>0</v>
      </c>
      <c r="AB139" s="23">
        <f t="shared" si="57"/>
        <v>0</v>
      </c>
      <c r="AC139" s="3" t="s">
        <v>267</v>
      </c>
      <c r="AD139" s="25">
        <v>0</v>
      </c>
      <c r="AE139" s="20">
        <f t="shared" si="44"/>
        <v>0</v>
      </c>
      <c r="AF139" s="20">
        <f t="shared" si="45"/>
        <v>0</v>
      </c>
      <c r="AG139" s="20">
        <f t="shared" si="51"/>
        <v>1</v>
      </c>
      <c r="AH139" s="20">
        <f t="shared" si="46"/>
        <v>0</v>
      </c>
      <c r="AI139" s="20">
        <f t="shared" si="47"/>
        <v>82.25945753487116</v>
      </c>
      <c r="AJ139" s="20">
        <f t="shared" si="48"/>
        <v>61.986947384660986</v>
      </c>
      <c r="AK139" s="20">
        <f t="shared" si="49"/>
        <v>0</v>
      </c>
      <c r="AL139" s="19">
        <v>103</v>
      </c>
      <c r="AM139" s="23">
        <f t="shared" si="50"/>
        <v>31.394400000000001</v>
      </c>
      <c r="AN139" s="19">
        <v>0.92502450355699462</v>
      </c>
    </row>
    <row r="140" spans="1:40" ht="13.5" thickBot="1" x14ac:dyDescent="0.25">
      <c r="A140" s="5">
        <v>42570</v>
      </c>
      <c r="B140" s="3">
        <v>9</v>
      </c>
      <c r="C140" s="26" t="s">
        <v>358</v>
      </c>
      <c r="D140" s="6">
        <v>0.58819444444444446</v>
      </c>
      <c r="E140" s="13">
        <v>14</v>
      </c>
      <c r="F140" s="13">
        <f t="shared" si="38"/>
        <v>355.00000000000011</v>
      </c>
      <c r="G140" s="3">
        <v>52.1</v>
      </c>
      <c r="H140" s="3" t="s">
        <v>365</v>
      </c>
      <c r="I140" s="3">
        <v>31.9</v>
      </c>
      <c r="J140" s="20" t="str">
        <f t="shared" si="39"/>
        <v>.</v>
      </c>
      <c r="K140" s="20" t="str">
        <f t="shared" si="40"/>
        <v>.</v>
      </c>
      <c r="L140" s="20" t="str">
        <f t="shared" si="52"/>
        <v>.</v>
      </c>
      <c r="M140" s="3">
        <v>53</v>
      </c>
      <c r="N140" s="20" t="str">
        <f>IF(B140=B140, N139, IF(M140=".",".",IF(M140&lt;22.5,"N",IF(M140&lt;67.5,"NE",IF(M140&lt;112.5,"E",IF(M140&lt;157.5,"SE",IF(M140&lt;202.5,"S",IF(M140&lt;247.5,"SW",IF(M140&lt;292.5,"W",IF(M140&lt;337.5,"NW","N"))))))))))</f>
        <v>NE</v>
      </c>
      <c r="O140" s="20" t="str">
        <f t="shared" si="41"/>
        <v>.</v>
      </c>
      <c r="P140" s="20" t="str">
        <f t="shared" si="56"/>
        <v>.</v>
      </c>
      <c r="Q140" s="21">
        <f t="shared" si="54"/>
        <v>0</v>
      </c>
      <c r="R140" s="21">
        <f t="shared" si="55"/>
        <v>4.0190487465380809</v>
      </c>
      <c r="S140" s="8">
        <v>1</v>
      </c>
      <c r="T140" s="21" t="s">
        <v>4</v>
      </c>
      <c r="U140" s="21" t="str">
        <f t="shared" si="53"/>
        <v>.</v>
      </c>
      <c r="V140" s="3" t="s">
        <v>6</v>
      </c>
      <c r="W140" s="3">
        <v>3</v>
      </c>
      <c r="X140" s="3" t="s">
        <v>10</v>
      </c>
      <c r="Y140" s="14">
        <v>0</v>
      </c>
      <c r="Z140" s="14">
        <v>0</v>
      </c>
      <c r="AA140" s="14">
        <v>1</v>
      </c>
      <c r="AB140" s="23">
        <f t="shared" si="57"/>
        <v>1</v>
      </c>
      <c r="AC140" s="3" t="s">
        <v>267</v>
      </c>
      <c r="AD140" s="25">
        <v>0</v>
      </c>
      <c r="AE140" s="20">
        <f t="shared" si="44"/>
        <v>0</v>
      </c>
      <c r="AF140" s="20">
        <f t="shared" si="45"/>
        <v>0</v>
      </c>
      <c r="AG140" s="20">
        <f t="shared" si="51"/>
        <v>1</v>
      </c>
      <c r="AH140" s="20">
        <f t="shared" si="46"/>
        <v>0</v>
      </c>
      <c r="AI140" s="20">
        <f t="shared" si="47"/>
        <v>82.25945753487116</v>
      </c>
      <c r="AJ140" s="20">
        <f t="shared" si="48"/>
        <v>61.986947384660986</v>
      </c>
      <c r="AK140" s="20">
        <f t="shared" si="49"/>
        <v>0</v>
      </c>
      <c r="AL140" s="19">
        <v>103</v>
      </c>
      <c r="AM140" s="23">
        <f t="shared" si="50"/>
        <v>31.394400000000001</v>
      </c>
      <c r="AN140" s="19">
        <v>0.92502450355699462</v>
      </c>
    </row>
    <row r="141" spans="1:40" ht="13.5" thickBot="1" x14ac:dyDescent="0.25">
      <c r="A141" s="5">
        <v>42570</v>
      </c>
      <c r="B141" s="3">
        <v>9</v>
      </c>
      <c r="C141" s="26" t="s">
        <v>358</v>
      </c>
      <c r="D141" s="6">
        <v>0.62777777777777777</v>
      </c>
      <c r="E141" s="13">
        <v>15</v>
      </c>
      <c r="F141" s="13">
        <f t="shared" si="38"/>
        <v>412.00000000000006</v>
      </c>
      <c r="G141" s="3">
        <v>41.3</v>
      </c>
      <c r="H141" s="3" t="s">
        <v>365</v>
      </c>
      <c r="I141" s="3">
        <v>30.7</v>
      </c>
      <c r="J141" s="20" t="str">
        <f t="shared" si="39"/>
        <v>.</v>
      </c>
      <c r="K141" s="20" t="str">
        <f t="shared" si="40"/>
        <v>.</v>
      </c>
      <c r="L141" s="20" t="str">
        <f t="shared" si="52"/>
        <v>.</v>
      </c>
      <c r="M141" s="3">
        <v>53</v>
      </c>
      <c r="N141" s="20" t="str">
        <f>IF(B141=B140, N140, IF(M141=".",".",IF(M141&lt;22.5,"N",IF(M141&lt;67.5,"NE",IF(M141&lt;112.5,"E",IF(M141&lt;157.5,"SE",IF(M141&lt;202.5,"S",IF(M141&lt;247.5,"SW",IF(M141&lt;292.5,"W",IF(M141&lt;337.5,"NW","N"))))))))))</f>
        <v>NE</v>
      </c>
      <c r="O141" s="20" t="str">
        <f t="shared" si="41"/>
        <v>.</v>
      </c>
      <c r="P141" s="20" t="str">
        <f t="shared" si="56"/>
        <v>.</v>
      </c>
      <c r="Q141" s="21">
        <f t="shared" si="54"/>
        <v>0</v>
      </c>
      <c r="R141" s="21">
        <f t="shared" si="55"/>
        <v>4.0190487465380809</v>
      </c>
      <c r="S141" s="8">
        <v>1</v>
      </c>
      <c r="T141" s="21" t="s">
        <v>4</v>
      </c>
      <c r="U141" s="21" t="str">
        <f t="shared" si="53"/>
        <v>.</v>
      </c>
      <c r="V141" s="3" t="s">
        <v>6</v>
      </c>
      <c r="W141" s="3">
        <v>1</v>
      </c>
      <c r="X141" s="3" t="s">
        <v>43</v>
      </c>
      <c r="Y141" s="14">
        <v>0</v>
      </c>
      <c r="Z141" s="14">
        <v>0</v>
      </c>
      <c r="AA141" s="14">
        <v>1</v>
      </c>
      <c r="AB141" s="23" t="str">
        <f t="shared" si="57"/>
        <v>.</v>
      </c>
      <c r="AC141" s="3" t="s">
        <v>267</v>
      </c>
      <c r="AD141" s="25">
        <v>0</v>
      </c>
      <c r="AE141" s="20">
        <f t="shared" si="44"/>
        <v>0</v>
      </c>
      <c r="AF141" s="20">
        <f t="shared" si="45"/>
        <v>0</v>
      </c>
      <c r="AG141" s="20">
        <f t="shared" si="51"/>
        <v>1</v>
      </c>
      <c r="AH141" s="20">
        <f t="shared" si="46"/>
        <v>0</v>
      </c>
      <c r="AI141" s="20">
        <f t="shared" si="47"/>
        <v>82.25945753487116</v>
      </c>
      <c r="AJ141" s="20">
        <f t="shared" si="48"/>
        <v>61.986947384660986</v>
      </c>
      <c r="AK141" s="20">
        <f t="shared" si="49"/>
        <v>0</v>
      </c>
      <c r="AL141" s="19">
        <v>103</v>
      </c>
      <c r="AM141" s="23">
        <f t="shared" si="50"/>
        <v>31.394400000000001</v>
      </c>
      <c r="AN141" s="19">
        <v>0.92502450355699462</v>
      </c>
    </row>
    <row r="142" spans="1:40" ht="13.5" thickBot="1" x14ac:dyDescent="0.25">
      <c r="A142" s="5">
        <v>42570</v>
      </c>
      <c r="B142" s="3">
        <v>9</v>
      </c>
      <c r="C142" s="26" t="s">
        <v>358</v>
      </c>
      <c r="D142" s="6">
        <v>0.66875000000000007</v>
      </c>
      <c r="E142" s="13">
        <v>16</v>
      </c>
      <c r="F142" s="13">
        <f t="shared" si="38"/>
        <v>471.00000000000017</v>
      </c>
      <c r="G142" s="3">
        <v>46.9</v>
      </c>
      <c r="H142" s="3" t="s">
        <v>365</v>
      </c>
      <c r="I142" s="3">
        <v>32.1</v>
      </c>
      <c r="J142" s="20" t="str">
        <f t="shared" si="39"/>
        <v>.</v>
      </c>
      <c r="K142" s="20" t="str">
        <f t="shared" si="40"/>
        <v>.</v>
      </c>
      <c r="L142" s="20" t="str">
        <f t="shared" si="52"/>
        <v>.</v>
      </c>
      <c r="M142" s="3">
        <v>53</v>
      </c>
      <c r="N142" s="20" t="str">
        <f>IF(B142=B142, N141, IF(M142=".",".",IF(M142&lt;22.5,"N",IF(M142&lt;67.5,"NE",IF(M142&lt;112.5,"E",IF(M142&lt;157.5,"SE",IF(M142&lt;202.5,"S",IF(M142&lt;247.5,"SW",IF(M142&lt;292.5,"W",IF(M142&lt;337.5,"NW","N"))))))))))</f>
        <v>NE</v>
      </c>
      <c r="O142" s="20" t="str">
        <f t="shared" si="41"/>
        <v>.</v>
      </c>
      <c r="P142" s="20" t="str">
        <f t="shared" si="56"/>
        <v>.</v>
      </c>
      <c r="Q142" s="21">
        <f t="shared" si="54"/>
        <v>0</v>
      </c>
      <c r="R142" s="21">
        <f t="shared" si="55"/>
        <v>4.0190487465380809</v>
      </c>
      <c r="S142" s="8">
        <v>1</v>
      </c>
      <c r="T142" s="21" t="s">
        <v>4</v>
      </c>
      <c r="U142" s="21" t="str">
        <f t="shared" si="53"/>
        <v>.</v>
      </c>
      <c r="V142" s="3" t="s">
        <v>6</v>
      </c>
      <c r="W142" s="3">
        <v>5.9</v>
      </c>
      <c r="X142" s="3" t="s">
        <v>43</v>
      </c>
      <c r="Y142" s="14">
        <v>0</v>
      </c>
      <c r="Z142" s="14">
        <v>0</v>
      </c>
      <c r="AA142" s="14">
        <v>1</v>
      </c>
      <c r="AB142" s="23" t="str">
        <f t="shared" si="57"/>
        <v>.</v>
      </c>
      <c r="AC142" s="3" t="s">
        <v>267</v>
      </c>
      <c r="AD142" s="25">
        <v>0</v>
      </c>
      <c r="AE142" s="20">
        <f t="shared" si="44"/>
        <v>0</v>
      </c>
      <c r="AF142" s="20">
        <f t="shared" si="45"/>
        <v>0</v>
      </c>
      <c r="AG142" s="20">
        <f t="shared" si="51"/>
        <v>1</v>
      </c>
      <c r="AH142" s="20">
        <f t="shared" si="46"/>
        <v>0</v>
      </c>
      <c r="AI142" s="20">
        <f t="shared" si="47"/>
        <v>82.25945753487116</v>
      </c>
      <c r="AJ142" s="20">
        <f t="shared" si="48"/>
        <v>61.986947384660986</v>
      </c>
      <c r="AK142" s="20">
        <f t="shared" si="49"/>
        <v>0</v>
      </c>
      <c r="AL142" s="19">
        <v>103</v>
      </c>
      <c r="AM142" s="23">
        <f t="shared" si="50"/>
        <v>31.394400000000001</v>
      </c>
      <c r="AN142" s="19">
        <v>0.92502450355699462</v>
      </c>
    </row>
    <row r="143" spans="1:40" ht="13.5" thickBot="1" x14ac:dyDescent="0.25">
      <c r="A143" s="5">
        <v>42570</v>
      </c>
      <c r="B143" s="3">
        <v>9</v>
      </c>
      <c r="C143" s="26" t="s">
        <v>358</v>
      </c>
      <c r="D143" s="6">
        <v>0.71250000000000002</v>
      </c>
      <c r="E143" s="13">
        <v>17</v>
      </c>
      <c r="F143" s="13">
        <f t="shared" si="38"/>
        <v>534.00000000000011</v>
      </c>
      <c r="G143" s="3">
        <v>41.9</v>
      </c>
      <c r="H143" s="3" t="s">
        <v>365</v>
      </c>
      <c r="I143" s="3">
        <v>31.9</v>
      </c>
      <c r="J143" s="20" t="str">
        <f t="shared" si="39"/>
        <v>.</v>
      </c>
      <c r="K143" s="20" t="str">
        <f t="shared" si="40"/>
        <v>.</v>
      </c>
      <c r="L143" s="20" t="str">
        <f t="shared" si="52"/>
        <v>.</v>
      </c>
      <c r="M143" s="3">
        <v>53</v>
      </c>
      <c r="N143" s="20" t="str">
        <f>IF(B143=B142, N142, IF(M143=".",".",IF(M143&lt;22.5,"N",IF(M143&lt;67.5,"NE",IF(M143&lt;112.5,"E",IF(M143&lt;157.5,"SE",IF(M143&lt;202.5,"S",IF(M143&lt;247.5,"SW",IF(M143&lt;292.5,"W",IF(M143&lt;337.5,"NW","N"))))))))))</f>
        <v>NE</v>
      </c>
      <c r="O143" s="20" t="str">
        <f t="shared" si="41"/>
        <v>.</v>
      </c>
      <c r="P143" s="20" t="str">
        <f t="shared" si="56"/>
        <v>.</v>
      </c>
      <c r="Q143" s="21">
        <f t="shared" si="54"/>
        <v>0</v>
      </c>
      <c r="R143" s="21">
        <f t="shared" si="55"/>
        <v>4.0190487465380809</v>
      </c>
      <c r="S143" s="8">
        <v>1</v>
      </c>
      <c r="T143" s="21" t="s">
        <v>4</v>
      </c>
      <c r="U143" s="21" t="str">
        <f t="shared" si="53"/>
        <v>.</v>
      </c>
      <c r="V143" s="3" t="s">
        <v>6</v>
      </c>
      <c r="W143" s="3">
        <v>2.2999999999999998</v>
      </c>
      <c r="X143" s="3" t="s">
        <v>43</v>
      </c>
      <c r="Y143" s="14">
        <v>0</v>
      </c>
      <c r="Z143" s="14">
        <v>0</v>
      </c>
      <c r="AA143" s="14">
        <v>1</v>
      </c>
      <c r="AB143" s="23" t="str">
        <f t="shared" si="57"/>
        <v>.</v>
      </c>
      <c r="AC143" s="3" t="s">
        <v>267</v>
      </c>
      <c r="AD143" s="25">
        <v>0</v>
      </c>
      <c r="AE143" s="20">
        <f t="shared" si="44"/>
        <v>0</v>
      </c>
      <c r="AF143" s="20">
        <f t="shared" si="45"/>
        <v>0</v>
      </c>
      <c r="AG143" s="20">
        <f t="shared" si="51"/>
        <v>1</v>
      </c>
      <c r="AH143" s="20">
        <f t="shared" si="46"/>
        <v>0</v>
      </c>
      <c r="AI143" s="20">
        <f t="shared" si="47"/>
        <v>82.25945753487116</v>
      </c>
      <c r="AJ143" s="20">
        <f t="shared" si="48"/>
        <v>61.986947384660986</v>
      </c>
      <c r="AK143" s="20">
        <f t="shared" si="49"/>
        <v>0</v>
      </c>
      <c r="AL143" s="19">
        <v>103</v>
      </c>
      <c r="AM143" s="23">
        <f t="shared" si="50"/>
        <v>31.394400000000001</v>
      </c>
      <c r="AN143" s="19">
        <v>0.92502450355699462</v>
      </c>
    </row>
    <row r="144" spans="1:40" ht="13.5" thickBot="1" x14ac:dyDescent="0.25">
      <c r="A144" s="5">
        <v>42570</v>
      </c>
      <c r="B144" s="3">
        <v>9</v>
      </c>
      <c r="C144" s="26" t="s">
        <v>358</v>
      </c>
      <c r="D144" s="6">
        <v>0.75069444444444444</v>
      </c>
      <c r="E144" s="13">
        <v>18</v>
      </c>
      <c r="F144" s="13">
        <f t="shared" si="38"/>
        <v>589.00000000000011</v>
      </c>
      <c r="G144" s="3">
        <v>35.6</v>
      </c>
      <c r="H144" s="3" t="s">
        <v>365</v>
      </c>
      <c r="I144" s="3">
        <v>33.200000000000003</v>
      </c>
      <c r="J144" s="20" t="str">
        <f t="shared" si="39"/>
        <v>.</v>
      </c>
      <c r="K144" s="20" t="str">
        <f t="shared" si="40"/>
        <v>.</v>
      </c>
      <c r="L144" s="20" t="str">
        <f t="shared" si="52"/>
        <v>.</v>
      </c>
      <c r="M144" s="3">
        <v>53</v>
      </c>
      <c r="N144" s="20" t="str">
        <f>IF(B144=B144, N143, IF(M144=".",".",IF(M144&lt;22.5,"N",IF(M144&lt;67.5,"NE",IF(M144&lt;112.5,"E",IF(M144&lt;157.5,"SE",IF(M144&lt;202.5,"S",IF(M144&lt;247.5,"SW",IF(M144&lt;292.5,"W",IF(M144&lt;337.5,"NW","N"))))))))))</f>
        <v>NE</v>
      </c>
      <c r="O144" s="20" t="str">
        <f t="shared" si="41"/>
        <v>.</v>
      </c>
      <c r="P144" s="20" t="str">
        <f t="shared" si="56"/>
        <v>.</v>
      </c>
      <c r="Q144" s="21">
        <f t="shared" si="54"/>
        <v>0</v>
      </c>
      <c r="R144" s="21">
        <f t="shared" si="55"/>
        <v>4.0190487465380809</v>
      </c>
      <c r="S144" s="8">
        <v>1</v>
      </c>
      <c r="T144" s="21">
        <f>SQRT((AJ144-AJ134)^2+(AI144-AI134)^2)</f>
        <v>3.4838886001622589</v>
      </c>
      <c r="U144" s="21">
        <f t="shared" si="53"/>
        <v>1.1536100053115641</v>
      </c>
      <c r="V144" s="3" t="s">
        <v>6</v>
      </c>
      <c r="W144" s="3">
        <v>0</v>
      </c>
      <c r="X144" s="3" t="s">
        <v>43</v>
      </c>
      <c r="Y144" s="14">
        <v>0</v>
      </c>
      <c r="Z144" s="14">
        <v>0</v>
      </c>
      <c r="AA144" s="14">
        <v>1</v>
      </c>
      <c r="AB144" s="23" t="str">
        <f t="shared" si="57"/>
        <v>.</v>
      </c>
      <c r="AC144" s="3" t="s">
        <v>267</v>
      </c>
      <c r="AD144" s="25">
        <v>0</v>
      </c>
      <c r="AE144" s="20">
        <f t="shared" si="44"/>
        <v>0</v>
      </c>
      <c r="AF144" s="20">
        <f t="shared" si="45"/>
        <v>0</v>
      </c>
      <c r="AG144" s="20">
        <f t="shared" si="51"/>
        <v>1</v>
      </c>
      <c r="AH144" s="20">
        <f t="shared" si="46"/>
        <v>0</v>
      </c>
      <c r="AI144" s="20">
        <f t="shared" si="47"/>
        <v>82.25945753487116</v>
      </c>
      <c r="AJ144" s="20">
        <f t="shared" si="48"/>
        <v>61.986947384660986</v>
      </c>
      <c r="AK144" s="20">
        <f t="shared" si="49"/>
        <v>0</v>
      </c>
      <c r="AL144" s="19">
        <v>103</v>
      </c>
      <c r="AM144" s="23">
        <f t="shared" si="50"/>
        <v>31.394400000000001</v>
      </c>
      <c r="AN144" s="19">
        <v>0.92502450355699462</v>
      </c>
    </row>
    <row r="145" spans="1:40" ht="13.5" thickBot="1" x14ac:dyDescent="0.25">
      <c r="A145" s="5">
        <v>42570</v>
      </c>
      <c r="B145" s="3">
        <v>15</v>
      </c>
      <c r="C145" s="26" t="s">
        <v>358</v>
      </c>
      <c r="D145" s="6">
        <v>0.33819444444444446</v>
      </c>
      <c r="E145" s="13">
        <v>8</v>
      </c>
      <c r="F145" s="13">
        <f t="shared" si="38"/>
        <v>0</v>
      </c>
      <c r="G145" s="3">
        <v>22.8</v>
      </c>
      <c r="H145" s="3" t="s">
        <v>365</v>
      </c>
      <c r="I145" s="3">
        <v>22.6</v>
      </c>
      <c r="J145" s="20" t="str">
        <f t="shared" si="39"/>
        <v>.</v>
      </c>
      <c r="K145" s="20" t="str">
        <f t="shared" si="40"/>
        <v>.</v>
      </c>
      <c r="L145" s="20" t="str">
        <f t="shared" si="52"/>
        <v>.</v>
      </c>
      <c r="M145" s="3">
        <v>154</v>
      </c>
      <c r="N145" s="20" t="str">
        <f>IF(B145=B144, N144, IF(M145=".",".",IF(M145&lt;22.5,"N",IF(M145&lt;67.5,"NE",IF(M145&lt;112.5,"E",IF(M145&lt;157.5,"SE",IF(M145&lt;202.5,"S",IF(M145&lt;247.5,"SW",IF(M145&lt;292.5,"W",IF(M145&lt;337.5,"NW","N"))))))))))</f>
        <v>SE</v>
      </c>
      <c r="O145" s="20" t="str">
        <f t="shared" si="41"/>
        <v>.</v>
      </c>
      <c r="P145" s="20" t="str">
        <f t="shared" si="56"/>
        <v>.</v>
      </c>
      <c r="Q145" s="21">
        <f t="shared" si="54"/>
        <v>0</v>
      </c>
      <c r="R145" s="21">
        <f t="shared" si="55"/>
        <v>0</v>
      </c>
      <c r="S145" s="8">
        <v>1</v>
      </c>
      <c r="T145" s="21" t="s">
        <v>4</v>
      </c>
      <c r="U145" s="21" t="str">
        <f t="shared" si="53"/>
        <v>.</v>
      </c>
      <c r="V145" s="3" t="s">
        <v>128</v>
      </c>
      <c r="W145" s="3">
        <v>2</v>
      </c>
      <c r="X145" s="3" t="s">
        <v>4</v>
      </c>
      <c r="Y145" s="14">
        <v>2</v>
      </c>
      <c r="Z145" s="14">
        <v>1</v>
      </c>
      <c r="AA145" s="14">
        <v>0</v>
      </c>
      <c r="AB145" s="23">
        <f t="shared" si="57"/>
        <v>0</v>
      </c>
      <c r="AC145" s="3" t="s">
        <v>268</v>
      </c>
      <c r="AD145" s="25">
        <v>0</v>
      </c>
      <c r="AE145" s="20" t="str">
        <f t="shared" si="44"/>
        <v>.</v>
      </c>
      <c r="AF145" s="20" t="str">
        <f t="shared" si="45"/>
        <v>.</v>
      </c>
      <c r="AG145" s="20" t="str">
        <f t="shared" si="51"/>
        <v>.</v>
      </c>
      <c r="AH145" s="20" t="str">
        <f t="shared" si="46"/>
        <v>.</v>
      </c>
      <c r="AI145" s="20">
        <f t="shared" si="47"/>
        <v>43.837114678907732</v>
      </c>
      <c r="AJ145" s="20">
        <f t="shared" si="48"/>
        <v>-89.879404629916706</v>
      </c>
      <c r="AK145" s="20" t="str">
        <f t="shared" si="49"/>
        <v>.</v>
      </c>
      <c r="AL145" s="19">
        <v>100</v>
      </c>
      <c r="AM145" s="23">
        <f t="shared" si="50"/>
        <v>30.48</v>
      </c>
      <c r="AN145" s="19">
        <v>2.6878070480712677</v>
      </c>
    </row>
    <row r="146" spans="1:40" ht="13.5" thickBot="1" x14ac:dyDescent="0.25">
      <c r="A146" s="5">
        <v>42570</v>
      </c>
      <c r="B146" s="3">
        <v>15</v>
      </c>
      <c r="C146" s="26" t="s">
        <v>358</v>
      </c>
      <c r="D146" s="6">
        <v>0.3743055555555555</v>
      </c>
      <c r="E146" s="13">
        <v>9</v>
      </c>
      <c r="F146" s="13">
        <f t="shared" si="38"/>
        <v>51.999999999999893</v>
      </c>
      <c r="G146" s="3">
        <v>26.1</v>
      </c>
      <c r="H146" s="3" t="s">
        <v>365</v>
      </c>
      <c r="I146" s="3">
        <v>28</v>
      </c>
      <c r="J146" s="20">
        <f t="shared" si="39"/>
        <v>2.1630439118109859</v>
      </c>
      <c r="K146" s="20">
        <f t="shared" si="40"/>
        <v>236.06671295176267</v>
      </c>
      <c r="L146" s="20">
        <f>K146-MOD(M145+180,360)</f>
        <v>-97.933287048237332</v>
      </c>
      <c r="M146" s="3">
        <v>162</v>
      </c>
      <c r="N146" s="20" t="str">
        <f>IF(B146=B146, N145, IF(M146=".",".",IF(M146&lt;22.5,"N",IF(M146&lt;67.5,"NE",IF(M146&lt;112.5,"E",IF(M146&lt;157.5,"SE",IF(M146&lt;202.5,"S",IF(M146&lt;247.5,"SW",IF(M146&lt;292.5,"W",IF(M146&lt;337.5,"NW","N"))))))))))</f>
        <v>SE</v>
      </c>
      <c r="O146" s="20" t="str">
        <f t="shared" si="41"/>
        <v>SW</v>
      </c>
      <c r="P146" s="20">
        <f t="shared" si="56"/>
        <v>6</v>
      </c>
      <c r="Q146" s="21">
        <f t="shared" si="54"/>
        <v>14.473347364160471</v>
      </c>
      <c r="R146" s="21">
        <f t="shared" si="55"/>
        <v>14.473347364160471</v>
      </c>
      <c r="S146" s="8">
        <v>1</v>
      </c>
      <c r="T146" s="21" t="s">
        <v>4</v>
      </c>
      <c r="U146" s="21" t="str">
        <f t="shared" si="53"/>
        <v>.</v>
      </c>
      <c r="V146" s="3" t="s">
        <v>31</v>
      </c>
      <c r="W146" s="3">
        <v>0.3</v>
      </c>
      <c r="X146" s="3" t="s">
        <v>4</v>
      </c>
      <c r="Y146" s="14">
        <v>2</v>
      </c>
      <c r="Z146" s="14">
        <v>1</v>
      </c>
      <c r="AA146" s="14">
        <v>0</v>
      </c>
      <c r="AB146" s="23">
        <f t="shared" si="57"/>
        <v>0</v>
      </c>
      <c r="AC146" s="3" t="s">
        <v>268</v>
      </c>
      <c r="AD146" s="25">
        <v>0</v>
      </c>
      <c r="AE146" s="20">
        <f t="shared" si="44"/>
        <v>-8.0794165484841045</v>
      </c>
      <c r="AF146" s="20">
        <f t="shared" si="45"/>
        <v>-8.0794165484841045</v>
      </c>
      <c r="AG146" s="20">
        <f t="shared" si="51"/>
        <v>1</v>
      </c>
      <c r="AH146" s="20">
        <f t="shared" si="46"/>
        <v>14.473347364160471</v>
      </c>
      <c r="AI146" s="20">
        <f t="shared" si="47"/>
        <v>31.828750420619592</v>
      </c>
      <c r="AJ146" s="20">
        <f t="shared" si="48"/>
        <v>-97.958821178400811</v>
      </c>
      <c r="AK146" s="20">
        <f t="shared" si="49"/>
        <v>-12.00836425828814</v>
      </c>
      <c r="AL146" s="19">
        <v>103</v>
      </c>
      <c r="AM146" s="23">
        <f t="shared" si="50"/>
        <v>31.394400000000001</v>
      </c>
      <c r="AN146" s="19">
        <v>2.8274333882308138</v>
      </c>
    </row>
    <row r="147" spans="1:40" ht="13.5" thickBot="1" x14ac:dyDescent="0.25">
      <c r="A147" s="5">
        <v>42570</v>
      </c>
      <c r="B147" s="3">
        <v>15</v>
      </c>
      <c r="C147" s="26" t="s">
        <v>358</v>
      </c>
      <c r="D147" s="6">
        <v>0.41805555555555557</v>
      </c>
      <c r="E147" s="13">
        <v>10</v>
      </c>
      <c r="F147" s="13">
        <f t="shared" si="38"/>
        <v>115</v>
      </c>
      <c r="G147" s="3">
        <v>30.7</v>
      </c>
      <c r="H147" s="3" t="s">
        <v>365</v>
      </c>
      <c r="I147" s="3">
        <v>27.1</v>
      </c>
      <c r="J147" s="20">
        <f t="shared" si="39"/>
        <v>1.4154063094905811</v>
      </c>
      <c r="K147" s="20">
        <f t="shared" si="40"/>
        <v>278.90319217000211</v>
      </c>
      <c r="L147" s="20">
        <f t="shared" si="52"/>
        <v>42.836479218239447</v>
      </c>
      <c r="M147" s="3">
        <v>172</v>
      </c>
      <c r="N147" s="20" t="str">
        <f>IF(B147=B146, N146, IF(M147=".",".",IF(M147&lt;22.5,"N",IF(M147&lt;67.5,"NE",IF(M147&lt;112.5,"E",IF(M147&lt;157.5,"SE",IF(M147&lt;202.5,"S",IF(M147&lt;247.5,"SW",IF(M147&lt;292.5,"W",IF(M147&lt;337.5,"NW","N"))))))))))</f>
        <v>SE</v>
      </c>
      <c r="O147" s="20" t="str">
        <f t="shared" si="41"/>
        <v>W</v>
      </c>
      <c r="P147" s="20">
        <f t="shared" si="56"/>
        <v>7</v>
      </c>
      <c r="Q147" s="21">
        <f t="shared" si="54"/>
        <v>18.693364502693836</v>
      </c>
      <c r="R147" s="21">
        <f t="shared" si="55"/>
        <v>33.166711866854307</v>
      </c>
      <c r="S147" s="8">
        <v>1</v>
      </c>
      <c r="T147" s="21" t="s">
        <v>4</v>
      </c>
      <c r="U147" s="21" t="str">
        <f t="shared" si="53"/>
        <v>.</v>
      </c>
      <c r="V147" s="3" t="s">
        <v>31</v>
      </c>
      <c r="W147" s="3">
        <v>3.2</v>
      </c>
      <c r="X147" s="3" t="s">
        <v>4</v>
      </c>
      <c r="Y147" s="14">
        <v>2</v>
      </c>
      <c r="Z147" s="14">
        <v>1</v>
      </c>
      <c r="AA147" s="14">
        <v>0</v>
      </c>
      <c r="AB147" s="23">
        <f t="shared" si="57"/>
        <v>0</v>
      </c>
      <c r="AC147" s="3" t="s">
        <v>268</v>
      </c>
      <c r="AD147" s="25">
        <v>0</v>
      </c>
      <c r="AE147" s="20">
        <f t="shared" si="44"/>
        <v>2.8930865792100491</v>
      </c>
      <c r="AF147" s="20">
        <f t="shared" si="45"/>
        <v>2.8930865792100491</v>
      </c>
      <c r="AG147" s="20">
        <f t="shared" si="51"/>
        <v>1</v>
      </c>
      <c r="AH147" s="20">
        <f t="shared" si="46"/>
        <v>18.693364502693836</v>
      </c>
      <c r="AI147" s="20">
        <f t="shared" si="47"/>
        <v>13.360617692166272</v>
      </c>
      <c r="AJ147" s="20">
        <f t="shared" si="48"/>
        <v>-95.065734599190762</v>
      </c>
      <c r="AK147" s="20">
        <f t="shared" si="49"/>
        <v>-18.46813272845332</v>
      </c>
      <c r="AL147" s="19">
        <v>96</v>
      </c>
      <c r="AM147" s="23">
        <f t="shared" si="50"/>
        <v>29.260800000000003</v>
      </c>
      <c r="AN147" s="19">
        <v>3.001966313430247</v>
      </c>
    </row>
    <row r="148" spans="1:40" ht="13.5" thickBot="1" x14ac:dyDescent="0.25">
      <c r="A148" s="5">
        <v>42570</v>
      </c>
      <c r="B148" s="3">
        <v>15</v>
      </c>
      <c r="C148" s="26" t="s">
        <v>358</v>
      </c>
      <c r="D148" s="6">
        <v>0.45902777777777781</v>
      </c>
      <c r="E148" s="13">
        <v>11</v>
      </c>
      <c r="F148" s="13">
        <f t="shared" si="38"/>
        <v>174.00000000000003</v>
      </c>
      <c r="G148" s="3">
        <v>54.5</v>
      </c>
      <c r="H148" s="3" t="s">
        <v>365</v>
      </c>
      <c r="I148" s="3">
        <v>29.4</v>
      </c>
      <c r="J148" s="20">
        <f t="shared" si="39"/>
        <v>1.692969374434494</v>
      </c>
      <c r="K148" s="20">
        <f t="shared" si="40"/>
        <v>263.00000000000034</v>
      </c>
      <c r="L148" s="20">
        <f t="shared" si="52"/>
        <v>-15.903192170001773</v>
      </c>
      <c r="M148" s="3">
        <v>174</v>
      </c>
      <c r="N148" s="20" t="str">
        <f>IF(B148=B148, N147, IF(M148=".",".",IF(M148&lt;22.5,"N",IF(M148&lt;67.5,"NE",IF(M148&lt;112.5,"E",IF(M148&lt;157.5,"SE",IF(M148&lt;202.5,"S",IF(M148&lt;247.5,"SW",IF(M148&lt;292.5,"W",IF(M148&lt;337.5,"NW","N"))))))))))</f>
        <v>SE</v>
      </c>
      <c r="O148" s="20" t="str">
        <f t="shared" si="41"/>
        <v>W</v>
      </c>
      <c r="P148" s="20">
        <f t="shared" si="56"/>
        <v>7</v>
      </c>
      <c r="Q148" s="21">
        <f t="shared" si="54"/>
        <v>3.3508620359583969</v>
      </c>
      <c r="R148" s="21">
        <f t="shared" si="55"/>
        <v>36.517573902812707</v>
      </c>
      <c r="S148" s="8">
        <v>1</v>
      </c>
      <c r="T148" s="21" t="s">
        <v>4</v>
      </c>
      <c r="U148" s="21" t="str">
        <f t="shared" si="53"/>
        <v>.</v>
      </c>
      <c r="V148" s="3" t="s">
        <v>6</v>
      </c>
      <c r="W148" s="3">
        <v>0.2</v>
      </c>
      <c r="X148" s="3" t="s">
        <v>10</v>
      </c>
      <c r="Y148" s="14">
        <v>0</v>
      </c>
      <c r="Z148" s="14">
        <v>0</v>
      </c>
      <c r="AA148" s="14">
        <v>1</v>
      </c>
      <c r="AB148" s="23">
        <f t="shared" si="57"/>
        <v>1</v>
      </c>
      <c r="AC148" s="3" t="s">
        <v>268</v>
      </c>
      <c r="AD148" s="25">
        <v>0</v>
      </c>
      <c r="AE148" s="20">
        <f t="shared" si="44"/>
        <v>-0.40836735616346687</v>
      </c>
      <c r="AF148" s="20">
        <f t="shared" si="45"/>
        <v>-0.40836735616346687</v>
      </c>
      <c r="AG148" s="20">
        <f t="shared" si="51"/>
        <v>1</v>
      </c>
      <c r="AH148" s="20">
        <f t="shared" si="46"/>
        <v>3.3508620359583969</v>
      </c>
      <c r="AI148" s="20">
        <f t="shared" si="47"/>
        <v>10.034732473694758</v>
      </c>
      <c r="AJ148" s="20">
        <f t="shared" si="48"/>
        <v>-95.474101955354229</v>
      </c>
      <c r="AK148" s="20">
        <f t="shared" si="49"/>
        <v>-3.3258852184715142</v>
      </c>
      <c r="AL148" s="19">
        <v>96</v>
      </c>
      <c r="AM148" s="23">
        <f t="shared" si="50"/>
        <v>29.260800000000003</v>
      </c>
      <c r="AN148" s="19">
        <v>3.0368728984701332</v>
      </c>
    </row>
    <row r="149" spans="1:40" ht="13.5" thickBot="1" x14ac:dyDescent="0.25">
      <c r="A149" s="5">
        <v>42570</v>
      </c>
      <c r="B149" s="3">
        <v>15</v>
      </c>
      <c r="C149" s="26" t="s">
        <v>358</v>
      </c>
      <c r="D149" s="6">
        <v>0.50208333333333333</v>
      </c>
      <c r="E149" s="13">
        <v>12</v>
      </c>
      <c r="F149" s="13">
        <f t="shared" si="38"/>
        <v>235.99999999999997</v>
      </c>
      <c r="G149" s="3">
        <v>55</v>
      </c>
      <c r="H149" s="3" t="s">
        <v>365</v>
      </c>
      <c r="I149" s="3">
        <v>30.4</v>
      </c>
      <c r="J149" s="20" t="str">
        <f t="shared" si="39"/>
        <v>.</v>
      </c>
      <c r="K149" s="20" t="str">
        <f t="shared" si="40"/>
        <v>.</v>
      </c>
      <c r="L149" s="20" t="str">
        <f t="shared" si="52"/>
        <v>.</v>
      </c>
      <c r="M149" s="3">
        <v>174</v>
      </c>
      <c r="N149" s="20" t="str">
        <f>IF(B149=B148, N148, IF(M149=".",".",IF(M149&lt;22.5,"N",IF(M149&lt;67.5,"NE",IF(M149&lt;112.5,"E",IF(M149&lt;157.5,"SE",IF(M149&lt;202.5,"S",IF(M149&lt;247.5,"SW",IF(M149&lt;292.5,"W",IF(M149&lt;337.5,"NW","N"))))))))))</f>
        <v>SE</v>
      </c>
      <c r="O149" s="20" t="str">
        <f t="shared" si="41"/>
        <v>.</v>
      </c>
      <c r="P149" s="20" t="str">
        <f t="shared" si="56"/>
        <v>.</v>
      </c>
      <c r="Q149" s="21">
        <f t="shared" si="54"/>
        <v>0</v>
      </c>
      <c r="R149" s="21">
        <f t="shared" si="55"/>
        <v>36.517573902812707</v>
      </c>
      <c r="S149" s="8">
        <v>1</v>
      </c>
      <c r="T149" s="21" t="s">
        <v>4</v>
      </c>
      <c r="U149" s="21" t="str">
        <f t="shared" si="53"/>
        <v>.</v>
      </c>
      <c r="V149" s="3" t="s">
        <v>6</v>
      </c>
      <c r="W149" s="3">
        <v>0.1</v>
      </c>
      <c r="X149" s="3" t="s">
        <v>4</v>
      </c>
      <c r="Y149" s="14">
        <v>0</v>
      </c>
      <c r="Z149" s="14">
        <v>0</v>
      </c>
      <c r="AA149" s="14">
        <v>1</v>
      </c>
      <c r="AB149" s="23" t="str">
        <f t="shared" si="57"/>
        <v>.</v>
      </c>
      <c r="AC149" s="3" t="s">
        <v>268</v>
      </c>
      <c r="AD149" s="25">
        <v>0</v>
      </c>
      <c r="AE149" s="20">
        <f t="shared" si="44"/>
        <v>0</v>
      </c>
      <c r="AF149" s="20">
        <f t="shared" si="45"/>
        <v>0</v>
      </c>
      <c r="AG149" s="20">
        <f t="shared" si="51"/>
        <v>1</v>
      </c>
      <c r="AH149" s="20">
        <f t="shared" si="46"/>
        <v>0</v>
      </c>
      <c r="AI149" s="20">
        <f t="shared" si="47"/>
        <v>10.034732473694758</v>
      </c>
      <c r="AJ149" s="20">
        <f t="shared" si="48"/>
        <v>-95.474101955354229</v>
      </c>
      <c r="AK149" s="20">
        <f t="shared" si="49"/>
        <v>0</v>
      </c>
      <c r="AL149" s="19">
        <v>96</v>
      </c>
      <c r="AM149" s="23">
        <f t="shared" si="50"/>
        <v>29.260800000000003</v>
      </c>
      <c r="AN149" s="19">
        <v>3.0368728984701332</v>
      </c>
    </row>
    <row r="150" spans="1:40" ht="13.5" thickBot="1" x14ac:dyDescent="0.25">
      <c r="A150" s="5">
        <v>42570</v>
      </c>
      <c r="B150" s="3">
        <v>15</v>
      </c>
      <c r="C150" s="26" t="s">
        <v>358</v>
      </c>
      <c r="D150" s="6">
        <v>0.54166666666666663</v>
      </c>
      <c r="E150" s="13">
        <v>13</v>
      </c>
      <c r="F150" s="13">
        <f t="shared" si="38"/>
        <v>292.99999999999994</v>
      </c>
      <c r="G150" s="3">
        <v>48.5</v>
      </c>
      <c r="H150" s="3" t="s">
        <v>365</v>
      </c>
      <c r="I150" s="3">
        <v>30</v>
      </c>
      <c r="J150" s="20" t="str">
        <f t="shared" si="39"/>
        <v>.</v>
      </c>
      <c r="K150" s="20" t="str">
        <f t="shared" si="40"/>
        <v>.</v>
      </c>
      <c r="L150" s="20" t="str">
        <f t="shared" si="52"/>
        <v>.</v>
      </c>
      <c r="M150" s="3">
        <v>174</v>
      </c>
      <c r="N150" s="20" t="str">
        <f>IF(B150=B150, N149, IF(M150=".",".",IF(M150&lt;22.5,"N",IF(M150&lt;67.5,"NE",IF(M150&lt;112.5,"E",IF(M150&lt;157.5,"SE",IF(M150&lt;202.5,"S",IF(M150&lt;247.5,"SW",IF(M150&lt;292.5,"W",IF(M150&lt;337.5,"NW","N"))))))))))</f>
        <v>SE</v>
      </c>
      <c r="O150" s="20" t="str">
        <f t="shared" si="41"/>
        <v>.</v>
      </c>
      <c r="P150" s="20" t="str">
        <f t="shared" si="56"/>
        <v>.</v>
      </c>
      <c r="Q150" s="21">
        <f t="shared" si="54"/>
        <v>0</v>
      </c>
      <c r="R150" s="21">
        <f t="shared" si="55"/>
        <v>36.517573902812707</v>
      </c>
      <c r="S150" s="8">
        <v>1</v>
      </c>
      <c r="T150" s="21" t="s">
        <v>4</v>
      </c>
      <c r="U150" s="21" t="str">
        <f t="shared" si="53"/>
        <v>.</v>
      </c>
      <c r="V150" s="3" t="s">
        <v>6</v>
      </c>
      <c r="W150" s="3">
        <v>0</v>
      </c>
      <c r="X150" s="3" t="s">
        <v>10</v>
      </c>
      <c r="Y150" s="14">
        <v>0</v>
      </c>
      <c r="Z150" s="14">
        <v>0</v>
      </c>
      <c r="AA150" s="14">
        <v>1</v>
      </c>
      <c r="AB150" s="23" t="str">
        <f t="shared" si="57"/>
        <v>.</v>
      </c>
      <c r="AC150" s="3" t="s">
        <v>268</v>
      </c>
      <c r="AD150" s="25">
        <v>0</v>
      </c>
      <c r="AE150" s="20">
        <f t="shared" si="44"/>
        <v>0</v>
      </c>
      <c r="AF150" s="20">
        <f t="shared" si="45"/>
        <v>0</v>
      </c>
      <c r="AG150" s="20">
        <f t="shared" si="51"/>
        <v>1</v>
      </c>
      <c r="AH150" s="20">
        <f t="shared" si="46"/>
        <v>0</v>
      </c>
      <c r="AI150" s="20">
        <f t="shared" si="47"/>
        <v>10.034732473694758</v>
      </c>
      <c r="AJ150" s="20">
        <f t="shared" si="48"/>
        <v>-95.474101955354229</v>
      </c>
      <c r="AK150" s="20">
        <f t="shared" si="49"/>
        <v>0</v>
      </c>
      <c r="AL150" s="19">
        <v>96</v>
      </c>
      <c r="AM150" s="23">
        <f t="shared" si="50"/>
        <v>29.260800000000003</v>
      </c>
      <c r="AN150" s="19">
        <v>3.0368728984701332</v>
      </c>
    </row>
    <row r="151" spans="1:40" ht="13.5" thickBot="1" x14ac:dyDescent="0.25">
      <c r="A151" s="5">
        <v>42570</v>
      </c>
      <c r="B151" s="3">
        <v>15</v>
      </c>
      <c r="C151" s="26" t="s">
        <v>358</v>
      </c>
      <c r="D151" s="6">
        <v>0.5854166666666667</v>
      </c>
      <c r="E151" s="13">
        <v>14</v>
      </c>
      <c r="F151" s="13">
        <f t="shared" si="38"/>
        <v>356.00000000000006</v>
      </c>
      <c r="G151" s="3">
        <v>55.5</v>
      </c>
      <c r="H151" s="3" t="s">
        <v>365</v>
      </c>
      <c r="I151" s="3">
        <v>32.700000000000003</v>
      </c>
      <c r="J151" s="20" t="str">
        <f t="shared" si="39"/>
        <v>.</v>
      </c>
      <c r="K151" s="20" t="str">
        <f t="shared" si="40"/>
        <v>.</v>
      </c>
      <c r="L151" s="20" t="str">
        <f t="shared" si="52"/>
        <v>.</v>
      </c>
      <c r="M151" s="3">
        <v>174</v>
      </c>
      <c r="N151" s="20" t="str">
        <f>IF(B151=B150, N150, IF(M151=".",".",IF(M151&lt;22.5,"N",IF(M151&lt;67.5,"NE",IF(M151&lt;112.5,"E",IF(M151&lt;157.5,"SE",IF(M151&lt;202.5,"S",IF(M151&lt;247.5,"SW",IF(M151&lt;292.5,"W",IF(M151&lt;337.5,"NW","N"))))))))))</f>
        <v>SE</v>
      </c>
      <c r="O151" s="20" t="str">
        <f t="shared" si="41"/>
        <v>.</v>
      </c>
      <c r="P151" s="20" t="str">
        <f t="shared" si="56"/>
        <v>.</v>
      </c>
      <c r="Q151" s="21">
        <f t="shared" si="54"/>
        <v>0</v>
      </c>
      <c r="R151" s="21">
        <f t="shared" si="55"/>
        <v>36.517573902812707</v>
      </c>
      <c r="S151" s="8">
        <v>1</v>
      </c>
      <c r="T151" s="21" t="s">
        <v>4</v>
      </c>
      <c r="U151" s="21" t="str">
        <f t="shared" si="53"/>
        <v>.</v>
      </c>
      <c r="V151" s="3" t="s">
        <v>6</v>
      </c>
      <c r="W151" s="3">
        <v>3.5</v>
      </c>
      <c r="X151" s="3" t="s">
        <v>10</v>
      </c>
      <c r="Y151" s="14">
        <v>0</v>
      </c>
      <c r="Z151" s="14">
        <v>0</v>
      </c>
      <c r="AA151" s="14">
        <v>1</v>
      </c>
      <c r="AB151" s="23" t="str">
        <f t="shared" si="57"/>
        <v>.</v>
      </c>
      <c r="AC151" s="3" t="s">
        <v>268</v>
      </c>
      <c r="AD151" s="25">
        <v>0</v>
      </c>
      <c r="AE151" s="20">
        <f t="shared" si="44"/>
        <v>0</v>
      </c>
      <c r="AF151" s="20">
        <f t="shared" si="45"/>
        <v>0</v>
      </c>
      <c r="AG151" s="20">
        <f t="shared" si="51"/>
        <v>1</v>
      </c>
      <c r="AH151" s="20">
        <f t="shared" si="46"/>
        <v>0</v>
      </c>
      <c r="AI151" s="20">
        <f t="shared" si="47"/>
        <v>10.034732473694758</v>
      </c>
      <c r="AJ151" s="20">
        <f t="shared" si="48"/>
        <v>-95.474101955354229</v>
      </c>
      <c r="AK151" s="20">
        <f t="shared" si="49"/>
        <v>0</v>
      </c>
      <c r="AL151" s="19">
        <v>96</v>
      </c>
      <c r="AM151" s="23">
        <f t="shared" si="50"/>
        <v>29.260800000000003</v>
      </c>
      <c r="AN151" s="19">
        <v>3.0368728984701332</v>
      </c>
    </row>
    <row r="152" spans="1:40" ht="13.5" thickBot="1" x14ac:dyDescent="0.25">
      <c r="A152" s="5">
        <v>42570</v>
      </c>
      <c r="B152" s="3">
        <v>15</v>
      </c>
      <c r="C152" s="26" t="s">
        <v>358</v>
      </c>
      <c r="D152" s="6">
        <v>0.62569444444444444</v>
      </c>
      <c r="E152" s="13">
        <v>15</v>
      </c>
      <c r="F152" s="13">
        <f t="shared" si="38"/>
        <v>414</v>
      </c>
      <c r="G152" s="3">
        <v>50.5</v>
      </c>
      <c r="H152" s="3" t="s">
        <v>365</v>
      </c>
      <c r="I152" s="3">
        <v>33.200000000000003</v>
      </c>
      <c r="J152" s="20" t="str">
        <f t="shared" si="39"/>
        <v>.</v>
      </c>
      <c r="K152" s="20" t="str">
        <f t="shared" si="40"/>
        <v>.</v>
      </c>
      <c r="L152" s="20" t="str">
        <f t="shared" si="52"/>
        <v>.</v>
      </c>
      <c r="M152" s="3">
        <v>174</v>
      </c>
      <c r="N152" s="20" t="str">
        <f>IF(B152=B151, N151, IF(M152=".",".",IF(M152&lt;22.5,"N",IF(M152&lt;67.5,"NE",IF(M152&lt;112.5,"E",IF(M152&lt;157.5,"SE",IF(M152&lt;202.5,"S",IF(M152&lt;247.5,"SW",IF(M152&lt;292.5,"W",IF(M152&lt;337.5,"NW","N"))))))))))</f>
        <v>SE</v>
      </c>
      <c r="O152" s="20" t="str">
        <f t="shared" si="41"/>
        <v>.</v>
      </c>
      <c r="P152" s="20" t="str">
        <f t="shared" si="56"/>
        <v>.</v>
      </c>
      <c r="Q152" s="21">
        <f t="shared" si="54"/>
        <v>0</v>
      </c>
      <c r="R152" s="21">
        <f t="shared" si="55"/>
        <v>36.517573902812707</v>
      </c>
      <c r="S152" s="8">
        <v>1</v>
      </c>
      <c r="T152" s="21" t="s">
        <v>4</v>
      </c>
      <c r="U152" s="21" t="str">
        <f t="shared" si="53"/>
        <v>.</v>
      </c>
      <c r="V152" s="3" t="s">
        <v>6</v>
      </c>
      <c r="W152" s="3">
        <v>0.6</v>
      </c>
      <c r="X152" s="3" t="s">
        <v>43</v>
      </c>
      <c r="Y152" s="14">
        <v>0</v>
      </c>
      <c r="Z152" s="14">
        <v>0</v>
      </c>
      <c r="AA152" s="14">
        <v>1</v>
      </c>
      <c r="AB152" s="23" t="str">
        <f t="shared" si="57"/>
        <v>.</v>
      </c>
      <c r="AC152" s="3" t="s">
        <v>268</v>
      </c>
      <c r="AD152" s="25">
        <v>0</v>
      </c>
      <c r="AE152" s="20">
        <f t="shared" si="44"/>
        <v>0</v>
      </c>
      <c r="AF152" s="20">
        <f t="shared" si="45"/>
        <v>0</v>
      </c>
      <c r="AG152" s="20">
        <f t="shared" si="51"/>
        <v>1</v>
      </c>
      <c r="AH152" s="20">
        <f t="shared" si="46"/>
        <v>0</v>
      </c>
      <c r="AI152" s="20">
        <f t="shared" si="47"/>
        <v>10.034732473694758</v>
      </c>
      <c r="AJ152" s="20">
        <f t="shared" si="48"/>
        <v>-95.474101955354229</v>
      </c>
      <c r="AK152" s="20">
        <f t="shared" si="49"/>
        <v>0</v>
      </c>
      <c r="AL152" s="19">
        <v>96</v>
      </c>
      <c r="AM152" s="23">
        <f t="shared" si="50"/>
        <v>29.260800000000003</v>
      </c>
      <c r="AN152" s="19">
        <v>3.0368728984701332</v>
      </c>
    </row>
    <row r="153" spans="1:40" ht="13.5" thickBot="1" x14ac:dyDescent="0.25">
      <c r="A153" s="5">
        <v>42570</v>
      </c>
      <c r="B153" s="3">
        <v>15</v>
      </c>
      <c r="C153" s="26" t="s">
        <v>358</v>
      </c>
      <c r="D153" s="6">
        <v>0.66666666666666663</v>
      </c>
      <c r="E153" s="13">
        <v>16</v>
      </c>
      <c r="F153" s="13">
        <f t="shared" si="38"/>
        <v>472.99999999999994</v>
      </c>
      <c r="G153" s="3">
        <v>43.5</v>
      </c>
      <c r="H153" s="3" t="s">
        <v>365</v>
      </c>
      <c r="I153" s="3">
        <v>32.6</v>
      </c>
      <c r="J153" s="20" t="str">
        <f t="shared" si="39"/>
        <v>.</v>
      </c>
      <c r="K153" s="20" t="str">
        <f t="shared" si="40"/>
        <v>.</v>
      </c>
      <c r="L153" s="20" t="str">
        <f t="shared" si="52"/>
        <v>.</v>
      </c>
      <c r="M153" s="3">
        <v>174</v>
      </c>
      <c r="N153" s="20" t="str">
        <f>IF(B153=B153, N152, IF(M153=".",".",IF(M153&lt;22.5,"N",IF(M153&lt;67.5,"NE",IF(M153&lt;112.5,"E",IF(M153&lt;157.5,"SE",IF(M153&lt;202.5,"S",IF(M153&lt;247.5,"SW",IF(M153&lt;292.5,"W",IF(M153&lt;337.5,"NW","N"))))))))))</f>
        <v>SE</v>
      </c>
      <c r="O153" s="20" t="str">
        <f t="shared" si="41"/>
        <v>.</v>
      </c>
      <c r="P153" s="20" t="str">
        <f t="shared" si="56"/>
        <v>.</v>
      </c>
      <c r="Q153" s="21">
        <f t="shared" si="54"/>
        <v>0</v>
      </c>
      <c r="R153" s="21">
        <f t="shared" si="55"/>
        <v>36.517573902812707</v>
      </c>
      <c r="S153" s="8">
        <v>1</v>
      </c>
      <c r="T153" s="21" t="s">
        <v>4</v>
      </c>
      <c r="U153" s="21" t="str">
        <f t="shared" si="53"/>
        <v>.</v>
      </c>
      <c r="V153" s="3" t="s">
        <v>6</v>
      </c>
      <c r="W153" s="3">
        <v>0</v>
      </c>
      <c r="X153" s="3" t="s">
        <v>43</v>
      </c>
      <c r="Y153" s="14">
        <v>0</v>
      </c>
      <c r="Z153" s="14">
        <v>0</v>
      </c>
      <c r="AA153" s="14">
        <v>1</v>
      </c>
      <c r="AB153" s="23" t="str">
        <f t="shared" si="57"/>
        <v>.</v>
      </c>
      <c r="AC153" s="3" t="s">
        <v>268</v>
      </c>
      <c r="AD153" s="25">
        <v>0</v>
      </c>
      <c r="AE153" s="20">
        <f t="shared" si="44"/>
        <v>0</v>
      </c>
      <c r="AF153" s="20">
        <f t="shared" si="45"/>
        <v>0</v>
      </c>
      <c r="AG153" s="20">
        <f t="shared" si="51"/>
        <v>1</v>
      </c>
      <c r="AH153" s="20">
        <f t="shared" si="46"/>
        <v>0</v>
      </c>
      <c r="AI153" s="20">
        <f t="shared" si="47"/>
        <v>10.034732473694758</v>
      </c>
      <c r="AJ153" s="20">
        <f t="shared" si="48"/>
        <v>-95.474101955354229</v>
      </c>
      <c r="AK153" s="20">
        <f t="shared" si="49"/>
        <v>0</v>
      </c>
      <c r="AL153" s="19">
        <v>96</v>
      </c>
      <c r="AM153" s="23">
        <f t="shared" si="50"/>
        <v>29.260800000000003</v>
      </c>
      <c r="AN153" s="19">
        <v>3.0368728984701332</v>
      </c>
    </row>
    <row r="154" spans="1:40" ht="13.5" thickBot="1" x14ac:dyDescent="0.25">
      <c r="A154" s="5">
        <v>42570</v>
      </c>
      <c r="B154" s="3">
        <v>15</v>
      </c>
      <c r="C154" s="26" t="s">
        <v>358</v>
      </c>
      <c r="D154" s="6">
        <v>0.7104166666666667</v>
      </c>
      <c r="E154" s="13">
        <v>17</v>
      </c>
      <c r="F154" s="13">
        <f t="shared" si="38"/>
        <v>536</v>
      </c>
      <c r="G154" s="3">
        <v>34.799999999999997</v>
      </c>
      <c r="H154" s="3" t="s">
        <v>365</v>
      </c>
      <c r="I154" s="3">
        <v>31.1</v>
      </c>
      <c r="J154" s="20" t="str">
        <f t="shared" si="39"/>
        <v>.</v>
      </c>
      <c r="K154" s="20" t="str">
        <f t="shared" si="40"/>
        <v>.</v>
      </c>
      <c r="L154" s="20" t="str">
        <f t="shared" si="52"/>
        <v>.</v>
      </c>
      <c r="M154" s="3">
        <v>174</v>
      </c>
      <c r="N154" s="20" t="str">
        <f>IF(B154=B153, N153, IF(M154=".",".",IF(M154&lt;22.5,"N",IF(M154&lt;67.5,"NE",IF(M154&lt;112.5,"E",IF(M154&lt;157.5,"SE",IF(M154&lt;202.5,"S",IF(M154&lt;247.5,"SW",IF(M154&lt;292.5,"W",IF(M154&lt;337.5,"NW","N"))))))))))</f>
        <v>SE</v>
      </c>
      <c r="O154" s="20" t="str">
        <f t="shared" si="41"/>
        <v>.</v>
      </c>
      <c r="P154" s="20" t="str">
        <f t="shared" si="56"/>
        <v>.</v>
      </c>
      <c r="Q154" s="21">
        <f t="shared" si="54"/>
        <v>0</v>
      </c>
      <c r="R154" s="21">
        <f t="shared" si="55"/>
        <v>36.517573902812707</v>
      </c>
      <c r="S154" s="8">
        <v>1</v>
      </c>
      <c r="T154" s="21" t="s">
        <v>4</v>
      </c>
      <c r="U154" s="21" t="str">
        <f t="shared" si="53"/>
        <v>.</v>
      </c>
      <c r="V154" s="3" t="s">
        <v>6</v>
      </c>
      <c r="W154" s="3">
        <v>3.6</v>
      </c>
      <c r="X154" s="3" t="s">
        <v>43</v>
      </c>
      <c r="Y154" s="14">
        <v>0</v>
      </c>
      <c r="Z154" s="14">
        <v>0</v>
      </c>
      <c r="AA154" s="14">
        <v>1</v>
      </c>
      <c r="AB154" s="23" t="str">
        <f t="shared" si="57"/>
        <v>.</v>
      </c>
      <c r="AC154" s="3" t="s">
        <v>268</v>
      </c>
      <c r="AD154" s="25">
        <v>0</v>
      </c>
      <c r="AE154" s="20">
        <f t="shared" si="44"/>
        <v>0</v>
      </c>
      <c r="AF154" s="20">
        <f t="shared" si="45"/>
        <v>0</v>
      </c>
      <c r="AG154" s="20">
        <f t="shared" si="51"/>
        <v>1</v>
      </c>
      <c r="AH154" s="20">
        <f t="shared" si="46"/>
        <v>0</v>
      </c>
      <c r="AI154" s="20">
        <f t="shared" si="47"/>
        <v>10.034732473694758</v>
      </c>
      <c r="AJ154" s="20">
        <f t="shared" si="48"/>
        <v>-95.474101955354229</v>
      </c>
      <c r="AK154" s="20">
        <f t="shared" si="49"/>
        <v>0</v>
      </c>
      <c r="AL154" s="19">
        <v>96</v>
      </c>
      <c r="AM154" s="23">
        <f t="shared" si="50"/>
        <v>29.260800000000003</v>
      </c>
      <c r="AN154" s="19">
        <v>3.0368728984701332</v>
      </c>
    </row>
    <row r="155" spans="1:40" ht="13.5" thickBot="1" x14ac:dyDescent="0.25">
      <c r="A155" s="5">
        <v>42570</v>
      </c>
      <c r="B155" s="3">
        <v>15</v>
      </c>
      <c r="C155" s="26" t="s">
        <v>358</v>
      </c>
      <c r="D155" s="6">
        <v>0.74861111111111101</v>
      </c>
      <c r="E155" s="13">
        <v>18</v>
      </c>
      <c r="F155" s="13">
        <f t="shared" si="38"/>
        <v>590.99999999999977</v>
      </c>
      <c r="G155" s="3">
        <v>30.6</v>
      </c>
      <c r="H155" s="3" t="s">
        <v>365</v>
      </c>
      <c r="I155" s="3">
        <v>31.7</v>
      </c>
      <c r="J155" s="20" t="str">
        <f t="shared" si="39"/>
        <v>.</v>
      </c>
      <c r="K155" s="20" t="str">
        <f t="shared" si="40"/>
        <v>.</v>
      </c>
      <c r="L155" s="20" t="str">
        <f t="shared" si="52"/>
        <v>.</v>
      </c>
      <c r="M155" s="3">
        <v>174</v>
      </c>
      <c r="N155" s="20" t="str">
        <f>IF(B155=B155, N154, IF(M155=".",".",IF(M155&lt;22.5,"N",IF(M155&lt;67.5,"NE",IF(M155&lt;112.5,"E",IF(M155&lt;157.5,"SE",IF(M155&lt;202.5,"S",IF(M155&lt;247.5,"SW",IF(M155&lt;292.5,"W",IF(M155&lt;337.5,"NW","N"))))))))))</f>
        <v>SE</v>
      </c>
      <c r="O155" s="20" t="str">
        <f t="shared" si="41"/>
        <v>.</v>
      </c>
      <c r="P155" s="20" t="str">
        <f t="shared" si="56"/>
        <v>.</v>
      </c>
      <c r="Q155" s="21">
        <f t="shared" si="54"/>
        <v>0</v>
      </c>
      <c r="R155" s="21">
        <f t="shared" si="55"/>
        <v>36.517573902812707</v>
      </c>
      <c r="S155" s="8">
        <v>1</v>
      </c>
      <c r="T155" s="21">
        <f>SQRT((AJ155-AJ145)^2+(AI155-AI145)^2)</f>
        <v>34.262248626010475</v>
      </c>
      <c r="U155" s="21">
        <f t="shared" si="53"/>
        <v>1.065825372450601</v>
      </c>
      <c r="V155" s="3" t="s">
        <v>6</v>
      </c>
      <c r="W155" s="3">
        <v>1.1000000000000001</v>
      </c>
      <c r="X155" s="3" t="s">
        <v>43</v>
      </c>
      <c r="Y155" s="14">
        <v>0</v>
      </c>
      <c r="Z155" s="14">
        <v>0</v>
      </c>
      <c r="AA155" s="14">
        <v>1</v>
      </c>
      <c r="AB155" s="23" t="str">
        <f t="shared" si="57"/>
        <v>.</v>
      </c>
      <c r="AC155" s="3" t="s">
        <v>268</v>
      </c>
      <c r="AD155" s="25">
        <v>0</v>
      </c>
      <c r="AE155" s="20">
        <f t="shared" si="44"/>
        <v>0</v>
      </c>
      <c r="AF155" s="20">
        <f t="shared" si="45"/>
        <v>0</v>
      </c>
      <c r="AG155" s="20">
        <f t="shared" si="51"/>
        <v>1</v>
      </c>
      <c r="AH155" s="20">
        <f t="shared" si="46"/>
        <v>0</v>
      </c>
      <c r="AI155" s="20">
        <f t="shared" si="47"/>
        <v>10.034732473694758</v>
      </c>
      <c r="AJ155" s="20">
        <f t="shared" si="48"/>
        <v>-95.474101955354229</v>
      </c>
      <c r="AK155" s="20">
        <f t="shared" si="49"/>
        <v>0</v>
      </c>
      <c r="AL155" s="19">
        <v>96</v>
      </c>
      <c r="AM155" s="23">
        <f t="shared" si="50"/>
        <v>29.260800000000003</v>
      </c>
      <c r="AN155" s="19">
        <v>3.0368728984701332</v>
      </c>
    </row>
    <row r="156" spans="1:40" ht="13.5" thickBot="1" x14ac:dyDescent="0.25">
      <c r="A156" s="5">
        <v>42570</v>
      </c>
      <c r="B156" s="3">
        <v>16</v>
      </c>
      <c r="C156" s="26" t="s">
        <v>358</v>
      </c>
      <c r="D156" s="6">
        <v>0.33819444444444446</v>
      </c>
      <c r="E156" s="13">
        <v>8</v>
      </c>
      <c r="F156" s="13">
        <f t="shared" si="38"/>
        <v>0</v>
      </c>
      <c r="G156" s="3">
        <v>22.8</v>
      </c>
      <c r="H156" s="3" t="s">
        <v>365</v>
      </c>
      <c r="I156" s="3">
        <v>22.6</v>
      </c>
      <c r="J156" s="20" t="str">
        <f t="shared" si="39"/>
        <v>.</v>
      </c>
      <c r="K156" s="20" t="str">
        <f t="shared" si="40"/>
        <v>.</v>
      </c>
      <c r="L156" s="20" t="str">
        <f t="shared" si="52"/>
        <v>.</v>
      </c>
      <c r="M156" s="3">
        <v>154</v>
      </c>
      <c r="N156" s="20" t="str">
        <f>IF(B156=B155, N155, IF(M156=".",".",IF(M156&lt;22.5,"N",IF(M156&lt;67.5,"NE",IF(M156&lt;112.5,"E",IF(M156&lt;157.5,"SE",IF(M156&lt;202.5,"S",IF(M156&lt;247.5,"SW",IF(M156&lt;292.5,"W",IF(M156&lt;337.5,"NW","N"))))))))))</f>
        <v>SE</v>
      </c>
      <c r="O156" s="20" t="str">
        <f t="shared" si="41"/>
        <v>.</v>
      </c>
      <c r="P156" s="20" t="str">
        <f t="shared" si="56"/>
        <v>.</v>
      </c>
      <c r="Q156" s="21">
        <f t="shared" si="54"/>
        <v>0</v>
      </c>
      <c r="R156" s="21">
        <f t="shared" si="55"/>
        <v>0</v>
      </c>
      <c r="S156" s="8">
        <v>1</v>
      </c>
      <c r="T156" s="21" t="s">
        <v>4</v>
      </c>
      <c r="U156" s="21" t="str">
        <f t="shared" si="53"/>
        <v>.</v>
      </c>
      <c r="V156" s="3" t="s">
        <v>128</v>
      </c>
      <c r="W156" s="3">
        <v>2</v>
      </c>
      <c r="X156" s="3" t="s">
        <v>4</v>
      </c>
      <c r="Y156" s="14">
        <v>2</v>
      </c>
      <c r="Z156" s="14">
        <v>1</v>
      </c>
      <c r="AA156" s="14">
        <v>0</v>
      </c>
      <c r="AB156" s="23">
        <f t="shared" si="57"/>
        <v>0</v>
      </c>
      <c r="AC156" s="3" t="s">
        <v>269</v>
      </c>
      <c r="AD156" s="25">
        <v>0</v>
      </c>
      <c r="AE156" s="20" t="str">
        <f t="shared" si="44"/>
        <v>.</v>
      </c>
      <c r="AF156" s="20" t="str">
        <f t="shared" si="45"/>
        <v>.</v>
      </c>
      <c r="AG156" s="20" t="str">
        <f t="shared" si="51"/>
        <v>.</v>
      </c>
      <c r="AH156" s="20" t="str">
        <f t="shared" si="46"/>
        <v>.</v>
      </c>
      <c r="AI156" s="20">
        <f t="shared" si="47"/>
        <v>43.837114678907732</v>
      </c>
      <c r="AJ156" s="20">
        <f t="shared" si="48"/>
        <v>-89.879404629916706</v>
      </c>
      <c r="AK156" s="20" t="str">
        <f t="shared" si="49"/>
        <v>.</v>
      </c>
      <c r="AL156" s="19">
        <v>100</v>
      </c>
      <c r="AM156" s="23">
        <f t="shared" si="50"/>
        <v>30.48</v>
      </c>
      <c r="AN156" s="19">
        <v>2.6878070480712677</v>
      </c>
    </row>
    <row r="157" spans="1:40" ht="13.5" thickBot="1" x14ac:dyDescent="0.25">
      <c r="A157" s="5">
        <v>42570</v>
      </c>
      <c r="B157" s="3">
        <v>16</v>
      </c>
      <c r="C157" s="26" t="s">
        <v>358</v>
      </c>
      <c r="D157" s="6">
        <v>0.3743055555555555</v>
      </c>
      <c r="E157" s="13">
        <v>9</v>
      </c>
      <c r="F157" s="13">
        <f t="shared" si="38"/>
        <v>51.999999999999893</v>
      </c>
      <c r="G157" s="3">
        <v>25.4</v>
      </c>
      <c r="H157" s="3" t="s">
        <v>365</v>
      </c>
      <c r="I157" s="3">
        <v>28</v>
      </c>
      <c r="J157" s="20">
        <f t="shared" si="39"/>
        <v>2.3598908106806715</v>
      </c>
      <c r="K157" s="20">
        <f t="shared" si="40"/>
        <v>224.78821643629115</v>
      </c>
      <c r="L157" s="20">
        <f>K157-MOD(M156+180,360)</f>
        <v>-109.21178356370885</v>
      </c>
      <c r="M157" s="3">
        <v>157</v>
      </c>
      <c r="N157" s="20" t="str">
        <f>IF(B157=B157, N156, IF(M157=".",".",IF(M157&lt;22.5,"N",IF(M157&lt;67.5,"NE",IF(M157&lt;112.5,"E",IF(M157&lt;157.5,"SE",IF(M157&lt;202.5,"S",IF(M157&lt;247.5,"SW",IF(M157&lt;292.5,"W",IF(M157&lt;337.5,"NW","N"))))))))))</f>
        <v>SE</v>
      </c>
      <c r="O157" s="20" t="str">
        <f t="shared" si="41"/>
        <v>SW</v>
      </c>
      <c r="P157" s="20">
        <f t="shared" si="56"/>
        <v>6</v>
      </c>
      <c r="Q157" s="21">
        <f t="shared" si="54"/>
        <v>5.6530957011793834</v>
      </c>
      <c r="R157" s="21">
        <f t="shared" si="55"/>
        <v>5.6530957011793834</v>
      </c>
      <c r="S157" s="8">
        <v>1</v>
      </c>
      <c r="T157" s="21" t="s">
        <v>4</v>
      </c>
      <c r="U157" s="21" t="str">
        <f t="shared" si="53"/>
        <v>.</v>
      </c>
      <c r="V157" s="3" t="s">
        <v>32</v>
      </c>
      <c r="W157" s="3">
        <v>0.3</v>
      </c>
      <c r="X157" s="3" t="s">
        <v>4</v>
      </c>
      <c r="Y157" s="14">
        <v>2</v>
      </c>
      <c r="Z157" s="14">
        <v>1</v>
      </c>
      <c r="AA157" s="14">
        <v>0</v>
      </c>
      <c r="AB157" s="23">
        <f t="shared" si="57"/>
        <v>0</v>
      </c>
      <c r="AC157" s="3" t="s">
        <v>269</v>
      </c>
      <c r="AD157" s="25">
        <v>0</v>
      </c>
      <c r="AE157" s="20">
        <f t="shared" si="44"/>
        <v>-4.0120904222322054</v>
      </c>
      <c r="AF157" s="20">
        <f t="shared" si="45"/>
        <v>-4.0120904222322054</v>
      </c>
      <c r="AG157" s="20">
        <f t="shared" si="51"/>
        <v>1</v>
      </c>
      <c r="AH157" s="20">
        <f t="shared" si="46"/>
        <v>5.6530957011793834</v>
      </c>
      <c r="AI157" s="20">
        <f t="shared" si="47"/>
        <v>39.854575105905923</v>
      </c>
      <c r="AJ157" s="20">
        <f t="shared" si="48"/>
        <v>-93.891495052148912</v>
      </c>
      <c r="AK157" s="20">
        <f t="shared" si="49"/>
        <v>-3.9825395730018087</v>
      </c>
      <c r="AL157" s="19">
        <v>102</v>
      </c>
      <c r="AM157" s="23">
        <f t="shared" si="50"/>
        <v>31.089600000000001</v>
      </c>
      <c r="AN157" s="19">
        <v>2.7401669256310974</v>
      </c>
    </row>
    <row r="158" spans="1:40" ht="13.5" thickBot="1" x14ac:dyDescent="0.25">
      <c r="A158" s="5">
        <v>42570</v>
      </c>
      <c r="B158" s="3">
        <v>16</v>
      </c>
      <c r="C158" s="26" t="s">
        <v>358</v>
      </c>
      <c r="D158" s="6">
        <v>0.41805555555555557</v>
      </c>
      <c r="E158" s="13">
        <v>10</v>
      </c>
      <c r="F158" s="13">
        <f t="shared" si="38"/>
        <v>115</v>
      </c>
      <c r="G158" s="3">
        <v>30.4</v>
      </c>
      <c r="H158" s="3" t="s">
        <v>365</v>
      </c>
      <c r="I158" s="3">
        <v>27.1</v>
      </c>
      <c r="J158" s="20">
        <f t="shared" si="39"/>
        <v>1.9460421159736789</v>
      </c>
      <c r="K158" s="20">
        <f t="shared" si="40"/>
        <v>248.49999999999991</v>
      </c>
      <c r="L158" s="20">
        <f t="shared" si="52"/>
        <v>23.711783563708764</v>
      </c>
      <c r="M158" s="3">
        <v>160</v>
      </c>
      <c r="N158" s="20" t="str">
        <f>IF(B158=B157, N157, IF(M158=".",".",IF(M158&lt;22.5,"N",IF(M158&lt;67.5,"NE",IF(M158&lt;112.5,"E",IF(M158&lt;157.5,"SE",IF(M158&lt;202.5,"S",IF(M158&lt;247.5,"SW",IF(M158&lt;292.5,"W",IF(M158&lt;337.5,"NW","N"))))))))))</f>
        <v>SE</v>
      </c>
      <c r="O158" s="20" t="str">
        <f t="shared" si="41"/>
        <v>W</v>
      </c>
      <c r="P158" s="20">
        <f t="shared" si="56"/>
        <v>7</v>
      </c>
      <c r="Q158" s="21">
        <f t="shared" si="54"/>
        <v>5.3400974548061066</v>
      </c>
      <c r="R158" s="21">
        <f t="shared" si="55"/>
        <v>10.993193155985491</v>
      </c>
      <c r="S158" s="8">
        <v>1</v>
      </c>
      <c r="T158" s="21" t="s">
        <v>4</v>
      </c>
      <c r="U158" s="21" t="str">
        <f t="shared" si="53"/>
        <v>.</v>
      </c>
      <c r="V158" s="3" t="s">
        <v>6</v>
      </c>
      <c r="W158" s="3">
        <v>3.2</v>
      </c>
      <c r="X158" s="3" t="s">
        <v>42</v>
      </c>
      <c r="Y158" s="14">
        <v>2</v>
      </c>
      <c r="Z158" s="14">
        <v>1</v>
      </c>
      <c r="AA158" s="14">
        <v>0</v>
      </c>
      <c r="AB158" s="23">
        <f t="shared" si="57"/>
        <v>0</v>
      </c>
      <c r="AC158" s="3" t="s">
        <v>269</v>
      </c>
      <c r="AD158" s="25">
        <v>0</v>
      </c>
      <c r="AE158" s="20">
        <f t="shared" si="44"/>
        <v>-1.9571522680137434</v>
      </c>
      <c r="AF158" s="20">
        <f t="shared" si="45"/>
        <v>-1.9571522680137434</v>
      </c>
      <c r="AG158" s="20">
        <f t="shared" si="51"/>
        <v>1</v>
      </c>
      <c r="AH158" s="20">
        <f t="shared" si="46"/>
        <v>5.3400974548061066</v>
      </c>
      <c r="AI158" s="20">
        <f t="shared" si="47"/>
        <v>34.886054619218228</v>
      </c>
      <c r="AJ158" s="20">
        <f t="shared" si="48"/>
        <v>-95.848647320162655</v>
      </c>
      <c r="AK158" s="20">
        <f t="shared" si="49"/>
        <v>-4.9685204866876944</v>
      </c>
      <c r="AL158" s="19">
        <v>102</v>
      </c>
      <c r="AM158" s="23">
        <f t="shared" si="50"/>
        <v>31.089600000000001</v>
      </c>
      <c r="AN158" s="19">
        <v>2.7925268031909272</v>
      </c>
    </row>
    <row r="159" spans="1:40" ht="13.5" thickBot="1" x14ac:dyDescent="0.25">
      <c r="A159" s="5">
        <v>42570</v>
      </c>
      <c r="B159" s="3">
        <v>16</v>
      </c>
      <c r="C159" s="26" t="s">
        <v>358</v>
      </c>
      <c r="D159" s="6">
        <v>0.45902777777777781</v>
      </c>
      <c r="E159" s="13">
        <v>11</v>
      </c>
      <c r="F159" s="13">
        <f t="shared" si="38"/>
        <v>174.00000000000003</v>
      </c>
      <c r="G159" s="3">
        <v>35.6</v>
      </c>
      <c r="H159" s="3" t="s">
        <v>365</v>
      </c>
      <c r="I159" s="3">
        <v>30.2</v>
      </c>
      <c r="J159" s="20">
        <f t="shared" si="39"/>
        <v>1.7118781026422536</v>
      </c>
      <c r="K159" s="20">
        <f t="shared" si="40"/>
        <v>98.083390322264265</v>
      </c>
      <c r="L159" s="20">
        <f t="shared" si="52"/>
        <v>-150.41660967773566</v>
      </c>
      <c r="M159" s="3">
        <v>158</v>
      </c>
      <c r="N159" s="20" t="str">
        <f>IF(B159=B159, N158, IF(M159=".",".",IF(M159&lt;22.5,"N",IF(M159&lt;67.5,"NE",IF(M159&lt;112.5,"E",IF(M159&lt;157.5,"SE",IF(M159&lt;202.5,"S",IF(M159&lt;247.5,"SW",IF(M159&lt;292.5,"W",IF(M159&lt;337.5,"NW","N"))))))))))</f>
        <v>SE</v>
      </c>
      <c r="O159" s="20" t="str">
        <f t="shared" si="41"/>
        <v>E</v>
      </c>
      <c r="P159" s="20">
        <f t="shared" si="56"/>
        <v>3</v>
      </c>
      <c r="Q159" s="21">
        <f t="shared" si="54"/>
        <v>4.1139049530664913</v>
      </c>
      <c r="R159" s="21">
        <f t="shared" si="55"/>
        <v>15.107098109051982</v>
      </c>
      <c r="S159" s="8">
        <v>1</v>
      </c>
      <c r="T159" s="21" t="s">
        <v>4</v>
      </c>
      <c r="U159" s="21" t="str">
        <f t="shared" si="53"/>
        <v>.</v>
      </c>
      <c r="V159" s="3" t="s">
        <v>14</v>
      </c>
      <c r="W159" s="3">
        <v>1.8</v>
      </c>
      <c r="X159" s="3" t="s">
        <v>4</v>
      </c>
      <c r="Y159" s="14">
        <v>2</v>
      </c>
      <c r="Z159" s="14">
        <v>1</v>
      </c>
      <c r="AA159" s="14">
        <v>0</v>
      </c>
      <c r="AB159" s="23">
        <f t="shared" si="57"/>
        <v>0</v>
      </c>
      <c r="AC159" s="3" t="s">
        <v>269</v>
      </c>
      <c r="AD159" s="25">
        <v>0</v>
      </c>
      <c r="AE159" s="20">
        <f t="shared" si="44"/>
        <v>-0.57847355478322982</v>
      </c>
      <c r="AF159" s="20">
        <f t="shared" si="45"/>
        <v>-0.57847355478322982</v>
      </c>
      <c r="AG159" s="20">
        <f t="shared" si="51"/>
        <v>1</v>
      </c>
      <c r="AH159" s="20">
        <f t="shared" si="46"/>
        <v>4.1139049530664913</v>
      </c>
      <c r="AI159" s="20">
        <f t="shared" si="47"/>
        <v>38.959085715254872</v>
      </c>
      <c r="AJ159" s="20">
        <f t="shared" si="48"/>
        <v>-96.427120874945885</v>
      </c>
      <c r="AK159" s="20">
        <f t="shared" si="49"/>
        <v>4.0730310960366438</v>
      </c>
      <c r="AL159" s="19">
        <v>104</v>
      </c>
      <c r="AM159" s="23">
        <f t="shared" si="50"/>
        <v>31.699200000000001</v>
      </c>
      <c r="AN159" s="19">
        <v>2.7576202181510405</v>
      </c>
    </row>
    <row r="160" spans="1:40" ht="13.5" thickBot="1" x14ac:dyDescent="0.25">
      <c r="A160" s="5">
        <v>42570</v>
      </c>
      <c r="B160" s="3">
        <v>16</v>
      </c>
      <c r="C160" s="26" t="s">
        <v>358</v>
      </c>
      <c r="D160" s="6">
        <v>0.50208333333333333</v>
      </c>
      <c r="E160" s="13">
        <v>12</v>
      </c>
      <c r="F160" s="13">
        <f t="shared" si="38"/>
        <v>235.99999999999997</v>
      </c>
      <c r="G160" s="3">
        <v>32.299999999999997</v>
      </c>
      <c r="H160" s="3" t="s">
        <v>365</v>
      </c>
      <c r="I160" s="3">
        <v>30.3</v>
      </c>
      <c r="J160" s="20">
        <f t="shared" si="39"/>
        <v>1.5443924570728755</v>
      </c>
      <c r="K160" s="20">
        <f t="shared" si="40"/>
        <v>271.5128302978851</v>
      </c>
      <c r="L160" s="20">
        <f t="shared" si="52"/>
        <v>173.42943997562082</v>
      </c>
      <c r="M160" s="3">
        <v>164</v>
      </c>
      <c r="N160" s="20" t="str">
        <f>IF(B160=B159, N159, IF(M160=".",".",IF(M160&lt;22.5,"N",IF(M160&lt;67.5,"NE",IF(M160&lt;112.5,"E",IF(M160&lt;157.5,"SE",IF(M160&lt;202.5,"S",IF(M160&lt;247.5,"SW",IF(M160&lt;292.5,"W",IF(M160&lt;337.5,"NW","N"))))))))))</f>
        <v>SE</v>
      </c>
      <c r="O160" s="20" t="str">
        <f t="shared" si="41"/>
        <v>W</v>
      </c>
      <c r="P160" s="20">
        <f t="shared" si="56"/>
        <v>7</v>
      </c>
      <c r="Q160" s="21">
        <f t="shared" si="54"/>
        <v>11.399323503608228</v>
      </c>
      <c r="R160" s="21">
        <f t="shared" si="55"/>
        <v>26.506421612660212</v>
      </c>
      <c r="S160" s="8">
        <v>1</v>
      </c>
      <c r="T160" s="21" t="s">
        <v>4</v>
      </c>
      <c r="U160" s="21" t="str">
        <f t="shared" si="53"/>
        <v>.</v>
      </c>
      <c r="V160" s="3" t="s">
        <v>6</v>
      </c>
      <c r="W160" s="3">
        <v>1.4</v>
      </c>
      <c r="X160" s="3" t="s">
        <v>4</v>
      </c>
      <c r="Y160" s="14">
        <v>2</v>
      </c>
      <c r="Z160" s="14">
        <v>1</v>
      </c>
      <c r="AA160" s="14">
        <v>0</v>
      </c>
      <c r="AB160" s="23">
        <f t="shared" si="57"/>
        <v>0</v>
      </c>
      <c r="AC160" s="3" t="s">
        <v>269</v>
      </c>
      <c r="AD160" s="25">
        <v>0</v>
      </c>
      <c r="AE160" s="20">
        <f t="shared" si="44"/>
        <v>0.30095128111399561</v>
      </c>
      <c r="AF160" s="20">
        <f t="shared" si="45"/>
        <v>0.30095128111399561</v>
      </c>
      <c r="AG160" s="20">
        <f t="shared" si="51"/>
        <v>1</v>
      </c>
      <c r="AH160" s="20">
        <f t="shared" si="46"/>
        <v>11.399323503608228</v>
      </c>
      <c r="AI160" s="20">
        <f t="shared" si="47"/>
        <v>27.563735581699923</v>
      </c>
      <c r="AJ160" s="20">
        <f t="shared" si="48"/>
        <v>-96.126169593831889</v>
      </c>
      <c r="AK160" s="20">
        <f t="shared" si="49"/>
        <v>-11.395350133554949</v>
      </c>
      <c r="AL160" s="19">
        <v>100</v>
      </c>
      <c r="AM160" s="23">
        <f t="shared" si="50"/>
        <v>30.48</v>
      </c>
      <c r="AN160" s="19">
        <v>2.8623399732707004</v>
      </c>
    </row>
    <row r="161" spans="1:40" ht="13.5" thickBot="1" x14ac:dyDescent="0.25">
      <c r="A161" s="5">
        <v>42570</v>
      </c>
      <c r="B161" s="3">
        <v>16</v>
      </c>
      <c r="C161" s="26" t="s">
        <v>358</v>
      </c>
      <c r="D161" s="6">
        <v>0.54652777777777783</v>
      </c>
      <c r="E161" s="13">
        <v>13</v>
      </c>
      <c r="F161" s="13">
        <f t="shared" si="38"/>
        <v>300.00000000000006</v>
      </c>
      <c r="G161" s="3">
        <v>30.8</v>
      </c>
      <c r="H161" s="3" t="s">
        <v>365</v>
      </c>
      <c r="I161" s="3">
        <v>29.5</v>
      </c>
      <c r="J161" s="20" t="str">
        <f t="shared" si="39"/>
        <v>.</v>
      </c>
      <c r="K161" s="20" t="str">
        <f t="shared" si="40"/>
        <v>.</v>
      </c>
      <c r="L161" s="20" t="str">
        <f t="shared" si="52"/>
        <v>.</v>
      </c>
      <c r="M161" s="3">
        <v>164</v>
      </c>
      <c r="N161" s="20" t="str">
        <f>IF(B161=B161, N160, IF(M161=".",".",IF(M161&lt;22.5,"N",IF(M161&lt;67.5,"NE",IF(M161&lt;112.5,"E",IF(M161&lt;157.5,"SE",IF(M161&lt;202.5,"S",IF(M161&lt;247.5,"SW",IF(M161&lt;292.5,"W",IF(M161&lt;337.5,"NW","N"))))))))))</f>
        <v>SE</v>
      </c>
      <c r="O161" s="20" t="str">
        <f t="shared" si="41"/>
        <v>.</v>
      </c>
      <c r="P161" s="20" t="str">
        <f t="shared" si="56"/>
        <v>.</v>
      </c>
      <c r="Q161" s="21">
        <f t="shared" si="54"/>
        <v>0</v>
      </c>
      <c r="R161" s="21">
        <f t="shared" si="55"/>
        <v>26.506421612660212</v>
      </c>
      <c r="S161" s="8">
        <v>1</v>
      </c>
      <c r="T161" s="21" t="s">
        <v>4</v>
      </c>
      <c r="U161" s="21" t="str">
        <f t="shared" si="53"/>
        <v>.</v>
      </c>
      <c r="V161" s="3" t="s">
        <v>6</v>
      </c>
      <c r="W161" s="3">
        <v>0</v>
      </c>
      <c r="X161" s="3" t="s">
        <v>10</v>
      </c>
      <c r="Y161" s="14">
        <v>0</v>
      </c>
      <c r="Z161" s="14">
        <v>0</v>
      </c>
      <c r="AA161" s="14">
        <v>1</v>
      </c>
      <c r="AB161" s="23">
        <f t="shared" si="57"/>
        <v>1</v>
      </c>
      <c r="AC161" s="3" t="s">
        <v>269</v>
      </c>
      <c r="AD161" s="25">
        <v>0</v>
      </c>
      <c r="AE161" s="20">
        <f t="shared" si="44"/>
        <v>0</v>
      </c>
      <c r="AF161" s="20">
        <f t="shared" si="45"/>
        <v>0</v>
      </c>
      <c r="AG161" s="20">
        <f t="shared" si="51"/>
        <v>1</v>
      </c>
      <c r="AH161" s="20">
        <f t="shared" si="46"/>
        <v>0</v>
      </c>
      <c r="AI161" s="20">
        <f t="shared" si="47"/>
        <v>27.563735581699923</v>
      </c>
      <c r="AJ161" s="20">
        <f t="shared" si="48"/>
        <v>-96.126169593831889</v>
      </c>
      <c r="AK161" s="20">
        <f t="shared" si="49"/>
        <v>0</v>
      </c>
      <c r="AL161" s="19">
        <v>100</v>
      </c>
      <c r="AM161" s="23">
        <f t="shared" si="50"/>
        <v>30.48</v>
      </c>
      <c r="AN161" s="19">
        <v>2.8623399732707004</v>
      </c>
    </row>
    <row r="162" spans="1:40" ht="13.5" thickBot="1" x14ac:dyDescent="0.25">
      <c r="A162" s="5">
        <v>42570</v>
      </c>
      <c r="B162" s="3">
        <v>16</v>
      </c>
      <c r="C162" s="26" t="s">
        <v>358</v>
      </c>
      <c r="D162" s="6">
        <v>0.5854166666666667</v>
      </c>
      <c r="E162" s="13">
        <v>14</v>
      </c>
      <c r="F162" s="13">
        <f t="shared" si="38"/>
        <v>356</v>
      </c>
      <c r="G162" s="3">
        <v>34.799999999999997</v>
      </c>
      <c r="H162" s="3" t="s">
        <v>365</v>
      </c>
      <c r="I162" s="3">
        <v>31.2</v>
      </c>
      <c r="J162" s="20" t="str">
        <f t="shared" si="39"/>
        <v>.</v>
      </c>
      <c r="K162" s="20" t="str">
        <f t="shared" si="40"/>
        <v>.</v>
      </c>
      <c r="L162" s="20" t="str">
        <f t="shared" si="52"/>
        <v>.</v>
      </c>
      <c r="M162" s="3">
        <v>164</v>
      </c>
      <c r="N162" s="20" t="str">
        <f>IF(B162=B161, N161, IF(M162=".",".",IF(M162&lt;22.5,"N",IF(M162&lt;67.5,"NE",IF(M162&lt;112.5,"E",IF(M162&lt;157.5,"SE",IF(M162&lt;202.5,"S",IF(M162&lt;247.5,"SW",IF(M162&lt;292.5,"W",IF(M162&lt;337.5,"NW","N"))))))))))</f>
        <v>SE</v>
      </c>
      <c r="O162" s="20" t="str">
        <f t="shared" si="41"/>
        <v>.</v>
      </c>
      <c r="P162" s="20" t="str">
        <f t="shared" si="56"/>
        <v>.</v>
      </c>
      <c r="Q162" s="21">
        <f t="shared" si="54"/>
        <v>0</v>
      </c>
      <c r="R162" s="21">
        <f t="shared" si="55"/>
        <v>26.506421612660212</v>
      </c>
      <c r="S162" s="8">
        <v>1</v>
      </c>
      <c r="T162" s="21" t="s">
        <v>4</v>
      </c>
      <c r="U162" s="21" t="str">
        <f t="shared" si="53"/>
        <v>.</v>
      </c>
      <c r="V162" s="3" t="s">
        <v>6</v>
      </c>
      <c r="W162" s="3">
        <v>3.6</v>
      </c>
      <c r="X162" s="3" t="s">
        <v>122</v>
      </c>
      <c r="Y162" s="14">
        <v>0</v>
      </c>
      <c r="Z162" s="14">
        <v>0</v>
      </c>
      <c r="AA162" s="14">
        <v>1</v>
      </c>
      <c r="AB162" s="23" t="str">
        <f t="shared" si="57"/>
        <v>.</v>
      </c>
      <c r="AC162" s="3" t="s">
        <v>269</v>
      </c>
      <c r="AD162" s="25">
        <v>0</v>
      </c>
      <c r="AE162" s="20">
        <f t="shared" si="44"/>
        <v>0</v>
      </c>
      <c r="AF162" s="20">
        <f t="shared" si="45"/>
        <v>0</v>
      </c>
      <c r="AG162" s="20">
        <f t="shared" si="51"/>
        <v>1</v>
      </c>
      <c r="AH162" s="20">
        <f t="shared" si="46"/>
        <v>0</v>
      </c>
      <c r="AI162" s="20">
        <f t="shared" si="47"/>
        <v>27.563735581699923</v>
      </c>
      <c r="AJ162" s="20">
        <f t="shared" si="48"/>
        <v>-96.126169593831889</v>
      </c>
      <c r="AK162" s="20">
        <f t="shared" si="49"/>
        <v>0</v>
      </c>
      <c r="AL162" s="19">
        <v>100</v>
      </c>
      <c r="AM162" s="23">
        <f t="shared" si="50"/>
        <v>30.48</v>
      </c>
      <c r="AN162" s="19">
        <v>2.8623399732707004</v>
      </c>
    </row>
    <row r="163" spans="1:40" ht="13.5" thickBot="1" x14ac:dyDescent="0.25">
      <c r="A163" s="5">
        <v>42570</v>
      </c>
      <c r="B163" s="3">
        <v>16</v>
      </c>
      <c r="C163" s="26" t="s">
        <v>358</v>
      </c>
      <c r="D163" s="6">
        <v>0.62569444444444444</v>
      </c>
      <c r="E163" s="13">
        <v>15</v>
      </c>
      <c r="F163" s="13">
        <f t="shared" si="38"/>
        <v>413.99999999999994</v>
      </c>
      <c r="G163" s="3">
        <v>37</v>
      </c>
      <c r="H163" s="3" t="s">
        <v>365</v>
      </c>
      <c r="I163" s="3">
        <v>33.6</v>
      </c>
      <c r="J163" s="20" t="str">
        <f t="shared" si="39"/>
        <v>.</v>
      </c>
      <c r="K163" s="20" t="str">
        <f t="shared" si="40"/>
        <v>.</v>
      </c>
      <c r="L163" s="20" t="str">
        <f t="shared" si="52"/>
        <v>.</v>
      </c>
      <c r="M163" s="3">
        <v>164</v>
      </c>
      <c r="N163" s="20" t="str">
        <f>IF(B163=B163, N162, IF(M163=".",".",IF(M163&lt;22.5,"N",IF(M163&lt;67.5,"NE",IF(M163&lt;112.5,"E",IF(M163&lt;157.5,"SE",IF(M163&lt;202.5,"S",IF(M163&lt;247.5,"SW",IF(M163&lt;292.5,"W",IF(M163&lt;337.5,"NW","N"))))))))))</f>
        <v>SE</v>
      </c>
      <c r="O163" s="20" t="str">
        <f t="shared" si="41"/>
        <v>.</v>
      </c>
      <c r="P163" s="20" t="str">
        <f t="shared" si="56"/>
        <v>.</v>
      </c>
      <c r="Q163" s="21">
        <f t="shared" si="54"/>
        <v>0</v>
      </c>
      <c r="R163" s="21">
        <f t="shared" si="55"/>
        <v>26.506421612660212</v>
      </c>
      <c r="S163" s="8">
        <v>1</v>
      </c>
      <c r="T163" s="21" t="s">
        <v>4</v>
      </c>
      <c r="U163" s="21" t="str">
        <f t="shared" si="53"/>
        <v>.</v>
      </c>
      <c r="V163" s="3" t="s">
        <v>6</v>
      </c>
      <c r="W163" s="3">
        <v>0</v>
      </c>
      <c r="X163" s="3" t="s">
        <v>10</v>
      </c>
      <c r="Y163" s="14">
        <v>0</v>
      </c>
      <c r="Z163" s="14">
        <v>0</v>
      </c>
      <c r="AA163" s="14">
        <v>1</v>
      </c>
      <c r="AB163" s="23" t="str">
        <f t="shared" si="57"/>
        <v>.</v>
      </c>
      <c r="AC163" s="3" t="s">
        <v>269</v>
      </c>
      <c r="AD163" s="25">
        <v>0</v>
      </c>
      <c r="AE163" s="20">
        <f t="shared" si="44"/>
        <v>0</v>
      </c>
      <c r="AF163" s="20">
        <f t="shared" si="45"/>
        <v>0</v>
      </c>
      <c r="AG163" s="20">
        <f t="shared" si="51"/>
        <v>1</v>
      </c>
      <c r="AH163" s="20">
        <f t="shared" si="46"/>
        <v>0</v>
      </c>
      <c r="AI163" s="20">
        <f t="shared" si="47"/>
        <v>27.563735581699923</v>
      </c>
      <c r="AJ163" s="20">
        <f t="shared" si="48"/>
        <v>-96.126169593831889</v>
      </c>
      <c r="AK163" s="20">
        <f t="shared" si="49"/>
        <v>0</v>
      </c>
      <c r="AL163" s="19">
        <v>100</v>
      </c>
      <c r="AM163" s="23">
        <f t="shared" si="50"/>
        <v>30.48</v>
      </c>
      <c r="AN163" s="19">
        <v>2.8623399732707004</v>
      </c>
    </row>
    <row r="164" spans="1:40" ht="13.5" thickBot="1" x14ac:dyDescent="0.25">
      <c r="A164" s="5">
        <v>42570</v>
      </c>
      <c r="B164" s="3">
        <v>16</v>
      </c>
      <c r="C164" s="26" t="s">
        <v>358</v>
      </c>
      <c r="D164" s="6">
        <v>0.66666666666666663</v>
      </c>
      <c r="E164" s="13">
        <v>16</v>
      </c>
      <c r="F164" s="13">
        <f t="shared" si="38"/>
        <v>472.99999999999989</v>
      </c>
      <c r="G164" s="3">
        <v>35.6</v>
      </c>
      <c r="H164" s="3" t="s">
        <v>365</v>
      </c>
      <c r="I164" s="3">
        <v>32.1</v>
      </c>
      <c r="J164" s="20" t="str">
        <f t="shared" si="39"/>
        <v>.</v>
      </c>
      <c r="K164" s="20" t="str">
        <f t="shared" si="40"/>
        <v>.</v>
      </c>
      <c r="L164" s="20" t="str">
        <f t="shared" si="52"/>
        <v>.</v>
      </c>
      <c r="M164" s="3">
        <v>164</v>
      </c>
      <c r="N164" s="20" t="str">
        <f>IF(B164=B163, N163, IF(M164=".",".",IF(M164&lt;22.5,"N",IF(M164&lt;67.5,"NE",IF(M164&lt;112.5,"E",IF(M164&lt;157.5,"SE",IF(M164&lt;202.5,"S",IF(M164&lt;247.5,"SW",IF(M164&lt;292.5,"W",IF(M164&lt;337.5,"NW","N"))))))))))</f>
        <v>SE</v>
      </c>
      <c r="O164" s="20" t="str">
        <f t="shared" si="41"/>
        <v>.</v>
      </c>
      <c r="P164" s="20" t="str">
        <f t="shared" si="56"/>
        <v>.</v>
      </c>
      <c r="Q164" s="21">
        <f t="shared" si="54"/>
        <v>0</v>
      </c>
      <c r="R164" s="21">
        <f t="shared" si="55"/>
        <v>26.506421612660212</v>
      </c>
      <c r="S164" s="8">
        <v>1</v>
      </c>
      <c r="T164" s="21" t="s">
        <v>4</v>
      </c>
      <c r="U164" s="21" t="str">
        <f t="shared" si="53"/>
        <v>.</v>
      </c>
      <c r="V164" s="3" t="s">
        <v>6</v>
      </c>
      <c r="W164" s="3">
        <v>0</v>
      </c>
      <c r="X164" s="3" t="s">
        <v>43</v>
      </c>
      <c r="Y164" s="14">
        <v>0</v>
      </c>
      <c r="Z164" s="14">
        <v>0</v>
      </c>
      <c r="AA164" s="14">
        <v>1</v>
      </c>
      <c r="AB164" s="23" t="str">
        <f t="shared" si="57"/>
        <v>.</v>
      </c>
      <c r="AC164" s="3" t="s">
        <v>269</v>
      </c>
      <c r="AD164" s="25">
        <v>0</v>
      </c>
      <c r="AE164" s="20">
        <f t="shared" si="44"/>
        <v>0</v>
      </c>
      <c r="AF164" s="20">
        <f t="shared" si="45"/>
        <v>0</v>
      </c>
      <c r="AG164" s="20">
        <f t="shared" si="51"/>
        <v>1</v>
      </c>
      <c r="AH164" s="20">
        <f t="shared" si="46"/>
        <v>0</v>
      </c>
      <c r="AI164" s="20">
        <f t="shared" si="47"/>
        <v>27.563735581699923</v>
      </c>
      <c r="AJ164" s="20">
        <f t="shared" si="48"/>
        <v>-96.126169593831889</v>
      </c>
      <c r="AK164" s="20">
        <f t="shared" si="49"/>
        <v>0</v>
      </c>
      <c r="AL164" s="19">
        <v>100</v>
      </c>
      <c r="AM164" s="23">
        <f t="shared" si="50"/>
        <v>30.48</v>
      </c>
      <c r="AN164" s="19">
        <v>2.8623399732707004</v>
      </c>
    </row>
    <row r="165" spans="1:40" ht="13.5" thickBot="1" x14ac:dyDescent="0.25">
      <c r="A165" s="5">
        <v>42570</v>
      </c>
      <c r="B165" s="3">
        <v>16</v>
      </c>
      <c r="C165" s="26" t="s">
        <v>358</v>
      </c>
      <c r="D165" s="6">
        <v>0.7104166666666667</v>
      </c>
      <c r="E165" s="13">
        <v>17</v>
      </c>
      <c r="F165" s="13">
        <f t="shared" si="38"/>
        <v>536</v>
      </c>
      <c r="G165" s="3">
        <v>34</v>
      </c>
      <c r="H165" s="3" t="s">
        <v>365</v>
      </c>
      <c r="I165" s="3">
        <v>31.7</v>
      </c>
      <c r="J165" s="20" t="str">
        <f t="shared" si="39"/>
        <v>.</v>
      </c>
      <c r="K165" s="20" t="str">
        <f t="shared" si="40"/>
        <v>.</v>
      </c>
      <c r="L165" s="20" t="str">
        <f t="shared" si="52"/>
        <v>.</v>
      </c>
      <c r="M165" s="3">
        <v>164</v>
      </c>
      <c r="N165" s="20" t="str">
        <f>IF(B165=B165, N164, IF(M165=".",".",IF(M165&lt;22.5,"N",IF(M165&lt;67.5,"NE",IF(M165&lt;112.5,"E",IF(M165&lt;157.5,"SE",IF(M165&lt;202.5,"S",IF(M165&lt;247.5,"SW",IF(M165&lt;292.5,"W",IF(M165&lt;337.5,"NW","N"))))))))))</f>
        <v>SE</v>
      </c>
      <c r="O165" s="20" t="str">
        <f t="shared" si="41"/>
        <v>.</v>
      </c>
      <c r="P165" s="20" t="str">
        <f t="shared" si="56"/>
        <v>.</v>
      </c>
      <c r="Q165" s="21">
        <f t="shared" si="54"/>
        <v>0</v>
      </c>
      <c r="R165" s="21">
        <f t="shared" si="55"/>
        <v>26.506421612660212</v>
      </c>
      <c r="S165" s="8">
        <v>1</v>
      </c>
      <c r="T165" s="21" t="s">
        <v>4</v>
      </c>
      <c r="U165" s="21" t="str">
        <f t="shared" si="53"/>
        <v>.</v>
      </c>
      <c r="V165" s="3" t="s">
        <v>6</v>
      </c>
      <c r="W165" s="3">
        <v>1</v>
      </c>
      <c r="X165" s="3" t="s">
        <v>43</v>
      </c>
      <c r="Y165" s="14">
        <v>0</v>
      </c>
      <c r="Z165" s="14">
        <v>0</v>
      </c>
      <c r="AA165" s="14">
        <v>1</v>
      </c>
      <c r="AB165" s="23" t="str">
        <f t="shared" si="57"/>
        <v>.</v>
      </c>
      <c r="AC165" s="3" t="s">
        <v>269</v>
      </c>
      <c r="AD165" s="25">
        <v>0</v>
      </c>
      <c r="AE165" s="20">
        <f t="shared" si="44"/>
        <v>0</v>
      </c>
      <c r="AF165" s="20">
        <f t="shared" si="45"/>
        <v>0</v>
      </c>
      <c r="AG165" s="20">
        <f t="shared" si="51"/>
        <v>1</v>
      </c>
      <c r="AH165" s="20">
        <f t="shared" si="46"/>
        <v>0</v>
      </c>
      <c r="AI165" s="20">
        <f t="shared" si="47"/>
        <v>27.563735581699923</v>
      </c>
      <c r="AJ165" s="20">
        <f t="shared" si="48"/>
        <v>-96.126169593831889</v>
      </c>
      <c r="AK165" s="20">
        <f t="shared" si="49"/>
        <v>0</v>
      </c>
      <c r="AL165" s="19">
        <v>100</v>
      </c>
      <c r="AM165" s="23">
        <f t="shared" si="50"/>
        <v>30.48</v>
      </c>
      <c r="AN165" s="19">
        <v>2.8623399732707004</v>
      </c>
    </row>
    <row r="166" spans="1:40" ht="13.5" thickBot="1" x14ac:dyDescent="0.25">
      <c r="A166" s="5">
        <v>42570</v>
      </c>
      <c r="B166" s="3">
        <v>16</v>
      </c>
      <c r="C166" s="26" t="s">
        <v>358</v>
      </c>
      <c r="D166" s="6">
        <v>0.74861111111111101</v>
      </c>
      <c r="E166" s="13">
        <v>18</v>
      </c>
      <c r="F166" s="13">
        <f t="shared" si="38"/>
        <v>590.99999999999977</v>
      </c>
      <c r="G166" s="3">
        <v>32.4</v>
      </c>
      <c r="H166" s="3" t="s">
        <v>365</v>
      </c>
      <c r="I166" s="3">
        <v>31.8</v>
      </c>
      <c r="J166" s="20" t="str">
        <f t="shared" si="39"/>
        <v>.</v>
      </c>
      <c r="K166" s="20" t="str">
        <f t="shared" si="40"/>
        <v>.</v>
      </c>
      <c r="L166" s="20" t="str">
        <f t="shared" si="52"/>
        <v>.</v>
      </c>
      <c r="M166" s="3">
        <v>164</v>
      </c>
      <c r="N166" s="20" t="str">
        <f>IF(B166=B165, N165, IF(M166=".",".",IF(M166&lt;22.5,"N",IF(M166&lt;67.5,"NE",IF(M166&lt;112.5,"E",IF(M166&lt;157.5,"SE",IF(M166&lt;202.5,"S",IF(M166&lt;247.5,"SW",IF(M166&lt;292.5,"W",IF(M166&lt;337.5,"NW","N"))))))))))</f>
        <v>SE</v>
      </c>
      <c r="O166" s="20" t="str">
        <f t="shared" si="41"/>
        <v>.</v>
      </c>
      <c r="P166" s="20" t="str">
        <f t="shared" si="56"/>
        <v>.</v>
      </c>
      <c r="Q166" s="21">
        <f t="shared" si="54"/>
        <v>0</v>
      </c>
      <c r="R166" s="21">
        <f t="shared" si="55"/>
        <v>26.506421612660212</v>
      </c>
      <c r="S166" s="8">
        <v>1</v>
      </c>
      <c r="T166" s="21">
        <f>SQRT((AJ166-AJ156)^2+(AI166-AI156)^2)</f>
        <v>17.431148549531617</v>
      </c>
      <c r="U166" s="21">
        <f t="shared" si="53"/>
        <v>1.5206354037624474</v>
      </c>
      <c r="V166" s="3" t="s">
        <v>6</v>
      </c>
      <c r="W166" s="3">
        <v>0.1</v>
      </c>
      <c r="X166" s="3" t="s">
        <v>43</v>
      </c>
      <c r="Y166" s="14">
        <v>0</v>
      </c>
      <c r="Z166" s="14">
        <v>0</v>
      </c>
      <c r="AA166" s="14">
        <v>1</v>
      </c>
      <c r="AB166" s="23" t="str">
        <f t="shared" si="57"/>
        <v>.</v>
      </c>
      <c r="AC166" s="3" t="s">
        <v>269</v>
      </c>
      <c r="AD166" s="25">
        <v>0</v>
      </c>
      <c r="AE166" s="20">
        <f t="shared" si="44"/>
        <v>0</v>
      </c>
      <c r="AF166" s="20">
        <f t="shared" si="45"/>
        <v>0</v>
      </c>
      <c r="AG166" s="20">
        <f t="shared" si="51"/>
        <v>1</v>
      </c>
      <c r="AH166" s="20">
        <f t="shared" si="46"/>
        <v>0</v>
      </c>
      <c r="AI166" s="20">
        <f t="shared" si="47"/>
        <v>27.563735581699923</v>
      </c>
      <c r="AJ166" s="20">
        <f t="shared" si="48"/>
        <v>-96.126169593831889</v>
      </c>
      <c r="AK166" s="20">
        <f t="shared" si="49"/>
        <v>0</v>
      </c>
      <c r="AL166" s="19">
        <v>100</v>
      </c>
      <c r="AM166" s="23">
        <f t="shared" si="50"/>
        <v>30.48</v>
      </c>
      <c r="AN166" s="19">
        <v>2.8623399732707004</v>
      </c>
    </row>
    <row r="167" spans="1:40" ht="13.5" thickBot="1" x14ac:dyDescent="0.25">
      <c r="A167" s="5">
        <v>42570</v>
      </c>
      <c r="B167" s="3">
        <v>17</v>
      </c>
      <c r="C167" s="26" t="s">
        <v>358</v>
      </c>
      <c r="D167" s="6">
        <v>0.33819444444444446</v>
      </c>
      <c r="E167" s="13">
        <v>8</v>
      </c>
      <c r="F167" s="13">
        <f t="shared" si="38"/>
        <v>0</v>
      </c>
      <c r="G167" s="3">
        <v>22.8</v>
      </c>
      <c r="H167" s="3" t="s">
        <v>365</v>
      </c>
      <c r="I167" s="3">
        <v>22.6</v>
      </c>
      <c r="J167" s="20" t="str">
        <f t="shared" si="39"/>
        <v>.</v>
      </c>
      <c r="K167" s="20" t="str">
        <f t="shared" si="40"/>
        <v>.</v>
      </c>
      <c r="L167" s="20" t="str">
        <f t="shared" si="52"/>
        <v>.</v>
      </c>
      <c r="M167" s="3">
        <v>154</v>
      </c>
      <c r="N167" s="20" t="str">
        <f>IF(B167=B166, N166, IF(M167=".",".",IF(M167&lt;22.5,"N",IF(M167&lt;67.5,"NE",IF(M167&lt;112.5,"E",IF(M167&lt;157.5,"SE",IF(M167&lt;202.5,"S",IF(M167&lt;247.5,"SW",IF(M167&lt;292.5,"W",IF(M167&lt;337.5,"NW","N"))))))))))</f>
        <v>SE</v>
      </c>
      <c r="O167" s="20" t="str">
        <f t="shared" si="41"/>
        <v>.</v>
      </c>
      <c r="P167" s="20" t="str">
        <f t="shared" si="56"/>
        <v>.</v>
      </c>
      <c r="Q167" s="21">
        <f t="shared" si="54"/>
        <v>0</v>
      </c>
      <c r="R167" s="21">
        <f t="shared" si="55"/>
        <v>0</v>
      </c>
      <c r="S167" s="8">
        <v>1</v>
      </c>
      <c r="T167" s="21" t="s">
        <v>4</v>
      </c>
      <c r="U167" s="21" t="str">
        <f t="shared" si="53"/>
        <v>.</v>
      </c>
      <c r="V167" s="3" t="s">
        <v>128</v>
      </c>
      <c r="W167" s="3">
        <v>2</v>
      </c>
      <c r="X167" s="3" t="s">
        <v>4</v>
      </c>
      <c r="Y167" s="14">
        <v>2</v>
      </c>
      <c r="Z167" s="14">
        <v>1</v>
      </c>
      <c r="AA167" s="14">
        <v>0</v>
      </c>
      <c r="AB167" s="23">
        <f t="shared" si="57"/>
        <v>0</v>
      </c>
      <c r="AC167" s="3" t="s">
        <v>270</v>
      </c>
      <c r="AD167" s="25">
        <v>0</v>
      </c>
      <c r="AE167" s="20" t="str">
        <f t="shared" si="44"/>
        <v>.</v>
      </c>
      <c r="AF167" s="20" t="str">
        <f t="shared" si="45"/>
        <v>.</v>
      </c>
      <c r="AG167" s="20" t="str">
        <f t="shared" si="51"/>
        <v>.</v>
      </c>
      <c r="AH167" s="20" t="str">
        <f t="shared" si="46"/>
        <v>.</v>
      </c>
      <c r="AI167" s="20">
        <f t="shared" si="47"/>
        <v>43.837114678907732</v>
      </c>
      <c r="AJ167" s="20">
        <f t="shared" si="48"/>
        <v>-89.879404629916706</v>
      </c>
      <c r="AK167" s="20" t="str">
        <f t="shared" si="49"/>
        <v>.</v>
      </c>
      <c r="AL167" s="19">
        <v>100</v>
      </c>
      <c r="AM167" s="23">
        <f t="shared" si="50"/>
        <v>30.48</v>
      </c>
      <c r="AN167" s="19">
        <v>2.6878070480712677</v>
      </c>
    </row>
    <row r="168" spans="1:40" ht="13.5" thickBot="1" x14ac:dyDescent="0.25">
      <c r="A168" s="5">
        <v>42570</v>
      </c>
      <c r="B168" s="3">
        <v>17</v>
      </c>
      <c r="C168" s="26" t="s">
        <v>358</v>
      </c>
      <c r="D168" s="6">
        <v>0.3743055555555555</v>
      </c>
      <c r="E168" s="13">
        <v>9</v>
      </c>
      <c r="F168" s="13">
        <f t="shared" si="38"/>
        <v>51.999999999999893</v>
      </c>
      <c r="G168" s="3">
        <v>26.8</v>
      </c>
      <c r="H168" s="3" t="s">
        <v>365</v>
      </c>
      <c r="I168" s="3">
        <v>28</v>
      </c>
      <c r="J168" s="20">
        <f t="shared" si="39"/>
        <v>2.1316570892581224</v>
      </c>
      <c r="K168" s="20">
        <f t="shared" si="40"/>
        <v>237.86504541636776</v>
      </c>
      <c r="L168" s="20">
        <f>K168-MOD(M167+180,360)</f>
        <v>-96.134954583632236</v>
      </c>
      <c r="M168" s="3">
        <v>163</v>
      </c>
      <c r="N168" s="20" t="str">
        <f>IF(B168=B168, N167, IF(M168=".",".",IF(M168&lt;22.5,"N",IF(M168&lt;67.5,"NE",IF(M168&lt;112.5,"E",IF(M168&lt;157.5,"SE",IF(M168&lt;202.5,"S",IF(M168&lt;247.5,"SW",IF(M168&lt;292.5,"W",IF(M168&lt;337.5,"NW","N"))))))))))</f>
        <v>SE</v>
      </c>
      <c r="O168" s="20" t="str">
        <f t="shared" si="41"/>
        <v>SW</v>
      </c>
      <c r="P168" s="20">
        <f t="shared" si="56"/>
        <v>6</v>
      </c>
      <c r="Q168" s="21">
        <f t="shared" si="54"/>
        <v>16.205560272331315</v>
      </c>
      <c r="R168" s="21">
        <f t="shared" si="55"/>
        <v>16.205560272331315</v>
      </c>
      <c r="S168" s="8">
        <v>1</v>
      </c>
      <c r="T168" s="21" t="s">
        <v>4</v>
      </c>
      <c r="U168" s="21" t="str">
        <f t="shared" si="53"/>
        <v>.</v>
      </c>
      <c r="V168" s="3" t="s">
        <v>31</v>
      </c>
      <c r="W168" s="3">
        <v>0.3</v>
      </c>
      <c r="X168" s="3" t="s">
        <v>4</v>
      </c>
      <c r="Y168" s="14">
        <v>2</v>
      </c>
      <c r="Z168" s="14">
        <v>1</v>
      </c>
      <c r="AA168" s="14">
        <v>0</v>
      </c>
      <c r="AB168" s="23">
        <f t="shared" si="57"/>
        <v>0</v>
      </c>
      <c r="AC168" s="3" t="s">
        <v>270</v>
      </c>
      <c r="AD168" s="25">
        <v>0</v>
      </c>
      <c r="AE168" s="20">
        <f t="shared" si="44"/>
        <v>-8.6199852342759584</v>
      </c>
      <c r="AF168" s="20">
        <f t="shared" si="45"/>
        <v>-8.6199852342759584</v>
      </c>
      <c r="AG168" s="20">
        <f t="shared" si="51"/>
        <v>1</v>
      </c>
      <c r="AH168" s="20">
        <f t="shared" si="46"/>
        <v>16.205560272331315</v>
      </c>
      <c r="AI168" s="20">
        <f t="shared" si="47"/>
        <v>30.11428558644187</v>
      </c>
      <c r="AJ168" s="20">
        <f t="shared" si="48"/>
        <v>-98.499389864192665</v>
      </c>
      <c r="AK168" s="20">
        <f t="shared" si="49"/>
        <v>-13.722829092465862</v>
      </c>
      <c r="AL168" s="19">
        <v>103</v>
      </c>
      <c r="AM168" s="23">
        <f t="shared" si="50"/>
        <v>31.394400000000001</v>
      </c>
      <c r="AN168" s="19">
        <v>2.8448866807507573</v>
      </c>
    </row>
    <row r="169" spans="1:40" ht="13.5" thickBot="1" x14ac:dyDescent="0.25">
      <c r="A169" s="5">
        <v>42570</v>
      </c>
      <c r="B169" s="3">
        <v>17</v>
      </c>
      <c r="C169" s="26" t="s">
        <v>358</v>
      </c>
      <c r="D169" s="6">
        <v>0.41805555555555557</v>
      </c>
      <c r="E169" s="13">
        <v>10</v>
      </c>
      <c r="F169" s="13">
        <f t="shared" si="38"/>
        <v>115</v>
      </c>
      <c r="G169" s="3">
        <v>25.7</v>
      </c>
      <c r="H169" s="3" t="s">
        <v>365</v>
      </c>
      <c r="I169" s="3">
        <v>27.1</v>
      </c>
      <c r="J169" s="20">
        <f t="shared" si="39"/>
        <v>1.3686462276960096</v>
      </c>
      <c r="K169" s="20">
        <f t="shared" si="40"/>
        <v>281.58234750651758</v>
      </c>
      <c r="L169" s="20">
        <f t="shared" si="52"/>
        <v>43.717302090149815</v>
      </c>
      <c r="M169" s="3">
        <v>172</v>
      </c>
      <c r="N169" s="20" t="str">
        <f>IF(B169=B168, N168, IF(M169=".",".",IF(M169&lt;22.5,"N",IF(M169&lt;67.5,"NE",IF(M169&lt;112.5,"E",IF(M169&lt;157.5,"SE",IF(M169&lt;202.5,"S",IF(M169&lt;247.5,"SW",IF(M169&lt;292.5,"W",IF(M169&lt;337.5,"NW","N"))))))))))</f>
        <v>SE</v>
      </c>
      <c r="O169" s="20" t="str">
        <f t="shared" si="41"/>
        <v>W</v>
      </c>
      <c r="P169" s="20">
        <f t="shared" si="56"/>
        <v>7</v>
      </c>
      <c r="Q169" s="21">
        <f t="shared" si="54"/>
        <v>17.101911483531783</v>
      </c>
      <c r="R169" s="21">
        <f t="shared" si="55"/>
        <v>33.307471755863098</v>
      </c>
      <c r="S169" s="8">
        <v>1</v>
      </c>
      <c r="T169" s="21" t="s">
        <v>4</v>
      </c>
      <c r="U169" s="21" t="str">
        <f t="shared" si="53"/>
        <v>.</v>
      </c>
      <c r="V169" s="3" t="s">
        <v>6</v>
      </c>
      <c r="W169" s="3">
        <v>3.2</v>
      </c>
      <c r="X169" s="3" t="s">
        <v>40</v>
      </c>
      <c r="Y169" s="14">
        <v>2</v>
      </c>
      <c r="Z169" s="14">
        <v>1</v>
      </c>
      <c r="AA169" s="14">
        <v>0</v>
      </c>
      <c r="AB169" s="23">
        <f t="shared" si="57"/>
        <v>0</v>
      </c>
      <c r="AC169" s="3" t="s">
        <v>270</v>
      </c>
      <c r="AD169" s="25">
        <v>0</v>
      </c>
      <c r="AE169" s="20">
        <f t="shared" si="44"/>
        <v>3.433655265001903</v>
      </c>
      <c r="AF169" s="20">
        <f t="shared" si="45"/>
        <v>3.433655265001903</v>
      </c>
      <c r="AG169" s="20">
        <f t="shared" si="51"/>
        <v>1</v>
      </c>
      <c r="AH169" s="20">
        <f t="shared" si="46"/>
        <v>17.101911483531783</v>
      </c>
      <c r="AI169" s="20">
        <f t="shared" si="47"/>
        <v>13.360617692166272</v>
      </c>
      <c r="AJ169" s="20">
        <f t="shared" si="48"/>
        <v>-95.065734599190762</v>
      </c>
      <c r="AK169" s="20">
        <f t="shared" si="49"/>
        <v>-16.753667894275598</v>
      </c>
      <c r="AL169" s="19">
        <v>96</v>
      </c>
      <c r="AM169" s="23">
        <f t="shared" si="50"/>
        <v>29.260800000000003</v>
      </c>
      <c r="AN169" s="19">
        <v>3.001966313430247</v>
      </c>
    </row>
    <row r="170" spans="1:40" ht="13.5" thickBot="1" x14ac:dyDescent="0.25">
      <c r="A170" s="5">
        <v>42570</v>
      </c>
      <c r="B170" s="3">
        <v>17</v>
      </c>
      <c r="C170" s="26" t="s">
        <v>358</v>
      </c>
      <c r="D170" s="6">
        <v>0.45902777777777781</v>
      </c>
      <c r="E170" s="13">
        <v>11</v>
      </c>
      <c r="F170" s="13">
        <f t="shared" si="38"/>
        <v>174.00000000000003</v>
      </c>
      <c r="G170" s="3">
        <v>50.4</v>
      </c>
      <c r="H170" s="3" t="s">
        <v>365</v>
      </c>
      <c r="I170" s="3">
        <v>29.4</v>
      </c>
      <c r="J170" s="20">
        <f t="shared" si="39"/>
        <v>1.692969374434494</v>
      </c>
      <c r="K170" s="20">
        <f t="shared" si="40"/>
        <v>263.00000000000034</v>
      </c>
      <c r="L170" s="20">
        <f t="shared" si="52"/>
        <v>-18.582347506517237</v>
      </c>
      <c r="M170" s="3">
        <v>174</v>
      </c>
      <c r="N170" s="20" t="str">
        <f>IF(B170=B170, N169, IF(M170=".",".",IF(M170&lt;22.5,"N",IF(M170&lt;67.5,"NE",IF(M170&lt;112.5,"E",IF(M170&lt;157.5,"SE",IF(M170&lt;202.5,"S",IF(M170&lt;247.5,"SW",IF(M170&lt;292.5,"W",IF(M170&lt;337.5,"NW","N"))))))))))</f>
        <v>SE</v>
      </c>
      <c r="O170" s="20" t="str">
        <f t="shared" si="41"/>
        <v>W</v>
      </c>
      <c r="P170" s="20">
        <f t="shared" si="56"/>
        <v>7</v>
      </c>
      <c r="Q170" s="21">
        <f t="shared" si="54"/>
        <v>3.3508620359583969</v>
      </c>
      <c r="R170" s="21">
        <f t="shared" si="55"/>
        <v>36.658333791821498</v>
      </c>
      <c r="S170" s="8">
        <v>1</v>
      </c>
      <c r="T170" s="21" t="s">
        <v>4</v>
      </c>
      <c r="U170" s="21" t="str">
        <f t="shared" si="53"/>
        <v>.</v>
      </c>
      <c r="V170" s="3" t="s">
        <v>20</v>
      </c>
      <c r="W170" s="3">
        <v>0.2</v>
      </c>
      <c r="X170" s="3" t="s">
        <v>4</v>
      </c>
      <c r="Y170" s="14">
        <v>2</v>
      </c>
      <c r="Z170" s="14">
        <v>1</v>
      </c>
      <c r="AA170" s="14">
        <v>0</v>
      </c>
      <c r="AB170" s="23">
        <f t="shared" si="57"/>
        <v>0</v>
      </c>
      <c r="AC170" s="3" t="s">
        <v>270</v>
      </c>
      <c r="AD170" s="25">
        <v>0</v>
      </c>
      <c r="AE170" s="20">
        <f t="shared" si="44"/>
        <v>-0.40836735616346687</v>
      </c>
      <c r="AF170" s="20">
        <f t="shared" si="45"/>
        <v>-0.40836735616346687</v>
      </c>
      <c r="AG170" s="20">
        <f t="shared" si="51"/>
        <v>1</v>
      </c>
      <c r="AH170" s="20">
        <f t="shared" si="46"/>
        <v>3.3508620359583969</v>
      </c>
      <c r="AI170" s="20">
        <f t="shared" si="47"/>
        <v>10.034732473694758</v>
      </c>
      <c r="AJ170" s="20">
        <f t="shared" si="48"/>
        <v>-95.474101955354229</v>
      </c>
      <c r="AK170" s="20">
        <f t="shared" si="49"/>
        <v>-3.3258852184715142</v>
      </c>
      <c r="AL170" s="19">
        <v>96</v>
      </c>
      <c r="AM170" s="23">
        <f t="shared" si="50"/>
        <v>29.260800000000003</v>
      </c>
      <c r="AN170" s="19">
        <v>3.0368728984701332</v>
      </c>
    </row>
    <row r="171" spans="1:40" ht="13.5" thickBot="1" x14ac:dyDescent="0.25">
      <c r="A171" s="5">
        <v>42570</v>
      </c>
      <c r="B171" s="3">
        <v>17</v>
      </c>
      <c r="C171" s="26" t="s">
        <v>358</v>
      </c>
      <c r="D171" s="6">
        <v>0.50208333333333333</v>
      </c>
      <c r="E171" s="13">
        <v>12</v>
      </c>
      <c r="F171" s="13">
        <f t="shared" si="38"/>
        <v>235.99999999999997</v>
      </c>
      <c r="G171" s="3">
        <v>50.4</v>
      </c>
      <c r="H171" s="3" t="s">
        <v>365</v>
      </c>
      <c r="I171" s="3">
        <v>30.4</v>
      </c>
      <c r="J171" s="20" t="str">
        <f t="shared" si="39"/>
        <v>.</v>
      </c>
      <c r="K171" s="20" t="str">
        <f t="shared" si="40"/>
        <v>.</v>
      </c>
      <c r="L171" s="20" t="str">
        <f t="shared" si="52"/>
        <v>.</v>
      </c>
      <c r="M171" s="3">
        <v>174</v>
      </c>
      <c r="N171" s="20" t="str">
        <f>IF(B171=B170, N170, IF(M171=".",".",IF(M171&lt;22.5,"N",IF(M171&lt;67.5,"NE",IF(M171&lt;112.5,"E",IF(M171&lt;157.5,"SE",IF(M171&lt;202.5,"S",IF(M171&lt;247.5,"SW",IF(M171&lt;292.5,"W",IF(M171&lt;337.5,"NW","N"))))))))))</f>
        <v>SE</v>
      </c>
      <c r="O171" s="20" t="str">
        <f t="shared" si="41"/>
        <v>.</v>
      </c>
      <c r="P171" s="20" t="str">
        <f t="shared" si="56"/>
        <v>.</v>
      </c>
      <c r="Q171" s="21">
        <f t="shared" si="54"/>
        <v>0</v>
      </c>
      <c r="R171" s="21">
        <f t="shared" si="55"/>
        <v>36.658333791821498</v>
      </c>
      <c r="S171" s="8">
        <v>1</v>
      </c>
      <c r="T171" s="21" t="s">
        <v>4</v>
      </c>
      <c r="U171" s="21" t="str">
        <f t="shared" si="53"/>
        <v>.</v>
      </c>
      <c r="V171" s="3" t="s">
        <v>6</v>
      </c>
      <c r="W171" s="3">
        <v>0.1</v>
      </c>
      <c r="X171" s="3" t="s">
        <v>4</v>
      </c>
      <c r="Y171" s="14">
        <v>2</v>
      </c>
      <c r="Z171" s="14">
        <v>1</v>
      </c>
      <c r="AA171" s="14">
        <v>0</v>
      </c>
      <c r="AB171" s="23">
        <f t="shared" si="57"/>
        <v>0</v>
      </c>
      <c r="AC171" s="3" t="s">
        <v>270</v>
      </c>
      <c r="AD171" s="25">
        <v>0</v>
      </c>
      <c r="AE171" s="20">
        <f t="shared" si="44"/>
        <v>0</v>
      </c>
      <c r="AF171" s="20">
        <f t="shared" si="45"/>
        <v>0</v>
      </c>
      <c r="AG171" s="20">
        <f t="shared" si="51"/>
        <v>1</v>
      </c>
      <c r="AH171" s="20">
        <f t="shared" si="46"/>
        <v>0</v>
      </c>
      <c r="AI171" s="20">
        <f t="shared" si="47"/>
        <v>10.034732473694758</v>
      </c>
      <c r="AJ171" s="20">
        <f t="shared" si="48"/>
        <v>-95.474101955354229</v>
      </c>
      <c r="AK171" s="20">
        <f t="shared" si="49"/>
        <v>0</v>
      </c>
      <c r="AL171" s="19">
        <v>96</v>
      </c>
      <c r="AM171" s="23">
        <f t="shared" si="50"/>
        <v>29.260800000000003</v>
      </c>
      <c r="AN171" s="19">
        <v>3.0368728984701332</v>
      </c>
    </row>
    <row r="172" spans="1:40" ht="13.5" thickBot="1" x14ac:dyDescent="0.25">
      <c r="A172" s="5">
        <v>42570</v>
      </c>
      <c r="B172" s="3">
        <v>17</v>
      </c>
      <c r="C172" s="26" t="s">
        <v>358</v>
      </c>
      <c r="D172" s="6">
        <v>0.54166666666666663</v>
      </c>
      <c r="E172" s="13">
        <v>13</v>
      </c>
      <c r="F172" s="13">
        <f t="shared" si="38"/>
        <v>292.99999999999994</v>
      </c>
      <c r="G172" s="3">
        <v>42.4</v>
      </c>
      <c r="H172" s="3" t="s">
        <v>365</v>
      </c>
      <c r="I172" s="3">
        <v>30</v>
      </c>
      <c r="J172" s="20" t="str">
        <f t="shared" si="39"/>
        <v>.</v>
      </c>
      <c r="K172" s="20" t="str">
        <f t="shared" si="40"/>
        <v>.</v>
      </c>
      <c r="L172" s="20" t="str">
        <f t="shared" si="52"/>
        <v>.</v>
      </c>
      <c r="M172" s="3">
        <v>174</v>
      </c>
      <c r="N172" s="20" t="str">
        <f>IF(B172=B172, N171, IF(M172=".",".",IF(M172&lt;22.5,"N",IF(M172&lt;67.5,"NE",IF(M172&lt;112.5,"E",IF(M172&lt;157.5,"SE",IF(M172&lt;202.5,"S",IF(M172&lt;247.5,"SW",IF(M172&lt;292.5,"W",IF(M172&lt;337.5,"NW","N"))))))))))</f>
        <v>SE</v>
      </c>
      <c r="O172" s="20" t="str">
        <f t="shared" si="41"/>
        <v>.</v>
      </c>
      <c r="P172" s="20" t="str">
        <f t="shared" si="56"/>
        <v>.</v>
      </c>
      <c r="Q172" s="21">
        <f t="shared" si="54"/>
        <v>0</v>
      </c>
      <c r="R172" s="21">
        <f t="shared" si="55"/>
        <v>36.658333791821498</v>
      </c>
      <c r="S172" s="8">
        <v>1</v>
      </c>
      <c r="T172" s="21" t="s">
        <v>4</v>
      </c>
      <c r="U172" s="21" t="str">
        <f t="shared" si="53"/>
        <v>.</v>
      </c>
      <c r="V172" s="3" t="s">
        <v>6</v>
      </c>
      <c r="W172" s="3">
        <v>0</v>
      </c>
      <c r="X172" s="3" t="s">
        <v>10</v>
      </c>
      <c r="Y172" s="14">
        <v>0</v>
      </c>
      <c r="Z172" s="14">
        <v>0</v>
      </c>
      <c r="AA172" s="14">
        <v>1</v>
      </c>
      <c r="AB172" s="23">
        <f t="shared" si="57"/>
        <v>1</v>
      </c>
      <c r="AC172" s="3" t="s">
        <v>270</v>
      </c>
      <c r="AD172" s="25">
        <v>0</v>
      </c>
      <c r="AE172" s="20">
        <f t="shared" si="44"/>
        <v>0</v>
      </c>
      <c r="AF172" s="20">
        <f t="shared" si="45"/>
        <v>0</v>
      </c>
      <c r="AG172" s="20">
        <f t="shared" si="51"/>
        <v>1</v>
      </c>
      <c r="AH172" s="20">
        <f t="shared" si="46"/>
        <v>0</v>
      </c>
      <c r="AI172" s="20">
        <f t="shared" si="47"/>
        <v>10.034732473694758</v>
      </c>
      <c r="AJ172" s="20">
        <f t="shared" si="48"/>
        <v>-95.474101955354229</v>
      </c>
      <c r="AK172" s="20">
        <f t="shared" si="49"/>
        <v>0</v>
      </c>
      <c r="AL172" s="19">
        <v>96</v>
      </c>
      <c r="AM172" s="23">
        <f t="shared" si="50"/>
        <v>29.260800000000003</v>
      </c>
      <c r="AN172" s="19">
        <v>3.0368728984701332</v>
      </c>
    </row>
    <row r="173" spans="1:40" ht="13.5" thickBot="1" x14ac:dyDescent="0.25">
      <c r="A173" s="5">
        <v>42570</v>
      </c>
      <c r="B173" s="3">
        <v>17</v>
      </c>
      <c r="C173" s="26" t="s">
        <v>358</v>
      </c>
      <c r="D173" s="6">
        <v>0.5854166666666667</v>
      </c>
      <c r="E173" s="13">
        <v>14</v>
      </c>
      <c r="F173" s="13">
        <f t="shared" si="38"/>
        <v>356.00000000000006</v>
      </c>
      <c r="G173" s="3">
        <v>57.2</v>
      </c>
      <c r="H173" s="3" t="s">
        <v>365</v>
      </c>
      <c r="I173" s="3">
        <v>32.700000000000003</v>
      </c>
      <c r="J173" s="20" t="str">
        <f t="shared" si="39"/>
        <v>.</v>
      </c>
      <c r="K173" s="20" t="str">
        <f t="shared" si="40"/>
        <v>.</v>
      </c>
      <c r="L173" s="20" t="str">
        <f t="shared" si="52"/>
        <v>.</v>
      </c>
      <c r="M173" s="3">
        <v>174</v>
      </c>
      <c r="N173" s="20" t="str">
        <f>IF(B173=B172, N172, IF(M173=".",".",IF(M173&lt;22.5,"N",IF(M173&lt;67.5,"NE",IF(M173&lt;112.5,"E",IF(M173&lt;157.5,"SE",IF(M173&lt;202.5,"S",IF(M173&lt;247.5,"SW",IF(M173&lt;292.5,"W",IF(M173&lt;337.5,"NW","N"))))))))))</f>
        <v>SE</v>
      </c>
      <c r="O173" s="20" t="str">
        <f t="shared" si="41"/>
        <v>.</v>
      </c>
      <c r="P173" s="20" t="str">
        <f t="shared" si="56"/>
        <v>.</v>
      </c>
      <c r="Q173" s="21">
        <f t="shared" si="54"/>
        <v>0</v>
      </c>
      <c r="R173" s="21">
        <f t="shared" si="55"/>
        <v>36.658333791821498</v>
      </c>
      <c r="S173" s="8">
        <v>1</v>
      </c>
      <c r="T173" s="21" t="s">
        <v>4</v>
      </c>
      <c r="U173" s="21" t="str">
        <f t="shared" si="53"/>
        <v>.</v>
      </c>
      <c r="V173" s="3" t="s">
        <v>6</v>
      </c>
      <c r="W173" s="3">
        <v>3.5</v>
      </c>
      <c r="X173" s="3" t="s">
        <v>10</v>
      </c>
      <c r="Y173" s="14">
        <v>0</v>
      </c>
      <c r="Z173" s="14">
        <v>0</v>
      </c>
      <c r="AA173" s="14">
        <v>1</v>
      </c>
      <c r="AB173" s="23" t="str">
        <f t="shared" si="57"/>
        <v>.</v>
      </c>
      <c r="AC173" s="3" t="s">
        <v>270</v>
      </c>
      <c r="AD173" s="25">
        <v>0</v>
      </c>
      <c r="AE173" s="20">
        <f t="shared" si="44"/>
        <v>0</v>
      </c>
      <c r="AF173" s="20">
        <f t="shared" si="45"/>
        <v>0</v>
      </c>
      <c r="AG173" s="20">
        <f t="shared" si="51"/>
        <v>1</v>
      </c>
      <c r="AH173" s="20">
        <f t="shared" si="46"/>
        <v>0</v>
      </c>
      <c r="AI173" s="20">
        <f t="shared" si="47"/>
        <v>10.034732473694758</v>
      </c>
      <c r="AJ173" s="20">
        <f t="shared" si="48"/>
        <v>-95.474101955354229</v>
      </c>
      <c r="AK173" s="20">
        <f t="shared" si="49"/>
        <v>0</v>
      </c>
      <c r="AL173" s="19">
        <v>96</v>
      </c>
      <c r="AM173" s="23">
        <f t="shared" si="50"/>
        <v>29.260800000000003</v>
      </c>
      <c r="AN173" s="19">
        <v>3.0368728984701332</v>
      </c>
    </row>
    <row r="174" spans="1:40" ht="13.5" thickBot="1" x14ac:dyDescent="0.25">
      <c r="A174" s="5">
        <v>42570</v>
      </c>
      <c r="B174" s="3">
        <v>17</v>
      </c>
      <c r="C174" s="26" t="s">
        <v>358</v>
      </c>
      <c r="D174" s="6">
        <v>0.62569444444444444</v>
      </c>
      <c r="E174" s="13">
        <v>15</v>
      </c>
      <c r="F174" s="13">
        <f t="shared" si="38"/>
        <v>414</v>
      </c>
      <c r="G174" s="3">
        <v>54</v>
      </c>
      <c r="H174" s="3" t="s">
        <v>365</v>
      </c>
      <c r="I174" s="3">
        <v>33.200000000000003</v>
      </c>
      <c r="J174" s="20" t="str">
        <f t="shared" si="39"/>
        <v>.</v>
      </c>
      <c r="K174" s="20" t="str">
        <f t="shared" si="40"/>
        <v>.</v>
      </c>
      <c r="L174" s="20" t="str">
        <f t="shared" si="52"/>
        <v>.</v>
      </c>
      <c r="M174" s="3">
        <v>174</v>
      </c>
      <c r="N174" s="20" t="str">
        <f>IF(B174=B174, N173, IF(M174=".",".",IF(M174&lt;22.5,"N",IF(M174&lt;67.5,"NE",IF(M174&lt;112.5,"E",IF(M174&lt;157.5,"SE",IF(M174&lt;202.5,"S",IF(M174&lt;247.5,"SW",IF(M174&lt;292.5,"W",IF(M174&lt;337.5,"NW","N"))))))))))</f>
        <v>SE</v>
      </c>
      <c r="O174" s="20" t="str">
        <f t="shared" si="41"/>
        <v>.</v>
      </c>
      <c r="P174" s="20" t="str">
        <f t="shared" si="56"/>
        <v>.</v>
      </c>
      <c r="Q174" s="21">
        <f t="shared" si="54"/>
        <v>0</v>
      </c>
      <c r="R174" s="21">
        <f t="shared" si="55"/>
        <v>36.658333791821498</v>
      </c>
      <c r="S174" s="8">
        <v>1</v>
      </c>
      <c r="T174" s="21" t="s">
        <v>4</v>
      </c>
      <c r="U174" s="21" t="str">
        <f t="shared" si="53"/>
        <v>.</v>
      </c>
      <c r="V174" s="3" t="s">
        <v>6</v>
      </c>
      <c r="W174" s="3">
        <v>0.6</v>
      </c>
      <c r="X174" s="3" t="s">
        <v>43</v>
      </c>
      <c r="Y174" s="14">
        <v>0</v>
      </c>
      <c r="Z174" s="14">
        <v>0</v>
      </c>
      <c r="AA174" s="14">
        <v>1</v>
      </c>
      <c r="AB174" s="23" t="str">
        <f t="shared" si="57"/>
        <v>.</v>
      </c>
      <c r="AC174" s="3" t="s">
        <v>270</v>
      </c>
      <c r="AD174" s="25">
        <v>0</v>
      </c>
      <c r="AE174" s="20">
        <f t="shared" si="44"/>
        <v>0</v>
      </c>
      <c r="AF174" s="20">
        <f t="shared" si="45"/>
        <v>0</v>
      </c>
      <c r="AG174" s="20">
        <f t="shared" si="51"/>
        <v>1</v>
      </c>
      <c r="AH174" s="20">
        <f t="shared" si="46"/>
        <v>0</v>
      </c>
      <c r="AI174" s="20">
        <f t="shared" si="47"/>
        <v>10.034732473694758</v>
      </c>
      <c r="AJ174" s="20">
        <f t="shared" si="48"/>
        <v>-95.474101955354229</v>
      </c>
      <c r="AK174" s="20">
        <f t="shared" si="49"/>
        <v>0</v>
      </c>
      <c r="AL174" s="19">
        <v>96</v>
      </c>
      <c r="AM174" s="23">
        <f t="shared" si="50"/>
        <v>29.260800000000003</v>
      </c>
      <c r="AN174" s="19">
        <v>3.0368728984701332</v>
      </c>
    </row>
    <row r="175" spans="1:40" ht="13.5" thickBot="1" x14ac:dyDescent="0.25">
      <c r="A175" s="5">
        <v>42570</v>
      </c>
      <c r="B175" s="3">
        <v>17</v>
      </c>
      <c r="C175" s="26" t="s">
        <v>358</v>
      </c>
      <c r="D175" s="6">
        <v>0.66666666666666663</v>
      </c>
      <c r="E175" s="13">
        <v>16</v>
      </c>
      <c r="F175" s="13">
        <f t="shared" si="38"/>
        <v>472.99999999999994</v>
      </c>
      <c r="G175" s="3">
        <v>52.6</v>
      </c>
      <c r="H175" s="3" t="s">
        <v>365</v>
      </c>
      <c r="I175" s="3">
        <v>32.6</v>
      </c>
      <c r="J175" s="20" t="str">
        <f t="shared" si="39"/>
        <v>.</v>
      </c>
      <c r="K175" s="20" t="str">
        <f t="shared" si="40"/>
        <v>.</v>
      </c>
      <c r="L175" s="20" t="str">
        <f t="shared" si="52"/>
        <v>.</v>
      </c>
      <c r="M175" s="3">
        <v>174</v>
      </c>
      <c r="N175" s="20" t="str">
        <f>IF(B175=B174, N174, IF(M175=".",".",IF(M175&lt;22.5,"N",IF(M175&lt;67.5,"NE",IF(M175&lt;112.5,"E",IF(M175&lt;157.5,"SE",IF(M175&lt;202.5,"S",IF(M175&lt;247.5,"SW",IF(M175&lt;292.5,"W",IF(M175&lt;337.5,"NW","N"))))))))))</f>
        <v>SE</v>
      </c>
      <c r="O175" s="20" t="str">
        <f t="shared" si="41"/>
        <v>.</v>
      </c>
      <c r="P175" s="20" t="str">
        <f t="shared" si="56"/>
        <v>.</v>
      </c>
      <c r="Q175" s="21">
        <f t="shared" si="54"/>
        <v>0</v>
      </c>
      <c r="R175" s="21">
        <f t="shared" si="55"/>
        <v>36.658333791821498</v>
      </c>
      <c r="S175" s="8">
        <v>1</v>
      </c>
      <c r="T175" s="21" t="s">
        <v>4</v>
      </c>
      <c r="U175" s="21" t="str">
        <f t="shared" si="53"/>
        <v>.</v>
      </c>
      <c r="V175" s="3" t="s">
        <v>6</v>
      </c>
      <c r="W175" s="3">
        <v>0</v>
      </c>
      <c r="X175" s="3" t="s">
        <v>43</v>
      </c>
      <c r="Y175" s="14">
        <v>0</v>
      </c>
      <c r="Z175" s="14">
        <v>0</v>
      </c>
      <c r="AA175" s="14">
        <v>1</v>
      </c>
      <c r="AB175" s="23" t="str">
        <f t="shared" si="57"/>
        <v>.</v>
      </c>
      <c r="AC175" s="3" t="s">
        <v>270</v>
      </c>
      <c r="AD175" s="25">
        <v>0</v>
      </c>
      <c r="AE175" s="20">
        <f t="shared" si="44"/>
        <v>0</v>
      </c>
      <c r="AF175" s="20">
        <f t="shared" si="45"/>
        <v>0</v>
      </c>
      <c r="AG175" s="20">
        <f t="shared" si="51"/>
        <v>1</v>
      </c>
      <c r="AH175" s="20">
        <f t="shared" si="46"/>
        <v>0</v>
      </c>
      <c r="AI175" s="20">
        <f t="shared" si="47"/>
        <v>10.034732473694758</v>
      </c>
      <c r="AJ175" s="20">
        <f t="shared" si="48"/>
        <v>-95.474101955354229</v>
      </c>
      <c r="AK175" s="20">
        <f t="shared" si="49"/>
        <v>0</v>
      </c>
      <c r="AL175" s="19">
        <v>96</v>
      </c>
      <c r="AM175" s="23">
        <f t="shared" si="50"/>
        <v>29.260800000000003</v>
      </c>
      <c r="AN175" s="19">
        <v>3.0368728984701332</v>
      </c>
    </row>
    <row r="176" spans="1:40" ht="13.5" thickBot="1" x14ac:dyDescent="0.25">
      <c r="A176" s="5">
        <v>42570</v>
      </c>
      <c r="B176" s="3">
        <v>17</v>
      </c>
      <c r="C176" s="26" t="s">
        <v>358</v>
      </c>
      <c r="D176" s="6">
        <v>0.7104166666666667</v>
      </c>
      <c r="E176" s="13">
        <v>17</v>
      </c>
      <c r="F176" s="13">
        <f t="shared" si="38"/>
        <v>536</v>
      </c>
      <c r="G176" s="3">
        <v>43.5</v>
      </c>
      <c r="H176" s="3" t="s">
        <v>365</v>
      </c>
      <c r="I176" s="3">
        <v>31.7</v>
      </c>
      <c r="J176" s="20" t="str">
        <f t="shared" si="39"/>
        <v>.</v>
      </c>
      <c r="K176" s="20" t="str">
        <f t="shared" si="40"/>
        <v>.</v>
      </c>
      <c r="L176" s="20" t="str">
        <f t="shared" si="52"/>
        <v>.</v>
      </c>
      <c r="M176" s="3">
        <v>174</v>
      </c>
      <c r="N176" s="20" t="str">
        <f>IF(B176=B176, N175, IF(M176=".",".",IF(M176&lt;22.5,"N",IF(M176&lt;67.5,"NE",IF(M176&lt;112.5,"E",IF(M176&lt;157.5,"SE",IF(M176&lt;202.5,"S",IF(M176&lt;247.5,"SW",IF(M176&lt;292.5,"W",IF(M176&lt;337.5,"NW","N"))))))))))</f>
        <v>SE</v>
      </c>
      <c r="O176" s="20" t="str">
        <f t="shared" si="41"/>
        <v>.</v>
      </c>
      <c r="P176" s="20" t="str">
        <f t="shared" si="56"/>
        <v>.</v>
      </c>
      <c r="Q176" s="21">
        <f t="shared" si="54"/>
        <v>0</v>
      </c>
      <c r="R176" s="21">
        <f t="shared" si="55"/>
        <v>36.658333791821498</v>
      </c>
      <c r="S176" s="8">
        <v>1</v>
      </c>
      <c r="T176" s="21" t="s">
        <v>4</v>
      </c>
      <c r="U176" s="21" t="str">
        <f t="shared" si="53"/>
        <v>.</v>
      </c>
      <c r="V176" s="3" t="s">
        <v>6</v>
      </c>
      <c r="W176" s="3">
        <v>1</v>
      </c>
      <c r="X176" s="3" t="s">
        <v>43</v>
      </c>
      <c r="Y176" s="14">
        <v>0</v>
      </c>
      <c r="Z176" s="14">
        <v>0</v>
      </c>
      <c r="AA176" s="14">
        <v>1</v>
      </c>
      <c r="AB176" s="23" t="str">
        <f t="shared" si="57"/>
        <v>.</v>
      </c>
      <c r="AC176" s="3" t="s">
        <v>270</v>
      </c>
      <c r="AD176" s="25">
        <v>0</v>
      </c>
      <c r="AE176" s="20">
        <f t="shared" si="44"/>
        <v>0</v>
      </c>
      <c r="AF176" s="20">
        <f t="shared" si="45"/>
        <v>0</v>
      </c>
      <c r="AG176" s="20">
        <f t="shared" si="51"/>
        <v>1</v>
      </c>
      <c r="AH176" s="20">
        <f t="shared" si="46"/>
        <v>0</v>
      </c>
      <c r="AI176" s="20">
        <f t="shared" si="47"/>
        <v>10.034732473694758</v>
      </c>
      <c r="AJ176" s="20">
        <f t="shared" si="48"/>
        <v>-95.474101955354229</v>
      </c>
      <c r="AK176" s="20">
        <f t="shared" si="49"/>
        <v>0</v>
      </c>
      <c r="AL176" s="19">
        <v>96</v>
      </c>
      <c r="AM176" s="23">
        <f t="shared" si="50"/>
        <v>29.260800000000003</v>
      </c>
      <c r="AN176" s="19">
        <v>3.0368728984701332</v>
      </c>
    </row>
    <row r="177" spans="1:40" ht="13.5" thickBot="1" x14ac:dyDescent="0.25">
      <c r="A177" s="5">
        <v>42570</v>
      </c>
      <c r="B177" s="3">
        <v>17</v>
      </c>
      <c r="C177" s="26" t="s">
        <v>358</v>
      </c>
      <c r="D177" s="6">
        <v>0.74861111111111101</v>
      </c>
      <c r="E177" s="13">
        <v>18</v>
      </c>
      <c r="F177" s="13">
        <f t="shared" si="38"/>
        <v>590.99999999999977</v>
      </c>
      <c r="G177" s="3">
        <v>40.799999999999997</v>
      </c>
      <c r="H177" s="3" t="s">
        <v>365</v>
      </c>
      <c r="I177" s="3">
        <v>31.7</v>
      </c>
      <c r="J177" s="20" t="str">
        <f t="shared" si="39"/>
        <v>.</v>
      </c>
      <c r="K177" s="20" t="str">
        <f t="shared" si="40"/>
        <v>.</v>
      </c>
      <c r="L177" s="20" t="str">
        <f t="shared" si="52"/>
        <v>.</v>
      </c>
      <c r="M177" s="3">
        <v>174</v>
      </c>
      <c r="N177" s="20" t="str">
        <f>IF(B177=B176, N176, IF(M177=".",".",IF(M177&lt;22.5,"N",IF(M177&lt;67.5,"NE",IF(M177&lt;112.5,"E",IF(M177&lt;157.5,"SE",IF(M177&lt;202.5,"S",IF(M177&lt;247.5,"SW",IF(M177&lt;292.5,"W",IF(M177&lt;337.5,"NW","N"))))))))))</f>
        <v>SE</v>
      </c>
      <c r="O177" s="20" t="str">
        <f t="shared" si="41"/>
        <v>.</v>
      </c>
      <c r="P177" s="20" t="str">
        <f t="shared" si="56"/>
        <v>.</v>
      </c>
      <c r="Q177" s="21">
        <f t="shared" si="54"/>
        <v>0</v>
      </c>
      <c r="R177" s="21">
        <f t="shared" si="55"/>
        <v>36.658333791821498</v>
      </c>
      <c r="S177" s="8">
        <v>1</v>
      </c>
      <c r="T177" s="21">
        <f>SQRT((AJ177-AJ167)^2+(AI177-AI167)^2)</f>
        <v>34.262248626010475</v>
      </c>
      <c r="U177" s="21">
        <f t="shared" si="53"/>
        <v>1.0699336810016613</v>
      </c>
      <c r="V177" s="3" t="s">
        <v>6</v>
      </c>
      <c r="W177" s="3">
        <v>1.1000000000000001</v>
      </c>
      <c r="X177" s="3" t="s">
        <v>43</v>
      </c>
      <c r="Y177" s="14">
        <v>0</v>
      </c>
      <c r="Z177" s="14">
        <v>0</v>
      </c>
      <c r="AA177" s="14">
        <v>1</v>
      </c>
      <c r="AB177" s="23" t="str">
        <f t="shared" si="57"/>
        <v>.</v>
      </c>
      <c r="AC177" s="3" t="s">
        <v>270</v>
      </c>
      <c r="AD177" s="25">
        <v>0</v>
      </c>
      <c r="AE177" s="20">
        <f t="shared" si="44"/>
        <v>0</v>
      </c>
      <c r="AF177" s="20">
        <f t="shared" si="45"/>
        <v>0</v>
      </c>
      <c r="AG177" s="20">
        <f t="shared" si="51"/>
        <v>1</v>
      </c>
      <c r="AH177" s="20">
        <f t="shared" si="46"/>
        <v>0</v>
      </c>
      <c r="AI177" s="20">
        <f t="shared" si="47"/>
        <v>10.034732473694758</v>
      </c>
      <c r="AJ177" s="20">
        <f t="shared" si="48"/>
        <v>-95.474101955354229</v>
      </c>
      <c r="AK177" s="20">
        <f t="shared" si="49"/>
        <v>0</v>
      </c>
      <c r="AL177" s="19">
        <v>96</v>
      </c>
      <c r="AM177" s="23">
        <f t="shared" si="50"/>
        <v>29.260800000000003</v>
      </c>
      <c r="AN177" s="19">
        <v>3.0368728984701332</v>
      </c>
    </row>
    <row r="178" spans="1:40" ht="13.5" thickBot="1" x14ac:dyDescent="0.25">
      <c r="A178" s="5">
        <v>42570</v>
      </c>
      <c r="B178" s="3">
        <v>18</v>
      </c>
      <c r="C178" s="26" t="s">
        <v>358</v>
      </c>
      <c r="D178" s="6">
        <v>0.33819444444444446</v>
      </c>
      <c r="E178" s="13">
        <v>8</v>
      </c>
      <c r="F178" s="13">
        <f t="shared" si="38"/>
        <v>0</v>
      </c>
      <c r="G178" s="3">
        <v>22.8</v>
      </c>
      <c r="H178" s="3" t="s">
        <v>365</v>
      </c>
      <c r="I178" s="3">
        <v>22.6</v>
      </c>
      <c r="J178" s="20" t="str">
        <f t="shared" si="39"/>
        <v>.</v>
      </c>
      <c r="K178" s="20" t="str">
        <f t="shared" si="40"/>
        <v>.</v>
      </c>
      <c r="L178" s="20" t="str">
        <f t="shared" si="52"/>
        <v>.</v>
      </c>
      <c r="M178" s="3">
        <v>154</v>
      </c>
      <c r="N178" s="20" t="str">
        <f>IF(B178=B178, N177, IF(M178=".",".",IF(M178&lt;22.5,"N",IF(M178&lt;67.5,"NE",IF(M178&lt;112.5,"E",IF(M178&lt;157.5,"SE",IF(M178&lt;202.5,"S",IF(M178&lt;247.5,"SW",IF(M178&lt;292.5,"W",IF(M178&lt;337.5,"NW","N"))))))))))</f>
        <v>SE</v>
      </c>
      <c r="O178" s="20" t="str">
        <f t="shared" si="41"/>
        <v>.</v>
      </c>
      <c r="P178" s="20" t="str">
        <f t="shared" si="56"/>
        <v>.</v>
      </c>
      <c r="Q178" s="21">
        <f t="shared" si="54"/>
        <v>0</v>
      </c>
      <c r="R178" s="21">
        <f t="shared" si="55"/>
        <v>0</v>
      </c>
      <c r="S178" s="8">
        <v>1</v>
      </c>
      <c r="T178" s="21" t="s">
        <v>4</v>
      </c>
      <c r="U178" s="21" t="str">
        <f t="shared" si="53"/>
        <v>.</v>
      </c>
      <c r="V178" s="3" t="s">
        <v>128</v>
      </c>
      <c r="W178" s="3">
        <v>2</v>
      </c>
      <c r="X178" s="3" t="s">
        <v>4</v>
      </c>
      <c r="Y178" s="14">
        <v>2</v>
      </c>
      <c r="Z178" s="14">
        <v>1</v>
      </c>
      <c r="AA178" s="14">
        <v>0</v>
      </c>
      <c r="AB178" s="23">
        <f t="shared" si="57"/>
        <v>0</v>
      </c>
      <c r="AC178" s="3" t="s">
        <v>271</v>
      </c>
      <c r="AD178" s="25">
        <v>0</v>
      </c>
      <c r="AE178" s="20" t="str">
        <f t="shared" si="44"/>
        <v>.</v>
      </c>
      <c r="AF178" s="20" t="str">
        <f t="shared" si="45"/>
        <v>.</v>
      </c>
      <c r="AG178" s="20" t="str">
        <f t="shared" si="51"/>
        <v>.</v>
      </c>
      <c r="AH178" s="20" t="str">
        <f t="shared" si="46"/>
        <v>.</v>
      </c>
      <c r="AI178" s="20">
        <f t="shared" si="47"/>
        <v>43.837114678907732</v>
      </c>
      <c r="AJ178" s="20">
        <f t="shared" si="48"/>
        <v>-89.879404629916706</v>
      </c>
      <c r="AK178" s="20" t="str">
        <f t="shared" si="49"/>
        <v>.</v>
      </c>
      <c r="AL178" s="19">
        <v>100</v>
      </c>
      <c r="AM178" s="23">
        <f t="shared" si="50"/>
        <v>30.48</v>
      </c>
      <c r="AN178" s="19">
        <v>2.6878070480712677</v>
      </c>
    </row>
    <row r="179" spans="1:40" ht="13.5" thickBot="1" x14ac:dyDescent="0.25">
      <c r="A179" s="5">
        <v>42570</v>
      </c>
      <c r="B179" s="3">
        <v>18</v>
      </c>
      <c r="C179" s="26" t="s">
        <v>358</v>
      </c>
      <c r="D179" s="6">
        <v>0.3743055555555555</v>
      </c>
      <c r="E179" s="13">
        <v>9</v>
      </c>
      <c r="F179" s="13">
        <f t="shared" si="38"/>
        <v>51.999999999999893</v>
      </c>
      <c r="G179" s="3">
        <v>31.9</v>
      </c>
      <c r="H179" s="3" t="s">
        <v>365</v>
      </c>
      <c r="I179" s="3">
        <v>28</v>
      </c>
      <c r="J179" s="20">
        <f t="shared" si="39"/>
        <v>2.3073234480625553</v>
      </c>
      <c r="K179" s="20">
        <f t="shared" si="40"/>
        <v>227.80010445444299</v>
      </c>
      <c r="L179" s="20">
        <f>K179-MOD(M178+180,360)</f>
        <v>-106.19989554555701</v>
      </c>
      <c r="M179" s="3">
        <v>159</v>
      </c>
      <c r="N179" s="20" t="str">
        <f>IF(B179=B178, N178, IF(M179=".",".",IF(M179&lt;22.5,"N",IF(M179&lt;67.5,"NE",IF(M179&lt;112.5,"E",IF(M179&lt;157.5,"SE",IF(M179&lt;202.5,"S",IF(M179&lt;247.5,"SW",IF(M179&lt;292.5,"W",IF(M179&lt;337.5,"NW","N"))))))))))</f>
        <v>SE</v>
      </c>
      <c r="O179" s="20" t="str">
        <f t="shared" si="41"/>
        <v>SW</v>
      </c>
      <c r="P179" s="20">
        <f t="shared" si="56"/>
        <v>6</v>
      </c>
      <c r="Q179" s="21">
        <f t="shared" si="54"/>
        <v>9.3482201145481127</v>
      </c>
      <c r="R179" s="21">
        <f t="shared" si="55"/>
        <v>9.3482201145481127</v>
      </c>
      <c r="S179" s="8">
        <v>1</v>
      </c>
      <c r="T179" s="21" t="s">
        <v>4</v>
      </c>
      <c r="U179" s="21" t="str">
        <f t="shared" si="53"/>
        <v>.</v>
      </c>
      <c r="V179" s="3" t="s">
        <v>21</v>
      </c>
      <c r="W179" s="3">
        <v>0.3</v>
      </c>
      <c r="X179" s="3" t="s">
        <v>4</v>
      </c>
      <c r="Y179" s="14">
        <v>2</v>
      </c>
      <c r="Z179" s="14">
        <v>1</v>
      </c>
      <c r="AA179" s="14">
        <v>0</v>
      </c>
      <c r="AB179" s="23">
        <f t="shared" si="57"/>
        <v>0</v>
      </c>
      <c r="AC179" s="3" t="s">
        <v>271</v>
      </c>
      <c r="AD179" s="25">
        <v>0</v>
      </c>
      <c r="AE179" s="20">
        <f t="shared" si="44"/>
        <v>-6.2793792992950728</v>
      </c>
      <c r="AF179" s="20">
        <f t="shared" si="45"/>
        <v>-6.2793792992950728</v>
      </c>
      <c r="AG179" s="20">
        <f t="shared" si="51"/>
        <v>1</v>
      </c>
      <c r="AH179" s="20">
        <f t="shared" si="46"/>
        <v>9.3482201145481127</v>
      </c>
      <c r="AI179" s="20">
        <f t="shared" si="47"/>
        <v>36.911898803165919</v>
      </c>
      <c r="AJ179" s="20">
        <f t="shared" si="48"/>
        <v>-96.158783929211779</v>
      </c>
      <c r="AK179" s="20">
        <f t="shared" si="49"/>
        <v>-6.925215875741813</v>
      </c>
      <c r="AL179" s="19">
        <v>103</v>
      </c>
      <c r="AM179" s="23">
        <f t="shared" si="50"/>
        <v>31.394400000000001</v>
      </c>
      <c r="AN179" s="19">
        <v>2.7750735106709841</v>
      </c>
    </row>
    <row r="180" spans="1:40" ht="13.5" thickBot="1" x14ac:dyDescent="0.25">
      <c r="A180" s="5">
        <v>42570</v>
      </c>
      <c r="B180" s="3">
        <v>18</v>
      </c>
      <c r="C180" s="26" t="s">
        <v>358</v>
      </c>
      <c r="D180" s="6">
        <v>0.41805555555555557</v>
      </c>
      <c r="E180" s="13">
        <v>10</v>
      </c>
      <c r="F180" s="13">
        <f t="shared" si="38"/>
        <v>115</v>
      </c>
      <c r="G180" s="3">
        <v>31.3</v>
      </c>
      <c r="H180" s="3" t="s">
        <v>365</v>
      </c>
      <c r="I180" s="3">
        <v>27.1</v>
      </c>
      <c r="J180" s="20">
        <f t="shared" si="39"/>
        <v>1.7966420168044011</v>
      </c>
      <c r="K180" s="20">
        <f t="shared" si="40"/>
        <v>257.0599951412355</v>
      </c>
      <c r="L180" s="20">
        <f t="shared" si="52"/>
        <v>29.259890686792517</v>
      </c>
      <c r="M180" s="3">
        <v>166</v>
      </c>
      <c r="N180" s="20" t="str">
        <f>IF(B180=B180, N179, IF(M180=".",".",IF(M180&lt;22.5,"N",IF(M180&lt;67.5,"NE",IF(M180&lt;112.5,"E",IF(M180&lt;157.5,"SE",IF(M180&lt;202.5,"S",IF(M180&lt;247.5,"SW",IF(M180&lt;292.5,"W",IF(M180&lt;337.5,"NW","N"))))))))))</f>
        <v>SE</v>
      </c>
      <c r="O180" s="20" t="str">
        <f t="shared" si="41"/>
        <v>W</v>
      </c>
      <c r="P180" s="20">
        <f t="shared" si="56"/>
        <v>7</v>
      </c>
      <c r="Q180" s="21">
        <f t="shared" si="54"/>
        <v>12.554690825047869</v>
      </c>
      <c r="R180" s="21">
        <f t="shared" si="55"/>
        <v>21.902910939595984</v>
      </c>
      <c r="S180" s="8">
        <v>1</v>
      </c>
      <c r="T180" s="21" t="s">
        <v>4</v>
      </c>
      <c r="U180" s="21" t="str">
        <f t="shared" si="53"/>
        <v>.</v>
      </c>
      <c r="V180" s="3" t="s">
        <v>41</v>
      </c>
      <c r="W180" s="3">
        <v>3.2</v>
      </c>
      <c r="X180" s="3" t="s">
        <v>4</v>
      </c>
      <c r="Y180" s="14">
        <v>2</v>
      </c>
      <c r="Z180" s="14">
        <v>1</v>
      </c>
      <c r="AA180" s="14">
        <v>0</v>
      </c>
      <c r="AB180" s="23">
        <f t="shared" si="57"/>
        <v>0</v>
      </c>
      <c r="AC180" s="3" t="s">
        <v>271</v>
      </c>
      <c r="AD180" s="25">
        <v>0</v>
      </c>
      <c r="AE180" s="20">
        <f t="shared" si="44"/>
        <v>-2.8113801509398542</v>
      </c>
      <c r="AF180" s="20">
        <f t="shared" si="45"/>
        <v>-2.8113801509398542</v>
      </c>
      <c r="AG180" s="20">
        <f t="shared" si="51"/>
        <v>1</v>
      </c>
      <c r="AH180" s="20">
        <f t="shared" si="46"/>
        <v>12.554690825047869</v>
      </c>
      <c r="AI180" s="20">
        <f t="shared" si="47"/>
        <v>24.676033351166108</v>
      </c>
      <c r="AJ180" s="20">
        <f t="shared" si="48"/>
        <v>-98.970164080151633</v>
      </c>
      <c r="AK180" s="20">
        <f t="shared" si="49"/>
        <v>-12.23586545199981</v>
      </c>
      <c r="AL180" s="19">
        <v>102</v>
      </c>
      <c r="AM180" s="23">
        <f t="shared" si="50"/>
        <v>31.089600000000001</v>
      </c>
      <c r="AN180" s="19">
        <v>2.8972465583105871</v>
      </c>
    </row>
    <row r="181" spans="1:40" ht="13.5" thickBot="1" x14ac:dyDescent="0.25">
      <c r="A181" s="5">
        <v>42570</v>
      </c>
      <c r="B181" s="3">
        <v>18</v>
      </c>
      <c r="C181" s="26" t="s">
        <v>358</v>
      </c>
      <c r="D181" s="6">
        <v>0.45902777777777781</v>
      </c>
      <c r="E181" s="13">
        <v>11</v>
      </c>
      <c r="F181" s="13">
        <f t="shared" si="38"/>
        <v>174.00000000000003</v>
      </c>
      <c r="G181" s="3">
        <v>42.9</v>
      </c>
      <c r="H181" s="3" t="s">
        <v>365</v>
      </c>
      <c r="I181" s="3">
        <v>30.4</v>
      </c>
      <c r="J181" s="20">
        <f t="shared" si="39"/>
        <v>0.78200265607829755</v>
      </c>
      <c r="K181" s="20">
        <f t="shared" si="40"/>
        <v>44.805451761306884</v>
      </c>
      <c r="L181" s="20">
        <f t="shared" si="52"/>
        <v>-147.74545662007137</v>
      </c>
      <c r="M181" s="3">
        <v>149</v>
      </c>
      <c r="N181" s="20" t="str">
        <f>IF(B181=B180, N180, IF(M181=".",".",IF(M181&lt;22.5,"N",IF(M181&lt;67.5,"NE",IF(M181&lt;112.5,"E",IF(M181&lt;157.5,"SE",IF(M181&lt;202.5,"S",IF(M181&lt;247.5,"SW",IF(M181&lt;292.5,"W",IF(M181&lt;337.5,"NW","N"))))))))))</f>
        <v>SE</v>
      </c>
      <c r="O181" s="20" t="str">
        <f t="shared" si="41"/>
        <v>NE</v>
      </c>
      <c r="P181" s="20">
        <f t="shared" si="56"/>
        <v>2</v>
      </c>
      <c r="Q181" s="21">
        <f t="shared" si="54"/>
        <v>30.761090366218646</v>
      </c>
      <c r="R181" s="21">
        <f t="shared" si="55"/>
        <v>52.664001305814629</v>
      </c>
      <c r="S181" s="8">
        <v>1</v>
      </c>
      <c r="T181" s="21" t="s">
        <v>4</v>
      </c>
      <c r="U181" s="21" t="str">
        <f t="shared" si="53"/>
        <v>.</v>
      </c>
      <c r="V181" s="3" t="s">
        <v>21</v>
      </c>
      <c r="W181" s="3">
        <v>2</v>
      </c>
      <c r="X181" s="3" t="s">
        <v>4</v>
      </c>
      <c r="Y181" s="14">
        <v>2</v>
      </c>
      <c r="Z181" s="14">
        <v>1</v>
      </c>
      <c r="AA181" s="14">
        <v>0</v>
      </c>
      <c r="AB181" s="23">
        <f t="shared" si="57"/>
        <v>0</v>
      </c>
      <c r="AC181" s="3" t="s">
        <v>271</v>
      </c>
      <c r="AD181" s="25">
        <v>0</v>
      </c>
      <c r="AE181" s="20">
        <f t="shared" si="44"/>
        <v>21.825107016961539</v>
      </c>
      <c r="AF181" s="20">
        <f t="shared" si="45"/>
        <v>21.825107016961539</v>
      </c>
      <c r="AG181" s="20">
        <f t="shared" si="51"/>
        <v>1</v>
      </c>
      <c r="AH181" s="20">
        <f t="shared" si="46"/>
        <v>30.761090366218646</v>
      </c>
      <c r="AI181" s="20">
        <f t="shared" si="47"/>
        <v>46.353426741904897</v>
      </c>
      <c r="AJ181" s="20">
        <f t="shared" si="48"/>
        <v>-77.145057063190094</v>
      </c>
      <c r="AK181" s="20">
        <f t="shared" si="49"/>
        <v>21.677393390738789</v>
      </c>
      <c r="AL181" s="19">
        <v>90</v>
      </c>
      <c r="AM181" s="23">
        <f t="shared" si="50"/>
        <v>27.432000000000002</v>
      </c>
      <c r="AN181" s="19">
        <v>2.6005405854715509</v>
      </c>
    </row>
    <row r="182" spans="1:40" ht="13.5" thickBot="1" x14ac:dyDescent="0.25">
      <c r="A182" s="5">
        <v>42570</v>
      </c>
      <c r="B182" s="3">
        <v>18</v>
      </c>
      <c r="C182" s="26" t="s">
        <v>358</v>
      </c>
      <c r="D182" s="6">
        <v>0.50208333333333333</v>
      </c>
      <c r="E182" s="13">
        <v>12</v>
      </c>
      <c r="F182" s="13">
        <f t="shared" si="38"/>
        <v>235.99999999999997</v>
      </c>
      <c r="G182" s="3">
        <v>38</v>
      </c>
      <c r="H182" s="3" t="s">
        <v>365</v>
      </c>
      <c r="I182" s="3">
        <v>31.1</v>
      </c>
      <c r="J182" s="20">
        <f t="shared" si="39"/>
        <v>0.40249624096278991</v>
      </c>
      <c r="K182" s="20">
        <f t="shared" si="40"/>
        <v>336.93866412295154</v>
      </c>
      <c r="L182" s="20">
        <f t="shared" si="52"/>
        <v>-67.866787638355333</v>
      </c>
      <c r="M182" s="3">
        <v>148</v>
      </c>
      <c r="N182" s="20" t="str">
        <f>IF(B182=B181, N181, IF(M182=".",".",IF(M182&lt;22.5,"N",IF(M182&lt;67.5,"NE",IF(M182&lt;112.5,"E",IF(M182&lt;157.5,"SE",IF(M182&lt;202.5,"S",IF(M182&lt;247.5,"SW",IF(M182&lt;292.5,"W",IF(M182&lt;337.5,"NW","N"))))))))))</f>
        <v>SE</v>
      </c>
      <c r="O182" s="20" t="str">
        <f t="shared" si="41"/>
        <v>NW</v>
      </c>
      <c r="P182" s="20">
        <f t="shared" si="56"/>
        <v>8</v>
      </c>
      <c r="Q182" s="21">
        <f t="shared" si="54"/>
        <v>10.109064731614206</v>
      </c>
      <c r="R182" s="21">
        <f t="shared" si="55"/>
        <v>62.773066037428833</v>
      </c>
      <c r="S182" s="8">
        <v>1</v>
      </c>
      <c r="T182" s="21" t="s">
        <v>4</v>
      </c>
      <c r="U182" s="21" t="str">
        <f t="shared" si="53"/>
        <v>.</v>
      </c>
      <c r="V182" s="3" t="s">
        <v>6</v>
      </c>
      <c r="W182" s="3">
        <v>1</v>
      </c>
      <c r="X182" s="3" t="s">
        <v>4</v>
      </c>
      <c r="Y182" s="14">
        <v>2</v>
      </c>
      <c r="Z182" s="14">
        <v>1</v>
      </c>
      <c r="AA182" s="14">
        <v>0</v>
      </c>
      <c r="AB182" s="23">
        <f t="shared" si="57"/>
        <v>0</v>
      </c>
      <c r="AC182" s="3" t="s">
        <v>271</v>
      </c>
      <c r="AD182" s="25">
        <v>0</v>
      </c>
      <c r="AE182" s="20">
        <f t="shared" si="44"/>
        <v>9.3012093706760197</v>
      </c>
      <c r="AF182" s="20">
        <f t="shared" si="45"/>
        <v>9.3012093706760197</v>
      </c>
      <c r="AG182" s="20">
        <f t="shared" si="51"/>
        <v>1</v>
      </c>
      <c r="AH182" s="20">
        <f t="shared" si="46"/>
        <v>10.109064731614206</v>
      </c>
      <c r="AI182" s="20">
        <f t="shared" si="47"/>
        <v>42.393541138656389</v>
      </c>
      <c r="AJ182" s="20">
        <f t="shared" si="48"/>
        <v>-67.843847692514075</v>
      </c>
      <c r="AK182" s="20">
        <f t="shared" si="49"/>
        <v>-3.9598856032485088</v>
      </c>
      <c r="AL182" s="19">
        <v>80</v>
      </c>
      <c r="AM182" s="23">
        <f t="shared" si="50"/>
        <v>24.384</v>
      </c>
      <c r="AN182" s="19">
        <v>2.5830872929516078</v>
      </c>
    </row>
    <row r="183" spans="1:40" ht="13.5" thickBot="1" x14ac:dyDescent="0.25">
      <c r="A183" s="5">
        <v>42570</v>
      </c>
      <c r="B183" s="3">
        <v>18</v>
      </c>
      <c r="C183" s="26" t="s">
        <v>358</v>
      </c>
      <c r="D183" s="6">
        <v>0.54652777777777783</v>
      </c>
      <c r="E183" s="13">
        <v>13</v>
      </c>
      <c r="F183" s="13">
        <f t="shared" si="38"/>
        <v>300.00000000000006</v>
      </c>
      <c r="G183" s="3">
        <v>41</v>
      </c>
      <c r="H183" s="3" t="s">
        <v>365</v>
      </c>
      <c r="I183" s="3">
        <v>30.5</v>
      </c>
      <c r="J183" s="20" t="str">
        <f t="shared" si="39"/>
        <v>.</v>
      </c>
      <c r="K183" s="20" t="str">
        <f t="shared" si="40"/>
        <v>.</v>
      </c>
      <c r="L183" s="20" t="str">
        <f t="shared" si="52"/>
        <v>.</v>
      </c>
      <c r="M183" s="3">
        <v>148</v>
      </c>
      <c r="N183" s="20" t="str">
        <f>IF(B183=B183, N182, IF(M183=".",".",IF(M183&lt;22.5,"N",IF(M183&lt;67.5,"NE",IF(M183&lt;112.5,"E",IF(M183&lt;157.5,"SE",IF(M183&lt;202.5,"S",IF(M183&lt;247.5,"SW",IF(M183&lt;292.5,"W",IF(M183&lt;337.5,"NW","N"))))))))))</f>
        <v>SE</v>
      </c>
      <c r="O183" s="20" t="str">
        <f t="shared" si="41"/>
        <v>.</v>
      </c>
      <c r="P183" s="20" t="str">
        <f t="shared" si="56"/>
        <v>.</v>
      </c>
      <c r="Q183" s="21">
        <f t="shared" si="54"/>
        <v>0</v>
      </c>
      <c r="R183" s="21">
        <f t="shared" si="55"/>
        <v>62.773066037428833</v>
      </c>
      <c r="S183" s="8">
        <v>1</v>
      </c>
      <c r="T183" s="21" t="s">
        <v>4</v>
      </c>
      <c r="U183" s="21" t="str">
        <f t="shared" si="53"/>
        <v>.</v>
      </c>
      <c r="V183" s="3" t="s">
        <v>6</v>
      </c>
      <c r="W183" s="3">
        <v>0.2</v>
      </c>
      <c r="X183" s="3" t="s">
        <v>10</v>
      </c>
      <c r="Y183" s="14">
        <v>0</v>
      </c>
      <c r="Z183" s="14">
        <v>0</v>
      </c>
      <c r="AA183" s="14">
        <v>1</v>
      </c>
      <c r="AB183" s="23">
        <f t="shared" si="57"/>
        <v>1</v>
      </c>
      <c r="AC183" s="3" t="s">
        <v>271</v>
      </c>
      <c r="AD183" s="25">
        <v>0</v>
      </c>
      <c r="AE183" s="20">
        <f t="shared" si="44"/>
        <v>0</v>
      </c>
      <c r="AF183" s="20">
        <f t="shared" si="45"/>
        <v>0</v>
      </c>
      <c r="AG183" s="20">
        <f t="shared" si="51"/>
        <v>1</v>
      </c>
      <c r="AH183" s="20">
        <f t="shared" si="46"/>
        <v>0</v>
      </c>
      <c r="AI183" s="20">
        <f t="shared" si="47"/>
        <v>42.393541138656389</v>
      </c>
      <c r="AJ183" s="20">
        <f t="shared" si="48"/>
        <v>-67.843847692514075</v>
      </c>
      <c r="AK183" s="20">
        <f t="shared" si="49"/>
        <v>0</v>
      </c>
      <c r="AL183" s="19">
        <v>80</v>
      </c>
      <c r="AM183" s="23">
        <f t="shared" si="50"/>
        <v>24.384</v>
      </c>
      <c r="AN183" s="19">
        <v>2.5830872929516078</v>
      </c>
    </row>
    <row r="184" spans="1:40" ht="13.5" thickBot="1" x14ac:dyDescent="0.25">
      <c r="A184" s="5">
        <v>42570</v>
      </c>
      <c r="B184" s="3">
        <v>18</v>
      </c>
      <c r="C184" s="26" t="s">
        <v>358</v>
      </c>
      <c r="D184" s="6">
        <v>0.5854166666666667</v>
      </c>
      <c r="E184" s="13">
        <v>14</v>
      </c>
      <c r="F184" s="13">
        <f t="shared" si="38"/>
        <v>356</v>
      </c>
      <c r="G184" s="3">
        <v>41.8</v>
      </c>
      <c r="H184" s="3" t="s">
        <v>365</v>
      </c>
      <c r="I184" s="3">
        <v>31.2</v>
      </c>
      <c r="J184" s="20" t="str">
        <f t="shared" si="39"/>
        <v>.</v>
      </c>
      <c r="K184" s="20" t="str">
        <f t="shared" si="40"/>
        <v>.</v>
      </c>
      <c r="L184" s="20" t="str">
        <f t="shared" si="52"/>
        <v>.</v>
      </c>
      <c r="M184" s="3">
        <v>148</v>
      </c>
      <c r="N184" s="20" t="str">
        <f>IF(B184=B183, N183, IF(M184=".",".",IF(M184&lt;22.5,"N",IF(M184&lt;67.5,"NE",IF(M184&lt;112.5,"E",IF(M184&lt;157.5,"SE",IF(M184&lt;202.5,"S",IF(M184&lt;247.5,"SW",IF(M184&lt;292.5,"W",IF(M184&lt;337.5,"NW","N"))))))))))</f>
        <v>SE</v>
      </c>
      <c r="O184" s="20" t="str">
        <f t="shared" si="41"/>
        <v>.</v>
      </c>
      <c r="P184" s="20" t="str">
        <f t="shared" si="56"/>
        <v>.</v>
      </c>
      <c r="Q184" s="21">
        <f t="shared" si="54"/>
        <v>0</v>
      </c>
      <c r="R184" s="21">
        <f t="shared" si="55"/>
        <v>62.773066037428833</v>
      </c>
      <c r="S184" s="8">
        <v>1</v>
      </c>
      <c r="T184" s="21" t="s">
        <v>4</v>
      </c>
      <c r="U184" s="21" t="str">
        <f t="shared" si="53"/>
        <v>.</v>
      </c>
      <c r="V184" s="3" t="s">
        <v>6</v>
      </c>
      <c r="W184" s="3">
        <v>3.7</v>
      </c>
      <c r="X184" s="3" t="s">
        <v>10</v>
      </c>
      <c r="Y184" s="14">
        <v>0</v>
      </c>
      <c r="Z184" s="14">
        <v>0</v>
      </c>
      <c r="AA184" s="14">
        <v>1</v>
      </c>
      <c r="AB184" s="23" t="str">
        <f t="shared" si="57"/>
        <v>.</v>
      </c>
      <c r="AC184" s="3" t="s">
        <v>271</v>
      </c>
      <c r="AD184" s="25">
        <v>0</v>
      </c>
      <c r="AE184" s="20">
        <f t="shared" si="44"/>
        <v>0</v>
      </c>
      <c r="AF184" s="20">
        <f t="shared" si="45"/>
        <v>0</v>
      </c>
      <c r="AG184" s="20">
        <f t="shared" si="51"/>
        <v>1</v>
      </c>
      <c r="AH184" s="20">
        <f t="shared" si="46"/>
        <v>0</v>
      </c>
      <c r="AI184" s="20">
        <f t="shared" si="47"/>
        <v>42.393541138656389</v>
      </c>
      <c r="AJ184" s="20">
        <f t="shared" si="48"/>
        <v>-67.843847692514075</v>
      </c>
      <c r="AK184" s="20">
        <f t="shared" si="49"/>
        <v>0</v>
      </c>
      <c r="AL184" s="19">
        <v>80</v>
      </c>
      <c r="AM184" s="23">
        <f t="shared" si="50"/>
        <v>24.384</v>
      </c>
      <c r="AN184" s="19">
        <v>2.5830872929516078</v>
      </c>
    </row>
    <row r="185" spans="1:40" ht="13.5" thickBot="1" x14ac:dyDescent="0.25">
      <c r="A185" s="5">
        <v>42570</v>
      </c>
      <c r="B185" s="3">
        <v>18</v>
      </c>
      <c r="C185" s="26" t="s">
        <v>358</v>
      </c>
      <c r="D185" s="6">
        <v>0.62569444444444444</v>
      </c>
      <c r="E185" s="13">
        <v>15</v>
      </c>
      <c r="F185" s="13">
        <f t="shared" si="38"/>
        <v>413.99999999999994</v>
      </c>
      <c r="G185" s="3">
        <v>42.3</v>
      </c>
      <c r="H185" s="3" t="s">
        <v>365</v>
      </c>
      <c r="I185" s="3">
        <v>32.4</v>
      </c>
      <c r="J185" s="20" t="str">
        <f t="shared" si="39"/>
        <v>.</v>
      </c>
      <c r="K185" s="20" t="str">
        <f t="shared" si="40"/>
        <v>.</v>
      </c>
      <c r="L185" s="20" t="str">
        <f t="shared" si="52"/>
        <v>.</v>
      </c>
      <c r="M185" s="3">
        <v>148</v>
      </c>
      <c r="N185" s="20" t="str">
        <f>IF(B185=B185, N184, IF(M185=".",".",IF(M185&lt;22.5,"N",IF(M185&lt;67.5,"NE",IF(M185&lt;112.5,"E",IF(M185&lt;157.5,"SE",IF(M185&lt;202.5,"S",IF(M185&lt;247.5,"SW",IF(M185&lt;292.5,"W",IF(M185&lt;337.5,"NW","N"))))))))))</f>
        <v>SE</v>
      </c>
      <c r="O185" s="20" t="str">
        <f t="shared" si="41"/>
        <v>.</v>
      </c>
      <c r="P185" s="20" t="str">
        <f t="shared" si="56"/>
        <v>.</v>
      </c>
      <c r="Q185" s="21">
        <f t="shared" si="54"/>
        <v>0</v>
      </c>
      <c r="R185" s="21">
        <f t="shared" si="55"/>
        <v>62.773066037428833</v>
      </c>
      <c r="S185" s="8">
        <v>1</v>
      </c>
      <c r="T185" s="21" t="s">
        <v>4</v>
      </c>
      <c r="U185" s="21" t="str">
        <f t="shared" si="53"/>
        <v>.</v>
      </c>
      <c r="V185" s="3" t="s">
        <v>6</v>
      </c>
      <c r="W185" s="3">
        <v>2</v>
      </c>
      <c r="X185" s="3" t="s">
        <v>43</v>
      </c>
      <c r="Y185" s="14">
        <v>0</v>
      </c>
      <c r="Z185" s="14">
        <v>0</v>
      </c>
      <c r="AA185" s="14">
        <v>1</v>
      </c>
      <c r="AB185" s="23" t="str">
        <f t="shared" si="57"/>
        <v>.</v>
      </c>
      <c r="AC185" s="3" t="s">
        <v>271</v>
      </c>
      <c r="AD185" s="25">
        <v>0</v>
      </c>
      <c r="AE185" s="20">
        <f t="shared" si="44"/>
        <v>0</v>
      </c>
      <c r="AF185" s="20">
        <f t="shared" si="45"/>
        <v>0</v>
      </c>
      <c r="AG185" s="20">
        <f t="shared" si="51"/>
        <v>1</v>
      </c>
      <c r="AH185" s="20">
        <f t="shared" si="46"/>
        <v>0</v>
      </c>
      <c r="AI185" s="20">
        <f t="shared" si="47"/>
        <v>42.393541138656389</v>
      </c>
      <c r="AJ185" s="20">
        <f t="shared" si="48"/>
        <v>-67.843847692514075</v>
      </c>
      <c r="AK185" s="20">
        <f t="shared" si="49"/>
        <v>0</v>
      </c>
      <c r="AL185" s="19">
        <v>80</v>
      </c>
      <c r="AM185" s="23">
        <f t="shared" si="50"/>
        <v>24.384</v>
      </c>
      <c r="AN185" s="19">
        <v>2.5830872929516078</v>
      </c>
    </row>
    <row r="186" spans="1:40" ht="13.5" thickBot="1" x14ac:dyDescent="0.25">
      <c r="A186" s="5">
        <v>42570</v>
      </c>
      <c r="B186" s="3">
        <v>18</v>
      </c>
      <c r="C186" s="26" t="s">
        <v>358</v>
      </c>
      <c r="D186" s="6">
        <v>0.66666666666666663</v>
      </c>
      <c r="E186" s="13">
        <v>16</v>
      </c>
      <c r="F186" s="13">
        <f t="shared" si="38"/>
        <v>472.99999999999989</v>
      </c>
      <c r="G186" s="3">
        <v>42.2</v>
      </c>
      <c r="H186" s="3" t="s">
        <v>365</v>
      </c>
      <c r="I186" s="3">
        <v>33.9</v>
      </c>
      <c r="J186" s="20" t="str">
        <f t="shared" si="39"/>
        <v>.</v>
      </c>
      <c r="K186" s="20" t="str">
        <f t="shared" si="40"/>
        <v>.</v>
      </c>
      <c r="L186" s="20" t="str">
        <f t="shared" si="52"/>
        <v>.</v>
      </c>
      <c r="M186" s="3">
        <v>148</v>
      </c>
      <c r="N186" s="20" t="str">
        <f>IF(B186=B185, N185, IF(M186=".",".",IF(M186&lt;22.5,"N",IF(M186&lt;67.5,"NE",IF(M186&lt;112.5,"E",IF(M186&lt;157.5,"SE",IF(M186&lt;202.5,"S",IF(M186&lt;247.5,"SW",IF(M186&lt;292.5,"W",IF(M186&lt;337.5,"NW","N"))))))))))</f>
        <v>SE</v>
      </c>
      <c r="O186" s="20" t="str">
        <f t="shared" si="41"/>
        <v>.</v>
      </c>
      <c r="P186" s="20" t="str">
        <f t="shared" si="56"/>
        <v>.</v>
      </c>
      <c r="Q186" s="21">
        <f t="shared" si="54"/>
        <v>0</v>
      </c>
      <c r="R186" s="21">
        <f t="shared" si="55"/>
        <v>62.773066037428833</v>
      </c>
      <c r="S186" s="8">
        <v>1</v>
      </c>
      <c r="T186" s="21" t="s">
        <v>4</v>
      </c>
      <c r="U186" s="21" t="str">
        <f t="shared" si="53"/>
        <v>.</v>
      </c>
      <c r="V186" s="3" t="s">
        <v>6</v>
      </c>
      <c r="W186" s="3">
        <v>0</v>
      </c>
      <c r="X186" s="3" t="s">
        <v>43</v>
      </c>
      <c r="Y186" s="14">
        <v>0</v>
      </c>
      <c r="Z186" s="14">
        <v>0</v>
      </c>
      <c r="AA186" s="14">
        <v>1</v>
      </c>
      <c r="AB186" s="23" t="str">
        <f t="shared" si="57"/>
        <v>.</v>
      </c>
      <c r="AC186" s="3" t="s">
        <v>271</v>
      </c>
      <c r="AD186" s="25">
        <v>0</v>
      </c>
      <c r="AE186" s="20">
        <f t="shared" si="44"/>
        <v>0</v>
      </c>
      <c r="AF186" s="20">
        <f t="shared" si="45"/>
        <v>0</v>
      </c>
      <c r="AG186" s="20">
        <f t="shared" si="51"/>
        <v>1</v>
      </c>
      <c r="AH186" s="20">
        <f t="shared" si="46"/>
        <v>0</v>
      </c>
      <c r="AI186" s="20">
        <f t="shared" si="47"/>
        <v>42.393541138656389</v>
      </c>
      <c r="AJ186" s="20">
        <f t="shared" si="48"/>
        <v>-67.843847692514075</v>
      </c>
      <c r="AK186" s="20">
        <f t="shared" si="49"/>
        <v>0</v>
      </c>
      <c r="AL186" s="19">
        <v>80</v>
      </c>
      <c r="AM186" s="23">
        <f t="shared" si="50"/>
        <v>24.384</v>
      </c>
      <c r="AN186" s="19">
        <v>2.5830872929516078</v>
      </c>
    </row>
    <row r="187" spans="1:40" ht="13.5" thickBot="1" x14ac:dyDescent="0.25">
      <c r="A187" s="5">
        <v>42570</v>
      </c>
      <c r="B187" s="3">
        <v>18</v>
      </c>
      <c r="C187" s="26" t="s">
        <v>358</v>
      </c>
      <c r="D187" s="6">
        <v>0.7104166666666667</v>
      </c>
      <c r="E187" s="13">
        <v>17</v>
      </c>
      <c r="F187" s="13">
        <f t="shared" si="38"/>
        <v>536</v>
      </c>
      <c r="G187" s="3">
        <v>39.6</v>
      </c>
      <c r="H187" s="3" t="s">
        <v>365</v>
      </c>
      <c r="I187" s="3">
        <v>30.9</v>
      </c>
      <c r="J187" s="20" t="str">
        <f t="shared" si="39"/>
        <v>.</v>
      </c>
      <c r="K187" s="20" t="str">
        <f t="shared" si="40"/>
        <v>.</v>
      </c>
      <c r="L187" s="20" t="str">
        <f t="shared" si="52"/>
        <v>.</v>
      </c>
      <c r="M187" s="3">
        <v>148</v>
      </c>
      <c r="N187" s="20" t="str">
        <f>IF(B187=B187, N186, IF(M187=".",".",IF(M187&lt;22.5,"N",IF(M187&lt;67.5,"NE",IF(M187&lt;112.5,"E",IF(M187&lt;157.5,"SE",IF(M187&lt;202.5,"S",IF(M187&lt;247.5,"SW",IF(M187&lt;292.5,"W",IF(M187&lt;337.5,"NW","N"))))))))))</f>
        <v>SE</v>
      </c>
      <c r="O187" s="20" t="str">
        <f t="shared" si="41"/>
        <v>.</v>
      </c>
      <c r="P187" s="20" t="str">
        <f t="shared" si="56"/>
        <v>.</v>
      </c>
      <c r="Q187" s="21">
        <f t="shared" si="54"/>
        <v>0</v>
      </c>
      <c r="R187" s="21">
        <f t="shared" si="55"/>
        <v>62.773066037428833</v>
      </c>
      <c r="S187" s="8">
        <v>1</v>
      </c>
      <c r="T187" s="21" t="s">
        <v>4</v>
      </c>
      <c r="U187" s="21" t="str">
        <f t="shared" si="53"/>
        <v>.</v>
      </c>
      <c r="V187" s="3" t="s">
        <v>6</v>
      </c>
      <c r="W187" s="3">
        <v>1.2</v>
      </c>
      <c r="X187" s="3" t="s">
        <v>43</v>
      </c>
      <c r="Y187" s="14">
        <v>0</v>
      </c>
      <c r="Z187" s="14">
        <v>0</v>
      </c>
      <c r="AA187" s="14">
        <v>1</v>
      </c>
      <c r="AB187" s="23" t="str">
        <f t="shared" si="57"/>
        <v>.</v>
      </c>
      <c r="AC187" s="3" t="s">
        <v>271</v>
      </c>
      <c r="AD187" s="25">
        <v>0</v>
      </c>
      <c r="AE187" s="20">
        <f t="shared" si="44"/>
        <v>0</v>
      </c>
      <c r="AF187" s="20">
        <f t="shared" si="45"/>
        <v>0</v>
      </c>
      <c r="AG187" s="20">
        <f t="shared" si="51"/>
        <v>1</v>
      </c>
      <c r="AH187" s="20">
        <f t="shared" si="46"/>
        <v>0</v>
      </c>
      <c r="AI187" s="20">
        <f t="shared" si="47"/>
        <v>42.393541138656389</v>
      </c>
      <c r="AJ187" s="20">
        <f t="shared" si="48"/>
        <v>-67.843847692514075</v>
      </c>
      <c r="AK187" s="20">
        <f t="shared" si="49"/>
        <v>0</v>
      </c>
      <c r="AL187" s="19">
        <v>80</v>
      </c>
      <c r="AM187" s="23">
        <f t="shared" si="50"/>
        <v>24.384</v>
      </c>
      <c r="AN187" s="19">
        <v>2.5830872929516078</v>
      </c>
    </row>
    <row r="188" spans="1:40" ht="13.5" thickBot="1" x14ac:dyDescent="0.25">
      <c r="A188" s="5">
        <v>42570</v>
      </c>
      <c r="B188" s="3">
        <v>18</v>
      </c>
      <c r="C188" s="26" t="s">
        <v>358</v>
      </c>
      <c r="D188" s="6">
        <v>0.74861111111111101</v>
      </c>
      <c r="E188" s="13">
        <v>18</v>
      </c>
      <c r="F188" s="13">
        <f t="shared" si="38"/>
        <v>590.99999999999977</v>
      </c>
      <c r="G188" s="3">
        <v>35.6</v>
      </c>
      <c r="H188" s="3" t="s">
        <v>365</v>
      </c>
      <c r="I188" s="3">
        <v>32.5</v>
      </c>
      <c r="J188" s="20" t="str">
        <f t="shared" si="39"/>
        <v>.</v>
      </c>
      <c r="K188" s="20" t="str">
        <f t="shared" si="40"/>
        <v>.</v>
      </c>
      <c r="L188" s="20" t="str">
        <f t="shared" si="52"/>
        <v>.</v>
      </c>
      <c r="M188" s="3">
        <v>148</v>
      </c>
      <c r="N188" s="20" t="str">
        <f>IF(B188=B187, N187, IF(M188=".",".",IF(M188&lt;22.5,"N",IF(M188&lt;67.5,"NE",IF(M188&lt;112.5,"E",IF(M188&lt;157.5,"SE",IF(M188&lt;202.5,"S",IF(M188&lt;247.5,"SW",IF(M188&lt;292.5,"W",IF(M188&lt;337.5,"NW","N"))))))))))</f>
        <v>SE</v>
      </c>
      <c r="O188" s="20" t="str">
        <f t="shared" si="41"/>
        <v>.</v>
      </c>
      <c r="P188" s="20" t="str">
        <f t="shared" si="56"/>
        <v>.</v>
      </c>
      <c r="Q188" s="21">
        <f t="shared" si="54"/>
        <v>0</v>
      </c>
      <c r="R188" s="21">
        <f t="shared" si="55"/>
        <v>62.773066037428833</v>
      </c>
      <c r="S188" s="8">
        <v>1</v>
      </c>
      <c r="T188" s="21">
        <f>SQRT((AJ188-AJ178)^2+(AI188-AI178)^2)</f>
        <v>22.082791356792445</v>
      </c>
      <c r="U188" s="21">
        <f t="shared" si="53"/>
        <v>2.8426236983903972</v>
      </c>
      <c r="V188" s="3" t="s">
        <v>6</v>
      </c>
      <c r="W188" s="3">
        <v>0.6</v>
      </c>
      <c r="X188" s="3" t="s">
        <v>43</v>
      </c>
      <c r="Y188" s="14">
        <v>0</v>
      </c>
      <c r="Z188" s="14">
        <v>0</v>
      </c>
      <c r="AA188" s="14">
        <v>1</v>
      </c>
      <c r="AB188" s="23" t="str">
        <f t="shared" si="57"/>
        <v>.</v>
      </c>
      <c r="AC188" s="3" t="s">
        <v>271</v>
      </c>
      <c r="AD188" s="25">
        <v>0</v>
      </c>
      <c r="AE188" s="20">
        <f t="shared" si="44"/>
        <v>0</v>
      </c>
      <c r="AF188" s="20">
        <f t="shared" si="45"/>
        <v>0</v>
      </c>
      <c r="AG188" s="20">
        <f t="shared" si="51"/>
        <v>1</v>
      </c>
      <c r="AH188" s="20">
        <f t="shared" si="46"/>
        <v>0</v>
      </c>
      <c r="AI188" s="20">
        <f t="shared" si="47"/>
        <v>42.393541138656389</v>
      </c>
      <c r="AJ188" s="20">
        <f t="shared" si="48"/>
        <v>-67.843847692514075</v>
      </c>
      <c r="AK188" s="20">
        <f t="shared" si="49"/>
        <v>0</v>
      </c>
      <c r="AL188" s="19">
        <v>80</v>
      </c>
      <c r="AM188" s="23">
        <f t="shared" si="50"/>
        <v>24.384</v>
      </c>
      <c r="AN188" s="19">
        <v>2.5830872929516078</v>
      </c>
    </row>
    <row r="189" spans="1:40" ht="13.5" thickBot="1" x14ac:dyDescent="0.25">
      <c r="A189" s="5">
        <v>42570</v>
      </c>
      <c r="B189" s="3">
        <v>19</v>
      </c>
      <c r="C189" s="26" t="s">
        <v>359</v>
      </c>
      <c r="D189" s="6">
        <v>0.3347222222222222</v>
      </c>
      <c r="E189" s="13">
        <v>8</v>
      </c>
      <c r="F189" s="13">
        <f t="shared" si="38"/>
        <v>0</v>
      </c>
      <c r="G189" s="3" t="s">
        <v>4</v>
      </c>
      <c r="H189" s="3" t="s">
        <v>4</v>
      </c>
      <c r="I189" s="3">
        <v>21.6</v>
      </c>
      <c r="J189" s="20" t="str">
        <f t="shared" si="39"/>
        <v>.</v>
      </c>
      <c r="K189" s="20" t="str">
        <f t="shared" si="40"/>
        <v>.</v>
      </c>
      <c r="L189" s="20" t="str">
        <f t="shared" si="52"/>
        <v>.</v>
      </c>
      <c r="M189" s="3">
        <v>225</v>
      </c>
      <c r="N189" s="20" t="str">
        <f>IF(B189=B189, N188, IF(M189=".",".",IF(M189&lt;22.5,"N",IF(M189&lt;67.5,"NE",IF(M189&lt;112.5,"E",IF(M189&lt;157.5,"SE",IF(M189&lt;202.5,"S",IF(M189&lt;247.5,"SW",IF(M189&lt;292.5,"W",IF(M189&lt;337.5,"NW","N"))))))))))</f>
        <v>SE</v>
      </c>
      <c r="O189" s="20" t="str">
        <f t="shared" si="41"/>
        <v>.</v>
      </c>
      <c r="P189" s="20" t="str">
        <f t="shared" si="56"/>
        <v>.</v>
      </c>
      <c r="Q189" s="21">
        <f t="shared" si="54"/>
        <v>0</v>
      </c>
      <c r="R189" s="21">
        <f t="shared" si="55"/>
        <v>0</v>
      </c>
      <c r="S189" s="8">
        <v>0</v>
      </c>
      <c r="T189" s="21" t="s">
        <v>4</v>
      </c>
      <c r="U189" s="21" t="str">
        <f t="shared" si="53"/>
        <v>.</v>
      </c>
      <c r="V189" s="3" t="s">
        <v>8</v>
      </c>
      <c r="W189" s="3">
        <v>2.5</v>
      </c>
      <c r="X189" s="3" t="s">
        <v>4</v>
      </c>
      <c r="Y189" s="14">
        <v>2</v>
      </c>
      <c r="Z189" s="14">
        <v>1</v>
      </c>
      <c r="AA189" s="14">
        <v>0</v>
      </c>
      <c r="AB189" s="23">
        <f t="shared" si="57"/>
        <v>0</v>
      </c>
      <c r="AC189" s="3" t="s">
        <v>272</v>
      </c>
      <c r="AD189" s="25">
        <v>1</v>
      </c>
      <c r="AE189" s="20" t="str">
        <f t="shared" si="44"/>
        <v>.</v>
      </c>
      <c r="AF189" s="20" t="str">
        <f t="shared" si="45"/>
        <v>.</v>
      </c>
      <c r="AG189" s="20" t="str">
        <f t="shared" si="51"/>
        <v>.</v>
      </c>
      <c r="AH189" s="20" t="str">
        <f t="shared" si="46"/>
        <v>.</v>
      </c>
      <c r="AI189" s="20">
        <f t="shared" si="47"/>
        <v>-70.710678118654741</v>
      </c>
      <c r="AJ189" s="20">
        <f t="shared" si="48"/>
        <v>-70.710678118654769</v>
      </c>
      <c r="AK189" s="20" t="str">
        <f t="shared" si="49"/>
        <v>.</v>
      </c>
      <c r="AL189" s="19">
        <v>100</v>
      </c>
      <c r="AM189" s="23">
        <f t="shared" si="50"/>
        <v>30.48</v>
      </c>
      <c r="AN189" s="19">
        <v>3.9269908169872414</v>
      </c>
    </row>
    <row r="190" spans="1:40" ht="13.5" thickBot="1" x14ac:dyDescent="0.25">
      <c r="A190" s="5">
        <v>42570</v>
      </c>
      <c r="B190" s="3">
        <v>19</v>
      </c>
      <c r="C190" s="26" t="s">
        <v>359</v>
      </c>
      <c r="D190" s="6">
        <v>0.37222222222222223</v>
      </c>
      <c r="E190" s="13">
        <v>9</v>
      </c>
      <c r="F190" s="13">
        <f t="shared" si="38"/>
        <v>54.00000000000005</v>
      </c>
      <c r="G190" s="3" t="s">
        <v>4</v>
      </c>
      <c r="H190" s="3" t="s">
        <v>4</v>
      </c>
      <c r="I190" s="3">
        <v>25.6</v>
      </c>
      <c r="J190" s="20" t="str">
        <f t="shared" si="39"/>
        <v>.</v>
      </c>
      <c r="K190" s="20" t="str">
        <f t="shared" si="40"/>
        <v>.</v>
      </c>
      <c r="L190" s="20" t="str">
        <f t="shared" si="52"/>
        <v>.</v>
      </c>
      <c r="M190" s="3">
        <v>225</v>
      </c>
      <c r="N190" s="20" t="str">
        <f>IF(B190=B189, N189, IF(M190=".",".",IF(M190&lt;22.5,"N",IF(M190&lt;67.5,"NE",IF(M190&lt;112.5,"E",IF(M190&lt;157.5,"SE",IF(M190&lt;202.5,"S",IF(M190&lt;247.5,"SW",IF(M190&lt;292.5,"W",IF(M190&lt;337.5,"NW","N"))))))))))</f>
        <v>SE</v>
      </c>
      <c r="O190" s="20" t="str">
        <f t="shared" si="41"/>
        <v>.</v>
      </c>
      <c r="P190" s="20" t="str">
        <f t="shared" si="56"/>
        <v>.</v>
      </c>
      <c r="Q190" s="21">
        <f t="shared" si="54"/>
        <v>0</v>
      </c>
      <c r="R190" s="21">
        <f t="shared" si="55"/>
        <v>0</v>
      </c>
      <c r="S190" s="8">
        <v>0</v>
      </c>
      <c r="T190" s="21" t="s">
        <v>4</v>
      </c>
      <c r="U190" s="21" t="str">
        <f t="shared" si="53"/>
        <v>.</v>
      </c>
      <c r="V190" s="3" t="s">
        <v>8</v>
      </c>
      <c r="W190" s="3">
        <v>0.9</v>
      </c>
      <c r="X190" s="3" t="s">
        <v>29</v>
      </c>
      <c r="Y190" s="14">
        <v>2</v>
      </c>
      <c r="Z190" s="14">
        <v>1</v>
      </c>
      <c r="AA190" s="14">
        <v>0</v>
      </c>
      <c r="AB190" s="23">
        <f t="shared" si="57"/>
        <v>0</v>
      </c>
      <c r="AC190" s="3" t="s">
        <v>272</v>
      </c>
      <c r="AD190" s="25">
        <v>1</v>
      </c>
      <c r="AE190" s="20">
        <f t="shared" si="44"/>
        <v>0</v>
      </c>
      <c r="AF190" s="20">
        <f t="shared" si="45"/>
        <v>0</v>
      </c>
      <c r="AG190" s="20">
        <f t="shared" si="51"/>
        <v>1</v>
      </c>
      <c r="AH190" s="20">
        <f t="shared" si="46"/>
        <v>0</v>
      </c>
      <c r="AI190" s="20">
        <f t="shared" si="47"/>
        <v>-70.710678118654741</v>
      </c>
      <c r="AJ190" s="20">
        <f t="shared" si="48"/>
        <v>-70.710678118654769</v>
      </c>
      <c r="AK190" s="20">
        <f t="shared" si="49"/>
        <v>0</v>
      </c>
      <c r="AL190" s="19">
        <v>100</v>
      </c>
      <c r="AM190" s="23">
        <f t="shared" si="50"/>
        <v>30.48</v>
      </c>
      <c r="AN190" s="19">
        <v>3.9269908169872414</v>
      </c>
    </row>
    <row r="191" spans="1:40" ht="13.5" thickBot="1" x14ac:dyDescent="0.25">
      <c r="A191" s="5">
        <v>42570</v>
      </c>
      <c r="B191" s="3">
        <v>19</v>
      </c>
      <c r="C191" s="26" t="s">
        <v>359</v>
      </c>
      <c r="D191" s="6">
        <v>0.41319444444444442</v>
      </c>
      <c r="E191" s="13">
        <v>10</v>
      </c>
      <c r="F191" s="13">
        <f t="shared" si="38"/>
        <v>113</v>
      </c>
      <c r="G191" s="3" t="s">
        <v>4</v>
      </c>
      <c r="H191" s="3" t="s">
        <v>4</v>
      </c>
      <c r="I191" s="3">
        <v>24.9</v>
      </c>
      <c r="J191" s="20" t="str">
        <f t="shared" si="39"/>
        <v>.</v>
      </c>
      <c r="K191" s="20" t="str">
        <f t="shared" si="40"/>
        <v>.</v>
      </c>
      <c r="L191" s="20" t="str">
        <f t="shared" si="52"/>
        <v>.</v>
      </c>
      <c r="M191" s="3">
        <v>225</v>
      </c>
      <c r="N191" s="20" t="str">
        <f>IF(B191=B191, N190, IF(M191=".",".",IF(M191&lt;22.5,"N",IF(M191&lt;67.5,"NE",IF(M191&lt;112.5,"E",IF(M191&lt;157.5,"SE",IF(M191&lt;202.5,"S",IF(M191&lt;247.5,"SW",IF(M191&lt;292.5,"W",IF(M191&lt;337.5,"NW","N"))))))))))</f>
        <v>SE</v>
      </c>
      <c r="O191" s="20" t="str">
        <f t="shared" si="41"/>
        <v>.</v>
      </c>
      <c r="P191" s="20" t="str">
        <f t="shared" si="56"/>
        <v>.</v>
      </c>
      <c r="Q191" s="21">
        <f t="shared" si="54"/>
        <v>0</v>
      </c>
      <c r="R191" s="21">
        <f t="shared" si="55"/>
        <v>0</v>
      </c>
      <c r="S191" s="8">
        <v>0</v>
      </c>
      <c r="T191" s="21" t="s">
        <v>4</v>
      </c>
      <c r="U191" s="21" t="str">
        <f t="shared" si="53"/>
        <v>.</v>
      </c>
      <c r="V191" s="3" t="s">
        <v>8</v>
      </c>
      <c r="W191" s="3">
        <v>3.4</v>
      </c>
      <c r="X191" s="3" t="s">
        <v>39</v>
      </c>
      <c r="Y191" s="14">
        <v>2</v>
      </c>
      <c r="Z191" s="14">
        <v>1</v>
      </c>
      <c r="AA191" s="14">
        <v>0</v>
      </c>
      <c r="AB191" s="23">
        <f t="shared" si="57"/>
        <v>0</v>
      </c>
      <c r="AC191" s="3" t="s">
        <v>272</v>
      </c>
      <c r="AD191" s="25">
        <v>1</v>
      </c>
      <c r="AE191" s="20">
        <f t="shared" si="44"/>
        <v>0</v>
      </c>
      <c r="AF191" s="20">
        <f t="shared" si="45"/>
        <v>0</v>
      </c>
      <c r="AG191" s="20">
        <f t="shared" si="51"/>
        <v>1</v>
      </c>
      <c r="AH191" s="20">
        <f t="shared" si="46"/>
        <v>0</v>
      </c>
      <c r="AI191" s="20">
        <f t="shared" si="47"/>
        <v>-70.710678118654741</v>
      </c>
      <c r="AJ191" s="20">
        <f t="shared" si="48"/>
        <v>-70.710678118654769</v>
      </c>
      <c r="AK191" s="20">
        <f t="shared" si="49"/>
        <v>0</v>
      </c>
      <c r="AL191" s="19">
        <v>100</v>
      </c>
      <c r="AM191" s="23">
        <f t="shared" si="50"/>
        <v>30.48</v>
      </c>
      <c r="AN191" s="19">
        <v>3.9269908169872414</v>
      </c>
    </row>
    <row r="192" spans="1:40" ht="13.5" thickBot="1" x14ac:dyDescent="0.25">
      <c r="A192" s="5">
        <v>42570</v>
      </c>
      <c r="B192" s="3">
        <v>19</v>
      </c>
      <c r="C192" s="26" t="s">
        <v>359</v>
      </c>
      <c r="D192" s="6">
        <v>0.45624999999999999</v>
      </c>
      <c r="E192" s="13">
        <v>11</v>
      </c>
      <c r="F192" s="13">
        <f t="shared" si="38"/>
        <v>175.00000000000003</v>
      </c>
      <c r="G192" s="3" t="s">
        <v>4</v>
      </c>
      <c r="H192" s="3" t="s">
        <v>4</v>
      </c>
      <c r="I192" s="3">
        <v>28.2</v>
      </c>
      <c r="J192" s="20" t="str">
        <f t="shared" si="39"/>
        <v>.</v>
      </c>
      <c r="K192" s="20" t="str">
        <f t="shared" si="40"/>
        <v>.</v>
      </c>
      <c r="L192" s="20" t="str">
        <f t="shared" si="52"/>
        <v>.</v>
      </c>
      <c r="M192" s="3">
        <v>225</v>
      </c>
      <c r="N192" s="20" t="str">
        <f>IF(B192=B191, N191, IF(M192=".",".",IF(M192&lt;22.5,"N",IF(M192&lt;67.5,"NE",IF(M192&lt;112.5,"E",IF(M192&lt;157.5,"SE",IF(M192&lt;202.5,"S",IF(M192&lt;247.5,"SW",IF(M192&lt;292.5,"W",IF(M192&lt;337.5,"NW","N"))))))))))</f>
        <v>SE</v>
      </c>
      <c r="O192" s="20" t="str">
        <f t="shared" si="41"/>
        <v>.</v>
      </c>
      <c r="P192" s="20" t="str">
        <f t="shared" si="56"/>
        <v>.</v>
      </c>
      <c r="Q192" s="21">
        <f t="shared" si="54"/>
        <v>0</v>
      </c>
      <c r="R192" s="21">
        <f t="shared" si="55"/>
        <v>0</v>
      </c>
      <c r="S192" s="8">
        <v>0</v>
      </c>
      <c r="T192" s="21" t="s">
        <v>4</v>
      </c>
      <c r="U192" s="21" t="str">
        <f t="shared" si="53"/>
        <v>.</v>
      </c>
      <c r="V192" s="3" t="s">
        <v>6</v>
      </c>
      <c r="W192" s="3">
        <v>0.4</v>
      </c>
      <c r="X192" s="3" t="s">
        <v>4</v>
      </c>
      <c r="Y192" s="14">
        <v>2</v>
      </c>
      <c r="Z192" s="14">
        <v>1</v>
      </c>
      <c r="AA192" s="14">
        <v>0</v>
      </c>
      <c r="AB192" s="23">
        <f t="shared" si="57"/>
        <v>0</v>
      </c>
      <c r="AC192" s="3" t="s">
        <v>272</v>
      </c>
      <c r="AD192" s="25">
        <v>1</v>
      </c>
      <c r="AE192" s="20">
        <f t="shared" si="44"/>
        <v>0</v>
      </c>
      <c r="AF192" s="20">
        <f t="shared" si="45"/>
        <v>0</v>
      </c>
      <c r="AG192" s="20">
        <f t="shared" si="51"/>
        <v>1</v>
      </c>
      <c r="AH192" s="20">
        <f t="shared" si="46"/>
        <v>0</v>
      </c>
      <c r="AI192" s="20">
        <f t="shared" si="47"/>
        <v>-70.710678118654741</v>
      </c>
      <c r="AJ192" s="20">
        <f t="shared" si="48"/>
        <v>-70.710678118654769</v>
      </c>
      <c r="AK192" s="20">
        <f t="shared" si="49"/>
        <v>0</v>
      </c>
      <c r="AL192" s="19">
        <v>100</v>
      </c>
      <c r="AM192" s="23">
        <f t="shared" si="50"/>
        <v>30.48</v>
      </c>
      <c r="AN192" s="19">
        <v>3.9269908169872414</v>
      </c>
    </row>
    <row r="193" spans="1:40" ht="13.5" thickBot="1" x14ac:dyDescent="0.25">
      <c r="A193" s="5">
        <v>42570</v>
      </c>
      <c r="B193" s="3">
        <v>19</v>
      </c>
      <c r="C193" s="26" t="s">
        <v>359</v>
      </c>
      <c r="D193" s="6">
        <v>0.49861111111111112</v>
      </c>
      <c r="E193" s="13">
        <v>12</v>
      </c>
      <c r="F193" s="13">
        <f t="shared" si="38"/>
        <v>236.00000000000006</v>
      </c>
      <c r="G193" s="3">
        <v>49.6</v>
      </c>
      <c r="H193" s="3" t="s">
        <v>365</v>
      </c>
      <c r="I193" s="3">
        <v>28.6</v>
      </c>
      <c r="J193" s="20" t="str">
        <f t="shared" si="39"/>
        <v>.</v>
      </c>
      <c r="K193" s="20" t="str">
        <f t="shared" si="40"/>
        <v>.</v>
      </c>
      <c r="L193" s="20" t="str">
        <f t="shared" si="52"/>
        <v>.</v>
      </c>
      <c r="M193" s="3">
        <v>225</v>
      </c>
      <c r="N193" s="20" t="str">
        <f>IF(B193=B193, N192, IF(M193=".",".",IF(M193&lt;22.5,"N",IF(M193&lt;67.5,"NE",IF(M193&lt;112.5,"E",IF(M193&lt;157.5,"SE",IF(M193&lt;202.5,"S",IF(M193&lt;247.5,"SW",IF(M193&lt;292.5,"W",IF(M193&lt;337.5,"NW","N"))))))))))</f>
        <v>SE</v>
      </c>
      <c r="O193" s="20" t="str">
        <f t="shared" si="41"/>
        <v>.</v>
      </c>
      <c r="P193" s="20" t="str">
        <f t="shared" si="56"/>
        <v>.</v>
      </c>
      <c r="Q193" s="21">
        <f t="shared" si="54"/>
        <v>0</v>
      </c>
      <c r="R193" s="21">
        <f t="shared" si="55"/>
        <v>0</v>
      </c>
      <c r="S193" s="8">
        <v>0</v>
      </c>
      <c r="T193" s="21" t="s">
        <v>4</v>
      </c>
      <c r="U193" s="21" t="str">
        <f t="shared" si="53"/>
        <v>.</v>
      </c>
      <c r="V193" s="3" t="s">
        <v>23</v>
      </c>
      <c r="W193" s="3">
        <v>2.6</v>
      </c>
      <c r="X193" s="3" t="s">
        <v>24</v>
      </c>
      <c r="Y193" s="14">
        <v>0</v>
      </c>
      <c r="Z193" s="14">
        <v>0</v>
      </c>
      <c r="AA193" s="14">
        <v>1</v>
      </c>
      <c r="AB193" s="23">
        <f t="shared" si="57"/>
        <v>1</v>
      </c>
      <c r="AC193" s="3" t="s">
        <v>272</v>
      </c>
      <c r="AD193" s="25">
        <v>1</v>
      </c>
      <c r="AE193" s="20">
        <f t="shared" si="44"/>
        <v>0</v>
      </c>
      <c r="AF193" s="20">
        <f t="shared" si="45"/>
        <v>0</v>
      </c>
      <c r="AG193" s="20">
        <f t="shared" si="51"/>
        <v>1</v>
      </c>
      <c r="AH193" s="20">
        <f t="shared" si="46"/>
        <v>0</v>
      </c>
      <c r="AI193" s="20">
        <f t="shared" si="47"/>
        <v>-70.710678118654741</v>
      </c>
      <c r="AJ193" s="20">
        <f t="shared" si="48"/>
        <v>-70.710678118654769</v>
      </c>
      <c r="AK193" s="20">
        <f t="shared" si="49"/>
        <v>0</v>
      </c>
      <c r="AL193" s="19">
        <v>100</v>
      </c>
      <c r="AM193" s="23">
        <f t="shared" si="50"/>
        <v>30.48</v>
      </c>
      <c r="AN193" s="19">
        <v>3.9269908169872414</v>
      </c>
    </row>
    <row r="194" spans="1:40" ht="13.5" thickBot="1" x14ac:dyDescent="0.25">
      <c r="A194" s="5">
        <v>42570</v>
      </c>
      <c r="B194" s="3">
        <v>19</v>
      </c>
      <c r="C194" s="26" t="s">
        <v>359</v>
      </c>
      <c r="D194" s="6">
        <v>0.54166666666666663</v>
      </c>
      <c r="E194" s="13">
        <v>13</v>
      </c>
      <c r="F194" s="13">
        <f t="shared" ref="F194:F257" si="58">IF(B194=B193,((D194-D193)*1440)+F193,0)</f>
        <v>298</v>
      </c>
      <c r="G194" s="3">
        <v>51.4</v>
      </c>
      <c r="H194" s="3" t="s">
        <v>365</v>
      </c>
      <c r="I194" s="3">
        <v>30</v>
      </c>
      <c r="J194" s="20" t="str">
        <f t="shared" ref="J194:J257" si="59">IF(AH194=".",".",IF(AH194=0,".",ACOS(AF194/(AG194*AH194))))</f>
        <v>.</v>
      </c>
      <c r="K194" s="20" t="str">
        <f t="shared" ref="K194:K257" si="60">IF(J194=".",".",IF(AK194&lt;0,360-DEGREES(J194),DEGREES(J194)))</f>
        <v>.</v>
      </c>
      <c r="L194" s="20" t="str">
        <f t="shared" si="52"/>
        <v>.</v>
      </c>
      <c r="M194" s="3">
        <v>225</v>
      </c>
      <c r="N194" s="20" t="str">
        <f>IF(B194=B193, N193, IF(M194=".",".",IF(M194&lt;22.5,"N",IF(M194&lt;67.5,"NE",IF(M194&lt;112.5,"E",IF(M194&lt;157.5,"SE",IF(M194&lt;202.5,"S",IF(M194&lt;247.5,"SW",IF(M194&lt;292.5,"W",IF(M194&lt;337.5,"NW","N"))))))))))</f>
        <v>SE</v>
      </c>
      <c r="O194" s="20" t="str">
        <f t="shared" ref="O194:O257" si="61">IF(K194=".",".",IF(K194&lt;22.5,"N",IF(K194&lt;67.5,"NE",IF(K194&lt;112.5,"E",IF(K194&lt;157.5,"SE",IF(K194&lt;202.5,"S",IF(K194&lt;247.5,"SW",IF(K194&lt;292.5,"W",IF(K194&lt;337.5,"NW","N")))))))))</f>
        <v>.</v>
      </c>
      <c r="P194" s="20" t="str">
        <f t="shared" si="56"/>
        <v>.</v>
      </c>
      <c r="Q194" s="21">
        <f t="shared" si="54"/>
        <v>0</v>
      </c>
      <c r="R194" s="21">
        <f t="shared" si="55"/>
        <v>0</v>
      </c>
      <c r="S194" s="8">
        <v>0</v>
      </c>
      <c r="T194" s="21" t="s">
        <v>4</v>
      </c>
      <c r="U194" s="21" t="str">
        <f t="shared" si="53"/>
        <v>.</v>
      </c>
      <c r="V194" s="3" t="s">
        <v>6</v>
      </c>
      <c r="W194" s="3">
        <v>0</v>
      </c>
      <c r="X194" s="3" t="s">
        <v>10</v>
      </c>
      <c r="Y194" s="14">
        <v>0</v>
      </c>
      <c r="Z194" s="14">
        <v>0</v>
      </c>
      <c r="AA194" s="14">
        <v>1</v>
      </c>
      <c r="AB194" s="23" t="str">
        <f t="shared" si="57"/>
        <v>.</v>
      </c>
      <c r="AC194" s="3" t="s">
        <v>272</v>
      </c>
      <c r="AD194" s="25">
        <v>1</v>
      </c>
      <c r="AE194" s="20">
        <f t="shared" ref="AE194:AE257" si="62">IF(AJ194=".",".",IF(AJ193=".",".",IF(B194=B193,AJ194-AJ193,".")))</f>
        <v>0</v>
      </c>
      <c r="AF194" s="20">
        <f t="shared" ref="AF194:AF257" si="63">IF(AE194=".",".", 0*AK194+1*AE194)</f>
        <v>0</v>
      </c>
      <c r="AG194" s="20">
        <f t="shared" si="51"/>
        <v>1</v>
      </c>
      <c r="AH194" s="20">
        <f t="shared" ref="AH194:AH257" si="64">IF(AG194=".",".",SQRT((AK194)^2+(AE194)^2))</f>
        <v>0</v>
      </c>
      <c r="AI194" s="20">
        <f t="shared" ref="AI194:AI257" si="65">IF(AN194=".",".",IF(M194&lt;90,AL194*SIN(AN194),IF(M194&lt;180,AL194*SIN(AN194),IF(M194&lt;270,AL194*SIN(AN194),AL194*SIN(AN194)))))</f>
        <v>-70.710678118654741</v>
      </c>
      <c r="AJ194" s="20">
        <f t="shared" ref="AJ194:AJ257" si="66">IF(AN194=".",".",IF(M194&lt;90,AL194*COS(AN194),IF(M194&lt;180,AL194*COS(AN194),IF(M194&lt;270,AL194*COS(AN194),AL194*COS(AN194)))))</f>
        <v>-70.710678118654769</v>
      </c>
      <c r="AK194" s="20">
        <f t="shared" ref="AK194:AK257" si="67">IF(AI194=".",".",IF(AI193=".",".",IF(B194=B193,AI194-AI193,".")))</f>
        <v>0</v>
      </c>
      <c r="AL194" s="19">
        <v>100</v>
      </c>
      <c r="AM194" s="23">
        <f t="shared" ref="AM194:AM257" si="68">IF(AL194=".",".",AL194*0.3048)</f>
        <v>30.48</v>
      </c>
      <c r="AN194" s="19">
        <v>3.9269908169872414</v>
      </c>
    </row>
    <row r="195" spans="1:40" ht="13.5" thickBot="1" x14ac:dyDescent="0.25">
      <c r="A195" s="5">
        <v>42570</v>
      </c>
      <c r="B195" s="3">
        <v>19</v>
      </c>
      <c r="C195" s="26" t="s">
        <v>359</v>
      </c>
      <c r="D195" s="6">
        <v>0.58194444444444449</v>
      </c>
      <c r="E195" s="13">
        <v>14</v>
      </c>
      <c r="F195" s="13">
        <f t="shared" si="58"/>
        <v>356.00000000000011</v>
      </c>
      <c r="G195" s="3">
        <v>51.6</v>
      </c>
      <c r="H195" s="3" t="s">
        <v>365</v>
      </c>
      <c r="I195" s="3">
        <v>29.9</v>
      </c>
      <c r="J195" s="20" t="str">
        <f t="shared" si="59"/>
        <v>.</v>
      </c>
      <c r="K195" s="20" t="str">
        <f t="shared" si="60"/>
        <v>.</v>
      </c>
      <c r="L195" s="20" t="str">
        <f t="shared" si="52"/>
        <v>.</v>
      </c>
      <c r="M195" s="3">
        <v>225</v>
      </c>
      <c r="N195" s="20" t="str">
        <f>IF(B195=B195, N194, IF(M195=".",".",IF(M195&lt;22.5,"N",IF(M195&lt;67.5,"NE",IF(M195&lt;112.5,"E",IF(M195&lt;157.5,"SE",IF(M195&lt;202.5,"S",IF(M195&lt;247.5,"SW",IF(M195&lt;292.5,"W",IF(M195&lt;337.5,"NW","N"))))))))))</f>
        <v>SE</v>
      </c>
      <c r="O195" s="20" t="str">
        <f t="shared" si="61"/>
        <v>.</v>
      </c>
      <c r="P195" s="20" t="str">
        <f t="shared" si="56"/>
        <v>.</v>
      </c>
      <c r="Q195" s="21">
        <f t="shared" si="54"/>
        <v>0</v>
      </c>
      <c r="R195" s="21">
        <f t="shared" si="55"/>
        <v>0</v>
      </c>
      <c r="S195" s="8">
        <v>0</v>
      </c>
      <c r="T195" s="21" t="s">
        <v>4</v>
      </c>
      <c r="U195" s="21" t="str">
        <f t="shared" si="53"/>
        <v>.</v>
      </c>
      <c r="V195" s="3" t="s">
        <v>6</v>
      </c>
      <c r="W195" s="3">
        <v>3.5</v>
      </c>
      <c r="X195" s="3" t="s">
        <v>10</v>
      </c>
      <c r="Y195" s="14">
        <v>0</v>
      </c>
      <c r="Z195" s="14">
        <v>0</v>
      </c>
      <c r="AA195" s="14">
        <v>1</v>
      </c>
      <c r="AB195" s="23" t="str">
        <f t="shared" si="57"/>
        <v>.</v>
      </c>
      <c r="AC195" s="3" t="s">
        <v>272</v>
      </c>
      <c r="AD195" s="25">
        <v>1</v>
      </c>
      <c r="AE195" s="20">
        <f t="shared" si="62"/>
        <v>0</v>
      </c>
      <c r="AF195" s="20">
        <f t="shared" si="63"/>
        <v>0</v>
      </c>
      <c r="AG195" s="20">
        <f t="shared" ref="AG195:AG258" si="69">IF(AF195=".",".",1)</f>
        <v>1</v>
      </c>
      <c r="AH195" s="20">
        <f t="shared" si="64"/>
        <v>0</v>
      </c>
      <c r="AI195" s="20">
        <f t="shared" si="65"/>
        <v>-70.710678118654741</v>
      </c>
      <c r="AJ195" s="20">
        <f t="shared" si="66"/>
        <v>-70.710678118654769</v>
      </c>
      <c r="AK195" s="20">
        <f t="shared" si="67"/>
        <v>0</v>
      </c>
      <c r="AL195" s="19">
        <v>100</v>
      </c>
      <c r="AM195" s="23">
        <f t="shared" si="68"/>
        <v>30.48</v>
      </c>
      <c r="AN195" s="19">
        <v>3.9269908169872414</v>
      </c>
    </row>
    <row r="196" spans="1:40" ht="13.5" thickBot="1" x14ac:dyDescent="0.25">
      <c r="A196" s="5">
        <v>42570</v>
      </c>
      <c r="B196" s="3">
        <v>19</v>
      </c>
      <c r="C196" s="26" t="s">
        <v>359</v>
      </c>
      <c r="D196" s="6">
        <v>0.62361111111111112</v>
      </c>
      <c r="E196" s="13">
        <v>15</v>
      </c>
      <c r="F196" s="13">
        <f t="shared" si="58"/>
        <v>416.00000000000006</v>
      </c>
      <c r="G196" s="3">
        <v>37.9</v>
      </c>
      <c r="H196" s="3" t="s">
        <v>365</v>
      </c>
      <c r="I196" s="3">
        <v>31.9</v>
      </c>
      <c r="J196" s="20" t="str">
        <f t="shared" si="59"/>
        <v>.</v>
      </c>
      <c r="K196" s="20" t="str">
        <f t="shared" si="60"/>
        <v>.</v>
      </c>
      <c r="L196" s="20" t="str">
        <f t="shared" si="52"/>
        <v>.</v>
      </c>
      <c r="M196" s="3">
        <v>225</v>
      </c>
      <c r="N196" s="20" t="str">
        <f>IF(B196=B195, N195, IF(M196=".",".",IF(M196&lt;22.5,"N",IF(M196&lt;67.5,"NE",IF(M196&lt;112.5,"E",IF(M196&lt;157.5,"SE",IF(M196&lt;202.5,"S",IF(M196&lt;247.5,"SW",IF(M196&lt;292.5,"W",IF(M196&lt;337.5,"NW","N"))))))))))</f>
        <v>SE</v>
      </c>
      <c r="O196" s="20" t="str">
        <f t="shared" si="61"/>
        <v>.</v>
      </c>
      <c r="P196" s="20" t="str">
        <f t="shared" si="56"/>
        <v>.</v>
      </c>
      <c r="Q196" s="21">
        <f t="shared" si="54"/>
        <v>0</v>
      </c>
      <c r="R196" s="21">
        <f t="shared" si="55"/>
        <v>0</v>
      </c>
      <c r="S196" s="8">
        <v>0</v>
      </c>
      <c r="T196" s="21" t="s">
        <v>4</v>
      </c>
      <c r="U196" s="21" t="str">
        <f t="shared" si="53"/>
        <v>.</v>
      </c>
      <c r="V196" s="3" t="s">
        <v>6</v>
      </c>
      <c r="W196" s="3">
        <v>2</v>
      </c>
      <c r="X196" s="3" t="s">
        <v>43</v>
      </c>
      <c r="Y196" s="14">
        <v>0</v>
      </c>
      <c r="Z196" s="14">
        <v>0</v>
      </c>
      <c r="AA196" s="14">
        <v>1</v>
      </c>
      <c r="AB196" s="23" t="str">
        <f t="shared" si="57"/>
        <v>.</v>
      </c>
      <c r="AC196" s="3" t="s">
        <v>272</v>
      </c>
      <c r="AD196" s="25">
        <v>1</v>
      </c>
      <c r="AE196" s="20">
        <f t="shared" si="62"/>
        <v>0</v>
      </c>
      <c r="AF196" s="20">
        <f t="shared" si="63"/>
        <v>0</v>
      </c>
      <c r="AG196" s="20">
        <f t="shared" si="69"/>
        <v>1</v>
      </c>
      <c r="AH196" s="20">
        <f t="shared" si="64"/>
        <v>0</v>
      </c>
      <c r="AI196" s="20">
        <f t="shared" si="65"/>
        <v>-70.710678118654741</v>
      </c>
      <c r="AJ196" s="20">
        <f t="shared" si="66"/>
        <v>-70.710678118654769</v>
      </c>
      <c r="AK196" s="20">
        <f t="shared" si="67"/>
        <v>0</v>
      </c>
      <c r="AL196" s="19">
        <v>100</v>
      </c>
      <c r="AM196" s="23">
        <f t="shared" si="68"/>
        <v>30.48</v>
      </c>
      <c r="AN196" s="19">
        <v>3.9269908169872414</v>
      </c>
    </row>
    <row r="197" spans="1:40" ht="13.5" thickBot="1" x14ac:dyDescent="0.25">
      <c r="A197" s="5">
        <v>42570</v>
      </c>
      <c r="B197" s="3">
        <v>19</v>
      </c>
      <c r="C197" s="26" t="s">
        <v>359</v>
      </c>
      <c r="D197" s="6">
        <v>0.66527777777777775</v>
      </c>
      <c r="E197" s="13">
        <v>16</v>
      </c>
      <c r="F197" s="13">
        <f t="shared" si="58"/>
        <v>476</v>
      </c>
      <c r="G197" s="3">
        <v>34.200000000000003</v>
      </c>
      <c r="H197" s="3" t="s">
        <v>365</v>
      </c>
      <c r="I197" s="3">
        <v>32.6</v>
      </c>
      <c r="J197" s="20" t="str">
        <f t="shared" si="59"/>
        <v>.</v>
      </c>
      <c r="K197" s="20" t="str">
        <f t="shared" si="60"/>
        <v>.</v>
      </c>
      <c r="L197" s="20" t="str">
        <f t="shared" ref="L197:L260" si="70">IF(K197=".",".",IF(K197-K196&gt;180,(K197-K196)-360,IF(K197-K196&lt;-180,-360-(K197-K196),IF(K197-K196&gt;180,360-(K197-K196),K197-K196))))</f>
        <v>.</v>
      </c>
      <c r="M197" s="3">
        <v>225</v>
      </c>
      <c r="N197" s="20" t="str">
        <f>IF(B197=B196, N196, IF(M197=".",".",IF(M197&lt;22.5,"N",IF(M197&lt;67.5,"NE",IF(M197&lt;112.5,"E",IF(M197&lt;157.5,"SE",IF(M197&lt;202.5,"S",IF(M197&lt;247.5,"SW",IF(M197&lt;292.5,"W",IF(M197&lt;337.5,"NW","N"))))))))))</f>
        <v>SE</v>
      </c>
      <c r="O197" s="20" t="str">
        <f t="shared" si="61"/>
        <v>.</v>
      </c>
      <c r="P197" s="20" t="str">
        <f t="shared" si="56"/>
        <v>.</v>
      </c>
      <c r="Q197" s="21">
        <f t="shared" si="54"/>
        <v>0</v>
      </c>
      <c r="R197" s="21">
        <f t="shared" si="55"/>
        <v>0</v>
      </c>
      <c r="S197" s="8">
        <v>0</v>
      </c>
      <c r="T197" s="21" t="s">
        <v>4</v>
      </c>
      <c r="U197" s="21" t="str">
        <f t="shared" ref="U197:U260" si="71">IF(T197=".",".",IF(T197=0,0,R197/T197))</f>
        <v>.</v>
      </c>
      <c r="V197" s="3" t="s">
        <v>6</v>
      </c>
      <c r="W197" s="3">
        <v>0</v>
      </c>
      <c r="X197" s="3" t="s">
        <v>43</v>
      </c>
      <c r="Y197" s="14">
        <v>0</v>
      </c>
      <c r="Z197" s="14">
        <v>0</v>
      </c>
      <c r="AA197" s="14">
        <v>1</v>
      </c>
      <c r="AB197" s="23" t="str">
        <f t="shared" si="57"/>
        <v>.</v>
      </c>
      <c r="AC197" s="3" t="s">
        <v>272</v>
      </c>
      <c r="AD197" s="25">
        <v>1</v>
      </c>
      <c r="AE197" s="20">
        <f t="shared" si="62"/>
        <v>0</v>
      </c>
      <c r="AF197" s="20">
        <f t="shared" si="63"/>
        <v>0</v>
      </c>
      <c r="AG197" s="20">
        <f t="shared" si="69"/>
        <v>1</v>
      </c>
      <c r="AH197" s="20">
        <f t="shared" si="64"/>
        <v>0</v>
      </c>
      <c r="AI197" s="20">
        <f t="shared" si="65"/>
        <v>-70.710678118654741</v>
      </c>
      <c r="AJ197" s="20">
        <f t="shared" si="66"/>
        <v>-70.710678118654769</v>
      </c>
      <c r="AK197" s="20">
        <f t="shared" si="67"/>
        <v>0</v>
      </c>
      <c r="AL197" s="19">
        <v>100</v>
      </c>
      <c r="AM197" s="23">
        <f t="shared" si="68"/>
        <v>30.48</v>
      </c>
      <c r="AN197" s="19">
        <v>3.9269908169872414</v>
      </c>
    </row>
    <row r="198" spans="1:40" ht="13.5" thickBot="1" x14ac:dyDescent="0.25">
      <c r="A198" s="5">
        <v>42570</v>
      </c>
      <c r="B198" s="3">
        <v>19</v>
      </c>
      <c r="C198" s="26" t="s">
        <v>359</v>
      </c>
      <c r="D198" s="6">
        <v>0.70763888888888893</v>
      </c>
      <c r="E198" s="13">
        <v>17</v>
      </c>
      <c r="F198" s="13">
        <f t="shared" si="58"/>
        <v>537.00000000000011</v>
      </c>
      <c r="G198" s="3">
        <v>37.1</v>
      </c>
      <c r="H198" s="3" t="s">
        <v>365</v>
      </c>
      <c r="I198" s="3">
        <v>31.1</v>
      </c>
      <c r="J198" s="20" t="str">
        <f t="shared" si="59"/>
        <v>.</v>
      </c>
      <c r="K198" s="20" t="str">
        <f t="shared" si="60"/>
        <v>.</v>
      </c>
      <c r="L198" s="20" t="str">
        <f t="shared" si="70"/>
        <v>.</v>
      </c>
      <c r="M198" s="3">
        <v>225</v>
      </c>
      <c r="N198" s="20" t="str">
        <f>IF(B198=B198, N197, IF(M198=".",".",IF(M198&lt;22.5,"N",IF(M198&lt;67.5,"NE",IF(M198&lt;112.5,"E",IF(M198&lt;157.5,"SE",IF(M198&lt;202.5,"S",IF(M198&lt;247.5,"SW",IF(M198&lt;292.5,"W",IF(M198&lt;337.5,"NW","N"))))))))))</f>
        <v>SE</v>
      </c>
      <c r="O198" s="20" t="str">
        <f t="shared" si="61"/>
        <v>.</v>
      </c>
      <c r="P198" s="20" t="str">
        <f t="shared" si="56"/>
        <v>.</v>
      </c>
      <c r="Q198" s="21">
        <f t="shared" ref="Q198:Q261" si="72">IF(AN198=".",".",IF(B198=B197,SQRT((AI198-AI197)^2+(AJ198-AJ197)^2),0))</f>
        <v>0</v>
      </c>
      <c r="R198" s="21">
        <f t="shared" ref="R198:R261" si="73">IF(AN198=".",".",IF(B198=B197,Q198+R197,0))</f>
        <v>0</v>
      </c>
      <c r="S198" s="8">
        <v>0</v>
      </c>
      <c r="T198" s="21" t="s">
        <v>4</v>
      </c>
      <c r="U198" s="21" t="str">
        <f t="shared" si="71"/>
        <v>.</v>
      </c>
      <c r="V198" s="3" t="s">
        <v>6</v>
      </c>
      <c r="W198" s="3">
        <v>2.5</v>
      </c>
      <c r="X198" s="3" t="s">
        <v>43</v>
      </c>
      <c r="Y198" s="14">
        <v>0</v>
      </c>
      <c r="Z198" s="14">
        <v>0</v>
      </c>
      <c r="AA198" s="14">
        <v>1</v>
      </c>
      <c r="AB198" s="23" t="str">
        <f t="shared" si="57"/>
        <v>.</v>
      </c>
      <c r="AC198" s="3" t="s">
        <v>272</v>
      </c>
      <c r="AD198" s="25">
        <v>1</v>
      </c>
      <c r="AE198" s="20">
        <f t="shared" si="62"/>
        <v>0</v>
      </c>
      <c r="AF198" s="20">
        <f t="shared" si="63"/>
        <v>0</v>
      </c>
      <c r="AG198" s="20">
        <f t="shared" si="69"/>
        <v>1</v>
      </c>
      <c r="AH198" s="20">
        <f t="shared" si="64"/>
        <v>0</v>
      </c>
      <c r="AI198" s="20">
        <f t="shared" si="65"/>
        <v>-70.710678118654741</v>
      </c>
      <c r="AJ198" s="20">
        <f t="shared" si="66"/>
        <v>-70.710678118654769</v>
      </c>
      <c r="AK198" s="20">
        <f t="shared" si="67"/>
        <v>0</v>
      </c>
      <c r="AL198" s="19">
        <v>100</v>
      </c>
      <c r="AM198" s="23">
        <f t="shared" si="68"/>
        <v>30.48</v>
      </c>
      <c r="AN198" s="19">
        <v>3.9269908169872414</v>
      </c>
    </row>
    <row r="199" spans="1:40" ht="13.5" thickBot="1" x14ac:dyDescent="0.25">
      <c r="A199" s="5">
        <v>42570</v>
      </c>
      <c r="B199" s="3">
        <v>19</v>
      </c>
      <c r="C199" s="26" t="s">
        <v>359</v>
      </c>
      <c r="D199" s="6">
        <v>0.74722222222222223</v>
      </c>
      <c r="E199" s="13">
        <v>18</v>
      </c>
      <c r="F199" s="13">
        <f t="shared" si="58"/>
        <v>594.00000000000011</v>
      </c>
      <c r="G199" s="3">
        <v>38.4</v>
      </c>
      <c r="H199" s="3" t="s">
        <v>365</v>
      </c>
      <c r="I199" s="3">
        <v>31.8</v>
      </c>
      <c r="J199" s="20" t="str">
        <f t="shared" si="59"/>
        <v>.</v>
      </c>
      <c r="K199" s="20" t="str">
        <f t="shared" si="60"/>
        <v>.</v>
      </c>
      <c r="L199" s="20" t="str">
        <f t="shared" si="70"/>
        <v>.</v>
      </c>
      <c r="M199" s="3">
        <v>225</v>
      </c>
      <c r="N199" s="20" t="str">
        <f>IF(B199=B198, N198, IF(M199=".",".",IF(M199&lt;22.5,"N",IF(M199&lt;67.5,"NE",IF(M199&lt;112.5,"E",IF(M199&lt;157.5,"SE",IF(M199&lt;202.5,"S",IF(M199&lt;247.5,"SW",IF(M199&lt;292.5,"W",IF(M199&lt;337.5,"NW","N"))))))))))</f>
        <v>SE</v>
      </c>
      <c r="O199" s="20" t="str">
        <f t="shared" si="61"/>
        <v>.</v>
      </c>
      <c r="P199" s="20" t="str">
        <f t="shared" ref="P199:P262" si="74">IF(O199=".",".",IF(O199="N", 1, IF( O199 ="NE", 2, IF(O199="E",3,IF(O199="SE",4,IF(O199="S",5,IF(O199="SW",6,IF(O199="W",7,8))))))))</f>
        <v>.</v>
      </c>
      <c r="Q199" s="21">
        <f t="shared" si="72"/>
        <v>0</v>
      </c>
      <c r="R199" s="21">
        <f t="shared" si="73"/>
        <v>0</v>
      </c>
      <c r="S199" s="8">
        <v>0</v>
      </c>
      <c r="T199" s="21">
        <f>SQRT((AJ199-AJ189)^2+(AI199-AI189)^2)</f>
        <v>0</v>
      </c>
      <c r="U199" s="21">
        <f t="shared" si="71"/>
        <v>0</v>
      </c>
      <c r="V199" s="3" t="s">
        <v>6</v>
      </c>
      <c r="W199" s="3">
        <v>0.8</v>
      </c>
      <c r="X199" s="3" t="s">
        <v>43</v>
      </c>
      <c r="Y199" s="14">
        <v>0</v>
      </c>
      <c r="Z199" s="14">
        <v>0</v>
      </c>
      <c r="AA199" s="14">
        <v>1</v>
      </c>
      <c r="AB199" s="23" t="str">
        <f t="shared" si="57"/>
        <v>.</v>
      </c>
      <c r="AC199" s="3" t="s">
        <v>272</v>
      </c>
      <c r="AD199" s="25">
        <v>1</v>
      </c>
      <c r="AE199" s="20">
        <f t="shared" si="62"/>
        <v>0</v>
      </c>
      <c r="AF199" s="20">
        <f t="shared" si="63"/>
        <v>0</v>
      </c>
      <c r="AG199" s="20">
        <f t="shared" si="69"/>
        <v>1</v>
      </c>
      <c r="AH199" s="20">
        <f t="shared" si="64"/>
        <v>0</v>
      </c>
      <c r="AI199" s="20">
        <f t="shared" si="65"/>
        <v>-70.710678118654741</v>
      </c>
      <c r="AJ199" s="20">
        <f t="shared" si="66"/>
        <v>-70.710678118654769</v>
      </c>
      <c r="AK199" s="20">
        <f t="shared" si="67"/>
        <v>0</v>
      </c>
      <c r="AL199" s="19">
        <v>100</v>
      </c>
      <c r="AM199" s="23">
        <f t="shared" si="68"/>
        <v>30.48</v>
      </c>
      <c r="AN199" s="19">
        <v>3.9269908169872414</v>
      </c>
    </row>
    <row r="200" spans="1:40" ht="13.5" thickBot="1" x14ac:dyDescent="0.25">
      <c r="A200" s="5">
        <v>42570</v>
      </c>
      <c r="B200" s="3">
        <v>20</v>
      </c>
      <c r="C200" s="26" t="s">
        <v>359</v>
      </c>
      <c r="D200" s="6">
        <v>0.34513888888888888</v>
      </c>
      <c r="E200" s="13">
        <v>8</v>
      </c>
      <c r="F200" s="13">
        <f t="shared" si="58"/>
        <v>0</v>
      </c>
      <c r="G200" s="3" t="s">
        <v>4</v>
      </c>
      <c r="H200" s="3" t="s">
        <v>4</v>
      </c>
      <c r="I200" s="3">
        <v>24.5</v>
      </c>
      <c r="J200" s="20" t="str">
        <f t="shared" si="59"/>
        <v>.</v>
      </c>
      <c r="K200" s="20" t="str">
        <f t="shared" si="60"/>
        <v>.</v>
      </c>
      <c r="L200" s="20" t="str">
        <f t="shared" si="70"/>
        <v>.</v>
      </c>
      <c r="M200" s="3">
        <v>315</v>
      </c>
      <c r="N200" s="20" t="str">
        <f>IF(B200=B200, N199, IF(M200=".",".",IF(M200&lt;22.5,"N",IF(M200&lt;67.5,"NE",IF(M200&lt;112.5,"E",IF(M200&lt;157.5,"SE",IF(M200&lt;202.5,"S",IF(M200&lt;247.5,"SW",IF(M200&lt;292.5,"W",IF(M200&lt;337.5,"NW","N"))))))))))</f>
        <v>SE</v>
      </c>
      <c r="O200" s="20" t="str">
        <f t="shared" si="61"/>
        <v>.</v>
      </c>
      <c r="P200" s="20" t="str">
        <f t="shared" si="74"/>
        <v>.</v>
      </c>
      <c r="Q200" s="21">
        <f t="shared" si="72"/>
        <v>0</v>
      </c>
      <c r="R200" s="21">
        <f t="shared" si="73"/>
        <v>0</v>
      </c>
      <c r="S200" s="8">
        <v>0</v>
      </c>
      <c r="T200" s="21" t="s">
        <v>4</v>
      </c>
      <c r="U200" s="21" t="str">
        <f t="shared" si="71"/>
        <v>.</v>
      </c>
      <c r="V200" s="3" t="s">
        <v>8</v>
      </c>
      <c r="W200" s="3">
        <v>0.5</v>
      </c>
      <c r="X200" s="3" t="s">
        <v>4</v>
      </c>
      <c r="Y200" s="14">
        <v>2</v>
      </c>
      <c r="Z200" s="14">
        <v>1</v>
      </c>
      <c r="AA200" s="14">
        <v>0</v>
      </c>
      <c r="AB200" s="23">
        <f t="shared" si="57"/>
        <v>0</v>
      </c>
      <c r="AC200" s="3" t="s">
        <v>273</v>
      </c>
      <c r="AD200" s="25">
        <v>1</v>
      </c>
      <c r="AE200" s="20" t="str">
        <f t="shared" si="62"/>
        <v>.</v>
      </c>
      <c r="AF200" s="20" t="str">
        <f t="shared" si="63"/>
        <v>.</v>
      </c>
      <c r="AG200" s="20" t="str">
        <f t="shared" si="69"/>
        <v>.</v>
      </c>
      <c r="AH200" s="20" t="str">
        <f t="shared" si="64"/>
        <v>.</v>
      </c>
      <c r="AI200" s="20">
        <f t="shared" si="65"/>
        <v>-70.710678118654769</v>
      </c>
      <c r="AJ200" s="20">
        <f t="shared" si="66"/>
        <v>70.710678118654741</v>
      </c>
      <c r="AK200" s="20" t="str">
        <f t="shared" si="67"/>
        <v>.</v>
      </c>
      <c r="AL200" s="19">
        <v>100</v>
      </c>
      <c r="AM200" s="23">
        <f t="shared" si="68"/>
        <v>30.48</v>
      </c>
      <c r="AN200" s="19">
        <v>5.497787143782138</v>
      </c>
    </row>
    <row r="201" spans="1:40" ht="13.5" thickBot="1" x14ac:dyDescent="0.25">
      <c r="A201" s="5">
        <v>42570</v>
      </c>
      <c r="B201" s="3">
        <v>20</v>
      </c>
      <c r="C201" s="26" t="s">
        <v>359</v>
      </c>
      <c r="D201" s="6">
        <v>0.3888888888888889</v>
      </c>
      <c r="E201" s="13">
        <v>9</v>
      </c>
      <c r="F201" s="13">
        <f t="shared" si="58"/>
        <v>63.000000000000014</v>
      </c>
      <c r="G201" s="3" t="s">
        <v>4</v>
      </c>
      <c r="H201" s="3" t="s">
        <v>4</v>
      </c>
      <c r="I201" s="3">
        <v>27.7</v>
      </c>
      <c r="J201" s="20" t="str">
        <f t="shared" si="59"/>
        <v>.</v>
      </c>
      <c r="K201" s="20" t="str">
        <f t="shared" si="60"/>
        <v>.</v>
      </c>
      <c r="L201" s="20" t="str">
        <f t="shared" si="70"/>
        <v>.</v>
      </c>
      <c r="M201" s="3">
        <v>315</v>
      </c>
      <c r="N201" s="20" t="str">
        <f>IF(B201=B200, N200, IF(M201=".",".",IF(M201&lt;22.5,"N",IF(M201&lt;67.5,"NE",IF(M201&lt;112.5,"E",IF(M201&lt;157.5,"SE",IF(M201&lt;202.5,"S",IF(M201&lt;247.5,"SW",IF(M201&lt;292.5,"W",IF(M201&lt;337.5,"NW","N"))))))))))</f>
        <v>SE</v>
      </c>
      <c r="O201" s="20" t="str">
        <f t="shared" si="61"/>
        <v>.</v>
      </c>
      <c r="P201" s="20" t="str">
        <f t="shared" si="74"/>
        <v>.</v>
      </c>
      <c r="Q201" s="21">
        <f t="shared" si="72"/>
        <v>0</v>
      </c>
      <c r="R201" s="21">
        <f t="shared" si="73"/>
        <v>0</v>
      </c>
      <c r="S201" s="8">
        <v>0</v>
      </c>
      <c r="T201" s="21" t="s">
        <v>4</v>
      </c>
      <c r="U201" s="21" t="str">
        <f t="shared" si="71"/>
        <v>.</v>
      </c>
      <c r="V201" s="3" t="s">
        <v>8</v>
      </c>
      <c r="W201" s="3">
        <v>1.4</v>
      </c>
      <c r="X201" s="3" t="s">
        <v>38</v>
      </c>
      <c r="Y201" s="14">
        <v>2</v>
      </c>
      <c r="Z201" s="14">
        <v>1</v>
      </c>
      <c r="AA201" s="14">
        <v>0</v>
      </c>
      <c r="AB201" s="23">
        <f t="shared" si="57"/>
        <v>0</v>
      </c>
      <c r="AC201" s="3" t="s">
        <v>273</v>
      </c>
      <c r="AD201" s="25">
        <v>1</v>
      </c>
      <c r="AE201" s="20">
        <f t="shared" si="62"/>
        <v>0</v>
      </c>
      <c r="AF201" s="20">
        <f t="shared" si="63"/>
        <v>0</v>
      </c>
      <c r="AG201" s="20">
        <f t="shared" si="69"/>
        <v>1</v>
      </c>
      <c r="AH201" s="20">
        <f t="shared" si="64"/>
        <v>0</v>
      </c>
      <c r="AI201" s="20">
        <f t="shared" si="65"/>
        <v>-70.710678118654769</v>
      </c>
      <c r="AJ201" s="20">
        <f t="shared" si="66"/>
        <v>70.710678118654741</v>
      </c>
      <c r="AK201" s="20">
        <f t="shared" si="67"/>
        <v>0</v>
      </c>
      <c r="AL201" s="19">
        <v>100</v>
      </c>
      <c r="AM201" s="23">
        <f t="shared" si="68"/>
        <v>30.48</v>
      </c>
      <c r="AN201" s="19">
        <v>5.497787143782138</v>
      </c>
    </row>
    <row r="202" spans="1:40" ht="13.5" thickBot="1" x14ac:dyDescent="0.25">
      <c r="A202" s="5">
        <v>42570</v>
      </c>
      <c r="B202" s="3">
        <v>20</v>
      </c>
      <c r="C202" s="26" t="s">
        <v>359</v>
      </c>
      <c r="D202" s="6">
        <v>0.42499999999999999</v>
      </c>
      <c r="E202" s="13">
        <v>10</v>
      </c>
      <c r="F202" s="13">
        <f t="shared" si="58"/>
        <v>114.99999999999999</v>
      </c>
      <c r="G202" s="3" t="s">
        <v>4</v>
      </c>
      <c r="H202" s="3" t="s">
        <v>4</v>
      </c>
      <c r="I202" s="3">
        <v>29</v>
      </c>
      <c r="J202" s="20" t="str">
        <f t="shared" si="59"/>
        <v>.</v>
      </c>
      <c r="K202" s="20" t="str">
        <f t="shared" si="60"/>
        <v>.</v>
      </c>
      <c r="L202" s="20" t="str">
        <f t="shared" si="70"/>
        <v>.</v>
      </c>
      <c r="M202" s="3">
        <v>315</v>
      </c>
      <c r="N202" s="20" t="str">
        <f>IF(B202=B202, N201, IF(M202=".",".",IF(M202&lt;22.5,"N",IF(M202&lt;67.5,"NE",IF(M202&lt;112.5,"E",IF(M202&lt;157.5,"SE",IF(M202&lt;202.5,"S",IF(M202&lt;247.5,"SW",IF(M202&lt;292.5,"W",IF(M202&lt;337.5,"NW","N"))))))))))</f>
        <v>SE</v>
      </c>
      <c r="O202" s="20" t="str">
        <f t="shared" si="61"/>
        <v>.</v>
      </c>
      <c r="P202" s="20" t="str">
        <f t="shared" si="74"/>
        <v>.</v>
      </c>
      <c r="Q202" s="21">
        <f t="shared" si="72"/>
        <v>0</v>
      </c>
      <c r="R202" s="21">
        <f t="shared" si="73"/>
        <v>0</v>
      </c>
      <c r="S202" s="8">
        <v>0</v>
      </c>
      <c r="T202" s="21" t="s">
        <v>4</v>
      </c>
      <c r="U202" s="21" t="str">
        <f t="shared" si="71"/>
        <v>.</v>
      </c>
      <c r="V202" s="3" t="s">
        <v>8</v>
      </c>
      <c r="W202" s="3">
        <v>0</v>
      </c>
      <c r="X202" s="3" t="s">
        <v>19</v>
      </c>
      <c r="Y202" s="14">
        <v>2</v>
      </c>
      <c r="Z202" s="14">
        <v>1</v>
      </c>
      <c r="AA202" s="14">
        <v>0</v>
      </c>
      <c r="AB202" s="23">
        <f t="shared" ref="AB202:AB265" si="75">IF(AA202=0,0,IF(AA202=".",".",IF(AA202=AA201,".",1)))</f>
        <v>0</v>
      </c>
      <c r="AC202" s="3" t="s">
        <v>273</v>
      </c>
      <c r="AD202" s="25">
        <v>1</v>
      </c>
      <c r="AE202" s="20">
        <f t="shared" si="62"/>
        <v>0</v>
      </c>
      <c r="AF202" s="20">
        <f t="shared" si="63"/>
        <v>0</v>
      </c>
      <c r="AG202" s="20">
        <f t="shared" si="69"/>
        <v>1</v>
      </c>
      <c r="AH202" s="20">
        <f t="shared" si="64"/>
        <v>0</v>
      </c>
      <c r="AI202" s="20">
        <f t="shared" si="65"/>
        <v>-70.710678118654769</v>
      </c>
      <c r="AJ202" s="20">
        <f t="shared" si="66"/>
        <v>70.710678118654741</v>
      </c>
      <c r="AK202" s="20">
        <f t="shared" si="67"/>
        <v>0</v>
      </c>
      <c r="AL202" s="19">
        <v>100</v>
      </c>
      <c r="AM202" s="23">
        <f t="shared" si="68"/>
        <v>30.48</v>
      </c>
      <c r="AN202" s="19">
        <v>5.497787143782138</v>
      </c>
    </row>
    <row r="203" spans="1:40" ht="13.5" thickBot="1" x14ac:dyDescent="0.25">
      <c r="A203" s="5">
        <v>42570</v>
      </c>
      <c r="B203" s="3">
        <v>20</v>
      </c>
      <c r="C203" s="26" t="s">
        <v>359</v>
      </c>
      <c r="D203" s="6">
        <v>0.4680555555555555</v>
      </c>
      <c r="E203" s="13">
        <v>11</v>
      </c>
      <c r="F203" s="13">
        <f t="shared" si="58"/>
        <v>176.99999999999994</v>
      </c>
      <c r="G203" s="3" t="s">
        <v>4</v>
      </c>
      <c r="H203" s="3" t="s">
        <v>4</v>
      </c>
      <c r="I203" s="3">
        <v>30.7</v>
      </c>
      <c r="J203" s="20" t="str">
        <f t="shared" si="59"/>
        <v>.</v>
      </c>
      <c r="K203" s="20" t="str">
        <f t="shared" si="60"/>
        <v>.</v>
      </c>
      <c r="L203" s="20" t="str">
        <f t="shared" si="70"/>
        <v>.</v>
      </c>
      <c r="M203" s="3">
        <v>315</v>
      </c>
      <c r="N203" s="20" t="str">
        <f>IF(B203=B202, N202, IF(M203=".",".",IF(M203&lt;22.5,"N",IF(M203&lt;67.5,"NE",IF(M203&lt;112.5,"E",IF(M203&lt;157.5,"SE",IF(M203&lt;202.5,"S",IF(M203&lt;247.5,"SW",IF(M203&lt;292.5,"W",IF(M203&lt;337.5,"NW","N"))))))))))</f>
        <v>SE</v>
      </c>
      <c r="O203" s="20" t="str">
        <f t="shared" si="61"/>
        <v>.</v>
      </c>
      <c r="P203" s="20" t="str">
        <f t="shared" si="74"/>
        <v>.</v>
      </c>
      <c r="Q203" s="21">
        <f t="shared" si="72"/>
        <v>0</v>
      </c>
      <c r="R203" s="21">
        <f t="shared" si="73"/>
        <v>0</v>
      </c>
      <c r="S203" s="8">
        <v>0</v>
      </c>
      <c r="T203" s="21" t="s">
        <v>4</v>
      </c>
      <c r="U203" s="21" t="str">
        <f t="shared" si="71"/>
        <v>.</v>
      </c>
      <c r="V203" s="3" t="s">
        <v>8</v>
      </c>
      <c r="W203" s="3">
        <v>2.5</v>
      </c>
      <c r="X203" s="3" t="s">
        <v>6</v>
      </c>
      <c r="Y203" s="14">
        <v>2</v>
      </c>
      <c r="Z203" s="14">
        <v>1</v>
      </c>
      <c r="AA203" s="14">
        <v>0</v>
      </c>
      <c r="AB203" s="23">
        <f t="shared" si="75"/>
        <v>0</v>
      </c>
      <c r="AC203" s="3" t="s">
        <v>273</v>
      </c>
      <c r="AD203" s="25">
        <v>1</v>
      </c>
      <c r="AE203" s="20">
        <f t="shared" si="62"/>
        <v>0</v>
      </c>
      <c r="AF203" s="20">
        <f t="shared" si="63"/>
        <v>0</v>
      </c>
      <c r="AG203" s="20">
        <f t="shared" si="69"/>
        <v>1</v>
      </c>
      <c r="AH203" s="20">
        <f t="shared" si="64"/>
        <v>0</v>
      </c>
      <c r="AI203" s="20">
        <f t="shared" si="65"/>
        <v>-70.710678118654769</v>
      </c>
      <c r="AJ203" s="20">
        <f t="shared" si="66"/>
        <v>70.710678118654741</v>
      </c>
      <c r="AK203" s="20">
        <f t="shared" si="67"/>
        <v>0</v>
      </c>
      <c r="AL203" s="19">
        <v>100</v>
      </c>
      <c r="AM203" s="23">
        <f t="shared" si="68"/>
        <v>30.48</v>
      </c>
      <c r="AN203" s="19">
        <v>5.497787143782138</v>
      </c>
    </row>
    <row r="204" spans="1:40" ht="13.5" thickBot="1" x14ac:dyDescent="0.25">
      <c r="A204" s="5">
        <v>42570</v>
      </c>
      <c r="B204" s="3">
        <v>20</v>
      </c>
      <c r="C204" s="26" t="s">
        <v>359</v>
      </c>
      <c r="D204" s="6">
        <v>0.5083333333333333</v>
      </c>
      <c r="E204" s="13">
        <v>12</v>
      </c>
      <c r="F204" s="13">
        <f t="shared" si="58"/>
        <v>234.99999999999997</v>
      </c>
      <c r="G204" s="3" t="s">
        <v>4</v>
      </c>
      <c r="H204" s="3" t="s">
        <v>4</v>
      </c>
      <c r="I204" s="3">
        <v>32.200000000000003</v>
      </c>
      <c r="J204" s="20" t="str">
        <f t="shared" si="59"/>
        <v>.</v>
      </c>
      <c r="K204" s="20" t="str">
        <f t="shared" si="60"/>
        <v>.</v>
      </c>
      <c r="L204" s="20" t="str">
        <f t="shared" si="70"/>
        <v>.</v>
      </c>
      <c r="M204" s="3">
        <v>315</v>
      </c>
      <c r="N204" s="20" t="str">
        <f>IF(B204=B204, N203, IF(M204=".",".",IF(M204&lt;22.5,"N",IF(M204&lt;67.5,"NE",IF(M204&lt;112.5,"E",IF(M204&lt;157.5,"SE",IF(M204&lt;202.5,"S",IF(M204&lt;247.5,"SW",IF(M204&lt;292.5,"W",IF(M204&lt;337.5,"NW","N"))))))))))</f>
        <v>SE</v>
      </c>
      <c r="O204" s="20" t="str">
        <f t="shared" si="61"/>
        <v>.</v>
      </c>
      <c r="P204" s="20" t="str">
        <f t="shared" si="74"/>
        <v>.</v>
      </c>
      <c r="Q204" s="21">
        <f t="shared" si="72"/>
        <v>0</v>
      </c>
      <c r="R204" s="21">
        <f t="shared" si="73"/>
        <v>0</v>
      </c>
      <c r="S204" s="8">
        <v>0</v>
      </c>
      <c r="T204" s="21" t="s">
        <v>4</v>
      </c>
      <c r="U204" s="21" t="str">
        <f t="shared" si="71"/>
        <v>.</v>
      </c>
      <c r="V204" s="3" t="s">
        <v>8</v>
      </c>
      <c r="W204" s="3">
        <v>1.5</v>
      </c>
      <c r="X204" s="3" t="s">
        <v>6</v>
      </c>
      <c r="Y204" s="14">
        <v>2</v>
      </c>
      <c r="Z204" s="14">
        <v>1</v>
      </c>
      <c r="AA204" s="14">
        <v>0</v>
      </c>
      <c r="AB204" s="23">
        <f t="shared" si="75"/>
        <v>0</v>
      </c>
      <c r="AC204" s="3" t="s">
        <v>273</v>
      </c>
      <c r="AD204" s="25">
        <v>1</v>
      </c>
      <c r="AE204" s="20">
        <f t="shared" si="62"/>
        <v>0</v>
      </c>
      <c r="AF204" s="20">
        <f t="shared" si="63"/>
        <v>0</v>
      </c>
      <c r="AG204" s="20">
        <f t="shared" si="69"/>
        <v>1</v>
      </c>
      <c r="AH204" s="20">
        <f t="shared" si="64"/>
        <v>0</v>
      </c>
      <c r="AI204" s="20">
        <f t="shared" si="65"/>
        <v>-70.710678118654769</v>
      </c>
      <c r="AJ204" s="20">
        <f t="shared" si="66"/>
        <v>70.710678118654741</v>
      </c>
      <c r="AK204" s="20">
        <f t="shared" si="67"/>
        <v>0</v>
      </c>
      <c r="AL204" s="19">
        <v>100</v>
      </c>
      <c r="AM204" s="23">
        <f t="shared" si="68"/>
        <v>30.48</v>
      </c>
      <c r="AN204" s="19">
        <v>5.497787143782138</v>
      </c>
    </row>
    <row r="205" spans="1:40" ht="13.5" thickBot="1" x14ac:dyDescent="0.25">
      <c r="A205" s="5">
        <v>42570</v>
      </c>
      <c r="B205" s="3">
        <v>20</v>
      </c>
      <c r="C205" s="26" t="s">
        <v>359</v>
      </c>
      <c r="D205" s="6">
        <v>0.55069444444444449</v>
      </c>
      <c r="E205" s="13">
        <v>13</v>
      </c>
      <c r="F205" s="13">
        <f t="shared" si="58"/>
        <v>296.00000000000006</v>
      </c>
      <c r="G205" s="3" t="s">
        <v>4</v>
      </c>
      <c r="H205" s="3" t="s">
        <v>4</v>
      </c>
      <c r="I205" s="3">
        <v>30</v>
      </c>
      <c r="J205" s="20" t="str">
        <f t="shared" si="59"/>
        <v>.</v>
      </c>
      <c r="K205" s="20" t="str">
        <f t="shared" si="60"/>
        <v>.</v>
      </c>
      <c r="L205" s="20" t="str">
        <f t="shared" si="70"/>
        <v>.</v>
      </c>
      <c r="M205" s="3">
        <v>315</v>
      </c>
      <c r="N205" s="20" t="str">
        <f>IF(B205=B204, N204, IF(M205=".",".",IF(M205&lt;22.5,"N",IF(M205&lt;67.5,"NE",IF(M205&lt;112.5,"E",IF(M205&lt;157.5,"SE",IF(M205&lt;202.5,"S",IF(M205&lt;247.5,"SW",IF(M205&lt;292.5,"W",IF(M205&lt;337.5,"NW","N"))))))))))</f>
        <v>SE</v>
      </c>
      <c r="O205" s="20" t="str">
        <f t="shared" si="61"/>
        <v>.</v>
      </c>
      <c r="P205" s="20" t="str">
        <f t="shared" si="74"/>
        <v>.</v>
      </c>
      <c r="Q205" s="21">
        <f t="shared" si="72"/>
        <v>0</v>
      </c>
      <c r="R205" s="21">
        <f t="shared" si="73"/>
        <v>0</v>
      </c>
      <c r="S205" s="8">
        <v>0</v>
      </c>
      <c r="T205" s="21" t="s">
        <v>4</v>
      </c>
      <c r="U205" s="21" t="str">
        <f t="shared" si="71"/>
        <v>.</v>
      </c>
      <c r="V205" s="3" t="s">
        <v>6</v>
      </c>
      <c r="W205" s="3">
        <v>1.9</v>
      </c>
      <c r="X205" s="3" t="s">
        <v>12</v>
      </c>
      <c r="Y205" s="14">
        <v>2</v>
      </c>
      <c r="Z205" s="14">
        <v>1</v>
      </c>
      <c r="AA205" s="14">
        <v>0</v>
      </c>
      <c r="AB205" s="23">
        <f t="shared" si="75"/>
        <v>0</v>
      </c>
      <c r="AC205" s="3" t="s">
        <v>273</v>
      </c>
      <c r="AD205" s="25">
        <v>1</v>
      </c>
      <c r="AE205" s="20">
        <f t="shared" si="62"/>
        <v>0</v>
      </c>
      <c r="AF205" s="20">
        <f t="shared" si="63"/>
        <v>0</v>
      </c>
      <c r="AG205" s="20">
        <f t="shared" si="69"/>
        <v>1</v>
      </c>
      <c r="AH205" s="20">
        <f t="shared" si="64"/>
        <v>0</v>
      </c>
      <c r="AI205" s="20">
        <f t="shared" si="65"/>
        <v>-70.710678118654769</v>
      </c>
      <c r="AJ205" s="20">
        <f t="shared" si="66"/>
        <v>70.710678118654741</v>
      </c>
      <c r="AK205" s="20">
        <f t="shared" si="67"/>
        <v>0</v>
      </c>
      <c r="AL205" s="19">
        <v>100</v>
      </c>
      <c r="AM205" s="23">
        <f t="shared" si="68"/>
        <v>30.48</v>
      </c>
      <c r="AN205" s="19">
        <v>5.497787143782138</v>
      </c>
    </row>
    <row r="206" spans="1:40" ht="13.5" thickBot="1" x14ac:dyDescent="0.25">
      <c r="A206" s="5">
        <v>42570</v>
      </c>
      <c r="B206" s="3">
        <v>20</v>
      </c>
      <c r="C206" s="26" t="s">
        <v>359</v>
      </c>
      <c r="D206" s="6">
        <v>0.58958333333333335</v>
      </c>
      <c r="E206" s="13">
        <v>14</v>
      </c>
      <c r="F206" s="13">
        <f t="shared" si="58"/>
        <v>352</v>
      </c>
      <c r="G206" s="3" t="s">
        <v>4</v>
      </c>
      <c r="H206" s="3" t="s">
        <v>4</v>
      </c>
      <c r="I206" s="3">
        <v>31.3</v>
      </c>
      <c r="J206" s="20" t="str">
        <f t="shared" si="59"/>
        <v>.</v>
      </c>
      <c r="K206" s="20" t="str">
        <f t="shared" si="60"/>
        <v>.</v>
      </c>
      <c r="L206" s="20" t="str">
        <f t="shared" si="70"/>
        <v>.</v>
      </c>
      <c r="M206" s="3">
        <v>315</v>
      </c>
      <c r="N206" s="20" t="str">
        <f>IF(B206=B206, N205, IF(M206=".",".",IF(M206&lt;22.5,"N",IF(M206&lt;67.5,"NE",IF(M206&lt;112.5,"E",IF(M206&lt;157.5,"SE",IF(M206&lt;202.5,"S",IF(M206&lt;247.5,"SW",IF(M206&lt;292.5,"W",IF(M206&lt;337.5,"NW","N"))))))))))</f>
        <v>SE</v>
      </c>
      <c r="O206" s="20" t="str">
        <f t="shared" si="61"/>
        <v>.</v>
      </c>
      <c r="P206" s="20" t="str">
        <f t="shared" si="74"/>
        <v>.</v>
      </c>
      <c r="Q206" s="21">
        <f t="shared" si="72"/>
        <v>0</v>
      </c>
      <c r="R206" s="21">
        <f t="shared" si="73"/>
        <v>0</v>
      </c>
      <c r="S206" s="8">
        <v>0</v>
      </c>
      <c r="T206" s="21" t="s">
        <v>4</v>
      </c>
      <c r="U206" s="21" t="str">
        <f t="shared" si="71"/>
        <v>.</v>
      </c>
      <c r="V206" s="3" t="s">
        <v>8</v>
      </c>
      <c r="W206" s="3">
        <v>1.3</v>
      </c>
      <c r="X206" s="3" t="s">
        <v>6</v>
      </c>
      <c r="Y206" s="14">
        <v>2</v>
      </c>
      <c r="Z206" s="14">
        <v>1</v>
      </c>
      <c r="AA206" s="14">
        <v>0</v>
      </c>
      <c r="AB206" s="23">
        <f t="shared" si="75"/>
        <v>0</v>
      </c>
      <c r="AC206" s="3" t="s">
        <v>273</v>
      </c>
      <c r="AD206" s="25">
        <v>1</v>
      </c>
      <c r="AE206" s="20">
        <f t="shared" si="62"/>
        <v>0</v>
      </c>
      <c r="AF206" s="20">
        <f t="shared" si="63"/>
        <v>0</v>
      </c>
      <c r="AG206" s="20">
        <f t="shared" si="69"/>
        <v>1</v>
      </c>
      <c r="AH206" s="20">
        <f t="shared" si="64"/>
        <v>0</v>
      </c>
      <c r="AI206" s="20">
        <f t="shared" si="65"/>
        <v>-70.710678118654769</v>
      </c>
      <c r="AJ206" s="20">
        <f t="shared" si="66"/>
        <v>70.710678118654741</v>
      </c>
      <c r="AK206" s="20">
        <f t="shared" si="67"/>
        <v>0</v>
      </c>
      <c r="AL206" s="19">
        <v>100</v>
      </c>
      <c r="AM206" s="23">
        <f t="shared" si="68"/>
        <v>30.48</v>
      </c>
      <c r="AN206" s="19">
        <v>5.497787143782138</v>
      </c>
    </row>
    <row r="207" spans="1:40" ht="13.5" thickBot="1" x14ac:dyDescent="0.25">
      <c r="A207" s="5">
        <v>42570</v>
      </c>
      <c r="B207" s="3">
        <v>20</v>
      </c>
      <c r="C207" s="26" t="s">
        <v>359</v>
      </c>
      <c r="D207" s="6">
        <v>0.63055555555555554</v>
      </c>
      <c r="E207" s="13">
        <v>15</v>
      </c>
      <c r="F207" s="13">
        <f t="shared" si="58"/>
        <v>410.99999999999994</v>
      </c>
      <c r="G207" s="3" t="s">
        <v>4</v>
      </c>
      <c r="H207" s="3" t="s">
        <v>4</v>
      </c>
      <c r="I207" s="3">
        <v>33.4</v>
      </c>
      <c r="J207" s="20" t="str">
        <f t="shared" si="59"/>
        <v>.</v>
      </c>
      <c r="K207" s="20" t="str">
        <f t="shared" si="60"/>
        <v>.</v>
      </c>
      <c r="L207" s="20" t="str">
        <f t="shared" si="70"/>
        <v>.</v>
      </c>
      <c r="M207" s="3">
        <v>315</v>
      </c>
      <c r="N207" s="20" t="str">
        <f>IF(B207=B206, N206, IF(M207=".",".",IF(M207&lt;22.5,"N",IF(M207&lt;67.5,"NE",IF(M207&lt;112.5,"E",IF(M207&lt;157.5,"SE",IF(M207&lt;202.5,"S",IF(M207&lt;247.5,"SW",IF(M207&lt;292.5,"W",IF(M207&lt;337.5,"NW","N"))))))))))</f>
        <v>SE</v>
      </c>
      <c r="O207" s="20" t="str">
        <f t="shared" si="61"/>
        <v>.</v>
      </c>
      <c r="P207" s="20" t="str">
        <f t="shared" si="74"/>
        <v>.</v>
      </c>
      <c r="Q207" s="21">
        <f t="shared" si="72"/>
        <v>0</v>
      </c>
      <c r="R207" s="21">
        <f t="shared" si="73"/>
        <v>0</v>
      </c>
      <c r="S207" s="8">
        <v>0</v>
      </c>
      <c r="T207" s="21" t="s">
        <v>4</v>
      </c>
      <c r="U207" s="21" t="str">
        <f t="shared" si="71"/>
        <v>.</v>
      </c>
      <c r="V207" s="3" t="s">
        <v>8</v>
      </c>
      <c r="W207" s="3">
        <v>0</v>
      </c>
      <c r="X207" s="3" t="s">
        <v>6</v>
      </c>
      <c r="Y207" s="14">
        <v>2</v>
      </c>
      <c r="Z207" s="14">
        <v>1</v>
      </c>
      <c r="AA207" s="14">
        <v>0</v>
      </c>
      <c r="AB207" s="23">
        <f t="shared" si="75"/>
        <v>0</v>
      </c>
      <c r="AC207" s="3" t="s">
        <v>273</v>
      </c>
      <c r="AD207" s="25">
        <v>1</v>
      </c>
      <c r="AE207" s="20">
        <f t="shared" si="62"/>
        <v>0</v>
      </c>
      <c r="AF207" s="20">
        <f t="shared" si="63"/>
        <v>0</v>
      </c>
      <c r="AG207" s="20">
        <f t="shared" si="69"/>
        <v>1</v>
      </c>
      <c r="AH207" s="20">
        <f t="shared" si="64"/>
        <v>0</v>
      </c>
      <c r="AI207" s="20">
        <f t="shared" si="65"/>
        <v>-70.710678118654769</v>
      </c>
      <c r="AJ207" s="20">
        <f t="shared" si="66"/>
        <v>70.710678118654741</v>
      </c>
      <c r="AK207" s="20">
        <f t="shared" si="67"/>
        <v>0</v>
      </c>
      <c r="AL207" s="19">
        <v>100</v>
      </c>
      <c r="AM207" s="23">
        <f t="shared" si="68"/>
        <v>30.48</v>
      </c>
      <c r="AN207" s="19">
        <v>5.497787143782138</v>
      </c>
    </row>
    <row r="208" spans="1:40" ht="13.5" thickBot="1" x14ac:dyDescent="0.25">
      <c r="A208" s="5">
        <v>42570</v>
      </c>
      <c r="B208" s="3">
        <v>20</v>
      </c>
      <c r="C208" s="26" t="s">
        <v>359</v>
      </c>
      <c r="D208" s="6">
        <v>0.67083333333333339</v>
      </c>
      <c r="E208" s="13">
        <v>16</v>
      </c>
      <c r="F208" s="13">
        <f t="shared" si="58"/>
        <v>469.00000000000006</v>
      </c>
      <c r="G208" s="3" t="s">
        <v>4</v>
      </c>
      <c r="H208" s="3" t="s">
        <v>4</v>
      </c>
      <c r="I208" s="3">
        <v>32.700000000000003</v>
      </c>
      <c r="J208" s="20" t="str">
        <f t="shared" si="59"/>
        <v>.</v>
      </c>
      <c r="K208" s="20" t="str">
        <f t="shared" si="60"/>
        <v>.</v>
      </c>
      <c r="L208" s="20" t="str">
        <f t="shared" si="70"/>
        <v>.</v>
      </c>
      <c r="M208" s="3">
        <v>315</v>
      </c>
      <c r="N208" s="20" t="str">
        <f>IF(B208=B208, N207, IF(M208=".",".",IF(M208&lt;22.5,"N",IF(M208&lt;67.5,"NE",IF(M208&lt;112.5,"E",IF(M208&lt;157.5,"SE",IF(M208&lt;202.5,"S",IF(M208&lt;247.5,"SW",IF(M208&lt;292.5,"W",IF(M208&lt;337.5,"NW","N"))))))))))</f>
        <v>SE</v>
      </c>
      <c r="O208" s="20" t="str">
        <f t="shared" si="61"/>
        <v>.</v>
      </c>
      <c r="P208" s="20" t="str">
        <f t="shared" si="74"/>
        <v>.</v>
      </c>
      <c r="Q208" s="21">
        <f t="shared" si="72"/>
        <v>0</v>
      </c>
      <c r="R208" s="21">
        <f t="shared" si="73"/>
        <v>0</v>
      </c>
      <c r="S208" s="8">
        <v>0</v>
      </c>
      <c r="T208" s="21" t="s">
        <v>4</v>
      </c>
      <c r="U208" s="21" t="str">
        <f t="shared" si="71"/>
        <v>.</v>
      </c>
      <c r="V208" s="3" t="s">
        <v>8</v>
      </c>
      <c r="W208" s="3">
        <v>2.7</v>
      </c>
      <c r="X208" s="3" t="s">
        <v>6</v>
      </c>
      <c r="Y208" s="14">
        <v>2</v>
      </c>
      <c r="Z208" s="14">
        <v>1</v>
      </c>
      <c r="AA208" s="14">
        <v>0</v>
      </c>
      <c r="AB208" s="23">
        <f t="shared" si="75"/>
        <v>0</v>
      </c>
      <c r="AC208" s="3" t="s">
        <v>273</v>
      </c>
      <c r="AD208" s="25">
        <v>1</v>
      </c>
      <c r="AE208" s="20">
        <f t="shared" si="62"/>
        <v>0</v>
      </c>
      <c r="AF208" s="20">
        <f t="shared" si="63"/>
        <v>0</v>
      </c>
      <c r="AG208" s="20">
        <f t="shared" si="69"/>
        <v>1</v>
      </c>
      <c r="AH208" s="20">
        <f t="shared" si="64"/>
        <v>0</v>
      </c>
      <c r="AI208" s="20">
        <f t="shared" si="65"/>
        <v>-70.710678118654769</v>
      </c>
      <c r="AJ208" s="20">
        <f t="shared" si="66"/>
        <v>70.710678118654741</v>
      </c>
      <c r="AK208" s="20">
        <f t="shared" si="67"/>
        <v>0</v>
      </c>
      <c r="AL208" s="19">
        <v>100</v>
      </c>
      <c r="AM208" s="23">
        <f t="shared" si="68"/>
        <v>30.48</v>
      </c>
      <c r="AN208" s="19">
        <v>5.497787143782138</v>
      </c>
    </row>
    <row r="209" spans="1:40" ht="13.5" thickBot="1" x14ac:dyDescent="0.25">
      <c r="A209" s="5">
        <v>42570</v>
      </c>
      <c r="B209" s="3">
        <v>20</v>
      </c>
      <c r="C209" s="26" t="s">
        <v>359</v>
      </c>
      <c r="D209" s="6">
        <v>0.71388888888888891</v>
      </c>
      <c r="E209" s="13">
        <v>17</v>
      </c>
      <c r="F209" s="13">
        <f t="shared" si="58"/>
        <v>531</v>
      </c>
      <c r="G209" s="3" t="s">
        <v>4</v>
      </c>
      <c r="H209" s="3" t="s">
        <v>4</v>
      </c>
      <c r="I209" s="3">
        <v>31.9</v>
      </c>
      <c r="J209" s="20" t="str">
        <f t="shared" si="59"/>
        <v>.</v>
      </c>
      <c r="K209" s="20" t="str">
        <f t="shared" si="60"/>
        <v>.</v>
      </c>
      <c r="L209" s="20" t="str">
        <f t="shared" si="70"/>
        <v>.</v>
      </c>
      <c r="M209" s="3">
        <v>315</v>
      </c>
      <c r="N209" s="20" t="str">
        <f>IF(B209=B208, N208, IF(M209=".",".",IF(M209&lt;22.5,"N",IF(M209&lt;67.5,"NE",IF(M209&lt;112.5,"E",IF(M209&lt;157.5,"SE",IF(M209&lt;202.5,"S",IF(M209&lt;247.5,"SW",IF(M209&lt;292.5,"W",IF(M209&lt;337.5,"NW","N"))))))))))</f>
        <v>SE</v>
      </c>
      <c r="O209" s="20" t="str">
        <f t="shared" si="61"/>
        <v>.</v>
      </c>
      <c r="P209" s="20" t="str">
        <f t="shared" si="74"/>
        <v>.</v>
      </c>
      <c r="Q209" s="21">
        <f t="shared" si="72"/>
        <v>0</v>
      </c>
      <c r="R209" s="21">
        <f t="shared" si="73"/>
        <v>0</v>
      </c>
      <c r="S209" s="8">
        <v>0</v>
      </c>
      <c r="T209" s="21" t="s">
        <v>4</v>
      </c>
      <c r="U209" s="21" t="str">
        <f t="shared" si="71"/>
        <v>.</v>
      </c>
      <c r="V209" s="3" t="s">
        <v>8</v>
      </c>
      <c r="W209" s="3">
        <v>0</v>
      </c>
      <c r="X209" s="3" t="s">
        <v>13</v>
      </c>
      <c r="Y209" s="14">
        <v>2</v>
      </c>
      <c r="Z209" s="14">
        <v>1</v>
      </c>
      <c r="AA209" s="14">
        <v>0</v>
      </c>
      <c r="AB209" s="23">
        <f t="shared" si="75"/>
        <v>0</v>
      </c>
      <c r="AC209" s="3" t="s">
        <v>273</v>
      </c>
      <c r="AD209" s="25">
        <v>1</v>
      </c>
      <c r="AE209" s="20">
        <f t="shared" si="62"/>
        <v>0</v>
      </c>
      <c r="AF209" s="20">
        <f t="shared" si="63"/>
        <v>0</v>
      </c>
      <c r="AG209" s="20">
        <f t="shared" si="69"/>
        <v>1</v>
      </c>
      <c r="AH209" s="20">
        <f t="shared" si="64"/>
        <v>0</v>
      </c>
      <c r="AI209" s="20">
        <f t="shared" si="65"/>
        <v>-70.710678118654769</v>
      </c>
      <c r="AJ209" s="20">
        <f t="shared" si="66"/>
        <v>70.710678118654741</v>
      </c>
      <c r="AK209" s="20">
        <f t="shared" si="67"/>
        <v>0</v>
      </c>
      <c r="AL209" s="19">
        <v>100</v>
      </c>
      <c r="AM209" s="23">
        <f t="shared" si="68"/>
        <v>30.48</v>
      </c>
      <c r="AN209" s="19">
        <v>5.497787143782138</v>
      </c>
    </row>
    <row r="210" spans="1:40" ht="13.5" thickBot="1" x14ac:dyDescent="0.25">
      <c r="A210" s="5">
        <v>42570</v>
      </c>
      <c r="B210" s="3">
        <v>20</v>
      </c>
      <c r="C210" s="26" t="s">
        <v>359</v>
      </c>
      <c r="D210" s="6">
        <v>0.75277777777777777</v>
      </c>
      <c r="E210" s="13">
        <v>18</v>
      </c>
      <c r="F210" s="13">
        <f t="shared" si="58"/>
        <v>587</v>
      </c>
      <c r="G210" s="3" t="s">
        <v>4</v>
      </c>
      <c r="H210" s="3" t="s">
        <v>4</v>
      </c>
      <c r="I210" s="3">
        <v>32.299999999999997</v>
      </c>
      <c r="J210" s="20" t="str">
        <f t="shared" si="59"/>
        <v>.</v>
      </c>
      <c r="K210" s="20" t="str">
        <f t="shared" si="60"/>
        <v>.</v>
      </c>
      <c r="L210" s="20" t="str">
        <f t="shared" si="70"/>
        <v>.</v>
      </c>
      <c r="M210" s="3">
        <v>315</v>
      </c>
      <c r="N210" s="20" t="str">
        <f>IF(B210=B210, N209, IF(M210=".",".",IF(M210&lt;22.5,"N",IF(M210&lt;67.5,"NE",IF(M210&lt;112.5,"E",IF(M210&lt;157.5,"SE",IF(M210&lt;202.5,"S",IF(M210&lt;247.5,"SW",IF(M210&lt;292.5,"W",IF(M210&lt;337.5,"NW","N"))))))))))</f>
        <v>SE</v>
      </c>
      <c r="O210" s="20" t="str">
        <f t="shared" si="61"/>
        <v>.</v>
      </c>
      <c r="P210" s="20" t="str">
        <f t="shared" si="74"/>
        <v>.</v>
      </c>
      <c r="Q210" s="21">
        <f t="shared" si="72"/>
        <v>0</v>
      </c>
      <c r="R210" s="21">
        <f t="shared" si="73"/>
        <v>0</v>
      </c>
      <c r="S210" s="8">
        <v>0</v>
      </c>
      <c r="T210" s="21">
        <f>SQRT((AJ210-AJ200)^2+(AI210-AI200)^2)</f>
        <v>0</v>
      </c>
      <c r="U210" s="21">
        <f t="shared" si="71"/>
        <v>0</v>
      </c>
      <c r="V210" s="3" t="s">
        <v>8</v>
      </c>
      <c r="W210" s="3">
        <v>1.9</v>
      </c>
      <c r="X210" s="3" t="s">
        <v>13</v>
      </c>
      <c r="Y210" s="14">
        <v>2</v>
      </c>
      <c r="Z210" s="14">
        <v>1</v>
      </c>
      <c r="AA210" s="14">
        <v>0</v>
      </c>
      <c r="AB210" s="23">
        <f t="shared" si="75"/>
        <v>0</v>
      </c>
      <c r="AC210" s="3" t="s">
        <v>273</v>
      </c>
      <c r="AD210" s="25">
        <v>1</v>
      </c>
      <c r="AE210" s="20">
        <f t="shared" si="62"/>
        <v>0</v>
      </c>
      <c r="AF210" s="20">
        <f t="shared" si="63"/>
        <v>0</v>
      </c>
      <c r="AG210" s="20">
        <f t="shared" si="69"/>
        <v>1</v>
      </c>
      <c r="AH210" s="20">
        <f t="shared" si="64"/>
        <v>0</v>
      </c>
      <c r="AI210" s="20">
        <f t="shared" si="65"/>
        <v>-70.710678118654769</v>
      </c>
      <c r="AJ210" s="20">
        <f t="shared" si="66"/>
        <v>70.710678118654741</v>
      </c>
      <c r="AK210" s="20">
        <f t="shared" si="67"/>
        <v>0</v>
      </c>
      <c r="AL210" s="19">
        <v>100</v>
      </c>
      <c r="AM210" s="23">
        <f t="shared" si="68"/>
        <v>30.48</v>
      </c>
      <c r="AN210" s="19">
        <v>5.497787143782138</v>
      </c>
    </row>
    <row r="211" spans="1:40" ht="13.5" thickBot="1" x14ac:dyDescent="0.25">
      <c r="A211" s="5">
        <v>42570</v>
      </c>
      <c r="B211" s="3">
        <v>21</v>
      </c>
      <c r="C211" s="26" t="s">
        <v>359</v>
      </c>
      <c r="D211" s="6">
        <v>0.34513888888888888</v>
      </c>
      <c r="E211" s="13">
        <v>8</v>
      </c>
      <c r="F211" s="13">
        <f t="shared" si="58"/>
        <v>0</v>
      </c>
      <c r="G211" s="3" t="s">
        <v>4</v>
      </c>
      <c r="H211" s="3" t="s">
        <v>4</v>
      </c>
      <c r="I211" s="3">
        <v>24.5</v>
      </c>
      <c r="J211" s="20" t="str">
        <f t="shared" si="59"/>
        <v>.</v>
      </c>
      <c r="K211" s="20" t="str">
        <f t="shared" si="60"/>
        <v>.</v>
      </c>
      <c r="L211" s="20" t="str">
        <f t="shared" si="70"/>
        <v>.</v>
      </c>
      <c r="M211" s="3">
        <v>315</v>
      </c>
      <c r="N211" s="20" t="str">
        <f>IF(B211=B210, N210, IF(M211=".",".",IF(M211&lt;22.5,"N",IF(M211&lt;67.5,"NE",IF(M211&lt;112.5,"E",IF(M211&lt;157.5,"SE",IF(M211&lt;202.5,"S",IF(M211&lt;247.5,"SW",IF(M211&lt;292.5,"W",IF(M211&lt;337.5,"NW","N"))))))))))</f>
        <v>NW</v>
      </c>
      <c r="O211" s="20" t="str">
        <f t="shared" si="61"/>
        <v>.</v>
      </c>
      <c r="P211" s="20" t="str">
        <f t="shared" si="74"/>
        <v>.</v>
      </c>
      <c r="Q211" s="21">
        <f t="shared" si="72"/>
        <v>0</v>
      </c>
      <c r="R211" s="21">
        <f t="shared" si="73"/>
        <v>0</v>
      </c>
      <c r="S211" s="8">
        <v>0</v>
      </c>
      <c r="T211" s="21" t="s">
        <v>4</v>
      </c>
      <c r="U211" s="21" t="str">
        <f t="shared" si="71"/>
        <v>.</v>
      </c>
      <c r="V211" s="3" t="s">
        <v>7</v>
      </c>
      <c r="W211" s="3">
        <v>0.5</v>
      </c>
      <c r="X211" s="3" t="s">
        <v>4</v>
      </c>
      <c r="Y211" s="14">
        <v>2</v>
      </c>
      <c r="Z211" s="14">
        <v>1</v>
      </c>
      <c r="AA211" s="14">
        <v>0</v>
      </c>
      <c r="AB211" s="23">
        <f t="shared" si="75"/>
        <v>0</v>
      </c>
      <c r="AC211" s="3" t="s">
        <v>274</v>
      </c>
      <c r="AD211" s="25">
        <v>1</v>
      </c>
      <c r="AE211" s="20" t="str">
        <f t="shared" si="62"/>
        <v>.</v>
      </c>
      <c r="AF211" s="20" t="str">
        <f t="shared" si="63"/>
        <v>.</v>
      </c>
      <c r="AG211" s="20" t="str">
        <f t="shared" si="69"/>
        <v>.</v>
      </c>
      <c r="AH211" s="20" t="str">
        <f t="shared" si="64"/>
        <v>.</v>
      </c>
      <c r="AI211" s="20">
        <f t="shared" si="65"/>
        <v>-70.710678118654769</v>
      </c>
      <c r="AJ211" s="20">
        <f t="shared" si="66"/>
        <v>70.710678118654741</v>
      </c>
      <c r="AK211" s="20" t="str">
        <f t="shared" si="67"/>
        <v>.</v>
      </c>
      <c r="AL211" s="19">
        <v>100</v>
      </c>
      <c r="AM211" s="23">
        <f t="shared" si="68"/>
        <v>30.48</v>
      </c>
      <c r="AN211" s="19">
        <v>5.497787143782138</v>
      </c>
    </row>
    <row r="212" spans="1:40" ht="13.5" thickBot="1" x14ac:dyDescent="0.25">
      <c r="A212" s="5">
        <v>42570</v>
      </c>
      <c r="B212" s="3">
        <v>21</v>
      </c>
      <c r="C212" s="26" t="s">
        <v>359</v>
      </c>
      <c r="D212" s="6">
        <v>0.3888888888888889</v>
      </c>
      <c r="E212" s="13">
        <v>9</v>
      </c>
      <c r="F212" s="13">
        <f t="shared" si="58"/>
        <v>63.000000000000014</v>
      </c>
      <c r="G212" s="3" t="s">
        <v>4</v>
      </c>
      <c r="H212" s="3" t="s">
        <v>4</v>
      </c>
      <c r="I212" s="3">
        <v>27.7</v>
      </c>
      <c r="J212" s="20" t="str">
        <f t="shared" si="59"/>
        <v>.</v>
      </c>
      <c r="K212" s="20" t="str">
        <f t="shared" si="60"/>
        <v>.</v>
      </c>
      <c r="L212" s="20" t="str">
        <f t="shared" si="70"/>
        <v>.</v>
      </c>
      <c r="M212" s="3">
        <v>315</v>
      </c>
      <c r="N212" s="20" t="str">
        <f>IF(B212=B211, N211, IF(M212=".",".",IF(M212&lt;22.5,"N",IF(M212&lt;67.5,"NE",IF(M212&lt;112.5,"E",IF(M212&lt;157.5,"SE",IF(M212&lt;202.5,"S",IF(M212&lt;247.5,"SW",IF(M212&lt;292.5,"W",IF(M212&lt;337.5,"NW","N"))))))))))</f>
        <v>NW</v>
      </c>
      <c r="O212" s="20" t="str">
        <f t="shared" si="61"/>
        <v>.</v>
      </c>
      <c r="P212" s="20" t="str">
        <f t="shared" si="74"/>
        <v>.</v>
      </c>
      <c r="Q212" s="21">
        <f t="shared" si="72"/>
        <v>0</v>
      </c>
      <c r="R212" s="21">
        <f t="shared" si="73"/>
        <v>0</v>
      </c>
      <c r="S212" s="8">
        <v>0</v>
      </c>
      <c r="T212" s="21" t="s">
        <v>4</v>
      </c>
      <c r="U212" s="21" t="str">
        <f t="shared" si="71"/>
        <v>.</v>
      </c>
      <c r="V212" s="3" t="s">
        <v>7</v>
      </c>
      <c r="W212" s="3">
        <v>1.4</v>
      </c>
      <c r="X212" s="3" t="s">
        <v>37</v>
      </c>
      <c r="Y212" s="14">
        <v>2</v>
      </c>
      <c r="Z212" s="14">
        <v>1</v>
      </c>
      <c r="AA212" s="14">
        <v>0</v>
      </c>
      <c r="AB212" s="23">
        <f t="shared" si="75"/>
        <v>0</v>
      </c>
      <c r="AC212" s="3" t="s">
        <v>274</v>
      </c>
      <c r="AD212" s="25">
        <v>1</v>
      </c>
      <c r="AE212" s="20">
        <f t="shared" si="62"/>
        <v>0</v>
      </c>
      <c r="AF212" s="20">
        <f t="shared" si="63"/>
        <v>0</v>
      </c>
      <c r="AG212" s="20">
        <f t="shared" si="69"/>
        <v>1</v>
      </c>
      <c r="AH212" s="20">
        <f t="shared" si="64"/>
        <v>0</v>
      </c>
      <c r="AI212" s="20">
        <f t="shared" si="65"/>
        <v>-70.710678118654769</v>
      </c>
      <c r="AJ212" s="20">
        <f t="shared" si="66"/>
        <v>70.710678118654741</v>
      </c>
      <c r="AK212" s="20">
        <f t="shared" si="67"/>
        <v>0</v>
      </c>
      <c r="AL212" s="19">
        <v>100</v>
      </c>
      <c r="AM212" s="23">
        <f t="shared" si="68"/>
        <v>30.48</v>
      </c>
      <c r="AN212" s="19">
        <v>5.497787143782138</v>
      </c>
    </row>
    <row r="213" spans="1:40" ht="13.5" thickBot="1" x14ac:dyDescent="0.25">
      <c r="A213" s="5">
        <v>42570</v>
      </c>
      <c r="B213" s="3">
        <v>21</v>
      </c>
      <c r="C213" s="26" t="s">
        <v>359</v>
      </c>
      <c r="D213" s="6">
        <v>0.42499999999999999</v>
      </c>
      <c r="E213" s="13">
        <v>10</v>
      </c>
      <c r="F213" s="13">
        <f t="shared" si="58"/>
        <v>114.99999999999999</v>
      </c>
      <c r="G213" s="3" t="s">
        <v>4</v>
      </c>
      <c r="H213" s="3" t="s">
        <v>4</v>
      </c>
      <c r="I213" s="3">
        <v>29</v>
      </c>
      <c r="J213" s="20" t="str">
        <f t="shared" si="59"/>
        <v>.</v>
      </c>
      <c r="K213" s="20" t="str">
        <f t="shared" si="60"/>
        <v>.</v>
      </c>
      <c r="L213" s="20" t="str">
        <f t="shared" si="70"/>
        <v>.</v>
      </c>
      <c r="M213" s="3">
        <v>315</v>
      </c>
      <c r="N213" s="20" t="str">
        <f>IF(B213=B213, N212, IF(M213=".",".",IF(M213&lt;22.5,"N",IF(M213&lt;67.5,"NE",IF(M213&lt;112.5,"E",IF(M213&lt;157.5,"SE",IF(M213&lt;202.5,"S",IF(M213&lt;247.5,"SW",IF(M213&lt;292.5,"W",IF(M213&lt;337.5,"NW","N"))))))))))</f>
        <v>NW</v>
      </c>
      <c r="O213" s="20" t="str">
        <f t="shared" si="61"/>
        <v>.</v>
      </c>
      <c r="P213" s="20" t="str">
        <f t="shared" si="74"/>
        <v>.</v>
      </c>
      <c r="Q213" s="21">
        <f t="shared" si="72"/>
        <v>0</v>
      </c>
      <c r="R213" s="21">
        <f t="shared" si="73"/>
        <v>0</v>
      </c>
      <c r="S213" s="8">
        <v>0</v>
      </c>
      <c r="T213" s="21" t="s">
        <v>4</v>
      </c>
      <c r="U213" s="21" t="str">
        <f t="shared" si="71"/>
        <v>.</v>
      </c>
      <c r="V213" s="3" t="s">
        <v>7</v>
      </c>
      <c r="W213" s="3">
        <v>0</v>
      </c>
      <c r="X213" s="3" t="s">
        <v>18</v>
      </c>
      <c r="Y213" s="14">
        <v>2</v>
      </c>
      <c r="Z213" s="14">
        <v>1</v>
      </c>
      <c r="AA213" s="14">
        <v>0</v>
      </c>
      <c r="AB213" s="23">
        <f t="shared" si="75"/>
        <v>0</v>
      </c>
      <c r="AC213" s="3" t="s">
        <v>274</v>
      </c>
      <c r="AD213" s="25">
        <v>1</v>
      </c>
      <c r="AE213" s="20">
        <f t="shared" si="62"/>
        <v>0</v>
      </c>
      <c r="AF213" s="20">
        <f t="shared" si="63"/>
        <v>0</v>
      </c>
      <c r="AG213" s="20">
        <f t="shared" si="69"/>
        <v>1</v>
      </c>
      <c r="AH213" s="20">
        <f t="shared" si="64"/>
        <v>0</v>
      </c>
      <c r="AI213" s="20">
        <f t="shared" si="65"/>
        <v>-70.710678118654769</v>
      </c>
      <c r="AJ213" s="20">
        <f t="shared" si="66"/>
        <v>70.710678118654741</v>
      </c>
      <c r="AK213" s="20">
        <f t="shared" si="67"/>
        <v>0</v>
      </c>
      <c r="AL213" s="19">
        <v>100</v>
      </c>
      <c r="AM213" s="23">
        <f t="shared" si="68"/>
        <v>30.48</v>
      </c>
      <c r="AN213" s="19">
        <v>5.497787143782138</v>
      </c>
    </row>
    <row r="214" spans="1:40" ht="13.5" thickBot="1" x14ac:dyDescent="0.25">
      <c r="A214" s="5">
        <v>42570</v>
      </c>
      <c r="B214" s="3">
        <v>21</v>
      </c>
      <c r="C214" s="26" t="s">
        <v>359</v>
      </c>
      <c r="D214" s="6">
        <v>0.4680555555555555</v>
      </c>
      <c r="E214" s="13">
        <v>11</v>
      </c>
      <c r="F214" s="13">
        <f t="shared" si="58"/>
        <v>176.99999999999994</v>
      </c>
      <c r="G214" s="3" t="s">
        <v>4</v>
      </c>
      <c r="H214" s="3" t="s">
        <v>4</v>
      </c>
      <c r="I214" s="3">
        <v>30.7</v>
      </c>
      <c r="J214" s="20" t="str">
        <f t="shared" si="59"/>
        <v>.</v>
      </c>
      <c r="K214" s="20" t="str">
        <f t="shared" si="60"/>
        <v>.</v>
      </c>
      <c r="L214" s="20" t="str">
        <f t="shared" si="70"/>
        <v>.</v>
      </c>
      <c r="M214" s="3">
        <v>315</v>
      </c>
      <c r="N214" s="20" t="str">
        <f>IF(B214=B213, N213, IF(M214=".",".",IF(M214&lt;22.5,"N",IF(M214&lt;67.5,"NE",IF(M214&lt;112.5,"E",IF(M214&lt;157.5,"SE",IF(M214&lt;202.5,"S",IF(M214&lt;247.5,"SW",IF(M214&lt;292.5,"W",IF(M214&lt;337.5,"NW","N"))))))))))</f>
        <v>NW</v>
      </c>
      <c r="O214" s="20" t="str">
        <f t="shared" si="61"/>
        <v>.</v>
      </c>
      <c r="P214" s="20" t="str">
        <f t="shared" si="74"/>
        <v>.</v>
      </c>
      <c r="Q214" s="21">
        <f t="shared" si="72"/>
        <v>0</v>
      </c>
      <c r="R214" s="21">
        <f t="shared" si="73"/>
        <v>0</v>
      </c>
      <c r="S214" s="8">
        <v>0</v>
      </c>
      <c r="T214" s="21" t="s">
        <v>4</v>
      </c>
      <c r="U214" s="21" t="str">
        <f t="shared" si="71"/>
        <v>.</v>
      </c>
      <c r="V214" s="3" t="s">
        <v>7</v>
      </c>
      <c r="W214" s="3">
        <v>2.5</v>
      </c>
      <c r="X214" s="3" t="s">
        <v>6</v>
      </c>
      <c r="Y214" s="14">
        <v>2</v>
      </c>
      <c r="Z214" s="14">
        <v>1</v>
      </c>
      <c r="AA214" s="14">
        <v>0</v>
      </c>
      <c r="AB214" s="23">
        <f t="shared" si="75"/>
        <v>0</v>
      </c>
      <c r="AC214" s="3" t="s">
        <v>274</v>
      </c>
      <c r="AD214" s="25">
        <v>1</v>
      </c>
      <c r="AE214" s="20">
        <f t="shared" si="62"/>
        <v>0</v>
      </c>
      <c r="AF214" s="20">
        <f t="shared" si="63"/>
        <v>0</v>
      </c>
      <c r="AG214" s="20">
        <f t="shared" si="69"/>
        <v>1</v>
      </c>
      <c r="AH214" s="20">
        <f t="shared" si="64"/>
        <v>0</v>
      </c>
      <c r="AI214" s="20">
        <f t="shared" si="65"/>
        <v>-70.710678118654769</v>
      </c>
      <c r="AJ214" s="20">
        <f t="shared" si="66"/>
        <v>70.710678118654741</v>
      </c>
      <c r="AK214" s="20">
        <f t="shared" si="67"/>
        <v>0</v>
      </c>
      <c r="AL214" s="19">
        <v>100</v>
      </c>
      <c r="AM214" s="23">
        <f t="shared" si="68"/>
        <v>30.48</v>
      </c>
      <c r="AN214" s="19">
        <v>5.497787143782138</v>
      </c>
    </row>
    <row r="215" spans="1:40" ht="13.5" thickBot="1" x14ac:dyDescent="0.25">
      <c r="A215" s="5">
        <v>42570</v>
      </c>
      <c r="B215" s="3">
        <v>21</v>
      </c>
      <c r="C215" s="26" t="s">
        <v>359</v>
      </c>
      <c r="D215" s="6">
        <v>0.5083333333333333</v>
      </c>
      <c r="E215" s="13">
        <v>12</v>
      </c>
      <c r="F215" s="13">
        <f t="shared" si="58"/>
        <v>234.99999999999997</v>
      </c>
      <c r="G215" s="3" t="s">
        <v>4</v>
      </c>
      <c r="H215" s="3" t="s">
        <v>4</v>
      </c>
      <c r="I215" s="3">
        <v>32.200000000000003</v>
      </c>
      <c r="J215" s="20" t="str">
        <f t="shared" si="59"/>
        <v>.</v>
      </c>
      <c r="K215" s="20" t="str">
        <f t="shared" si="60"/>
        <v>.</v>
      </c>
      <c r="L215" s="20" t="str">
        <f t="shared" si="70"/>
        <v>.</v>
      </c>
      <c r="M215" s="3">
        <v>315</v>
      </c>
      <c r="N215" s="20" t="str">
        <f>IF(B215=B215, N214, IF(M215=".",".",IF(M215&lt;22.5,"N",IF(M215&lt;67.5,"NE",IF(M215&lt;112.5,"E",IF(M215&lt;157.5,"SE",IF(M215&lt;202.5,"S",IF(M215&lt;247.5,"SW",IF(M215&lt;292.5,"W",IF(M215&lt;337.5,"NW","N"))))))))))</f>
        <v>NW</v>
      </c>
      <c r="O215" s="20" t="str">
        <f t="shared" si="61"/>
        <v>.</v>
      </c>
      <c r="P215" s="20" t="str">
        <f t="shared" si="74"/>
        <v>.</v>
      </c>
      <c r="Q215" s="21">
        <f t="shared" si="72"/>
        <v>0</v>
      </c>
      <c r="R215" s="21">
        <f t="shared" si="73"/>
        <v>0</v>
      </c>
      <c r="S215" s="8">
        <v>0</v>
      </c>
      <c r="T215" s="21" t="s">
        <v>4</v>
      </c>
      <c r="U215" s="21" t="str">
        <f t="shared" si="71"/>
        <v>.</v>
      </c>
      <c r="V215" s="3" t="s">
        <v>7</v>
      </c>
      <c r="W215" s="3">
        <v>1.5</v>
      </c>
      <c r="X215" s="3" t="s">
        <v>6</v>
      </c>
      <c r="Y215" s="14">
        <v>2</v>
      </c>
      <c r="Z215" s="14">
        <v>1</v>
      </c>
      <c r="AA215" s="14">
        <v>0</v>
      </c>
      <c r="AB215" s="23">
        <f t="shared" si="75"/>
        <v>0</v>
      </c>
      <c r="AC215" s="3" t="s">
        <v>274</v>
      </c>
      <c r="AD215" s="25">
        <v>1</v>
      </c>
      <c r="AE215" s="20">
        <f t="shared" si="62"/>
        <v>0</v>
      </c>
      <c r="AF215" s="20">
        <f t="shared" si="63"/>
        <v>0</v>
      </c>
      <c r="AG215" s="20">
        <f t="shared" si="69"/>
        <v>1</v>
      </c>
      <c r="AH215" s="20">
        <f t="shared" si="64"/>
        <v>0</v>
      </c>
      <c r="AI215" s="20">
        <f t="shared" si="65"/>
        <v>-70.710678118654769</v>
      </c>
      <c r="AJ215" s="20">
        <f t="shared" si="66"/>
        <v>70.710678118654741</v>
      </c>
      <c r="AK215" s="20">
        <f t="shared" si="67"/>
        <v>0</v>
      </c>
      <c r="AL215" s="19">
        <v>100</v>
      </c>
      <c r="AM215" s="23">
        <f t="shared" si="68"/>
        <v>30.48</v>
      </c>
      <c r="AN215" s="19">
        <v>5.497787143782138</v>
      </c>
    </row>
    <row r="216" spans="1:40" ht="13.5" thickBot="1" x14ac:dyDescent="0.25">
      <c r="A216" s="5">
        <v>42570</v>
      </c>
      <c r="B216" s="3">
        <v>21</v>
      </c>
      <c r="C216" s="26" t="s">
        <v>359</v>
      </c>
      <c r="D216" s="6">
        <v>0.55069444444444449</v>
      </c>
      <c r="E216" s="13">
        <v>13</v>
      </c>
      <c r="F216" s="13">
        <f t="shared" si="58"/>
        <v>296.00000000000006</v>
      </c>
      <c r="G216" s="3" t="s">
        <v>4</v>
      </c>
      <c r="H216" s="3" t="s">
        <v>4</v>
      </c>
      <c r="I216" s="3">
        <v>30</v>
      </c>
      <c r="J216" s="20" t="str">
        <f t="shared" si="59"/>
        <v>.</v>
      </c>
      <c r="K216" s="20" t="str">
        <f t="shared" si="60"/>
        <v>.</v>
      </c>
      <c r="L216" s="20" t="str">
        <f t="shared" si="70"/>
        <v>.</v>
      </c>
      <c r="M216" s="3">
        <v>315</v>
      </c>
      <c r="N216" s="20" t="str">
        <f>IF(B216=B215, N215, IF(M216=".",".",IF(M216&lt;22.5,"N",IF(M216&lt;67.5,"NE",IF(M216&lt;112.5,"E",IF(M216&lt;157.5,"SE",IF(M216&lt;202.5,"S",IF(M216&lt;247.5,"SW",IF(M216&lt;292.5,"W",IF(M216&lt;337.5,"NW","N"))))))))))</f>
        <v>NW</v>
      </c>
      <c r="O216" s="20" t="str">
        <f t="shared" si="61"/>
        <v>.</v>
      </c>
      <c r="P216" s="20" t="str">
        <f t="shared" si="74"/>
        <v>.</v>
      </c>
      <c r="Q216" s="21">
        <f t="shared" si="72"/>
        <v>0</v>
      </c>
      <c r="R216" s="21">
        <f t="shared" si="73"/>
        <v>0</v>
      </c>
      <c r="S216" s="8">
        <v>0</v>
      </c>
      <c r="T216" s="21" t="s">
        <v>4</v>
      </c>
      <c r="U216" s="21" t="str">
        <f t="shared" si="71"/>
        <v>.</v>
      </c>
      <c r="V216" s="3" t="s">
        <v>6</v>
      </c>
      <c r="W216" s="3">
        <v>1.9</v>
      </c>
      <c r="X216" s="3" t="s">
        <v>12</v>
      </c>
      <c r="Y216" s="14">
        <v>2</v>
      </c>
      <c r="Z216" s="14">
        <v>1</v>
      </c>
      <c r="AA216" s="14">
        <v>0</v>
      </c>
      <c r="AB216" s="23">
        <f t="shared" si="75"/>
        <v>0</v>
      </c>
      <c r="AC216" s="3" t="s">
        <v>274</v>
      </c>
      <c r="AD216" s="25">
        <v>1</v>
      </c>
      <c r="AE216" s="20">
        <f t="shared" si="62"/>
        <v>0</v>
      </c>
      <c r="AF216" s="20">
        <f t="shared" si="63"/>
        <v>0</v>
      </c>
      <c r="AG216" s="20">
        <f t="shared" si="69"/>
        <v>1</v>
      </c>
      <c r="AH216" s="20">
        <f t="shared" si="64"/>
        <v>0</v>
      </c>
      <c r="AI216" s="20">
        <f t="shared" si="65"/>
        <v>-70.710678118654769</v>
      </c>
      <c r="AJ216" s="20">
        <f t="shared" si="66"/>
        <v>70.710678118654741</v>
      </c>
      <c r="AK216" s="20">
        <f t="shared" si="67"/>
        <v>0</v>
      </c>
      <c r="AL216" s="19">
        <v>100</v>
      </c>
      <c r="AM216" s="23">
        <f t="shared" si="68"/>
        <v>30.48</v>
      </c>
      <c r="AN216" s="19">
        <v>5.497787143782138</v>
      </c>
    </row>
    <row r="217" spans="1:40" ht="13.5" thickBot="1" x14ac:dyDescent="0.25">
      <c r="A217" s="5">
        <v>42570</v>
      </c>
      <c r="B217" s="3">
        <v>21</v>
      </c>
      <c r="C217" s="26" t="s">
        <v>359</v>
      </c>
      <c r="D217" s="6">
        <v>0.58958333333333335</v>
      </c>
      <c r="E217" s="13">
        <v>14</v>
      </c>
      <c r="F217" s="13">
        <f t="shared" si="58"/>
        <v>352</v>
      </c>
      <c r="G217" s="3" t="s">
        <v>4</v>
      </c>
      <c r="H217" s="3" t="s">
        <v>4</v>
      </c>
      <c r="I217" s="3">
        <v>31.3</v>
      </c>
      <c r="J217" s="20" t="str">
        <f t="shared" si="59"/>
        <v>.</v>
      </c>
      <c r="K217" s="20" t="str">
        <f t="shared" si="60"/>
        <v>.</v>
      </c>
      <c r="L217" s="20" t="str">
        <f t="shared" si="70"/>
        <v>.</v>
      </c>
      <c r="M217" s="3">
        <v>315</v>
      </c>
      <c r="N217" s="20" t="str">
        <f>IF(B217=B217, N216, IF(M217=".",".",IF(M217&lt;22.5,"N",IF(M217&lt;67.5,"NE",IF(M217&lt;112.5,"E",IF(M217&lt;157.5,"SE",IF(M217&lt;202.5,"S",IF(M217&lt;247.5,"SW",IF(M217&lt;292.5,"W",IF(M217&lt;337.5,"NW","N"))))))))))</f>
        <v>NW</v>
      </c>
      <c r="O217" s="20" t="str">
        <f t="shared" si="61"/>
        <v>.</v>
      </c>
      <c r="P217" s="20" t="str">
        <f t="shared" si="74"/>
        <v>.</v>
      </c>
      <c r="Q217" s="21">
        <f t="shared" si="72"/>
        <v>0</v>
      </c>
      <c r="R217" s="21">
        <f t="shared" si="73"/>
        <v>0</v>
      </c>
      <c r="S217" s="8">
        <v>0</v>
      </c>
      <c r="T217" s="21" t="s">
        <v>4</v>
      </c>
      <c r="U217" s="21" t="str">
        <f t="shared" si="71"/>
        <v>.</v>
      </c>
      <c r="V217" s="3" t="s">
        <v>7</v>
      </c>
      <c r="W217" s="3">
        <v>1.3</v>
      </c>
      <c r="X217" s="3" t="s">
        <v>6</v>
      </c>
      <c r="Y217" s="14">
        <v>2</v>
      </c>
      <c r="Z217" s="14">
        <v>1</v>
      </c>
      <c r="AA217" s="14">
        <v>0</v>
      </c>
      <c r="AB217" s="23">
        <f t="shared" si="75"/>
        <v>0</v>
      </c>
      <c r="AC217" s="3" t="s">
        <v>274</v>
      </c>
      <c r="AD217" s="25">
        <v>1</v>
      </c>
      <c r="AE217" s="20">
        <f t="shared" si="62"/>
        <v>0</v>
      </c>
      <c r="AF217" s="20">
        <f t="shared" si="63"/>
        <v>0</v>
      </c>
      <c r="AG217" s="20">
        <f t="shared" si="69"/>
        <v>1</v>
      </c>
      <c r="AH217" s="20">
        <f t="shared" si="64"/>
        <v>0</v>
      </c>
      <c r="AI217" s="20">
        <f t="shared" si="65"/>
        <v>-70.710678118654769</v>
      </c>
      <c r="AJ217" s="20">
        <f t="shared" si="66"/>
        <v>70.710678118654741</v>
      </c>
      <c r="AK217" s="20">
        <f t="shared" si="67"/>
        <v>0</v>
      </c>
      <c r="AL217" s="19">
        <v>100</v>
      </c>
      <c r="AM217" s="23">
        <f t="shared" si="68"/>
        <v>30.48</v>
      </c>
      <c r="AN217" s="19">
        <v>5.497787143782138</v>
      </c>
    </row>
    <row r="218" spans="1:40" ht="13.5" thickBot="1" x14ac:dyDescent="0.25">
      <c r="A218" s="5">
        <v>42570</v>
      </c>
      <c r="B218" s="3">
        <v>21</v>
      </c>
      <c r="C218" s="26" t="s">
        <v>359</v>
      </c>
      <c r="D218" s="6">
        <v>0.63055555555555554</v>
      </c>
      <c r="E218" s="13">
        <v>15</v>
      </c>
      <c r="F218" s="13">
        <f t="shared" si="58"/>
        <v>410.99999999999994</v>
      </c>
      <c r="G218" s="3" t="s">
        <v>4</v>
      </c>
      <c r="H218" s="3" t="s">
        <v>4</v>
      </c>
      <c r="I218" s="3">
        <v>33.4</v>
      </c>
      <c r="J218" s="20" t="str">
        <f t="shared" si="59"/>
        <v>.</v>
      </c>
      <c r="K218" s="20" t="str">
        <f t="shared" si="60"/>
        <v>.</v>
      </c>
      <c r="L218" s="20" t="str">
        <f t="shared" si="70"/>
        <v>.</v>
      </c>
      <c r="M218" s="3">
        <v>315</v>
      </c>
      <c r="N218" s="20" t="str">
        <f>IF(B218=B217, N217, IF(M218=".",".",IF(M218&lt;22.5,"N",IF(M218&lt;67.5,"NE",IF(M218&lt;112.5,"E",IF(M218&lt;157.5,"SE",IF(M218&lt;202.5,"S",IF(M218&lt;247.5,"SW",IF(M218&lt;292.5,"W",IF(M218&lt;337.5,"NW","N"))))))))))</f>
        <v>NW</v>
      </c>
      <c r="O218" s="20" t="str">
        <f t="shared" si="61"/>
        <v>.</v>
      </c>
      <c r="P218" s="20" t="str">
        <f t="shared" si="74"/>
        <v>.</v>
      </c>
      <c r="Q218" s="21">
        <f t="shared" si="72"/>
        <v>0</v>
      </c>
      <c r="R218" s="21">
        <f t="shared" si="73"/>
        <v>0</v>
      </c>
      <c r="S218" s="8">
        <v>0</v>
      </c>
      <c r="T218" s="21" t="s">
        <v>4</v>
      </c>
      <c r="U218" s="21" t="str">
        <f t="shared" si="71"/>
        <v>.</v>
      </c>
      <c r="V218" s="3" t="s">
        <v>7</v>
      </c>
      <c r="W218" s="3">
        <v>0</v>
      </c>
      <c r="X218" s="3" t="s">
        <v>6</v>
      </c>
      <c r="Y218" s="14">
        <v>2</v>
      </c>
      <c r="Z218" s="14">
        <v>1</v>
      </c>
      <c r="AA218" s="14">
        <v>0</v>
      </c>
      <c r="AB218" s="23">
        <f t="shared" si="75"/>
        <v>0</v>
      </c>
      <c r="AC218" s="3" t="s">
        <v>274</v>
      </c>
      <c r="AD218" s="25">
        <v>1</v>
      </c>
      <c r="AE218" s="20">
        <f t="shared" si="62"/>
        <v>0</v>
      </c>
      <c r="AF218" s="20">
        <f t="shared" si="63"/>
        <v>0</v>
      </c>
      <c r="AG218" s="20">
        <f t="shared" si="69"/>
        <v>1</v>
      </c>
      <c r="AH218" s="20">
        <f t="shared" si="64"/>
        <v>0</v>
      </c>
      <c r="AI218" s="20">
        <f t="shared" si="65"/>
        <v>-70.710678118654769</v>
      </c>
      <c r="AJ218" s="20">
        <f t="shared" si="66"/>
        <v>70.710678118654741</v>
      </c>
      <c r="AK218" s="20">
        <f t="shared" si="67"/>
        <v>0</v>
      </c>
      <c r="AL218" s="19">
        <v>100</v>
      </c>
      <c r="AM218" s="23">
        <f t="shared" si="68"/>
        <v>30.48</v>
      </c>
      <c r="AN218" s="19">
        <v>5.497787143782138</v>
      </c>
    </row>
    <row r="219" spans="1:40" ht="13.5" thickBot="1" x14ac:dyDescent="0.25">
      <c r="A219" s="5">
        <v>42570</v>
      </c>
      <c r="B219" s="3">
        <v>21</v>
      </c>
      <c r="C219" s="26" t="s">
        <v>359</v>
      </c>
      <c r="D219" s="6">
        <v>0.67083333333333339</v>
      </c>
      <c r="E219" s="13">
        <v>16</v>
      </c>
      <c r="F219" s="13">
        <f t="shared" si="58"/>
        <v>469.00000000000006</v>
      </c>
      <c r="G219" s="3" t="s">
        <v>4</v>
      </c>
      <c r="H219" s="3" t="s">
        <v>4</v>
      </c>
      <c r="I219" s="3">
        <v>32.700000000000003</v>
      </c>
      <c r="J219" s="20" t="str">
        <f t="shared" si="59"/>
        <v>.</v>
      </c>
      <c r="K219" s="20" t="str">
        <f t="shared" si="60"/>
        <v>.</v>
      </c>
      <c r="L219" s="20" t="str">
        <f t="shared" si="70"/>
        <v>.</v>
      </c>
      <c r="M219" s="3">
        <v>315</v>
      </c>
      <c r="N219" s="20" t="str">
        <f>IF(B219=B219, N218, IF(M219=".",".",IF(M219&lt;22.5,"N",IF(M219&lt;67.5,"NE",IF(M219&lt;112.5,"E",IF(M219&lt;157.5,"SE",IF(M219&lt;202.5,"S",IF(M219&lt;247.5,"SW",IF(M219&lt;292.5,"W",IF(M219&lt;337.5,"NW","N"))))))))))</f>
        <v>NW</v>
      </c>
      <c r="O219" s="20" t="str">
        <f t="shared" si="61"/>
        <v>.</v>
      </c>
      <c r="P219" s="20" t="str">
        <f t="shared" si="74"/>
        <v>.</v>
      </c>
      <c r="Q219" s="21">
        <f t="shared" si="72"/>
        <v>0</v>
      </c>
      <c r="R219" s="21">
        <f t="shared" si="73"/>
        <v>0</v>
      </c>
      <c r="S219" s="8">
        <v>0</v>
      </c>
      <c r="T219" s="21" t="s">
        <v>4</v>
      </c>
      <c r="U219" s="21" t="str">
        <f t="shared" si="71"/>
        <v>.</v>
      </c>
      <c r="V219" s="3" t="s">
        <v>7</v>
      </c>
      <c r="W219" s="3">
        <v>2.7</v>
      </c>
      <c r="X219" s="3" t="s">
        <v>123</v>
      </c>
      <c r="Y219" s="14">
        <v>2</v>
      </c>
      <c r="Z219" s="14">
        <v>1</v>
      </c>
      <c r="AA219" s="14">
        <v>0</v>
      </c>
      <c r="AB219" s="23">
        <f t="shared" si="75"/>
        <v>0</v>
      </c>
      <c r="AC219" s="3" t="s">
        <v>274</v>
      </c>
      <c r="AD219" s="25">
        <v>1</v>
      </c>
      <c r="AE219" s="20">
        <f t="shared" si="62"/>
        <v>0</v>
      </c>
      <c r="AF219" s="20">
        <f t="shared" si="63"/>
        <v>0</v>
      </c>
      <c r="AG219" s="20">
        <f t="shared" si="69"/>
        <v>1</v>
      </c>
      <c r="AH219" s="20">
        <f t="shared" si="64"/>
        <v>0</v>
      </c>
      <c r="AI219" s="20">
        <f t="shared" si="65"/>
        <v>-70.710678118654769</v>
      </c>
      <c r="AJ219" s="20">
        <f t="shared" si="66"/>
        <v>70.710678118654741</v>
      </c>
      <c r="AK219" s="20">
        <f t="shared" si="67"/>
        <v>0</v>
      </c>
      <c r="AL219" s="19">
        <v>100</v>
      </c>
      <c r="AM219" s="23">
        <f t="shared" si="68"/>
        <v>30.48</v>
      </c>
      <c r="AN219" s="19">
        <v>5.497787143782138</v>
      </c>
    </row>
    <row r="220" spans="1:40" ht="13.5" thickBot="1" x14ac:dyDescent="0.25">
      <c r="A220" s="5">
        <v>42570</v>
      </c>
      <c r="B220" s="3">
        <v>21</v>
      </c>
      <c r="C220" s="26" t="s">
        <v>359</v>
      </c>
      <c r="D220" s="6">
        <v>0.71388888888888891</v>
      </c>
      <c r="E220" s="13">
        <v>17</v>
      </c>
      <c r="F220" s="13">
        <f t="shared" si="58"/>
        <v>531</v>
      </c>
      <c r="G220" s="3">
        <v>50.5</v>
      </c>
      <c r="H220" s="3" t="s">
        <v>365</v>
      </c>
      <c r="I220" s="3">
        <v>31.9</v>
      </c>
      <c r="J220" s="20" t="str">
        <f t="shared" si="59"/>
        <v>.</v>
      </c>
      <c r="K220" s="20" t="str">
        <f t="shared" si="60"/>
        <v>.</v>
      </c>
      <c r="L220" s="20" t="str">
        <f t="shared" si="70"/>
        <v>.</v>
      </c>
      <c r="M220" s="3">
        <v>315</v>
      </c>
      <c r="N220" s="20" t="str">
        <f>IF(B220=B219, N219, IF(M220=".",".",IF(M220&lt;22.5,"N",IF(M220&lt;67.5,"NE",IF(M220&lt;112.5,"E",IF(M220&lt;157.5,"SE",IF(M220&lt;202.5,"S",IF(M220&lt;247.5,"SW",IF(M220&lt;292.5,"W",IF(M220&lt;337.5,"NW","N"))))))))))</f>
        <v>NW</v>
      </c>
      <c r="O220" s="20" t="str">
        <f t="shared" si="61"/>
        <v>.</v>
      </c>
      <c r="P220" s="20" t="str">
        <f t="shared" si="74"/>
        <v>.</v>
      </c>
      <c r="Q220" s="21">
        <f t="shared" si="72"/>
        <v>0</v>
      </c>
      <c r="R220" s="21">
        <f t="shared" si="73"/>
        <v>0</v>
      </c>
      <c r="S220" s="8">
        <v>0</v>
      </c>
      <c r="T220" s="21" t="s">
        <v>4</v>
      </c>
      <c r="U220" s="21" t="str">
        <f t="shared" si="71"/>
        <v>.</v>
      </c>
      <c r="V220" s="3" t="s">
        <v>88</v>
      </c>
      <c r="W220" s="3">
        <v>0</v>
      </c>
      <c r="X220" s="3" t="s">
        <v>125</v>
      </c>
      <c r="Y220" s="14">
        <v>0</v>
      </c>
      <c r="Z220" s="14">
        <v>0</v>
      </c>
      <c r="AA220" s="14">
        <v>1</v>
      </c>
      <c r="AB220" s="23">
        <f t="shared" si="75"/>
        <v>1</v>
      </c>
      <c r="AC220" s="3" t="s">
        <v>274</v>
      </c>
      <c r="AD220" s="25">
        <v>1</v>
      </c>
      <c r="AE220" s="20">
        <f t="shared" si="62"/>
        <v>0</v>
      </c>
      <c r="AF220" s="20">
        <f t="shared" si="63"/>
        <v>0</v>
      </c>
      <c r="AG220" s="20">
        <f t="shared" si="69"/>
        <v>1</v>
      </c>
      <c r="AH220" s="20">
        <f t="shared" si="64"/>
        <v>0</v>
      </c>
      <c r="AI220" s="20">
        <f t="shared" si="65"/>
        <v>-70.710678118654769</v>
      </c>
      <c r="AJ220" s="20">
        <f t="shared" si="66"/>
        <v>70.710678118654741</v>
      </c>
      <c r="AK220" s="20">
        <f t="shared" si="67"/>
        <v>0</v>
      </c>
      <c r="AL220" s="19">
        <v>100</v>
      </c>
      <c r="AM220" s="23">
        <f t="shared" si="68"/>
        <v>30.48</v>
      </c>
      <c r="AN220" s="19">
        <v>5.497787143782138</v>
      </c>
    </row>
    <row r="221" spans="1:40" ht="13.5" thickBot="1" x14ac:dyDescent="0.25">
      <c r="A221" s="5">
        <v>42570</v>
      </c>
      <c r="B221" s="3">
        <v>21</v>
      </c>
      <c r="C221" s="26" t="s">
        <v>359</v>
      </c>
      <c r="D221" s="6">
        <v>0.75277777777777777</v>
      </c>
      <c r="E221" s="13">
        <v>18</v>
      </c>
      <c r="F221" s="13">
        <f t="shared" si="58"/>
        <v>587</v>
      </c>
      <c r="G221" s="3">
        <v>32</v>
      </c>
      <c r="H221" s="3" t="s">
        <v>365</v>
      </c>
      <c r="I221" s="3">
        <v>32.299999999999997</v>
      </c>
      <c r="J221" s="20" t="str">
        <f t="shared" si="59"/>
        <v>.</v>
      </c>
      <c r="K221" s="20" t="str">
        <f t="shared" si="60"/>
        <v>.</v>
      </c>
      <c r="L221" s="20" t="str">
        <f t="shared" si="70"/>
        <v>.</v>
      </c>
      <c r="M221" s="3">
        <v>315</v>
      </c>
      <c r="N221" s="20" t="str">
        <f>IF(B221=B221, N220, IF(M221=".",".",IF(M221&lt;22.5,"N",IF(M221&lt;67.5,"NE",IF(M221&lt;112.5,"E",IF(M221&lt;157.5,"SE",IF(M221&lt;202.5,"S",IF(M221&lt;247.5,"SW",IF(M221&lt;292.5,"W",IF(M221&lt;337.5,"NW","N"))))))))))</f>
        <v>NW</v>
      </c>
      <c r="O221" s="20" t="str">
        <f t="shared" si="61"/>
        <v>.</v>
      </c>
      <c r="P221" s="20" t="str">
        <f t="shared" si="74"/>
        <v>.</v>
      </c>
      <c r="Q221" s="21">
        <f t="shared" si="72"/>
        <v>0</v>
      </c>
      <c r="R221" s="21">
        <f t="shared" si="73"/>
        <v>0</v>
      </c>
      <c r="S221" s="8">
        <v>0</v>
      </c>
      <c r="T221" s="21">
        <f>SQRT((AJ221-AJ211)^2+(AI221-AI211)^2)</f>
        <v>0</v>
      </c>
      <c r="U221" s="21">
        <f t="shared" si="71"/>
        <v>0</v>
      </c>
      <c r="V221" s="3" t="s">
        <v>6</v>
      </c>
      <c r="W221" s="3">
        <v>1.9</v>
      </c>
      <c r="X221" s="3" t="s">
        <v>43</v>
      </c>
      <c r="Y221" s="14">
        <v>0</v>
      </c>
      <c r="Z221" s="14">
        <v>0</v>
      </c>
      <c r="AA221" s="14">
        <v>1</v>
      </c>
      <c r="AB221" s="23" t="str">
        <f t="shared" si="75"/>
        <v>.</v>
      </c>
      <c r="AC221" s="3" t="s">
        <v>274</v>
      </c>
      <c r="AD221" s="25">
        <v>1</v>
      </c>
      <c r="AE221" s="20">
        <f t="shared" si="62"/>
        <v>0</v>
      </c>
      <c r="AF221" s="20">
        <f t="shared" si="63"/>
        <v>0</v>
      </c>
      <c r="AG221" s="20">
        <f t="shared" si="69"/>
        <v>1</v>
      </c>
      <c r="AH221" s="20">
        <f t="shared" si="64"/>
        <v>0</v>
      </c>
      <c r="AI221" s="20">
        <f t="shared" si="65"/>
        <v>-70.710678118654769</v>
      </c>
      <c r="AJ221" s="20">
        <f t="shared" si="66"/>
        <v>70.710678118654741</v>
      </c>
      <c r="AK221" s="20">
        <f t="shared" si="67"/>
        <v>0</v>
      </c>
      <c r="AL221" s="19">
        <v>100</v>
      </c>
      <c r="AM221" s="23">
        <f t="shared" si="68"/>
        <v>30.48</v>
      </c>
      <c r="AN221" s="19">
        <v>5.497787143782138</v>
      </c>
    </row>
    <row r="222" spans="1:40" ht="13.5" thickBot="1" x14ac:dyDescent="0.25">
      <c r="A222" s="5">
        <v>42570</v>
      </c>
      <c r="B222" s="3">
        <v>22</v>
      </c>
      <c r="C222" s="26" t="s">
        <v>358</v>
      </c>
      <c r="D222" s="6">
        <v>0.34166666666666662</v>
      </c>
      <c r="E222" s="13">
        <v>8</v>
      </c>
      <c r="F222" s="13">
        <f t="shared" si="58"/>
        <v>0</v>
      </c>
      <c r="G222" s="3">
        <v>23.6</v>
      </c>
      <c r="H222" s="3" t="s">
        <v>365</v>
      </c>
      <c r="I222" s="3">
        <v>24.8</v>
      </c>
      <c r="J222" s="20" t="str">
        <f t="shared" si="59"/>
        <v>.</v>
      </c>
      <c r="K222" s="20" t="str">
        <f t="shared" si="60"/>
        <v>.</v>
      </c>
      <c r="L222" s="20" t="str">
        <f t="shared" si="70"/>
        <v>.</v>
      </c>
      <c r="M222" s="3">
        <v>54</v>
      </c>
      <c r="N222" s="20" t="str">
        <f>IF(B222=B221, N221, IF(M222=".",".",IF(M222&lt;22.5,"N",IF(M222&lt;67.5,"NE",IF(M222&lt;112.5,"E",IF(M222&lt;157.5,"SE",IF(M222&lt;202.5,"S",IF(M222&lt;247.5,"SW",IF(M222&lt;292.5,"W",IF(M222&lt;337.5,"NW","N"))))))))))</f>
        <v>NE</v>
      </c>
      <c r="O222" s="20" t="str">
        <f t="shared" si="61"/>
        <v>.</v>
      </c>
      <c r="P222" s="20" t="str">
        <f t="shared" si="74"/>
        <v>.</v>
      </c>
      <c r="Q222" s="21">
        <f t="shared" si="72"/>
        <v>0</v>
      </c>
      <c r="R222" s="21">
        <f t="shared" si="73"/>
        <v>0</v>
      </c>
      <c r="S222" s="8">
        <v>1</v>
      </c>
      <c r="T222" s="21" t="s">
        <v>4</v>
      </c>
      <c r="U222" s="21" t="str">
        <f t="shared" si="71"/>
        <v>.</v>
      </c>
      <c r="V222" s="3" t="s">
        <v>128</v>
      </c>
      <c r="W222" s="3">
        <v>2.5</v>
      </c>
      <c r="X222" s="3" t="s">
        <v>48</v>
      </c>
      <c r="Y222" s="14">
        <v>2</v>
      </c>
      <c r="Z222" s="14">
        <v>1</v>
      </c>
      <c r="AA222" s="14">
        <v>0</v>
      </c>
      <c r="AB222" s="23">
        <f t="shared" si="75"/>
        <v>0</v>
      </c>
      <c r="AC222" s="3" t="s">
        <v>275</v>
      </c>
      <c r="AD222" s="25">
        <v>0</v>
      </c>
      <c r="AE222" s="20" t="str">
        <f t="shared" si="62"/>
        <v>.</v>
      </c>
      <c r="AF222" s="20" t="str">
        <f t="shared" si="63"/>
        <v>.</v>
      </c>
      <c r="AG222" s="20" t="str">
        <f t="shared" si="69"/>
        <v>.</v>
      </c>
      <c r="AH222" s="20" t="str">
        <f t="shared" si="64"/>
        <v>.</v>
      </c>
      <c r="AI222" s="20">
        <f t="shared" si="65"/>
        <v>80.901699437494742</v>
      </c>
      <c r="AJ222" s="20">
        <f t="shared" si="66"/>
        <v>58.778525229247315</v>
      </c>
      <c r="AK222" s="20" t="str">
        <f t="shared" si="67"/>
        <v>.</v>
      </c>
      <c r="AL222" s="19">
        <v>100</v>
      </c>
      <c r="AM222" s="23">
        <f t="shared" si="68"/>
        <v>30.48</v>
      </c>
      <c r="AN222" s="19">
        <v>0.94247779607693793</v>
      </c>
    </row>
    <row r="223" spans="1:40" ht="13.5" thickBot="1" x14ac:dyDescent="0.25">
      <c r="A223" s="5">
        <v>42570</v>
      </c>
      <c r="B223" s="3">
        <v>22</v>
      </c>
      <c r="C223" s="26" t="s">
        <v>358</v>
      </c>
      <c r="D223" s="6">
        <v>0.37986111111111115</v>
      </c>
      <c r="E223" s="13">
        <v>9</v>
      </c>
      <c r="F223" s="13">
        <f t="shared" si="58"/>
        <v>55.000000000000128</v>
      </c>
      <c r="G223" s="3">
        <v>27.7</v>
      </c>
      <c r="H223" s="3" t="s">
        <v>365</v>
      </c>
      <c r="I223" s="3">
        <v>27.6</v>
      </c>
      <c r="J223" s="20">
        <f t="shared" si="59"/>
        <v>0.66322511575784393</v>
      </c>
      <c r="K223" s="20">
        <f t="shared" si="60"/>
        <v>322.00000000000006</v>
      </c>
      <c r="L223" s="20">
        <f>K223-MOD(M222+180,360)</f>
        <v>88.000000000000057</v>
      </c>
      <c r="M223" s="3">
        <v>50</v>
      </c>
      <c r="N223" s="20" t="str">
        <f>IF(B223=B223, N222, IF(M223=".",".",IF(M223&lt;22.5,"N",IF(M223&lt;67.5,"NE",IF(M223&lt;112.5,"E",IF(M223&lt;157.5,"SE",IF(M223&lt;202.5,"S",IF(M223&lt;247.5,"SW",IF(M223&lt;292.5,"W",IF(M223&lt;337.5,"NW","N"))))))))))</f>
        <v>NE</v>
      </c>
      <c r="O223" s="20" t="str">
        <f t="shared" si="61"/>
        <v>NW</v>
      </c>
      <c r="P223" s="20">
        <f t="shared" si="74"/>
        <v>8</v>
      </c>
      <c r="Q223" s="21">
        <f t="shared" si="72"/>
        <v>6.9798993405001966</v>
      </c>
      <c r="R223" s="21">
        <f t="shared" si="73"/>
        <v>6.9798993405001966</v>
      </c>
      <c r="S223" s="8">
        <v>1</v>
      </c>
      <c r="T223" s="21" t="s">
        <v>4</v>
      </c>
      <c r="U223" s="21" t="str">
        <f t="shared" si="71"/>
        <v>.</v>
      </c>
      <c r="V223" s="3" t="s">
        <v>21</v>
      </c>
      <c r="W223" s="3">
        <v>0.5</v>
      </c>
      <c r="X223" s="3" t="s">
        <v>4</v>
      </c>
      <c r="Y223" s="14">
        <v>2</v>
      </c>
      <c r="Z223" s="14">
        <v>1</v>
      </c>
      <c r="AA223" s="14">
        <v>0</v>
      </c>
      <c r="AB223" s="23">
        <f t="shared" si="75"/>
        <v>0</v>
      </c>
      <c r="AC223" s="3" t="s">
        <v>275</v>
      </c>
      <c r="AD223" s="25">
        <v>0</v>
      </c>
      <c r="AE223" s="20">
        <f t="shared" si="62"/>
        <v>5.5002357394066266</v>
      </c>
      <c r="AF223" s="20">
        <f t="shared" si="63"/>
        <v>5.5002357394066266</v>
      </c>
      <c r="AG223" s="20">
        <f t="shared" si="69"/>
        <v>1</v>
      </c>
      <c r="AH223" s="20">
        <f t="shared" si="64"/>
        <v>6.9798993405001966</v>
      </c>
      <c r="AI223" s="20">
        <f t="shared" si="65"/>
        <v>76.604444311897808</v>
      </c>
      <c r="AJ223" s="20">
        <f t="shared" si="66"/>
        <v>64.278760968653941</v>
      </c>
      <c r="AK223" s="20">
        <f t="shared" si="67"/>
        <v>-4.2972551255969336</v>
      </c>
      <c r="AL223" s="19">
        <v>100</v>
      </c>
      <c r="AM223" s="23">
        <f t="shared" si="68"/>
        <v>30.48</v>
      </c>
      <c r="AN223" s="19">
        <v>0.87266462599716477</v>
      </c>
    </row>
    <row r="224" spans="1:40" ht="13.5" thickBot="1" x14ac:dyDescent="0.25">
      <c r="A224" s="5">
        <v>42570</v>
      </c>
      <c r="B224" s="3">
        <v>22</v>
      </c>
      <c r="C224" s="26" t="s">
        <v>358</v>
      </c>
      <c r="D224" s="6">
        <v>0.42152777777777778</v>
      </c>
      <c r="E224" s="13">
        <v>10</v>
      </c>
      <c r="F224" s="13">
        <f t="shared" si="58"/>
        <v>115.00000000000007</v>
      </c>
      <c r="G224" s="3">
        <v>36.799999999999997</v>
      </c>
      <c r="H224" s="3" t="s">
        <v>365</v>
      </c>
      <c r="I224" s="3">
        <v>29.5</v>
      </c>
      <c r="J224" s="20" t="str">
        <f t="shared" si="59"/>
        <v>.</v>
      </c>
      <c r="K224" s="20" t="str">
        <f t="shared" si="60"/>
        <v>.</v>
      </c>
      <c r="L224" s="20" t="str">
        <f t="shared" si="70"/>
        <v>.</v>
      </c>
      <c r="M224" s="3">
        <v>50</v>
      </c>
      <c r="N224" s="20" t="str">
        <f>IF(B224=B223, N223, IF(M224=".",".",IF(M224&lt;22.5,"N",IF(M224&lt;67.5,"NE",IF(M224&lt;112.5,"E",IF(M224&lt;157.5,"SE",IF(M224&lt;202.5,"S",IF(M224&lt;247.5,"SW",IF(M224&lt;292.5,"W",IF(M224&lt;337.5,"NW","N"))))))))))</f>
        <v>NE</v>
      </c>
      <c r="O224" s="20" t="str">
        <f t="shared" si="61"/>
        <v>.</v>
      </c>
      <c r="P224" s="20" t="str">
        <f t="shared" si="74"/>
        <v>.</v>
      </c>
      <c r="Q224" s="21">
        <f t="shared" si="72"/>
        <v>0</v>
      </c>
      <c r="R224" s="21">
        <f t="shared" si="73"/>
        <v>6.9798993405001966</v>
      </c>
      <c r="S224" s="8">
        <v>1</v>
      </c>
      <c r="T224" s="21" t="s">
        <v>4</v>
      </c>
      <c r="U224" s="21" t="str">
        <f t="shared" si="71"/>
        <v>.</v>
      </c>
      <c r="V224" s="3" t="s">
        <v>14</v>
      </c>
      <c r="W224" s="3">
        <v>0.8</v>
      </c>
      <c r="X224" s="3" t="s">
        <v>4</v>
      </c>
      <c r="Y224" s="14">
        <v>2</v>
      </c>
      <c r="Z224" s="14">
        <v>1</v>
      </c>
      <c r="AA224" s="14">
        <v>0</v>
      </c>
      <c r="AB224" s="23">
        <f t="shared" si="75"/>
        <v>0</v>
      </c>
      <c r="AC224" s="3" t="s">
        <v>275</v>
      </c>
      <c r="AD224" s="25">
        <v>0</v>
      </c>
      <c r="AE224" s="20">
        <f t="shared" si="62"/>
        <v>0</v>
      </c>
      <c r="AF224" s="20">
        <f t="shared" si="63"/>
        <v>0</v>
      </c>
      <c r="AG224" s="20">
        <f t="shared" si="69"/>
        <v>1</v>
      </c>
      <c r="AH224" s="20">
        <f t="shared" si="64"/>
        <v>0</v>
      </c>
      <c r="AI224" s="20">
        <f t="shared" si="65"/>
        <v>76.604444311897808</v>
      </c>
      <c r="AJ224" s="20">
        <f t="shared" si="66"/>
        <v>64.278760968653941</v>
      </c>
      <c r="AK224" s="20">
        <f t="shared" si="67"/>
        <v>0</v>
      </c>
      <c r="AL224" s="19">
        <v>100</v>
      </c>
      <c r="AM224" s="23">
        <f t="shared" si="68"/>
        <v>30.48</v>
      </c>
      <c r="AN224" s="19">
        <v>0.87266462599716477</v>
      </c>
    </row>
    <row r="225" spans="1:40" ht="13.5" thickBot="1" x14ac:dyDescent="0.25">
      <c r="A225" s="5">
        <v>42570</v>
      </c>
      <c r="B225" s="3">
        <v>22</v>
      </c>
      <c r="C225" s="26" t="s">
        <v>358</v>
      </c>
      <c r="D225" s="6">
        <v>0.46388888888888885</v>
      </c>
      <c r="E225" s="13">
        <v>11</v>
      </c>
      <c r="F225" s="13">
        <f t="shared" si="58"/>
        <v>176</v>
      </c>
      <c r="G225" s="3">
        <v>51.7</v>
      </c>
      <c r="H225" s="3" t="s">
        <v>365</v>
      </c>
      <c r="I225" s="3">
        <v>31.4</v>
      </c>
      <c r="J225" s="20">
        <f t="shared" si="59"/>
        <v>0.8726646259971631</v>
      </c>
      <c r="K225" s="20">
        <f t="shared" si="60"/>
        <v>49.999999999999908</v>
      </c>
      <c r="L225" s="20">
        <f>IF(K225=".",".",IF(K225-K223&gt;180,(K225-K223)-360,IF(K225-K223&lt;-180,-360-(K225-K223),IF(K225-K223&gt;180,360-(K225-K223),K225-K223))))</f>
        <v>-87.999999999999829</v>
      </c>
      <c r="M225" s="3">
        <v>50</v>
      </c>
      <c r="N225" s="20" t="str">
        <f>IF(B225=B225, N224, IF(M225=".",".",IF(M225&lt;22.5,"N",IF(M225&lt;67.5,"NE",IF(M225&lt;112.5,"E",IF(M225&lt;157.5,"SE",IF(M225&lt;202.5,"S",IF(M225&lt;247.5,"SW",IF(M225&lt;292.5,"W",IF(M225&lt;337.5,"NW","N"))))))))))</f>
        <v>NE</v>
      </c>
      <c r="O225" s="20" t="str">
        <f t="shared" si="61"/>
        <v>NE</v>
      </c>
      <c r="P225" s="20">
        <f t="shared" si="74"/>
        <v>2</v>
      </c>
      <c r="Q225" s="21">
        <f t="shared" si="72"/>
        <v>1.9999999999999862</v>
      </c>
      <c r="R225" s="21">
        <f t="shared" si="73"/>
        <v>8.9798993405001823</v>
      </c>
      <c r="S225" s="8">
        <v>1</v>
      </c>
      <c r="T225" s="21" t="s">
        <v>4</v>
      </c>
      <c r="U225" s="21" t="str">
        <f t="shared" si="71"/>
        <v>.</v>
      </c>
      <c r="V225" s="3" t="s">
        <v>6</v>
      </c>
      <c r="W225" s="3">
        <v>0.1</v>
      </c>
      <c r="X225" s="3" t="s">
        <v>4</v>
      </c>
      <c r="Y225" s="14">
        <v>2</v>
      </c>
      <c r="Z225" s="14">
        <v>1</v>
      </c>
      <c r="AA225" s="14">
        <v>0</v>
      </c>
      <c r="AB225" s="23">
        <f t="shared" si="75"/>
        <v>0</v>
      </c>
      <c r="AC225" s="3" t="s">
        <v>275</v>
      </c>
      <c r="AD225" s="25">
        <v>0</v>
      </c>
      <c r="AE225" s="20">
        <f t="shared" si="62"/>
        <v>1.2855752193730723</v>
      </c>
      <c r="AF225" s="20">
        <f t="shared" si="63"/>
        <v>1.2855752193730723</v>
      </c>
      <c r="AG225" s="20">
        <f t="shared" si="69"/>
        <v>1</v>
      </c>
      <c r="AH225" s="20">
        <f t="shared" si="64"/>
        <v>1.9999999999999862</v>
      </c>
      <c r="AI225" s="20">
        <f t="shared" si="65"/>
        <v>78.136533198135751</v>
      </c>
      <c r="AJ225" s="20">
        <f t="shared" si="66"/>
        <v>65.564336188027013</v>
      </c>
      <c r="AK225" s="20">
        <f t="shared" si="67"/>
        <v>1.5320888862379434</v>
      </c>
      <c r="AL225" s="19">
        <v>102</v>
      </c>
      <c r="AM225" s="23">
        <f t="shared" si="68"/>
        <v>31.089600000000001</v>
      </c>
      <c r="AN225" s="19">
        <v>0.87266462599716477</v>
      </c>
    </row>
    <row r="226" spans="1:40" ht="13.5" thickBot="1" x14ac:dyDescent="0.25">
      <c r="A226" s="5">
        <v>42570</v>
      </c>
      <c r="B226" s="3">
        <v>22</v>
      </c>
      <c r="C226" s="26" t="s">
        <v>358</v>
      </c>
      <c r="D226" s="6">
        <v>0.50555555555555554</v>
      </c>
      <c r="E226" s="13">
        <v>12</v>
      </c>
      <c r="F226" s="13">
        <f t="shared" si="58"/>
        <v>236.00000000000003</v>
      </c>
      <c r="G226" s="3">
        <v>46.6</v>
      </c>
      <c r="H226" s="3" t="s">
        <v>365</v>
      </c>
      <c r="I226" s="3">
        <v>31.7</v>
      </c>
      <c r="J226" s="20">
        <f t="shared" si="59"/>
        <v>0.96476340405042504</v>
      </c>
      <c r="K226" s="20">
        <f t="shared" si="60"/>
        <v>304.72312871923612</v>
      </c>
      <c r="L226" s="20">
        <f t="shared" si="70"/>
        <v>-105.2768712807638</v>
      </c>
      <c r="M226" s="3">
        <v>45</v>
      </c>
      <c r="N226" s="20" t="str">
        <f>IF(B226=B225, N225, IF(M226=".",".",IF(M226&lt;22.5,"N",IF(M226&lt;67.5,"NE",IF(M226&lt;112.5,"E",IF(M226&lt;157.5,"SE",IF(M226&lt;202.5,"S",IF(M226&lt;247.5,"SW",IF(M226&lt;292.5,"W",IF(M226&lt;337.5,"NW","N"))))))))))</f>
        <v>NE</v>
      </c>
      <c r="O226" s="20" t="str">
        <f t="shared" si="61"/>
        <v>NW</v>
      </c>
      <c r="P226" s="20">
        <f t="shared" si="74"/>
        <v>8</v>
      </c>
      <c r="Q226" s="21">
        <f t="shared" si="72"/>
        <v>9.0348303209518654</v>
      </c>
      <c r="R226" s="21">
        <f t="shared" si="73"/>
        <v>18.014729661452048</v>
      </c>
      <c r="S226" s="8">
        <v>1</v>
      </c>
      <c r="T226" s="21" t="s">
        <v>4</v>
      </c>
      <c r="U226" s="21" t="str">
        <f t="shared" si="71"/>
        <v>.</v>
      </c>
      <c r="V226" s="3" t="s">
        <v>6</v>
      </c>
      <c r="W226" s="3">
        <v>0.6</v>
      </c>
      <c r="X226" s="3" t="s">
        <v>4</v>
      </c>
      <c r="Y226" s="14">
        <v>2</v>
      </c>
      <c r="Z226" s="14">
        <v>1</v>
      </c>
      <c r="AA226" s="14">
        <v>0</v>
      </c>
      <c r="AB226" s="23">
        <f t="shared" si="75"/>
        <v>0</v>
      </c>
      <c r="AC226" s="3" t="s">
        <v>275</v>
      </c>
      <c r="AD226" s="25">
        <v>0</v>
      </c>
      <c r="AE226" s="20">
        <f t="shared" si="62"/>
        <v>5.1463419306277416</v>
      </c>
      <c r="AF226" s="20">
        <f t="shared" si="63"/>
        <v>5.1463419306277416</v>
      </c>
      <c r="AG226" s="20">
        <f t="shared" si="69"/>
        <v>1</v>
      </c>
      <c r="AH226" s="20">
        <f t="shared" si="64"/>
        <v>9.0348303209518654</v>
      </c>
      <c r="AI226" s="20">
        <f t="shared" si="65"/>
        <v>70.710678118654741</v>
      </c>
      <c r="AJ226" s="20">
        <f t="shared" si="66"/>
        <v>70.710678118654755</v>
      </c>
      <c r="AK226" s="20">
        <f t="shared" si="67"/>
        <v>-7.4258550794810105</v>
      </c>
      <c r="AL226" s="19">
        <v>100</v>
      </c>
      <c r="AM226" s="23">
        <f t="shared" si="68"/>
        <v>30.48</v>
      </c>
      <c r="AN226" s="19">
        <v>0.78539816339744828</v>
      </c>
    </row>
    <row r="227" spans="1:40" ht="13.5" thickBot="1" x14ac:dyDescent="0.25">
      <c r="A227" s="5">
        <v>42570</v>
      </c>
      <c r="B227" s="3">
        <v>22</v>
      </c>
      <c r="C227" s="26" t="s">
        <v>358</v>
      </c>
      <c r="D227" s="6">
        <v>0.54861111111111105</v>
      </c>
      <c r="E227" s="13">
        <v>13</v>
      </c>
      <c r="F227" s="13">
        <f t="shared" si="58"/>
        <v>298</v>
      </c>
      <c r="G227" s="3">
        <v>40.9</v>
      </c>
      <c r="H227" s="3" t="s">
        <v>365</v>
      </c>
      <c r="I227" s="3">
        <v>30.8</v>
      </c>
      <c r="J227" s="20" t="str">
        <f t="shared" si="59"/>
        <v>.</v>
      </c>
      <c r="K227" s="20" t="str">
        <f t="shared" si="60"/>
        <v>.</v>
      </c>
      <c r="L227" s="20" t="str">
        <f t="shared" si="70"/>
        <v>.</v>
      </c>
      <c r="M227" s="3">
        <v>45</v>
      </c>
      <c r="N227" s="20" t="str">
        <f>IF(B227=B226, N226, IF(M227=".",".",IF(M227&lt;22.5,"N",IF(M227&lt;67.5,"NE",IF(M227&lt;112.5,"E",IF(M227&lt;157.5,"SE",IF(M227&lt;202.5,"S",IF(M227&lt;247.5,"SW",IF(M227&lt;292.5,"W",IF(M227&lt;337.5,"NW","N"))))))))))</f>
        <v>NE</v>
      </c>
      <c r="O227" s="20" t="str">
        <f t="shared" si="61"/>
        <v>.</v>
      </c>
      <c r="P227" s="20" t="str">
        <f t="shared" si="74"/>
        <v>.</v>
      </c>
      <c r="Q227" s="21">
        <f t="shared" si="72"/>
        <v>0</v>
      </c>
      <c r="R227" s="21">
        <f t="shared" si="73"/>
        <v>18.014729661452048</v>
      </c>
      <c r="S227" s="8">
        <v>1</v>
      </c>
      <c r="T227" s="21" t="s">
        <v>4</v>
      </c>
      <c r="U227" s="21" t="str">
        <f t="shared" si="71"/>
        <v>.</v>
      </c>
      <c r="V227" s="3" t="s">
        <v>6</v>
      </c>
      <c r="W227" s="3">
        <v>1</v>
      </c>
      <c r="X227" s="3" t="s">
        <v>4</v>
      </c>
      <c r="Y227" s="14">
        <v>2</v>
      </c>
      <c r="Z227" s="14">
        <v>1</v>
      </c>
      <c r="AA227" s="14">
        <v>0</v>
      </c>
      <c r="AB227" s="23">
        <f t="shared" si="75"/>
        <v>0</v>
      </c>
      <c r="AC227" s="3" t="s">
        <v>275</v>
      </c>
      <c r="AD227" s="25">
        <v>0</v>
      </c>
      <c r="AE227" s="20">
        <f t="shared" si="62"/>
        <v>0</v>
      </c>
      <c r="AF227" s="20">
        <f t="shared" si="63"/>
        <v>0</v>
      </c>
      <c r="AG227" s="20">
        <f t="shared" si="69"/>
        <v>1</v>
      </c>
      <c r="AH227" s="20">
        <f t="shared" si="64"/>
        <v>0</v>
      </c>
      <c r="AI227" s="20">
        <f t="shared" si="65"/>
        <v>70.710678118654741</v>
      </c>
      <c r="AJ227" s="20">
        <f t="shared" si="66"/>
        <v>70.710678118654755</v>
      </c>
      <c r="AK227" s="20">
        <f t="shared" si="67"/>
        <v>0</v>
      </c>
      <c r="AL227" s="19">
        <v>100</v>
      </c>
      <c r="AM227" s="23">
        <f t="shared" si="68"/>
        <v>30.48</v>
      </c>
      <c r="AN227" s="19">
        <v>0.78539816339744828</v>
      </c>
    </row>
    <row r="228" spans="1:40" ht="13.5" thickBot="1" x14ac:dyDescent="0.25">
      <c r="A228" s="5">
        <v>42570</v>
      </c>
      <c r="B228" s="3">
        <v>22</v>
      </c>
      <c r="C228" s="26" t="s">
        <v>358</v>
      </c>
      <c r="D228" s="6">
        <v>0.58819444444444446</v>
      </c>
      <c r="E228" s="13">
        <v>14</v>
      </c>
      <c r="F228" s="13">
        <f t="shared" si="58"/>
        <v>355.00000000000011</v>
      </c>
      <c r="G228" s="3">
        <v>50.1</v>
      </c>
      <c r="H228" s="3" t="s">
        <v>365</v>
      </c>
      <c r="I228" s="3">
        <v>31.9</v>
      </c>
      <c r="J228" s="20" t="str">
        <f t="shared" si="59"/>
        <v>.</v>
      </c>
      <c r="K228" s="20" t="str">
        <f t="shared" si="60"/>
        <v>.</v>
      </c>
      <c r="L228" s="20" t="str">
        <f t="shared" si="70"/>
        <v>.</v>
      </c>
      <c r="M228" s="3">
        <v>45</v>
      </c>
      <c r="N228" s="20" t="str">
        <f>IF(B228=B228, N227, IF(M228=".",".",IF(M228&lt;22.5,"N",IF(M228&lt;67.5,"NE",IF(M228&lt;112.5,"E",IF(M228&lt;157.5,"SE",IF(M228&lt;202.5,"S",IF(M228&lt;247.5,"SW",IF(M228&lt;292.5,"W",IF(M228&lt;337.5,"NW","N"))))))))))</f>
        <v>NE</v>
      </c>
      <c r="O228" s="20" t="str">
        <f t="shared" si="61"/>
        <v>.</v>
      </c>
      <c r="P228" s="20" t="str">
        <f t="shared" si="74"/>
        <v>.</v>
      </c>
      <c r="Q228" s="21">
        <f t="shared" si="72"/>
        <v>0</v>
      </c>
      <c r="R228" s="21">
        <f t="shared" si="73"/>
        <v>18.014729661452048</v>
      </c>
      <c r="S228" s="8">
        <v>1</v>
      </c>
      <c r="T228" s="21" t="s">
        <v>4</v>
      </c>
      <c r="U228" s="21" t="str">
        <f t="shared" si="71"/>
        <v>.</v>
      </c>
      <c r="V228" s="3" t="s">
        <v>6</v>
      </c>
      <c r="W228" s="3">
        <v>3</v>
      </c>
      <c r="X228" s="3" t="s">
        <v>10</v>
      </c>
      <c r="Y228" s="14">
        <v>0</v>
      </c>
      <c r="Z228" s="14">
        <v>0</v>
      </c>
      <c r="AA228" s="14">
        <v>1</v>
      </c>
      <c r="AB228" s="23">
        <f t="shared" si="75"/>
        <v>1</v>
      </c>
      <c r="AC228" s="3" t="s">
        <v>275</v>
      </c>
      <c r="AD228" s="25">
        <v>0</v>
      </c>
      <c r="AE228" s="20">
        <f t="shared" si="62"/>
        <v>0</v>
      </c>
      <c r="AF228" s="20">
        <f t="shared" si="63"/>
        <v>0</v>
      </c>
      <c r="AG228" s="20">
        <f t="shared" si="69"/>
        <v>1</v>
      </c>
      <c r="AH228" s="20">
        <f t="shared" si="64"/>
        <v>0</v>
      </c>
      <c r="AI228" s="20">
        <f t="shared" si="65"/>
        <v>70.710678118654741</v>
      </c>
      <c r="AJ228" s="20">
        <f t="shared" si="66"/>
        <v>70.710678118654755</v>
      </c>
      <c r="AK228" s="20">
        <f t="shared" si="67"/>
        <v>0</v>
      </c>
      <c r="AL228" s="19">
        <v>100</v>
      </c>
      <c r="AM228" s="23">
        <f t="shared" si="68"/>
        <v>30.48</v>
      </c>
      <c r="AN228" s="19">
        <v>0.78539816339744828</v>
      </c>
    </row>
    <row r="229" spans="1:40" ht="13.5" thickBot="1" x14ac:dyDescent="0.25">
      <c r="A229" s="5">
        <v>42570</v>
      </c>
      <c r="B229" s="3">
        <v>22</v>
      </c>
      <c r="C229" s="26" t="s">
        <v>358</v>
      </c>
      <c r="D229" s="6">
        <v>0.62777777777777777</v>
      </c>
      <c r="E229" s="13">
        <v>15</v>
      </c>
      <c r="F229" s="13">
        <f t="shared" si="58"/>
        <v>412.00000000000006</v>
      </c>
      <c r="G229" s="3">
        <v>39.1</v>
      </c>
      <c r="H229" s="3" t="s">
        <v>365</v>
      </c>
      <c r="I229" s="3">
        <v>30.7</v>
      </c>
      <c r="J229" s="20" t="str">
        <f t="shared" si="59"/>
        <v>.</v>
      </c>
      <c r="K229" s="20" t="str">
        <f t="shared" si="60"/>
        <v>.</v>
      </c>
      <c r="L229" s="20" t="str">
        <f t="shared" si="70"/>
        <v>.</v>
      </c>
      <c r="M229" s="3">
        <v>45</v>
      </c>
      <c r="N229" s="20" t="str">
        <f>IF(B229=B228, N228, IF(M229=".",".",IF(M229&lt;22.5,"N",IF(M229&lt;67.5,"NE",IF(M229&lt;112.5,"E",IF(M229&lt;157.5,"SE",IF(M229&lt;202.5,"S",IF(M229&lt;247.5,"SW",IF(M229&lt;292.5,"W",IF(M229&lt;337.5,"NW","N"))))))))))</f>
        <v>NE</v>
      </c>
      <c r="O229" s="20" t="str">
        <f t="shared" si="61"/>
        <v>.</v>
      </c>
      <c r="P229" s="20" t="str">
        <f t="shared" si="74"/>
        <v>.</v>
      </c>
      <c r="Q229" s="21">
        <f t="shared" si="72"/>
        <v>0</v>
      </c>
      <c r="R229" s="21">
        <f t="shared" si="73"/>
        <v>18.014729661452048</v>
      </c>
      <c r="S229" s="8">
        <v>1</v>
      </c>
      <c r="T229" s="21" t="s">
        <v>4</v>
      </c>
      <c r="U229" s="21" t="str">
        <f t="shared" si="71"/>
        <v>.</v>
      </c>
      <c r="V229" s="3" t="s">
        <v>6</v>
      </c>
      <c r="W229" s="3">
        <v>1</v>
      </c>
      <c r="X229" s="3" t="s">
        <v>43</v>
      </c>
      <c r="Y229" s="14">
        <v>0</v>
      </c>
      <c r="Z229" s="14">
        <v>0</v>
      </c>
      <c r="AA229" s="14">
        <v>1</v>
      </c>
      <c r="AB229" s="23" t="str">
        <f t="shared" si="75"/>
        <v>.</v>
      </c>
      <c r="AC229" s="3" t="s">
        <v>275</v>
      </c>
      <c r="AD229" s="25">
        <v>0</v>
      </c>
      <c r="AE229" s="20">
        <f t="shared" si="62"/>
        <v>0</v>
      </c>
      <c r="AF229" s="20">
        <f t="shared" si="63"/>
        <v>0</v>
      </c>
      <c r="AG229" s="20">
        <f t="shared" si="69"/>
        <v>1</v>
      </c>
      <c r="AH229" s="20">
        <f t="shared" si="64"/>
        <v>0</v>
      </c>
      <c r="AI229" s="20">
        <f t="shared" si="65"/>
        <v>70.710678118654741</v>
      </c>
      <c r="AJ229" s="20">
        <f t="shared" si="66"/>
        <v>70.710678118654755</v>
      </c>
      <c r="AK229" s="20">
        <f t="shared" si="67"/>
        <v>0</v>
      </c>
      <c r="AL229" s="19">
        <v>100</v>
      </c>
      <c r="AM229" s="23">
        <f t="shared" si="68"/>
        <v>30.48</v>
      </c>
      <c r="AN229" s="19">
        <v>0.78539816339744828</v>
      </c>
    </row>
    <row r="230" spans="1:40" ht="13.5" thickBot="1" x14ac:dyDescent="0.25">
      <c r="A230" s="5">
        <v>42570</v>
      </c>
      <c r="B230" s="3">
        <v>22</v>
      </c>
      <c r="C230" s="26" t="s">
        <v>358</v>
      </c>
      <c r="D230" s="6">
        <v>0.66875000000000007</v>
      </c>
      <c r="E230" s="13">
        <v>16</v>
      </c>
      <c r="F230" s="13">
        <f t="shared" si="58"/>
        <v>471.00000000000017</v>
      </c>
      <c r="G230" s="3">
        <v>45.7</v>
      </c>
      <c r="H230" s="3" t="s">
        <v>365</v>
      </c>
      <c r="I230" s="3">
        <v>32.1</v>
      </c>
      <c r="J230" s="20" t="str">
        <f t="shared" si="59"/>
        <v>.</v>
      </c>
      <c r="K230" s="20" t="str">
        <f t="shared" si="60"/>
        <v>.</v>
      </c>
      <c r="L230" s="20" t="str">
        <f t="shared" si="70"/>
        <v>.</v>
      </c>
      <c r="M230" s="3">
        <v>45</v>
      </c>
      <c r="N230" s="20" t="str">
        <f>IF(B230=B230, N229, IF(M230=".",".",IF(M230&lt;22.5,"N",IF(M230&lt;67.5,"NE",IF(M230&lt;112.5,"E",IF(M230&lt;157.5,"SE",IF(M230&lt;202.5,"S",IF(M230&lt;247.5,"SW",IF(M230&lt;292.5,"W",IF(M230&lt;337.5,"NW","N"))))))))))</f>
        <v>NE</v>
      </c>
      <c r="O230" s="20" t="str">
        <f t="shared" si="61"/>
        <v>.</v>
      </c>
      <c r="P230" s="20" t="str">
        <f t="shared" si="74"/>
        <v>.</v>
      </c>
      <c r="Q230" s="21">
        <f t="shared" si="72"/>
        <v>0</v>
      </c>
      <c r="R230" s="21">
        <f t="shared" si="73"/>
        <v>18.014729661452048</v>
      </c>
      <c r="S230" s="8">
        <v>1</v>
      </c>
      <c r="T230" s="21" t="s">
        <v>4</v>
      </c>
      <c r="U230" s="21" t="str">
        <f t="shared" si="71"/>
        <v>.</v>
      </c>
      <c r="V230" s="3" t="s">
        <v>6</v>
      </c>
      <c r="W230" s="3">
        <v>5.9</v>
      </c>
      <c r="X230" s="3" t="s">
        <v>43</v>
      </c>
      <c r="Y230" s="14">
        <v>0</v>
      </c>
      <c r="Z230" s="14">
        <v>0</v>
      </c>
      <c r="AA230" s="14">
        <v>1</v>
      </c>
      <c r="AB230" s="23" t="str">
        <f t="shared" si="75"/>
        <v>.</v>
      </c>
      <c r="AC230" s="3" t="s">
        <v>275</v>
      </c>
      <c r="AD230" s="25">
        <v>0</v>
      </c>
      <c r="AE230" s="20">
        <f t="shared" si="62"/>
        <v>0</v>
      </c>
      <c r="AF230" s="20">
        <f t="shared" si="63"/>
        <v>0</v>
      </c>
      <c r="AG230" s="20">
        <f t="shared" si="69"/>
        <v>1</v>
      </c>
      <c r="AH230" s="20">
        <f t="shared" si="64"/>
        <v>0</v>
      </c>
      <c r="AI230" s="20">
        <f t="shared" si="65"/>
        <v>70.710678118654741</v>
      </c>
      <c r="AJ230" s="20">
        <f t="shared" si="66"/>
        <v>70.710678118654755</v>
      </c>
      <c r="AK230" s="20">
        <f t="shared" si="67"/>
        <v>0</v>
      </c>
      <c r="AL230" s="19">
        <v>100</v>
      </c>
      <c r="AM230" s="23">
        <f t="shared" si="68"/>
        <v>30.48</v>
      </c>
      <c r="AN230" s="19">
        <v>0.78539816339744828</v>
      </c>
    </row>
    <row r="231" spans="1:40" ht="13.5" thickBot="1" x14ac:dyDescent="0.25">
      <c r="A231" s="5">
        <v>42570</v>
      </c>
      <c r="B231" s="3">
        <v>22</v>
      </c>
      <c r="C231" s="26" t="s">
        <v>358</v>
      </c>
      <c r="D231" s="6">
        <v>0.71250000000000002</v>
      </c>
      <c r="E231" s="13">
        <v>17</v>
      </c>
      <c r="F231" s="13">
        <f t="shared" si="58"/>
        <v>534.00000000000011</v>
      </c>
      <c r="G231" s="3">
        <v>41</v>
      </c>
      <c r="H231" s="3" t="s">
        <v>365</v>
      </c>
      <c r="I231" s="3">
        <v>31.9</v>
      </c>
      <c r="J231" s="20" t="str">
        <f t="shared" si="59"/>
        <v>.</v>
      </c>
      <c r="K231" s="20" t="str">
        <f t="shared" si="60"/>
        <v>.</v>
      </c>
      <c r="L231" s="20" t="str">
        <f t="shared" si="70"/>
        <v>.</v>
      </c>
      <c r="M231" s="3">
        <v>45</v>
      </c>
      <c r="N231" s="20" t="str">
        <f>IF(B231=B230, N230, IF(M231=".",".",IF(M231&lt;22.5,"N",IF(M231&lt;67.5,"NE",IF(M231&lt;112.5,"E",IF(M231&lt;157.5,"SE",IF(M231&lt;202.5,"S",IF(M231&lt;247.5,"SW",IF(M231&lt;292.5,"W",IF(M231&lt;337.5,"NW","N"))))))))))</f>
        <v>NE</v>
      </c>
      <c r="O231" s="20" t="str">
        <f t="shared" si="61"/>
        <v>.</v>
      </c>
      <c r="P231" s="20" t="str">
        <f t="shared" si="74"/>
        <v>.</v>
      </c>
      <c r="Q231" s="21">
        <f t="shared" si="72"/>
        <v>0</v>
      </c>
      <c r="R231" s="21">
        <f t="shared" si="73"/>
        <v>18.014729661452048</v>
      </c>
      <c r="S231" s="8">
        <v>1</v>
      </c>
      <c r="T231" s="21" t="s">
        <v>4</v>
      </c>
      <c r="U231" s="21" t="str">
        <f t="shared" si="71"/>
        <v>.</v>
      </c>
      <c r="V231" s="3" t="s">
        <v>6</v>
      </c>
      <c r="W231" s="3">
        <v>2.2999999999999998</v>
      </c>
      <c r="X231" s="3" t="s">
        <v>43</v>
      </c>
      <c r="Y231" s="14">
        <v>0</v>
      </c>
      <c r="Z231" s="14">
        <v>0</v>
      </c>
      <c r="AA231" s="14">
        <v>1</v>
      </c>
      <c r="AB231" s="23" t="str">
        <f t="shared" si="75"/>
        <v>.</v>
      </c>
      <c r="AC231" s="3" t="s">
        <v>275</v>
      </c>
      <c r="AD231" s="25">
        <v>0</v>
      </c>
      <c r="AE231" s="20">
        <f t="shared" si="62"/>
        <v>0</v>
      </c>
      <c r="AF231" s="20">
        <f t="shared" si="63"/>
        <v>0</v>
      </c>
      <c r="AG231" s="20">
        <f t="shared" si="69"/>
        <v>1</v>
      </c>
      <c r="AH231" s="20">
        <f t="shared" si="64"/>
        <v>0</v>
      </c>
      <c r="AI231" s="20">
        <f t="shared" si="65"/>
        <v>70.710678118654741</v>
      </c>
      <c r="AJ231" s="20">
        <f t="shared" si="66"/>
        <v>70.710678118654755</v>
      </c>
      <c r="AK231" s="20">
        <f t="shared" si="67"/>
        <v>0</v>
      </c>
      <c r="AL231" s="19">
        <v>100</v>
      </c>
      <c r="AM231" s="23">
        <f t="shared" si="68"/>
        <v>30.48</v>
      </c>
      <c r="AN231" s="19">
        <v>0.78539816339744828</v>
      </c>
    </row>
    <row r="232" spans="1:40" ht="13.5" thickBot="1" x14ac:dyDescent="0.25">
      <c r="A232" s="5">
        <v>42570</v>
      </c>
      <c r="B232" s="3">
        <v>22</v>
      </c>
      <c r="C232" s="26" t="s">
        <v>358</v>
      </c>
      <c r="D232" s="6">
        <v>0.75069444444444444</v>
      </c>
      <c r="E232" s="13">
        <v>18</v>
      </c>
      <c r="F232" s="13">
        <f t="shared" si="58"/>
        <v>589.00000000000011</v>
      </c>
      <c r="G232" s="3">
        <v>35.200000000000003</v>
      </c>
      <c r="H232" s="3" t="s">
        <v>365</v>
      </c>
      <c r="I232" s="3">
        <v>33.200000000000003</v>
      </c>
      <c r="J232" s="20" t="str">
        <f t="shared" si="59"/>
        <v>.</v>
      </c>
      <c r="K232" s="20" t="str">
        <f t="shared" si="60"/>
        <v>.</v>
      </c>
      <c r="L232" s="20" t="str">
        <f t="shared" si="70"/>
        <v>.</v>
      </c>
      <c r="M232" s="3">
        <v>45</v>
      </c>
      <c r="N232" s="20" t="str">
        <f>IF(B232=B232, N231, IF(M232=".",".",IF(M232&lt;22.5,"N",IF(M232&lt;67.5,"NE",IF(M232&lt;112.5,"E",IF(M232&lt;157.5,"SE",IF(M232&lt;202.5,"S",IF(M232&lt;247.5,"SW",IF(M232&lt;292.5,"W",IF(M232&lt;337.5,"NW","N"))))))))))</f>
        <v>NE</v>
      </c>
      <c r="O232" s="20" t="str">
        <f t="shared" si="61"/>
        <v>.</v>
      </c>
      <c r="P232" s="20" t="str">
        <f t="shared" si="74"/>
        <v>.</v>
      </c>
      <c r="Q232" s="21">
        <f t="shared" si="72"/>
        <v>0</v>
      </c>
      <c r="R232" s="21">
        <f t="shared" si="73"/>
        <v>18.014729661452048</v>
      </c>
      <c r="S232" s="8">
        <v>1</v>
      </c>
      <c r="T232" s="21">
        <f>SQRT((AJ232-AJ222)^2+(AI232-AI222)^2)</f>
        <v>15.691819145568997</v>
      </c>
      <c r="U232" s="21">
        <f t="shared" si="71"/>
        <v>1.1480332200068075</v>
      </c>
      <c r="V232" s="3" t="s">
        <v>6</v>
      </c>
      <c r="W232" s="3">
        <v>0</v>
      </c>
      <c r="X232" s="3" t="s">
        <v>43</v>
      </c>
      <c r="Y232" s="14">
        <v>0</v>
      </c>
      <c r="Z232" s="14">
        <v>0</v>
      </c>
      <c r="AA232" s="14">
        <v>1</v>
      </c>
      <c r="AB232" s="23" t="str">
        <f t="shared" si="75"/>
        <v>.</v>
      </c>
      <c r="AC232" s="3" t="s">
        <v>275</v>
      </c>
      <c r="AD232" s="25">
        <v>0</v>
      </c>
      <c r="AE232" s="20">
        <f t="shared" si="62"/>
        <v>0</v>
      </c>
      <c r="AF232" s="20">
        <f t="shared" si="63"/>
        <v>0</v>
      </c>
      <c r="AG232" s="20">
        <f t="shared" si="69"/>
        <v>1</v>
      </c>
      <c r="AH232" s="20">
        <f t="shared" si="64"/>
        <v>0</v>
      </c>
      <c r="AI232" s="20">
        <f t="shared" si="65"/>
        <v>70.710678118654741</v>
      </c>
      <c r="AJ232" s="20">
        <f t="shared" si="66"/>
        <v>70.710678118654755</v>
      </c>
      <c r="AK232" s="20">
        <f t="shared" si="67"/>
        <v>0</v>
      </c>
      <c r="AL232" s="19">
        <v>100</v>
      </c>
      <c r="AM232" s="23">
        <f t="shared" si="68"/>
        <v>30.48</v>
      </c>
      <c r="AN232" s="19">
        <v>0.78539816339744828</v>
      </c>
    </row>
    <row r="233" spans="1:40" ht="13.5" thickBot="1" x14ac:dyDescent="0.25">
      <c r="A233" s="5">
        <v>42570</v>
      </c>
      <c r="B233" s="3">
        <v>23</v>
      </c>
      <c r="C233" s="26" t="s">
        <v>359</v>
      </c>
      <c r="D233" s="6">
        <v>0.34513888888888888</v>
      </c>
      <c r="E233" s="13">
        <v>8</v>
      </c>
      <c r="F233" s="13">
        <f t="shared" si="58"/>
        <v>0</v>
      </c>
      <c r="G233" s="3" t="s">
        <v>4</v>
      </c>
      <c r="H233" s="3" t="s">
        <v>4</v>
      </c>
      <c r="I233" s="3">
        <v>24.5</v>
      </c>
      <c r="J233" s="20" t="str">
        <f t="shared" si="59"/>
        <v>.</v>
      </c>
      <c r="K233" s="20" t="str">
        <f t="shared" si="60"/>
        <v>.</v>
      </c>
      <c r="L233" s="20" t="str">
        <f t="shared" si="70"/>
        <v>.</v>
      </c>
      <c r="M233" s="3">
        <v>315</v>
      </c>
      <c r="N233" s="20" t="str">
        <f>IF(B233=B232, N232, IF(M233=".",".",IF(M233&lt;22.5,"N",IF(M233&lt;67.5,"NE",IF(M233&lt;112.5,"E",IF(M233&lt;157.5,"SE",IF(M233&lt;202.5,"S",IF(M233&lt;247.5,"SW",IF(M233&lt;292.5,"W",IF(M233&lt;337.5,"NW","N"))))))))))</f>
        <v>NW</v>
      </c>
      <c r="O233" s="20" t="str">
        <f t="shared" si="61"/>
        <v>.</v>
      </c>
      <c r="P233" s="20" t="str">
        <f t="shared" si="74"/>
        <v>.</v>
      </c>
      <c r="Q233" s="21">
        <f t="shared" si="72"/>
        <v>0</v>
      </c>
      <c r="R233" s="21">
        <f t="shared" si="73"/>
        <v>0</v>
      </c>
      <c r="S233" s="8">
        <v>0</v>
      </c>
      <c r="T233" s="21" t="s">
        <v>4</v>
      </c>
      <c r="U233" s="21" t="str">
        <f t="shared" si="71"/>
        <v>.</v>
      </c>
      <c r="V233" s="3" t="s">
        <v>8</v>
      </c>
      <c r="W233" s="3">
        <v>0.5</v>
      </c>
      <c r="X233" s="3" t="s">
        <v>4</v>
      </c>
      <c r="Y233" s="14">
        <v>2</v>
      </c>
      <c r="Z233" s="14">
        <v>1</v>
      </c>
      <c r="AA233" s="14">
        <v>0</v>
      </c>
      <c r="AB233" s="23">
        <f t="shared" si="75"/>
        <v>0</v>
      </c>
      <c r="AC233" s="3" t="s">
        <v>276</v>
      </c>
      <c r="AD233" s="25">
        <v>1</v>
      </c>
      <c r="AE233" s="20" t="str">
        <f t="shared" si="62"/>
        <v>.</v>
      </c>
      <c r="AF233" s="20" t="str">
        <f t="shared" si="63"/>
        <v>.</v>
      </c>
      <c r="AG233" s="20" t="str">
        <f t="shared" si="69"/>
        <v>.</v>
      </c>
      <c r="AH233" s="20" t="str">
        <f t="shared" si="64"/>
        <v>.</v>
      </c>
      <c r="AI233" s="20">
        <f t="shared" si="65"/>
        <v>-70.710678118654769</v>
      </c>
      <c r="AJ233" s="20">
        <f t="shared" si="66"/>
        <v>70.710678118654741</v>
      </c>
      <c r="AK233" s="20" t="str">
        <f t="shared" si="67"/>
        <v>.</v>
      </c>
      <c r="AL233" s="19">
        <v>100</v>
      </c>
      <c r="AM233" s="23">
        <f t="shared" si="68"/>
        <v>30.48</v>
      </c>
      <c r="AN233" s="19">
        <v>5.497787143782138</v>
      </c>
    </row>
    <row r="234" spans="1:40" ht="13.5" thickBot="1" x14ac:dyDescent="0.25">
      <c r="A234" s="5">
        <v>42570</v>
      </c>
      <c r="B234" s="3">
        <v>23</v>
      </c>
      <c r="C234" s="26" t="s">
        <v>359</v>
      </c>
      <c r="D234" s="6">
        <v>0.3888888888888889</v>
      </c>
      <c r="E234" s="13">
        <v>9</v>
      </c>
      <c r="F234" s="13">
        <f t="shared" si="58"/>
        <v>63.000000000000014</v>
      </c>
      <c r="G234" s="3" t="s">
        <v>4</v>
      </c>
      <c r="H234" s="3" t="s">
        <v>4</v>
      </c>
      <c r="I234" s="3">
        <v>27.7</v>
      </c>
      <c r="J234" s="20" t="str">
        <f t="shared" si="59"/>
        <v>.</v>
      </c>
      <c r="K234" s="20" t="str">
        <f t="shared" si="60"/>
        <v>.</v>
      </c>
      <c r="L234" s="20" t="str">
        <f t="shared" si="70"/>
        <v>.</v>
      </c>
      <c r="M234" s="3">
        <v>315</v>
      </c>
      <c r="N234" s="20" t="str">
        <f>IF(B234=B234, N233, IF(M234=".",".",IF(M234&lt;22.5,"N",IF(M234&lt;67.5,"NE",IF(M234&lt;112.5,"E",IF(M234&lt;157.5,"SE",IF(M234&lt;202.5,"S",IF(M234&lt;247.5,"SW",IF(M234&lt;292.5,"W",IF(M234&lt;337.5,"NW","N"))))))))))</f>
        <v>NW</v>
      </c>
      <c r="O234" s="20" t="str">
        <f t="shared" si="61"/>
        <v>.</v>
      </c>
      <c r="P234" s="20" t="str">
        <f t="shared" si="74"/>
        <v>.</v>
      </c>
      <c r="Q234" s="21">
        <f t="shared" si="72"/>
        <v>0</v>
      </c>
      <c r="R234" s="21">
        <f t="shared" si="73"/>
        <v>0</v>
      </c>
      <c r="S234" s="8">
        <v>0</v>
      </c>
      <c r="T234" s="21" t="s">
        <v>4</v>
      </c>
      <c r="U234" s="21" t="str">
        <f t="shared" si="71"/>
        <v>.</v>
      </c>
      <c r="V234" s="3" t="s">
        <v>8</v>
      </c>
      <c r="W234" s="3">
        <v>1.4</v>
      </c>
      <c r="X234" s="3" t="s">
        <v>36</v>
      </c>
      <c r="Y234" s="14">
        <v>2</v>
      </c>
      <c r="Z234" s="14">
        <v>1</v>
      </c>
      <c r="AA234" s="14">
        <v>0</v>
      </c>
      <c r="AB234" s="23">
        <f t="shared" si="75"/>
        <v>0</v>
      </c>
      <c r="AC234" s="3" t="s">
        <v>276</v>
      </c>
      <c r="AD234" s="25">
        <v>1</v>
      </c>
      <c r="AE234" s="20">
        <f t="shared" si="62"/>
        <v>0</v>
      </c>
      <c r="AF234" s="20">
        <f t="shared" si="63"/>
        <v>0</v>
      </c>
      <c r="AG234" s="20">
        <f t="shared" si="69"/>
        <v>1</v>
      </c>
      <c r="AH234" s="20">
        <f t="shared" si="64"/>
        <v>0</v>
      </c>
      <c r="AI234" s="20">
        <f t="shared" si="65"/>
        <v>-70.710678118654769</v>
      </c>
      <c r="AJ234" s="20">
        <f t="shared" si="66"/>
        <v>70.710678118654741</v>
      </c>
      <c r="AK234" s="20">
        <f t="shared" si="67"/>
        <v>0</v>
      </c>
      <c r="AL234" s="19">
        <v>100</v>
      </c>
      <c r="AM234" s="23">
        <f t="shared" si="68"/>
        <v>30.48</v>
      </c>
      <c r="AN234" s="19">
        <v>5.497787143782138</v>
      </c>
    </row>
    <row r="235" spans="1:40" ht="13.5" thickBot="1" x14ac:dyDescent="0.25">
      <c r="A235" s="5">
        <v>42570</v>
      </c>
      <c r="B235" s="3">
        <v>23</v>
      </c>
      <c r="C235" s="26" t="s">
        <v>359</v>
      </c>
      <c r="D235" s="6">
        <v>0.42499999999999999</v>
      </c>
      <c r="E235" s="13">
        <v>10</v>
      </c>
      <c r="F235" s="13">
        <f t="shared" si="58"/>
        <v>114.99999999999999</v>
      </c>
      <c r="G235" s="3" t="s">
        <v>4</v>
      </c>
      <c r="H235" s="3" t="s">
        <v>4</v>
      </c>
      <c r="I235" s="3">
        <v>29</v>
      </c>
      <c r="J235" s="20" t="str">
        <f t="shared" si="59"/>
        <v>.</v>
      </c>
      <c r="K235" s="20" t="str">
        <f t="shared" si="60"/>
        <v>.</v>
      </c>
      <c r="L235" s="20" t="str">
        <f t="shared" si="70"/>
        <v>.</v>
      </c>
      <c r="M235" s="3">
        <v>315</v>
      </c>
      <c r="N235" s="20" t="str">
        <f>IF(B235=B234, N234, IF(M235=".",".",IF(M235&lt;22.5,"N",IF(M235&lt;67.5,"NE",IF(M235&lt;112.5,"E",IF(M235&lt;157.5,"SE",IF(M235&lt;202.5,"S",IF(M235&lt;247.5,"SW",IF(M235&lt;292.5,"W",IF(M235&lt;337.5,"NW","N"))))))))))</f>
        <v>NW</v>
      </c>
      <c r="O235" s="20" t="str">
        <f t="shared" si="61"/>
        <v>.</v>
      </c>
      <c r="P235" s="20" t="str">
        <f t="shared" si="74"/>
        <v>.</v>
      </c>
      <c r="Q235" s="21">
        <f t="shared" si="72"/>
        <v>0</v>
      </c>
      <c r="R235" s="21">
        <f t="shared" si="73"/>
        <v>0</v>
      </c>
      <c r="S235" s="8">
        <v>0</v>
      </c>
      <c r="T235" s="21" t="s">
        <v>4</v>
      </c>
      <c r="U235" s="21" t="str">
        <f t="shared" si="71"/>
        <v>.</v>
      </c>
      <c r="V235" s="3" t="s">
        <v>8</v>
      </c>
      <c r="W235" s="3">
        <v>0</v>
      </c>
      <c r="X235" s="3" t="s">
        <v>17</v>
      </c>
      <c r="Y235" s="14">
        <v>2</v>
      </c>
      <c r="Z235" s="14">
        <v>1</v>
      </c>
      <c r="AA235" s="14">
        <v>0</v>
      </c>
      <c r="AB235" s="23">
        <f t="shared" si="75"/>
        <v>0</v>
      </c>
      <c r="AC235" s="3" t="s">
        <v>276</v>
      </c>
      <c r="AD235" s="25">
        <v>1</v>
      </c>
      <c r="AE235" s="20">
        <f t="shared" si="62"/>
        <v>0</v>
      </c>
      <c r="AF235" s="20">
        <f t="shared" si="63"/>
        <v>0</v>
      </c>
      <c r="AG235" s="20">
        <f t="shared" si="69"/>
        <v>1</v>
      </c>
      <c r="AH235" s="20">
        <f t="shared" si="64"/>
        <v>0</v>
      </c>
      <c r="AI235" s="20">
        <f t="shared" si="65"/>
        <v>-70.710678118654769</v>
      </c>
      <c r="AJ235" s="20">
        <f t="shared" si="66"/>
        <v>70.710678118654741</v>
      </c>
      <c r="AK235" s="20">
        <f t="shared" si="67"/>
        <v>0</v>
      </c>
      <c r="AL235" s="19">
        <v>100</v>
      </c>
      <c r="AM235" s="23">
        <f t="shared" si="68"/>
        <v>30.48</v>
      </c>
      <c r="AN235" s="19">
        <v>5.497787143782138</v>
      </c>
    </row>
    <row r="236" spans="1:40" ht="13.5" thickBot="1" x14ac:dyDescent="0.25">
      <c r="A236" s="5">
        <v>42570</v>
      </c>
      <c r="B236" s="3">
        <v>23</v>
      </c>
      <c r="C236" s="26" t="s">
        <v>359</v>
      </c>
      <c r="D236" s="6">
        <v>0.4680555555555555</v>
      </c>
      <c r="E236" s="13">
        <v>11</v>
      </c>
      <c r="F236" s="13">
        <f t="shared" si="58"/>
        <v>176.99999999999994</v>
      </c>
      <c r="G236" s="3" t="s">
        <v>4</v>
      </c>
      <c r="H236" s="3" t="s">
        <v>4</v>
      </c>
      <c r="I236" s="3">
        <v>30.7</v>
      </c>
      <c r="J236" s="20" t="str">
        <f t="shared" si="59"/>
        <v>.</v>
      </c>
      <c r="K236" s="20" t="str">
        <f t="shared" si="60"/>
        <v>.</v>
      </c>
      <c r="L236" s="20" t="str">
        <f t="shared" si="70"/>
        <v>.</v>
      </c>
      <c r="M236" s="3">
        <v>315</v>
      </c>
      <c r="N236" s="20" t="str">
        <f>IF(B236=B236, N235, IF(M236=".",".",IF(M236&lt;22.5,"N",IF(M236&lt;67.5,"NE",IF(M236&lt;112.5,"E",IF(M236&lt;157.5,"SE",IF(M236&lt;202.5,"S",IF(M236&lt;247.5,"SW",IF(M236&lt;292.5,"W",IF(M236&lt;337.5,"NW","N"))))))))))</f>
        <v>NW</v>
      </c>
      <c r="O236" s="20" t="str">
        <f t="shared" si="61"/>
        <v>.</v>
      </c>
      <c r="P236" s="20" t="str">
        <f t="shared" si="74"/>
        <v>.</v>
      </c>
      <c r="Q236" s="21">
        <f t="shared" si="72"/>
        <v>0</v>
      </c>
      <c r="R236" s="21">
        <f t="shared" si="73"/>
        <v>0</v>
      </c>
      <c r="S236" s="8">
        <v>0</v>
      </c>
      <c r="T236" s="21" t="s">
        <v>4</v>
      </c>
      <c r="U236" s="21" t="str">
        <f t="shared" si="71"/>
        <v>.</v>
      </c>
      <c r="V236" s="3" t="s">
        <v>8</v>
      </c>
      <c r="W236" s="3">
        <v>2.5</v>
      </c>
      <c r="X236" s="3" t="s">
        <v>6</v>
      </c>
      <c r="Y236" s="14">
        <v>2</v>
      </c>
      <c r="Z236" s="14">
        <v>1</v>
      </c>
      <c r="AA236" s="14">
        <v>0</v>
      </c>
      <c r="AB236" s="23">
        <f t="shared" si="75"/>
        <v>0</v>
      </c>
      <c r="AC236" s="3" t="s">
        <v>276</v>
      </c>
      <c r="AD236" s="25">
        <v>1</v>
      </c>
      <c r="AE236" s="20">
        <f t="shared" si="62"/>
        <v>0</v>
      </c>
      <c r="AF236" s="20">
        <f t="shared" si="63"/>
        <v>0</v>
      </c>
      <c r="AG236" s="20">
        <f t="shared" si="69"/>
        <v>1</v>
      </c>
      <c r="AH236" s="20">
        <f t="shared" si="64"/>
        <v>0</v>
      </c>
      <c r="AI236" s="20">
        <f t="shared" si="65"/>
        <v>-70.710678118654769</v>
      </c>
      <c r="AJ236" s="20">
        <f t="shared" si="66"/>
        <v>70.710678118654741</v>
      </c>
      <c r="AK236" s="20">
        <f t="shared" si="67"/>
        <v>0</v>
      </c>
      <c r="AL236" s="19">
        <v>100</v>
      </c>
      <c r="AM236" s="23">
        <f t="shared" si="68"/>
        <v>30.48</v>
      </c>
      <c r="AN236" s="19">
        <v>5.497787143782138</v>
      </c>
    </row>
    <row r="237" spans="1:40" ht="13.5" thickBot="1" x14ac:dyDescent="0.25">
      <c r="A237" s="5">
        <v>42570</v>
      </c>
      <c r="B237" s="3">
        <v>23</v>
      </c>
      <c r="C237" s="26" t="s">
        <v>359</v>
      </c>
      <c r="D237" s="6">
        <v>0.5083333333333333</v>
      </c>
      <c r="E237" s="13">
        <v>12</v>
      </c>
      <c r="F237" s="13">
        <f t="shared" si="58"/>
        <v>234.99999999999997</v>
      </c>
      <c r="G237" s="3" t="s">
        <v>4</v>
      </c>
      <c r="H237" s="3" t="s">
        <v>4</v>
      </c>
      <c r="I237" s="3">
        <v>32.200000000000003</v>
      </c>
      <c r="J237" s="20" t="str">
        <f t="shared" si="59"/>
        <v>.</v>
      </c>
      <c r="K237" s="20" t="str">
        <f t="shared" si="60"/>
        <v>.</v>
      </c>
      <c r="L237" s="20" t="str">
        <f t="shared" si="70"/>
        <v>.</v>
      </c>
      <c r="M237" s="3">
        <v>315</v>
      </c>
      <c r="N237" s="20" t="str">
        <f>IF(B237=B236, N236, IF(M237=".",".",IF(M237&lt;22.5,"N",IF(M237&lt;67.5,"NE",IF(M237&lt;112.5,"E",IF(M237&lt;157.5,"SE",IF(M237&lt;202.5,"S",IF(M237&lt;247.5,"SW",IF(M237&lt;292.5,"W",IF(M237&lt;337.5,"NW","N"))))))))))</f>
        <v>NW</v>
      </c>
      <c r="O237" s="20" t="str">
        <f t="shared" si="61"/>
        <v>.</v>
      </c>
      <c r="P237" s="20" t="str">
        <f t="shared" si="74"/>
        <v>.</v>
      </c>
      <c r="Q237" s="21">
        <f t="shared" si="72"/>
        <v>0</v>
      </c>
      <c r="R237" s="21">
        <f t="shared" si="73"/>
        <v>0</v>
      </c>
      <c r="S237" s="8">
        <v>1</v>
      </c>
      <c r="T237" s="21" t="s">
        <v>4</v>
      </c>
      <c r="U237" s="21" t="str">
        <f t="shared" si="71"/>
        <v>.</v>
      </c>
      <c r="V237" s="3" t="s">
        <v>8</v>
      </c>
      <c r="W237" s="3">
        <v>1.5</v>
      </c>
      <c r="X237" s="3" t="s">
        <v>9</v>
      </c>
      <c r="Y237" s="14">
        <v>2</v>
      </c>
      <c r="Z237" s="14">
        <v>1</v>
      </c>
      <c r="AA237" s="14">
        <v>0</v>
      </c>
      <c r="AB237" s="23">
        <f t="shared" si="75"/>
        <v>0</v>
      </c>
      <c r="AC237" s="3" t="s">
        <v>276</v>
      </c>
      <c r="AD237" s="25">
        <v>1</v>
      </c>
      <c r="AE237" s="20">
        <f t="shared" si="62"/>
        <v>0</v>
      </c>
      <c r="AF237" s="20">
        <f t="shared" si="63"/>
        <v>0</v>
      </c>
      <c r="AG237" s="20">
        <f t="shared" si="69"/>
        <v>1</v>
      </c>
      <c r="AH237" s="20">
        <f t="shared" si="64"/>
        <v>0</v>
      </c>
      <c r="AI237" s="20">
        <f t="shared" si="65"/>
        <v>-70.710678118654769</v>
      </c>
      <c r="AJ237" s="20">
        <f t="shared" si="66"/>
        <v>70.710678118654741</v>
      </c>
      <c r="AK237" s="20">
        <f t="shared" si="67"/>
        <v>0</v>
      </c>
      <c r="AL237" s="19">
        <v>100</v>
      </c>
      <c r="AM237" s="23">
        <f t="shared" si="68"/>
        <v>30.48</v>
      </c>
      <c r="AN237" s="19">
        <v>5.497787143782138</v>
      </c>
    </row>
    <row r="238" spans="1:40" ht="13.5" thickBot="1" x14ac:dyDescent="0.25">
      <c r="A238" s="5">
        <v>42570</v>
      </c>
      <c r="B238" s="3">
        <v>23</v>
      </c>
      <c r="C238" s="26" t="s">
        <v>359</v>
      </c>
      <c r="D238" s="6">
        <v>0.55069444444444449</v>
      </c>
      <c r="E238" s="13">
        <v>13</v>
      </c>
      <c r="F238" s="13">
        <f t="shared" si="58"/>
        <v>296.00000000000006</v>
      </c>
      <c r="G238" s="3">
        <v>49.4</v>
      </c>
      <c r="H238" s="3" t="s">
        <v>365</v>
      </c>
      <c r="I238" s="3">
        <v>32.200000000000003</v>
      </c>
      <c r="J238" s="20">
        <f t="shared" si="59"/>
        <v>1.4093248077525351</v>
      </c>
      <c r="K238" s="20">
        <f t="shared" si="60"/>
        <v>279.25163655269364</v>
      </c>
      <c r="L238" s="20">
        <f>K238-MOD(M237+180,360)</f>
        <v>144.25163655269364</v>
      </c>
      <c r="M238" s="3">
        <v>312</v>
      </c>
      <c r="N238" s="20" t="str">
        <f>IF(B238=B238, N237, IF(M238=".",".",IF(M238&lt;22.5,"N",IF(M238&lt;67.5,"NE",IF(M238&lt;112.5,"E",IF(M238&lt;157.5,"SE",IF(M238&lt;202.5,"S",IF(M238&lt;247.5,"SW",IF(M238&lt;292.5,"W",IF(M238&lt;337.5,"NW","N"))))))))))</f>
        <v>NW</v>
      </c>
      <c r="O238" s="20" t="str">
        <f t="shared" si="61"/>
        <v>W</v>
      </c>
      <c r="P238" s="20">
        <f t="shared" si="74"/>
        <v>7</v>
      </c>
      <c r="Q238" s="21">
        <f t="shared" si="72"/>
        <v>9.67481520759981</v>
      </c>
      <c r="R238" s="21">
        <f t="shared" si="73"/>
        <v>9.67481520759981</v>
      </c>
      <c r="S238" s="8">
        <v>1</v>
      </c>
      <c r="T238" s="21" t="s">
        <v>4</v>
      </c>
      <c r="U238" s="21" t="str">
        <f t="shared" si="71"/>
        <v>.</v>
      </c>
      <c r="V238" s="3" t="s">
        <v>6</v>
      </c>
      <c r="W238" s="3">
        <v>1.2</v>
      </c>
      <c r="X238" s="3" t="s">
        <v>13</v>
      </c>
      <c r="Y238" s="14">
        <v>2</v>
      </c>
      <c r="Z238" s="14">
        <v>1</v>
      </c>
      <c r="AA238" s="14">
        <v>0</v>
      </c>
      <c r="AB238" s="23">
        <f t="shared" si="75"/>
        <v>0</v>
      </c>
      <c r="AC238" s="3" t="s">
        <v>276</v>
      </c>
      <c r="AD238" s="25">
        <v>1</v>
      </c>
      <c r="AE238" s="20">
        <f t="shared" si="62"/>
        <v>1.5554273681019026</v>
      </c>
      <c r="AF238" s="20">
        <f t="shared" si="63"/>
        <v>1.5554273681019026</v>
      </c>
      <c r="AG238" s="20">
        <f t="shared" si="69"/>
        <v>1</v>
      </c>
      <c r="AH238" s="20">
        <f t="shared" si="64"/>
        <v>9.67481520759981</v>
      </c>
      <c r="AI238" s="20">
        <f t="shared" si="65"/>
        <v>-80.259641151558611</v>
      </c>
      <c r="AJ238" s="20">
        <f t="shared" si="66"/>
        <v>72.266105486756643</v>
      </c>
      <c r="AK238" s="20">
        <f t="shared" si="67"/>
        <v>-9.548963032903842</v>
      </c>
      <c r="AL238" s="19">
        <v>108</v>
      </c>
      <c r="AM238" s="23">
        <f t="shared" si="68"/>
        <v>32.918399999999998</v>
      </c>
      <c r="AN238" s="19">
        <v>5.4454272662223078</v>
      </c>
    </row>
    <row r="239" spans="1:40" ht="13.5" thickBot="1" x14ac:dyDescent="0.25">
      <c r="A239" s="5">
        <v>42570</v>
      </c>
      <c r="B239" s="3">
        <v>23</v>
      </c>
      <c r="C239" s="26" t="s">
        <v>359</v>
      </c>
      <c r="D239" s="6">
        <v>0.58958333333333335</v>
      </c>
      <c r="E239" s="13">
        <v>14</v>
      </c>
      <c r="F239" s="13">
        <f t="shared" si="58"/>
        <v>352</v>
      </c>
      <c r="G239" s="3">
        <v>46.7</v>
      </c>
      <c r="H239" s="3" t="s">
        <v>365</v>
      </c>
      <c r="I239" s="3">
        <v>31.3</v>
      </c>
      <c r="J239" s="20" t="str">
        <f t="shared" si="59"/>
        <v>.</v>
      </c>
      <c r="K239" s="20" t="str">
        <f t="shared" si="60"/>
        <v>.</v>
      </c>
      <c r="L239" s="20" t="str">
        <f t="shared" si="70"/>
        <v>.</v>
      </c>
      <c r="M239" s="3">
        <v>312</v>
      </c>
      <c r="N239" s="20" t="str">
        <f>IF(B239=B238, N238, IF(M239=".",".",IF(M239&lt;22.5,"N",IF(M239&lt;67.5,"NE",IF(M239&lt;112.5,"E",IF(M239&lt;157.5,"SE",IF(M239&lt;202.5,"S",IF(M239&lt;247.5,"SW",IF(M239&lt;292.5,"W",IF(M239&lt;337.5,"NW","N"))))))))))</f>
        <v>NW</v>
      </c>
      <c r="O239" s="20" t="str">
        <f t="shared" si="61"/>
        <v>.</v>
      </c>
      <c r="P239" s="20" t="str">
        <f t="shared" si="74"/>
        <v>.</v>
      </c>
      <c r="Q239" s="21">
        <f t="shared" si="72"/>
        <v>0</v>
      </c>
      <c r="R239" s="21">
        <f t="shared" si="73"/>
        <v>9.67481520759981</v>
      </c>
      <c r="S239" s="8">
        <v>1</v>
      </c>
      <c r="T239" s="21" t="s">
        <v>4</v>
      </c>
      <c r="U239" s="21" t="str">
        <f t="shared" si="71"/>
        <v>.</v>
      </c>
      <c r="V239" s="3" t="s">
        <v>6</v>
      </c>
      <c r="W239" s="3">
        <v>1.3</v>
      </c>
      <c r="X239" s="3" t="s">
        <v>10</v>
      </c>
      <c r="Y239" s="14">
        <v>0</v>
      </c>
      <c r="Z239" s="14">
        <v>0</v>
      </c>
      <c r="AA239" s="14">
        <v>1</v>
      </c>
      <c r="AB239" s="23">
        <f t="shared" si="75"/>
        <v>1</v>
      </c>
      <c r="AC239" s="3" t="s">
        <v>276</v>
      </c>
      <c r="AD239" s="25">
        <v>1</v>
      </c>
      <c r="AE239" s="20">
        <f t="shared" si="62"/>
        <v>0</v>
      </c>
      <c r="AF239" s="20">
        <f t="shared" si="63"/>
        <v>0</v>
      </c>
      <c r="AG239" s="20">
        <f t="shared" si="69"/>
        <v>1</v>
      </c>
      <c r="AH239" s="20">
        <f t="shared" si="64"/>
        <v>0</v>
      </c>
      <c r="AI239" s="20">
        <f t="shared" si="65"/>
        <v>-80.259641151558611</v>
      </c>
      <c r="AJ239" s="20">
        <f t="shared" si="66"/>
        <v>72.266105486756643</v>
      </c>
      <c r="AK239" s="20">
        <f t="shared" si="67"/>
        <v>0</v>
      </c>
      <c r="AL239" s="19">
        <v>108</v>
      </c>
      <c r="AM239" s="23">
        <f t="shared" si="68"/>
        <v>32.918399999999998</v>
      </c>
      <c r="AN239" s="19">
        <v>5.4454272662223078</v>
      </c>
    </row>
    <row r="240" spans="1:40" ht="13.5" thickBot="1" x14ac:dyDescent="0.25">
      <c r="A240" s="5">
        <v>42570</v>
      </c>
      <c r="B240" s="3">
        <v>23</v>
      </c>
      <c r="C240" s="26" t="s">
        <v>359</v>
      </c>
      <c r="D240" s="6">
        <v>0.63055555555555554</v>
      </c>
      <c r="E240" s="13">
        <v>15</v>
      </c>
      <c r="F240" s="13">
        <f t="shared" si="58"/>
        <v>410.99999999999994</v>
      </c>
      <c r="G240" s="3">
        <v>51.8</v>
      </c>
      <c r="H240" s="3" t="s">
        <v>365</v>
      </c>
      <c r="I240" s="3">
        <v>33.4</v>
      </c>
      <c r="J240" s="20" t="str">
        <f t="shared" si="59"/>
        <v>.</v>
      </c>
      <c r="K240" s="20" t="str">
        <f t="shared" si="60"/>
        <v>.</v>
      </c>
      <c r="L240" s="20" t="str">
        <f t="shared" si="70"/>
        <v>.</v>
      </c>
      <c r="M240" s="3">
        <v>312</v>
      </c>
      <c r="N240" s="20" t="str">
        <f>IF(B240=B240, N239, IF(M240=".",".",IF(M240&lt;22.5,"N",IF(M240&lt;67.5,"NE",IF(M240&lt;112.5,"E",IF(M240&lt;157.5,"SE",IF(M240&lt;202.5,"S",IF(M240&lt;247.5,"SW",IF(M240&lt;292.5,"W",IF(M240&lt;337.5,"NW","N"))))))))))</f>
        <v>NW</v>
      </c>
      <c r="O240" s="20" t="str">
        <f t="shared" si="61"/>
        <v>.</v>
      </c>
      <c r="P240" s="20" t="str">
        <f t="shared" si="74"/>
        <v>.</v>
      </c>
      <c r="Q240" s="21">
        <f t="shared" si="72"/>
        <v>0</v>
      </c>
      <c r="R240" s="21">
        <f t="shared" si="73"/>
        <v>9.67481520759981</v>
      </c>
      <c r="S240" s="8">
        <v>1</v>
      </c>
      <c r="T240" s="21" t="s">
        <v>4</v>
      </c>
      <c r="U240" s="21" t="str">
        <f t="shared" si="71"/>
        <v>.</v>
      </c>
      <c r="V240" s="3" t="s">
        <v>6</v>
      </c>
      <c r="W240" s="3">
        <v>0</v>
      </c>
      <c r="X240" s="3" t="s">
        <v>43</v>
      </c>
      <c r="Y240" s="14">
        <v>0</v>
      </c>
      <c r="Z240" s="14">
        <v>0</v>
      </c>
      <c r="AA240" s="14">
        <v>1</v>
      </c>
      <c r="AB240" s="23" t="str">
        <f t="shared" si="75"/>
        <v>.</v>
      </c>
      <c r="AC240" s="3" t="s">
        <v>276</v>
      </c>
      <c r="AD240" s="25">
        <v>1</v>
      </c>
      <c r="AE240" s="20">
        <f t="shared" si="62"/>
        <v>0</v>
      </c>
      <c r="AF240" s="20">
        <f t="shared" si="63"/>
        <v>0</v>
      </c>
      <c r="AG240" s="20">
        <f t="shared" si="69"/>
        <v>1</v>
      </c>
      <c r="AH240" s="20">
        <f t="shared" si="64"/>
        <v>0</v>
      </c>
      <c r="AI240" s="20">
        <f t="shared" si="65"/>
        <v>-80.259641151558611</v>
      </c>
      <c r="AJ240" s="20">
        <f t="shared" si="66"/>
        <v>72.266105486756643</v>
      </c>
      <c r="AK240" s="20">
        <f t="shared" si="67"/>
        <v>0</v>
      </c>
      <c r="AL240" s="19">
        <v>108</v>
      </c>
      <c r="AM240" s="23">
        <f t="shared" si="68"/>
        <v>32.918399999999998</v>
      </c>
      <c r="AN240" s="19">
        <v>5.4454272662223078</v>
      </c>
    </row>
    <row r="241" spans="1:40" ht="13.5" thickBot="1" x14ac:dyDescent="0.25">
      <c r="A241" s="5">
        <v>42570</v>
      </c>
      <c r="B241" s="3">
        <v>23</v>
      </c>
      <c r="C241" s="26" t="s">
        <v>359</v>
      </c>
      <c r="D241" s="6">
        <v>0.67083333333333339</v>
      </c>
      <c r="E241" s="13">
        <v>16</v>
      </c>
      <c r="F241" s="13">
        <f t="shared" si="58"/>
        <v>469.00000000000006</v>
      </c>
      <c r="G241" s="3">
        <v>48.2</v>
      </c>
      <c r="H241" s="3" t="s">
        <v>365</v>
      </c>
      <c r="I241" s="3">
        <v>32.700000000000003</v>
      </c>
      <c r="J241" s="20" t="str">
        <f t="shared" si="59"/>
        <v>.</v>
      </c>
      <c r="K241" s="20" t="str">
        <f t="shared" si="60"/>
        <v>.</v>
      </c>
      <c r="L241" s="20" t="str">
        <f t="shared" si="70"/>
        <v>.</v>
      </c>
      <c r="M241" s="3">
        <v>312</v>
      </c>
      <c r="N241" s="20" t="str">
        <f>IF(B241=B240, N240, IF(M241=".",".",IF(M241&lt;22.5,"N",IF(M241&lt;67.5,"NE",IF(M241&lt;112.5,"E",IF(M241&lt;157.5,"SE",IF(M241&lt;202.5,"S",IF(M241&lt;247.5,"SW",IF(M241&lt;292.5,"W",IF(M241&lt;337.5,"NW","N"))))))))))</f>
        <v>NW</v>
      </c>
      <c r="O241" s="20" t="str">
        <f t="shared" si="61"/>
        <v>.</v>
      </c>
      <c r="P241" s="20" t="str">
        <f t="shared" si="74"/>
        <v>.</v>
      </c>
      <c r="Q241" s="21">
        <f t="shared" si="72"/>
        <v>0</v>
      </c>
      <c r="R241" s="21">
        <f t="shared" si="73"/>
        <v>9.67481520759981</v>
      </c>
      <c r="S241" s="8">
        <v>1</v>
      </c>
      <c r="T241" s="21" t="s">
        <v>4</v>
      </c>
      <c r="U241" s="21" t="str">
        <f t="shared" si="71"/>
        <v>.</v>
      </c>
      <c r="V241" s="3" t="s">
        <v>6</v>
      </c>
      <c r="W241" s="3">
        <v>2.7</v>
      </c>
      <c r="X241" s="3" t="s">
        <v>43</v>
      </c>
      <c r="Y241" s="14">
        <v>0</v>
      </c>
      <c r="Z241" s="14">
        <v>0</v>
      </c>
      <c r="AA241" s="14">
        <v>1</v>
      </c>
      <c r="AB241" s="23" t="str">
        <f t="shared" si="75"/>
        <v>.</v>
      </c>
      <c r="AC241" s="3" t="s">
        <v>276</v>
      </c>
      <c r="AD241" s="25">
        <v>1</v>
      </c>
      <c r="AE241" s="20">
        <f t="shared" si="62"/>
        <v>0</v>
      </c>
      <c r="AF241" s="20">
        <f t="shared" si="63"/>
        <v>0</v>
      </c>
      <c r="AG241" s="20">
        <f t="shared" si="69"/>
        <v>1</v>
      </c>
      <c r="AH241" s="20">
        <f t="shared" si="64"/>
        <v>0</v>
      </c>
      <c r="AI241" s="20">
        <f t="shared" si="65"/>
        <v>-80.259641151558611</v>
      </c>
      <c r="AJ241" s="20">
        <f t="shared" si="66"/>
        <v>72.266105486756643</v>
      </c>
      <c r="AK241" s="20">
        <f t="shared" si="67"/>
        <v>0</v>
      </c>
      <c r="AL241" s="19">
        <v>108</v>
      </c>
      <c r="AM241" s="23">
        <f t="shared" si="68"/>
        <v>32.918399999999998</v>
      </c>
      <c r="AN241" s="19">
        <v>5.4454272662223078</v>
      </c>
    </row>
    <row r="242" spans="1:40" ht="13.5" thickBot="1" x14ac:dyDescent="0.25">
      <c r="A242" s="5">
        <v>42570</v>
      </c>
      <c r="B242" s="3">
        <v>23</v>
      </c>
      <c r="C242" s="26" t="s">
        <v>359</v>
      </c>
      <c r="D242" s="6">
        <v>0.71388888888888891</v>
      </c>
      <c r="E242" s="13">
        <v>17</v>
      </c>
      <c r="F242" s="13">
        <f t="shared" si="58"/>
        <v>531</v>
      </c>
      <c r="G242" s="3">
        <v>42.2</v>
      </c>
      <c r="H242" s="3" t="s">
        <v>365</v>
      </c>
      <c r="I242" s="3">
        <v>31.9</v>
      </c>
      <c r="J242" s="20" t="str">
        <f t="shared" si="59"/>
        <v>.</v>
      </c>
      <c r="K242" s="20" t="str">
        <f t="shared" si="60"/>
        <v>.</v>
      </c>
      <c r="L242" s="20" t="str">
        <f t="shared" si="70"/>
        <v>.</v>
      </c>
      <c r="M242" s="3">
        <v>312</v>
      </c>
      <c r="N242" s="20" t="str">
        <f>IF(B242=B241, N241, IF(M242=".",".",IF(M242&lt;22.5,"N",IF(M242&lt;67.5,"NE",IF(M242&lt;112.5,"E",IF(M242&lt;157.5,"SE",IF(M242&lt;202.5,"S",IF(M242&lt;247.5,"SW",IF(M242&lt;292.5,"W",IF(M242&lt;337.5,"NW","N"))))))))))</f>
        <v>NW</v>
      </c>
      <c r="O242" s="20" t="str">
        <f t="shared" si="61"/>
        <v>.</v>
      </c>
      <c r="P242" s="20" t="str">
        <f t="shared" si="74"/>
        <v>.</v>
      </c>
      <c r="Q242" s="21">
        <f t="shared" si="72"/>
        <v>0</v>
      </c>
      <c r="R242" s="21">
        <f t="shared" si="73"/>
        <v>9.67481520759981</v>
      </c>
      <c r="S242" s="8">
        <v>1</v>
      </c>
      <c r="T242" s="21" t="s">
        <v>4</v>
      </c>
      <c r="U242" s="21" t="str">
        <f t="shared" si="71"/>
        <v>.</v>
      </c>
      <c r="V242" s="3" t="s">
        <v>6</v>
      </c>
      <c r="W242" s="3">
        <v>0</v>
      </c>
      <c r="X242" s="3" t="s">
        <v>43</v>
      </c>
      <c r="Y242" s="14">
        <v>0</v>
      </c>
      <c r="Z242" s="14">
        <v>0</v>
      </c>
      <c r="AA242" s="14">
        <v>1</v>
      </c>
      <c r="AB242" s="23" t="str">
        <f t="shared" si="75"/>
        <v>.</v>
      </c>
      <c r="AC242" s="3" t="s">
        <v>276</v>
      </c>
      <c r="AD242" s="25">
        <v>1</v>
      </c>
      <c r="AE242" s="20">
        <f t="shared" si="62"/>
        <v>0</v>
      </c>
      <c r="AF242" s="20">
        <f t="shared" si="63"/>
        <v>0</v>
      </c>
      <c r="AG242" s="20">
        <f t="shared" si="69"/>
        <v>1</v>
      </c>
      <c r="AH242" s="20">
        <f t="shared" si="64"/>
        <v>0</v>
      </c>
      <c r="AI242" s="20">
        <f t="shared" si="65"/>
        <v>-80.259641151558611</v>
      </c>
      <c r="AJ242" s="20">
        <f t="shared" si="66"/>
        <v>72.266105486756643</v>
      </c>
      <c r="AK242" s="20">
        <f t="shared" si="67"/>
        <v>0</v>
      </c>
      <c r="AL242" s="19">
        <v>108</v>
      </c>
      <c r="AM242" s="23">
        <f t="shared" si="68"/>
        <v>32.918399999999998</v>
      </c>
      <c r="AN242" s="19">
        <v>5.4454272662223078</v>
      </c>
    </row>
    <row r="243" spans="1:40" ht="13.5" thickBot="1" x14ac:dyDescent="0.25">
      <c r="A243" s="5">
        <v>42570</v>
      </c>
      <c r="B243" s="3">
        <v>23</v>
      </c>
      <c r="C243" s="26" t="s">
        <v>359</v>
      </c>
      <c r="D243" s="6">
        <v>0.75277777777777777</v>
      </c>
      <c r="E243" s="13">
        <v>18</v>
      </c>
      <c r="F243" s="13">
        <f t="shared" si="58"/>
        <v>587</v>
      </c>
      <c r="G243" s="3">
        <v>29.1</v>
      </c>
      <c r="H243" s="3" t="s">
        <v>365</v>
      </c>
      <c r="I243" s="3">
        <v>32.299999999999997</v>
      </c>
      <c r="J243" s="20" t="str">
        <f t="shared" si="59"/>
        <v>.</v>
      </c>
      <c r="K243" s="20" t="str">
        <f t="shared" si="60"/>
        <v>.</v>
      </c>
      <c r="L243" s="20" t="str">
        <f t="shared" si="70"/>
        <v>.</v>
      </c>
      <c r="M243" s="3">
        <v>312</v>
      </c>
      <c r="N243" s="20" t="str">
        <f>IF(B243=B243, N242, IF(M243=".",".",IF(M243&lt;22.5,"N",IF(M243&lt;67.5,"NE",IF(M243&lt;112.5,"E",IF(M243&lt;157.5,"SE",IF(M243&lt;202.5,"S",IF(M243&lt;247.5,"SW",IF(M243&lt;292.5,"W",IF(M243&lt;337.5,"NW","N"))))))))))</f>
        <v>NW</v>
      </c>
      <c r="O243" s="20" t="str">
        <f t="shared" si="61"/>
        <v>.</v>
      </c>
      <c r="P243" s="20" t="str">
        <f t="shared" si="74"/>
        <v>.</v>
      </c>
      <c r="Q243" s="21">
        <f t="shared" si="72"/>
        <v>0</v>
      </c>
      <c r="R243" s="21">
        <f t="shared" si="73"/>
        <v>9.67481520759981</v>
      </c>
      <c r="S243" s="8">
        <v>1</v>
      </c>
      <c r="T243" s="21">
        <f>SQRT((AJ243-AJ233)^2+(AI243-AI233)^2)</f>
        <v>9.67481520759981</v>
      </c>
      <c r="U243" s="21">
        <f t="shared" si="71"/>
        <v>1</v>
      </c>
      <c r="V243" s="3" t="s">
        <v>6</v>
      </c>
      <c r="W243" s="3">
        <v>1.9</v>
      </c>
      <c r="X243" s="3" t="s">
        <v>43</v>
      </c>
      <c r="Y243" s="14">
        <v>0</v>
      </c>
      <c r="Z243" s="14">
        <v>0</v>
      </c>
      <c r="AA243" s="14">
        <v>1</v>
      </c>
      <c r="AB243" s="23" t="str">
        <f t="shared" si="75"/>
        <v>.</v>
      </c>
      <c r="AC243" s="3" t="s">
        <v>276</v>
      </c>
      <c r="AD243" s="25">
        <v>1</v>
      </c>
      <c r="AE243" s="20">
        <f t="shared" si="62"/>
        <v>0</v>
      </c>
      <c r="AF243" s="20">
        <f t="shared" si="63"/>
        <v>0</v>
      </c>
      <c r="AG243" s="20">
        <f t="shared" si="69"/>
        <v>1</v>
      </c>
      <c r="AH243" s="20">
        <f t="shared" si="64"/>
        <v>0</v>
      </c>
      <c r="AI243" s="20">
        <f t="shared" si="65"/>
        <v>-80.259641151558611</v>
      </c>
      <c r="AJ243" s="20">
        <f t="shared" si="66"/>
        <v>72.266105486756643</v>
      </c>
      <c r="AK243" s="20">
        <f t="shared" si="67"/>
        <v>0</v>
      </c>
      <c r="AL243" s="19">
        <v>108</v>
      </c>
      <c r="AM243" s="23">
        <f t="shared" si="68"/>
        <v>32.918399999999998</v>
      </c>
      <c r="AN243" s="19">
        <v>5.4454272662223078</v>
      </c>
    </row>
    <row r="244" spans="1:40" ht="13.5" thickBot="1" x14ac:dyDescent="0.25">
      <c r="A244" s="5">
        <v>42570</v>
      </c>
      <c r="B244" s="3">
        <v>24</v>
      </c>
      <c r="C244" s="26" t="s">
        <v>359</v>
      </c>
      <c r="D244" s="6">
        <v>0.3347222222222222</v>
      </c>
      <c r="E244" s="13">
        <v>8</v>
      </c>
      <c r="F244" s="13">
        <f t="shared" si="58"/>
        <v>0</v>
      </c>
      <c r="G244" s="3" t="s">
        <v>4</v>
      </c>
      <c r="H244" s="3" t="s">
        <v>4</v>
      </c>
      <c r="I244" s="3">
        <v>21.6</v>
      </c>
      <c r="J244" s="20" t="str">
        <f t="shared" si="59"/>
        <v>.</v>
      </c>
      <c r="K244" s="20" t="str">
        <f t="shared" si="60"/>
        <v>.</v>
      </c>
      <c r="L244" s="20" t="str">
        <f t="shared" si="70"/>
        <v>.</v>
      </c>
      <c r="M244" s="3">
        <v>225</v>
      </c>
      <c r="N244" s="20" t="str">
        <f>IF(B244=B243, N243, IF(M244=".",".",IF(M244&lt;22.5,"N",IF(M244&lt;67.5,"NE",IF(M244&lt;112.5,"E",IF(M244&lt;157.5,"SE",IF(M244&lt;202.5,"S",IF(M244&lt;247.5,"SW",IF(M244&lt;292.5,"W",IF(M244&lt;337.5,"NW","N"))))))))))</f>
        <v>SW</v>
      </c>
      <c r="O244" s="20" t="str">
        <f t="shared" si="61"/>
        <v>.</v>
      </c>
      <c r="P244" s="20" t="str">
        <f t="shared" si="74"/>
        <v>.</v>
      </c>
      <c r="Q244" s="21">
        <f t="shared" si="72"/>
        <v>0</v>
      </c>
      <c r="R244" s="21">
        <f t="shared" si="73"/>
        <v>0</v>
      </c>
      <c r="S244" s="8">
        <v>0</v>
      </c>
      <c r="T244" s="21" t="s">
        <v>4</v>
      </c>
      <c r="U244" s="21" t="str">
        <f t="shared" si="71"/>
        <v>.</v>
      </c>
      <c r="V244" s="3" t="s">
        <v>8</v>
      </c>
      <c r="W244" s="3">
        <v>2.5</v>
      </c>
      <c r="X244" s="3" t="s">
        <v>4</v>
      </c>
      <c r="Y244" s="14">
        <v>2</v>
      </c>
      <c r="Z244" s="14">
        <v>1</v>
      </c>
      <c r="AA244" s="14">
        <v>0</v>
      </c>
      <c r="AB244" s="23">
        <f t="shared" si="75"/>
        <v>0</v>
      </c>
      <c r="AC244" s="3" t="s">
        <v>277</v>
      </c>
      <c r="AD244" s="25">
        <v>1</v>
      </c>
      <c r="AE244" s="20" t="str">
        <f t="shared" si="62"/>
        <v>.</v>
      </c>
      <c r="AF244" s="20" t="str">
        <f t="shared" si="63"/>
        <v>.</v>
      </c>
      <c r="AG244" s="20" t="str">
        <f t="shared" si="69"/>
        <v>.</v>
      </c>
      <c r="AH244" s="20" t="str">
        <f t="shared" si="64"/>
        <v>.</v>
      </c>
      <c r="AI244" s="20">
        <f t="shared" si="65"/>
        <v>-70.710678118654741</v>
      </c>
      <c r="AJ244" s="20">
        <f t="shared" si="66"/>
        <v>-70.710678118654769</v>
      </c>
      <c r="AK244" s="20" t="str">
        <f t="shared" si="67"/>
        <v>.</v>
      </c>
      <c r="AL244" s="19">
        <v>100</v>
      </c>
      <c r="AM244" s="23">
        <f t="shared" si="68"/>
        <v>30.48</v>
      </c>
      <c r="AN244" s="19">
        <v>3.9269908169872414</v>
      </c>
    </row>
    <row r="245" spans="1:40" ht="13.5" thickBot="1" x14ac:dyDescent="0.25">
      <c r="A245" s="5">
        <v>42570</v>
      </c>
      <c r="B245" s="3">
        <v>24</v>
      </c>
      <c r="C245" s="26" t="s">
        <v>359</v>
      </c>
      <c r="D245" s="6">
        <v>0.37222222222222223</v>
      </c>
      <c r="E245" s="13">
        <v>9</v>
      </c>
      <c r="F245" s="13">
        <f t="shared" si="58"/>
        <v>54.00000000000005</v>
      </c>
      <c r="G245" s="3" t="s">
        <v>4</v>
      </c>
      <c r="H245" s="3" t="s">
        <v>4</v>
      </c>
      <c r="I245" s="3">
        <v>25.6</v>
      </c>
      <c r="J245" s="20" t="str">
        <f t="shared" si="59"/>
        <v>.</v>
      </c>
      <c r="K245" s="20" t="str">
        <f t="shared" si="60"/>
        <v>.</v>
      </c>
      <c r="L245" s="20" t="str">
        <f t="shared" si="70"/>
        <v>.</v>
      </c>
      <c r="M245" s="3">
        <v>225</v>
      </c>
      <c r="N245" s="20" t="str">
        <f>IF(B245=B245, N244, IF(M245=".",".",IF(M245&lt;22.5,"N",IF(M245&lt;67.5,"NE",IF(M245&lt;112.5,"E",IF(M245&lt;157.5,"SE",IF(M245&lt;202.5,"S",IF(M245&lt;247.5,"SW",IF(M245&lt;292.5,"W",IF(M245&lt;337.5,"NW","N"))))))))))</f>
        <v>SW</v>
      </c>
      <c r="O245" s="20" t="str">
        <f t="shared" si="61"/>
        <v>.</v>
      </c>
      <c r="P245" s="20" t="str">
        <f t="shared" si="74"/>
        <v>.</v>
      </c>
      <c r="Q245" s="21">
        <f t="shared" si="72"/>
        <v>0</v>
      </c>
      <c r="R245" s="21">
        <f t="shared" si="73"/>
        <v>0</v>
      </c>
      <c r="S245" s="8">
        <v>0</v>
      </c>
      <c r="T245" s="21" t="s">
        <v>4</v>
      </c>
      <c r="U245" s="21" t="str">
        <f t="shared" si="71"/>
        <v>.</v>
      </c>
      <c r="V245" s="3" t="s">
        <v>8</v>
      </c>
      <c r="W245" s="3">
        <v>0.9</v>
      </c>
      <c r="X245" s="3" t="s">
        <v>30</v>
      </c>
      <c r="Y245" s="14">
        <v>2</v>
      </c>
      <c r="Z245" s="14">
        <v>1</v>
      </c>
      <c r="AA245" s="14">
        <v>0</v>
      </c>
      <c r="AB245" s="23">
        <f t="shared" si="75"/>
        <v>0</v>
      </c>
      <c r="AC245" s="3" t="s">
        <v>277</v>
      </c>
      <c r="AD245" s="25">
        <v>1</v>
      </c>
      <c r="AE245" s="20">
        <f t="shared" si="62"/>
        <v>0</v>
      </c>
      <c r="AF245" s="20">
        <f t="shared" si="63"/>
        <v>0</v>
      </c>
      <c r="AG245" s="20">
        <f t="shared" si="69"/>
        <v>1</v>
      </c>
      <c r="AH245" s="20">
        <f t="shared" si="64"/>
        <v>0</v>
      </c>
      <c r="AI245" s="20">
        <f t="shared" si="65"/>
        <v>-70.710678118654741</v>
      </c>
      <c r="AJ245" s="20">
        <f t="shared" si="66"/>
        <v>-70.710678118654769</v>
      </c>
      <c r="AK245" s="20">
        <f t="shared" si="67"/>
        <v>0</v>
      </c>
      <c r="AL245" s="19">
        <v>100</v>
      </c>
      <c r="AM245" s="23">
        <f t="shared" si="68"/>
        <v>30.48</v>
      </c>
      <c r="AN245" s="19">
        <v>3.9269908169872414</v>
      </c>
    </row>
    <row r="246" spans="1:40" ht="13.5" thickBot="1" x14ac:dyDescent="0.25">
      <c r="A246" s="5">
        <v>42570</v>
      </c>
      <c r="B246" s="3">
        <v>24</v>
      </c>
      <c r="C246" s="26" t="s">
        <v>359</v>
      </c>
      <c r="D246" s="6">
        <v>0.41319444444444442</v>
      </c>
      <c r="E246" s="13">
        <v>10</v>
      </c>
      <c r="F246" s="13">
        <f t="shared" si="58"/>
        <v>113</v>
      </c>
      <c r="G246" s="3" t="s">
        <v>4</v>
      </c>
      <c r="H246" s="3" t="s">
        <v>4</v>
      </c>
      <c r="I246" s="3">
        <v>24.9</v>
      </c>
      <c r="J246" s="20" t="str">
        <f t="shared" si="59"/>
        <v>.</v>
      </c>
      <c r="K246" s="20" t="str">
        <f t="shared" si="60"/>
        <v>.</v>
      </c>
      <c r="L246" s="20" t="str">
        <f t="shared" si="70"/>
        <v>.</v>
      </c>
      <c r="M246" s="3">
        <v>225</v>
      </c>
      <c r="N246" s="20" t="str">
        <f>IF(B246=B245, N245, IF(M246=".",".",IF(M246&lt;22.5,"N",IF(M246&lt;67.5,"NE",IF(M246&lt;112.5,"E",IF(M246&lt;157.5,"SE",IF(M246&lt;202.5,"S",IF(M246&lt;247.5,"SW",IF(M246&lt;292.5,"W",IF(M246&lt;337.5,"NW","N"))))))))))</f>
        <v>SW</v>
      </c>
      <c r="O246" s="20" t="str">
        <f t="shared" si="61"/>
        <v>.</v>
      </c>
      <c r="P246" s="20" t="str">
        <f t="shared" si="74"/>
        <v>.</v>
      </c>
      <c r="Q246" s="21">
        <f t="shared" si="72"/>
        <v>0</v>
      </c>
      <c r="R246" s="21">
        <f t="shared" si="73"/>
        <v>0</v>
      </c>
      <c r="S246" s="8">
        <v>0</v>
      </c>
      <c r="T246" s="21" t="s">
        <v>4</v>
      </c>
      <c r="U246" s="21" t="str">
        <f t="shared" si="71"/>
        <v>.</v>
      </c>
      <c r="V246" s="3" t="s">
        <v>8</v>
      </c>
      <c r="W246" s="3">
        <v>3.4</v>
      </c>
      <c r="X246" s="3" t="s">
        <v>19</v>
      </c>
      <c r="Y246" s="14">
        <v>2</v>
      </c>
      <c r="Z246" s="14">
        <v>1</v>
      </c>
      <c r="AA246" s="14">
        <v>0</v>
      </c>
      <c r="AB246" s="23">
        <f t="shared" si="75"/>
        <v>0</v>
      </c>
      <c r="AC246" s="3" t="s">
        <v>277</v>
      </c>
      <c r="AD246" s="25">
        <v>1</v>
      </c>
      <c r="AE246" s="20">
        <f t="shared" si="62"/>
        <v>0</v>
      </c>
      <c r="AF246" s="20">
        <f t="shared" si="63"/>
        <v>0</v>
      </c>
      <c r="AG246" s="20">
        <f t="shared" si="69"/>
        <v>1</v>
      </c>
      <c r="AH246" s="20">
        <f t="shared" si="64"/>
        <v>0</v>
      </c>
      <c r="AI246" s="20">
        <f t="shared" si="65"/>
        <v>-70.710678118654741</v>
      </c>
      <c r="AJ246" s="20">
        <f t="shared" si="66"/>
        <v>-70.710678118654769</v>
      </c>
      <c r="AK246" s="20">
        <f t="shared" si="67"/>
        <v>0</v>
      </c>
      <c r="AL246" s="19">
        <v>100</v>
      </c>
      <c r="AM246" s="23">
        <f t="shared" si="68"/>
        <v>30.48</v>
      </c>
      <c r="AN246" s="19">
        <v>3.9269908169872414</v>
      </c>
    </row>
    <row r="247" spans="1:40" ht="13.5" thickBot="1" x14ac:dyDescent="0.25">
      <c r="A247" s="5">
        <v>42570</v>
      </c>
      <c r="B247" s="3">
        <v>24</v>
      </c>
      <c r="C247" s="26" t="s">
        <v>359</v>
      </c>
      <c r="D247" s="6">
        <v>0.45624999999999999</v>
      </c>
      <c r="E247" s="13">
        <v>11</v>
      </c>
      <c r="F247" s="13">
        <f t="shared" si="58"/>
        <v>175.00000000000003</v>
      </c>
      <c r="G247" s="3" t="s">
        <v>4</v>
      </c>
      <c r="H247" s="3" t="s">
        <v>4</v>
      </c>
      <c r="I247" s="3">
        <v>28.2</v>
      </c>
      <c r="J247" s="20" t="str">
        <f t="shared" si="59"/>
        <v>.</v>
      </c>
      <c r="K247" s="20" t="str">
        <f t="shared" si="60"/>
        <v>.</v>
      </c>
      <c r="L247" s="20" t="str">
        <f t="shared" si="70"/>
        <v>.</v>
      </c>
      <c r="M247" s="3">
        <v>225</v>
      </c>
      <c r="N247" s="20" t="str">
        <f>IF(B247=B247, N246, IF(M247=".",".",IF(M247&lt;22.5,"N",IF(M247&lt;67.5,"NE",IF(M247&lt;112.5,"E",IF(M247&lt;157.5,"SE",IF(M247&lt;202.5,"S",IF(M247&lt;247.5,"SW",IF(M247&lt;292.5,"W",IF(M247&lt;337.5,"NW","N"))))))))))</f>
        <v>SW</v>
      </c>
      <c r="O247" s="20" t="str">
        <f t="shared" si="61"/>
        <v>.</v>
      </c>
      <c r="P247" s="20" t="str">
        <f t="shared" si="74"/>
        <v>.</v>
      </c>
      <c r="Q247" s="21">
        <f t="shared" si="72"/>
        <v>0</v>
      </c>
      <c r="R247" s="21">
        <f t="shared" si="73"/>
        <v>0</v>
      </c>
      <c r="S247" s="8">
        <v>0</v>
      </c>
      <c r="T247" s="21" t="s">
        <v>4</v>
      </c>
      <c r="U247" s="21" t="str">
        <f t="shared" si="71"/>
        <v>.</v>
      </c>
      <c r="V247" s="3" t="s">
        <v>6</v>
      </c>
      <c r="W247" s="3">
        <v>0.4</v>
      </c>
      <c r="X247" s="3" t="s">
        <v>4</v>
      </c>
      <c r="Y247" s="14">
        <v>2</v>
      </c>
      <c r="Z247" s="14">
        <v>1</v>
      </c>
      <c r="AA247" s="14">
        <v>0</v>
      </c>
      <c r="AB247" s="23">
        <f t="shared" si="75"/>
        <v>0</v>
      </c>
      <c r="AC247" s="3" t="s">
        <v>277</v>
      </c>
      <c r="AD247" s="25">
        <v>1</v>
      </c>
      <c r="AE247" s="20">
        <f t="shared" si="62"/>
        <v>0</v>
      </c>
      <c r="AF247" s="20">
        <f t="shared" si="63"/>
        <v>0</v>
      </c>
      <c r="AG247" s="20">
        <f t="shared" si="69"/>
        <v>1</v>
      </c>
      <c r="AH247" s="20">
        <f t="shared" si="64"/>
        <v>0</v>
      </c>
      <c r="AI247" s="20">
        <f t="shared" si="65"/>
        <v>-70.710678118654741</v>
      </c>
      <c r="AJ247" s="20">
        <f t="shared" si="66"/>
        <v>-70.710678118654769</v>
      </c>
      <c r="AK247" s="20">
        <f t="shared" si="67"/>
        <v>0</v>
      </c>
      <c r="AL247" s="19">
        <v>100</v>
      </c>
      <c r="AM247" s="23">
        <f t="shared" si="68"/>
        <v>30.48</v>
      </c>
      <c r="AN247" s="19">
        <v>3.9269908169872414</v>
      </c>
    </row>
    <row r="248" spans="1:40" ht="13.5" thickBot="1" x14ac:dyDescent="0.25">
      <c r="A248" s="5">
        <v>42570</v>
      </c>
      <c r="B248" s="3">
        <v>24</v>
      </c>
      <c r="C248" s="26" t="s">
        <v>359</v>
      </c>
      <c r="D248" s="6">
        <v>0.49861111111111112</v>
      </c>
      <c r="E248" s="13">
        <v>12</v>
      </c>
      <c r="F248" s="13">
        <f t="shared" si="58"/>
        <v>236.00000000000006</v>
      </c>
      <c r="G248" s="3" t="s">
        <v>4</v>
      </c>
      <c r="H248" s="3" t="s">
        <v>4</v>
      </c>
      <c r="I248" s="3">
        <v>28.6</v>
      </c>
      <c r="J248" s="20" t="str">
        <f t="shared" si="59"/>
        <v>.</v>
      </c>
      <c r="K248" s="20" t="str">
        <f t="shared" si="60"/>
        <v>.</v>
      </c>
      <c r="L248" s="20" t="str">
        <f t="shared" si="70"/>
        <v>.</v>
      </c>
      <c r="M248" s="3">
        <v>225</v>
      </c>
      <c r="N248" s="20" t="str">
        <f>IF(B248=B247, N247, IF(M248=".",".",IF(M248&lt;22.5,"N",IF(M248&lt;67.5,"NE",IF(M248&lt;112.5,"E",IF(M248&lt;157.5,"SE",IF(M248&lt;202.5,"S",IF(M248&lt;247.5,"SW",IF(M248&lt;292.5,"W",IF(M248&lt;337.5,"NW","N"))))))))))</f>
        <v>SW</v>
      </c>
      <c r="O248" s="20" t="str">
        <f t="shared" si="61"/>
        <v>.</v>
      </c>
      <c r="P248" s="20" t="str">
        <f t="shared" si="74"/>
        <v>.</v>
      </c>
      <c r="Q248" s="21">
        <f t="shared" si="72"/>
        <v>0</v>
      </c>
      <c r="R248" s="21">
        <f t="shared" si="73"/>
        <v>0</v>
      </c>
      <c r="S248" s="8">
        <v>0</v>
      </c>
      <c r="T248" s="21" t="s">
        <v>4</v>
      </c>
      <c r="U248" s="21" t="str">
        <f t="shared" si="71"/>
        <v>.</v>
      </c>
      <c r="V248" s="3" t="s">
        <v>8</v>
      </c>
      <c r="W248" s="3">
        <v>2.6</v>
      </c>
      <c r="X248" s="3" t="s">
        <v>4</v>
      </c>
      <c r="Y248" s="14">
        <v>2</v>
      </c>
      <c r="Z248" s="14">
        <v>1</v>
      </c>
      <c r="AA248" s="14">
        <v>0</v>
      </c>
      <c r="AB248" s="23">
        <f t="shared" si="75"/>
        <v>0</v>
      </c>
      <c r="AC248" s="3" t="s">
        <v>277</v>
      </c>
      <c r="AD248" s="25">
        <v>1</v>
      </c>
      <c r="AE248" s="20">
        <f t="shared" si="62"/>
        <v>0</v>
      </c>
      <c r="AF248" s="20">
        <f t="shared" si="63"/>
        <v>0</v>
      </c>
      <c r="AG248" s="20">
        <f t="shared" si="69"/>
        <v>1</v>
      </c>
      <c r="AH248" s="20">
        <f t="shared" si="64"/>
        <v>0</v>
      </c>
      <c r="AI248" s="20">
        <f t="shared" si="65"/>
        <v>-70.710678118654741</v>
      </c>
      <c r="AJ248" s="20">
        <f t="shared" si="66"/>
        <v>-70.710678118654769</v>
      </c>
      <c r="AK248" s="20">
        <f t="shared" si="67"/>
        <v>0</v>
      </c>
      <c r="AL248" s="19">
        <v>100</v>
      </c>
      <c r="AM248" s="23">
        <f t="shared" si="68"/>
        <v>30.48</v>
      </c>
      <c r="AN248" s="19">
        <v>3.9269908169872414</v>
      </c>
    </row>
    <row r="249" spans="1:40" ht="13.5" thickBot="1" x14ac:dyDescent="0.25">
      <c r="A249" s="5">
        <v>42570</v>
      </c>
      <c r="B249" s="3">
        <v>24</v>
      </c>
      <c r="C249" s="26" t="s">
        <v>359</v>
      </c>
      <c r="D249" s="6">
        <v>0.54166666666666663</v>
      </c>
      <c r="E249" s="13">
        <v>13</v>
      </c>
      <c r="F249" s="13">
        <f t="shared" si="58"/>
        <v>298</v>
      </c>
      <c r="G249" s="3" t="s">
        <v>4</v>
      </c>
      <c r="H249" s="3" t="s">
        <v>4</v>
      </c>
      <c r="I249" s="3">
        <v>30</v>
      </c>
      <c r="J249" s="20" t="str">
        <f t="shared" si="59"/>
        <v>.</v>
      </c>
      <c r="K249" s="20" t="str">
        <f t="shared" si="60"/>
        <v>.</v>
      </c>
      <c r="L249" s="20" t="str">
        <f t="shared" si="70"/>
        <v>.</v>
      </c>
      <c r="M249" s="3">
        <v>225</v>
      </c>
      <c r="N249" s="20" t="str">
        <f>IF(B249=B249, N248, IF(M249=".",".",IF(M249&lt;22.5,"N",IF(M249&lt;67.5,"NE",IF(M249&lt;112.5,"E",IF(M249&lt;157.5,"SE",IF(M249&lt;202.5,"S",IF(M249&lt;247.5,"SW",IF(M249&lt;292.5,"W",IF(M249&lt;337.5,"NW","N"))))))))))</f>
        <v>SW</v>
      </c>
      <c r="O249" s="20" t="str">
        <f t="shared" si="61"/>
        <v>.</v>
      </c>
      <c r="P249" s="20" t="str">
        <f t="shared" si="74"/>
        <v>.</v>
      </c>
      <c r="Q249" s="21">
        <f t="shared" si="72"/>
        <v>0</v>
      </c>
      <c r="R249" s="21">
        <f t="shared" si="73"/>
        <v>0</v>
      </c>
      <c r="S249" s="8">
        <v>0</v>
      </c>
      <c r="T249" s="21" t="s">
        <v>4</v>
      </c>
      <c r="U249" s="21" t="str">
        <f t="shared" si="71"/>
        <v>.</v>
      </c>
      <c r="V249" s="3" t="s">
        <v>8</v>
      </c>
      <c r="W249" s="3">
        <v>0</v>
      </c>
      <c r="X249" s="3" t="s">
        <v>4</v>
      </c>
      <c r="Y249" s="14">
        <v>2</v>
      </c>
      <c r="Z249" s="14">
        <v>1</v>
      </c>
      <c r="AA249" s="14">
        <v>0</v>
      </c>
      <c r="AB249" s="23">
        <f t="shared" si="75"/>
        <v>0</v>
      </c>
      <c r="AC249" s="3" t="s">
        <v>277</v>
      </c>
      <c r="AD249" s="25">
        <v>1</v>
      </c>
      <c r="AE249" s="20">
        <f t="shared" si="62"/>
        <v>0</v>
      </c>
      <c r="AF249" s="20">
        <f t="shared" si="63"/>
        <v>0</v>
      </c>
      <c r="AG249" s="20">
        <f t="shared" si="69"/>
        <v>1</v>
      </c>
      <c r="AH249" s="20">
        <f t="shared" si="64"/>
        <v>0</v>
      </c>
      <c r="AI249" s="20">
        <f t="shared" si="65"/>
        <v>-70.710678118654741</v>
      </c>
      <c r="AJ249" s="20">
        <f t="shared" si="66"/>
        <v>-70.710678118654769</v>
      </c>
      <c r="AK249" s="20">
        <f t="shared" si="67"/>
        <v>0</v>
      </c>
      <c r="AL249" s="19">
        <v>100</v>
      </c>
      <c r="AM249" s="23">
        <f t="shared" si="68"/>
        <v>30.48</v>
      </c>
      <c r="AN249" s="19">
        <v>3.9269908169872414</v>
      </c>
    </row>
    <row r="250" spans="1:40" ht="13.5" thickBot="1" x14ac:dyDescent="0.25">
      <c r="A250" s="5">
        <v>42570</v>
      </c>
      <c r="B250" s="3">
        <v>24</v>
      </c>
      <c r="C250" s="26" t="s">
        <v>359</v>
      </c>
      <c r="D250" s="6">
        <v>0.58194444444444449</v>
      </c>
      <c r="E250" s="13">
        <v>14</v>
      </c>
      <c r="F250" s="13">
        <f t="shared" si="58"/>
        <v>356.00000000000011</v>
      </c>
      <c r="G250" s="3" t="s">
        <v>4</v>
      </c>
      <c r="H250" s="3" t="s">
        <v>4</v>
      </c>
      <c r="I250" s="3">
        <v>29.9</v>
      </c>
      <c r="J250" s="20" t="str">
        <f t="shared" si="59"/>
        <v>.</v>
      </c>
      <c r="K250" s="20" t="str">
        <f t="shared" si="60"/>
        <v>.</v>
      </c>
      <c r="L250" s="20" t="str">
        <f t="shared" si="70"/>
        <v>.</v>
      </c>
      <c r="M250" s="3">
        <v>225</v>
      </c>
      <c r="N250" s="20" t="str">
        <f>IF(B250=B249, N249, IF(M250=".",".",IF(M250&lt;22.5,"N",IF(M250&lt;67.5,"NE",IF(M250&lt;112.5,"E",IF(M250&lt;157.5,"SE",IF(M250&lt;202.5,"S",IF(M250&lt;247.5,"SW",IF(M250&lt;292.5,"W",IF(M250&lt;337.5,"NW","N"))))))))))</f>
        <v>SW</v>
      </c>
      <c r="O250" s="20" t="str">
        <f t="shared" si="61"/>
        <v>.</v>
      </c>
      <c r="P250" s="20" t="str">
        <f t="shared" si="74"/>
        <v>.</v>
      </c>
      <c r="Q250" s="21">
        <f t="shared" si="72"/>
        <v>0</v>
      </c>
      <c r="R250" s="21">
        <f t="shared" si="73"/>
        <v>0</v>
      </c>
      <c r="S250" s="8">
        <v>0</v>
      </c>
      <c r="T250" s="21" t="s">
        <v>4</v>
      </c>
      <c r="U250" s="21" t="str">
        <f t="shared" si="71"/>
        <v>.</v>
      </c>
      <c r="V250" s="3" t="s">
        <v>8</v>
      </c>
      <c r="W250" s="3">
        <v>3.5</v>
      </c>
      <c r="X250" s="3" t="s">
        <v>6</v>
      </c>
      <c r="Y250" s="14">
        <v>2</v>
      </c>
      <c r="Z250" s="14">
        <v>1</v>
      </c>
      <c r="AA250" s="14">
        <v>0</v>
      </c>
      <c r="AB250" s="23">
        <f t="shared" si="75"/>
        <v>0</v>
      </c>
      <c r="AC250" s="3" t="s">
        <v>277</v>
      </c>
      <c r="AD250" s="25">
        <v>1</v>
      </c>
      <c r="AE250" s="20">
        <f t="shared" si="62"/>
        <v>0</v>
      </c>
      <c r="AF250" s="20">
        <f t="shared" si="63"/>
        <v>0</v>
      </c>
      <c r="AG250" s="20">
        <f t="shared" si="69"/>
        <v>1</v>
      </c>
      <c r="AH250" s="20">
        <f t="shared" si="64"/>
        <v>0</v>
      </c>
      <c r="AI250" s="20">
        <f t="shared" si="65"/>
        <v>-70.710678118654741</v>
      </c>
      <c r="AJ250" s="20">
        <f t="shared" si="66"/>
        <v>-70.710678118654769</v>
      </c>
      <c r="AK250" s="20">
        <f t="shared" si="67"/>
        <v>0</v>
      </c>
      <c r="AL250" s="19">
        <v>100</v>
      </c>
      <c r="AM250" s="23">
        <f t="shared" si="68"/>
        <v>30.48</v>
      </c>
      <c r="AN250" s="19">
        <v>3.9269908169872414</v>
      </c>
    </row>
    <row r="251" spans="1:40" ht="13.5" thickBot="1" x14ac:dyDescent="0.25">
      <c r="A251" s="5">
        <v>42570</v>
      </c>
      <c r="B251" s="3">
        <v>24</v>
      </c>
      <c r="C251" s="26" t="s">
        <v>359</v>
      </c>
      <c r="D251" s="6">
        <v>0.62361111111111112</v>
      </c>
      <c r="E251" s="13">
        <v>15</v>
      </c>
      <c r="F251" s="13">
        <f t="shared" si="58"/>
        <v>416.00000000000006</v>
      </c>
      <c r="G251" s="3" t="s">
        <v>4</v>
      </c>
      <c r="H251" s="3" t="s">
        <v>4</v>
      </c>
      <c r="I251" s="3">
        <v>31.9</v>
      </c>
      <c r="J251" s="20" t="str">
        <f t="shared" si="59"/>
        <v>.</v>
      </c>
      <c r="K251" s="20" t="str">
        <f t="shared" si="60"/>
        <v>.</v>
      </c>
      <c r="L251" s="20" t="str">
        <f t="shared" si="70"/>
        <v>.</v>
      </c>
      <c r="M251" s="3">
        <v>225</v>
      </c>
      <c r="N251" s="20" t="str">
        <f>IF(B251=B251, N250, IF(M251=".",".",IF(M251&lt;22.5,"N",IF(M251&lt;67.5,"NE",IF(M251&lt;112.5,"E",IF(M251&lt;157.5,"SE",IF(M251&lt;202.5,"S",IF(M251&lt;247.5,"SW",IF(M251&lt;292.5,"W",IF(M251&lt;337.5,"NW","N"))))))))))</f>
        <v>SW</v>
      </c>
      <c r="O251" s="20" t="str">
        <f t="shared" si="61"/>
        <v>.</v>
      </c>
      <c r="P251" s="20" t="str">
        <f t="shared" si="74"/>
        <v>.</v>
      </c>
      <c r="Q251" s="21">
        <f t="shared" si="72"/>
        <v>0</v>
      </c>
      <c r="R251" s="21">
        <f t="shared" si="73"/>
        <v>0</v>
      </c>
      <c r="S251" s="8">
        <v>0</v>
      </c>
      <c r="T251" s="21" t="s">
        <v>4</v>
      </c>
      <c r="U251" s="21" t="str">
        <f t="shared" si="71"/>
        <v>.</v>
      </c>
      <c r="V251" s="3" t="s">
        <v>8</v>
      </c>
      <c r="W251" s="3">
        <v>2</v>
      </c>
      <c r="X251" s="3" t="s">
        <v>6</v>
      </c>
      <c r="Y251" s="14">
        <v>2</v>
      </c>
      <c r="Z251" s="14">
        <v>1</v>
      </c>
      <c r="AA251" s="14">
        <v>0</v>
      </c>
      <c r="AB251" s="23">
        <f t="shared" si="75"/>
        <v>0</v>
      </c>
      <c r="AC251" s="3" t="s">
        <v>277</v>
      </c>
      <c r="AD251" s="25">
        <v>1</v>
      </c>
      <c r="AE251" s="20">
        <f t="shared" si="62"/>
        <v>0</v>
      </c>
      <c r="AF251" s="20">
        <f t="shared" si="63"/>
        <v>0</v>
      </c>
      <c r="AG251" s="20">
        <f t="shared" si="69"/>
        <v>1</v>
      </c>
      <c r="AH251" s="20">
        <f t="shared" si="64"/>
        <v>0</v>
      </c>
      <c r="AI251" s="20">
        <f t="shared" si="65"/>
        <v>-70.710678118654741</v>
      </c>
      <c r="AJ251" s="20">
        <f t="shared" si="66"/>
        <v>-70.710678118654769</v>
      </c>
      <c r="AK251" s="20">
        <f t="shared" si="67"/>
        <v>0</v>
      </c>
      <c r="AL251" s="19">
        <v>100</v>
      </c>
      <c r="AM251" s="23">
        <f t="shared" si="68"/>
        <v>30.48</v>
      </c>
      <c r="AN251" s="19">
        <v>3.9269908169872414</v>
      </c>
    </row>
    <row r="252" spans="1:40" ht="13.5" thickBot="1" x14ac:dyDescent="0.25">
      <c r="A252" s="5">
        <v>42570</v>
      </c>
      <c r="B252" s="3">
        <v>24</v>
      </c>
      <c r="C252" s="26" t="s">
        <v>359</v>
      </c>
      <c r="D252" s="6">
        <v>0.66527777777777775</v>
      </c>
      <c r="E252" s="13">
        <v>16</v>
      </c>
      <c r="F252" s="13">
        <f t="shared" si="58"/>
        <v>476</v>
      </c>
      <c r="G252" s="3" t="s">
        <v>4</v>
      </c>
      <c r="H252" s="3" t="s">
        <v>4</v>
      </c>
      <c r="I252" s="3">
        <v>32.6</v>
      </c>
      <c r="J252" s="20" t="str">
        <f t="shared" si="59"/>
        <v>.</v>
      </c>
      <c r="K252" s="20" t="str">
        <f t="shared" si="60"/>
        <v>.</v>
      </c>
      <c r="L252" s="20" t="str">
        <f t="shared" si="70"/>
        <v>.</v>
      </c>
      <c r="M252" s="3">
        <v>225</v>
      </c>
      <c r="N252" s="20" t="str">
        <f>IF(B252=B251, N251, IF(M252=".",".",IF(M252&lt;22.5,"N",IF(M252&lt;67.5,"NE",IF(M252&lt;112.5,"E",IF(M252&lt;157.5,"SE",IF(M252&lt;202.5,"S",IF(M252&lt;247.5,"SW",IF(M252&lt;292.5,"W",IF(M252&lt;337.5,"NW","N"))))))))))</f>
        <v>SW</v>
      </c>
      <c r="O252" s="20" t="str">
        <f t="shared" si="61"/>
        <v>.</v>
      </c>
      <c r="P252" s="20" t="str">
        <f t="shared" si="74"/>
        <v>.</v>
      </c>
      <c r="Q252" s="21">
        <f t="shared" si="72"/>
        <v>0</v>
      </c>
      <c r="R252" s="21">
        <f t="shared" si="73"/>
        <v>0</v>
      </c>
      <c r="S252" s="8">
        <v>0</v>
      </c>
      <c r="T252" s="21" t="s">
        <v>4</v>
      </c>
      <c r="U252" s="21" t="str">
        <f t="shared" si="71"/>
        <v>.</v>
      </c>
      <c r="V252" s="3" t="s">
        <v>6</v>
      </c>
      <c r="W252" s="3">
        <v>0</v>
      </c>
      <c r="X252" s="3" t="s">
        <v>13</v>
      </c>
      <c r="Y252" s="14">
        <v>2</v>
      </c>
      <c r="Z252" s="14">
        <v>1</v>
      </c>
      <c r="AA252" s="14">
        <v>0</v>
      </c>
      <c r="AB252" s="23">
        <f t="shared" si="75"/>
        <v>0</v>
      </c>
      <c r="AC252" s="3" t="s">
        <v>277</v>
      </c>
      <c r="AD252" s="25">
        <v>1</v>
      </c>
      <c r="AE252" s="20">
        <f t="shared" si="62"/>
        <v>0</v>
      </c>
      <c r="AF252" s="20">
        <f t="shared" si="63"/>
        <v>0</v>
      </c>
      <c r="AG252" s="20">
        <f t="shared" si="69"/>
        <v>1</v>
      </c>
      <c r="AH252" s="20">
        <f t="shared" si="64"/>
        <v>0</v>
      </c>
      <c r="AI252" s="20">
        <f t="shared" si="65"/>
        <v>-70.710678118654741</v>
      </c>
      <c r="AJ252" s="20">
        <f t="shared" si="66"/>
        <v>-70.710678118654769</v>
      </c>
      <c r="AK252" s="20">
        <f t="shared" si="67"/>
        <v>0</v>
      </c>
      <c r="AL252" s="19">
        <v>100</v>
      </c>
      <c r="AM252" s="23">
        <f t="shared" si="68"/>
        <v>30.48</v>
      </c>
      <c r="AN252" s="19">
        <v>3.9269908169872414</v>
      </c>
    </row>
    <row r="253" spans="1:40" ht="13.5" thickBot="1" x14ac:dyDescent="0.25">
      <c r="A253" s="5">
        <v>42570</v>
      </c>
      <c r="B253" s="3">
        <v>24</v>
      </c>
      <c r="C253" s="26" t="s">
        <v>359</v>
      </c>
      <c r="D253" s="6">
        <v>0.70763888888888893</v>
      </c>
      <c r="E253" s="13">
        <v>17</v>
      </c>
      <c r="F253" s="13">
        <f t="shared" si="58"/>
        <v>537.00000000000011</v>
      </c>
      <c r="G253" s="3" t="s">
        <v>4</v>
      </c>
      <c r="H253" s="3" t="s">
        <v>4</v>
      </c>
      <c r="I253" s="3">
        <v>31.1</v>
      </c>
      <c r="J253" s="20" t="str">
        <f t="shared" si="59"/>
        <v>.</v>
      </c>
      <c r="K253" s="20" t="str">
        <f t="shared" si="60"/>
        <v>.</v>
      </c>
      <c r="L253" s="20" t="str">
        <f t="shared" si="70"/>
        <v>.</v>
      </c>
      <c r="M253" s="3">
        <v>225</v>
      </c>
      <c r="N253" s="20" t="str">
        <f>IF(B253=B253, N252, IF(M253=".",".",IF(M253&lt;22.5,"N",IF(M253&lt;67.5,"NE",IF(M253&lt;112.5,"E",IF(M253&lt;157.5,"SE",IF(M253&lt;202.5,"S",IF(M253&lt;247.5,"SW",IF(M253&lt;292.5,"W",IF(M253&lt;337.5,"NW","N"))))))))))</f>
        <v>SW</v>
      </c>
      <c r="O253" s="20" t="str">
        <f t="shared" si="61"/>
        <v>.</v>
      </c>
      <c r="P253" s="20" t="str">
        <f t="shared" si="74"/>
        <v>.</v>
      </c>
      <c r="Q253" s="21">
        <f t="shared" si="72"/>
        <v>0</v>
      </c>
      <c r="R253" s="21">
        <f t="shared" si="73"/>
        <v>0</v>
      </c>
      <c r="S253" s="8">
        <v>0</v>
      </c>
      <c r="T253" s="21" t="s">
        <v>4</v>
      </c>
      <c r="U253" s="21" t="str">
        <f t="shared" si="71"/>
        <v>.</v>
      </c>
      <c r="V253" s="3" t="s">
        <v>8</v>
      </c>
      <c r="W253" s="3">
        <v>2.5</v>
      </c>
      <c r="X253" s="3" t="s">
        <v>4</v>
      </c>
      <c r="Y253" s="14">
        <v>2</v>
      </c>
      <c r="Z253" s="14">
        <v>1</v>
      </c>
      <c r="AA253" s="14">
        <v>0</v>
      </c>
      <c r="AB253" s="23">
        <f t="shared" si="75"/>
        <v>0</v>
      </c>
      <c r="AC253" s="3" t="s">
        <v>277</v>
      </c>
      <c r="AD253" s="25">
        <v>1</v>
      </c>
      <c r="AE253" s="20">
        <f t="shared" si="62"/>
        <v>0</v>
      </c>
      <c r="AF253" s="20">
        <f t="shared" si="63"/>
        <v>0</v>
      </c>
      <c r="AG253" s="20">
        <f t="shared" si="69"/>
        <v>1</v>
      </c>
      <c r="AH253" s="20">
        <f t="shared" si="64"/>
        <v>0</v>
      </c>
      <c r="AI253" s="20">
        <f t="shared" si="65"/>
        <v>-70.710678118654741</v>
      </c>
      <c r="AJ253" s="20">
        <f t="shared" si="66"/>
        <v>-70.710678118654769</v>
      </c>
      <c r="AK253" s="20">
        <f t="shared" si="67"/>
        <v>0</v>
      </c>
      <c r="AL253" s="19">
        <v>100</v>
      </c>
      <c r="AM253" s="23">
        <f t="shared" si="68"/>
        <v>30.48</v>
      </c>
      <c r="AN253" s="19">
        <v>3.9269908169872414</v>
      </c>
    </row>
    <row r="254" spans="1:40" ht="13.5" thickBot="1" x14ac:dyDescent="0.25">
      <c r="A254" s="5">
        <v>42570</v>
      </c>
      <c r="B254" s="3">
        <v>24</v>
      </c>
      <c r="C254" s="26" t="s">
        <v>359</v>
      </c>
      <c r="D254" s="6">
        <v>0.74722222222222223</v>
      </c>
      <c r="E254" s="13">
        <v>18</v>
      </c>
      <c r="F254" s="13">
        <f t="shared" si="58"/>
        <v>594.00000000000011</v>
      </c>
      <c r="G254" s="3" t="s">
        <v>4</v>
      </c>
      <c r="H254" s="3" t="s">
        <v>4</v>
      </c>
      <c r="I254" s="3">
        <v>31.8</v>
      </c>
      <c r="J254" s="20" t="str">
        <f t="shared" si="59"/>
        <v>.</v>
      </c>
      <c r="K254" s="20" t="str">
        <f t="shared" si="60"/>
        <v>.</v>
      </c>
      <c r="L254" s="20" t="str">
        <f t="shared" si="70"/>
        <v>.</v>
      </c>
      <c r="M254" s="3">
        <v>225</v>
      </c>
      <c r="N254" s="20" t="str">
        <f>IF(B254=B253, N253, IF(M254=".",".",IF(M254&lt;22.5,"N",IF(M254&lt;67.5,"NE",IF(M254&lt;112.5,"E",IF(M254&lt;157.5,"SE",IF(M254&lt;202.5,"S",IF(M254&lt;247.5,"SW",IF(M254&lt;292.5,"W",IF(M254&lt;337.5,"NW","N"))))))))))</f>
        <v>SW</v>
      </c>
      <c r="O254" s="20" t="str">
        <f t="shared" si="61"/>
        <v>.</v>
      </c>
      <c r="P254" s="20" t="str">
        <f t="shared" si="74"/>
        <v>.</v>
      </c>
      <c r="Q254" s="21">
        <f t="shared" si="72"/>
        <v>0</v>
      </c>
      <c r="R254" s="21">
        <f t="shared" si="73"/>
        <v>0</v>
      </c>
      <c r="S254" s="8">
        <v>0</v>
      </c>
      <c r="T254" s="21">
        <f>SQRT((AJ254-AJ244)^2+(AI254-AI244)^2)</f>
        <v>0</v>
      </c>
      <c r="U254" s="21">
        <f t="shared" si="71"/>
        <v>0</v>
      </c>
      <c r="V254" s="3" t="s">
        <v>6</v>
      </c>
      <c r="W254" s="3">
        <v>0.8</v>
      </c>
      <c r="X254" s="3" t="s">
        <v>4</v>
      </c>
      <c r="Y254" s="14">
        <v>2</v>
      </c>
      <c r="Z254" s="14">
        <v>1</v>
      </c>
      <c r="AA254" s="14">
        <v>0</v>
      </c>
      <c r="AB254" s="23">
        <f t="shared" si="75"/>
        <v>0</v>
      </c>
      <c r="AC254" s="3" t="s">
        <v>277</v>
      </c>
      <c r="AD254" s="25">
        <v>1</v>
      </c>
      <c r="AE254" s="20">
        <f t="shared" si="62"/>
        <v>0</v>
      </c>
      <c r="AF254" s="20">
        <f t="shared" si="63"/>
        <v>0</v>
      </c>
      <c r="AG254" s="20">
        <f t="shared" si="69"/>
        <v>1</v>
      </c>
      <c r="AH254" s="20">
        <f t="shared" si="64"/>
        <v>0</v>
      </c>
      <c r="AI254" s="20">
        <f t="shared" si="65"/>
        <v>-70.710678118654741</v>
      </c>
      <c r="AJ254" s="20">
        <f t="shared" si="66"/>
        <v>-70.710678118654769</v>
      </c>
      <c r="AK254" s="20">
        <f t="shared" si="67"/>
        <v>0</v>
      </c>
      <c r="AL254" s="19">
        <v>100</v>
      </c>
      <c r="AM254" s="23">
        <f t="shared" si="68"/>
        <v>30.48</v>
      </c>
      <c r="AN254" s="19">
        <v>3.9269908169872414</v>
      </c>
    </row>
    <row r="255" spans="1:40" ht="13.5" thickBot="1" x14ac:dyDescent="0.25">
      <c r="A255" s="5">
        <v>42570</v>
      </c>
      <c r="B255" s="3">
        <v>25</v>
      </c>
      <c r="C255" s="26" t="s">
        <v>359</v>
      </c>
      <c r="D255" s="6">
        <v>0.34513888888888888</v>
      </c>
      <c r="E255" s="13">
        <v>8</v>
      </c>
      <c r="F255" s="13">
        <f t="shared" si="58"/>
        <v>0</v>
      </c>
      <c r="G255" s="3" t="s">
        <v>4</v>
      </c>
      <c r="H255" s="3" t="s">
        <v>4</v>
      </c>
      <c r="I255" s="3">
        <v>24.5</v>
      </c>
      <c r="J255" s="20" t="str">
        <f t="shared" si="59"/>
        <v>.</v>
      </c>
      <c r="K255" s="20" t="str">
        <f t="shared" si="60"/>
        <v>.</v>
      </c>
      <c r="L255" s="20" t="str">
        <f t="shared" si="70"/>
        <v>.</v>
      </c>
      <c r="M255" s="3">
        <v>315</v>
      </c>
      <c r="N255" s="20" t="str">
        <f>IF(B255=B255, N254, IF(M255=".",".",IF(M255&lt;22.5,"N",IF(M255&lt;67.5,"NE",IF(M255&lt;112.5,"E",IF(M255&lt;157.5,"SE",IF(M255&lt;202.5,"S",IF(M255&lt;247.5,"SW",IF(M255&lt;292.5,"W",IF(M255&lt;337.5,"NW","N"))))))))))</f>
        <v>SW</v>
      </c>
      <c r="O255" s="20" t="str">
        <f t="shared" si="61"/>
        <v>.</v>
      </c>
      <c r="P255" s="20" t="str">
        <f t="shared" si="74"/>
        <v>.</v>
      </c>
      <c r="Q255" s="21">
        <f t="shared" si="72"/>
        <v>0</v>
      </c>
      <c r="R255" s="21">
        <f t="shared" si="73"/>
        <v>0</v>
      </c>
      <c r="S255" s="8">
        <v>0</v>
      </c>
      <c r="T255" s="21" t="s">
        <v>4</v>
      </c>
      <c r="U255" s="21" t="str">
        <f t="shared" si="71"/>
        <v>.</v>
      </c>
      <c r="V255" s="3" t="s">
        <v>7</v>
      </c>
      <c r="W255" s="3">
        <v>0.5</v>
      </c>
      <c r="X255" s="3" t="s">
        <v>4</v>
      </c>
      <c r="Y255" s="14">
        <v>2</v>
      </c>
      <c r="Z255" s="14">
        <v>1</v>
      </c>
      <c r="AA255" s="14">
        <v>0</v>
      </c>
      <c r="AB255" s="23">
        <f t="shared" si="75"/>
        <v>0</v>
      </c>
      <c r="AC255" s="3" t="s">
        <v>278</v>
      </c>
      <c r="AD255" s="25">
        <v>1</v>
      </c>
      <c r="AE255" s="20" t="str">
        <f t="shared" si="62"/>
        <v>.</v>
      </c>
      <c r="AF255" s="20" t="str">
        <f t="shared" si="63"/>
        <v>.</v>
      </c>
      <c r="AG255" s="20" t="str">
        <f t="shared" si="69"/>
        <v>.</v>
      </c>
      <c r="AH255" s="20" t="str">
        <f t="shared" si="64"/>
        <v>.</v>
      </c>
      <c r="AI255" s="20">
        <f t="shared" si="65"/>
        <v>-70.710678118654769</v>
      </c>
      <c r="AJ255" s="20">
        <f t="shared" si="66"/>
        <v>70.710678118654741</v>
      </c>
      <c r="AK255" s="20" t="str">
        <f t="shared" si="67"/>
        <v>.</v>
      </c>
      <c r="AL255" s="19">
        <v>100</v>
      </c>
      <c r="AM255" s="23">
        <f t="shared" si="68"/>
        <v>30.48</v>
      </c>
      <c r="AN255" s="19">
        <v>5.497787143782138</v>
      </c>
    </row>
    <row r="256" spans="1:40" ht="13.5" thickBot="1" x14ac:dyDescent="0.25">
      <c r="A256" s="5">
        <v>42570</v>
      </c>
      <c r="B256" s="3">
        <v>25</v>
      </c>
      <c r="C256" s="26" t="s">
        <v>359</v>
      </c>
      <c r="D256" s="6">
        <v>0.3888888888888889</v>
      </c>
      <c r="E256" s="13">
        <v>9</v>
      </c>
      <c r="F256" s="13">
        <f t="shared" si="58"/>
        <v>63.000000000000014</v>
      </c>
      <c r="G256" s="3" t="s">
        <v>4</v>
      </c>
      <c r="H256" s="3" t="s">
        <v>4</v>
      </c>
      <c r="I256" s="3">
        <v>27.7</v>
      </c>
      <c r="J256" s="20" t="str">
        <f t="shared" si="59"/>
        <v>.</v>
      </c>
      <c r="K256" s="20" t="str">
        <f t="shared" si="60"/>
        <v>.</v>
      </c>
      <c r="L256" s="20" t="str">
        <f t="shared" si="70"/>
        <v>.</v>
      </c>
      <c r="M256" s="3">
        <v>315</v>
      </c>
      <c r="N256" s="20" t="str">
        <f>IF(B256=B255, N255, IF(M256=".",".",IF(M256&lt;22.5,"N",IF(M256&lt;67.5,"NE",IF(M256&lt;112.5,"E",IF(M256&lt;157.5,"SE",IF(M256&lt;202.5,"S",IF(M256&lt;247.5,"SW",IF(M256&lt;292.5,"W",IF(M256&lt;337.5,"NW","N"))))))))))</f>
        <v>SW</v>
      </c>
      <c r="O256" s="20" t="str">
        <f t="shared" si="61"/>
        <v>.</v>
      </c>
      <c r="P256" s="20" t="str">
        <f t="shared" si="74"/>
        <v>.</v>
      </c>
      <c r="Q256" s="21">
        <f t="shared" si="72"/>
        <v>0</v>
      </c>
      <c r="R256" s="21">
        <f t="shared" si="73"/>
        <v>0</v>
      </c>
      <c r="S256" s="8">
        <v>0</v>
      </c>
      <c r="T256" s="21" t="s">
        <v>4</v>
      </c>
      <c r="U256" s="21" t="str">
        <f t="shared" si="71"/>
        <v>.</v>
      </c>
      <c r="V256" s="3" t="s">
        <v>7</v>
      </c>
      <c r="W256" s="3">
        <v>1.4</v>
      </c>
      <c r="X256" s="3" t="s">
        <v>34</v>
      </c>
      <c r="Y256" s="14">
        <v>2</v>
      </c>
      <c r="Z256" s="14">
        <v>1</v>
      </c>
      <c r="AA256" s="14">
        <v>0</v>
      </c>
      <c r="AB256" s="23">
        <f t="shared" si="75"/>
        <v>0</v>
      </c>
      <c r="AC256" s="3" t="s">
        <v>278</v>
      </c>
      <c r="AD256" s="25">
        <v>1</v>
      </c>
      <c r="AE256" s="20">
        <f t="shared" si="62"/>
        <v>0</v>
      </c>
      <c r="AF256" s="20">
        <f t="shared" si="63"/>
        <v>0</v>
      </c>
      <c r="AG256" s="20">
        <f t="shared" si="69"/>
        <v>1</v>
      </c>
      <c r="AH256" s="20">
        <f t="shared" si="64"/>
        <v>0</v>
      </c>
      <c r="AI256" s="20">
        <f t="shared" si="65"/>
        <v>-70.710678118654769</v>
      </c>
      <c r="AJ256" s="20">
        <f t="shared" si="66"/>
        <v>70.710678118654741</v>
      </c>
      <c r="AK256" s="20">
        <f t="shared" si="67"/>
        <v>0</v>
      </c>
      <c r="AL256" s="19">
        <v>100</v>
      </c>
      <c r="AM256" s="23">
        <f t="shared" si="68"/>
        <v>30.48</v>
      </c>
      <c r="AN256" s="19">
        <v>5.497787143782138</v>
      </c>
    </row>
    <row r="257" spans="1:40" ht="13.5" thickBot="1" x14ac:dyDescent="0.25">
      <c r="A257" s="5">
        <v>42570</v>
      </c>
      <c r="B257" s="3">
        <v>25</v>
      </c>
      <c r="C257" s="26" t="s">
        <v>359</v>
      </c>
      <c r="D257" s="6">
        <v>0.42499999999999999</v>
      </c>
      <c r="E257" s="13">
        <v>10</v>
      </c>
      <c r="F257" s="13">
        <f t="shared" si="58"/>
        <v>114.99999999999999</v>
      </c>
      <c r="G257" s="3" t="s">
        <v>4</v>
      </c>
      <c r="H257" s="3" t="s">
        <v>4</v>
      </c>
      <c r="I257" s="3">
        <v>29</v>
      </c>
      <c r="J257" s="20" t="str">
        <f t="shared" si="59"/>
        <v>.</v>
      </c>
      <c r="K257" s="20" t="str">
        <f t="shared" si="60"/>
        <v>.</v>
      </c>
      <c r="L257" s="20" t="str">
        <f t="shared" si="70"/>
        <v>.</v>
      </c>
      <c r="M257" s="3">
        <v>315</v>
      </c>
      <c r="N257" s="20" t="str">
        <f>IF(B257=B256, N256, IF(M257=".",".",IF(M257&lt;22.5,"N",IF(M257&lt;67.5,"NE",IF(M257&lt;112.5,"E",IF(M257&lt;157.5,"SE",IF(M257&lt;202.5,"S",IF(M257&lt;247.5,"SW",IF(M257&lt;292.5,"W",IF(M257&lt;337.5,"NW","N"))))))))))</f>
        <v>SW</v>
      </c>
      <c r="O257" s="20" t="str">
        <f t="shared" si="61"/>
        <v>.</v>
      </c>
      <c r="P257" s="20" t="str">
        <f t="shared" si="74"/>
        <v>.</v>
      </c>
      <c r="Q257" s="21">
        <f t="shared" si="72"/>
        <v>0</v>
      </c>
      <c r="R257" s="21">
        <f t="shared" si="73"/>
        <v>0</v>
      </c>
      <c r="S257" s="8">
        <v>0</v>
      </c>
      <c r="T257" s="21" t="s">
        <v>4</v>
      </c>
      <c r="U257" s="21" t="str">
        <f t="shared" si="71"/>
        <v>.</v>
      </c>
      <c r="V257" s="3" t="s">
        <v>7</v>
      </c>
      <c r="W257" s="3">
        <v>0</v>
      </c>
      <c r="X257" s="3" t="s">
        <v>16</v>
      </c>
      <c r="Y257" s="14">
        <v>2</v>
      </c>
      <c r="Z257" s="14">
        <v>1</v>
      </c>
      <c r="AA257" s="14">
        <v>0</v>
      </c>
      <c r="AB257" s="23">
        <f t="shared" si="75"/>
        <v>0</v>
      </c>
      <c r="AC257" s="3" t="s">
        <v>278</v>
      </c>
      <c r="AD257" s="25">
        <v>1</v>
      </c>
      <c r="AE257" s="20">
        <f t="shared" si="62"/>
        <v>0</v>
      </c>
      <c r="AF257" s="20">
        <f t="shared" si="63"/>
        <v>0</v>
      </c>
      <c r="AG257" s="20">
        <f t="shared" si="69"/>
        <v>1</v>
      </c>
      <c r="AH257" s="20">
        <f t="shared" si="64"/>
        <v>0</v>
      </c>
      <c r="AI257" s="20">
        <f t="shared" si="65"/>
        <v>-70.710678118654769</v>
      </c>
      <c r="AJ257" s="20">
        <f t="shared" si="66"/>
        <v>70.710678118654741</v>
      </c>
      <c r="AK257" s="20">
        <f t="shared" si="67"/>
        <v>0</v>
      </c>
      <c r="AL257" s="19">
        <v>100</v>
      </c>
      <c r="AM257" s="23">
        <f t="shared" si="68"/>
        <v>30.48</v>
      </c>
      <c r="AN257" s="19">
        <v>5.497787143782138</v>
      </c>
    </row>
    <row r="258" spans="1:40" ht="13.5" thickBot="1" x14ac:dyDescent="0.25">
      <c r="A258" s="5">
        <v>42570</v>
      </c>
      <c r="B258" s="3">
        <v>25</v>
      </c>
      <c r="C258" s="26" t="s">
        <v>359</v>
      </c>
      <c r="D258" s="6">
        <v>0.4680555555555555</v>
      </c>
      <c r="E258" s="13">
        <v>11</v>
      </c>
      <c r="F258" s="13">
        <f t="shared" ref="F258:F321" si="76">IF(B258=B257,((D258-D257)*1440)+F257,0)</f>
        <v>176.99999999999994</v>
      </c>
      <c r="G258" s="3" t="s">
        <v>4</v>
      </c>
      <c r="H258" s="3" t="s">
        <v>4</v>
      </c>
      <c r="I258" s="3">
        <v>30.7</v>
      </c>
      <c r="J258" s="20" t="str">
        <f t="shared" ref="J258:J321" si="77">IF(AH258=".",".",IF(AH258=0,".",ACOS(AF258/(AG258*AH258))))</f>
        <v>.</v>
      </c>
      <c r="K258" s="20" t="str">
        <f t="shared" ref="K258:K321" si="78">IF(J258=".",".",IF(AK258&lt;0,360-DEGREES(J258),DEGREES(J258)))</f>
        <v>.</v>
      </c>
      <c r="L258" s="20" t="str">
        <f t="shared" si="70"/>
        <v>.</v>
      </c>
      <c r="M258" s="3">
        <v>315</v>
      </c>
      <c r="N258" s="20" t="str">
        <f>IF(B258=B258, N257, IF(M258=".",".",IF(M258&lt;22.5,"N",IF(M258&lt;67.5,"NE",IF(M258&lt;112.5,"E",IF(M258&lt;157.5,"SE",IF(M258&lt;202.5,"S",IF(M258&lt;247.5,"SW",IF(M258&lt;292.5,"W",IF(M258&lt;337.5,"NW","N"))))))))))</f>
        <v>SW</v>
      </c>
      <c r="O258" s="20" t="str">
        <f t="shared" ref="O258:O321" si="79">IF(K258=".",".",IF(K258&lt;22.5,"N",IF(K258&lt;67.5,"NE",IF(K258&lt;112.5,"E",IF(K258&lt;157.5,"SE",IF(K258&lt;202.5,"S",IF(K258&lt;247.5,"SW",IF(K258&lt;292.5,"W",IF(K258&lt;337.5,"NW","N")))))))))</f>
        <v>.</v>
      </c>
      <c r="P258" s="20" t="str">
        <f t="shared" si="74"/>
        <v>.</v>
      </c>
      <c r="Q258" s="21">
        <f t="shared" si="72"/>
        <v>0</v>
      </c>
      <c r="R258" s="21">
        <f t="shared" si="73"/>
        <v>0</v>
      </c>
      <c r="S258" s="8">
        <v>0</v>
      </c>
      <c r="T258" s="21" t="s">
        <v>4</v>
      </c>
      <c r="U258" s="21" t="str">
        <f t="shared" si="71"/>
        <v>.</v>
      </c>
      <c r="V258" s="3" t="s">
        <v>7</v>
      </c>
      <c r="W258" s="3">
        <v>2.5</v>
      </c>
      <c r="X258" s="3" t="s">
        <v>22</v>
      </c>
      <c r="Y258" s="14">
        <v>2</v>
      </c>
      <c r="Z258" s="14">
        <v>1</v>
      </c>
      <c r="AA258" s="14">
        <v>0</v>
      </c>
      <c r="AB258" s="23">
        <f t="shared" si="75"/>
        <v>0</v>
      </c>
      <c r="AC258" s="3" t="s">
        <v>278</v>
      </c>
      <c r="AD258" s="25">
        <v>1</v>
      </c>
      <c r="AE258" s="20">
        <f t="shared" ref="AE258:AE321" si="80">IF(AJ258=".",".",IF(AJ257=".",".",IF(B258=B257,AJ258-AJ257,".")))</f>
        <v>0</v>
      </c>
      <c r="AF258" s="20">
        <f t="shared" ref="AF258:AF321" si="81">IF(AE258=".",".", 0*AK258+1*AE258)</f>
        <v>0</v>
      </c>
      <c r="AG258" s="20">
        <f t="shared" si="69"/>
        <v>1</v>
      </c>
      <c r="AH258" s="20">
        <f t="shared" ref="AH258:AH321" si="82">IF(AG258=".",".",SQRT((AK258)^2+(AE258)^2))</f>
        <v>0</v>
      </c>
      <c r="AI258" s="20">
        <f t="shared" ref="AI258:AI321" si="83">IF(AN258=".",".",IF(M258&lt;90,AL258*SIN(AN258),IF(M258&lt;180,AL258*SIN(AN258),IF(M258&lt;270,AL258*SIN(AN258),AL258*SIN(AN258)))))</f>
        <v>-70.710678118654769</v>
      </c>
      <c r="AJ258" s="20">
        <f t="shared" ref="AJ258:AJ321" si="84">IF(AN258=".",".",IF(M258&lt;90,AL258*COS(AN258),IF(M258&lt;180,AL258*COS(AN258),IF(M258&lt;270,AL258*COS(AN258),AL258*COS(AN258)))))</f>
        <v>70.710678118654741</v>
      </c>
      <c r="AK258" s="20">
        <f t="shared" ref="AK258:AK321" si="85">IF(AI258=".",".",IF(AI257=".",".",IF(B258=B257,AI258-AI257,".")))</f>
        <v>0</v>
      </c>
      <c r="AL258" s="19">
        <v>100</v>
      </c>
      <c r="AM258" s="23">
        <f t="shared" ref="AM258:AM321" si="86">IF(AL258=".",".",AL258*0.3048)</f>
        <v>30.48</v>
      </c>
      <c r="AN258" s="19">
        <v>5.497787143782138</v>
      </c>
    </row>
    <row r="259" spans="1:40" ht="13.5" thickBot="1" x14ac:dyDescent="0.25">
      <c r="A259" s="5">
        <v>42570</v>
      </c>
      <c r="B259" s="3">
        <v>25</v>
      </c>
      <c r="C259" s="26" t="s">
        <v>359</v>
      </c>
      <c r="D259" s="6">
        <v>0.5083333333333333</v>
      </c>
      <c r="E259" s="13">
        <v>12</v>
      </c>
      <c r="F259" s="13">
        <f t="shared" si="76"/>
        <v>234.99999999999997</v>
      </c>
      <c r="G259" s="3" t="s">
        <v>4</v>
      </c>
      <c r="H259" s="3" t="s">
        <v>4</v>
      </c>
      <c r="I259" s="3">
        <v>32.200000000000003</v>
      </c>
      <c r="J259" s="20" t="str">
        <f t="shared" si="77"/>
        <v>.</v>
      </c>
      <c r="K259" s="20" t="str">
        <f t="shared" si="78"/>
        <v>.</v>
      </c>
      <c r="L259" s="20" t="str">
        <f t="shared" si="70"/>
        <v>.</v>
      </c>
      <c r="M259" s="3">
        <v>315</v>
      </c>
      <c r="N259" s="20" t="str">
        <f>IF(B259=B258, N258, IF(M259=".",".",IF(M259&lt;22.5,"N",IF(M259&lt;67.5,"NE",IF(M259&lt;112.5,"E",IF(M259&lt;157.5,"SE",IF(M259&lt;202.5,"S",IF(M259&lt;247.5,"SW",IF(M259&lt;292.5,"W",IF(M259&lt;337.5,"NW","N"))))))))))</f>
        <v>SW</v>
      </c>
      <c r="O259" s="20" t="str">
        <f t="shared" si="79"/>
        <v>.</v>
      </c>
      <c r="P259" s="20" t="str">
        <f t="shared" si="74"/>
        <v>.</v>
      </c>
      <c r="Q259" s="21">
        <f t="shared" si="72"/>
        <v>0</v>
      </c>
      <c r="R259" s="21">
        <f t="shared" si="73"/>
        <v>0</v>
      </c>
      <c r="S259" s="8">
        <v>0</v>
      </c>
      <c r="T259" s="21" t="s">
        <v>4</v>
      </c>
      <c r="U259" s="21" t="str">
        <f t="shared" si="71"/>
        <v>.</v>
      </c>
      <c r="V259" s="3" t="s">
        <v>7</v>
      </c>
      <c r="W259" s="3">
        <v>1.5</v>
      </c>
      <c r="X259" s="3" t="s">
        <v>6</v>
      </c>
      <c r="Y259" s="14">
        <v>2</v>
      </c>
      <c r="Z259" s="14">
        <v>1</v>
      </c>
      <c r="AA259" s="14">
        <v>0</v>
      </c>
      <c r="AB259" s="23">
        <f t="shared" si="75"/>
        <v>0</v>
      </c>
      <c r="AC259" s="3" t="s">
        <v>278</v>
      </c>
      <c r="AD259" s="25">
        <v>1</v>
      </c>
      <c r="AE259" s="20">
        <f t="shared" si="80"/>
        <v>0</v>
      </c>
      <c r="AF259" s="20">
        <f t="shared" si="81"/>
        <v>0</v>
      </c>
      <c r="AG259" s="20">
        <f t="shared" ref="AG259:AG322" si="87">IF(AF259=".",".",1)</f>
        <v>1</v>
      </c>
      <c r="AH259" s="20">
        <f t="shared" si="82"/>
        <v>0</v>
      </c>
      <c r="AI259" s="20">
        <f t="shared" si="83"/>
        <v>-70.710678118654769</v>
      </c>
      <c r="AJ259" s="20">
        <f t="shared" si="84"/>
        <v>70.710678118654741</v>
      </c>
      <c r="AK259" s="20">
        <f t="shared" si="85"/>
        <v>0</v>
      </c>
      <c r="AL259" s="19">
        <v>100</v>
      </c>
      <c r="AM259" s="23">
        <f t="shared" si="86"/>
        <v>30.48</v>
      </c>
      <c r="AN259" s="19">
        <v>5.497787143782138</v>
      </c>
    </row>
    <row r="260" spans="1:40" ht="13.5" thickBot="1" x14ac:dyDescent="0.25">
      <c r="A260" s="5">
        <v>42570</v>
      </c>
      <c r="B260" s="3">
        <v>25</v>
      </c>
      <c r="C260" s="26" t="s">
        <v>359</v>
      </c>
      <c r="D260" s="6">
        <v>0.55069444444444449</v>
      </c>
      <c r="E260" s="13">
        <v>13</v>
      </c>
      <c r="F260" s="13">
        <f t="shared" si="76"/>
        <v>296.00000000000006</v>
      </c>
      <c r="G260" s="3" t="s">
        <v>4</v>
      </c>
      <c r="H260" s="3" t="s">
        <v>4</v>
      </c>
      <c r="I260" s="3">
        <v>30</v>
      </c>
      <c r="J260" s="20" t="str">
        <f t="shared" si="77"/>
        <v>.</v>
      </c>
      <c r="K260" s="20" t="str">
        <f t="shared" si="78"/>
        <v>.</v>
      </c>
      <c r="L260" s="20" t="str">
        <f t="shared" si="70"/>
        <v>.</v>
      </c>
      <c r="M260" s="3">
        <v>315</v>
      </c>
      <c r="N260" s="20" t="str">
        <f>IF(B260=B260, N259, IF(M260=".",".",IF(M260&lt;22.5,"N",IF(M260&lt;67.5,"NE",IF(M260&lt;112.5,"E",IF(M260&lt;157.5,"SE",IF(M260&lt;202.5,"S",IF(M260&lt;247.5,"SW",IF(M260&lt;292.5,"W",IF(M260&lt;337.5,"NW","N"))))))))))</f>
        <v>SW</v>
      </c>
      <c r="O260" s="20" t="str">
        <f t="shared" si="79"/>
        <v>.</v>
      </c>
      <c r="P260" s="20" t="str">
        <f t="shared" si="74"/>
        <v>.</v>
      </c>
      <c r="Q260" s="21">
        <f t="shared" si="72"/>
        <v>0</v>
      </c>
      <c r="R260" s="21">
        <f t="shared" si="73"/>
        <v>0</v>
      </c>
      <c r="S260" s="8">
        <v>0</v>
      </c>
      <c r="T260" s="21" t="s">
        <v>4</v>
      </c>
      <c r="U260" s="21" t="str">
        <f t="shared" si="71"/>
        <v>.</v>
      </c>
      <c r="V260" s="3" t="s">
        <v>6</v>
      </c>
      <c r="W260" s="3">
        <v>1.9</v>
      </c>
      <c r="X260" s="3" t="s">
        <v>4</v>
      </c>
      <c r="Y260" s="14">
        <v>2</v>
      </c>
      <c r="Z260" s="14">
        <v>1</v>
      </c>
      <c r="AA260" s="14">
        <v>0</v>
      </c>
      <c r="AB260" s="23">
        <f t="shared" si="75"/>
        <v>0</v>
      </c>
      <c r="AC260" s="3" t="s">
        <v>278</v>
      </c>
      <c r="AD260" s="25">
        <v>1</v>
      </c>
      <c r="AE260" s="20">
        <f t="shared" si="80"/>
        <v>0</v>
      </c>
      <c r="AF260" s="20">
        <f t="shared" si="81"/>
        <v>0</v>
      </c>
      <c r="AG260" s="20">
        <f t="shared" si="87"/>
        <v>1</v>
      </c>
      <c r="AH260" s="20">
        <f t="shared" si="82"/>
        <v>0</v>
      </c>
      <c r="AI260" s="20">
        <f t="shared" si="83"/>
        <v>-70.710678118654769</v>
      </c>
      <c r="AJ260" s="20">
        <f t="shared" si="84"/>
        <v>70.710678118654741</v>
      </c>
      <c r="AK260" s="20">
        <f t="shared" si="85"/>
        <v>0</v>
      </c>
      <c r="AL260" s="19">
        <v>100</v>
      </c>
      <c r="AM260" s="23">
        <f t="shared" si="86"/>
        <v>30.48</v>
      </c>
      <c r="AN260" s="19">
        <v>5.497787143782138</v>
      </c>
    </row>
    <row r="261" spans="1:40" ht="13.5" thickBot="1" x14ac:dyDescent="0.25">
      <c r="A261" s="5">
        <v>42570</v>
      </c>
      <c r="B261" s="3">
        <v>25</v>
      </c>
      <c r="C261" s="26" t="s">
        <v>359</v>
      </c>
      <c r="D261" s="6">
        <v>0.58958333333333335</v>
      </c>
      <c r="E261" s="13">
        <v>14</v>
      </c>
      <c r="F261" s="13">
        <f t="shared" si="76"/>
        <v>352</v>
      </c>
      <c r="G261" s="3" t="s">
        <v>4</v>
      </c>
      <c r="H261" s="3" t="s">
        <v>4</v>
      </c>
      <c r="I261" s="3">
        <v>31.3</v>
      </c>
      <c r="J261" s="20" t="str">
        <f t="shared" si="77"/>
        <v>.</v>
      </c>
      <c r="K261" s="20" t="str">
        <f t="shared" si="78"/>
        <v>.</v>
      </c>
      <c r="L261" s="20" t="str">
        <f t="shared" ref="L261:L324" si="88">IF(K261=".",".",IF(K261-K260&gt;180,(K261-K260)-360,IF(K261-K260&lt;-180,-360-(K261-K260),IF(K261-K260&gt;180,360-(K261-K260),K261-K260))))</f>
        <v>.</v>
      </c>
      <c r="M261" s="3">
        <v>315</v>
      </c>
      <c r="N261" s="20" t="str">
        <f>IF(B261=B260, N260, IF(M261=".",".",IF(M261&lt;22.5,"N",IF(M261&lt;67.5,"NE",IF(M261&lt;112.5,"E",IF(M261&lt;157.5,"SE",IF(M261&lt;202.5,"S",IF(M261&lt;247.5,"SW",IF(M261&lt;292.5,"W",IF(M261&lt;337.5,"NW","N"))))))))))</f>
        <v>SW</v>
      </c>
      <c r="O261" s="20" t="str">
        <f t="shared" si="79"/>
        <v>.</v>
      </c>
      <c r="P261" s="20" t="str">
        <f t="shared" si="74"/>
        <v>.</v>
      </c>
      <c r="Q261" s="21">
        <f t="shared" si="72"/>
        <v>0</v>
      </c>
      <c r="R261" s="21">
        <f t="shared" si="73"/>
        <v>0</v>
      </c>
      <c r="S261" s="8">
        <v>0</v>
      </c>
      <c r="T261" s="21" t="s">
        <v>4</v>
      </c>
      <c r="U261" s="21" t="str">
        <f t="shared" ref="U261:U324" si="89">IF(T261=".",".",IF(T261=0,0,R261/T261))</f>
        <v>.</v>
      </c>
      <c r="V261" s="3" t="s">
        <v>7</v>
      </c>
      <c r="W261" s="3">
        <v>1.3</v>
      </c>
      <c r="X261" s="3" t="s">
        <v>6</v>
      </c>
      <c r="Y261" s="14">
        <v>2</v>
      </c>
      <c r="Z261" s="14">
        <v>1</v>
      </c>
      <c r="AA261" s="14">
        <v>0</v>
      </c>
      <c r="AB261" s="23">
        <f t="shared" si="75"/>
        <v>0</v>
      </c>
      <c r="AC261" s="3" t="s">
        <v>278</v>
      </c>
      <c r="AD261" s="25">
        <v>1</v>
      </c>
      <c r="AE261" s="20">
        <f t="shared" si="80"/>
        <v>0</v>
      </c>
      <c r="AF261" s="20">
        <f t="shared" si="81"/>
        <v>0</v>
      </c>
      <c r="AG261" s="20">
        <f t="shared" si="87"/>
        <v>1</v>
      </c>
      <c r="AH261" s="20">
        <f t="shared" si="82"/>
        <v>0</v>
      </c>
      <c r="AI261" s="20">
        <f t="shared" si="83"/>
        <v>-70.710678118654769</v>
      </c>
      <c r="AJ261" s="20">
        <f t="shared" si="84"/>
        <v>70.710678118654741</v>
      </c>
      <c r="AK261" s="20">
        <f t="shared" si="85"/>
        <v>0</v>
      </c>
      <c r="AL261" s="19">
        <v>100</v>
      </c>
      <c r="AM261" s="23">
        <f t="shared" si="86"/>
        <v>30.48</v>
      </c>
      <c r="AN261" s="19">
        <v>5.497787143782138</v>
      </c>
    </row>
    <row r="262" spans="1:40" ht="13.5" thickBot="1" x14ac:dyDescent="0.25">
      <c r="A262" s="5">
        <v>42570</v>
      </c>
      <c r="B262" s="3">
        <v>25</v>
      </c>
      <c r="C262" s="26" t="s">
        <v>359</v>
      </c>
      <c r="D262" s="6">
        <v>0.63055555555555554</v>
      </c>
      <c r="E262" s="13">
        <v>15</v>
      </c>
      <c r="F262" s="13">
        <f t="shared" si="76"/>
        <v>410.99999999999994</v>
      </c>
      <c r="G262" s="3" t="s">
        <v>4</v>
      </c>
      <c r="H262" s="3" t="s">
        <v>4</v>
      </c>
      <c r="I262" s="3">
        <v>33.4</v>
      </c>
      <c r="J262" s="20" t="str">
        <f t="shared" si="77"/>
        <v>.</v>
      </c>
      <c r="K262" s="20" t="str">
        <f t="shared" si="78"/>
        <v>.</v>
      </c>
      <c r="L262" s="20" t="str">
        <f t="shared" si="88"/>
        <v>.</v>
      </c>
      <c r="M262" s="3">
        <v>315</v>
      </c>
      <c r="N262" s="20" t="str">
        <f>IF(B262=B262, N261, IF(M262=".",".",IF(M262&lt;22.5,"N",IF(M262&lt;67.5,"NE",IF(M262&lt;112.5,"E",IF(M262&lt;157.5,"SE",IF(M262&lt;202.5,"S",IF(M262&lt;247.5,"SW",IF(M262&lt;292.5,"W",IF(M262&lt;337.5,"NW","N"))))))))))</f>
        <v>SW</v>
      </c>
      <c r="O262" s="20" t="str">
        <f t="shared" si="79"/>
        <v>.</v>
      </c>
      <c r="P262" s="20" t="str">
        <f t="shared" si="74"/>
        <v>.</v>
      </c>
      <c r="Q262" s="21">
        <f t="shared" ref="Q262:Q325" si="90">IF(AN262=".",".",IF(B262=B261,SQRT((AI262-AI261)^2+(AJ262-AJ261)^2),0))</f>
        <v>0</v>
      </c>
      <c r="R262" s="21">
        <f t="shared" ref="R262:R325" si="91">IF(AN262=".",".",IF(B262=B261,Q262+R261,0))</f>
        <v>0</v>
      </c>
      <c r="S262" s="8">
        <v>0</v>
      </c>
      <c r="T262" s="21" t="s">
        <v>4</v>
      </c>
      <c r="U262" s="21" t="str">
        <f t="shared" si="89"/>
        <v>.</v>
      </c>
      <c r="V262" s="3" t="s">
        <v>6</v>
      </c>
      <c r="W262" s="3">
        <v>0</v>
      </c>
      <c r="X262" s="3" t="s">
        <v>43</v>
      </c>
      <c r="Y262" s="14">
        <v>2</v>
      </c>
      <c r="Z262" s="14">
        <v>1</v>
      </c>
      <c r="AA262" s="14">
        <v>0</v>
      </c>
      <c r="AB262" s="23">
        <f t="shared" si="75"/>
        <v>0</v>
      </c>
      <c r="AC262" s="3" t="s">
        <v>278</v>
      </c>
      <c r="AD262" s="25">
        <v>1</v>
      </c>
      <c r="AE262" s="20">
        <f t="shared" si="80"/>
        <v>0</v>
      </c>
      <c r="AF262" s="20">
        <f t="shared" si="81"/>
        <v>0</v>
      </c>
      <c r="AG262" s="20">
        <f t="shared" si="87"/>
        <v>1</v>
      </c>
      <c r="AH262" s="20">
        <f t="shared" si="82"/>
        <v>0</v>
      </c>
      <c r="AI262" s="20">
        <f t="shared" si="83"/>
        <v>-70.710678118654769</v>
      </c>
      <c r="AJ262" s="20">
        <f t="shared" si="84"/>
        <v>70.710678118654741</v>
      </c>
      <c r="AK262" s="20">
        <f t="shared" si="85"/>
        <v>0</v>
      </c>
      <c r="AL262" s="19">
        <v>100</v>
      </c>
      <c r="AM262" s="23">
        <f t="shared" si="86"/>
        <v>30.48</v>
      </c>
      <c r="AN262" s="19">
        <v>5.497787143782138</v>
      </c>
    </row>
    <row r="263" spans="1:40" ht="13.5" thickBot="1" x14ac:dyDescent="0.25">
      <c r="A263" s="5">
        <v>42570</v>
      </c>
      <c r="B263" s="3">
        <v>25</v>
      </c>
      <c r="C263" s="26" t="s">
        <v>359</v>
      </c>
      <c r="D263" s="6">
        <v>0.67083333333333339</v>
      </c>
      <c r="E263" s="13">
        <v>16</v>
      </c>
      <c r="F263" s="13">
        <f t="shared" si="76"/>
        <v>469.00000000000006</v>
      </c>
      <c r="G263" s="3" t="s">
        <v>4</v>
      </c>
      <c r="H263" s="3" t="s">
        <v>4</v>
      </c>
      <c r="I263" s="3">
        <v>32.700000000000003</v>
      </c>
      <c r="J263" s="20" t="str">
        <f t="shared" si="77"/>
        <v>.</v>
      </c>
      <c r="K263" s="20" t="str">
        <f t="shared" si="78"/>
        <v>.</v>
      </c>
      <c r="L263" s="20" t="str">
        <f t="shared" si="88"/>
        <v>.</v>
      </c>
      <c r="M263" s="3">
        <v>315</v>
      </c>
      <c r="N263" s="20" t="str">
        <f>IF(B263=B262, N262, IF(M263=".",".",IF(M263&lt;22.5,"N",IF(M263&lt;67.5,"NE",IF(M263&lt;112.5,"E",IF(M263&lt;157.5,"SE",IF(M263&lt;202.5,"S",IF(M263&lt;247.5,"SW",IF(M263&lt;292.5,"W",IF(M263&lt;337.5,"NW","N"))))))))))</f>
        <v>SW</v>
      </c>
      <c r="O263" s="20" t="str">
        <f t="shared" si="79"/>
        <v>.</v>
      </c>
      <c r="P263" s="20" t="str">
        <f t="shared" ref="P263:P326" si="92">IF(O263=".",".",IF(O263="N", 1, IF( O263 ="NE", 2, IF(O263="E",3,IF(O263="SE",4,IF(O263="S",5,IF(O263="SW",6,IF(O263="W",7,8))))))))</f>
        <v>.</v>
      </c>
      <c r="Q263" s="21">
        <f t="shared" si="90"/>
        <v>0</v>
      </c>
      <c r="R263" s="21">
        <f t="shared" si="91"/>
        <v>0</v>
      </c>
      <c r="S263" s="8">
        <v>0</v>
      </c>
      <c r="T263" s="21" t="s">
        <v>4</v>
      </c>
      <c r="U263" s="21" t="str">
        <f t="shared" si="89"/>
        <v>.</v>
      </c>
      <c r="V263" s="3" t="s">
        <v>7</v>
      </c>
      <c r="W263" s="3">
        <v>2.7</v>
      </c>
      <c r="X263" s="3" t="s">
        <v>6</v>
      </c>
      <c r="Y263" s="14">
        <v>2</v>
      </c>
      <c r="Z263" s="14">
        <v>1</v>
      </c>
      <c r="AA263" s="14">
        <v>0</v>
      </c>
      <c r="AB263" s="23">
        <f t="shared" si="75"/>
        <v>0</v>
      </c>
      <c r="AC263" s="3" t="s">
        <v>278</v>
      </c>
      <c r="AD263" s="25">
        <v>1</v>
      </c>
      <c r="AE263" s="20">
        <f t="shared" si="80"/>
        <v>0</v>
      </c>
      <c r="AF263" s="20">
        <f t="shared" si="81"/>
        <v>0</v>
      </c>
      <c r="AG263" s="20">
        <f t="shared" si="87"/>
        <v>1</v>
      </c>
      <c r="AH263" s="20">
        <f t="shared" si="82"/>
        <v>0</v>
      </c>
      <c r="AI263" s="20">
        <f t="shared" si="83"/>
        <v>-70.710678118654769</v>
      </c>
      <c r="AJ263" s="20">
        <f t="shared" si="84"/>
        <v>70.710678118654741</v>
      </c>
      <c r="AK263" s="20">
        <f t="shared" si="85"/>
        <v>0</v>
      </c>
      <c r="AL263" s="19">
        <v>100</v>
      </c>
      <c r="AM263" s="23">
        <f t="shared" si="86"/>
        <v>30.48</v>
      </c>
      <c r="AN263" s="19">
        <v>5.497787143782138</v>
      </c>
    </row>
    <row r="264" spans="1:40" ht="13.5" thickBot="1" x14ac:dyDescent="0.25">
      <c r="A264" s="5">
        <v>42570</v>
      </c>
      <c r="B264" s="3">
        <v>25</v>
      </c>
      <c r="C264" s="26" t="s">
        <v>359</v>
      </c>
      <c r="D264" s="6">
        <v>0.71388888888888891</v>
      </c>
      <c r="E264" s="13">
        <v>17</v>
      </c>
      <c r="F264" s="13">
        <f t="shared" si="76"/>
        <v>531</v>
      </c>
      <c r="G264" s="3" t="s">
        <v>4</v>
      </c>
      <c r="H264" s="3" t="s">
        <v>4</v>
      </c>
      <c r="I264" s="3">
        <v>31.9</v>
      </c>
      <c r="J264" s="20" t="str">
        <f t="shared" si="77"/>
        <v>.</v>
      </c>
      <c r="K264" s="20" t="str">
        <f t="shared" si="78"/>
        <v>.</v>
      </c>
      <c r="L264" s="20" t="str">
        <f t="shared" si="88"/>
        <v>.</v>
      </c>
      <c r="M264" s="3">
        <v>315</v>
      </c>
      <c r="N264" s="20" t="str">
        <f>IF(B264=B264, N263, IF(M264=".",".",IF(M264&lt;22.5,"N",IF(M264&lt;67.5,"NE",IF(M264&lt;112.5,"E",IF(M264&lt;157.5,"SE",IF(M264&lt;202.5,"S",IF(M264&lt;247.5,"SW",IF(M264&lt;292.5,"W",IF(M264&lt;337.5,"NW","N"))))))))))</f>
        <v>SW</v>
      </c>
      <c r="O264" s="20" t="str">
        <f t="shared" si="79"/>
        <v>.</v>
      </c>
      <c r="P264" s="20" t="str">
        <f t="shared" si="92"/>
        <v>.</v>
      </c>
      <c r="Q264" s="21">
        <f t="shared" si="90"/>
        <v>0</v>
      </c>
      <c r="R264" s="21">
        <f t="shared" si="91"/>
        <v>0</v>
      </c>
      <c r="S264" s="8">
        <v>0</v>
      </c>
      <c r="T264" s="21" t="s">
        <v>4</v>
      </c>
      <c r="U264" s="21" t="str">
        <f t="shared" si="89"/>
        <v>.</v>
      </c>
      <c r="V264" s="3" t="s">
        <v>7</v>
      </c>
      <c r="W264" s="3">
        <v>0</v>
      </c>
      <c r="X264" s="3" t="s">
        <v>13</v>
      </c>
      <c r="Y264" s="14">
        <v>2</v>
      </c>
      <c r="Z264" s="14">
        <v>1</v>
      </c>
      <c r="AA264" s="14">
        <v>0</v>
      </c>
      <c r="AB264" s="23">
        <f t="shared" si="75"/>
        <v>0</v>
      </c>
      <c r="AC264" s="3" t="s">
        <v>278</v>
      </c>
      <c r="AD264" s="25">
        <v>1</v>
      </c>
      <c r="AE264" s="20">
        <f t="shared" si="80"/>
        <v>0</v>
      </c>
      <c r="AF264" s="20">
        <f t="shared" si="81"/>
        <v>0</v>
      </c>
      <c r="AG264" s="20">
        <f t="shared" si="87"/>
        <v>1</v>
      </c>
      <c r="AH264" s="20">
        <f t="shared" si="82"/>
        <v>0</v>
      </c>
      <c r="AI264" s="20">
        <f t="shared" si="83"/>
        <v>-70.710678118654769</v>
      </c>
      <c r="AJ264" s="20">
        <f t="shared" si="84"/>
        <v>70.710678118654741</v>
      </c>
      <c r="AK264" s="20">
        <f t="shared" si="85"/>
        <v>0</v>
      </c>
      <c r="AL264" s="19">
        <v>100</v>
      </c>
      <c r="AM264" s="23">
        <f t="shared" si="86"/>
        <v>30.48</v>
      </c>
      <c r="AN264" s="19">
        <v>5.497787143782138</v>
      </c>
    </row>
    <row r="265" spans="1:40" ht="13.5" thickBot="1" x14ac:dyDescent="0.25">
      <c r="A265" s="5">
        <v>42570</v>
      </c>
      <c r="B265" s="3">
        <v>25</v>
      </c>
      <c r="C265" s="26" t="s">
        <v>359</v>
      </c>
      <c r="D265" s="6">
        <v>0.75277777777777777</v>
      </c>
      <c r="E265" s="13">
        <v>18</v>
      </c>
      <c r="F265" s="13">
        <f t="shared" si="76"/>
        <v>587</v>
      </c>
      <c r="G265" s="3" t="s">
        <v>4</v>
      </c>
      <c r="H265" s="3" t="s">
        <v>4</v>
      </c>
      <c r="I265" s="3">
        <v>32.299999999999997</v>
      </c>
      <c r="J265" s="20" t="str">
        <f t="shared" si="77"/>
        <v>.</v>
      </c>
      <c r="K265" s="20" t="str">
        <f t="shared" si="78"/>
        <v>.</v>
      </c>
      <c r="L265" s="20" t="str">
        <f t="shared" si="88"/>
        <v>.</v>
      </c>
      <c r="M265" s="3">
        <v>315</v>
      </c>
      <c r="N265" s="20" t="str">
        <f>IF(B265=B264, N264, IF(M265=".",".",IF(M265&lt;22.5,"N",IF(M265&lt;67.5,"NE",IF(M265&lt;112.5,"E",IF(M265&lt;157.5,"SE",IF(M265&lt;202.5,"S",IF(M265&lt;247.5,"SW",IF(M265&lt;292.5,"W",IF(M265&lt;337.5,"NW","N"))))))))))</f>
        <v>SW</v>
      </c>
      <c r="O265" s="20" t="str">
        <f t="shared" si="79"/>
        <v>.</v>
      </c>
      <c r="P265" s="20" t="str">
        <f t="shared" si="92"/>
        <v>.</v>
      </c>
      <c r="Q265" s="21">
        <f t="shared" si="90"/>
        <v>0</v>
      </c>
      <c r="R265" s="21">
        <f t="shared" si="91"/>
        <v>0</v>
      </c>
      <c r="S265" s="8">
        <v>0</v>
      </c>
      <c r="T265" s="21">
        <f>SQRT((AJ265-AJ255)^2+(AI265-AI255)^2)</f>
        <v>0</v>
      </c>
      <c r="U265" s="21">
        <f t="shared" si="89"/>
        <v>0</v>
      </c>
      <c r="V265" s="3" t="s">
        <v>7</v>
      </c>
      <c r="W265" s="3">
        <v>1.9</v>
      </c>
      <c r="X265" s="3" t="s">
        <v>6</v>
      </c>
      <c r="Y265" s="14">
        <v>2</v>
      </c>
      <c r="Z265" s="14">
        <v>1</v>
      </c>
      <c r="AA265" s="14">
        <v>0</v>
      </c>
      <c r="AB265" s="23">
        <f t="shared" si="75"/>
        <v>0</v>
      </c>
      <c r="AC265" s="3" t="s">
        <v>278</v>
      </c>
      <c r="AD265" s="25">
        <v>1</v>
      </c>
      <c r="AE265" s="20">
        <f t="shared" si="80"/>
        <v>0</v>
      </c>
      <c r="AF265" s="20">
        <f t="shared" si="81"/>
        <v>0</v>
      </c>
      <c r="AG265" s="20">
        <f t="shared" si="87"/>
        <v>1</v>
      </c>
      <c r="AH265" s="20">
        <f t="shared" si="82"/>
        <v>0</v>
      </c>
      <c r="AI265" s="20">
        <f t="shared" si="83"/>
        <v>-70.710678118654769</v>
      </c>
      <c r="AJ265" s="20">
        <f t="shared" si="84"/>
        <v>70.710678118654741</v>
      </c>
      <c r="AK265" s="20">
        <f t="shared" si="85"/>
        <v>0</v>
      </c>
      <c r="AL265" s="19">
        <v>100</v>
      </c>
      <c r="AM265" s="23">
        <f t="shared" si="86"/>
        <v>30.48</v>
      </c>
      <c r="AN265" s="19">
        <v>5.497787143782138</v>
      </c>
    </row>
    <row r="266" spans="1:40" ht="13.5" thickBot="1" x14ac:dyDescent="0.25">
      <c r="A266" s="5">
        <v>42570</v>
      </c>
      <c r="B266" s="3">
        <v>26</v>
      </c>
      <c r="C266" s="26" t="s">
        <v>358</v>
      </c>
      <c r="D266" s="6">
        <v>0.34166666666666662</v>
      </c>
      <c r="E266" s="13">
        <v>8</v>
      </c>
      <c r="F266" s="13">
        <f t="shared" si="76"/>
        <v>0</v>
      </c>
      <c r="G266" s="3">
        <v>23.6</v>
      </c>
      <c r="H266" s="3" t="s">
        <v>365</v>
      </c>
      <c r="I266" s="3">
        <v>24.8</v>
      </c>
      <c r="J266" s="20" t="str">
        <f t="shared" si="77"/>
        <v>.</v>
      </c>
      <c r="K266" s="20" t="str">
        <f t="shared" si="78"/>
        <v>.</v>
      </c>
      <c r="L266" s="20" t="str">
        <f t="shared" si="88"/>
        <v>.</v>
      </c>
      <c r="M266" s="3">
        <v>54</v>
      </c>
      <c r="N266" s="20" t="str">
        <f>IF(B266=B266, N265, IF(M266=".",".",IF(M266&lt;22.5,"N",IF(M266&lt;67.5,"NE",IF(M266&lt;112.5,"E",IF(M266&lt;157.5,"SE",IF(M266&lt;202.5,"S",IF(M266&lt;247.5,"SW",IF(M266&lt;292.5,"W",IF(M266&lt;337.5,"NW","N"))))))))))</f>
        <v>SW</v>
      </c>
      <c r="O266" s="20" t="str">
        <f t="shared" si="79"/>
        <v>.</v>
      </c>
      <c r="P266" s="20" t="str">
        <f t="shared" si="92"/>
        <v>.</v>
      </c>
      <c r="Q266" s="21">
        <f t="shared" si="90"/>
        <v>0</v>
      </c>
      <c r="R266" s="21">
        <f t="shared" si="91"/>
        <v>0</v>
      </c>
      <c r="S266" s="8">
        <v>1</v>
      </c>
      <c r="T266" s="21" t="s">
        <v>4</v>
      </c>
      <c r="U266" s="21" t="str">
        <f t="shared" si="89"/>
        <v>.</v>
      </c>
      <c r="V266" s="3" t="s">
        <v>128</v>
      </c>
      <c r="W266" s="3">
        <v>2.5</v>
      </c>
      <c r="X266" s="3" t="s">
        <v>48</v>
      </c>
      <c r="Y266" s="14">
        <v>2</v>
      </c>
      <c r="Z266" s="14">
        <v>1</v>
      </c>
      <c r="AA266" s="14">
        <v>0</v>
      </c>
      <c r="AB266" s="23">
        <f t="shared" ref="AB266:AB329" si="93">IF(AA266=0,0,IF(AA266=".",".",IF(AA266=AA265,".",1)))</f>
        <v>0</v>
      </c>
      <c r="AC266" s="3" t="s">
        <v>279</v>
      </c>
      <c r="AD266" s="25">
        <v>0</v>
      </c>
      <c r="AE266" s="20" t="str">
        <f t="shared" si="80"/>
        <v>.</v>
      </c>
      <c r="AF266" s="20" t="str">
        <f t="shared" si="81"/>
        <v>.</v>
      </c>
      <c r="AG266" s="20" t="str">
        <f t="shared" si="87"/>
        <v>.</v>
      </c>
      <c r="AH266" s="20" t="str">
        <f t="shared" si="82"/>
        <v>.</v>
      </c>
      <c r="AI266" s="20">
        <f t="shared" si="83"/>
        <v>80.901699437494742</v>
      </c>
      <c r="AJ266" s="20">
        <f t="shared" si="84"/>
        <v>58.778525229247315</v>
      </c>
      <c r="AK266" s="20" t="str">
        <f t="shared" si="85"/>
        <v>.</v>
      </c>
      <c r="AL266" s="19">
        <v>100</v>
      </c>
      <c r="AM266" s="23">
        <f t="shared" si="86"/>
        <v>30.48</v>
      </c>
      <c r="AN266" s="19">
        <v>0.94247779607693793</v>
      </c>
    </row>
    <row r="267" spans="1:40" ht="13.5" thickBot="1" x14ac:dyDescent="0.25">
      <c r="A267" s="5">
        <v>42570</v>
      </c>
      <c r="B267" s="3">
        <v>26</v>
      </c>
      <c r="C267" s="26" t="s">
        <v>358</v>
      </c>
      <c r="D267" s="6">
        <v>0.37986111111111115</v>
      </c>
      <c r="E267" s="13">
        <v>9</v>
      </c>
      <c r="F267" s="13">
        <f t="shared" si="76"/>
        <v>55.000000000000128</v>
      </c>
      <c r="G267" s="3">
        <v>35.200000000000003</v>
      </c>
      <c r="H267" s="3" t="s">
        <v>365</v>
      </c>
      <c r="I267" s="3">
        <v>27.6</v>
      </c>
      <c r="J267" s="20">
        <f t="shared" si="77"/>
        <v>0.21130016720473055</v>
      </c>
      <c r="K267" s="20">
        <f t="shared" si="78"/>
        <v>12.10660779123967</v>
      </c>
      <c r="L267" s="20">
        <f>-360-(K267-MOD(M266+180,360))</f>
        <v>-138.10660779123967</v>
      </c>
      <c r="M267" s="3">
        <v>53</v>
      </c>
      <c r="N267" s="20" t="str">
        <f>IF(B267=B266, N266, IF(M267=".",".",IF(M267&lt;22.5,"N",IF(M267&lt;67.5,"NE",IF(M267&lt;112.5,"E",IF(M267&lt;157.5,"SE",IF(M267&lt;202.5,"S",IF(M267&lt;247.5,"SW",IF(M267&lt;292.5,"W",IF(M267&lt;337.5,"NW","N"))))))))))</f>
        <v>SW</v>
      </c>
      <c r="O267" s="20" t="str">
        <f t="shared" si="79"/>
        <v>N</v>
      </c>
      <c r="P267" s="20">
        <f t="shared" si="92"/>
        <v>1</v>
      </c>
      <c r="Q267" s="21">
        <f t="shared" si="90"/>
        <v>2.6658992497127074</v>
      </c>
      <c r="R267" s="21">
        <f t="shared" si="91"/>
        <v>2.6658992497127074</v>
      </c>
      <c r="S267" s="8">
        <v>1</v>
      </c>
      <c r="T267" s="21" t="s">
        <v>4</v>
      </c>
      <c r="U267" s="21" t="str">
        <f t="shared" si="89"/>
        <v>.</v>
      </c>
      <c r="V267" s="3" t="s">
        <v>33</v>
      </c>
      <c r="W267" s="3">
        <v>0.5</v>
      </c>
      <c r="X267" s="3" t="s">
        <v>4</v>
      </c>
      <c r="Y267" s="14">
        <v>2</v>
      </c>
      <c r="Z267" s="14">
        <v>1</v>
      </c>
      <c r="AA267" s="14">
        <v>0</v>
      </c>
      <c r="AB267" s="23">
        <f t="shared" si="93"/>
        <v>0</v>
      </c>
      <c r="AC267" s="3" t="s">
        <v>279</v>
      </c>
      <c r="AD267" s="25">
        <v>0</v>
      </c>
      <c r="AE267" s="20">
        <f t="shared" si="80"/>
        <v>2.6066071322616224</v>
      </c>
      <c r="AF267" s="20">
        <f t="shared" si="81"/>
        <v>2.6066071322616224</v>
      </c>
      <c r="AG267" s="20">
        <f t="shared" si="87"/>
        <v>1</v>
      </c>
      <c r="AH267" s="20">
        <f t="shared" si="82"/>
        <v>2.6658992497127074</v>
      </c>
      <c r="AI267" s="20">
        <f t="shared" si="83"/>
        <v>81.460822024823869</v>
      </c>
      <c r="AJ267" s="20">
        <f t="shared" si="84"/>
        <v>61.385132361508937</v>
      </c>
      <c r="AK267" s="20">
        <f t="shared" si="85"/>
        <v>0.5591225873291279</v>
      </c>
      <c r="AL267" s="19">
        <v>102</v>
      </c>
      <c r="AM267" s="23">
        <f t="shared" si="86"/>
        <v>31.089600000000001</v>
      </c>
      <c r="AN267" s="19">
        <v>0.92502450355699462</v>
      </c>
    </row>
    <row r="268" spans="1:40" ht="13.5" thickBot="1" x14ac:dyDescent="0.25">
      <c r="A268" s="5">
        <v>42570</v>
      </c>
      <c r="B268" s="3">
        <v>26</v>
      </c>
      <c r="C268" s="26" t="s">
        <v>358</v>
      </c>
      <c r="D268" s="6">
        <v>0.42152777777777778</v>
      </c>
      <c r="E268" s="13">
        <v>10</v>
      </c>
      <c r="F268" s="13">
        <f t="shared" si="76"/>
        <v>115.00000000000007</v>
      </c>
      <c r="G268" s="3">
        <v>35.6</v>
      </c>
      <c r="H268" s="3" t="s">
        <v>365</v>
      </c>
      <c r="I268" s="3">
        <v>29.5</v>
      </c>
      <c r="J268" s="20" t="str">
        <f t="shared" si="77"/>
        <v>.</v>
      </c>
      <c r="K268" s="20" t="str">
        <f t="shared" si="78"/>
        <v>.</v>
      </c>
      <c r="L268" s="20" t="str">
        <f t="shared" si="88"/>
        <v>.</v>
      </c>
      <c r="M268" s="3">
        <v>53</v>
      </c>
      <c r="N268" s="20" t="str">
        <f>IF(B268=B268, N267, IF(M268=".",".",IF(M268&lt;22.5,"N",IF(M268&lt;67.5,"NE",IF(M268&lt;112.5,"E",IF(M268&lt;157.5,"SE",IF(M268&lt;202.5,"S",IF(M268&lt;247.5,"SW",IF(M268&lt;292.5,"W",IF(M268&lt;337.5,"NW","N"))))))))))</f>
        <v>SW</v>
      </c>
      <c r="O268" s="20" t="str">
        <f t="shared" si="79"/>
        <v>.</v>
      </c>
      <c r="P268" s="20" t="str">
        <f t="shared" si="92"/>
        <v>.</v>
      </c>
      <c r="Q268" s="21">
        <f t="shared" si="90"/>
        <v>0</v>
      </c>
      <c r="R268" s="21">
        <f t="shared" si="91"/>
        <v>2.6658992497127074</v>
      </c>
      <c r="S268" s="8">
        <v>1</v>
      </c>
      <c r="T268" s="21" t="s">
        <v>4</v>
      </c>
      <c r="U268" s="21" t="str">
        <f t="shared" si="89"/>
        <v>.</v>
      </c>
      <c r="V268" s="3" t="s">
        <v>6</v>
      </c>
      <c r="W268" s="3">
        <v>0.8</v>
      </c>
      <c r="X268" s="3" t="s">
        <v>4</v>
      </c>
      <c r="Y268" s="14">
        <v>2</v>
      </c>
      <c r="Z268" s="14">
        <v>1</v>
      </c>
      <c r="AA268" s="14">
        <v>0</v>
      </c>
      <c r="AB268" s="23">
        <f t="shared" si="93"/>
        <v>0</v>
      </c>
      <c r="AC268" s="3" t="s">
        <v>279</v>
      </c>
      <c r="AD268" s="25">
        <v>0</v>
      </c>
      <c r="AE268" s="20">
        <f t="shared" si="80"/>
        <v>0</v>
      </c>
      <c r="AF268" s="20">
        <f t="shared" si="81"/>
        <v>0</v>
      </c>
      <c r="AG268" s="20">
        <f t="shared" si="87"/>
        <v>1</v>
      </c>
      <c r="AH268" s="20">
        <f t="shared" si="82"/>
        <v>0</v>
      </c>
      <c r="AI268" s="20">
        <f t="shared" si="83"/>
        <v>81.460822024823869</v>
      </c>
      <c r="AJ268" s="20">
        <f t="shared" si="84"/>
        <v>61.385132361508937</v>
      </c>
      <c r="AK268" s="20">
        <f t="shared" si="85"/>
        <v>0</v>
      </c>
      <c r="AL268" s="19">
        <v>102</v>
      </c>
      <c r="AM268" s="23">
        <f t="shared" si="86"/>
        <v>31.089600000000001</v>
      </c>
      <c r="AN268" s="19">
        <v>0.92502450355699462</v>
      </c>
    </row>
    <row r="269" spans="1:40" ht="13.5" thickBot="1" x14ac:dyDescent="0.25">
      <c r="A269" s="5">
        <v>42570</v>
      </c>
      <c r="B269" s="3">
        <v>26</v>
      </c>
      <c r="C269" s="26" t="s">
        <v>358</v>
      </c>
      <c r="D269" s="6">
        <v>0.46388888888888885</v>
      </c>
      <c r="E269" s="13">
        <v>11</v>
      </c>
      <c r="F269" s="13">
        <f t="shared" si="76"/>
        <v>176</v>
      </c>
      <c r="G269" s="3">
        <v>48.9</v>
      </c>
      <c r="H269" s="3" t="s">
        <v>365</v>
      </c>
      <c r="I269" s="3">
        <v>31.4</v>
      </c>
      <c r="J269" s="20" t="str">
        <f t="shared" si="77"/>
        <v>.</v>
      </c>
      <c r="K269" s="20" t="str">
        <f t="shared" si="78"/>
        <v>.</v>
      </c>
      <c r="L269" s="20" t="str">
        <f t="shared" si="88"/>
        <v>.</v>
      </c>
      <c r="M269" s="3">
        <v>53</v>
      </c>
      <c r="N269" s="20" t="str">
        <f>IF(B269=B268, N268, IF(M269=".",".",IF(M269&lt;22.5,"N",IF(M269&lt;67.5,"NE",IF(M269&lt;112.5,"E",IF(M269&lt;157.5,"SE",IF(M269&lt;202.5,"S",IF(M269&lt;247.5,"SW",IF(M269&lt;292.5,"W",IF(M269&lt;337.5,"NW","N"))))))))))</f>
        <v>SW</v>
      </c>
      <c r="O269" s="20" t="str">
        <f t="shared" si="79"/>
        <v>.</v>
      </c>
      <c r="P269" s="20" t="str">
        <f t="shared" si="92"/>
        <v>.</v>
      </c>
      <c r="Q269" s="21">
        <f t="shared" si="90"/>
        <v>0</v>
      </c>
      <c r="R269" s="21">
        <f t="shared" si="91"/>
        <v>2.6658992497127074</v>
      </c>
      <c r="S269" s="8">
        <v>1</v>
      </c>
      <c r="T269" s="21" t="s">
        <v>4</v>
      </c>
      <c r="U269" s="21" t="str">
        <f t="shared" si="89"/>
        <v>.</v>
      </c>
      <c r="V269" s="3" t="s">
        <v>6</v>
      </c>
      <c r="W269" s="3">
        <v>0.1</v>
      </c>
      <c r="X269" s="3" t="s">
        <v>4</v>
      </c>
      <c r="Y269" s="14">
        <v>2</v>
      </c>
      <c r="Z269" s="14">
        <v>1</v>
      </c>
      <c r="AA269" s="14">
        <v>0</v>
      </c>
      <c r="AB269" s="23">
        <f t="shared" si="93"/>
        <v>0</v>
      </c>
      <c r="AC269" s="3" t="s">
        <v>279</v>
      </c>
      <c r="AD269" s="25">
        <v>0</v>
      </c>
      <c r="AE269" s="20">
        <f t="shared" si="80"/>
        <v>0</v>
      </c>
      <c r="AF269" s="20">
        <f t="shared" si="81"/>
        <v>0</v>
      </c>
      <c r="AG269" s="20">
        <f t="shared" si="87"/>
        <v>1</v>
      </c>
      <c r="AH269" s="20">
        <f t="shared" si="82"/>
        <v>0</v>
      </c>
      <c r="AI269" s="20">
        <f t="shared" si="83"/>
        <v>81.460822024823869</v>
      </c>
      <c r="AJ269" s="20">
        <f t="shared" si="84"/>
        <v>61.385132361508937</v>
      </c>
      <c r="AK269" s="20">
        <f t="shared" si="85"/>
        <v>0</v>
      </c>
      <c r="AL269" s="19">
        <v>102</v>
      </c>
      <c r="AM269" s="23">
        <f t="shared" si="86"/>
        <v>31.089600000000001</v>
      </c>
      <c r="AN269" s="19">
        <v>0.92502450355699462</v>
      </c>
    </row>
    <row r="270" spans="1:40" ht="13.5" thickBot="1" x14ac:dyDescent="0.25">
      <c r="A270" s="5">
        <v>42570</v>
      </c>
      <c r="B270" s="3">
        <v>26</v>
      </c>
      <c r="C270" s="26" t="s">
        <v>358</v>
      </c>
      <c r="D270" s="6">
        <v>0.50555555555555554</v>
      </c>
      <c r="E270" s="13">
        <v>12</v>
      </c>
      <c r="F270" s="13">
        <f t="shared" si="76"/>
        <v>236.00000000000003</v>
      </c>
      <c r="G270" s="3">
        <v>50.6</v>
      </c>
      <c r="H270" s="3" t="s">
        <v>365</v>
      </c>
      <c r="I270" s="3">
        <v>31.7</v>
      </c>
      <c r="J270" s="20" t="str">
        <f t="shared" si="77"/>
        <v>.</v>
      </c>
      <c r="K270" s="20" t="str">
        <f t="shared" si="78"/>
        <v>.</v>
      </c>
      <c r="L270" s="20" t="str">
        <f t="shared" si="88"/>
        <v>.</v>
      </c>
      <c r="M270" s="3">
        <v>53</v>
      </c>
      <c r="N270" s="20" t="str">
        <f>IF(B270=B270, N269, IF(M270=".",".",IF(M270&lt;22.5,"N",IF(M270&lt;67.5,"NE",IF(M270&lt;112.5,"E",IF(M270&lt;157.5,"SE",IF(M270&lt;202.5,"S",IF(M270&lt;247.5,"SW",IF(M270&lt;292.5,"W",IF(M270&lt;337.5,"NW","N"))))))))))</f>
        <v>SW</v>
      </c>
      <c r="O270" s="20" t="str">
        <f t="shared" si="79"/>
        <v>.</v>
      </c>
      <c r="P270" s="20" t="str">
        <f t="shared" si="92"/>
        <v>.</v>
      </c>
      <c r="Q270" s="21">
        <f t="shared" si="90"/>
        <v>0</v>
      </c>
      <c r="R270" s="21">
        <f t="shared" si="91"/>
        <v>2.6658992497127074</v>
      </c>
      <c r="S270" s="8">
        <v>1</v>
      </c>
      <c r="T270" s="21" t="s">
        <v>4</v>
      </c>
      <c r="U270" s="21" t="str">
        <f t="shared" si="89"/>
        <v>.</v>
      </c>
      <c r="V270" s="3" t="s">
        <v>6</v>
      </c>
      <c r="W270" s="3">
        <v>0.6</v>
      </c>
      <c r="X270" s="3" t="s">
        <v>4</v>
      </c>
      <c r="Y270" s="14">
        <v>2</v>
      </c>
      <c r="Z270" s="14">
        <v>1</v>
      </c>
      <c r="AA270" s="14">
        <v>0</v>
      </c>
      <c r="AB270" s="23">
        <f t="shared" si="93"/>
        <v>0</v>
      </c>
      <c r="AC270" s="3" t="s">
        <v>279</v>
      </c>
      <c r="AD270" s="25">
        <v>0</v>
      </c>
      <c r="AE270" s="20">
        <f t="shared" si="80"/>
        <v>0</v>
      </c>
      <c r="AF270" s="20">
        <f t="shared" si="81"/>
        <v>0</v>
      </c>
      <c r="AG270" s="20">
        <f t="shared" si="87"/>
        <v>1</v>
      </c>
      <c r="AH270" s="20">
        <f t="shared" si="82"/>
        <v>0</v>
      </c>
      <c r="AI270" s="20">
        <f t="shared" si="83"/>
        <v>81.460822024823869</v>
      </c>
      <c r="AJ270" s="20">
        <f t="shared" si="84"/>
        <v>61.385132361508937</v>
      </c>
      <c r="AK270" s="20">
        <f t="shared" si="85"/>
        <v>0</v>
      </c>
      <c r="AL270" s="19">
        <v>102</v>
      </c>
      <c r="AM270" s="23">
        <f t="shared" si="86"/>
        <v>31.089600000000001</v>
      </c>
      <c r="AN270" s="19">
        <v>0.92502450355699462</v>
      </c>
    </row>
    <row r="271" spans="1:40" ht="13.5" thickBot="1" x14ac:dyDescent="0.25">
      <c r="A271" s="5">
        <v>42570</v>
      </c>
      <c r="B271" s="3">
        <v>26</v>
      </c>
      <c r="C271" s="26" t="s">
        <v>358</v>
      </c>
      <c r="D271" s="6">
        <v>0.54861111111111105</v>
      </c>
      <c r="E271" s="13">
        <v>13</v>
      </c>
      <c r="F271" s="13">
        <f t="shared" si="76"/>
        <v>298</v>
      </c>
      <c r="G271" s="3">
        <v>51.1</v>
      </c>
      <c r="H271" s="3" t="s">
        <v>365</v>
      </c>
      <c r="I271" s="3">
        <v>30.8</v>
      </c>
      <c r="J271" s="20" t="str">
        <f t="shared" si="77"/>
        <v>.</v>
      </c>
      <c r="K271" s="20" t="str">
        <f t="shared" si="78"/>
        <v>.</v>
      </c>
      <c r="L271" s="20" t="str">
        <f t="shared" si="88"/>
        <v>.</v>
      </c>
      <c r="M271" s="3">
        <v>53</v>
      </c>
      <c r="N271" s="20" t="str">
        <f>IF(B271=B270, N270, IF(M271=".",".",IF(M271&lt;22.5,"N",IF(M271&lt;67.5,"NE",IF(M271&lt;112.5,"E",IF(M271&lt;157.5,"SE",IF(M271&lt;202.5,"S",IF(M271&lt;247.5,"SW",IF(M271&lt;292.5,"W",IF(M271&lt;337.5,"NW","N"))))))))))</f>
        <v>SW</v>
      </c>
      <c r="O271" s="20" t="str">
        <f t="shared" si="79"/>
        <v>.</v>
      </c>
      <c r="P271" s="20" t="str">
        <f t="shared" si="92"/>
        <v>.</v>
      </c>
      <c r="Q271" s="21">
        <f t="shared" si="90"/>
        <v>0</v>
      </c>
      <c r="R271" s="21">
        <f t="shared" si="91"/>
        <v>2.6658992497127074</v>
      </c>
      <c r="S271" s="8">
        <v>1</v>
      </c>
      <c r="T271" s="21" t="s">
        <v>4</v>
      </c>
      <c r="U271" s="21" t="str">
        <f t="shared" si="89"/>
        <v>.</v>
      </c>
      <c r="V271" s="3" t="s">
        <v>6</v>
      </c>
      <c r="W271" s="3">
        <v>1</v>
      </c>
      <c r="X271" s="3" t="s">
        <v>4</v>
      </c>
      <c r="Y271" s="14">
        <v>2</v>
      </c>
      <c r="Z271" s="14">
        <v>1</v>
      </c>
      <c r="AA271" s="14">
        <v>0</v>
      </c>
      <c r="AB271" s="23">
        <f t="shared" si="93"/>
        <v>0</v>
      </c>
      <c r="AC271" s="3" t="s">
        <v>279</v>
      </c>
      <c r="AD271" s="25">
        <v>0</v>
      </c>
      <c r="AE271" s="20">
        <f t="shared" si="80"/>
        <v>0</v>
      </c>
      <c r="AF271" s="20">
        <f t="shared" si="81"/>
        <v>0</v>
      </c>
      <c r="AG271" s="20">
        <f t="shared" si="87"/>
        <v>1</v>
      </c>
      <c r="AH271" s="20">
        <f t="shared" si="82"/>
        <v>0</v>
      </c>
      <c r="AI271" s="20">
        <f t="shared" si="83"/>
        <v>81.460822024823869</v>
      </c>
      <c r="AJ271" s="20">
        <f t="shared" si="84"/>
        <v>61.385132361508937</v>
      </c>
      <c r="AK271" s="20">
        <f t="shared" si="85"/>
        <v>0</v>
      </c>
      <c r="AL271" s="19">
        <v>102</v>
      </c>
      <c r="AM271" s="23">
        <f t="shared" si="86"/>
        <v>31.089600000000001</v>
      </c>
      <c r="AN271" s="19">
        <v>0.92502450355699462</v>
      </c>
    </row>
    <row r="272" spans="1:40" ht="13.5" thickBot="1" x14ac:dyDescent="0.25">
      <c r="A272" s="5">
        <v>42570</v>
      </c>
      <c r="B272" s="3">
        <v>26</v>
      </c>
      <c r="C272" s="26" t="s">
        <v>358</v>
      </c>
      <c r="D272" s="6">
        <v>0.58819444444444446</v>
      </c>
      <c r="E272" s="13">
        <v>14</v>
      </c>
      <c r="F272" s="13">
        <f t="shared" si="76"/>
        <v>355.00000000000011</v>
      </c>
      <c r="G272" s="3">
        <v>55.6</v>
      </c>
      <c r="H272" s="3" t="s">
        <v>365</v>
      </c>
      <c r="I272" s="3">
        <v>31.9</v>
      </c>
      <c r="J272" s="20" t="str">
        <f t="shared" si="77"/>
        <v>.</v>
      </c>
      <c r="K272" s="20" t="str">
        <f t="shared" si="78"/>
        <v>.</v>
      </c>
      <c r="L272" s="20" t="str">
        <f t="shared" si="88"/>
        <v>.</v>
      </c>
      <c r="M272" s="3">
        <v>53</v>
      </c>
      <c r="N272" s="20" t="str">
        <f>IF(B272=B271, N271, IF(M272=".",".",IF(M272&lt;22.5,"N",IF(M272&lt;67.5,"NE",IF(M272&lt;112.5,"E",IF(M272&lt;157.5,"SE",IF(M272&lt;202.5,"S",IF(M272&lt;247.5,"SW",IF(M272&lt;292.5,"W",IF(M272&lt;337.5,"NW","N"))))))))))</f>
        <v>SW</v>
      </c>
      <c r="O272" s="20" t="str">
        <f t="shared" si="79"/>
        <v>.</v>
      </c>
      <c r="P272" s="20" t="str">
        <f t="shared" si="92"/>
        <v>.</v>
      </c>
      <c r="Q272" s="21">
        <f t="shared" si="90"/>
        <v>0</v>
      </c>
      <c r="R272" s="21">
        <f t="shared" si="91"/>
        <v>2.6658992497127074</v>
      </c>
      <c r="S272" s="8">
        <v>1</v>
      </c>
      <c r="T272" s="21" t="s">
        <v>4</v>
      </c>
      <c r="U272" s="21" t="str">
        <f t="shared" si="89"/>
        <v>.</v>
      </c>
      <c r="V272" s="3" t="s">
        <v>6</v>
      </c>
      <c r="W272" s="3">
        <v>3</v>
      </c>
      <c r="X272" s="3" t="s">
        <v>10</v>
      </c>
      <c r="Y272" s="14">
        <v>2</v>
      </c>
      <c r="Z272" s="14">
        <v>1</v>
      </c>
      <c r="AA272" s="14">
        <v>0</v>
      </c>
      <c r="AB272" s="23">
        <f t="shared" si="93"/>
        <v>0</v>
      </c>
      <c r="AC272" s="3" t="s">
        <v>279</v>
      </c>
      <c r="AD272" s="25">
        <v>0</v>
      </c>
      <c r="AE272" s="20">
        <f t="shared" si="80"/>
        <v>0</v>
      </c>
      <c r="AF272" s="20">
        <f t="shared" si="81"/>
        <v>0</v>
      </c>
      <c r="AG272" s="20">
        <f t="shared" si="87"/>
        <v>1</v>
      </c>
      <c r="AH272" s="20">
        <f t="shared" si="82"/>
        <v>0</v>
      </c>
      <c r="AI272" s="20">
        <f t="shared" si="83"/>
        <v>81.460822024823869</v>
      </c>
      <c r="AJ272" s="20">
        <f t="shared" si="84"/>
        <v>61.385132361508937</v>
      </c>
      <c r="AK272" s="20">
        <f t="shared" si="85"/>
        <v>0</v>
      </c>
      <c r="AL272" s="19">
        <v>102</v>
      </c>
      <c r="AM272" s="23">
        <f t="shared" si="86"/>
        <v>31.089600000000001</v>
      </c>
      <c r="AN272" s="19">
        <v>0.92502450355699462</v>
      </c>
    </row>
    <row r="273" spans="1:40" ht="13.5" thickBot="1" x14ac:dyDescent="0.25">
      <c r="A273" s="5">
        <v>42570</v>
      </c>
      <c r="B273" s="3">
        <v>26</v>
      </c>
      <c r="C273" s="26" t="s">
        <v>358</v>
      </c>
      <c r="D273" s="6">
        <v>0.62777777777777777</v>
      </c>
      <c r="E273" s="13">
        <v>15</v>
      </c>
      <c r="F273" s="13">
        <f t="shared" si="76"/>
        <v>412.00000000000006</v>
      </c>
      <c r="G273" s="3">
        <v>44.5</v>
      </c>
      <c r="H273" s="3" t="s">
        <v>365</v>
      </c>
      <c r="I273" s="3">
        <v>30.7</v>
      </c>
      <c r="J273" s="20" t="str">
        <f t="shared" si="77"/>
        <v>.</v>
      </c>
      <c r="K273" s="20" t="str">
        <f t="shared" si="78"/>
        <v>.</v>
      </c>
      <c r="L273" s="20" t="str">
        <f t="shared" si="88"/>
        <v>.</v>
      </c>
      <c r="M273" s="3">
        <v>53</v>
      </c>
      <c r="N273" s="20" t="str">
        <f>IF(B273=B273, N272, IF(M273=".",".",IF(M273&lt;22.5,"N",IF(M273&lt;67.5,"NE",IF(M273&lt;112.5,"E",IF(M273&lt;157.5,"SE",IF(M273&lt;202.5,"S",IF(M273&lt;247.5,"SW",IF(M273&lt;292.5,"W",IF(M273&lt;337.5,"NW","N"))))))))))</f>
        <v>SW</v>
      </c>
      <c r="O273" s="20" t="str">
        <f t="shared" si="79"/>
        <v>.</v>
      </c>
      <c r="P273" s="20" t="str">
        <f t="shared" si="92"/>
        <v>.</v>
      </c>
      <c r="Q273" s="21">
        <f t="shared" si="90"/>
        <v>0</v>
      </c>
      <c r="R273" s="21">
        <f t="shared" si="91"/>
        <v>2.6658992497127074</v>
      </c>
      <c r="S273" s="8">
        <v>1</v>
      </c>
      <c r="T273" s="21" t="s">
        <v>4</v>
      </c>
      <c r="U273" s="21" t="str">
        <f t="shared" si="89"/>
        <v>.</v>
      </c>
      <c r="V273" s="3" t="s">
        <v>6</v>
      </c>
      <c r="W273" s="3">
        <v>1</v>
      </c>
      <c r="X273" s="3" t="s">
        <v>43</v>
      </c>
      <c r="Y273" s="14">
        <v>2</v>
      </c>
      <c r="Z273" s="14">
        <v>1</v>
      </c>
      <c r="AA273" s="14">
        <v>0</v>
      </c>
      <c r="AB273" s="23">
        <f t="shared" si="93"/>
        <v>0</v>
      </c>
      <c r="AC273" s="3" t="s">
        <v>279</v>
      </c>
      <c r="AD273" s="25">
        <v>0</v>
      </c>
      <c r="AE273" s="20">
        <f t="shared" si="80"/>
        <v>0</v>
      </c>
      <c r="AF273" s="20">
        <f t="shared" si="81"/>
        <v>0</v>
      </c>
      <c r="AG273" s="20">
        <f t="shared" si="87"/>
        <v>1</v>
      </c>
      <c r="AH273" s="20">
        <f t="shared" si="82"/>
        <v>0</v>
      </c>
      <c r="AI273" s="20">
        <f t="shared" si="83"/>
        <v>81.460822024823869</v>
      </c>
      <c r="AJ273" s="20">
        <f t="shared" si="84"/>
        <v>61.385132361508937</v>
      </c>
      <c r="AK273" s="20">
        <f t="shared" si="85"/>
        <v>0</v>
      </c>
      <c r="AL273" s="19">
        <v>102</v>
      </c>
      <c r="AM273" s="23">
        <f t="shared" si="86"/>
        <v>31.089600000000001</v>
      </c>
      <c r="AN273" s="19">
        <v>0.92502450355699462</v>
      </c>
    </row>
    <row r="274" spans="1:40" ht="13.5" thickBot="1" x14ac:dyDescent="0.25">
      <c r="A274" s="5">
        <v>42570</v>
      </c>
      <c r="B274" s="3">
        <v>26</v>
      </c>
      <c r="C274" s="26" t="s">
        <v>358</v>
      </c>
      <c r="D274" s="6">
        <v>0.66875000000000007</v>
      </c>
      <c r="E274" s="13">
        <v>16</v>
      </c>
      <c r="F274" s="13">
        <f t="shared" si="76"/>
        <v>471.00000000000017</v>
      </c>
      <c r="G274" s="3">
        <v>51.7</v>
      </c>
      <c r="H274" s="3" t="s">
        <v>365</v>
      </c>
      <c r="I274" s="3">
        <v>32.1</v>
      </c>
      <c r="J274" s="20" t="str">
        <f t="shared" si="77"/>
        <v>.</v>
      </c>
      <c r="K274" s="20" t="str">
        <f t="shared" si="78"/>
        <v>.</v>
      </c>
      <c r="L274" s="20" t="str">
        <f t="shared" si="88"/>
        <v>.</v>
      </c>
      <c r="M274" s="3">
        <v>53</v>
      </c>
      <c r="N274" s="20" t="str">
        <f>IF(B274=B273, N273, IF(M274=".",".",IF(M274&lt;22.5,"N",IF(M274&lt;67.5,"NE",IF(M274&lt;112.5,"E",IF(M274&lt;157.5,"SE",IF(M274&lt;202.5,"S",IF(M274&lt;247.5,"SW",IF(M274&lt;292.5,"W",IF(M274&lt;337.5,"NW","N"))))))))))</f>
        <v>SW</v>
      </c>
      <c r="O274" s="20" t="str">
        <f t="shared" si="79"/>
        <v>.</v>
      </c>
      <c r="P274" s="20" t="str">
        <f t="shared" si="92"/>
        <v>.</v>
      </c>
      <c r="Q274" s="21">
        <f t="shared" si="90"/>
        <v>0</v>
      </c>
      <c r="R274" s="21">
        <f t="shared" si="91"/>
        <v>2.6658992497127074</v>
      </c>
      <c r="S274" s="8">
        <v>1</v>
      </c>
      <c r="T274" s="21" t="s">
        <v>4</v>
      </c>
      <c r="U274" s="21" t="str">
        <f t="shared" si="89"/>
        <v>.</v>
      </c>
      <c r="V274" s="3" t="s">
        <v>6</v>
      </c>
      <c r="W274" s="3">
        <v>5.9</v>
      </c>
      <c r="X274" s="3" t="s">
        <v>43</v>
      </c>
      <c r="Y274" s="14">
        <v>2</v>
      </c>
      <c r="Z274" s="14">
        <v>1</v>
      </c>
      <c r="AA274" s="14">
        <v>0</v>
      </c>
      <c r="AB274" s="23">
        <f t="shared" si="93"/>
        <v>0</v>
      </c>
      <c r="AC274" s="3" t="s">
        <v>279</v>
      </c>
      <c r="AD274" s="25">
        <v>0</v>
      </c>
      <c r="AE274" s="20">
        <f t="shared" si="80"/>
        <v>0</v>
      </c>
      <c r="AF274" s="20">
        <f t="shared" si="81"/>
        <v>0</v>
      </c>
      <c r="AG274" s="20">
        <f t="shared" si="87"/>
        <v>1</v>
      </c>
      <c r="AH274" s="20">
        <f t="shared" si="82"/>
        <v>0</v>
      </c>
      <c r="AI274" s="20">
        <f t="shared" si="83"/>
        <v>81.460822024823869</v>
      </c>
      <c r="AJ274" s="20">
        <f t="shared" si="84"/>
        <v>61.385132361508937</v>
      </c>
      <c r="AK274" s="20">
        <f t="shared" si="85"/>
        <v>0</v>
      </c>
      <c r="AL274" s="19">
        <v>102</v>
      </c>
      <c r="AM274" s="23">
        <f t="shared" si="86"/>
        <v>31.089600000000001</v>
      </c>
      <c r="AN274" s="19">
        <v>0.92502450355699462</v>
      </c>
    </row>
    <row r="275" spans="1:40" ht="13.5" thickBot="1" x14ac:dyDescent="0.25">
      <c r="A275" s="5">
        <v>42570</v>
      </c>
      <c r="B275" s="3">
        <v>26</v>
      </c>
      <c r="C275" s="26" t="s">
        <v>358</v>
      </c>
      <c r="D275" s="6">
        <v>0.71250000000000002</v>
      </c>
      <c r="E275" s="13">
        <v>17</v>
      </c>
      <c r="F275" s="13">
        <f t="shared" si="76"/>
        <v>534.00000000000011</v>
      </c>
      <c r="G275" s="3">
        <v>47.1</v>
      </c>
      <c r="H275" s="3" t="s">
        <v>365</v>
      </c>
      <c r="I275" s="3">
        <v>31.9</v>
      </c>
      <c r="J275" s="20" t="str">
        <f t="shared" si="77"/>
        <v>.</v>
      </c>
      <c r="K275" s="20" t="str">
        <f t="shared" si="78"/>
        <v>.</v>
      </c>
      <c r="L275" s="20" t="str">
        <f t="shared" si="88"/>
        <v>.</v>
      </c>
      <c r="M275" s="3">
        <v>53</v>
      </c>
      <c r="N275" s="20" t="str">
        <f>IF(B275=B275, N274, IF(M275=".",".",IF(M275&lt;22.5,"N",IF(M275&lt;67.5,"NE",IF(M275&lt;112.5,"E",IF(M275&lt;157.5,"SE",IF(M275&lt;202.5,"S",IF(M275&lt;247.5,"SW",IF(M275&lt;292.5,"W",IF(M275&lt;337.5,"NW","N"))))))))))</f>
        <v>SW</v>
      </c>
      <c r="O275" s="20" t="str">
        <f t="shared" si="79"/>
        <v>.</v>
      </c>
      <c r="P275" s="20" t="str">
        <f t="shared" si="92"/>
        <v>.</v>
      </c>
      <c r="Q275" s="21">
        <f t="shared" si="90"/>
        <v>0</v>
      </c>
      <c r="R275" s="21">
        <f t="shared" si="91"/>
        <v>2.6658992497127074</v>
      </c>
      <c r="S275" s="8">
        <v>1</v>
      </c>
      <c r="T275" s="21" t="s">
        <v>4</v>
      </c>
      <c r="U275" s="21" t="str">
        <f t="shared" si="89"/>
        <v>.</v>
      </c>
      <c r="V275" s="3" t="s">
        <v>6</v>
      </c>
      <c r="W275" s="3">
        <v>2.2999999999999998</v>
      </c>
      <c r="X275" s="3" t="s">
        <v>43</v>
      </c>
      <c r="Y275" s="14">
        <v>2</v>
      </c>
      <c r="Z275" s="14">
        <v>1</v>
      </c>
      <c r="AA275" s="14">
        <v>0</v>
      </c>
      <c r="AB275" s="23">
        <f t="shared" si="93"/>
        <v>0</v>
      </c>
      <c r="AC275" s="3" t="s">
        <v>279</v>
      </c>
      <c r="AD275" s="25">
        <v>0</v>
      </c>
      <c r="AE275" s="20">
        <f t="shared" si="80"/>
        <v>0</v>
      </c>
      <c r="AF275" s="20">
        <f t="shared" si="81"/>
        <v>0</v>
      </c>
      <c r="AG275" s="20">
        <f t="shared" si="87"/>
        <v>1</v>
      </c>
      <c r="AH275" s="20">
        <f t="shared" si="82"/>
        <v>0</v>
      </c>
      <c r="AI275" s="20">
        <f t="shared" si="83"/>
        <v>81.460822024823869</v>
      </c>
      <c r="AJ275" s="20">
        <f t="shared" si="84"/>
        <v>61.385132361508937</v>
      </c>
      <c r="AK275" s="20">
        <f t="shared" si="85"/>
        <v>0</v>
      </c>
      <c r="AL275" s="19">
        <v>102</v>
      </c>
      <c r="AM275" s="23">
        <f t="shared" si="86"/>
        <v>31.089600000000001</v>
      </c>
      <c r="AN275" s="19">
        <v>0.92502450355699462</v>
      </c>
    </row>
    <row r="276" spans="1:40" ht="13.5" thickBot="1" x14ac:dyDescent="0.25">
      <c r="A276" s="5">
        <v>42570</v>
      </c>
      <c r="B276" s="3">
        <v>26</v>
      </c>
      <c r="C276" s="26" t="s">
        <v>358</v>
      </c>
      <c r="D276" s="6">
        <v>0.75069444444444444</v>
      </c>
      <c r="E276" s="13">
        <v>18</v>
      </c>
      <c r="F276" s="13">
        <f t="shared" si="76"/>
        <v>589.00000000000011</v>
      </c>
      <c r="G276" s="3">
        <v>44.3</v>
      </c>
      <c r="H276" s="3" t="s">
        <v>365</v>
      </c>
      <c r="I276" s="3">
        <v>33.200000000000003</v>
      </c>
      <c r="J276" s="20" t="str">
        <f t="shared" si="77"/>
        <v>.</v>
      </c>
      <c r="K276" s="20" t="str">
        <f t="shared" si="78"/>
        <v>.</v>
      </c>
      <c r="L276" s="20" t="str">
        <f t="shared" si="88"/>
        <v>.</v>
      </c>
      <c r="M276" s="3">
        <v>53</v>
      </c>
      <c r="N276" s="20" t="str">
        <f>IF(B276=B275, N275, IF(M276=".",".",IF(M276&lt;22.5,"N",IF(M276&lt;67.5,"NE",IF(M276&lt;112.5,"E",IF(M276&lt;157.5,"SE",IF(M276&lt;202.5,"S",IF(M276&lt;247.5,"SW",IF(M276&lt;292.5,"W",IF(M276&lt;337.5,"NW","N"))))))))))</f>
        <v>SW</v>
      </c>
      <c r="O276" s="20" t="str">
        <f t="shared" si="79"/>
        <v>.</v>
      </c>
      <c r="P276" s="20" t="str">
        <f t="shared" si="92"/>
        <v>.</v>
      </c>
      <c r="Q276" s="21">
        <f t="shared" si="90"/>
        <v>0</v>
      </c>
      <c r="R276" s="21">
        <f t="shared" si="91"/>
        <v>2.6658992497127074</v>
      </c>
      <c r="S276" s="8">
        <v>1</v>
      </c>
      <c r="T276" s="21">
        <f>SQRT((AJ276-AJ266)^2+(AI276-AI266)^2)</f>
        <v>2.6658992497127074</v>
      </c>
      <c r="U276" s="21">
        <f t="shared" si="89"/>
        <v>1</v>
      </c>
      <c r="V276" s="3" t="s">
        <v>6</v>
      </c>
      <c r="W276" s="3">
        <v>0</v>
      </c>
      <c r="X276" s="3" t="s">
        <v>127</v>
      </c>
      <c r="Y276" s="14">
        <v>2</v>
      </c>
      <c r="Z276" s="14">
        <v>1</v>
      </c>
      <c r="AA276" s="14">
        <v>0</v>
      </c>
      <c r="AB276" s="23">
        <f t="shared" si="93"/>
        <v>0</v>
      </c>
      <c r="AC276" s="3" t="s">
        <v>279</v>
      </c>
      <c r="AD276" s="25">
        <v>0</v>
      </c>
      <c r="AE276" s="20">
        <f t="shared" si="80"/>
        <v>0</v>
      </c>
      <c r="AF276" s="20">
        <f t="shared" si="81"/>
        <v>0</v>
      </c>
      <c r="AG276" s="20">
        <f t="shared" si="87"/>
        <v>1</v>
      </c>
      <c r="AH276" s="20">
        <f t="shared" si="82"/>
        <v>0</v>
      </c>
      <c r="AI276" s="20">
        <f t="shared" si="83"/>
        <v>81.460822024823869</v>
      </c>
      <c r="AJ276" s="20">
        <f t="shared" si="84"/>
        <v>61.385132361508937</v>
      </c>
      <c r="AK276" s="20">
        <f t="shared" si="85"/>
        <v>0</v>
      </c>
      <c r="AL276" s="19">
        <v>102</v>
      </c>
      <c r="AM276" s="23">
        <f t="shared" si="86"/>
        <v>31.089600000000001</v>
      </c>
      <c r="AN276" s="19">
        <v>0.92502450355699462</v>
      </c>
    </row>
    <row r="277" spans="1:40" ht="13.5" thickBot="1" x14ac:dyDescent="0.25">
      <c r="A277" s="5">
        <v>42570</v>
      </c>
      <c r="B277" s="3">
        <v>27</v>
      </c>
      <c r="C277" s="26" t="s">
        <v>358</v>
      </c>
      <c r="D277" s="6">
        <v>0.34166666666666662</v>
      </c>
      <c r="E277" s="13">
        <v>8</v>
      </c>
      <c r="F277" s="13">
        <f t="shared" si="76"/>
        <v>0</v>
      </c>
      <c r="G277" s="3">
        <v>23.6</v>
      </c>
      <c r="H277" s="3" t="s">
        <v>365</v>
      </c>
      <c r="I277" s="3">
        <v>24.8</v>
      </c>
      <c r="J277" s="20" t="str">
        <f t="shared" si="77"/>
        <v>.</v>
      </c>
      <c r="K277" s="20" t="str">
        <f t="shared" si="78"/>
        <v>.</v>
      </c>
      <c r="L277" s="20" t="str">
        <f t="shared" si="88"/>
        <v>.</v>
      </c>
      <c r="M277" s="3">
        <v>54</v>
      </c>
      <c r="N277" s="20" t="str">
        <f>IF(B277=B277, N276, IF(M277=".",".",IF(M277&lt;22.5,"N",IF(M277&lt;67.5,"NE",IF(M277&lt;112.5,"E",IF(M277&lt;157.5,"SE",IF(M277&lt;202.5,"S",IF(M277&lt;247.5,"SW",IF(M277&lt;292.5,"W",IF(M277&lt;337.5,"NW","N"))))))))))</f>
        <v>SW</v>
      </c>
      <c r="O277" s="20" t="str">
        <f t="shared" si="79"/>
        <v>.</v>
      </c>
      <c r="P277" s="20" t="str">
        <f t="shared" si="92"/>
        <v>.</v>
      </c>
      <c r="Q277" s="21">
        <f t="shared" si="90"/>
        <v>0</v>
      </c>
      <c r="R277" s="21">
        <f t="shared" si="91"/>
        <v>0</v>
      </c>
      <c r="S277" s="8">
        <v>1</v>
      </c>
      <c r="T277" s="21" t="s">
        <v>4</v>
      </c>
      <c r="U277" s="21" t="str">
        <f t="shared" si="89"/>
        <v>.</v>
      </c>
      <c r="V277" s="3" t="s">
        <v>128</v>
      </c>
      <c r="W277" s="3">
        <v>2.5</v>
      </c>
      <c r="X277" s="3" t="s">
        <v>48</v>
      </c>
      <c r="Y277" s="14">
        <v>2</v>
      </c>
      <c r="Z277" s="14">
        <v>1</v>
      </c>
      <c r="AA277" s="14">
        <v>0</v>
      </c>
      <c r="AB277" s="23">
        <f t="shared" si="93"/>
        <v>0</v>
      </c>
      <c r="AC277" s="3" t="s">
        <v>280</v>
      </c>
      <c r="AD277" s="25">
        <v>0</v>
      </c>
      <c r="AE277" s="20" t="str">
        <f t="shared" si="80"/>
        <v>.</v>
      </c>
      <c r="AF277" s="20" t="str">
        <f t="shared" si="81"/>
        <v>.</v>
      </c>
      <c r="AG277" s="20" t="str">
        <f t="shared" si="87"/>
        <v>.</v>
      </c>
      <c r="AH277" s="20" t="str">
        <f t="shared" si="82"/>
        <v>.</v>
      </c>
      <c r="AI277" s="20">
        <f t="shared" si="83"/>
        <v>80.901699437494742</v>
      </c>
      <c r="AJ277" s="20">
        <f t="shared" si="84"/>
        <v>58.778525229247315</v>
      </c>
      <c r="AK277" s="20" t="str">
        <f t="shared" si="85"/>
        <v>.</v>
      </c>
      <c r="AL277" s="19">
        <v>100</v>
      </c>
      <c r="AM277" s="23">
        <f t="shared" si="86"/>
        <v>30.48</v>
      </c>
      <c r="AN277" s="19">
        <v>0.94247779607693793</v>
      </c>
    </row>
    <row r="278" spans="1:40" ht="13.5" thickBot="1" x14ac:dyDescent="0.25">
      <c r="A278" s="5">
        <v>42570</v>
      </c>
      <c r="B278" s="3">
        <v>27</v>
      </c>
      <c r="C278" s="26" t="s">
        <v>358</v>
      </c>
      <c r="D278" s="6">
        <v>0.37986111111111115</v>
      </c>
      <c r="E278" s="13">
        <v>9</v>
      </c>
      <c r="F278" s="13">
        <f t="shared" si="76"/>
        <v>55.000000000000128</v>
      </c>
      <c r="G278" s="3">
        <v>32.700000000000003</v>
      </c>
      <c r="H278" s="3" t="s">
        <v>365</v>
      </c>
      <c r="I278" s="3">
        <v>27.6</v>
      </c>
      <c r="J278" s="20">
        <f t="shared" si="77"/>
        <v>0.15159930194583282</v>
      </c>
      <c r="K278" s="20">
        <f t="shared" si="78"/>
        <v>351.31399982137435</v>
      </c>
      <c r="L278" s="20">
        <f>K278-MOD(M277+180,360)</f>
        <v>117.31399982137435</v>
      </c>
      <c r="M278" s="3">
        <v>50</v>
      </c>
      <c r="N278" s="20" t="str">
        <f>IF(B278=B277, N277, IF(M278=".",".",IF(M278&lt;22.5,"N",IF(M278&lt;67.5,"NE",IF(M278&lt;112.5,"E",IF(M278&lt;157.5,"SE",IF(M278&lt;202.5,"S",IF(M278&lt;247.5,"SW",IF(M278&lt;292.5,"W",IF(M278&lt;337.5,"NW","N"))))))))))</f>
        <v>SW</v>
      </c>
      <c r="O278" s="20" t="str">
        <f t="shared" si="79"/>
        <v>N</v>
      </c>
      <c r="P278" s="20">
        <f t="shared" si="92"/>
        <v>1</v>
      </c>
      <c r="Q278" s="21">
        <f t="shared" si="90"/>
        <v>8.1650324307779574</v>
      </c>
      <c r="R278" s="21">
        <f t="shared" si="91"/>
        <v>8.1650324307779574</v>
      </c>
      <c r="S278" s="8">
        <v>1</v>
      </c>
      <c r="T278" s="21" t="s">
        <v>4</v>
      </c>
      <c r="U278" s="21" t="str">
        <f t="shared" si="89"/>
        <v>.</v>
      </c>
      <c r="V278" s="3" t="s">
        <v>31</v>
      </c>
      <c r="W278" s="3">
        <v>0.5</v>
      </c>
      <c r="X278" s="3" t="s">
        <v>4</v>
      </c>
      <c r="Y278" s="14">
        <v>2</v>
      </c>
      <c r="Z278" s="14">
        <v>1</v>
      </c>
      <c r="AA278" s="14">
        <v>0</v>
      </c>
      <c r="AB278" s="23">
        <f t="shared" si="93"/>
        <v>0</v>
      </c>
      <c r="AC278" s="3" t="s">
        <v>280</v>
      </c>
      <c r="AD278" s="25">
        <v>0</v>
      </c>
      <c r="AE278" s="20">
        <f t="shared" si="80"/>
        <v>8.0713861781527854</v>
      </c>
      <c r="AF278" s="20">
        <f t="shared" si="81"/>
        <v>8.0713861781527854</v>
      </c>
      <c r="AG278" s="20">
        <f t="shared" si="87"/>
        <v>1</v>
      </c>
      <c r="AH278" s="20">
        <f t="shared" si="82"/>
        <v>8.1650324307779574</v>
      </c>
      <c r="AI278" s="20">
        <f t="shared" si="83"/>
        <v>79.668622084373709</v>
      </c>
      <c r="AJ278" s="20">
        <f t="shared" si="84"/>
        <v>66.8499114074001</v>
      </c>
      <c r="AK278" s="20">
        <f t="shared" si="85"/>
        <v>-1.2330773531210326</v>
      </c>
      <c r="AL278" s="19">
        <v>104</v>
      </c>
      <c r="AM278" s="23">
        <f t="shared" si="86"/>
        <v>31.699200000000001</v>
      </c>
      <c r="AN278" s="19">
        <v>0.87266462599716477</v>
      </c>
    </row>
    <row r="279" spans="1:40" ht="13.5" thickBot="1" x14ac:dyDescent="0.25">
      <c r="A279" s="5">
        <v>42570</v>
      </c>
      <c r="B279" s="3">
        <v>27</v>
      </c>
      <c r="C279" s="26" t="s">
        <v>358</v>
      </c>
      <c r="D279" s="6">
        <v>0.42152777777777778</v>
      </c>
      <c r="E279" s="13">
        <v>10</v>
      </c>
      <c r="F279" s="13">
        <f t="shared" si="76"/>
        <v>115.00000000000007</v>
      </c>
      <c r="G279" s="3">
        <v>38.9</v>
      </c>
      <c r="H279" s="3" t="s">
        <v>365</v>
      </c>
      <c r="I279" s="3">
        <v>29.5</v>
      </c>
      <c r="J279" s="20">
        <f t="shared" si="77"/>
        <v>2.7309188559444468</v>
      </c>
      <c r="K279" s="20">
        <f t="shared" si="78"/>
        <v>156.47012463831206</v>
      </c>
      <c r="L279" s="20">
        <f t="shared" si="88"/>
        <v>-165.15612481693771</v>
      </c>
      <c r="M279" s="3">
        <v>52</v>
      </c>
      <c r="N279" s="20" t="str">
        <f>IF(B279=B279, N278, IF(M279=".",".",IF(M279&lt;22.5,"N",IF(M279&lt;67.5,"NE",IF(M279&lt;112.5,"E",IF(M279&lt;157.5,"SE",IF(M279&lt;202.5,"S",IF(M279&lt;247.5,"SW",IF(M279&lt;292.5,"W",IF(M279&lt;337.5,"NW","N"))))))))))</f>
        <v>SW</v>
      </c>
      <c r="O279" s="20" t="str">
        <f t="shared" si="79"/>
        <v>SE</v>
      </c>
      <c r="P279" s="20">
        <f t="shared" si="92"/>
        <v>4</v>
      </c>
      <c r="Q279" s="21">
        <f t="shared" si="90"/>
        <v>3.7484559411700662</v>
      </c>
      <c r="R279" s="21">
        <f t="shared" si="91"/>
        <v>11.913488371948024</v>
      </c>
      <c r="S279" s="8">
        <v>1</v>
      </c>
      <c r="T279" s="21" t="s">
        <v>4</v>
      </c>
      <c r="U279" s="21" t="str">
        <f t="shared" si="89"/>
        <v>.</v>
      </c>
      <c r="V279" s="3" t="s">
        <v>6</v>
      </c>
      <c r="W279" s="3">
        <v>0.8</v>
      </c>
      <c r="X279" s="3" t="s">
        <v>4</v>
      </c>
      <c r="Y279" s="14">
        <v>2</v>
      </c>
      <c r="Z279" s="14">
        <v>1</v>
      </c>
      <c r="AA279" s="14">
        <v>0</v>
      </c>
      <c r="AB279" s="23">
        <f t="shared" si="93"/>
        <v>0</v>
      </c>
      <c r="AC279" s="3" t="s">
        <v>280</v>
      </c>
      <c r="AD279" s="25">
        <v>0</v>
      </c>
      <c r="AE279" s="20">
        <f t="shared" si="80"/>
        <v>-3.436779448857294</v>
      </c>
      <c r="AF279" s="20">
        <f t="shared" si="81"/>
        <v>-3.436779448857294</v>
      </c>
      <c r="AG279" s="20">
        <f t="shared" si="87"/>
        <v>1</v>
      </c>
      <c r="AH279" s="20">
        <f t="shared" si="82"/>
        <v>3.7484559411700662</v>
      </c>
      <c r="AI279" s="20">
        <f t="shared" si="83"/>
        <v>81.165107621492368</v>
      </c>
      <c r="AJ279" s="20">
        <f t="shared" si="84"/>
        <v>63.413131958542806</v>
      </c>
      <c r="AK279" s="20">
        <f t="shared" si="85"/>
        <v>1.4964855371186587</v>
      </c>
      <c r="AL279" s="19">
        <v>103</v>
      </c>
      <c r="AM279" s="23">
        <f t="shared" si="86"/>
        <v>31.394400000000001</v>
      </c>
      <c r="AN279" s="19">
        <v>0.90757121103705141</v>
      </c>
    </row>
    <row r="280" spans="1:40" ht="13.5" thickBot="1" x14ac:dyDescent="0.25">
      <c r="A280" s="5">
        <v>42570</v>
      </c>
      <c r="B280" s="3">
        <v>27</v>
      </c>
      <c r="C280" s="26" t="s">
        <v>358</v>
      </c>
      <c r="D280" s="6">
        <v>0.46388888888888885</v>
      </c>
      <c r="E280" s="13">
        <v>11</v>
      </c>
      <c r="F280" s="13">
        <f t="shared" si="76"/>
        <v>176</v>
      </c>
      <c r="G280" s="3">
        <v>48.7</v>
      </c>
      <c r="H280" s="3" t="s">
        <v>365</v>
      </c>
      <c r="I280" s="3">
        <v>31.4</v>
      </c>
      <c r="J280" s="20" t="str">
        <f t="shared" si="77"/>
        <v>.</v>
      </c>
      <c r="K280" s="20" t="str">
        <f t="shared" si="78"/>
        <v>.</v>
      </c>
      <c r="L280" s="20" t="str">
        <f t="shared" si="88"/>
        <v>.</v>
      </c>
      <c r="M280" s="3">
        <v>52</v>
      </c>
      <c r="N280" s="20" t="str">
        <f>IF(B280=B279, N279, IF(M280=".",".",IF(M280&lt;22.5,"N",IF(M280&lt;67.5,"NE",IF(M280&lt;112.5,"E",IF(M280&lt;157.5,"SE",IF(M280&lt;202.5,"S",IF(M280&lt;247.5,"SW",IF(M280&lt;292.5,"W",IF(M280&lt;337.5,"NW","N"))))))))))</f>
        <v>SW</v>
      </c>
      <c r="O280" s="20" t="str">
        <f t="shared" si="79"/>
        <v>.</v>
      </c>
      <c r="P280" s="20" t="str">
        <f t="shared" si="92"/>
        <v>.</v>
      </c>
      <c r="Q280" s="21">
        <f t="shared" si="90"/>
        <v>0</v>
      </c>
      <c r="R280" s="21">
        <f t="shared" si="91"/>
        <v>11.913488371948024</v>
      </c>
      <c r="S280" s="8">
        <v>1</v>
      </c>
      <c r="T280" s="21" t="s">
        <v>4</v>
      </c>
      <c r="U280" s="21" t="str">
        <f t="shared" si="89"/>
        <v>.</v>
      </c>
      <c r="V280" s="3" t="s">
        <v>6</v>
      </c>
      <c r="W280" s="3">
        <v>0.1</v>
      </c>
      <c r="X280" s="3" t="s">
        <v>4</v>
      </c>
      <c r="Y280" s="14">
        <v>2</v>
      </c>
      <c r="Z280" s="14">
        <v>1</v>
      </c>
      <c r="AA280" s="14">
        <v>0</v>
      </c>
      <c r="AB280" s="23">
        <f t="shared" si="93"/>
        <v>0</v>
      </c>
      <c r="AC280" s="3" t="s">
        <v>280</v>
      </c>
      <c r="AD280" s="25">
        <v>0</v>
      </c>
      <c r="AE280" s="20">
        <f t="shared" si="80"/>
        <v>0</v>
      </c>
      <c r="AF280" s="20">
        <f t="shared" si="81"/>
        <v>0</v>
      </c>
      <c r="AG280" s="20">
        <f t="shared" si="87"/>
        <v>1</v>
      </c>
      <c r="AH280" s="20">
        <f t="shared" si="82"/>
        <v>0</v>
      </c>
      <c r="AI280" s="20">
        <f t="shared" si="83"/>
        <v>81.165107621492368</v>
      </c>
      <c r="AJ280" s="20">
        <f t="shared" si="84"/>
        <v>63.413131958542806</v>
      </c>
      <c r="AK280" s="20">
        <f t="shared" si="85"/>
        <v>0</v>
      </c>
      <c r="AL280" s="19">
        <v>103</v>
      </c>
      <c r="AM280" s="23">
        <f t="shared" si="86"/>
        <v>31.394400000000001</v>
      </c>
      <c r="AN280" s="19">
        <v>0.90757121103705141</v>
      </c>
    </row>
    <row r="281" spans="1:40" ht="13.5" thickBot="1" x14ac:dyDescent="0.25">
      <c r="A281" s="5">
        <v>42570</v>
      </c>
      <c r="B281" s="3">
        <v>27</v>
      </c>
      <c r="C281" s="26" t="s">
        <v>358</v>
      </c>
      <c r="D281" s="6">
        <v>0.50555555555555554</v>
      </c>
      <c r="E281" s="13">
        <v>12</v>
      </c>
      <c r="F281" s="13">
        <f t="shared" si="76"/>
        <v>236.00000000000003</v>
      </c>
      <c r="G281" s="3">
        <v>51.2</v>
      </c>
      <c r="H281" s="3" t="s">
        <v>365</v>
      </c>
      <c r="I281" s="3">
        <v>31.7</v>
      </c>
      <c r="J281" s="20" t="str">
        <f t="shared" si="77"/>
        <v>.</v>
      </c>
      <c r="K281" s="20" t="str">
        <f t="shared" si="78"/>
        <v>.</v>
      </c>
      <c r="L281" s="20" t="str">
        <f t="shared" si="88"/>
        <v>.</v>
      </c>
      <c r="M281" s="3">
        <v>52</v>
      </c>
      <c r="N281" s="20" t="str">
        <f>IF(B281=B281, N280, IF(M281=".",".",IF(M281&lt;22.5,"N",IF(M281&lt;67.5,"NE",IF(M281&lt;112.5,"E",IF(M281&lt;157.5,"SE",IF(M281&lt;202.5,"S",IF(M281&lt;247.5,"SW",IF(M281&lt;292.5,"W",IF(M281&lt;337.5,"NW","N"))))))))))</f>
        <v>SW</v>
      </c>
      <c r="O281" s="20" t="str">
        <f t="shared" si="79"/>
        <v>.</v>
      </c>
      <c r="P281" s="20" t="str">
        <f t="shared" si="92"/>
        <v>.</v>
      </c>
      <c r="Q281" s="21">
        <f t="shared" si="90"/>
        <v>0</v>
      </c>
      <c r="R281" s="21">
        <f t="shared" si="91"/>
        <v>11.913488371948024</v>
      </c>
      <c r="S281" s="8">
        <v>1</v>
      </c>
      <c r="T281" s="21" t="s">
        <v>4</v>
      </c>
      <c r="U281" s="21" t="str">
        <f t="shared" si="89"/>
        <v>.</v>
      </c>
      <c r="V281" s="3" t="s">
        <v>6</v>
      </c>
      <c r="W281" s="3">
        <v>0.6</v>
      </c>
      <c r="X281" s="3" t="s">
        <v>4</v>
      </c>
      <c r="Y281" s="14">
        <v>2</v>
      </c>
      <c r="Z281" s="14">
        <v>1</v>
      </c>
      <c r="AA281" s="14">
        <v>0</v>
      </c>
      <c r="AB281" s="23">
        <f t="shared" si="93"/>
        <v>0</v>
      </c>
      <c r="AC281" s="3" t="s">
        <v>280</v>
      </c>
      <c r="AD281" s="25">
        <v>0</v>
      </c>
      <c r="AE281" s="20">
        <f t="shared" si="80"/>
        <v>0</v>
      </c>
      <c r="AF281" s="20">
        <f t="shared" si="81"/>
        <v>0</v>
      </c>
      <c r="AG281" s="20">
        <f t="shared" si="87"/>
        <v>1</v>
      </c>
      <c r="AH281" s="20">
        <f t="shared" si="82"/>
        <v>0</v>
      </c>
      <c r="AI281" s="20">
        <f t="shared" si="83"/>
        <v>81.165107621492368</v>
      </c>
      <c r="AJ281" s="20">
        <f t="shared" si="84"/>
        <v>63.413131958542806</v>
      </c>
      <c r="AK281" s="20">
        <f t="shared" si="85"/>
        <v>0</v>
      </c>
      <c r="AL281" s="19">
        <v>103</v>
      </c>
      <c r="AM281" s="23">
        <f t="shared" si="86"/>
        <v>31.394400000000001</v>
      </c>
      <c r="AN281" s="19">
        <v>0.90757121103705141</v>
      </c>
    </row>
    <row r="282" spans="1:40" ht="13.5" thickBot="1" x14ac:dyDescent="0.25">
      <c r="A282" s="5">
        <v>42570</v>
      </c>
      <c r="B282" s="3">
        <v>27</v>
      </c>
      <c r="C282" s="26" t="s">
        <v>358</v>
      </c>
      <c r="D282" s="6">
        <v>0.54861111111111105</v>
      </c>
      <c r="E282" s="13">
        <v>13</v>
      </c>
      <c r="F282" s="13">
        <f t="shared" si="76"/>
        <v>298</v>
      </c>
      <c r="G282" s="3">
        <v>50</v>
      </c>
      <c r="H282" s="3" t="s">
        <v>365</v>
      </c>
      <c r="I282" s="3">
        <v>30.8</v>
      </c>
      <c r="J282" s="20" t="str">
        <f t="shared" si="77"/>
        <v>.</v>
      </c>
      <c r="K282" s="20" t="str">
        <f t="shared" si="78"/>
        <v>.</v>
      </c>
      <c r="L282" s="20" t="str">
        <f t="shared" si="88"/>
        <v>.</v>
      </c>
      <c r="M282" s="3">
        <v>52</v>
      </c>
      <c r="N282" s="20" t="str">
        <f>IF(B282=B281, N281, IF(M282=".",".",IF(M282&lt;22.5,"N",IF(M282&lt;67.5,"NE",IF(M282&lt;112.5,"E",IF(M282&lt;157.5,"SE",IF(M282&lt;202.5,"S",IF(M282&lt;247.5,"SW",IF(M282&lt;292.5,"W",IF(M282&lt;337.5,"NW","N"))))))))))</f>
        <v>SW</v>
      </c>
      <c r="O282" s="20" t="str">
        <f t="shared" si="79"/>
        <v>.</v>
      </c>
      <c r="P282" s="20" t="str">
        <f t="shared" si="92"/>
        <v>.</v>
      </c>
      <c r="Q282" s="21">
        <f t="shared" si="90"/>
        <v>0</v>
      </c>
      <c r="R282" s="21">
        <f t="shared" si="91"/>
        <v>11.913488371948024</v>
      </c>
      <c r="S282" s="8">
        <v>1</v>
      </c>
      <c r="T282" s="21" t="s">
        <v>4</v>
      </c>
      <c r="U282" s="21" t="str">
        <f t="shared" si="89"/>
        <v>.</v>
      </c>
      <c r="V282" s="3" t="s">
        <v>6</v>
      </c>
      <c r="W282" s="3">
        <v>1</v>
      </c>
      <c r="X282" s="3" t="s">
        <v>4</v>
      </c>
      <c r="Y282" s="14">
        <v>2</v>
      </c>
      <c r="Z282" s="14">
        <v>1</v>
      </c>
      <c r="AA282" s="14">
        <v>0</v>
      </c>
      <c r="AB282" s="23">
        <f t="shared" si="93"/>
        <v>0</v>
      </c>
      <c r="AC282" s="3" t="s">
        <v>280</v>
      </c>
      <c r="AD282" s="25">
        <v>0</v>
      </c>
      <c r="AE282" s="20">
        <f t="shared" si="80"/>
        <v>0</v>
      </c>
      <c r="AF282" s="20">
        <f t="shared" si="81"/>
        <v>0</v>
      </c>
      <c r="AG282" s="20">
        <f t="shared" si="87"/>
        <v>1</v>
      </c>
      <c r="AH282" s="20">
        <f t="shared" si="82"/>
        <v>0</v>
      </c>
      <c r="AI282" s="20">
        <f t="shared" si="83"/>
        <v>81.165107621492368</v>
      </c>
      <c r="AJ282" s="20">
        <f t="shared" si="84"/>
        <v>63.413131958542806</v>
      </c>
      <c r="AK282" s="20">
        <f t="shared" si="85"/>
        <v>0</v>
      </c>
      <c r="AL282" s="19">
        <v>103</v>
      </c>
      <c r="AM282" s="23">
        <f t="shared" si="86"/>
        <v>31.394400000000001</v>
      </c>
      <c r="AN282" s="19">
        <v>0.90757121103705141</v>
      </c>
    </row>
    <row r="283" spans="1:40" ht="13.5" thickBot="1" x14ac:dyDescent="0.25">
      <c r="A283" s="5">
        <v>42570</v>
      </c>
      <c r="B283" s="3">
        <v>27</v>
      </c>
      <c r="C283" s="26" t="s">
        <v>358</v>
      </c>
      <c r="D283" s="6">
        <v>0.58819444444444446</v>
      </c>
      <c r="E283" s="13">
        <v>14</v>
      </c>
      <c r="F283" s="13">
        <f t="shared" si="76"/>
        <v>355.00000000000011</v>
      </c>
      <c r="G283" s="3">
        <v>55.4</v>
      </c>
      <c r="H283" s="3" t="s">
        <v>365</v>
      </c>
      <c r="I283" s="3">
        <v>31.9</v>
      </c>
      <c r="J283" s="20" t="str">
        <f t="shared" si="77"/>
        <v>.</v>
      </c>
      <c r="K283" s="20" t="str">
        <f t="shared" si="78"/>
        <v>.</v>
      </c>
      <c r="L283" s="20" t="str">
        <f t="shared" si="88"/>
        <v>.</v>
      </c>
      <c r="M283" s="3">
        <v>52</v>
      </c>
      <c r="N283" s="20" t="str">
        <f>IF(B283=B283, N282, IF(M283=".",".",IF(M283&lt;22.5,"N",IF(M283&lt;67.5,"NE",IF(M283&lt;112.5,"E",IF(M283&lt;157.5,"SE",IF(M283&lt;202.5,"S",IF(M283&lt;247.5,"SW",IF(M283&lt;292.5,"W",IF(M283&lt;337.5,"NW","N"))))))))))</f>
        <v>SW</v>
      </c>
      <c r="O283" s="20" t="str">
        <f t="shared" si="79"/>
        <v>.</v>
      </c>
      <c r="P283" s="20" t="str">
        <f t="shared" si="92"/>
        <v>.</v>
      </c>
      <c r="Q283" s="21">
        <f t="shared" si="90"/>
        <v>0</v>
      </c>
      <c r="R283" s="21">
        <f t="shared" si="91"/>
        <v>11.913488371948024</v>
      </c>
      <c r="S283" s="8">
        <v>1</v>
      </c>
      <c r="T283" s="21" t="s">
        <v>4</v>
      </c>
      <c r="U283" s="21" t="str">
        <f t="shared" si="89"/>
        <v>.</v>
      </c>
      <c r="V283" s="3" t="s">
        <v>6</v>
      </c>
      <c r="W283" s="3">
        <v>3</v>
      </c>
      <c r="X283" s="3" t="s">
        <v>10</v>
      </c>
      <c r="Y283" s="14">
        <v>0</v>
      </c>
      <c r="Z283" s="14">
        <v>0</v>
      </c>
      <c r="AA283" s="14">
        <v>1</v>
      </c>
      <c r="AB283" s="23">
        <f t="shared" si="93"/>
        <v>1</v>
      </c>
      <c r="AC283" s="3" t="s">
        <v>280</v>
      </c>
      <c r="AD283" s="25">
        <v>0</v>
      </c>
      <c r="AE283" s="20">
        <f t="shared" si="80"/>
        <v>0</v>
      </c>
      <c r="AF283" s="20">
        <f t="shared" si="81"/>
        <v>0</v>
      </c>
      <c r="AG283" s="20">
        <f t="shared" si="87"/>
        <v>1</v>
      </c>
      <c r="AH283" s="20">
        <f t="shared" si="82"/>
        <v>0</v>
      </c>
      <c r="AI283" s="20">
        <f t="shared" si="83"/>
        <v>81.165107621492368</v>
      </c>
      <c r="AJ283" s="20">
        <f t="shared" si="84"/>
        <v>63.413131958542806</v>
      </c>
      <c r="AK283" s="20">
        <f t="shared" si="85"/>
        <v>0</v>
      </c>
      <c r="AL283" s="19">
        <v>103</v>
      </c>
      <c r="AM283" s="23">
        <f t="shared" si="86"/>
        <v>31.394400000000001</v>
      </c>
      <c r="AN283" s="19">
        <v>0.90757121103705141</v>
      </c>
    </row>
    <row r="284" spans="1:40" ht="13.5" thickBot="1" x14ac:dyDescent="0.25">
      <c r="A284" s="5">
        <v>42570</v>
      </c>
      <c r="B284" s="3">
        <v>27</v>
      </c>
      <c r="C284" s="26" t="s">
        <v>358</v>
      </c>
      <c r="D284" s="6">
        <v>0.62777777777777777</v>
      </c>
      <c r="E284" s="13">
        <v>15</v>
      </c>
      <c r="F284" s="13">
        <f t="shared" si="76"/>
        <v>412.00000000000006</v>
      </c>
      <c r="G284" s="3">
        <v>41.5</v>
      </c>
      <c r="H284" s="3" t="s">
        <v>365</v>
      </c>
      <c r="I284" s="3">
        <v>30.7</v>
      </c>
      <c r="J284" s="20" t="str">
        <f t="shared" si="77"/>
        <v>.</v>
      </c>
      <c r="K284" s="20" t="str">
        <f t="shared" si="78"/>
        <v>.</v>
      </c>
      <c r="L284" s="20" t="str">
        <f t="shared" si="88"/>
        <v>.</v>
      </c>
      <c r="M284" s="3">
        <v>52</v>
      </c>
      <c r="N284" s="20" t="str">
        <f>IF(B284=B283, N283, IF(M284=".",".",IF(M284&lt;22.5,"N",IF(M284&lt;67.5,"NE",IF(M284&lt;112.5,"E",IF(M284&lt;157.5,"SE",IF(M284&lt;202.5,"S",IF(M284&lt;247.5,"SW",IF(M284&lt;292.5,"W",IF(M284&lt;337.5,"NW","N"))))))))))</f>
        <v>SW</v>
      </c>
      <c r="O284" s="20" t="str">
        <f t="shared" si="79"/>
        <v>.</v>
      </c>
      <c r="P284" s="20" t="str">
        <f t="shared" si="92"/>
        <v>.</v>
      </c>
      <c r="Q284" s="21">
        <f t="shared" si="90"/>
        <v>0</v>
      </c>
      <c r="R284" s="21">
        <f t="shared" si="91"/>
        <v>11.913488371948024</v>
      </c>
      <c r="S284" s="8">
        <v>1</v>
      </c>
      <c r="T284" s="21" t="s">
        <v>4</v>
      </c>
      <c r="U284" s="21" t="str">
        <f t="shared" si="89"/>
        <v>.</v>
      </c>
      <c r="V284" s="3" t="s">
        <v>6</v>
      </c>
      <c r="W284" s="3">
        <v>1</v>
      </c>
      <c r="X284" s="3" t="s">
        <v>43</v>
      </c>
      <c r="Y284" s="14">
        <v>0</v>
      </c>
      <c r="Z284" s="14">
        <v>0</v>
      </c>
      <c r="AA284" s="14">
        <v>1</v>
      </c>
      <c r="AB284" s="23" t="str">
        <f t="shared" si="93"/>
        <v>.</v>
      </c>
      <c r="AC284" s="3" t="s">
        <v>280</v>
      </c>
      <c r="AD284" s="25">
        <v>0</v>
      </c>
      <c r="AE284" s="20">
        <f t="shared" si="80"/>
        <v>0</v>
      </c>
      <c r="AF284" s="20">
        <f t="shared" si="81"/>
        <v>0</v>
      </c>
      <c r="AG284" s="20">
        <f t="shared" si="87"/>
        <v>1</v>
      </c>
      <c r="AH284" s="20">
        <f t="shared" si="82"/>
        <v>0</v>
      </c>
      <c r="AI284" s="20">
        <f t="shared" si="83"/>
        <v>81.165107621492368</v>
      </c>
      <c r="AJ284" s="20">
        <f t="shared" si="84"/>
        <v>63.413131958542806</v>
      </c>
      <c r="AK284" s="20">
        <f t="shared" si="85"/>
        <v>0</v>
      </c>
      <c r="AL284" s="19">
        <v>103</v>
      </c>
      <c r="AM284" s="23">
        <f t="shared" si="86"/>
        <v>31.394400000000001</v>
      </c>
      <c r="AN284" s="19">
        <v>0.90757121103705141</v>
      </c>
    </row>
    <row r="285" spans="1:40" ht="13.5" thickBot="1" x14ac:dyDescent="0.25">
      <c r="A285" s="5">
        <v>42570</v>
      </c>
      <c r="B285" s="3">
        <v>27</v>
      </c>
      <c r="C285" s="26" t="s">
        <v>358</v>
      </c>
      <c r="D285" s="6">
        <v>0.66875000000000007</v>
      </c>
      <c r="E285" s="13">
        <v>16</v>
      </c>
      <c r="F285" s="13">
        <f t="shared" si="76"/>
        <v>471.00000000000017</v>
      </c>
      <c r="G285" s="3">
        <v>54</v>
      </c>
      <c r="H285" s="3" t="s">
        <v>365</v>
      </c>
      <c r="I285" s="3">
        <v>32.1</v>
      </c>
      <c r="J285" s="20" t="str">
        <f t="shared" si="77"/>
        <v>.</v>
      </c>
      <c r="K285" s="20" t="str">
        <f t="shared" si="78"/>
        <v>.</v>
      </c>
      <c r="L285" s="20" t="str">
        <f t="shared" si="88"/>
        <v>.</v>
      </c>
      <c r="M285" s="3">
        <v>52</v>
      </c>
      <c r="N285" s="20" t="str">
        <f>IF(B285=B285, N284, IF(M285=".",".",IF(M285&lt;22.5,"N",IF(M285&lt;67.5,"NE",IF(M285&lt;112.5,"E",IF(M285&lt;157.5,"SE",IF(M285&lt;202.5,"S",IF(M285&lt;247.5,"SW",IF(M285&lt;292.5,"W",IF(M285&lt;337.5,"NW","N"))))))))))</f>
        <v>SW</v>
      </c>
      <c r="O285" s="20" t="str">
        <f t="shared" si="79"/>
        <v>.</v>
      </c>
      <c r="P285" s="20" t="str">
        <f t="shared" si="92"/>
        <v>.</v>
      </c>
      <c r="Q285" s="21">
        <f t="shared" si="90"/>
        <v>0</v>
      </c>
      <c r="R285" s="21">
        <f t="shared" si="91"/>
        <v>11.913488371948024</v>
      </c>
      <c r="S285" s="8">
        <v>1</v>
      </c>
      <c r="T285" s="21" t="s">
        <v>4</v>
      </c>
      <c r="U285" s="21" t="str">
        <f t="shared" si="89"/>
        <v>.</v>
      </c>
      <c r="V285" s="3" t="s">
        <v>6</v>
      </c>
      <c r="W285" s="3">
        <v>5.9</v>
      </c>
      <c r="X285" s="3" t="s">
        <v>43</v>
      </c>
      <c r="Y285" s="14">
        <v>0</v>
      </c>
      <c r="Z285" s="14">
        <v>0</v>
      </c>
      <c r="AA285" s="14">
        <v>1</v>
      </c>
      <c r="AB285" s="23" t="str">
        <f t="shared" si="93"/>
        <v>.</v>
      </c>
      <c r="AC285" s="3" t="s">
        <v>280</v>
      </c>
      <c r="AD285" s="25">
        <v>0</v>
      </c>
      <c r="AE285" s="20">
        <f t="shared" si="80"/>
        <v>0</v>
      </c>
      <c r="AF285" s="20">
        <f t="shared" si="81"/>
        <v>0</v>
      </c>
      <c r="AG285" s="20">
        <f t="shared" si="87"/>
        <v>1</v>
      </c>
      <c r="AH285" s="20">
        <f t="shared" si="82"/>
        <v>0</v>
      </c>
      <c r="AI285" s="20">
        <f t="shared" si="83"/>
        <v>81.165107621492368</v>
      </c>
      <c r="AJ285" s="20">
        <f t="shared" si="84"/>
        <v>63.413131958542806</v>
      </c>
      <c r="AK285" s="20">
        <f t="shared" si="85"/>
        <v>0</v>
      </c>
      <c r="AL285" s="19">
        <v>103</v>
      </c>
      <c r="AM285" s="23">
        <f t="shared" si="86"/>
        <v>31.394400000000001</v>
      </c>
      <c r="AN285" s="19">
        <v>0.90757121103705141</v>
      </c>
    </row>
    <row r="286" spans="1:40" ht="13.5" thickBot="1" x14ac:dyDescent="0.25">
      <c r="A286" s="5">
        <v>42570</v>
      </c>
      <c r="B286" s="3">
        <v>27</v>
      </c>
      <c r="C286" s="26" t="s">
        <v>358</v>
      </c>
      <c r="D286" s="6">
        <v>0.71250000000000002</v>
      </c>
      <c r="E286" s="13">
        <v>17</v>
      </c>
      <c r="F286" s="13">
        <f t="shared" si="76"/>
        <v>534.00000000000011</v>
      </c>
      <c r="G286" s="3">
        <v>49.6</v>
      </c>
      <c r="H286" s="3" t="s">
        <v>365</v>
      </c>
      <c r="I286" s="3">
        <v>31.9</v>
      </c>
      <c r="J286" s="20" t="str">
        <f t="shared" si="77"/>
        <v>.</v>
      </c>
      <c r="K286" s="20" t="str">
        <f t="shared" si="78"/>
        <v>.</v>
      </c>
      <c r="L286" s="20" t="str">
        <f t="shared" si="88"/>
        <v>.</v>
      </c>
      <c r="M286" s="3">
        <v>52</v>
      </c>
      <c r="N286" s="20" t="str">
        <f>IF(B286=B285, N285, IF(M286=".",".",IF(M286&lt;22.5,"N",IF(M286&lt;67.5,"NE",IF(M286&lt;112.5,"E",IF(M286&lt;157.5,"SE",IF(M286&lt;202.5,"S",IF(M286&lt;247.5,"SW",IF(M286&lt;292.5,"W",IF(M286&lt;337.5,"NW","N"))))))))))</f>
        <v>SW</v>
      </c>
      <c r="O286" s="20" t="str">
        <f t="shared" si="79"/>
        <v>.</v>
      </c>
      <c r="P286" s="20" t="str">
        <f t="shared" si="92"/>
        <v>.</v>
      </c>
      <c r="Q286" s="21">
        <f t="shared" si="90"/>
        <v>0</v>
      </c>
      <c r="R286" s="21">
        <f t="shared" si="91"/>
        <v>11.913488371948024</v>
      </c>
      <c r="S286" s="8">
        <v>1</v>
      </c>
      <c r="T286" s="21" t="s">
        <v>4</v>
      </c>
      <c r="U286" s="21" t="str">
        <f t="shared" si="89"/>
        <v>.</v>
      </c>
      <c r="V286" s="3" t="s">
        <v>6</v>
      </c>
      <c r="W286" s="3">
        <v>2.2999999999999998</v>
      </c>
      <c r="X286" s="3" t="s">
        <v>43</v>
      </c>
      <c r="Y286" s="14">
        <v>0</v>
      </c>
      <c r="Z286" s="14">
        <v>0</v>
      </c>
      <c r="AA286" s="14">
        <v>1</v>
      </c>
      <c r="AB286" s="23" t="str">
        <f t="shared" si="93"/>
        <v>.</v>
      </c>
      <c r="AC286" s="3" t="s">
        <v>280</v>
      </c>
      <c r="AD286" s="25">
        <v>0</v>
      </c>
      <c r="AE286" s="20">
        <f t="shared" si="80"/>
        <v>0</v>
      </c>
      <c r="AF286" s="20">
        <f t="shared" si="81"/>
        <v>0</v>
      </c>
      <c r="AG286" s="20">
        <f t="shared" si="87"/>
        <v>1</v>
      </c>
      <c r="AH286" s="20">
        <f t="shared" si="82"/>
        <v>0</v>
      </c>
      <c r="AI286" s="20">
        <f t="shared" si="83"/>
        <v>81.165107621492368</v>
      </c>
      <c r="AJ286" s="20">
        <f t="shared" si="84"/>
        <v>63.413131958542806</v>
      </c>
      <c r="AK286" s="20">
        <f t="shared" si="85"/>
        <v>0</v>
      </c>
      <c r="AL286" s="19">
        <v>103</v>
      </c>
      <c r="AM286" s="23">
        <f t="shared" si="86"/>
        <v>31.394400000000001</v>
      </c>
      <c r="AN286" s="19">
        <v>0.90757121103705141</v>
      </c>
    </row>
    <row r="287" spans="1:40" ht="13.5" thickBot="1" x14ac:dyDescent="0.25">
      <c r="A287" s="5">
        <v>42570</v>
      </c>
      <c r="B287" s="3">
        <v>27</v>
      </c>
      <c r="C287" s="26" t="s">
        <v>358</v>
      </c>
      <c r="D287" s="6">
        <v>0.75069444444444444</v>
      </c>
      <c r="E287" s="13">
        <v>18</v>
      </c>
      <c r="F287" s="13">
        <f t="shared" si="76"/>
        <v>589.00000000000011</v>
      </c>
      <c r="G287" s="3">
        <v>45.3</v>
      </c>
      <c r="H287" s="3" t="s">
        <v>365</v>
      </c>
      <c r="I287" s="3">
        <v>33.200000000000003</v>
      </c>
      <c r="J287" s="20" t="str">
        <f t="shared" si="77"/>
        <v>.</v>
      </c>
      <c r="K287" s="20" t="str">
        <f t="shared" si="78"/>
        <v>.</v>
      </c>
      <c r="L287" s="20" t="str">
        <f t="shared" si="88"/>
        <v>.</v>
      </c>
      <c r="M287" s="3">
        <v>52</v>
      </c>
      <c r="N287" s="20" t="str">
        <f>IF(B287=B286, N286, IF(M287=".",".",IF(M287&lt;22.5,"N",IF(M287&lt;67.5,"NE",IF(M287&lt;112.5,"E",IF(M287&lt;157.5,"SE",IF(M287&lt;202.5,"S",IF(M287&lt;247.5,"SW",IF(M287&lt;292.5,"W",IF(M287&lt;337.5,"NW","N"))))))))))</f>
        <v>SW</v>
      </c>
      <c r="O287" s="20" t="str">
        <f t="shared" si="79"/>
        <v>.</v>
      </c>
      <c r="P287" s="20" t="str">
        <f t="shared" si="92"/>
        <v>.</v>
      </c>
      <c r="Q287" s="21">
        <f t="shared" si="90"/>
        <v>0</v>
      </c>
      <c r="R287" s="21">
        <f t="shared" si="91"/>
        <v>11.913488371948024</v>
      </c>
      <c r="S287" s="8">
        <v>1</v>
      </c>
      <c r="T287" s="21">
        <f>SQRT((AJ287-AJ277)^2+(AI287-AI277)^2)</f>
        <v>4.642086105042428</v>
      </c>
      <c r="U287" s="21">
        <f t="shared" si="89"/>
        <v>2.5664083134966185</v>
      </c>
      <c r="V287" s="3" t="s">
        <v>6</v>
      </c>
      <c r="W287" s="3">
        <v>0</v>
      </c>
      <c r="X287" s="3" t="s">
        <v>43</v>
      </c>
      <c r="Y287" s="14">
        <v>0</v>
      </c>
      <c r="Z287" s="14">
        <v>0</v>
      </c>
      <c r="AA287" s="14">
        <v>1</v>
      </c>
      <c r="AB287" s="23" t="str">
        <f t="shared" si="93"/>
        <v>.</v>
      </c>
      <c r="AC287" s="3" t="s">
        <v>280</v>
      </c>
      <c r="AD287" s="25">
        <v>0</v>
      </c>
      <c r="AE287" s="20">
        <f t="shared" si="80"/>
        <v>0</v>
      </c>
      <c r="AF287" s="20">
        <f t="shared" si="81"/>
        <v>0</v>
      </c>
      <c r="AG287" s="20">
        <f t="shared" si="87"/>
        <v>1</v>
      </c>
      <c r="AH287" s="20">
        <f t="shared" si="82"/>
        <v>0</v>
      </c>
      <c r="AI287" s="20">
        <f t="shared" si="83"/>
        <v>81.165107621492368</v>
      </c>
      <c r="AJ287" s="20">
        <f t="shared" si="84"/>
        <v>63.413131958542806</v>
      </c>
      <c r="AK287" s="20">
        <f t="shared" si="85"/>
        <v>0</v>
      </c>
      <c r="AL287" s="19">
        <v>103</v>
      </c>
      <c r="AM287" s="23">
        <f t="shared" si="86"/>
        <v>31.394400000000001</v>
      </c>
      <c r="AN287" s="19">
        <v>0.90757121103705141</v>
      </c>
    </row>
    <row r="288" spans="1:40" ht="13.5" thickBot="1" x14ac:dyDescent="0.25">
      <c r="A288" s="5">
        <v>42570</v>
      </c>
      <c r="B288" s="3">
        <v>28</v>
      </c>
      <c r="C288" s="26" t="s">
        <v>358</v>
      </c>
      <c r="D288" s="6">
        <v>0.34166666666666662</v>
      </c>
      <c r="E288" s="13">
        <v>8</v>
      </c>
      <c r="F288" s="13">
        <f t="shared" si="76"/>
        <v>0</v>
      </c>
      <c r="G288" s="3">
        <v>23.6</v>
      </c>
      <c r="H288" s="3" t="s">
        <v>365</v>
      </c>
      <c r="I288" s="3">
        <v>24.8</v>
      </c>
      <c r="J288" s="20" t="str">
        <f t="shared" si="77"/>
        <v>.</v>
      </c>
      <c r="K288" s="20" t="str">
        <f t="shared" si="78"/>
        <v>.</v>
      </c>
      <c r="L288" s="20" t="str">
        <f t="shared" si="88"/>
        <v>.</v>
      </c>
      <c r="M288" s="3">
        <v>54</v>
      </c>
      <c r="N288" s="20" t="str">
        <f>IF(B288=B288, N287, IF(M288=".",".",IF(M288&lt;22.5,"N",IF(M288&lt;67.5,"NE",IF(M288&lt;112.5,"E",IF(M288&lt;157.5,"SE",IF(M288&lt;202.5,"S",IF(M288&lt;247.5,"SW",IF(M288&lt;292.5,"W",IF(M288&lt;337.5,"NW","N"))))))))))</f>
        <v>SW</v>
      </c>
      <c r="O288" s="20" t="str">
        <f t="shared" si="79"/>
        <v>.</v>
      </c>
      <c r="P288" s="20" t="str">
        <f t="shared" si="92"/>
        <v>.</v>
      </c>
      <c r="Q288" s="21">
        <f t="shared" si="90"/>
        <v>0</v>
      </c>
      <c r="R288" s="21">
        <f t="shared" si="91"/>
        <v>0</v>
      </c>
      <c r="S288" s="8">
        <v>1</v>
      </c>
      <c r="T288" s="21" t="s">
        <v>4</v>
      </c>
      <c r="U288" s="21" t="str">
        <f t="shared" si="89"/>
        <v>.</v>
      </c>
      <c r="V288" s="3" t="s">
        <v>128</v>
      </c>
      <c r="W288" s="3">
        <v>2.5</v>
      </c>
      <c r="X288" s="3" t="s">
        <v>48</v>
      </c>
      <c r="Y288" s="14">
        <v>2</v>
      </c>
      <c r="Z288" s="14">
        <v>1</v>
      </c>
      <c r="AA288" s="14">
        <v>0</v>
      </c>
      <c r="AB288" s="23">
        <f t="shared" si="93"/>
        <v>0</v>
      </c>
      <c r="AC288" s="3" t="s">
        <v>281</v>
      </c>
      <c r="AD288" s="25">
        <v>0</v>
      </c>
      <c r="AE288" s="20" t="str">
        <f t="shared" si="80"/>
        <v>.</v>
      </c>
      <c r="AF288" s="20" t="str">
        <f t="shared" si="81"/>
        <v>.</v>
      </c>
      <c r="AG288" s="20" t="str">
        <f t="shared" si="87"/>
        <v>.</v>
      </c>
      <c r="AH288" s="20" t="str">
        <f t="shared" si="82"/>
        <v>.</v>
      </c>
      <c r="AI288" s="20">
        <f t="shared" si="83"/>
        <v>80.901699437494742</v>
      </c>
      <c r="AJ288" s="20">
        <f t="shared" si="84"/>
        <v>58.778525229247315</v>
      </c>
      <c r="AK288" s="20" t="str">
        <f t="shared" si="85"/>
        <v>.</v>
      </c>
      <c r="AL288" s="19">
        <v>100</v>
      </c>
      <c r="AM288" s="23">
        <f t="shared" si="86"/>
        <v>30.48</v>
      </c>
      <c r="AN288" s="19">
        <v>0.94247779607693793</v>
      </c>
    </row>
    <row r="289" spans="1:40" ht="13.5" thickBot="1" x14ac:dyDescent="0.25">
      <c r="A289" s="5">
        <v>42570</v>
      </c>
      <c r="B289" s="3">
        <v>28</v>
      </c>
      <c r="C289" s="26" t="s">
        <v>358</v>
      </c>
      <c r="D289" s="6">
        <v>0.37986111111111115</v>
      </c>
      <c r="E289" s="13">
        <v>9</v>
      </c>
      <c r="F289" s="13">
        <f t="shared" si="76"/>
        <v>55.000000000000128</v>
      </c>
      <c r="G289" s="3">
        <v>32.799999999999997</v>
      </c>
      <c r="H289" s="3" t="s">
        <v>365</v>
      </c>
      <c r="I289" s="3">
        <v>27.6</v>
      </c>
      <c r="J289" s="20">
        <f t="shared" si="77"/>
        <v>0.8769257944832396</v>
      </c>
      <c r="K289" s="20">
        <f t="shared" si="78"/>
        <v>309.75585302995376</v>
      </c>
      <c r="L289" s="20">
        <f>K289-MOD(M288+180,360)</f>
        <v>75.755853029953755</v>
      </c>
      <c r="M289" s="3">
        <v>42</v>
      </c>
      <c r="N289" s="20" t="str">
        <f>IF(B289=B288, N288, IF(M289=".",".",IF(M289&lt;22.5,"N",IF(M289&lt;67.5,"NE",IF(M289&lt;112.5,"E",IF(M289&lt;157.5,"SE",IF(M289&lt;202.5,"S",IF(M289&lt;247.5,"SW",IF(M289&lt;292.5,"W",IF(M289&lt;337.5,"NW","N"))))))))))</f>
        <v>SW</v>
      </c>
      <c r="O289" s="20" t="str">
        <f t="shared" si="79"/>
        <v>NW</v>
      </c>
      <c r="P289" s="20">
        <f t="shared" si="92"/>
        <v>8</v>
      </c>
      <c r="Q289" s="21">
        <f t="shared" si="90"/>
        <v>20.80712728283677</v>
      </c>
      <c r="R289" s="21">
        <f t="shared" si="91"/>
        <v>20.80712728283677</v>
      </c>
      <c r="S289" s="8">
        <v>1</v>
      </c>
      <c r="T289" s="21" t="s">
        <v>4</v>
      </c>
      <c r="U289" s="21" t="str">
        <f t="shared" si="89"/>
        <v>.</v>
      </c>
      <c r="V289" s="3" t="s">
        <v>32</v>
      </c>
      <c r="W289" s="3">
        <v>0.5</v>
      </c>
      <c r="X289" s="3" t="s">
        <v>4</v>
      </c>
      <c r="Y289" s="14">
        <v>2</v>
      </c>
      <c r="Z289" s="14">
        <v>1</v>
      </c>
      <c r="AA289" s="14">
        <v>0</v>
      </c>
      <c r="AB289" s="23">
        <f t="shared" si="93"/>
        <v>0</v>
      </c>
      <c r="AC289" s="3" t="s">
        <v>281</v>
      </c>
      <c r="AD289" s="25">
        <v>0</v>
      </c>
      <c r="AE289" s="20">
        <f t="shared" si="80"/>
        <v>13.306522842059927</v>
      </c>
      <c r="AF289" s="20">
        <f t="shared" si="81"/>
        <v>13.306522842059927</v>
      </c>
      <c r="AG289" s="20">
        <f t="shared" si="87"/>
        <v>1</v>
      </c>
      <c r="AH289" s="20">
        <f t="shared" si="82"/>
        <v>20.80712728283677</v>
      </c>
      <c r="AI289" s="20">
        <f t="shared" si="83"/>
        <v>64.905668816809253</v>
      </c>
      <c r="AJ289" s="20">
        <f t="shared" si="84"/>
        <v>72.085048071307241</v>
      </c>
      <c r="AK289" s="20">
        <f t="shared" si="85"/>
        <v>-15.996030620685488</v>
      </c>
      <c r="AL289" s="19">
        <v>97</v>
      </c>
      <c r="AM289" s="23">
        <f t="shared" si="86"/>
        <v>29.5656</v>
      </c>
      <c r="AN289" s="19">
        <v>0.73303828583761843</v>
      </c>
    </row>
    <row r="290" spans="1:40" ht="13.5" thickBot="1" x14ac:dyDescent="0.25">
      <c r="A290" s="5">
        <v>42570</v>
      </c>
      <c r="B290" s="3">
        <v>28</v>
      </c>
      <c r="C290" s="26" t="s">
        <v>358</v>
      </c>
      <c r="D290" s="6">
        <v>0.42152777777777778</v>
      </c>
      <c r="E290" s="13">
        <v>10</v>
      </c>
      <c r="F290" s="13">
        <f t="shared" si="76"/>
        <v>115.00000000000007</v>
      </c>
      <c r="G290" s="3">
        <v>40.799999999999997</v>
      </c>
      <c r="H290" s="3" t="s">
        <v>365</v>
      </c>
      <c r="I290" s="3">
        <v>28.6</v>
      </c>
      <c r="J290" s="20">
        <f t="shared" si="77"/>
        <v>0.98750965051441253</v>
      </c>
      <c r="K290" s="20">
        <f t="shared" si="78"/>
        <v>303.41986479708521</v>
      </c>
      <c r="L290" s="20">
        <f t="shared" si="88"/>
        <v>-6.3359882328685444</v>
      </c>
      <c r="M290" s="3">
        <v>31</v>
      </c>
      <c r="N290" s="20" t="str">
        <f>IF(B290=B290, N289, IF(M290=".",".",IF(M290&lt;22.5,"N",IF(M290&lt;67.5,"NE",IF(M290&lt;112.5,"E",IF(M290&lt;157.5,"SE",IF(M290&lt;202.5,"S",IF(M290&lt;247.5,"SW",IF(M290&lt;292.5,"W",IF(M290&lt;337.5,"NW","N"))))))))))</f>
        <v>SW</v>
      </c>
      <c r="O290" s="20" t="str">
        <f t="shared" si="79"/>
        <v>NW</v>
      </c>
      <c r="P290" s="20">
        <f t="shared" si="92"/>
        <v>8</v>
      </c>
      <c r="Q290" s="21">
        <f t="shared" si="90"/>
        <v>18.524992185442535</v>
      </c>
      <c r="R290" s="21">
        <f t="shared" si="91"/>
        <v>39.332119468279302</v>
      </c>
      <c r="S290" s="8">
        <v>1</v>
      </c>
      <c r="T290" s="21" t="s">
        <v>4</v>
      </c>
      <c r="U290" s="21" t="str">
        <f t="shared" si="89"/>
        <v>.</v>
      </c>
      <c r="V290" s="3" t="s">
        <v>15</v>
      </c>
      <c r="W290" s="3">
        <v>1.8</v>
      </c>
      <c r="X290" s="3" t="s">
        <v>4</v>
      </c>
      <c r="Y290" s="14">
        <v>2</v>
      </c>
      <c r="Z290" s="14">
        <v>1</v>
      </c>
      <c r="AA290" s="14">
        <v>0</v>
      </c>
      <c r="AB290" s="23">
        <f t="shared" si="93"/>
        <v>0</v>
      </c>
      <c r="AC290" s="3" t="s">
        <v>281</v>
      </c>
      <c r="AD290" s="25">
        <v>0</v>
      </c>
      <c r="AE290" s="20">
        <f t="shared" si="80"/>
        <v>10.203012796095535</v>
      </c>
      <c r="AF290" s="20">
        <f t="shared" si="81"/>
        <v>10.203012796095535</v>
      </c>
      <c r="AG290" s="20">
        <f t="shared" si="87"/>
        <v>1</v>
      </c>
      <c r="AH290" s="20">
        <f t="shared" si="82"/>
        <v>18.524992185442535</v>
      </c>
      <c r="AI290" s="20">
        <f t="shared" si="83"/>
        <v>49.443655191365195</v>
      </c>
      <c r="AJ290" s="20">
        <f t="shared" si="84"/>
        <v>82.288060867402777</v>
      </c>
      <c r="AK290" s="20">
        <f t="shared" si="85"/>
        <v>-15.462013625444058</v>
      </c>
      <c r="AL290" s="19">
        <v>96</v>
      </c>
      <c r="AM290" s="23">
        <f t="shared" si="86"/>
        <v>29.260800000000003</v>
      </c>
      <c r="AN290" s="19">
        <v>0.54105206811824214</v>
      </c>
    </row>
    <row r="291" spans="1:40" ht="13.5" thickBot="1" x14ac:dyDescent="0.25">
      <c r="A291" s="5">
        <v>42570</v>
      </c>
      <c r="B291" s="3">
        <v>28</v>
      </c>
      <c r="C291" s="26" t="s">
        <v>358</v>
      </c>
      <c r="D291" s="6">
        <v>0.46388888888888885</v>
      </c>
      <c r="E291" s="13">
        <v>11</v>
      </c>
      <c r="F291" s="13">
        <f t="shared" si="76"/>
        <v>176</v>
      </c>
      <c r="G291" s="3">
        <v>44.7</v>
      </c>
      <c r="H291" s="3" t="s">
        <v>365</v>
      </c>
      <c r="I291" s="3">
        <v>31.5</v>
      </c>
      <c r="J291" s="20">
        <f t="shared" si="77"/>
        <v>1.1767826431424038</v>
      </c>
      <c r="K291" s="20">
        <f t="shared" si="78"/>
        <v>292.57532114369059</v>
      </c>
      <c r="L291" s="20">
        <f t="shared" si="88"/>
        <v>-10.844543653394624</v>
      </c>
      <c r="M291" s="3">
        <v>21</v>
      </c>
      <c r="N291" s="20" t="str">
        <f>IF(B291=B290, N290, IF(M291=".",".",IF(M291&lt;22.5,"N",IF(M291&lt;67.5,"NE",IF(M291&lt;112.5,"E",IF(M291&lt;157.5,"SE",IF(M291&lt;202.5,"S",IF(M291&lt;247.5,"SW",IF(M291&lt;292.5,"W",IF(M291&lt;337.5,"NW","N"))))))))))</f>
        <v>SW</v>
      </c>
      <c r="O291" s="20" t="str">
        <f t="shared" si="79"/>
        <v>NW</v>
      </c>
      <c r="P291" s="20">
        <f t="shared" si="92"/>
        <v>8</v>
      </c>
      <c r="Q291" s="21">
        <f t="shared" si="90"/>
        <v>16.676527967695336</v>
      </c>
      <c r="R291" s="21">
        <f t="shared" si="91"/>
        <v>56.008647435974638</v>
      </c>
      <c r="S291" s="8">
        <v>1</v>
      </c>
      <c r="T291" s="21" t="s">
        <v>4</v>
      </c>
      <c r="U291" s="21" t="str">
        <f t="shared" si="89"/>
        <v>.</v>
      </c>
      <c r="V291" s="3" t="s">
        <v>6</v>
      </c>
      <c r="W291" s="3">
        <v>1.9</v>
      </c>
      <c r="X291" s="3" t="s">
        <v>4</v>
      </c>
      <c r="Y291" s="14">
        <v>2</v>
      </c>
      <c r="Z291" s="14">
        <v>1</v>
      </c>
      <c r="AA291" s="14">
        <v>0</v>
      </c>
      <c r="AB291" s="23">
        <f t="shared" si="93"/>
        <v>0</v>
      </c>
      <c r="AC291" s="3" t="s">
        <v>281</v>
      </c>
      <c r="AD291" s="25">
        <v>0</v>
      </c>
      <c r="AE291" s="20">
        <f t="shared" si="80"/>
        <v>6.4020796498313928</v>
      </c>
      <c r="AF291" s="20">
        <f t="shared" si="81"/>
        <v>6.4020796498313928</v>
      </c>
      <c r="AG291" s="20">
        <f t="shared" si="87"/>
        <v>1</v>
      </c>
      <c r="AH291" s="20">
        <f t="shared" si="82"/>
        <v>16.676527967695336</v>
      </c>
      <c r="AI291" s="20">
        <f t="shared" si="83"/>
        <v>34.044955206803529</v>
      </c>
      <c r="AJ291" s="20">
        <f t="shared" si="84"/>
        <v>88.69014051723417</v>
      </c>
      <c r="AK291" s="20">
        <f t="shared" si="85"/>
        <v>-15.398699984561667</v>
      </c>
      <c r="AL291" s="19">
        <v>95</v>
      </c>
      <c r="AM291" s="23">
        <f t="shared" si="86"/>
        <v>28.956000000000003</v>
      </c>
      <c r="AN291" s="19">
        <v>0.36651914291880922</v>
      </c>
    </row>
    <row r="292" spans="1:40" ht="13.5" thickBot="1" x14ac:dyDescent="0.25">
      <c r="A292" s="5">
        <v>42570</v>
      </c>
      <c r="B292" s="3">
        <v>28</v>
      </c>
      <c r="C292" s="26" t="s">
        <v>358</v>
      </c>
      <c r="D292" s="6">
        <v>0.50555555555555554</v>
      </c>
      <c r="E292" s="13">
        <v>12</v>
      </c>
      <c r="F292" s="13">
        <f t="shared" si="76"/>
        <v>236.00000000000003</v>
      </c>
      <c r="G292" s="3">
        <v>44.9</v>
      </c>
      <c r="H292" s="3" t="s">
        <v>365</v>
      </c>
      <c r="I292" s="3">
        <v>32.4</v>
      </c>
      <c r="J292" s="20">
        <f t="shared" si="77"/>
        <v>2.7646986614899842</v>
      </c>
      <c r="K292" s="20">
        <f t="shared" si="78"/>
        <v>158.40556492884394</v>
      </c>
      <c r="L292" s="20">
        <f t="shared" si="88"/>
        <v>-134.16975621484664</v>
      </c>
      <c r="M292" s="3">
        <v>24</v>
      </c>
      <c r="N292" s="20" t="str">
        <f>IF(B292=B292, N291, IF(M292=".",".",IF(M292&lt;22.5,"N",IF(M292&lt;67.5,"NE",IF(M292&lt;112.5,"E",IF(M292&lt;157.5,"SE",IF(M292&lt;202.5,"S",IF(M292&lt;247.5,"SW",IF(M292&lt;292.5,"W",IF(M292&lt;337.5,"NW","N"))))))))))</f>
        <v>SW</v>
      </c>
      <c r="O292" s="20" t="str">
        <f t="shared" si="79"/>
        <v>S</v>
      </c>
      <c r="P292" s="20">
        <f t="shared" si="92"/>
        <v>5</v>
      </c>
      <c r="Q292" s="21">
        <f t="shared" si="90"/>
        <v>6.959522662998288</v>
      </c>
      <c r="R292" s="21">
        <f t="shared" si="91"/>
        <v>62.968170098972926</v>
      </c>
      <c r="S292" s="8">
        <v>1</v>
      </c>
      <c r="T292" s="21" t="s">
        <v>4</v>
      </c>
      <c r="U292" s="21" t="str">
        <f t="shared" si="89"/>
        <v>.</v>
      </c>
      <c r="V292" s="3" t="s">
        <v>6</v>
      </c>
      <c r="W292" s="3">
        <v>3.4</v>
      </c>
      <c r="X292" s="3" t="s">
        <v>4</v>
      </c>
      <c r="Y292" s="14">
        <v>2</v>
      </c>
      <c r="Z292" s="14">
        <v>1</v>
      </c>
      <c r="AA292" s="14">
        <v>0</v>
      </c>
      <c r="AB292" s="23">
        <f t="shared" si="93"/>
        <v>0</v>
      </c>
      <c r="AC292" s="3" t="s">
        <v>281</v>
      </c>
      <c r="AD292" s="25">
        <v>0</v>
      </c>
      <c r="AE292" s="20">
        <f t="shared" si="80"/>
        <v>-6.4710493294000884</v>
      </c>
      <c r="AF292" s="20">
        <f t="shared" si="81"/>
        <v>-6.4710493294000884</v>
      </c>
      <c r="AG292" s="20">
        <f t="shared" si="87"/>
        <v>1</v>
      </c>
      <c r="AH292" s="20">
        <f t="shared" si="82"/>
        <v>6.959522662998288</v>
      </c>
      <c r="AI292" s="20">
        <f t="shared" si="83"/>
        <v>36.606297876822019</v>
      </c>
      <c r="AJ292" s="20">
        <f t="shared" si="84"/>
        <v>82.219091187834081</v>
      </c>
      <c r="AK292" s="20">
        <f t="shared" si="85"/>
        <v>2.5613426700184903</v>
      </c>
      <c r="AL292" s="19">
        <v>90</v>
      </c>
      <c r="AM292" s="23">
        <f t="shared" si="86"/>
        <v>27.432000000000002</v>
      </c>
      <c r="AN292" s="19">
        <v>0.41887902047863912</v>
      </c>
    </row>
    <row r="293" spans="1:40" ht="13.5" thickBot="1" x14ac:dyDescent="0.25">
      <c r="A293" s="5">
        <v>42570</v>
      </c>
      <c r="B293" s="3">
        <v>28</v>
      </c>
      <c r="C293" s="26" t="s">
        <v>358</v>
      </c>
      <c r="D293" s="6">
        <v>0.54861111111111105</v>
      </c>
      <c r="E293" s="13">
        <v>13</v>
      </c>
      <c r="F293" s="13">
        <f t="shared" si="76"/>
        <v>298</v>
      </c>
      <c r="G293" s="3">
        <v>46.6</v>
      </c>
      <c r="H293" s="3" t="s">
        <v>365</v>
      </c>
      <c r="I293" s="3">
        <v>30.2</v>
      </c>
      <c r="J293" s="20" t="str">
        <f t="shared" si="77"/>
        <v>.</v>
      </c>
      <c r="K293" s="20" t="str">
        <f t="shared" si="78"/>
        <v>.</v>
      </c>
      <c r="L293" s="20" t="str">
        <f t="shared" si="88"/>
        <v>.</v>
      </c>
      <c r="M293" s="3">
        <v>24</v>
      </c>
      <c r="N293" s="20" t="str">
        <f>IF(B293=B292, N292, IF(M293=".",".",IF(M293&lt;22.5,"N",IF(M293&lt;67.5,"NE",IF(M293&lt;112.5,"E",IF(M293&lt;157.5,"SE",IF(M293&lt;202.5,"S",IF(M293&lt;247.5,"SW",IF(M293&lt;292.5,"W",IF(M293&lt;337.5,"NW","N"))))))))))</f>
        <v>SW</v>
      </c>
      <c r="O293" s="20" t="str">
        <f t="shared" si="79"/>
        <v>.</v>
      </c>
      <c r="P293" s="20" t="str">
        <f t="shared" si="92"/>
        <v>.</v>
      </c>
      <c r="Q293" s="21">
        <f t="shared" si="90"/>
        <v>0</v>
      </c>
      <c r="R293" s="21">
        <f t="shared" si="91"/>
        <v>62.968170098972926</v>
      </c>
      <c r="S293" s="8">
        <v>1</v>
      </c>
      <c r="T293" s="21" t="s">
        <v>4</v>
      </c>
      <c r="U293" s="21" t="str">
        <f t="shared" si="89"/>
        <v>.</v>
      </c>
      <c r="V293" s="3" t="s">
        <v>6</v>
      </c>
      <c r="W293" s="3">
        <v>1.5</v>
      </c>
      <c r="X293" s="3" t="s">
        <v>10</v>
      </c>
      <c r="Y293" s="14">
        <v>0</v>
      </c>
      <c r="Z293" s="14">
        <v>0</v>
      </c>
      <c r="AA293" s="14">
        <v>1</v>
      </c>
      <c r="AB293" s="23">
        <f t="shared" si="93"/>
        <v>1</v>
      </c>
      <c r="AC293" s="3" t="s">
        <v>281</v>
      </c>
      <c r="AD293" s="25">
        <v>0</v>
      </c>
      <c r="AE293" s="20">
        <f t="shared" si="80"/>
        <v>0</v>
      </c>
      <c r="AF293" s="20">
        <f t="shared" si="81"/>
        <v>0</v>
      </c>
      <c r="AG293" s="20">
        <f t="shared" si="87"/>
        <v>1</v>
      </c>
      <c r="AH293" s="20">
        <f t="shared" si="82"/>
        <v>0</v>
      </c>
      <c r="AI293" s="20">
        <f t="shared" si="83"/>
        <v>36.606297876822019</v>
      </c>
      <c r="AJ293" s="20">
        <f t="shared" si="84"/>
        <v>82.219091187834081</v>
      </c>
      <c r="AK293" s="20">
        <f t="shared" si="85"/>
        <v>0</v>
      </c>
      <c r="AL293" s="19">
        <v>90</v>
      </c>
      <c r="AM293" s="23">
        <f t="shared" si="86"/>
        <v>27.432000000000002</v>
      </c>
      <c r="AN293" s="19">
        <v>0.41887902047863912</v>
      </c>
    </row>
    <row r="294" spans="1:40" ht="13.5" thickBot="1" x14ac:dyDescent="0.25">
      <c r="A294" s="5">
        <v>42570</v>
      </c>
      <c r="B294" s="3">
        <v>28</v>
      </c>
      <c r="C294" s="26" t="s">
        <v>358</v>
      </c>
      <c r="D294" s="6">
        <v>0.58819444444444446</v>
      </c>
      <c r="E294" s="13">
        <v>14</v>
      </c>
      <c r="F294" s="13">
        <f t="shared" si="76"/>
        <v>355.00000000000011</v>
      </c>
      <c r="G294" s="3">
        <v>49.8</v>
      </c>
      <c r="H294" s="3" t="s">
        <v>365</v>
      </c>
      <c r="I294" s="3">
        <v>31.8</v>
      </c>
      <c r="J294" s="20" t="str">
        <f t="shared" si="77"/>
        <v>.</v>
      </c>
      <c r="K294" s="20" t="str">
        <f t="shared" si="78"/>
        <v>.</v>
      </c>
      <c r="L294" s="20" t="str">
        <f t="shared" si="88"/>
        <v>.</v>
      </c>
      <c r="M294" s="3">
        <v>24</v>
      </c>
      <c r="N294" s="20" t="str">
        <f>IF(B294=B294, N293, IF(M294=".",".",IF(M294&lt;22.5,"N",IF(M294&lt;67.5,"NE",IF(M294&lt;112.5,"E",IF(M294&lt;157.5,"SE",IF(M294&lt;202.5,"S",IF(M294&lt;247.5,"SW",IF(M294&lt;292.5,"W",IF(M294&lt;337.5,"NW","N"))))))))))</f>
        <v>SW</v>
      </c>
      <c r="O294" s="20" t="str">
        <f t="shared" si="79"/>
        <v>.</v>
      </c>
      <c r="P294" s="20" t="str">
        <f t="shared" si="92"/>
        <v>.</v>
      </c>
      <c r="Q294" s="21">
        <f t="shared" si="90"/>
        <v>0</v>
      </c>
      <c r="R294" s="21">
        <f t="shared" si="91"/>
        <v>62.968170098972926</v>
      </c>
      <c r="S294" s="8">
        <v>1</v>
      </c>
      <c r="T294" s="21" t="s">
        <v>4</v>
      </c>
      <c r="U294" s="21" t="str">
        <f t="shared" si="89"/>
        <v>.</v>
      </c>
      <c r="V294" s="3" t="s">
        <v>6</v>
      </c>
      <c r="W294" s="3">
        <v>2.7</v>
      </c>
      <c r="X294" s="3" t="s">
        <v>10</v>
      </c>
      <c r="Y294" s="14">
        <v>0</v>
      </c>
      <c r="Z294" s="14">
        <v>0</v>
      </c>
      <c r="AA294" s="14">
        <v>1</v>
      </c>
      <c r="AB294" s="23" t="str">
        <f t="shared" si="93"/>
        <v>.</v>
      </c>
      <c r="AC294" s="3" t="s">
        <v>281</v>
      </c>
      <c r="AD294" s="25">
        <v>0</v>
      </c>
      <c r="AE294" s="20">
        <f t="shared" si="80"/>
        <v>0</v>
      </c>
      <c r="AF294" s="20">
        <f t="shared" si="81"/>
        <v>0</v>
      </c>
      <c r="AG294" s="20">
        <f t="shared" si="87"/>
        <v>1</v>
      </c>
      <c r="AH294" s="20">
        <f t="shared" si="82"/>
        <v>0</v>
      </c>
      <c r="AI294" s="20">
        <f t="shared" si="83"/>
        <v>36.606297876822019</v>
      </c>
      <c r="AJ294" s="20">
        <f t="shared" si="84"/>
        <v>82.219091187834081</v>
      </c>
      <c r="AK294" s="20">
        <f t="shared" si="85"/>
        <v>0</v>
      </c>
      <c r="AL294" s="19">
        <v>90</v>
      </c>
      <c r="AM294" s="23">
        <f t="shared" si="86"/>
        <v>27.432000000000002</v>
      </c>
      <c r="AN294" s="19">
        <v>0.41887902047863912</v>
      </c>
    </row>
    <row r="295" spans="1:40" ht="13.5" thickBot="1" x14ac:dyDescent="0.25">
      <c r="A295" s="5">
        <v>42570</v>
      </c>
      <c r="B295" s="3">
        <v>28</v>
      </c>
      <c r="C295" s="26" t="s">
        <v>358</v>
      </c>
      <c r="D295" s="6">
        <v>0.62986111111111109</v>
      </c>
      <c r="E295" s="13">
        <v>15</v>
      </c>
      <c r="F295" s="13">
        <f t="shared" si="76"/>
        <v>415.00000000000006</v>
      </c>
      <c r="G295" s="3">
        <v>45</v>
      </c>
      <c r="H295" s="3" t="s">
        <v>365</v>
      </c>
      <c r="I295" s="3">
        <v>31.7</v>
      </c>
      <c r="J295" s="20" t="str">
        <f t="shared" si="77"/>
        <v>.</v>
      </c>
      <c r="K295" s="20" t="str">
        <f t="shared" si="78"/>
        <v>.</v>
      </c>
      <c r="L295" s="20" t="str">
        <f t="shared" si="88"/>
        <v>.</v>
      </c>
      <c r="M295" s="3">
        <v>24</v>
      </c>
      <c r="N295" s="20" t="str">
        <f>IF(B295=B294, N294, IF(M295=".",".",IF(M295&lt;22.5,"N",IF(M295&lt;67.5,"NE",IF(M295&lt;112.5,"E",IF(M295&lt;157.5,"SE",IF(M295&lt;202.5,"S",IF(M295&lt;247.5,"SW",IF(M295&lt;292.5,"W",IF(M295&lt;337.5,"NW","N"))))))))))</f>
        <v>SW</v>
      </c>
      <c r="O295" s="20" t="str">
        <f t="shared" si="79"/>
        <v>.</v>
      </c>
      <c r="P295" s="20" t="str">
        <f t="shared" si="92"/>
        <v>.</v>
      </c>
      <c r="Q295" s="21">
        <f t="shared" si="90"/>
        <v>0</v>
      </c>
      <c r="R295" s="21">
        <f t="shared" si="91"/>
        <v>62.968170098972926</v>
      </c>
      <c r="S295" s="8">
        <v>1</v>
      </c>
      <c r="T295" s="21" t="s">
        <v>4</v>
      </c>
      <c r="U295" s="21" t="str">
        <f t="shared" si="89"/>
        <v>.</v>
      </c>
      <c r="V295" s="3" t="s">
        <v>6</v>
      </c>
      <c r="W295" s="3">
        <v>0.7</v>
      </c>
      <c r="X295" s="3" t="s">
        <v>43</v>
      </c>
      <c r="Y295" s="14">
        <v>0</v>
      </c>
      <c r="Z295" s="14">
        <v>0</v>
      </c>
      <c r="AA295" s="14">
        <v>1</v>
      </c>
      <c r="AB295" s="23" t="str">
        <f t="shared" si="93"/>
        <v>.</v>
      </c>
      <c r="AC295" s="3" t="s">
        <v>281</v>
      </c>
      <c r="AD295" s="25">
        <v>0</v>
      </c>
      <c r="AE295" s="20">
        <f t="shared" si="80"/>
        <v>0</v>
      </c>
      <c r="AF295" s="20">
        <f t="shared" si="81"/>
        <v>0</v>
      </c>
      <c r="AG295" s="20">
        <f t="shared" si="87"/>
        <v>1</v>
      </c>
      <c r="AH295" s="20">
        <f t="shared" si="82"/>
        <v>0</v>
      </c>
      <c r="AI295" s="20">
        <f t="shared" si="83"/>
        <v>36.606297876822019</v>
      </c>
      <c r="AJ295" s="20">
        <f t="shared" si="84"/>
        <v>82.219091187834081</v>
      </c>
      <c r="AK295" s="20">
        <f t="shared" si="85"/>
        <v>0</v>
      </c>
      <c r="AL295" s="19">
        <v>90</v>
      </c>
      <c r="AM295" s="23">
        <f t="shared" si="86"/>
        <v>27.432000000000002</v>
      </c>
      <c r="AN295" s="19">
        <v>0.41887902047863912</v>
      </c>
    </row>
    <row r="296" spans="1:40" ht="13.5" thickBot="1" x14ac:dyDescent="0.25">
      <c r="A296" s="5">
        <v>42570</v>
      </c>
      <c r="B296" s="3">
        <v>28</v>
      </c>
      <c r="C296" s="26" t="s">
        <v>358</v>
      </c>
      <c r="D296" s="6">
        <v>0.67013888888888884</v>
      </c>
      <c r="E296" s="13">
        <v>16</v>
      </c>
      <c r="F296" s="13">
        <f t="shared" si="76"/>
        <v>473</v>
      </c>
      <c r="G296" s="3">
        <v>43.6</v>
      </c>
      <c r="H296" s="3" t="s">
        <v>365</v>
      </c>
      <c r="I296" s="3">
        <v>32.299999999999997</v>
      </c>
      <c r="J296" s="20" t="str">
        <f t="shared" si="77"/>
        <v>.</v>
      </c>
      <c r="K296" s="20" t="str">
        <f t="shared" si="78"/>
        <v>.</v>
      </c>
      <c r="L296" s="20" t="str">
        <f t="shared" si="88"/>
        <v>.</v>
      </c>
      <c r="M296" s="3">
        <v>24</v>
      </c>
      <c r="N296" s="20" t="str">
        <f>IF(B296=B296, N295, IF(M296=".",".",IF(M296&lt;22.5,"N",IF(M296&lt;67.5,"NE",IF(M296&lt;112.5,"E",IF(M296&lt;157.5,"SE",IF(M296&lt;202.5,"S",IF(M296&lt;247.5,"SW",IF(M296&lt;292.5,"W",IF(M296&lt;337.5,"NW","N"))))))))))</f>
        <v>SW</v>
      </c>
      <c r="O296" s="20" t="str">
        <f t="shared" si="79"/>
        <v>.</v>
      </c>
      <c r="P296" s="20" t="str">
        <f t="shared" si="92"/>
        <v>.</v>
      </c>
      <c r="Q296" s="21">
        <f t="shared" si="90"/>
        <v>0</v>
      </c>
      <c r="R296" s="21">
        <f t="shared" si="91"/>
        <v>62.968170098972926</v>
      </c>
      <c r="S296" s="8">
        <v>1</v>
      </c>
      <c r="T296" s="21" t="s">
        <v>4</v>
      </c>
      <c r="U296" s="21" t="str">
        <f t="shared" si="89"/>
        <v>.</v>
      </c>
      <c r="V296" s="3" t="s">
        <v>6</v>
      </c>
      <c r="W296" s="3">
        <v>2.6</v>
      </c>
      <c r="X296" s="3" t="s">
        <v>43</v>
      </c>
      <c r="Y296" s="14">
        <v>0</v>
      </c>
      <c r="Z296" s="14">
        <v>0</v>
      </c>
      <c r="AA296" s="14">
        <v>1</v>
      </c>
      <c r="AB296" s="23" t="str">
        <f t="shared" si="93"/>
        <v>.</v>
      </c>
      <c r="AC296" s="3" t="s">
        <v>281</v>
      </c>
      <c r="AD296" s="25">
        <v>0</v>
      </c>
      <c r="AE296" s="20">
        <f t="shared" si="80"/>
        <v>0</v>
      </c>
      <c r="AF296" s="20">
        <f t="shared" si="81"/>
        <v>0</v>
      </c>
      <c r="AG296" s="20">
        <f t="shared" si="87"/>
        <v>1</v>
      </c>
      <c r="AH296" s="20">
        <f t="shared" si="82"/>
        <v>0</v>
      </c>
      <c r="AI296" s="20">
        <f t="shared" si="83"/>
        <v>36.606297876822019</v>
      </c>
      <c r="AJ296" s="20">
        <f t="shared" si="84"/>
        <v>82.219091187834081</v>
      </c>
      <c r="AK296" s="20">
        <f t="shared" si="85"/>
        <v>0</v>
      </c>
      <c r="AL296" s="19">
        <v>90</v>
      </c>
      <c r="AM296" s="23">
        <f t="shared" si="86"/>
        <v>27.432000000000002</v>
      </c>
      <c r="AN296" s="19">
        <v>0.41887902047863912</v>
      </c>
    </row>
    <row r="297" spans="1:40" ht="13.5" thickBot="1" x14ac:dyDescent="0.25">
      <c r="A297" s="5">
        <v>42570</v>
      </c>
      <c r="B297" s="3">
        <v>28</v>
      </c>
      <c r="C297" s="26" t="s">
        <v>358</v>
      </c>
      <c r="D297" s="6">
        <v>0.71250000000000002</v>
      </c>
      <c r="E297" s="13">
        <v>17</v>
      </c>
      <c r="F297" s="13">
        <f t="shared" si="76"/>
        <v>534.00000000000011</v>
      </c>
      <c r="G297" s="3">
        <v>40.200000000000003</v>
      </c>
      <c r="H297" s="3" t="s">
        <v>365</v>
      </c>
      <c r="I297" s="3">
        <v>31.6</v>
      </c>
      <c r="J297" s="20" t="str">
        <f t="shared" si="77"/>
        <v>.</v>
      </c>
      <c r="K297" s="20" t="str">
        <f t="shared" si="78"/>
        <v>.</v>
      </c>
      <c r="L297" s="20" t="str">
        <f t="shared" si="88"/>
        <v>.</v>
      </c>
      <c r="M297" s="3">
        <v>24</v>
      </c>
      <c r="N297" s="20" t="str">
        <f>IF(B297=B296, N296, IF(M297=".",".",IF(M297&lt;22.5,"N",IF(M297&lt;67.5,"NE",IF(M297&lt;112.5,"E",IF(M297&lt;157.5,"SE",IF(M297&lt;202.5,"S",IF(M297&lt;247.5,"SW",IF(M297&lt;292.5,"W",IF(M297&lt;337.5,"NW","N"))))))))))</f>
        <v>SW</v>
      </c>
      <c r="O297" s="20" t="str">
        <f t="shared" si="79"/>
        <v>.</v>
      </c>
      <c r="P297" s="20" t="str">
        <f t="shared" si="92"/>
        <v>.</v>
      </c>
      <c r="Q297" s="21">
        <f t="shared" si="90"/>
        <v>0</v>
      </c>
      <c r="R297" s="21">
        <f t="shared" si="91"/>
        <v>62.968170098972926</v>
      </c>
      <c r="S297" s="8">
        <v>1</v>
      </c>
      <c r="T297" s="21" t="s">
        <v>4</v>
      </c>
      <c r="U297" s="21" t="str">
        <f t="shared" si="89"/>
        <v>.</v>
      </c>
      <c r="V297" s="3" t="s">
        <v>6</v>
      </c>
      <c r="W297" s="3">
        <v>1.7</v>
      </c>
      <c r="X297" s="3" t="s">
        <v>43</v>
      </c>
      <c r="Y297" s="14">
        <v>0</v>
      </c>
      <c r="Z297" s="14">
        <v>0</v>
      </c>
      <c r="AA297" s="14">
        <v>1</v>
      </c>
      <c r="AB297" s="23" t="str">
        <f t="shared" si="93"/>
        <v>.</v>
      </c>
      <c r="AC297" s="3" t="s">
        <v>281</v>
      </c>
      <c r="AD297" s="25">
        <v>0</v>
      </c>
      <c r="AE297" s="20">
        <f t="shared" si="80"/>
        <v>0</v>
      </c>
      <c r="AF297" s="20">
        <f t="shared" si="81"/>
        <v>0</v>
      </c>
      <c r="AG297" s="20">
        <f t="shared" si="87"/>
        <v>1</v>
      </c>
      <c r="AH297" s="20">
        <f t="shared" si="82"/>
        <v>0</v>
      </c>
      <c r="AI297" s="20">
        <f t="shared" si="83"/>
        <v>36.606297876822019</v>
      </c>
      <c r="AJ297" s="20">
        <f t="shared" si="84"/>
        <v>82.219091187834081</v>
      </c>
      <c r="AK297" s="20">
        <f t="shared" si="85"/>
        <v>0</v>
      </c>
      <c r="AL297" s="19">
        <v>90</v>
      </c>
      <c r="AM297" s="23">
        <f t="shared" si="86"/>
        <v>27.432000000000002</v>
      </c>
      <c r="AN297" s="19">
        <v>0.41887902047863912</v>
      </c>
    </row>
    <row r="298" spans="1:40" ht="13.5" thickBot="1" x14ac:dyDescent="0.25">
      <c r="A298" s="5">
        <v>42570</v>
      </c>
      <c r="B298" s="3">
        <v>28</v>
      </c>
      <c r="C298" s="26" t="s">
        <v>358</v>
      </c>
      <c r="D298" s="6">
        <v>0.75069444444444444</v>
      </c>
      <c r="E298" s="13">
        <v>18</v>
      </c>
      <c r="F298" s="13">
        <f t="shared" si="76"/>
        <v>589.00000000000011</v>
      </c>
      <c r="G298" s="3">
        <v>37.799999999999997</v>
      </c>
      <c r="H298" s="3" t="s">
        <v>365</v>
      </c>
      <c r="I298" s="3">
        <v>33.299999999999997</v>
      </c>
      <c r="J298" s="20" t="str">
        <f t="shared" si="77"/>
        <v>.</v>
      </c>
      <c r="K298" s="20" t="str">
        <f t="shared" si="78"/>
        <v>.</v>
      </c>
      <c r="L298" s="20" t="str">
        <f t="shared" si="88"/>
        <v>.</v>
      </c>
      <c r="M298" s="3">
        <v>24</v>
      </c>
      <c r="N298" s="20" t="str">
        <f>IF(B298=B298, N297, IF(M298=".",".",IF(M298&lt;22.5,"N",IF(M298&lt;67.5,"NE",IF(M298&lt;112.5,"E",IF(M298&lt;157.5,"SE",IF(M298&lt;202.5,"S",IF(M298&lt;247.5,"SW",IF(M298&lt;292.5,"W",IF(M298&lt;337.5,"NW","N"))))))))))</f>
        <v>SW</v>
      </c>
      <c r="O298" s="20" t="str">
        <f t="shared" si="79"/>
        <v>.</v>
      </c>
      <c r="P298" s="20" t="str">
        <f t="shared" si="92"/>
        <v>.</v>
      </c>
      <c r="Q298" s="21">
        <f t="shared" si="90"/>
        <v>0</v>
      </c>
      <c r="R298" s="21">
        <f t="shared" si="91"/>
        <v>62.968170098972926</v>
      </c>
      <c r="S298" s="8">
        <v>1</v>
      </c>
      <c r="T298" s="21">
        <f>SQRT((AJ298-AJ288)^2+(AI298-AI288)^2)</f>
        <v>50.115294390835466</v>
      </c>
      <c r="U298" s="21">
        <f t="shared" si="89"/>
        <v>1.2564661320334947</v>
      </c>
      <c r="V298" s="3" t="s">
        <v>6</v>
      </c>
      <c r="W298" s="3">
        <v>1</v>
      </c>
      <c r="X298" s="3" t="s">
        <v>43</v>
      </c>
      <c r="Y298" s="14">
        <v>0</v>
      </c>
      <c r="Z298" s="14">
        <v>0</v>
      </c>
      <c r="AA298" s="14">
        <v>1</v>
      </c>
      <c r="AB298" s="23" t="str">
        <f t="shared" si="93"/>
        <v>.</v>
      </c>
      <c r="AC298" s="3" t="s">
        <v>281</v>
      </c>
      <c r="AD298" s="25">
        <v>0</v>
      </c>
      <c r="AE298" s="20">
        <f t="shared" si="80"/>
        <v>0</v>
      </c>
      <c r="AF298" s="20">
        <f t="shared" si="81"/>
        <v>0</v>
      </c>
      <c r="AG298" s="20">
        <f t="shared" si="87"/>
        <v>1</v>
      </c>
      <c r="AH298" s="20">
        <f t="shared" si="82"/>
        <v>0</v>
      </c>
      <c r="AI298" s="20">
        <f t="shared" si="83"/>
        <v>36.606297876822019</v>
      </c>
      <c r="AJ298" s="20">
        <f t="shared" si="84"/>
        <v>82.219091187834081</v>
      </c>
      <c r="AK298" s="20">
        <f t="shared" si="85"/>
        <v>0</v>
      </c>
      <c r="AL298" s="19">
        <v>90</v>
      </c>
      <c r="AM298" s="23">
        <f t="shared" si="86"/>
        <v>27.432000000000002</v>
      </c>
      <c r="AN298" s="19">
        <v>0.41887902047863912</v>
      </c>
    </row>
    <row r="299" spans="1:40" ht="13.5" thickBot="1" x14ac:dyDescent="0.25">
      <c r="A299" s="5">
        <v>42570</v>
      </c>
      <c r="B299" s="3">
        <v>29</v>
      </c>
      <c r="C299" s="26" t="s">
        <v>359</v>
      </c>
      <c r="D299" s="6">
        <v>0.3347222222222222</v>
      </c>
      <c r="E299" s="13">
        <v>8</v>
      </c>
      <c r="F299" s="13">
        <f t="shared" si="76"/>
        <v>0</v>
      </c>
      <c r="G299" s="3" t="s">
        <v>4</v>
      </c>
      <c r="H299" s="3" t="s">
        <v>4</v>
      </c>
      <c r="I299" s="3">
        <v>21.6</v>
      </c>
      <c r="J299" s="20" t="str">
        <f t="shared" si="77"/>
        <v>.</v>
      </c>
      <c r="K299" s="20" t="str">
        <f t="shared" si="78"/>
        <v>.</v>
      </c>
      <c r="L299" s="20" t="str">
        <f t="shared" si="88"/>
        <v>.</v>
      </c>
      <c r="M299" s="3">
        <v>225</v>
      </c>
      <c r="N299" s="20" t="str">
        <f>IF(B299=B298, N298, IF(M299=".",".",IF(M299&lt;22.5,"N",IF(M299&lt;67.5,"NE",IF(M299&lt;112.5,"E",IF(M299&lt;157.5,"SE",IF(M299&lt;202.5,"S",IF(M299&lt;247.5,"SW",IF(M299&lt;292.5,"W",IF(M299&lt;337.5,"NW","N"))))))))))</f>
        <v>SW</v>
      </c>
      <c r="O299" s="20" t="str">
        <f t="shared" si="79"/>
        <v>.</v>
      </c>
      <c r="P299" s="20" t="str">
        <f t="shared" si="92"/>
        <v>.</v>
      </c>
      <c r="Q299" s="21">
        <f t="shared" si="90"/>
        <v>0</v>
      </c>
      <c r="R299" s="21">
        <f t="shared" si="91"/>
        <v>0</v>
      </c>
      <c r="S299" s="8">
        <v>0</v>
      </c>
      <c r="T299" s="21" t="s">
        <v>4</v>
      </c>
      <c r="U299" s="21" t="str">
        <f t="shared" si="89"/>
        <v>.</v>
      </c>
      <c r="V299" s="3" t="s">
        <v>7</v>
      </c>
      <c r="W299" s="3">
        <v>2.5</v>
      </c>
      <c r="X299" s="3" t="s">
        <v>47</v>
      </c>
      <c r="Y299" s="14">
        <v>2</v>
      </c>
      <c r="Z299" s="14">
        <v>1</v>
      </c>
      <c r="AA299" s="14">
        <v>0</v>
      </c>
      <c r="AB299" s="23">
        <f t="shared" si="93"/>
        <v>0</v>
      </c>
      <c r="AC299" s="3" t="s">
        <v>282</v>
      </c>
      <c r="AD299" s="25">
        <v>1</v>
      </c>
      <c r="AE299" s="20" t="str">
        <f t="shared" si="80"/>
        <v>.</v>
      </c>
      <c r="AF299" s="20" t="str">
        <f t="shared" si="81"/>
        <v>.</v>
      </c>
      <c r="AG299" s="20" t="str">
        <f t="shared" si="87"/>
        <v>.</v>
      </c>
      <c r="AH299" s="20" t="str">
        <f t="shared" si="82"/>
        <v>.</v>
      </c>
      <c r="AI299" s="20">
        <f t="shared" si="83"/>
        <v>-70.710678118654741</v>
      </c>
      <c r="AJ299" s="20">
        <f t="shared" si="84"/>
        <v>-70.710678118654769</v>
      </c>
      <c r="AK299" s="20" t="str">
        <f t="shared" si="85"/>
        <v>.</v>
      </c>
      <c r="AL299" s="19">
        <v>100</v>
      </c>
      <c r="AM299" s="23">
        <f t="shared" si="86"/>
        <v>30.48</v>
      </c>
      <c r="AN299" s="19">
        <v>3.9269908169872414</v>
      </c>
    </row>
    <row r="300" spans="1:40" ht="13.5" thickBot="1" x14ac:dyDescent="0.25">
      <c r="A300" s="5">
        <v>42570</v>
      </c>
      <c r="B300" s="3">
        <v>29</v>
      </c>
      <c r="C300" s="26" t="s">
        <v>359</v>
      </c>
      <c r="D300" s="6">
        <v>0.37222222222222223</v>
      </c>
      <c r="E300" s="13">
        <v>9</v>
      </c>
      <c r="F300" s="13">
        <f t="shared" si="76"/>
        <v>54.00000000000005</v>
      </c>
      <c r="G300" s="3">
        <v>27.3</v>
      </c>
      <c r="H300" s="3" t="s">
        <v>365</v>
      </c>
      <c r="I300" s="3">
        <v>25.6</v>
      </c>
      <c r="J300" s="20" t="str">
        <f t="shared" si="77"/>
        <v>.</v>
      </c>
      <c r="K300" s="20" t="str">
        <f t="shared" si="78"/>
        <v>.</v>
      </c>
      <c r="L300" s="20" t="str">
        <f t="shared" si="88"/>
        <v>.</v>
      </c>
      <c r="M300" s="3">
        <v>225</v>
      </c>
      <c r="N300" s="20" t="str">
        <f>IF(B300=B300, N299, IF(M300=".",".",IF(M300&lt;22.5,"N",IF(M300&lt;67.5,"NE",IF(M300&lt;112.5,"E",IF(M300&lt;157.5,"SE",IF(M300&lt;202.5,"S",IF(M300&lt;247.5,"SW",IF(M300&lt;292.5,"W",IF(M300&lt;337.5,"NW","N"))))))))))</f>
        <v>SW</v>
      </c>
      <c r="O300" s="20" t="str">
        <f t="shared" si="79"/>
        <v>.</v>
      </c>
      <c r="P300" s="20" t="str">
        <f t="shared" si="92"/>
        <v>.</v>
      </c>
      <c r="Q300" s="21">
        <f t="shared" si="90"/>
        <v>0</v>
      </c>
      <c r="R300" s="21">
        <f t="shared" si="91"/>
        <v>0</v>
      </c>
      <c r="S300" s="8">
        <v>1</v>
      </c>
      <c r="T300" s="21" t="s">
        <v>4</v>
      </c>
      <c r="U300" s="21" t="str">
        <f t="shared" si="89"/>
        <v>.</v>
      </c>
      <c r="V300" s="3" t="s">
        <v>25</v>
      </c>
      <c r="W300" s="3">
        <v>0.9</v>
      </c>
      <c r="X300" s="3" t="s">
        <v>26</v>
      </c>
      <c r="Y300" s="14">
        <v>2</v>
      </c>
      <c r="Z300" s="14">
        <v>1</v>
      </c>
      <c r="AA300" s="14">
        <v>0</v>
      </c>
      <c r="AB300" s="23">
        <f t="shared" si="93"/>
        <v>0</v>
      </c>
      <c r="AC300" s="3" t="s">
        <v>282</v>
      </c>
      <c r="AD300" s="25">
        <v>1</v>
      </c>
      <c r="AE300" s="20">
        <f t="shared" si="80"/>
        <v>0</v>
      </c>
      <c r="AF300" s="20">
        <f t="shared" si="81"/>
        <v>0</v>
      </c>
      <c r="AG300" s="20">
        <f t="shared" si="87"/>
        <v>1</v>
      </c>
      <c r="AH300" s="20">
        <f t="shared" si="82"/>
        <v>0</v>
      </c>
      <c r="AI300" s="20">
        <f t="shared" si="83"/>
        <v>-70.710678118654741</v>
      </c>
      <c r="AJ300" s="20">
        <f t="shared" si="84"/>
        <v>-70.710678118654769</v>
      </c>
      <c r="AK300" s="20">
        <f t="shared" si="85"/>
        <v>0</v>
      </c>
      <c r="AL300" s="19">
        <v>100</v>
      </c>
      <c r="AM300" s="23">
        <f t="shared" si="86"/>
        <v>30.48</v>
      </c>
      <c r="AN300" s="19">
        <v>3.9269908169872414</v>
      </c>
    </row>
    <row r="301" spans="1:40" ht="13.5" thickBot="1" x14ac:dyDescent="0.25">
      <c r="A301" s="5">
        <v>42570</v>
      </c>
      <c r="B301" s="3">
        <v>29</v>
      </c>
      <c r="C301" s="26" t="s">
        <v>359</v>
      </c>
      <c r="D301" s="6">
        <v>0.41319444444444442</v>
      </c>
      <c r="E301" s="13">
        <v>10</v>
      </c>
      <c r="F301" s="13">
        <f t="shared" si="76"/>
        <v>113</v>
      </c>
      <c r="G301" s="3">
        <v>39.6</v>
      </c>
      <c r="H301" s="3" t="s">
        <v>365</v>
      </c>
      <c r="I301" s="3">
        <v>24.9</v>
      </c>
      <c r="J301" s="20">
        <f t="shared" si="77"/>
        <v>2.564870446462912</v>
      </c>
      <c r="K301" s="20">
        <f t="shared" si="78"/>
        <v>213.04374841983997</v>
      </c>
      <c r="L301" s="20">
        <f>K301-MOD(M300+180,360)</f>
        <v>168.04374841983997</v>
      </c>
      <c r="M301" s="3">
        <v>224</v>
      </c>
      <c r="N301" s="20" t="str">
        <f>IF(B301=B300, N300, IF(M301=".",".",IF(M301&lt;22.5,"N",IF(M301&lt;67.5,"NE",IF(M301&lt;112.5,"E",IF(M301&lt;157.5,"SE",IF(M301&lt;202.5,"S",IF(M301&lt;247.5,"SW",IF(M301&lt;292.5,"W",IF(M301&lt;337.5,"NW","N"))))))))))</f>
        <v>SW</v>
      </c>
      <c r="O301" s="20" t="str">
        <f t="shared" si="79"/>
        <v>SW</v>
      </c>
      <c r="P301" s="20">
        <f t="shared" si="92"/>
        <v>6</v>
      </c>
      <c r="Q301" s="21">
        <f t="shared" si="90"/>
        <v>9.1826055992115236</v>
      </c>
      <c r="R301" s="21">
        <f t="shared" si="91"/>
        <v>9.1826055992115236</v>
      </c>
      <c r="S301" s="8">
        <v>1</v>
      </c>
      <c r="T301" s="21" t="s">
        <v>4</v>
      </c>
      <c r="U301" s="21" t="str">
        <f t="shared" si="89"/>
        <v>.</v>
      </c>
      <c r="V301" s="3" t="s">
        <v>32</v>
      </c>
      <c r="W301" s="3">
        <v>3.4</v>
      </c>
      <c r="X301" s="3" t="s">
        <v>4</v>
      </c>
      <c r="Y301" s="14">
        <v>2</v>
      </c>
      <c r="Z301" s="14">
        <v>1</v>
      </c>
      <c r="AA301" s="14">
        <v>0</v>
      </c>
      <c r="AB301" s="23">
        <f t="shared" si="93"/>
        <v>0</v>
      </c>
      <c r="AC301" s="3" t="s">
        <v>282</v>
      </c>
      <c r="AD301" s="25">
        <v>1</v>
      </c>
      <c r="AE301" s="20">
        <f t="shared" si="80"/>
        <v>-7.697360118258203</v>
      </c>
      <c r="AF301" s="20">
        <f t="shared" si="81"/>
        <v>-7.697360118258203</v>
      </c>
      <c r="AG301" s="20">
        <f t="shared" si="87"/>
        <v>1</v>
      </c>
      <c r="AH301" s="20">
        <f t="shared" si="82"/>
        <v>9.1826055992115236</v>
      </c>
      <c r="AI301" s="20">
        <f t="shared" si="83"/>
        <v>-75.717762380030706</v>
      </c>
      <c r="AJ301" s="20">
        <f t="shared" si="84"/>
        <v>-78.408038236912972</v>
      </c>
      <c r="AK301" s="20">
        <f t="shared" si="85"/>
        <v>-5.0070842613759652</v>
      </c>
      <c r="AL301" s="19">
        <v>109</v>
      </c>
      <c r="AM301" s="23">
        <f t="shared" si="86"/>
        <v>33.223199999999999</v>
      </c>
      <c r="AN301" s="19">
        <v>3.9095375244672983</v>
      </c>
    </row>
    <row r="302" spans="1:40" ht="13.5" thickBot="1" x14ac:dyDescent="0.25">
      <c r="A302" s="5">
        <v>42570</v>
      </c>
      <c r="B302" s="3">
        <v>29</v>
      </c>
      <c r="C302" s="26" t="s">
        <v>359</v>
      </c>
      <c r="D302" s="6">
        <v>0.45624999999999999</v>
      </c>
      <c r="E302" s="13">
        <v>11</v>
      </c>
      <c r="F302" s="13">
        <f t="shared" si="76"/>
        <v>175.00000000000003</v>
      </c>
      <c r="G302" s="3">
        <v>53.2</v>
      </c>
      <c r="H302" s="3" t="s">
        <v>365</v>
      </c>
      <c r="I302" s="3">
        <v>28.2</v>
      </c>
      <c r="J302" s="20">
        <f t="shared" si="77"/>
        <v>0.89796633337998477</v>
      </c>
      <c r="K302" s="20">
        <f t="shared" si="78"/>
        <v>308.55031895248942</v>
      </c>
      <c r="L302" s="20">
        <f t="shared" si="88"/>
        <v>95.506570532649448</v>
      </c>
      <c r="M302" s="3">
        <v>228</v>
      </c>
      <c r="N302" s="20" t="str">
        <f>IF(B302=B301, N301, IF(M302=".",".",IF(M302&lt;22.5,"N",IF(M302&lt;67.5,"NE",IF(M302&lt;112.5,"E",IF(M302&lt;157.5,"SE",IF(M302&lt;202.5,"S",IF(M302&lt;247.5,"SW",IF(M302&lt;292.5,"W",IF(M302&lt;337.5,"NW","N"))))))))))</f>
        <v>SW</v>
      </c>
      <c r="O302" s="20" t="str">
        <f t="shared" si="79"/>
        <v>NW</v>
      </c>
      <c r="P302" s="20">
        <f t="shared" si="92"/>
        <v>8</v>
      </c>
      <c r="Q302" s="21">
        <f t="shared" si="90"/>
        <v>7.7080525925433845</v>
      </c>
      <c r="R302" s="21">
        <f t="shared" si="91"/>
        <v>16.890658191754909</v>
      </c>
      <c r="S302" s="8">
        <v>1</v>
      </c>
      <c r="T302" s="21" t="s">
        <v>4</v>
      </c>
      <c r="U302" s="21" t="str">
        <f t="shared" si="89"/>
        <v>.</v>
      </c>
      <c r="V302" s="3" t="s">
        <v>6</v>
      </c>
      <c r="W302" s="3">
        <v>0.4</v>
      </c>
      <c r="X302" s="3" t="s">
        <v>4</v>
      </c>
      <c r="Y302" s="14">
        <v>2</v>
      </c>
      <c r="Z302" s="14">
        <v>1</v>
      </c>
      <c r="AA302" s="14">
        <v>0</v>
      </c>
      <c r="AB302" s="23">
        <f t="shared" si="93"/>
        <v>0</v>
      </c>
      <c r="AC302" s="3" t="s">
        <v>282</v>
      </c>
      <c r="AD302" s="25">
        <v>1</v>
      </c>
      <c r="AE302" s="20">
        <f t="shared" si="80"/>
        <v>4.803671537438575</v>
      </c>
      <c r="AF302" s="20">
        <f t="shared" si="81"/>
        <v>4.803671537438575</v>
      </c>
      <c r="AG302" s="20">
        <f t="shared" si="87"/>
        <v>1</v>
      </c>
      <c r="AH302" s="20">
        <f t="shared" si="82"/>
        <v>7.7080525925433845</v>
      </c>
      <c r="AI302" s="20">
        <f t="shared" si="83"/>
        <v>-81.745930802513385</v>
      </c>
      <c r="AJ302" s="20">
        <f t="shared" si="84"/>
        <v>-73.604366699474397</v>
      </c>
      <c r="AK302" s="20">
        <f t="shared" si="85"/>
        <v>-6.028168422482679</v>
      </c>
      <c r="AL302" s="19">
        <v>110</v>
      </c>
      <c r="AM302" s="23">
        <f t="shared" si="86"/>
        <v>33.527999999999999</v>
      </c>
      <c r="AN302" s="19">
        <v>3.9793506945470716</v>
      </c>
    </row>
    <row r="303" spans="1:40" ht="13.5" thickBot="1" x14ac:dyDescent="0.25">
      <c r="A303" s="5">
        <v>42570</v>
      </c>
      <c r="B303" s="3">
        <v>29</v>
      </c>
      <c r="C303" s="26" t="s">
        <v>359</v>
      </c>
      <c r="D303" s="6">
        <v>0.49861111111111112</v>
      </c>
      <c r="E303" s="13">
        <v>12</v>
      </c>
      <c r="F303" s="13">
        <f t="shared" si="76"/>
        <v>236.00000000000006</v>
      </c>
      <c r="G303" s="3">
        <v>54.1</v>
      </c>
      <c r="H303" s="3" t="s">
        <v>365</v>
      </c>
      <c r="I303" s="3">
        <v>28.6</v>
      </c>
      <c r="J303" s="20" t="str">
        <f t="shared" si="77"/>
        <v>.</v>
      </c>
      <c r="K303" s="20" t="str">
        <f t="shared" si="78"/>
        <v>.</v>
      </c>
      <c r="L303" s="20" t="str">
        <f t="shared" si="88"/>
        <v>.</v>
      </c>
      <c r="M303" s="3">
        <v>228</v>
      </c>
      <c r="N303" s="20" t="str">
        <f>IF(B303=B303, N302, IF(M303=".",".",IF(M303&lt;22.5,"N",IF(M303&lt;67.5,"NE",IF(M303&lt;112.5,"E",IF(M303&lt;157.5,"SE",IF(M303&lt;202.5,"S",IF(M303&lt;247.5,"SW",IF(M303&lt;292.5,"W",IF(M303&lt;337.5,"NW","N"))))))))))</f>
        <v>SW</v>
      </c>
      <c r="O303" s="20" t="str">
        <f t="shared" si="79"/>
        <v>.</v>
      </c>
      <c r="P303" s="20" t="str">
        <f t="shared" si="92"/>
        <v>.</v>
      </c>
      <c r="Q303" s="21">
        <f t="shared" si="90"/>
        <v>0</v>
      </c>
      <c r="R303" s="21">
        <f t="shared" si="91"/>
        <v>16.890658191754909</v>
      </c>
      <c r="S303" s="8">
        <v>1</v>
      </c>
      <c r="T303" s="21" t="s">
        <v>4</v>
      </c>
      <c r="U303" s="21" t="str">
        <f t="shared" si="89"/>
        <v>.</v>
      </c>
      <c r="V303" s="3" t="s">
        <v>6</v>
      </c>
      <c r="W303" s="3">
        <v>2.6</v>
      </c>
      <c r="X303" s="3" t="s">
        <v>4</v>
      </c>
      <c r="Y303" s="14">
        <v>2</v>
      </c>
      <c r="Z303" s="14">
        <v>1</v>
      </c>
      <c r="AA303" s="14">
        <v>0</v>
      </c>
      <c r="AB303" s="23">
        <f t="shared" si="93"/>
        <v>0</v>
      </c>
      <c r="AC303" s="3" t="s">
        <v>282</v>
      </c>
      <c r="AD303" s="25">
        <v>1</v>
      </c>
      <c r="AE303" s="20">
        <f t="shared" si="80"/>
        <v>0</v>
      </c>
      <c r="AF303" s="20">
        <f t="shared" si="81"/>
        <v>0</v>
      </c>
      <c r="AG303" s="20">
        <f t="shared" si="87"/>
        <v>1</v>
      </c>
      <c r="AH303" s="20">
        <f t="shared" si="82"/>
        <v>0</v>
      </c>
      <c r="AI303" s="20">
        <f t="shared" si="83"/>
        <v>-81.745930802513385</v>
      </c>
      <c r="AJ303" s="20">
        <f t="shared" si="84"/>
        <v>-73.604366699474397</v>
      </c>
      <c r="AK303" s="20">
        <f t="shared" si="85"/>
        <v>0</v>
      </c>
      <c r="AL303" s="19">
        <v>110</v>
      </c>
      <c r="AM303" s="23">
        <f t="shared" si="86"/>
        <v>33.527999999999999</v>
      </c>
      <c r="AN303" s="19">
        <v>3.9793506945470716</v>
      </c>
    </row>
    <row r="304" spans="1:40" ht="13.5" thickBot="1" x14ac:dyDescent="0.25">
      <c r="A304" s="5">
        <v>42570</v>
      </c>
      <c r="B304" s="3">
        <v>29</v>
      </c>
      <c r="C304" s="26" t="s">
        <v>359</v>
      </c>
      <c r="D304" s="6">
        <v>0.54166666666666663</v>
      </c>
      <c r="E304" s="13">
        <v>13</v>
      </c>
      <c r="F304" s="13">
        <f t="shared" si="76"/>
        <v>298</v>
      </c>
      <c r="G304" s="3">
        <v>52.7</v>
      </c>
      <c r="H304" s="3" t="s">
        <v>365</v>
      </c>
      <c r="I304" s="3">
        <v>28.7</v>
      </c>
      <c r="J304" s="20" t="str">
        <f t="shared" si="77"/>
        <v>.</v>
      </c>
      <c r="K304" s="20" t="str">
        <f t="shared" si="78"/>
        <v>.</v>
      </c>
      <c r="L304" s="20" t="str">
        <f t="shared" si="88"/>
        <v>.</v>
      </c>
      <c r="M304" s="3">
        <v>228</v>
      </c>
      <c r="N304" s="20" t="str">
        <f>IF(B304=B303, N303, IF(M304=".",".",IF(M304&lt;22.5,"N",IF(M304&lt;67.5,"NE",IF(M304&lt;112.5,"E",IF(M304&lt;157.5,"SE",IF(M304&lt;202.5,"S",IF(M304&lt;247.5,"SW",IF(M304&lt;292.5,"W",IF(M304&lt;337.5,"NW","N"))))))))))</f>
        <v>SW</v>
      </c>
      <c r="O304" s="20" t="str">
        <f t="shared" si="79"/>
        <v>.</v>
      </c>
      <c r="P304" s="20" t="str">
        <f t="shared" si="92"/>
        <v>.</v>
      </c>
      <c r="Q304" s="21">
        <f t="shared" si="90"/>
        <v>0</v>
      </c>
      <c r="R304" s="21">
        <f t="shared" si="91"/>
        <v>16.890658191754909</v>
      </c>
      <c r="S304" s="8">
        <v>1</v>
      </c>
      <c r="T304" s="21" t="s">
        <v>4</v>
      </c>
      <c r="U304" s="21" t="str">
        <f t="shared" si="89"/>
        <v>.</v>
      </c>
      <c r="V304" s="3" t="s">
        <v>6</v>
      </c>
      <c r="W304" s="3">
        <v>3.1</v>
      </c>
      <c r="X304" s="3" t="s">
        <v>10</v>
      </c>
      <c r="Y304" s="14">
        <v>0</v>
      </c>
      <c r="Z304" s="14">
        <v>0</v>
      </c>
      <c r="AA304" s="14">
        <v>1</v>
      </c>
      <c r="AB304" s="23">
        <f t="shared" si="93"/>
        <v>1</v>
      </c>
      <c r="AC304" s="3" t="s">
        <v>282</v>
      </c>
      <c r="AD304" s="25">
        <v>1</v>
      </c>
      <c r="AE304" s="20">
        <f t="shared" si="80"/>
        <v>0</v>
      </c>
      <c r="AF304" s="20">
        <f t="shared" si="81"/>
        <v>0</v>
      </c>
      <c r="AG304" s="20">
        <f t="shared" si="87"/>
        <v>1</v>
      </c>
      <c r="AH304" s="20">
        <f t="shared" si="82"/>
        <v>0</v>
      </c>
      <c r="AI304" s="20">
        <f t="shared" si="83"/>
        <v>-81.745930802513385</v>
      </c>
      <c r="AJ304" s="20">
        <f t="shared" si="84"/>
        <v>-73.604366699474397</v>
      </c>
      <c r="AK304" s="20">
        <f t="shared" si="85"/>
        <v>0</v>
      </c>
      <c r="AL304" s="19">
        <v>110</v>
      </c>
      <c r="AM304" s="23">
        <f t="shared" si="86"/>
        <v>33.527999999999999</v>
      </c>
      <c r="AN304" s="19">
        <v>3.9793506945470716</v>
      </c>
    </row>
    <row r="305" spans="1:40" ht="13.5" thickBot="1" x14ac:dyDescent="0.25">
      <c r="A305" s="5">
        <v>42570</v>
      </c>
      <c r="B305" s="3">
        <v>29</v>
      </c>
      <c r="C305" s="26" t="s">
        <v>359</v>
      </c>
      <c r="D305" s="6">
        <v>0.58194444444444449</v>
      </c>
      <c r="E305" s="13">
        <v>14</v>
      </c>
      <c r="F305" s="13">
        <f t="shared" si="76"/>
        <v>356.00000000000011</v>
      </c>
      <c r="G305" s="3">
        <v>55.8</v>
      </c>
      <c r="H305" s="3" t="s">
        <v>365</v>
      </c>
      <c r="I305" s="3">
        <v>29.9</v>
      </c>
      <c r="J305" s="20" t="str">
        <f t="shared" si="77"/>
        <v>.</v>
      </c>
      <c r="K305" s="20" t="str">
        <f t="shared" si="78"/>
        <v>.</v>
      </c>
      <c r="L305" s="20" t="str">
        <f t="shared" si="88"/>
        <v>.</v>
      </c>
      <c r="M305" s="3">
        <v>228</v>
      </c>
      <c r="N305" s="20" t="str">
        <f>IF(B305=B305, N304, IF(M305=".",".",IF(M305&lt;22.5,"N",IF(M305&lt;67.5,"NE",IF(M305&lt;112.5,"E",IF(M305&lt;157.5,"SE",IF(M305&lt;202.5,"S",IF(M305&lt;247.5,"SW",IF(M305&lt;292.5,"W",IF(M305&lt;337.5,"NW","N"))))))))))</f>
        <v>SW</v>
      </c>
      <c r="O305" s="20" t="str">
        <f t="shared" si="79"/>
        <v>.</v>
      </c>
      <c r="P305" s="20" t="str">
        <f t="shared" si="92"/>
        <v>.</v>
      </c>
      <c r="Q305" s="21">
        <f t="shared" si="90"/>
        <v>0</v>
      </c>
      <c r="R305" s="21">
        <f t="shared" si="91"/>
        <v>16.890658191754909</v>
      </c>
      <c r="S305" s="8">
        <v>1</v>
      </c>
      <c r="T305" s="21" t="s">
        <v>4</v>
      </c>
      <c r="U305" s="21" t="str">
        <f t="shared" si="89"/>
        <v>.</v>
      </c>
      <c r="V305" s="3" t="s">
        <v>6</v>
      </c>
      <c r="W305" s="3">
        <v>3.5</v>
      </c>
      <c r="X305" s="3" t="s">
        <v>10</v>
      </c>
      <c r="Y305" s="14">
        <v>0</v>
      </c>
      <c r="Z305" s="14">
        <v>0</v>
      </c>
      <c r="AA305" s="14">
        <v>1</v>
      </c>
      <c r="AB305" s="23" t="str">
        <f t="shared" si="93"/>
        <v>.</v>
      </c>
      <c r="AC305" s="3" t="s">
        <v>282</v>
      </c>
      <c r="AD305" s="25">
        <v>1</v>
      </c>
      <c r="AE305" s="20">
        <f t="shared" si="80"/>
        <v>0</v>
      </c>
      <c r="AF305" s="20">
        <f t="shared" si="81"/>
        <v>0</v>
      </c>
      <c r="AG305" s="20">
        <f t="shared" si="87"/>
        <v>1</v>
      </c>
      <c r="AH305" s="20">
        <f t="shared" si="82"/>
        <v>0</v>
      </c>
      <c r="AI305" s="20">
        <f t="shared" si="83"/>
        <v>-81.745930802513385</v>
      </c>
      <c r="AJ305" s="20">
        <f t="shared" si="84"/>
        <v>-73.604366699474397</v>
      </c>
      <c r="AK305" s="20">
        <f t="shared" si="85"/>
        <v>0</v>
      </c>
      <c r="AL305" s="19">
        <v>110</v>
      </c>
      <c r="AM305" s="23">
        <f t="shared" si="86"/>
        <v>33.527999999999999</v>
      </c>
      <c r="AN305" s="19">
        <v>3.9793506945470716</v>
      </c>
    </row>
    <row r="306" spans="1:40" ht="13.5" thickBot="1" x14ac:dyDescent="0.25">
      <c r="A306" s="5">
        <v>42570</v>
      </c>
      <c r="B306" s="3">
        <v>29</v>
      </c>
      <c r="C306" s="26" t="s">
        <v>359</v>
      </c>
      <c r="D306" s="6">
        <v>0.62361111111111112</v>
      </c>
      <c r="E306" s="13">
        <v>15</v>
      </c>
      <c r="F306" s="13">
        <f t="shared" si="76"/>
        <v>416.00000000000006</v>
      </c>
      <c r="G306" s="3">
        <v>51.9</v>
      </c>
      <c r="H306" s="3" t="s">
        <v>365</v>
      </c>
      <c r="I306" s="3">
        <v>31.9</v>
      </c>
      <c r="J306" s="20" t="str">
        <f t="shared" si="77"/>
        <v>.</v>
      </c>
      <c r="K306" s="20" t="str">
        <f t="shared" si="78"/>
        <v>.</v>
      </c>
      <c r="L306" s="20" t="str">
        <f t="shared" si="88"/>
        <v>.</v>
      </c>
      <c r="M306" s="3">
        <v>228</v>
      </c>
      <c r="N306" s="20" t="str">
        <f>IF(B306=B305, N305, IF(M306=".",".",IF(M306&lt;22.5,"N",IF(M306&lt;67.5,"NE",IF(M306&lt;112.5,"E",IF(M306&lt;157.5,"SE",IF(M306&lt;202.5,"S",IF(M306&lt;247.5,"SW",IF(M306&lt;292.5,"W",IF(M306&lt;337.5,"NW","N"))))))))))</f>
        <v>SW</v>
      </c>
      <c r="O306" s="20" t="str">
        <f t="shared" si="79"/>
        <v>.</v>
      </c>
      <c r="P306" s="20" t="str">
        <f t="shared" si="92"/>
        <v>.</v>
      </c>
      <c r="Q306" s="21">
        <f t="shared" si="90"/>
        <v>0</v>
      </c>
      <c r="R306" s="21">
        <f t="shared" si="91"/>
        <v>16.890658191754909</v>
      </c>
      <c r="S306" s="8">
        <v>1</v>
      </c>
      <c r="T306" s="21" t="s">
        <v>4</v>
      </c>
      <c r="U306" s="21" t="str">
        <f t="shared" si="89"/>
        <v>.</v>
      </c>
      <c r="V306" s="3" t="s">
        <v>6</v>
      </c>
      <c r="W306" s="3">
        <v>2.5</v>
      </c>
      <c r="X306" s="3" t="s">
        <v>43</v>
      </c>
      <c r="Y306" s="14">
        <v>0</v>
      </c>
      <c r="Z306" s="14">
        <v>0</v>
      </c>
      <c r="AA306" s="14">
        <v>1</v>
      </c>
      <c r="AB306" s="23" t="str">
        <f t="shared" si="93"/>
        <v>.</v>
      </c>
      <c r="AC306" s="3" t="s">
        <v>282</v>
      </c>
      <c r="AD306" s="25">
        <v>1</v>
      </c>
      <c r="AE306" s="20">
        <f t="shared" si="80"/>
        <v>0</v>
      </c>
      <c r="AF306" s="20">
        <f t="shared" si="81"/>
        <v>0</v>
      </c>
      <c r="AG306" s="20">
        <f t="shared" si="87"/>
        <v>1</v>
      </c>
      <c r="AH306" s="20">
        <f t="shared" si="82"/>
        <v>0</v>
      </c>
      <c r="AI306" s="20">
        <f t="shared" si="83"/>
        <v>-81.745930802513385</v>
      </c>
      <c r="AJ306" s="20">
        <f t="shared" si="84"/>
        <v>-73.604366699474397</v>
      </c>
      <c r="AK306" s="20">
        <f t="shared" si="85"/>
        <v>0</v>
      </c>
      <c r="AL306" s="19">
        <v>110</v>
      </c>
      <c r="AM306" s="23">
        <f t="shared" si="86"/>
        <v>33.527999999999999</v>
      </c>
      <c r="AN306" s="19">
        <v>3.9793506945470716</v>
      </c>
    </row>
    <row r="307" spans="1:40" ht="13.5" thickBot="1" x14ac:dyDescent="0.25">
      <c r="A307" s="5">
        <v>42570</v>
      </c>
      <c r="B307" s="3">
        <v>29</v>
      </c>
      <c r="C307" s="26" t="s">
        <v>359</v>
      </c>
      <c r="D307" s="6">
        <v>0.66527777777777775</v>
      </c>
      <c r="E307" s="13">
        <v>16</v>
      </c>
      <c r="F307" s="13">
        <f t="shared" si="76"/>
        <v>476</v>
      </c>
      <c r="G307" s="3">
        <v>47.2</v>
      </c>
      <c r="H307" s="3" t="s">
        <v>365</v>
      </c>
      <c r="I307" s="3">
        <v>30.6</v>
      </c>
      <c r="J307" s="20" t="str">
        <f t="shared" si="77"/>
        <v>.</v>
      </c>
      <c r="K307" s="20" t="str">
        <f t="shared" si="78"/>
        <v>.</v>
      </c>
      <c r="L307" s="20" t="str">
        <f t="shared" si="88"/>
        <v>.</v>
      </c>
      <c r="M307" s="3">
        <v>228</v>
      </c>
      <c r="N307" s="20" t="str">
        <f>IF(B307=B307, N306, IF(M307=".",".",IF(M307&lt;22.5,"N",IF(M307&lt;67.5,"NE",IF(M307&lt;112.5,"E",IF(M307&lt;157.5,"SE",IF(M307&lt;202.5,"S",IF(M307&lt;247.5,"SW",IF(M307&lt;292.5,"W",IF(M307&lt;337.5,"NW","N"))))))))))</f>
        <v>SW</v>
      </c>
      <c r="O307" s="20" t="str">
        <f t="shared" si="79"/>
        <v>.</v>
      </c>
      <c r="P307" s="20" t="str">
        <f t="shared" si="92"/>
        <v>.</v>
      </c>
      <c r="Q307" s="21">
        <f t="shared" si="90"/>
        <v>0</v>
      </c>
      <c r="R307" s="21">
        <f t="shared" si="91"/>
        <v>16.890658191754909</v>
      </c>
      <c r="S307" s="8">
        <v>1</v>
      </c>
      <c r="T307" s="21" t="s">
        <v>4</v>
      </c>
      <c r="U307" s="21" t="str">
        <f t="shared" si="89"/>
        <v>.</v>
      </c>
      <c r="V307" s="3" t="s">
        <v>6</v>
      </c>
      <c r="W307" s="3">
        <v>2.1</v>
      </c>
      <c r="X307" s="3" t="s">
        <v>43</v>
      </c>
      <c r="Y307" s="14">
        <v>0</v>
      </c>
      <c r="Z307" s="14">
        <v>0</v>
      </c>
      <c r="AA307" s="14">
        <v>1</v>
      </c>
      <c r="AB307" s="23" t="str">
        <f t="shared" si="93"/>
        <v>.</v>
      </c>
      <c r="AC307" s="3" t="s">
        <v>282</v>
      </c>
      <c r="AD307" s="25">
        <v>1</v>
      </c>
      <c r="AE307" s="20">
        <f t="shared" si="80"/>
        <v>0</v>
      </c>
      <c r="AF307" s="20">
        <f t="shared" si="81"/>
        <v>0</v>
      </c>
      <c r="AG307" s="20">
        <f t="shared" si="87"/>
        <v>1</v>
      </c>
      <c r="AH307" s="20">
        <f t="shared" si="82"/>
        <v>0</v>
      </c>
      <c r="AI307" s="20">
        <f t="shared" si="83"/>
        <v>-81.745930802513385</v>
      </c>
      <c r="AJ307" s="20">
        <f t="shared" si="84"/>
        <v>-73.604366699474397</v>
      </c>
      <c r="AK307" s="20">
        <f t="shared" si="85"/>
        <v>0</v>
      </c>
      <c r="AL307" s="19">
        <v>110</v>
      </c>
      <c r="AM307" s="23">
        <f t="shared" si="86"/>
        <v>33.527999999999999</v>
      </c>
      <c r="AN307" s="19">
        <v>3.9793506945470716</v>
      </c>
    </row>
    <row r="308" spans="1:40" ht="13.5" thickBot="1" x14ac:dyDescent="0.25">
      <c r="A308" s="5">
        <v>42570</v>
      </c>
      <c r="B308" s="3">
        <v>29</v>
      </c>
      <c r="C308" s="26" t="s">
        <v>359</v>
      </c>
      <c r="D308" s="6">
        <v>0.70763888888888893</v>
      </c>
      <c r="E308" s="13">
        <v>17</v>
      </c>
      <c r="F308" s="13">
        <f t="shared" si="76"/>
        <v>537.00000000000011</v>
      </c>
      <c r="G308" s="3">
        <v>42.2</v>
      </c>
      <c r="H308" s="3" t="s">
        <v>365</v>
      </c>
      <c r="I308" s="3">
        <v>30.8</v>
      </c>
      <c r="J308" s="20" t="str">
        <f t="shared" si="77"/>
        <v>.</v>
      </c>
      <c r="K308" s="20" t="str">
        <f t="shared" si="78"/>
        <v>.</v>
      </c>
      <c r="L308" s="20" t="str">
        <f t="shared" si="88"/>
        <v>.</v>
      </c>
      <c r="M308" s="3">
        <v>228</v>
      </c>
      <c r="N308" s="20" t="str">
        <f>IF(B308=B307, N307, IF(M308=".",".",IF(M308&lt;22.5,"N",IF(M308&lt;67.5,"NE",IF(M308&lt;112.5,"E",IF(M308&lt;157.5,"SE",IF(M308&lt;202.5,"S",IF(M308&lt;247.5,"SW",IF(M308&lt;292.5,"W",IF(M308&lt;337.5,"NW","N"))))))))))</f>
        <v>SW</v>
      </c>
      <c r="O308" s="20" t="str">
        <f t="shared" si="79"/>
        <v>.</v>
      </c>
      <c r="P308" s="20" t="str">
        <f t="shared" si="92"/>
        <v>.</v>
      </c>
      <c r="Q308" s="21">
        <f t="shared" si="90"/>
        <v>0</v>
      </c>
      <c r="R308" s="21">
        <f t="shared" si="91"/>
        <v>16.890658191754909</v>
      </c>
      <c r="S308" s="8">
        <v>1</v>
      </c>
      <c r="T308" s="21" t="s">
        <v>4</v>
      </c>
      <c r="U308" s="21" t="str">
        <f t="shared" si="89"/>
        <v>.</v>
      </c>
      <c r="V308" s="3" t="s">
        <v>6</v>
      </c>
      <c r="W308" s="3">
        <v>4.5999999999999996</v>
      </c>
      <c r="X308" s="3" t="s">
        <v>43</v>
      </c>
      <c r="Y308" s="14">
        <v>0</v>
      </c>
      <c r="Z308" s="14">
        <v>0</v>
      </c>
      <c r="AA308" s="14">
        <v>1</v>
      </c>
      <c r="AB308" s="23" t="str">
        <f t="shared" si="93"/>
        <v>.</v>
      </c>
      <c r="AC308" s="3" t="s">
        <v>282</v>
      </c>
      <c r="AD308" s="25">
        <v>1</v>
      </c>
      <c r="AE308" s="20">
        <f t="shared" si="80"/>
        <v>0</v>
      </c>
      <c r="AF308" s="20">
        <f t="shared" si="81"/>
        <v>0</v>
      </c>
      <c r="AG308" s="20">
        <f t="shared" si="87"/>
        <v>1</v>
      </c>
      <c r="AH308" s="20">
        <f t="shared" si="82"/>
        <v>0</v>
      </c>
      <c r="AI308" s="20">
        <f t="shared" si="83"/>
        <v>-81.745930802513385</v>
      </c>
      <c r="AJ308" s="20">
        <f t="shared" si="84"/>
        <v>-73.604366699474397</v>
      </c>
      <c r="AK308" s="20">
        <f t="shared" si="85"/>
        <v>0</v>
      </c>
      <c r="AL308" s="19">
        <v>110</v>
      </c>
      <c r="AM308" s="23">
        <f t="shared" si="86"/>
        <v>33.527999999999999</v>
      </c>
      <c r="AN308" s="19">
        <v>3.9793506945470716</v>
      </c>
    </row>
    <row r="309" spans="1:40" ht="13.5" thickBot="1" x14ac:dyDescent="0.25">
      <c r="A309" s="5">
        <v>42570</v>
      </c>
      <c r="B309" s="3">
        <v>29</v>
      </c>
      <c r="C309" s="26" t="s">
        <v>359</v>
      </c>
      <c r="D309" s="6">
        <v>0.74513888888888891</v>
      </c>
      <c r="E309" s="13">
        <v>18</v>
      </c>
      <c r="F309" s="13">
        <f t="shared" si="76"/>
        <v>591.00000000000011</v>
      </c>
      <c r="G309" s="3">
        <v>40.4</v>
      </c>
      <c r="H309" s="3" t="s">
        <v>365</v>
      </c>
      <c r="I309" s="3">
        <v>31.1</v>
      </c>
      <c r="J309" s="20" t="str">
        <f t="shared" si="77"/>
        <v>.</v>
      </c>
      <c r="K309" s="20" t="str">
        <f t="shared" si="78"/>
        <v>.</v>
      </c>
      <c r="L309" s="20" t="str">
        <f t="shared" si="88"/>
        <v>.</v>
      </c>
      <c r="M309" s="3">
        <v>228</v>
      </c>
      <c r="N309" s="20" t="str">
        <f>IF(B309=B309, N308, IF(M309=".",".",IF(M309&lt;22.5,"N",IF(M309&lt;67.5,"NE",IF(M309&lt;112.5,"E",IF(M309&lt;157.5,"SE",IF(M309&lt;202.5,"S",IF(M309&lt;247.5,"SW",IF(M309&lt;292.5,"W",IF(M309&lt;337.5,"NW","N"))))))))))</f>
        <v>SW</v>
      </c>
      <c r="O309" s="20" t="str">
        <f t="shared" si="79"/>
        <v>.</v>
      </c>
      <c r="P309" s="20" t="str">
        <f t="shared" si="92"/>
        <v>.</v>
      </c>
      <c r="Q309" s="21">
        <f t="shared" si="90"/>
        <v>0</v>
      </c>
      <c r="R309" s="21">
        <f t="shared" si="91"/>
        <v>16.890658191754909</v>
      </c>
      <c r="S309" s="8">
        <v>1</v>
      </c>
      <c r="T309" s="21">
        <f>SQRT((AJ309-AJ299)^2+(AI309-AI299)^2)</f>
        <v>11.408340606739234</v>
      </c>
      <c r="U309" s="21">
        <f t="shared" si="89"/>
        <v>1.4805534629442176</v>
      </c>
      <c r="V309" s="3" t="s">
        <v>6</v>
      </c>
      <c r="W309" s="3">
        <v>1.7</v>
      </c>
      <c r="X309" s="3" t="s">
        <v>43</v>
      </c>
      <c r="Y309" s="14">
        <v>0</v>
      </c>
      <c r="Z309" s="14">
        <v>0</v>
      </c>
      <c r="AA309" s="14">
        <v>1</v>
      </c>
      <c r="AB309" s="23" t="str">
        <f t="shared" si="93"/>
        <v>.</v>
      </c>
      <c r="AC309" s="3" t="s">
        <v>282</v>
      </c>
      <c r="AD309" s="25">
        <v>1</v>
      </c>
      <c r="AE309" s="20">
        <f t="shared" si="80"/>
        <v>0</v>
      </c>
      <c r="AF309" s="20">
        <f t="shared" si="81"/>
        <v>0</v>
      </c>
      <c r="AG309" s="20">
        <f t="shared" si="87"/>
        <v>1</v>
      </c>
      <c r="AH309" s="20">
        <f t="shared" si="82"/>
        <v>0</v>
      </c>
      <c r="AI309" s="20">
        <f t="shared" si="83"/>
        <v>-81.745930802513385</v>
      </c>
      <c r="AJ309" s="20">
        <f t="shared" si="84"/>
        <v>-73.604366699474397</v>
      </c>
      <c r="AK309" s="20">
        <f t="shared" si="85"/>
        <v>0</v>
      </c>
      <c r="AL309" s="19">
        <v>110</v>
      </c>
      <c r="AM309" s="23">
        <f t="shared" si="86"/>
        <v>33.527999999999999</v>
      </c>
      <c r="AN309" s="19">
        <v>3.9793506945470716</v>
      </c>
    </row>
    <row r="310" spans="1:40" ht="13.5" thickBot="1" x14ac:dyDescent="0.25">
      <c r="A310" s="5">
        <v>42570</v>
      </c>
      <c r="B310" s="3">
        <v>30</v>
      </c>
      <c r="C310" s="26" t="s">
        <v>359</v>
      </c>
      <c r="D310" s="6">
        <v>0.3347222222222222</v>
      </c>
      <c r="E310" s="13">
        <v>8</v>
      </c>
      <c r="F310" s="13">
        <f t="shared" si="76"/>
        <v>0</v>
      </c>
      <c r="G310" s="3" t="s">
        <v>4</v>
      </c>
      <c r="H310" s="3" t="s">
        <v>4</v>
      </c>
      <c r="I310" s="3">
        <v>21.6</v>
      </c>
      <c r="J310" s="20" t="str">
        <f t="shared" si="77"/>
        <v>.</v>
      </c>
      <c r="K310" s="20" t="str">
        <f t="shared" si="78"/>
        <v>.</v>
      </c>
      <c r="L310" s="20" t="str">
        <f t="shared" si="88"/>
        <v>.</v>
      </c>
      <c r="M310" s="3">
        <v>225</v>
      </c>
      <c r="N310" s="20" t="str">
        <f>IF(B310=B309, N309, IF(M310=".",".",IF(M310&lt;22.5,"N",IF(M310&lt;67.5,"NE",IF(M310&lt;112.5,"E",IF(M310&lt;157.5,"SE",IF(M310&lt;202.5,"S",IF(M310&lt;247.5,"SW",IF(M310&lt;292.5,"W",IF(M310&lt;337.5,"NW","N"))))))))))</f>
        <v>SW</v>
      </c>
      <c r="O310" s="20" t="str">
        <f t="shared" si="79"/>
        <v>.</v>
      </c>
      <c r="P310" s="20" t="str">
        <f t="shared" si="92"/>
        <v>.</v>
      </c>
      <c r="Q310" s="21">
        <f t="shared" si="90"/>
        <v>0</v>
      </c>
      <c r="R310" s="21">
        <f t="shared" si="91"/>
        <v>0</v>
      </c>
      <c r="S310" s="8">
        <v>0</v>
      </c>
      <c r="T310" s="21" t="s">
        <v>4</v>
      </c>
      <c r="U310" s="21" t="str">
        <f t="shared" si="89"/>
        <v>.</v>
      </c>
      <c r="V310" s="3" t="s">
        <v>8</v>
      </c>
      <c r="W310" s="3">
        <v>2.5</v>
      </c>
      <c r="X310" s="3" t="s">
        <v>11</v>
      </c>
      <c r="Y310" s="14">
        <v>2</v>
      </c>
      <c r="Z310" s="14">
        <v>1</v>
      </c>
      <c r="AA310" s="14">
        <v>0</v>
      </c>
      <c r="AB310" s="23">
        <f t="shared" si="93"/>
        <v>0</v>
      </c>
      <c r="AC310" s="3" t="s">
        <v>283</v>
      </c>
      <c r="AD310" s="25">
        <v>1</v>
      </c>
      <c r="AE310" s="20" t="str">
        <f t="shared" si="80"/>
        <v>.</v>
      </c>
      <c r="AF310" s="20" t="str">
        <f t="shared" si="81"/>
        <v>.</v>
      </c>
      <c r="AG310" s="20" t="str">
        <f t="shared" si="87"/>
        <v>.</v>
      </c>
      <c r="AH310" s="20" t="str">
        <f t="shared" si="82"/>
        <v>.</v>
      </c>
      <c r="AI310" s="20">
        <f t="shared" si="83"/>
        <v>-70.710678118654741</v>
      </c>
      <c r="AJ310" s="20">
        <f t="shared" si="84"/>
        <v>-70.710678118654769</v>
      </c>
      <c r="AK310" s="20" t="str">
        <f t="shared" si="85"/>
        <v>.</v>
      </c>
      <c r="AL310" s="19">
        <v>100</v>
      </c>
      <c r="AM310" s="23">
        <f t="shared" si="86"/>
        <v>30.48</v>
      </c>
      <c r="AN310" s="19">
        <v>3.9269908169872414</v>
      </c>
    </row>
    <row r="311" spans="1:40" ht="13.5" thickBot="1" x14ac:dyDescent="0.25">
      <c r="A311" s="5">
        <v>42570</v>
      </c>
      <c r="B311" s="3">
        <v>30</v>
      </c>
      <c r="C311" s="26" t="s">
        <v>359</v>
      </c>
      <c r="D311" s="6">
        <v>0.37222222222222223</v>
      </c>
      <c r="E311" s="13">
        <v>9</v>
      </c>
      <c r="F311" s="13">
        <f t="shared" si="76"/>
        <v>54.00000000000005</v>
      </c>
      <c r="G311" s="3" t="s">
        <v>4</v>
      </c>
      <c r="H311" s="3" t="s">
        <v>4</v>
      </c>
      <c r="I311" s="3">
        <v>25.6</v>
      </c>
      <c r="J311" s="20" t="str">
        <f t="shared" si="77"/>
        <v>.</v>
      </c>
      <c r="K311" s="20" t="str">
        <f t="shared" si="78"/>
        <v>.</v>
      </c>
      <c r="L311" s="20" t="str">
        <f t="shared" si="88"/>
        <v>.</v>
      </c>
      <c r="M311" s="3">
        <v>225</v>
      </c>
      <c r="N311" s="20" t="str">
        <f>IF(B311=B311, N310, IF(M311=".",".",IF(M311&lt;22.5,"N",IF(M311&lt;67.5,"NE",IF(M311&lt;112.5,"E",IF(M311&lt;157.5,"SE",IF(M311&lt;202.5,"S",IF(M311&lt;247.5,"SW",IF(M311&lt;292.5,"W",IF(M311&lt;337.5,"NW","N"))))))))))</f>
        <v>SW</v>
      </c>
      <c r="O311" s="20" t="str">
        <f t="shared" si="79"/>
        <v>.</v>
      </c>
      <c r="P311" s="20" t="str">
        <f t="shared" si="92"/>
        <v>.</v>
      </c>
      <c r="Q311" s="21">
        <f t="shared" si="90"/>
        <v>0</v>
      </c>
      <c r="R311" s="21">
        <f t="shared" si="91"/>
        <v>0</v>
      </c>
      <c r="S311" s="8">
        <v>0</v>
      </c>
      <c r="T311" s="21" t="s">
        <v>4</v>
      </c>
      <c r="U311" s="21" t="str">
        <f t="shared" si="89"/>
        <v>.</v>
      </c>
      <c r="V311" s="3" t="s">
        <v>8</v>
      </c>
      <c r="W311" s="3">
        <v>0.9</v>
      </c>
      <c r="X311" s="3" t="s">
        <v>6</v>
      </c>
      <c r="Y311" s="14">
        <v>2</v>
      </c>
      <c r="Z311" s="14">
        <v>1</v>
      </c>
      <c r="AA311" s="14">
        <v>0</v>
      </c>
      <c r="AB311" s="23">
        <f t="shared" si="93"/>
        <v>0</v>
      </c>
      <c r="AC311" s="3" t="s">
        <v>283</v>
      </c>
      <c r="AD311" s="25">
        <v>1</v>
      </c>
      <c r="AE311" s="20">
        <f t="shared" si="80"/>
        <v>0</v>
      </c>
      <c r="AF311" s="20">
        <f t="shared" si="81"/>
        <v>0</v>
      </c>
      <c r="AG311" s="20">
        <f t="shared" si="87"/>
        <v>1</v>
      </c>
      <c r="AH311" s="20">
        <f t="shared" si="82"/>
        <v>0</v>
      </c>
      <c r="AI311" s="20">
        <f t="shared" si="83"/>
        <v>-70.710678118654741</v>
      </c>
      <c r="AJ311" s="20">
        <f t="shared" si="84"/>
        <v>-70.710678118654769</v>
      </c>
      <c r="AK311" s="20">
        <f t="shared" si="85"/>
        <v>0</v>
      </c>
      <c r="AL311" s="19">
        <v>100</v>
      </c>
      <c r="AM311" s="23">
        <f t="shared" si="86"/>
        <v>30.48</v>
      </c>
      <c r="AN311" s="19">
        <v>3.9269908169872414</v>
      </c>
    </row>
    <row r="312" spans="1:40" ht="13.5" thickBot="1" x14ac:dyDescent="0.25">
      <c r="A312" s="5">
        <v>42570</v>
      </c>
      <c r="B312" s="3">
        <v>30</v>
      </c>
      <c r="C312" s="26" t="s">
        <v>359</v>
      </c>
      <c r="D312" s="6">
        <v>0.41319444444444442</v>
      </c>
      <c r="E312" s="13">
        <v>10</v>
      </c>
      <c r="F312" s="13">
        <f t="shared" si="76"/>
        <v>113</v>
      </c>
      <c r="G312" s="3" t="s">
        <v>4</v>
      </c>
      <c r="H312" s="3" t="s">
        <v>4</v>
      </c>
      <c r="I312" s="3">
        <v>24.9</v>
      </c>
      <c r="J312" s="20" t="str">
        <f t="shared" si="77"/>
        <v>.</v>
      </c>
      <c r="K312" s="20" t="str">
        <f t="shared" si="78"/>
        <v>.</v>
      </c>
      <c r="L312" s="20" t="str">
        <f t="shared" si="88"/>
        <v>.</v>
      </c>
      <c r="M312" s="3">
        <v>225</v>
      </c>
      <c r="N312" s="20" t="str">
        <f>IF(B312=B311, N311, IF(M312=".",".",IF(M312&lt;22.5,"N",IF(M312&lt;67.5,"NE",IF(M312&lt;112.5,"E",IF(M312&lt;157.5,"SE",IF(M312&lt;202.5,"S",IF(M312&lt;247.5,"SW",IF(M312&lt;292.5,"W",IF(M312&lt;337.5,"NW","N"))))))))))</f>
        <v>SW</v>
      </c>
      <c r="O312" s="20" t="str">
        <f t="shared" si="79"/>
        <v>.</v>
      </c>
      <c r="P312" s="20" t="str">
        <f t="shared" si="92"/>
        <v>.</v>
      </c>
      <c r="Q312" s="21">
        <f t="shared" si="90"/>
        <v>0</v>
      </c>
      <c r="R312" s="21">
        <f t="shared" si="91"/>
        <v>0</v>
      </c>
      <c r="S312" s="8">
        <v>0</v>
      </c>
      <c r="T312" s="21" t="s">
        <v>4</v>
      </c>
      <c r="U312" s="21" t="str">
        <f t="shared" si="89"/>
        <v>.</v>
      </c>
      <c r="V312" s="3" t="s">
        <v>8</v>
      </c>
      <c r="W312" s="3">
        <v>3.4</v>
      </c>
      <c r="X312" s="3" t="s">
        <v>39</v>
      </c>
      <c r="Y312" s="14">
        <v>2</v>
      </c>
      <c r="Z312" s="14">
        <v>1</v>
      </c>
      <c r="AA312" s="14">
        <v>0</v>
      </c>
      <c r="AB312" s="23">
        <f t="shared" si="93"/>
        <v>0</v>
      </c>
      <c r="AC312" s="3" t="s">
        <v>283</v>
      </c>
      <c r="AD312" s="25">
        <v>1</v>
      </c>
      <c r="AE312" s="20">
        <f t="shared" si="80"/>
        <v>0</v>
      </c>
      <c r="AF312" s="20">
        <f t="shared" si="81"/>
        <v>0</v>
      </c>
      <c r="AG312" s="20">
        <f t="shared" si="87"/>
        <v>1</v>
      </c>
      <c r="AH312" s="20">
        <f t="shared" si="82"/>
        <v>0</v>
      </c>
      <c r="AI312" s="20">
        <f t="shared" si="83"/>
        <v>-70.710678118654741</v>
      </c>
      <c r="AJ312" s="20">
        <f t="shared" si="84"/>
        <v>-70.710678118654769</v>
      </c>
      <c r="AK312" s="20">
        <f t="shared" si="85"/>
        <v>0</v>
      </c>
      <c r="AL312" s="19">
        <v>100</v>
      </c>
      <c r="AM312" s="23">
        <f t="shared" si="86"/>
        <v>30.48</v>
      </c>
      <c r="AN312" s="19">
        <v>3.9269908169872414</v>
      </c>
    </row>
    <row r="313" spans="1:40" ht="13.5" thickBot="1" x14ac:dyDescent="0.25">
      <c r="A313" s="5">
        <v>42570</v>
      </c>
      <c r="B313" s="3">
        <v>30</v>
      </c>
      <c r="C313" s="26" t="s">
        <v>359</v>
      </c>
      <c r="D313" s="6">
        <v>0.45624999999999999</v>
      </c>
      <c r="E313" s="13">
        <v>11</v>
      </c>
      <c r="F313" s="13">
        <f t="shared" si="76"/>
        <v>175.00000000000003</v>
      </c>
      <c r="G313" s="3" t="s">
        <v>4</v>
      </c>
      <c r="H313" s="3" t="s">
        <v>4</v>
      </c>
      <c r="I313" s="3">
        <v>28.2</v>
      </c>
      <c r="J313" s="20" t="str">
        <f t="shared" si="77"/>
        <v>.</v>
      </c>
      <c r="K313" s="20" t="str">
        <f t="shared" si="78"/>
        <v>.</v>
      </c>
      <c r="L313" s="20" t="str">
        <f t="shared" si="88"/>
        <v>.</v>
      </c>
      <c r="M313" s="3">
        <v>225</v>
      </c>
      <c r="N313" s="20" t="str">
        <f>IF(B313=B313, N312, IF(M313=".",".",IF(M313&lt;22.5,"N",IF(M313&lt;67.5,"NE",IF(M313&lt;112.5,"E",IF(M313&lt;157.5,"SE",IF(M313&lt;202.5,"S",IF(M313&lt;247.5,"SW",IF(M313&lt;292.5,"W",IF(M313&lt;337.5,"NW","N"))))))))))</f>
        <v>SW</v>
      </c>
      <c r="O313" s="20" t="str">
        <f t="shared" si="79"/>
        <v>.</v>
      </c>
      <c r="P313" s="20" t="str">
        <f t="shared" si="92"/>
        <v>.</v>
      </c>
      <c r="Q313" s="21">
        <f t="shared" si="90"/>
        <v>0</v>
      </c>
      <c r="R313" s="21">
        <f t="shared" si="91"/>
        <v>0</v>
      </c>
      <c r="S313" s="8">
        <v>0</v>
      </c>
      <c r="T313" s="21" t="s">
        <v>4</v>
      </c>
      <c r="U313" s="21" t="str">
        <f t="shared" si="89"/>
        <v>.</v>
      </c>
      <c r="V313" s="3" t="s">
        <v>6</v>
      </c>
      <c r="W313" s="3">
        <v>0.4</v>
      </c>
      <c r="X313" s="3" t="s">
        <v>4</v>
      </c>
      <c r="Y313" s="14">
        <v>2</v>
      </c>
      <c r="Z313" s="14">
        <v>1</v>
      </c>
      <c r="AA313" s="14">
        <v>0</v>
      </c>
      <c r="AB313" s="23">
        <f t="shared" si="93"/>
        <v>0</v>
      </c>
      <c r="AC313" s="3" t="s">
        <v>283</v>
      </c>
      <c r="AD313" s="25">
        <v>1</v>
      </c>
      <c r="AE313" s="20">
        <f t="shared" si="80"/>
        <v>0</v>
      </c>
      <c r="AF313" s="20">
        <f t="shared" si="81"/>
        <v>0</v>
      </c>
      <c r="AG313" s="20">
        <f t="shared" si="87"/>
        <v>1</v>
      </c>
      <c r="AH313" s="20">
        <f t="shared" si="82"/>
        <v>0</v>
      </c>
      <c r="AI313" s="20">
        <f t="shared" si="83"/>
        <v>-70.710678118654741</v>
      </c>
      <c r="AJ313" s="20">
        <f t="shared" si="84"/>
        <v>-70.710678118654769</v>
      </c>
      <c r="AK313" s="20">
        <f t="shared" si="85"/>
        <v>0</v>
      </c>
      <c r="AL313" s="19">
        <v>100</v>
      </c>
      <c r="AM313" s="23">
        <f t="shared" si="86"/>
        <v>30.48</v>
      </c>
      <c r="AN313" s="19">
        <v>3.9269908169872414</v>
      </c>
    </row>
    <row r="314" spans="1:40" ht="13.5" thickBot="1" x14ac:dyDescent="0.25">
      <c r="A314" s="5">
        <v>42570</v>
      </c>
      <c r="B314" s="3">
        <v>30</v>
      </c>
      <c r="C314" s="26" t="s">
        <v>359</v>
      </c>
      <c r="D314" s="6">
        <v>0.49861111111111112</v>
      </c>
      <c r="E314" s="13">
        <v>12</v>
      </c>
      <c r="F314" s="13">
        <f t="shared" si="76"/>
        <v>236.00000000000006</v>
      </c>
      <c r="G314" s="3" t="s">
        <v>4</v>
      </c>
      <c r="H314" s="3" t="s">
        <v>4</v>
      </c>
      <c r="I314" s="3">
        <v>28.6</v>
      </c>
      <c r="J314" s="20" t="str">
        <f t="shared" si="77"/>
        <v>.</v>
      </c>
      <c r="K314" s="20" t="str">
        <f t="shared" si="78"/>
        <v>.</v>
      </c>
      <c r="L314" s="20" t="str">
        <f t="shared" si="88"/>
        <v>.</v>
      </c>
      <c r="M314" s="3">
        <v>225</v>
      </c>
      <c r="N314" s="20" t="str">
        <f>IF(B314=B313, N313, IF(M314=".",".",IF(M314&lt;22.5,"N",IF(M314&lt;67.5,"NE",IF(M314&lt;112.5,"E",IF(M314&lt;157.5,"SE",IF(M314&lt;202.5,"S",IF(M314&lt;247.5,"SW",IF(M314&lt;292.5,"W",IF(M314&lt;337.5,"NW","N"))))))))))</f>
        <v>SW</v>
      </c>
      <c r="O314" s="20" t="str">
        <f t="shared" si="79"/>
        <v>.</v>
      </c>
      <c r="P314" s="20" t="str">
        <f t="shared" si="92"/>
        <v>.</v>
      </c>
      <c r="Q314" s="21">
        <f t="shared" si="90"/>
        <v>0</v>
      </c>
      <c r="R314" s="21">
        <f t="shared" si="91"/>
        <v>0</v>
      </c>
      <c r="S314" s="8">
        <v>0</v>
      </c>
      <c r="T314" s="21" t="s">
        <v>4</v>
      </c>
      <c r="U314" s="21" t="str">
        <f t="shared" si="89"/>
        <v>.</v>
      </c>
      <c r="V314" s="3" t="s">
        <v>8</v>
      </c>
      <c r="W314" s="3">
        <v>2.6</v>
      </c>
      <c r="X314" s="3" t="s">
        <v>4</v>
      </c>
      <c r="Y314" s="14">
        <v>2</v>
      </c>
      <c r="Z314" s="14">
        <v>1</v>
      </c>
      <c r="AA314" s="14">
        <v>0</v>
      </c>
      <c r="AB314" s="23">
        <f t="shared" si="93"/>
        <v>0</v>
      </c>
      <c r="AC314" s="3" t="s">
        <v>283</v>
      </c>
      <c r="AD314" s="25">
        <v>1</v>
      </c>
      <c r="AE314" s="20">
        <f t="shared" si="80"/>
        <v>0</v>
      </c>
      <c r="AF314" s="20">
        <f t="shared" si="81"/>
        <v>0</v>
      </c>
      <c r="AG314" s="20">
        <f t="shared" si="87"/>
        <v>1</v>
      </c>
      <c r="AH314" s="20">
        <f t="shared" si="82"/>
        <v>0</v>
      </c>
      <c r="AI314" s="20">
        <f t="shared" si="83"/>
        <v>-70.710678118654741</v>
      </c>
      <c r="AJ314" s="20">
        <f t="shared" si="84"/>
        <v>-70.710678118654769</v>
      </c>
      <c r="AK314" s="20">
        <f t="shared" si="85"/>
        <v>0</v>
      </c>
      <c r="AL314" s="19">
        <v>100</v>
      </c>
      <c r="AM314" s="23">
        <f t="shared" si="86"/>
        <v>30.48</v>
      </c>
      <c r="AN314" s="19">
        <v>3.9269908169872414</v>
      </c>
    </row>
    <row r="315" spans="1:40" ht="13.5" thickBot="1" x14ac:dyDescent="0.25">
      <c r="A315" s="5">
        <v>42570</v>
      </c>
      <c r="B315" s="3">
        <v>30</v>
      </c>
      <c r="C315" s="26" t="s">
        <v>359</v>
      </c>
      <c r="D315" s="6">
        <v>0.54166666666666663</v>
      </c>
      <c r="E315" s="13">
        <v>13</v>
      </c>
      <c r="F315" s="13">
        <f t="shared" si="76"/>
        <v>298</v>
      </c>
      <c r="G315" s="3" t="s">
        <v>4</v>
      </c>
      <c r="H315" s="3" t="s">
        <v>4</v>
      </c>
      <c r="I315" s="3">
        <v>30</v>
      </c>
      <c r="J315" s="20" t="str">
        <f t="shared" si="77"/>
        <v>.</v>
      </c>
      <c r="K315" s="20" t="str">
        <f t="shared" si="78"/>
        <v>.</v>
      </c>
      <c r="L315" s="20" t="str">
        <f t="shared" si="88"/>
        <v>.</v>
      </c>
      <c r="M315" s="3">
        <v>225</v>
      </c>
      <c r="N315" s="20" t="str">
        <f>IF(B315=B315, N314, IF(M315=".",".",IF(M315&lt;22.5,"N",IF(M315&lt;67.5,"NE",IF(M315&lt;112.5,"E",IF(M315&lt;157.5,"SE",IF(M315&lt;202.5,"S",IF(M315&lt;247.5,"SW",IF(M315&lt;292.5,"W",IF(M315&lt;337.5,"NW","N"))))))))))</f>
        <v>SW</v>
      </c>
      <c r="O315" s="20" t="str">
        <f t="shared" si="79"/>
        <v>.</v>
      </c>
      <c r="P315" s="20" t="str">
        <f t="shared" si="92"/>
        <v>.</v>
      </c>
      <c r="Q315" s="21">
        <f t="shared" si="90"/>
        <v>0</v>
      </c>
      <c r="R315" s="21">
        <f t="shared" si="91"/>
        <v>0</v>
      </c>
      <c r="S315" s="8">
        <v>1</v>
      </c>
      <c r="T315" s="21" t="s">
        <v>4</v>
      </c>
      <c r="U315" s="21" t="str">
        <f t="shared" si="89"/>
        <v>.</v>
      </c>
      <c r="V315" s="3" t="s">
        <v>6</v>
      </c>
      <c r="W315" s="3">
        <v>0</v>
      </c>
      <c r="X315" s="3" t="s">
        <v>11</v>
      </c>
      <c r="Y315" s="14">
        <v>2</v>
      </c>
      <c r="Z315" s="14">
        <v>1</v>
      </c>
      <c r="AA315" s="14">
        <v>0</v>
      </c>
      <c r="AB315" s="23">
        <f t="shared" si="93"/>
        <v>0</v>
      </c>
      <c r="AC315" s="3" t="s">
        <v>283</v>
      </c>
      <c r="AD315" s="25">
        <v>1</v>
      </c>
      <c r="AE315" s="20">
        <f t="shared" si="80"/>
        <v>0</v>
      </c>
      <c r="AF315" s="20">
        <f t="shared" si="81"/>
        <v>0</v>
      </c>
      <c r="AG315" s="20">
        <f t="shared" si="87"/>
        <v>1</v>
      </c>
      <c r="AH315" s="20">
        <f t="shared" si="82"/>
        <v>0</v>
      </c>
      <c r="AI315" s="20">
        <f t="shared" si="83"/>
        <v>-70.710678118654741</v>
      </c>
      <c r="AJ315" s="20">
        <f t="shared" si="84"/>
        <v>-70.710678118654769</v>
      </c>
      <c r="AK315" s="20">
        <f t="shared" si="85"/>
        <v>0</v>
      </c>
      <c r="AL315" s="19">
        <v>100</v>
      </c>
      <c r="AM315" s="23">
        <f t="shared" si="86"/>
        <v>30.48</v>
      </c>
      <c r="AN315" s="19">
        <v>3.9269908169872414</v>
      </c>
    </row>
    <row r="316" spans="1:40" ht="13.5" thickBot="1" x14ac:dyDescent="0.25">
      <c r="A316" s="5">
        <v>42570</v>
      </c>
      <c r="B316" s="3">
        <v>30</v>
      </c>
      <c r="C316" s="26" t="s">
        <v>359</v>
      </c>
      <c r="D316" s="6">
        <v>0.58194444444444449</v>
      </c>
      <c r="E316" s="13">
        <v>14</v>
      </c>
      <c r="F316" s="13">
        <f t="shared" si="76"/>
        <v>356.00000000000011</v>
      </c>
      <c r="G316" s="3">
        <v>32</v>
      </c>
      <c r="H316" s="3" t="s">
        <v>365</v>
      </c>
      <c r="I316" s="3">
        <v>29.9</v>
      </c>
      <c r="J316" s="20">
        <f t="shared" si="77"/>
        <v>0.78539816339744495</v>
      </c>
      <c r="K316" s="20">
        <f t="shared" si="78"/>
        <v>44.999999999999808</v>
      </c>
      <c r="L316" s="20">
        <v>0</v>
      </c>
      <c r="M316" s="3">
        <v>225</v>
      </c>
      <c r="N316" s="20" t="str">
        <f>IF(B316=B315, N315, IF(M316=".",".",IF(M316&lt;22.5,"N",IF(M316&lt;67.5,"NE",IF(M316&lt;112.5,"E",IF(M316&lt;157.5,"SE",IF(M316&lt;202.5,"S",IF(M316&lt;247.5,"SW",IF(M316&lt;292.5,"W",IF(M316&lt;337.5,"NW","N"))))))))))</f>
        <v>SW</v>
      </c>
      <c r="O316" s="20" t="str">
        <f t="shared" si="79"/>
        <v>NE</v>
      </c>
      <c r="P316" s="20">
        <f t="shared" si="92"/>
        <v>2</v>
      </c>
      <c r="Q316" s="21">
        <f t="shared" si="90"/>
        <v>2.9999999999999942</v>
      </c>
      <c r="R316" s="21">
        <f t="shared" si="91"/>
        <v>2.9999999999999942</v>
      </c>
      <c r="S316" s="8">
        <v>1</v>
      </c>
      <c r="T316" s="21" t="s">
        <v>4</v>
      </c>
      <c r="U316" s="21" t="str">
        <f t="shared" si="89"/>
        <v>.</v>
      </c>
      <c r="V316" s="3" t="s">
        <v>6</v>
      </c>
      <c r="W316" s="3">
        <v>3.5</v>
      </c>
      <c r="X316" s="3" t="s">
        <v>121</v>
      </c>
      <c r="Y316" s="14">
        <v>2</v>
      </c>
      <c r="Z316" s="14">
        <v>1</v>
      </c>
      <c r="AA316" s="14">
        <v>0</v>
      </c>
      <c r="AB316" s="23">
        <f t="shared" si="93"/>
        <v>0</v>
      </c>
      <c r="AC316" s="3" t="s">
        <v>283</v>
      </c>
      <c r="AD316" s="25">
        <v>1</v>
      </c>
      <c r="AE316" s="20">
        <f t="shared" si="80"/>
        <v>2.1213203435596455</v>
      </c>
      <c r="AF316" s="20">
        <f t="shared" si="81"/>
        <v>2.1213203435596455</v>
      </c>
      <c r="AG316" s="20">
        <f t="shared" si="87"/>
        <v>1</v>
      </c>
      <c r="AH316" s="20">
        <f t="shared" si="82"/>
        <v>2.9999999999999942</v>
      </c>
      <c r="AI316" s="20">
        <f t="shared" si="83"/>
        <v>-68.58935777509511</v>
      </c>
      <c r="AJ316" s="20">
        <f t="shared" si="84"/>
        <v>-68.589357775095124</v>
      </c>
      <c r="AK316" s="20">
        <f t="shared" si="85"/>
        <v>2.1213203435596313</v>
      </c>
      <c r="AL316" s="19">
        <v>97</v>
      </c>
      <c r="AM316" s="23">
        <f t="shared" si="86"/>
        <v>29.5656</v>
      </c>
      <c r="AN316" s="19">
        <v>3.9269908169872414</v>
      </c>
    </row>
    <row r="317" spans="1:40" ht="13.5" thickBot="1" x14ac:dyDescent="0.25">
      <c r="A317" s="5">
        <v>42570</v>
      </c>
      <c r="B317" s="3">
        <v>30</v>
      </c>
      <c r="C317" s="26" t="s">
        <v>359</v>
      </c>
      <c r="D317" s="6">
        <v>0.62361111111111112</v>
      </c>
      <c r="E317" s="13">
        <v>15</v>
      </c>
      <c r="F317" s="13">
        <f t="shared" si="76"/>
        <v>416.00000000000006</v>
      </c>
      <c r="G317" s="3">
        <v>31.3</v>
      </c>
      <c r="H317" s="3" t="s">
        <v>365</v>
      </c>
      <c r="I317" s="3">
        <v>31.9</v>
      </c>
      <c r="J317" s="20" t="str">
        <f t="shared" si="77"/>
        <v>.</v>
      </c>
      <c r="K317" s="20" t="str">
        <f t="shared" si="78"/>
        <v>.</v>
      </c>
      <c r="L317" s="20" t="str">
        <f t="shared" si="88"/>
        <v>.</v>
      </c>
      <c r="M317" s="3">
        <v>225</v>
      </c>
      <c r="N317" s="20" t="str">
        <f>IF(B317=B316, N316, IF(M317=".",".",IF(M317&lt;22.5,"N",IF(M317&lt;67.5,"NE",IF(M317&lt;112.5,"E",IF(M317&lt;157.5,"SE",IF(M317&lt;202.5,"S",IF(M317&lt;247.5,"SW",IF(M317&lt;292.5,"W",IF(M317&lt;337.5,"NW","N"))))))))))</f>
        <v>SW</v>
      </c>
      <c r="O317" s="20" t="str">
        <f t="shared" si="79"/>
        <v>.</v>
      </c>
      <c r="P317" s="20" t="str">
        <f t="shared" si="92"/>
        <v>.</v>
      </c>
      <c r="Q317" s="21">
        <f t="shared" si="90"/>
        <v>0</v>
      </c>
      <c r="R317" s="21">
        <f t="shared" si="91"/>
        <v>2.9999999999999942</v>
      </c>
      <c r="S317" s="8">
        <v>1</v>
      </c>
      <c r="T317" s="21" t="s">
        <v>4</v>
      </c>
      <c r="U317" s="21" t="str">
        <f t="shared" si="89"/>
        <v>.</v>
      </c>
      <c r="V317" s="3" t="s">
        <v>6</v>
      </c>
      <c r="W317" s="3">
        <v>2.5</v>
      </c>
      <c r="X317" s="3" t="s">
        <v>13</v>
      </c>
      <c r="Y317" s="14">
        <v>2</v>
      </c>
      <c r="Z317" s="14">
        <v>1</v>
      </c>
      <c r="AA317" s="14">
        <v>0</v>
      </c>
      <c r="AB317" s="23">
        <f t="shared" si="93"/>
        <v>0</v>
      </c>
      <c r="AC317" s="3" t="s">
        <v>283</v>
      </c>
      <c r="AD317" s="25">
        <v>1</v>
      </c>
      <c r="AE317" s="20">
        <f t="shared" si="80"/>
        <v>0</v>
      </c>
      <c r="AF317" s="20">
        <f t="shared" si="81"/>
        <v>0</v>
      </c>
      <c r="AG317" s="20">
        <f t="shared" si="87"/>
        <v>1</v>
      </c>
      <c r="AH317" s="20">
        <f t="shared" si="82"/>
        <v>0</v>
      </c>
      <c r="AI317" s="20">
        <f t="shared" si="83"/>
        <v>-68.58935777509511</v>
      </c>
      <c r="AJ317" s="20">
        <f t="shared" si="84"/>
        <v>-68.589357775095124</v>
      </c>
      <c r="AK317" s="20">
        <f t="shared" si="85"/>
        <v>0</v>
      </c>
      <c r="AL317" s="19">
        <v>97</v>
      </c>
      <c r="AM317" s="23">
        <f t="shared" si="86"/>
        <v>29.5656</v>
      </c>
      <c r="AN317" s="19">
        <v>3.9269908169872414</v>
      </c>
    </row>
    <row r="318" spans="1:40" ht="13.5" thickBot="1" x14ac:dyDescent="0.25">
      <c r="A318" s="5">
        <v>42570</v>
      </c>
      <c r="B318" s="3">
        <v>30</v>
      </c>
      <c r="C318" s="26" t="s">
        <v>359</v>
      </c>
      <c r="D318" s="6">
        <v>0.66527777777777775</v>
      </c>
      <c r="E318" s="13">
        <v>16</v>
      </c>
      <c r="F318" s="13">
        <f t="shared" si="76"/>
        <v>476</v>
      </c>
      <c r="G318" s="3">
        <v>39.9</v>
      </c>
      <c r="H318" s="3" t="s">
        <v>365</v>
      </c>
      <c r="I318" s="3">
        <v>30.6</v>
      </c>
      <c r="J318" s="20" t="str">
        <f t="shared" si="77"/>
        <v>.</v>
      </c>
      <c r="K318" s="20" t="str">
        <f t="shared" si="78"/>
        <v>.</v>
      </c>
      <c r="L318" s="20" t="str">
        <f t="shared" si="88"/>
        <v>.</v>
      </c>
      <c r="M318" s="3">
        <v>225</v>
      </c>
      <c r="N318" s="20" t="str">
        <f>IF(B318=B318, N317, IF(M318=".",".",IF(M318&lt;22.5,"N",IF(M318&lt;67.5,"NE",IF(M318&lt;112.5,"E",IF(M318&lt;157.5,"SE",IF(M318&lt;202.5,"S",IF(M318&lt;247.5,"SW",IF(M318&lt;292.5,"W",IF(M318&lt;337.5,"NW","N"))))))))))</f>
        <v>SW</v>
      </c>
      <c r="O318" s="20" t="str">
        <f t="shared" si="79"/>
        <v>.</v>
      </c>
      <c r="P318" s="20" t="str">
        <f t="shared" si="92"/>
        <v>.</v>
      </c>
      <c r="Q318" s="21">
        <f t="shared" si="90"/>
        <v>0</v>
      </c>
      <c r="R318" s="21">
        <f t="shared" si="91"/>
        <v>2.9999999999999942</v>
      </c>
      <c r="S318" s="8">
        <v>1</v>
      </c>
      <c r="T318" s="21" t="s">
        <v>4</v>
      </c>
      <c r="U318" s="21" t="str">
        <f t="shared" si="89"/>
        <v>.</v>
      </c>
      <c r="V318" s="3" t="s">
        <v>6</v>
      </c>
      <c r="W318" s="3">
        <v>0</v>
      </c>
      <c r="X318" s="3" t="s">
        <v>43</v>
      </c>
      <c r="Y318" s="14">
        <v>0</v>
      </c>
      <c r="Z318" s="14">
        <v>0</v>
      </c>
      <c r="AA318" s="14">
        <v>1</v>
      </c>
      <c r="AB318" s="23">
        <f t="shared" si="93"/>
        <v>1</v>
      </c>
      <c r="AC318" s="3" t="s">
        <v>283</v>
      </c>
      <c r="AD318" s="25">
        <v>1</v>
      </c>
      <c r="AE318" s="20">
        <f t="shared" si="80"/>
        <v>0</v>
      </c>
      <c r="AF318" s="20">
        <f t="shared" si="81"/>
        <v>0</v>
      </c>
      <c r="AG318" s="20">
        <f t="shared" si="87"/>
        <v>1</v>
      </c>
      <c r="AH318" s="20">
        <f t="shared" si="82"/>
        <v>0</v>
      </c>
      <c r="AI318" s="20">
        <f t="shared" si="83"/>
        <v>-68.58935777509511</v>
      </c>
      <c r="AJ318" s="20">
        <f t="shared" si="84"/>
        <v>-68.589357775095124</v>
      </c>
      <c r="AK318" s="20">
        <f t="shared" si="85"/>
        <v>0</v>
      </c>
      <c r="AL318" s="19">
        <v>97</v>
      </c>
      <c r="AM318" s="23">
        <f t="shared" si="86"/>
        <v>29.5656</v>
      </c>
      <c r="AN318" s="19">
        <v>3.9269908169872414</v>
      </c>
    </row>
    <row r="319" spans="1:40" ht="13.5" thickBot="1" x14ac:dyDescent="0.25">
      <c r="A319" s="5">
        <v>42570</v>
      </c>
      <c r="B319" s="3">
        <v>30</v>
      </c>
      <c r="C319" s="26" t="s">
        <v>359</v>
      </c>
      <c r="D319" s="6">
        <v>0.70763888888888893</v>
      </c>
      <c r="E319" s="13">
        <v>17</v>
      </c>
      <c r="F319" s="13">
        <f t="shared" si="76"/>
        <v>537.00000000000011</v>
      </c>
      <c r="G319" s="3">
        <v>33.299999999999997</v>
      </c>
      <c r="H319" s="3" t="s">
        <v>365</v>
      </c>
      <c r="I319" s="3">
        <v>30.8</v>
      </c>
      <c r="J319" s="20" t="str">
        <f t="shared" si="77"/>
        <v>.</v>
      </c>
      <c r="K319" s="20" t="str">
        <f t="shared" si="78"/>
        <v>.</v>
      </c>
      <c r="L319" s="20" t="str">
        <f t="shared" si="88"/>
        <v>.</v>
      </c>
      <c r="M319" s="3">
        <v>225</v>
      </c>
      <c r="N319" s="20" t="str">
        <f>IF(B319=B318, N318, IF(M319=".",".",IF(M319&lt;22.5,"N",IF(M319&lt;67.5,"NE",IF(M319&lt;112.5,"E",IF(M319&lt;157.5,"SE",IF(M319&lt;202.5,"S",IF(M319&lt;247.5,"SW",IF(M319&lt;292.5,"W",IF(M319&lt;337.5,"NW","N"))))))))))</f>
        <v>SW</v>
      </c>
      <c r="O319" s="20" t="str">
        <f t="shared" si="79"/>
        <v>.</v>
      </c>
      <c r="P319" s="20" t="str">
        <f t="shared" si="92"/>
        <v>.</v>
      </c>
      <c r="Q319" s="21">
        <f t="shared" si="90"/>
        <v>0</v>
      </c>
      <c r="R319" s="21">
        <f t="shared" si="91"/>
        <v>2.9999999999999942</v>
      </c>
      <c r="S319" s="8">
        <v>1</v>
      </c>
      <c r="T319" s="21" t="s">
        <v>4</v>
      </c>
      <c r="U319" s="21" t="str">
        <f t="shared" si="89"/>
        <v>.</v>
      </c>
      <c r="V319" s="3" t="s">
        <v>6</v>
      </c>
      <c r="W319" s="3">
        <v>4.5999999999999996</v>
      </c>
      <c r="X319" s="3" t="s">
        <v>124</v>
      </c>
      <c r="Y319" s="14">
        <v>0</v>
      </c>
      <c r="Z319" s="14">
        <v>0</v>
      </c>
      <c r="AA319" s="14">
        <v>1</v>
      </c>
      <c r="AB319" s="23" t="str">
        <f t="shared" si="93"/>
        <v>.</v>
      </c>
      <c r="AC319" s="3" t="s">
        <v>283</v>
      </c>
      <c r="AD319" s="25">
        <v>1</v>
      </c>
      <c r="AE319" s="20">
        <f t="shared" si="80"/>
        <v>0</v>
      </c>
      <c r="AF319" s="20">
        <f t="shared" si="81"/>
        <v>0</v>
      </c>
      <c r="AG319" s="20">
        <f t="shared" si="87"/>
        <v>1</v>
      </c>
      <c r="AH319" s="20">
        <f t="shared" si="82"/>
        <v>0</v>
      </c>
      <c r="AI319" s="20">
        <f t="shared" si="83"/>
        <v>-68.58935777509511</v>
      </c>
      <c r="AJ319" s="20">
        <f t="shared" si="84"/>
        <v>-68.589357775095124</v>
      </c>
      <c r="AK319" s="20">
        <f t="shared" si="85"/>
        <v>0</v>
      </c>
      <c r="AL319" s="19">
        <v>97</v>
      </c>
      <c r="AM319" s="23">
        <f t="shared" si="86"/>
        <v>29.5656</v>
      </c>
      <c r="AN319" s="19">
        <v>3.9269908169872414</v>
      </c>
    </row>
    <row r="320" spans="1:40" ht="13.5" thickBot="1" x14ac:dyDescent="0.25">
      <c r="A320" s="5">
        <v>42570</v>
      </c>
      <c r="B320" s="3">
        <v>30</v>
      </c>
      <c r="C320" s="26" t="s">
        <v>359</v>
      </c>
      <c r="D320" s="6">
        <v>0.74722222222222223</v>
      </c>
      <c r="E320" s="13">
        <v>18</v>
      </c>
      <c r="F320" s="13">
        <f t="shared" si="76"/>
        <v>594.00000000000011</v>
      </c>
      <c r="G320" s="3">
        <v>30</v>
      </c>
      <c r="H320" s="3" t="s">
        <v>365</v>
      </c>
      <c r="I320" s="3">
        <v>31.8</v>
      </c>
      <c r="J320" s="20" t="str">
        <f t="shared" si="77"/>
        <v>.</v>
      </c>
      <c r="K320" s="20" t="str">
        <f t="shared" si="78"/>
        <v>.</v>
      </c>
      <c r="L320" s="20" t="str">
        <f t="shared" si="88"/>
        <v>.</v>
      </c>
      <c r="M320" s="3">
        <v>225</v>
      </c>
      <c r="N320" s="20" t="str">
        <f>IF(B320=B320, N319, IF(M320=".",".",IF(M320&lt;22.5,"N",IF(M320&lt;67.5,"NE",IF(M320&lt;112.5,"E",IF(M320&lt;157.5,"SE",IF(M320&lt;202.5,"S",IF(M320&lt;247.5,"SW",IF(M320&lt;292.5,"W",IF(M320&lt;337.5,"NW","N"))))))))))</f>
        <v>SW</v>
      </c>
      <c r="O320" s="20" t="str">
        <f t="shared" si="79"/>
        <v>.</v>
      </c>
      <c r="P320" s="20" t="str">
        <f t="shared" si="92"/>
        <v>.</v>
      </c>
      <c r="Q320" s="21">
        <f t="shared" si="90"/>
        <v>0</v>
      </c>
      <c r="R320" s="21">
        <f t="shared" si="91"/>
        <v>2.9999999999999942</v>
      </c>
      <c r="S320" s="8">
        <v>1</v>
      </c>
      <c r="T320" s="21">
        <f>SQRT((AJ320-AJ310)^2+(AI320-AI310)^2)</f>
        <v>2.9999999999999942</v>
      </c>
      <c r="U320" s="21">
        <f t="shared" si="89"/>
        <v>1</v>
      </c>
      <c r="V320" s="3" t="s">
        <v>126</v>
      </c>
      <c r="W320" s="3">
        <v>0.8</v>
      </c>
      <c r="X320" s="3" t="s">
        <v>43</v>
      </c>
      <c r="Y320" s="14">
        <v>0</v>
      </c>
      <c r="Z320" s="14">
        <v>0</v>
      </c>
      <c r="AA320" s="14">
        <v>1</v>
      </c>
      <c r="AB320" s="23" t="str">
        <f t="shared" si="93"/>
        <v>.</v>
      </c>
      <c r="AC320" s="3" t="s">
        <v>283</v>
      </c>
      <c r="AD320" s="25">
        <v>1</v>
      </c>
      <c r="AE320" s="20">
        <f t="shared" si="80"/>
        <v>0</v>
      </c>
      <c r="AF320" s="20">
        <f t="shared" si="81"/>
        <v>0</v>
      </c>
      <c r="AG320" s="20">
        <f t="shared" si="87"/>
        <v>1</v>
      </c>
      <c r="AH320" s="20">
        <f t="shared" si="82"/>
        <v>0</v>
      </c>
      <c r="AI320" s="20">
        <f t="shared" si="83"/>
        <v>-68.58935777509511</v>
      </c>
      <c r="AJ320" s="20">
        <f t="shared" si="84"/>
        <v>-68.589357775095124</v>
      </c>
      <c r="AK320" s="20">
        <f t="shared" si="85"/>
        <v>0</v>
      </c>
      <c r="AL320" s="19">
        <v>97</v>
      </c>
      <c r="AM320" s="23">
        <f t="shared" si="86"/>
        <v>29.5656</v>
      </c>
      <c r="AN320" s="19">
        <v>3.9269908169872414</v>
      </c>
    </row>
    <row r="321" spans="1:40" ht="13.5" thickBot="1" x14ac:dyDescent="0.25">
      <c r="A321" s="5">
        <v>42570</v>
      </c>
      <c r="B321" s="3">
        <v>31</v>
      </c>
      <c r="C321" s="26" t="s">
        <v>359</v>
      </c>
      <c r="D321" s="6">
        <v>0.3347222222222222</v>
      </c>
      <c r="E321" s="13">
        <v>8</v>
      </c>
      <c r="F321" s="13">
        <f t="shared" si="76"/>
        <v>0</v>
      </c>
      <c r="G321" s="3" t="s">
        <v>4</v>
      </c>
      <c r="H321" s="3" t="s">
        <v>4</v>
      </c>
      <c r="I321" s="3">
        <v>21.6</v>
      </c>
      <c r="J321" s="20" t="str">
        <f t="shared" si="77"/>
        <v>.</v>
      </c>
      <c r="K321" s="20" t="str">
        <f t="shared" si="78"/>
        <v>.</v>
      </c>
      <c r="L321" s="20" t="str">
        <f t="shared" si="88"/>
        <v>.</v>
      </c>
      <c r="M321" s="3">
        <v>225</v>
      </c>
      <c r="N321" s="20" t="str">
        <f>IF(B321=B320, N320, IF(M321=".",".",IF(M321&lt;22.5,"N",IF(M321&lt;67.5,"NE",IF(M321&lt;112.5,"E",IF(M321&lt;157.5,"SE",IF(M321&lt;202.5,"S",IF(M321&lt;247.5,"SW",IF(M321&lt;292.5,"W",IF(M321&lt;337.5,"NW","N"))))))))))</f>
        <v>SW</v>
      </c>
      <c r="O321" s="20" t="str">
        <f t="shared" si="79"/>
        <v>.</v>
      </c>
      <c r="P321" s="20" t="str">
        <f t="shared" si="92"/>
        <v>.</v>
      </c>
      <c r="Q321" s="21">
        <f t="shared" si="90"/>
        <v>0</v>
      </c>
      <c r="R321" s="21">
        <f t="shared" si="91"/>
        <v>0</v>
      </c>
      <c r="S321" s="8">
        <v>0</v>
      </c>
      <c r="T321" s="21" t="s">
        <v>4</v>
      </c>
      <c r="U321" s="21" t="str">
        <f t="shared" si="89"/>
        <v>.</v>
      </c>
      <c r="V321" s="3" t="s">
        <v>7</v>
      </c>
      <c r="W321" s="3">
        <v>2.5</v>
      </c>
      <c r="X321" s="3" t="s">
        <v>4</v>
      </c>
      <c r="Y321" s="14">
        <v>2</v>
      </c>
      <c r="Z321" s="14">
        <v>1</v>
      </c>
      <c r="AA321" s="14">
        <v>0</v>
      </c>
      <c r="AB321" s="23">
        <f t="shared" si="93"/>
        <v>0</v>
      </c>
      <c r="AC321" s="3" t="s">
        <v>284</v>
      </c>
      <c r="AD321" s="25">
        <v>1</v>
      </c>
      <c r="AE321" s="20" t="str">
        <f t="shared" si="80"/>
        <v>.</v>
      </c>
      <c r="AF321" s="20" t="str">
        <f t="shared" si="81"/>
        <v>.</v>
      </c>
      <c r="AG321" s="20" t="str">
        <f t="shared" si="87"/>
        <v>.</v>
      </c>
      <c r="AH321" s="20" t="str">
        <f t="shared" si="82"/>
        <v>.</v>
      </c>
      <c r="AI321" s="20">
        <f t="shared" si="83"/>
        <v>-70.710678118654741</v>
      </c>
      <c r="AJ321" s="20">
        <f t="shared" si="84"/>
        <v>-70.710678118654769</v>
      </c>
      <c r="AK321" s="20" t="str">
        <f t="shared" si="85"/>
        <v>.</v>
      </c>
      <c r="AL321" s="19">
        <v>100</v>
      </c>
      <c r="AM321" s="23">
        <f t="shared" si="86"/>
        <v>30.48</v>
      </c>
      <c r="AN321" s="19">
        <v>3.9269908169872414</v>
      </c>
    </row>
    <row r="322" spans="1:40" ht="13.5" thickBot="1" x14ac:dyDescent="0.25">
      <c r="A322" s="5">
        <v>42570</v>
      </c>
      <c r="B322" s="3">
        <v>31</v>
      </c>
      <c r="C322" s="26" t="s">
        <v>359</v>
      </c>
      <c r="D322" s="6">
        <v>0.37222222222222223</v>
      </c>
      <c r="E322" s="13">
        <v>9</v>
      </c>
      <c r="F322" s="13">
        <f t="shared" ref="F322:F385" si="94">IF(B322=B321,((D322-D321)*1440)+F321,0)</f>
        <v>54.00000000000005</v>
      </c>
      <c r="G322" s="3" t="s">
        <v>4</v>
      </c>
      <c r="H322" s="3" t="s">
        <v>4</v>
      </c>
      <c r="I322" s="3">
        <v>25.6</v>
      </c>
      <c r="J322" s="20" t="str">
        <f t="shared" ref="J322:J385" si="95">IF(AH322=".",".",IF(AH322=0,".",ACOS(AF322/(AG322*AH322))))</f>
        <v>.</v>
      </c>
      <c r="K322" s="20" t="str">
        <f t="shared" ref="K322:K385" si="96">IF(J322=".",".",IF(AK322&lt;0,360-DEGREES(J322),DEGREES(J322)))</f>
        <v>.</v>
      </c>
      <c r="L322" s="20" t="str">
        <f t="shared" si="88"/>
        <v>.</v>
      </c>
      <c r="M322" s="3">
        <v>225</v>
      </c>
      <c r="N322" s="20" t="str">
        <f>IF(B322=B322, N321, IF(M322=".",".",IF(M322&lt;22.5,"N",IF(M322&lt;67.5,"NE",IF(M322&lt;112.5,"E",IF(M322&lt;157.5,"SE",IF(M322&lt;202.5,"S",IF(M322&lt;247.5,"SW",IF(M322&lt;292.5,"W",IF(M322&lt;337.5,"NW","N"))))))))))</f>
        <v>SW</v>
      </c>
      <c r="O322" s="20" t="str">
        <f t="shared" ref="O322:O385" si="97">IF(K322=".",".",IF(K322&lt;22.5,"N",IF(K322&lt;67.5,"NE",IF(K322&lt;112.5,"E",IF(K322&lt;157.5,"SE",IF(K322&lt;202.5,"S",IF(K322&lt;247.5,"SW",IF(K322&lt;292.5,"W",IF(K322&lt;337.5,"NW","N")))))))))</f>
        <v>.</v>
      </c>
      <c r="P322" s="20" t="str">
        <f t="shared" si="92"/>
        <v>.</v>
      </c>
      <c r="Q322" s="21">
        <f t="shared" si="90"/>
        <v>0</v>
      </c>
      <c r="R322" s="21">
        <f t="shared" si="91"/>
        <v>0</v>
      </c>
      <c r="S322" s="8">
        <v>1</v>
      </c>
      <c r="T322" s="21" t="s">
        <v>4</v>
      </c>
      <c r="U322" s="21" t="str">
        <f t="shared" si="89"/>
        <v>.</v>
      </c>
      <c r="V322" s="3" t="s">
        <v>27</v>
      </c>
      <c r="W322" s="3">
        <v>0.9</v>
      </c>
      <c r="X322" s="3" t="s">
        <v>28</v>
      </c>
      <c r="Y322" s="14">
        <v>2</v>
      </c>
      <c r="Z322" s="14">
        <v>1</v>
      </c>
      <c r="AA322" s="14">
        <v>0</v>
      </c>
      <c r="AB322" s="23">
        <f t="shared" si="93"/>
        <v>0</v>
      </c>
      <c r="AC322" s="3" t="s">
        <v>284</v>
      </c>
      <c r="AD322" s="25">
        <v>1</v>
      </c>
      <c r="AE322" s="20">
        <f t="shared" ref="AE322:AE385" si="98">IF(AJ322=".",".",IF(AJ321=".",".",IF(B322=B321,AJ322-AJ321,".")))</f>
        <v>0</v>
      </c>
      <c r="AF322" s="20">
        <f t="shared" ref="AF322:AF385" si="99">IF(AE322=".",".", 0*AK322+1*AE322)</f>
        <v>0</v>
      </c>
      <c r="AG322" s="20">
        <f t="shared" si="87"/>
        <v>1</v>
      </c>
      <c r="AH322" s="20">
        <f t="shared" ref="AH322:AH385" si="100">IF(AG322=".",".",SQRT((AK322)^2+(AE322)^2))</f>
        <v>0</v>
      </c>
      <c r="AI322" s="20">
        <f t="shared" ref="AI322:AI385" si="101">IF(AN322=".",".",IF(M322&lt;90,AL322*SIN(AN322),IF(M322&lt;180,AL322*SIN(AN322),IF(M322&lt;270,AL322*SIN(AN322),AL322*SIN(AN322)))))</f>
        <v>-70.710678118654741</v>
      </c>
      <c r="AJ322" s="20">
        <f t="shared" ref="AJ322:AJ385" si="102">IF(AN322=".",".",IF(M322&lt;90,AL322*COS(AN322),IF(M322&lt;180,AL322*COS(AN322),IF(M322&lt;270,AL322*COS(AN322),AL322*COS(AN322)))))</f>
        <v>-70.710678118654769</v>
      </c>
      <c r="AK322" s="20">
        <f t="shared" ref="AK322:AK385" si="103">IF(AI322=".",".",IF(AI321=".",".",IF(B322=B321,AI322-AI321,".")))</f>
        <v>0</v>
      </c>
      <c r="AL322" s="19">
        <v>100</v>
      </c>
      <c r="AM322" s="23">
        <f t="shared" ref="AM322:AM385" si="104">IF(AL322=".",".",AL322*0.3048)</f>
        <v>30.48</v>
      </c>
      <c r="AN322" s="19">
        <v>3.9269908169872414</v>
      </c>
    </row>
    <row r="323" spans="1:40" ht="13.5" thickBot="1" x14ac:dyDescent="0.25">
      <c r="A323" s="5">
        <v>42570</v>
      </c>
      <c r="B323" s="3">
        <v>31</v>
      </c>
      <c r="C323" s="26" t="s">
        <v>359</v>
      </c>
      <c r="D323" s="6">
        <v>0.41319444444444442</v>
      </c>
      <c r="E323" s="13">
        <v>10</v>
      </c>
      <c r="F323" s="13">
        <f t="shared" si="94"/>
        <v>113</v>
      </c>
      <c r="G323" s="3">
        <v>24.8</v>
      </c>
      <c r="H323" s="3" t="s">
        <v>365</v>
      </c>
      <c r="I323" s="3">
        <v>24.9</v>
      </c>
      <c r="J323" s="20">
        <f t="shared" si="95"/>
        <v>3.11413094256375</v>
      </c>
      <c r="K323" s="20">
        <f t="shared" si="96"/>
        <v>178.42655985999986</v>
      </c>
      <c r="L323" s="20">
        <f>K323-MOD(M322+180,360)</f>
        <v>133.42655985999986</v>
      </c>
      <c r="M323" s="3">
        <v>218</v>
      </c>
      <c r="N323" s="20" t="str">
        <f>IF(B323=B322, N322, IF(M323=".",".",IF(M323&lt;22.5,"N",IF(M323&lt;67.5,"NE",IF(M323&lt;112.5,"E",IF(M323&lt;157.5,"SE",IF(M323&lt;202.5,"S",IF(M323&lt;247.5,"SW",IF(M323&lt;292.5,"W",IF(M323&lt;337.5,"NW","N"))))))))))</f>
        <v>SW</v>
      </c>
      <c r="O323" s="20" t="str">
        <f t="shared" si="97"/>
        <v>S</v>
      </c>
      <c r="P323" s="20">
        <f t="shared" si="92"/>
        <v>5</v>
      </c>
      <c r="Q323" s="21">
        <f t="shared" si="90"/>
        <v>19.129760651347869</v>
      </c>
      <c r="R323" s="21">
        <f t="shared" si="91"/>
        <v>19.129760651347869</v>
      </c>
      <c r="S323" s="8">
        <v>1</v>
      </c>
      <c r="T323" s="21" t="s">
        <v>4</v>
      </c>
      <c r="U323" s="21" t="str">
        <f t="shared" si="89"/>
        <v>.</v>
      </c>
      <c r="V323" s="3" t="s">
        <v>31</v>
      </c>
      <c r="W323" s="3">
        <v>3.4</v>
      </c>
      <c r="X323" s="3" t="s">
        <v>4</v>
      </c>
      <c r="Y323" s="14">
        <v>2</v>
      </c>
      <c r="Z323" s="14">
        <v>1</v>
      </c>
      <c r="AA323" s="14">
        <v>0</v>
      </c>
      <c r="AB323" s="23">
        <f t="shared" si="93"/>
        <v>0</v>
      </c>
      <c r="AC323" s="3" t="s">
        <v>284</v>
      </c>
      <c r="AD323" s="25">
        <v>1</v>
      </c>
      <c r="AE323" s="20">
        <f t="shared" si="98"/>
        <v>-19.12254779251154</v>
      </c>
      <c r="AF323" s="20">
        <f t="shared" si="99"/>
        <v>-19.12254779251154</v>
      </c>
      <c r="AG323" s="20">
        <f t="shared" ref="AG323:AG386" si="105">IF(AF323=".",".",1)</f>
        <v>1</v>
      </c>
      <c r="AH323" s="20">
        <f t="shared" si="100"/>
        <v>19.129760651347869</v>
      </c>
      <c r="AI323" s="20">
        <f t="shared" si="101"/>
        <v>-70.185408187125034</v>
      </c>
      <c r="AJ323" s="20">
        <f t="shared" si="102"/>
        <v>-89.833225911166309</v>
      </c>
      <c r="AK323" s="20">
        <f t="shared" si="103"/>
        <v>0.52526993152970647</v>
      </c>
      <c r="AL323" s="19">
        <v>114</v>
      </c>
      <c r="AM323" s="23">
        <f t="shared" si="104"/>
        <v>34.747199999999999</v>
      </c>
      <c r="AN323" s="19">
        <v>3.8048177693476384</v>
      </c>
    </row>
    <row r="324" spans="1:40" ht="13.5" thickBot="1" x14ac:dyDescent="0.25">
      <c r="A324" s="5">
        <v>42570</v>
      </c>
      <c r="B324" s="3">
        <v>31</v>
      </c>
      <c r="C324" s="26" t="s">
        <v>359</v>
      </c>
      <c r="D324" s="6">
        <v>0.45624999999999999</v>
      </c>
      <c r="E324" s="13">
        <v>11</v>
      </c>
      <c r="F324" s="13">
        <f t="shared" si="94"/>
        <v>175.00000000000003</v>
      </c>
      <c r="G324" s="3">
        <v>40.200000000000003</v>
      </c>
      <c r="H324" s="3" t="s">
        <v>365</v>
      </c>
      <c r="I324" s="3">
        <v>28.2</v>
      </c>
      <c r="J324" s="20">
        <f t="shared" si="95"/>
        <v>1.5758572373548436</v>
      </c>
      <c r="K324" s="20">
        <f t="shared" si="96"/>
        <v>269.71003118442184</v>
      </c>
      <c r="L324" s="20">
        <f t="shared" si="88"/>
        <v>91.283471324421981</v>
      </c>
      <c r="M324" s="3">
        <v>224</v>
      </c>
      <c r="N324" s="20" t="str">
        <f>IF(B324=B324, N323, IF(M324=".",".",IF(M324&lt;22.5,"N",IF(M324&lt;67.5,"NE",IF(M324&lt;112.5,"E",IF(M324&lt;157.5,"SE",IF(M324&lt;202.5,"S",IF(M324&lt;247.5,"SW",IF(M324&lt;292.5,"W",IF(M324&lt;337.5,"NW","N"))))))))))</f>
        <v>SW</v>
      </c>
      <c r="O324" s="20" t="str">
        <f t="shared" si="97"/>
        <v>W</v>
      </c>
      <c r="P324" s="20">
        <f t="shared" si="92"/>
        <v>7</v>
      </c>
      <c r="Q324" s="21">
        <f t="shared" si="90"/>
        <v>16.647101309363464</v>
      </c>
      <c r="R324" s="21">
        <f t="shared" si="91"/>
        <v>35.776861960711329</v>
      </c>
      <c r="S324" s="8">
        <v>1</v>
      </c>
      <c r="T324" s="21" t="s">
        <v>4</v>
      </c>
      <c r="U324" s="21" t="str">
        <f t="shared" si="89"/>
        <v>.</v>
      </c>
      <c r="V324" s="3" t="s">
        <v>6</v>
      </c>
      <c r="W324" s="3">
        <v>0.4</v>
      </c>
      <c r="X324" s="3" t="s">
        <v>4</v>
      </c>
      <c r="Y324" s="14">
        <v>2</v>
      </c>
      <c r="Z324" s="14">
        <v>1</v>
      </c>
      <c r="AA324" s="14">
        <v>0</v>
      </c>
      <c r="AB324" s="23">
        <f t="shared" si="93"/>
        <v>0</v>
      </c>
      <c r="AC324" s="3" t="s">
        <v>284</v>
      </c>
      <c r="AD324" s="25">
        <v>1</v>
      </c>
      <c r="AE324" s="20">
        <f t="shared" si="98"/>
        <v>-8.4249131165080371E-2</v>
      </c>
      <c r="AF324" s="20">
        <f t="shared" si="99"/>
        <v>-8.4249131165080371E-2</v>
      </c>
      <c r="AG324" s="20">
        <f t="shared" si="105"/>
        <v>1</v>
      </c>
      <c r="AH324" s="20">
        <f t="shared" si="100"/>
        <v>16.647101309363464</v>
      </c>
      <c r="AI324" s="20">
        <f t="shared" si="101"/>
        <v>-86.832296307374676</v>
      </c>
      <c r="AJ324" s="20">
        <f t="shared" si="102"/>
        <v>-89.91747504233139</v>
      </c>
      <c r="AK324" s="20">
        <f t="shared" si="103"/>
        <v>-16.646888120249642</v>
      </c>
      <c r="AL324" s="19">
        <v>125</v>
      </c>
      <c r="AM324" s="23">
        <f t="shared" si="104"/>
        <v>38.1</v>
      </c>
      <c r="AN324" s="19">
        <v>3.9095375244672983</v>
      </c>
    </row>
    <row r="325" spans="1:40" ht="13.5" thickBot="1" x14ac:dyDescent="0.25">
      <c r="A325" s="5">
        <v>42570</v>
      </c>
      <c r="B325" s="3">
        <v>31</v>
      </c>
      <c r="C325" s="26" t="s">
        <v>359</v>
      </c>
      <c r="D325" s="6">
        <v>0.49861111111111112</v>
      </c>
      <c r="E325" s="13">
        <v>12</v>
      </c>
      <c r="F325" s="13">
        <f t="shared" si="94"/>
        <v>236.00000000000006</v>
      </c>
      <c r="G325" s="3">
        <v>45.5</v>
      </c>
      <c r="H325" s="3" t="s">
        <v>365</v>
      </c>
      <c r="I325" s="3">
        <v>28.6</v>
      </c>
      <c r="J325" s="20" t="str">
        <f t="shared" si="95"/>
        <v>.</v>
      </c>
      <c r="K325" s="20" t="str">
        <f t="shared" si="96"/>
        <v>.</v>
      </c>
      <c r="L325" s="20" t="str">
        <f t="shared" ref="L325:L388" si="106">IF(K325=".",".",IF(K325-K324&gt;180,(K325-K324)-360,IF(K325-K324&lt;-180,-360-(K325-K324),IF(K325-K324&gt;180,360-(K325-K324),K325-K324))))</f>
        <v>.</v>
      </c>
      <c r="M325" s="3">
        <v>224</v>
      </c>
      <c r="N325" s="20" t="str">
        <f>IF(B325=B324, N324, IF(M325=".",".",IF(M325&lt;22.5,"N",IF(M325&lt;67.5,"NE",IF(M325&lt;112.5,"E",IF(M325&lt;157.5,"SE",IF(M325&lt;202.5,"S",IF(M325&lt;247.5,"SW",IF(M325&lt;292.5,"W",IF(M325&lt;337.5,"NW","N"))))))))))</f>
        <v>SW</v>
      </c>
      <c r="O325" s="20" t="str">
        <f t="shared" si="97"/>
        <v>.</v>
      </c>
      <c r="P325" s="20" t="str">
        <f t="shared" si="92"/>
        <v>.</v>
      </c>
      <c r="Q325" s="21">
        <f t="shared" si="90"/>
        <v>0</v>
      </c>
      <c r="R325" s="21">
        <f t="shared" si="91"/>
        <v>35.776861960711329</v>
      </c>
      <c r="S325" s="8">
        <v>1</v>
      </c>
      <c r="T325" s="21" t="s">
        <v>4</v>
      </c>
      <c r="U325" s="21" t="str">
        <f t="shared" ref="U325:U388" si="107">IF(T325=".",".",IF(T325=0,0,R325/T325))</f>
        <v>.</v>
      </c>
      <c r="V325" s="3" t="s">
        <v>6</v>
      </c>
      <c r="W325" s="3">
        <v>2.6</v>
      </c>
      <c r="X325" s="3" t="s">
        <v>4</v>
      </c>
      <c r="Y325" s="14">
        <v>2</v>
      </c>
      <c r="Z325" s="14">
        <v>1</v>
      </c>
      <c r="AA325" s="14">
        <v>0</v>
      </c>
      <c r="AB325" s="23">
        <f t="shared" si="93"/>
        <v>0</v>
      </c>
      <c r="AC325" s="3" t="s">
        <v>284</v>
      </c>
      <c r="AD325" s="25">
        <v>1</v>
      </c>
      <c r="AE325" s="20">
        <f t="shared" si="98"/>
        <v>0</v>
      </c>
      <c r="AF325" s="20">
        <f t="shared" si="99"/>
        <v>0</v>
      </c>
      <c r="AG325" s="20">
        <f t="shared" si="105"/>
        <v>1</v>
      </c>
      <c r="AH325" s="20">
        <f t="shared" si="100"/>
        <v>0</v>
      </c>
      <c r="AI325" s="20">
        <f t="shared" si="101"/>
        <v>-86.832296307374676</v>
      </c>
      <c r="AJ325" s="20">
        <f t="shared" si="102"/>
        <v>-89.91747504233139</v>
      </c>
      <c r="AK325" s="20">
        <f t="shared" si="103"/>
        <v>0</v>
      </c>
      <c r="AL325" s="19">
        <v>125</v>
      </c>
      <c r="AM325" s="23">
        <f t="shared" si="104"/>
        <v>38.1</v>
      </c>
      <c r="AN325" s="19">
        <v>3.9095375244672983</v>
      </c>
    </row>
    <row r="326" spans="1:40" ht="13.5" thickBot="1" x14ac:dyDescent="0.25">
      <c r="A326" s="5">
        <v>42570</v>
      </c>
      <c r="B326" s="3">
        <v>31</v>
      </c>
      <c r="C326" s="26" t="s">
        <v>359</v>
      </c>
      <c r="D326" s="6">
        <v>0.54166666666666663</v>
      </c>
      <c r="E326" s="13">
        <v>13</v>
      </c>
      <c r="F326" s="13">
        <f t="shared" si="94"/>
        <v>298</v>
      </c>
      <c r="G326" s="3">
        <v>43.3</v>
      </c>
      <c r="H326" s="3" t="s">
        <v>365</v>
      </c>
      <c r="I326" s="3">
        <v>28.7</v>
      </c>
      <c r="J326" s="20" t="str">
        <f t="shared" si="95"/>
        <v>.</v>
      </c>
      <c r="K326" s="20" t="str">
        <f t="shared" si="96"/>
        <v>.</v>
      </c>
      <c r="L326" s="20" t="str">
        <f t="shared" si="106"/>
        <v>.</v>
      </c>
      <c r="M326" s="3">
        <v>224</v>
      </c>
      <c r="N326" s="20" t="str">
        <f>IF(B326=B326, N325, IF(M326=".",".",IF(M326&lt;22.5,"N",IF(M326&lt;67.5,"NE",IF(M326&lt;112.5,"E",IF(M326&lt;157.5,"SE",IF(M326&lt;202.5,"S",IF(M326&lt;247.5,"SW",IF(M326&lt;292.5,"W",IF(M326&lt;337.5,"NW","N"))))))))))</f>
        <v>SW</v>
      </c>
      <c r="O326" s="20" t="str">
        <f t="shared" si="97"/>
        <v>.</v>
      </c>
      <c r="P326" s="20" t="str">
        <f t="shared" si="92"/>
        <v>.</v>
      </c>
      <c r="Q326" s="21">
        <f t="shared" ref="Q326:Q389" si="108">IF(AN326=".",".",IF(B326=B325,SQRT((AI326-AI325)^2+(AJ326-AJ325)^2),0))</f>
        <v>0</v>
      </c>
      <c r="R326" s="21">
        <f t="shared" ref="R326:R389" si="109">IF(AN326=".",".",IF(B326=B325,Q326+R325,0))</f>
        <v>35.776861960711329</v>
      </c>
      <c r="S326" s="8">
        <v>1</v>
      </c>
      <c r="T326" s="21" t="s">
        <v>4</v>
      </c>
      <c r="U326" s="21" t="str">
        <f t="shared" si="107"/>
        <v>.</v>
      </c>
      <c r="V326" s="3" t="s">
        <v>6</v>
      </c>
      <c r="W326" s="3">
        <v>3.1</v>
      </c>
      <c r="X326" s="3" t="s">
        <v>10</v>
      </c>
      <c r="Y326" s="14">
        <v>0</v>
      </c>
      <c r="Z326" s="14">
        <v>0</v>
      </c>
      <c r="AA326" s="14">
        <v>1</v>
      </c>
      <c r="AB326" s="23">
        <f t="shared" si="93"/>
        <v>1</v>
      </c>
      <c r="AC326" s="3" t="s">
        <v>284</v>
      </c>
      <c r="AD326" s="25">
        <v>1</v>
      </c>
      <c r="AE326" s="20">
        <f t="shared" si="98"/>
        <v>0</v>
      </c>
      <c r="AF326" s="20">
        <f t="shared" si="99"/>
        <v>0</v>
      </c>
      <c r="AG326" s="20">
        <f t="shared" si="105"/>
        <v>1</v>
      </c>
      <c r="AH326" s="20">
        <f t="shared" si="100"/>
        <v>0</v>
      </c>
      <c r="AI326" s="20">
        <f t="shared" si="101"/>
        <v>-86.832296307374676</v>
      </c>
      <c r="AJ326" s="20">
        <f t="shared" si="102"/>
        <v>-89.91747504233139</v>
      </c>
      <c r="AK326" s="20">
        <f t="shared" si="103"/>
        <v>0</v>
      </c>
      <c r="AL326" s="19">
        <v>125</v>
      </c>
      <c r="AM326" s="23">
        <f t="shared" si="104"/>
        <v>38.1</v>
      </c>
      <c r="AN326" s="19">
        <v>3.9095375244672983</v>
      </c>
    </row>
    <row r="327" spans="1:40" ht="13.5" thickBot="1" x14ac:dyDescent="0.25">
      <c r="A327" s="5">
        <v>42570</v>
      </c>
      <c r="B327" s="3">
        <v>31</v>
      </c>
      <c r="C327" s="26" t="s">
        <v>359</v>
      </c>
      <c r="D327" s="6">
        <v>0.58194444444444449</v>
      </c>
      <c r="E327" s="13">
        <v>14</v>
      </c>
      <c r="F327" s="13">
        <f t="shared" si="94"/>
        <v>356.00000000000011</v>
      </c>
      <c r="G327" s="3">
        <v>52.6</v>
      </c>
      <c r="H327" s="3" t="s">
        <v>365</v>
      </c>
      <c r="I327" s="3">
        <v>29.9</v>
      </c>
      <c r="J327" s="20" t="str">
        <f t="shared" si="95"/>
        <v>.</v>
      </c>
      <c r="K327" s="20" t="str">
        <f t="shared" si="96"/>
        <v>.</v>
      </c>
      <c r="L327" s="20" t="str">
        <f t="shared" si="106"/>
        <v>.</v>
      </c>
      <c r="M327" s="3">
        <v>224</v>
      </c>
      <c r="N327" s="20" t="str">
        <f>IF(B327=B326, N326, IF(M327=".",".",IF(M327&lt;22.5,"N",IF(M327&lt;67.5,"NE",IF(M327&lt;112.5,"E",IF(M327&lt;157.5,"SE",IF(M327&lt;202.5,"S",IF(M327&lt;247.5,"SW",IF(M327&lt;292.5,"W",IF(M327&lt;337.5,"NW","N"))))))))))</f>
        <v>SW</v>
      </c>
      <c r="O327" s="20" t="str">
        <f t="shared" si="97"/>
        <v>.</v>
      </c>
      <c r="P327" s="20" t="str">
        <f t="shared" ref="P327:P390" si="110">IF(O327=".",".",IF(O327="N", 1, IF( O327 ="NE", 2, IF(O327="E",3,IF(O327="SE",4,IF(O327="S",5,IF(O327="SW",6,IF(O327="W",7,8))))))))</f>
        <v>.</v>
      </c>
      <c r="Q327" s="21">
        <f t="shared" si="108"/>
        <v>0</v>
      </c>
      <c r="R327" s="21">
        <f t="shared" si="109"/>
        <v>35.776861960711329</v>
      </c>
      <c r="S327" s="8">
        <v>1</v>
      </c>
      <c r="T327" s="21" t="s">
        <v>4</v>
      </c>
      <c r="U327" s="21" t="str">
        <f t="shared" si="107"/>
        <v>.</v>
      </c>
      <c r="V327" s="3" t="s">
        <v>6</v>
      </c>
      <c r="W327" s="3">
        <v>3.5</v>
      </c>
      <c r="X327" s="3" t="s">
        <v>10</v>
      </c>
      <c r="Y327" s="14">
        <v>0</v>
      </c>
      <c r="Z327" s="14">
        <v>0</v>
      </c>
      <c r="AA327" s="14">
        <v>1</v>
      </c>
      <c r="AB327" s="23" t="str">
        <f t="shared" si="93"/>
        <v>.</v>
      </c>
      <c r="AC327" s="3" t="s">
        <v>284</v>
      </c>
      <c r="AD327" s="25">
        <v>1</v>
      </c>
      <c r="AE327" s="20">
        <f t="shared" si="98"/>
        <v>0</v>
      </c>
      <c r="AF327" s="20">
        <f t="shared" si="99"/>
        <v>0</v>
      </c>
      <c r="AG327" s="20">
        <f t="shared" si="105"/>
        <v>1</v>
      </c>
      <c r="AH327" s="20">
        <f t="shared" si="100"/>
        <v>0</v>
      </c>
      <c r="AI327" s="20">
        <f t="shared" si="101"/>
        <v>-86.832296307374676</v>
      </c>
      <c r="AJ327" s="20">
        <f t="shared" si="102"/>
        <v>-89.91747504233139</v>
      </c>
      <c r="AK327" s="20">
        <f t="shared" si="103"/>
        <v>0</v>
      </c>
      <c r="AL327" s="19">
        <v>125</v>
      </c>
      <c r="AM327" s="23">
        <f t="shared" si="104"/>
        <v>38.1</v>
      </c>
      <c r="AN327" s="19">
        <v>3.9095375244672983</v>
      </c>
    </row>
    <row r="328" spans="1:40" ht="13.5" thickBot="1" x14ac:dyDescent="0.25">
      <c r="A328" s="5">
        <v>42570</v>
      </c>
      <c r="B328" s="3">
        <v>31</v>
      </c>
      <c r="C328" s="26" t="s">
        <v>359</v>
      </c>
      <c r="D328" s="6">
        <v>0.62361111111111112</v>
      </c>
      <c r="E328" s="13">
        <v>15</v>
      </c>
      <c r="F328" s="13">
        <f t="shared" si="94"/>
        <v>416.00000000000006</v>
      </c>
      <c r="G328" s="3">
        <v>49.9</v>
      </c>
      <c r="H328" s="3" t="s">
        <v>365</v>
      </c>
      <c r="I328" s="3">
        <v>31.9</v>
      </c>
      <c r="J328" s="20" t="str">
        <f t="shared" si="95"/>
        <v>.</v>
      </c>
      <c r="K328" s="20" t="str">
        <f t="shared" si="96"/>
        <v>.</v>
      </c>
      <c r="L328" s="20" t="str">
        <f t="shared" si="106"/>
        <v>.</v>
      </c>
      <c r="M328" s="3">
        <v>224</v>
      </c>
      <c r="N328" s="20" t="str">
        <f>IF(B328=B328, N327, IF(M328=".",".",IF(M328&lt;22.5,"N",IF(M328&lt;67.5,"NE",IF(M328&lt;112.5,"E",IF(M328&lt;157.5,"SE",IF(M328&lt;202.5,"S",IF(M328&lt;247.5,"SW",IF(M328&lt;292.5,"W",IF(M328&lt;337.5,"NW","N"))))))))))</f>
        <v>SW</v>
      </c>
      <c r="O328" s="20" t="str">
        <f t="shared" si="97"/>
        <v>.</v>
      </c>
      <c r="P328" s="20" t="str">
        <f t="shared" si="110"/>
        <v>.</v>
      </c>
      <c r="Q328" s="21">
        <f t="shared" si="108"/>
        <v>0</v>
      </c>
      <c r="R328" s="21">
        <f t="shared" si="109"/>
        <v>35.776861960711329</v>
      </c>
      <c r="S328" s="8">
        <v>1</v>
      </c>
      <c r="T328" s="21" t="s">
        <v>4</v>
      </c>
      <c r="U328" s="21" t="str">
        <f t="shared" si="107"/>
        <v>.</v>
      </c>
      <c r="V328" s="3" t="s">
        <v>6</v>
      </c>
      <c r="W328" s="3">
        <v>2.5</v>
      </c>
      <c r="X328" s="3" t="s">
        <v>43</v>
      </c>
      <c r="Y328" s="14">
        <v>0</v>
      </c>
      <c r="Z328" s="14">
        <v>0</v>
      </c>
      <c r="AA328" s="14">
        <v>1</v>
      </c>
      <c r="AB328" s="23" t="str">
        <f t="shared" si="93"/>
        <v>.</v>
      </c>
      <c r="AC328" s="3" t="s">
        <v>284</v>
      </c>
      <c r="AD328" s="25">
        <v>1</v>
      </c>
      <c r="AE328" s="20">
        <f t="shared" si="98"/>
        <v>0</v>
      </c>
      <c r="AF328" s="20">
        <f t="shared" si="99"/>
        <v>0</v>
      </c>
      <c r="AG328" s="20">
        <f t="shared" si="105"/>
        <v>1</v>
      </c>
      <c r="AH328" s="20">
        <f t="shared" si="100"/>
        <v>0</v>
      </c>
      <c r="AI328" s="20">
        <f t="shared" si="101"/>
        <v>-86.832296307374676</v>
      </c>
      <c r="AJ328" s="20">
        <f t="shared" si="102"/>
        <v>-89.91747504233139</v>
      </c>
      <c r="AK328" s="20">
        <f t="shared" si="103"/>
        <v>0</v>
      </c>
      <c r="AL328" s="19">
        <v>125</v>
      </c>
      <c r="AM328" s="23">
        <f t="shared" si="104"/>
        <v>38.1</v>
      </c>
      <c r="AN328" s="19">
        <v>3.9095375244672983</v>
      </c>
    </row>
    <row r="329" spans="1:40" ht="13.5" thickBot="1" x14ac:dyDescent="0.25">
      <c r="A329" s="5">
        <v>42570</v>
      </c>
      <c r="B329" s="3">
        <v>31</v>
      </c>
      <c r="C329" s="26" t="s">
        <v>359</v>
      </c>
      <c r="D329" s="6">
        <v>0.66527777777777775</v>
      </c>
      <c r="E329" s="13">
        <v>16</v>
      </c>
      <c r="F329" s="13">
        <f t="shared" si="94"/>
        <v>476</v>
      </c>
      <c r="G329" s="3">
        <v>47.5</v>
      </c>
      <c r="H329" s="3" t="s">
        <v>365</v>
      </c>
      <c r="I329" s="3">
        <v>30.6</v>
      </c>
      <c r="J329" s="20" t="str">
        <f t="shared" si="95"/>
        <v>.</v>
      </c>
      <c r="K329" s="20" t="str">
        <f t="shared" si="96"/>
        <v>.</v>
      </c>
      <c r="L329" s="20" t="str">
        <f t="shared" si="106"/>
        <v>.</v>
      </c>
      <c r="M329" s="3">
        <v>224</v>
      </c>
      <c r="N329" s="20" t="str">
        <f>IF(B329=B328, N328, IF(M329=".",".",IF(M329&lt;22.5,"N",IF(M329&lt;67.5,"NE",IF(M329&lt;112.5,"E",IF(M329&lt;157.5,"SE",IF(M329&lt;202.5,"S",IF(M329&lt;247.5,"SW",IF(M329&lt;292.5,"W",IF(M329&lt;337.5,"NW","N"))))))))))</f>
        <v>SW</v>
      </c>
      <c r="O329" s="20" t="str">
        <f t="shared" si="97"/>
        <v>.</v>
      </c>
      <c r="P329" s="20" t="str">
        <f t="shared" si="110"/>
        <v>.</v>
      </c>
      <c r="Q329" s="21">
        <f t="shared" si="108"/>
        <v>0</v>
      </c>
      <c r="R329" s="21">
        <f t="shared" si="109"/>
        <v>35.776861960711329</v>
      </c>
      <c r="S329" s="8">
        <v>1</v>
      </c>
      <c r="T329" s="21" t="s">
        <v>4</v>
      </c>
      <c r="U329" s="21" t="str">
        <f t="shared" si="107"/>
        <v>.</v>
      </c>
      <c r="V329" s="3" t="s">
        <v>6</v>
      </c>
      <c r="W329" s="3">
        <v>2.1</v>
      </c>
      <c r="X329" s="3" t="s">
        <v>43</v>
      </c>
      <c r="Y329" s="14">
        <v>0</v>
      </c>
      <c r="Z329" s="14">
        <v>0</v>
      </c>
      <c r="AA329" s="14">
        <v>1</v>
      </c>
      <c r="AB329" s="23" t="str">
        <f t="shared" si="93"/>
        <v>.</v>
      </c>
      <c r="AC329" s="3" t="s">
        <v>284</v>
      </c>
      <c r="AD329" s="25">
        <v>1</v>
      </c>
      <c r="AE329" s="20">
        <f t="shared" si="98"/>
        <v>0</v>
      </c>
      <c r="AF329" s="20">
        <f t="shared" si="99"/>
        <v>0</v>
      </c>
      <c r="AG329" s="20">
        <f t="shared" si="105"/>
        <v>1</v>
      </c>
      <c r="AH329" s="20">
        <f t="shared" si="100"/>
        <v>0</v>
      </c>
      <c r="AI329" s="20">
        <f t="shared" si="101"/>
        <v>-86.832296307374676</v>
      </c>
      <c r="AJ329" s="20">
        <f t="shared" si="102"/>
        <v>-89.91747504233139</v>
      </c>
      <c r="AK329" s="20">
        <f t="shared" si="103"/>
        <v>0</v>
      </c>
      <c r="AL329" s="19">
        <v>125</v>
      </c>
      <c r="AM329" s="23">
        <f t="shared" si="104"/>
        <v>38.1</v>
      </c>
      <c r="AN329" s="19">
        <v>3.9095375244672983</v>
      </c>
    </row>
    <row r="330" spans="1:40" ht="13.5" thickBot="1" x14ac:dyDescent="0.25">
      <c r="A330" s="5">
        <v>42570</v>
      </c>
      <c r="B330" s="3">
        <v>31</v>
      </c>
      <c r="C330" s="26" t="s">
        <v>359</v>
      </c>
      <c r="D330" s="6">
        <v>0.70763888888888893</v>
      </c>
      <c r="E330" s="13">
        <v>17</v>
      </c>
      <c r="F330" s="13">
        <f t="shared" si="94"/>
        <v>537.00000000000011</v>
      </c>
      <c r="G330" s="3">
        <v>43.4</v>
      </c>
      <c r="H330" s="3" t="s">
        <v>365</v>
      </c>
      <c r="I330" s="3">
        <v>30.8</v>
      </c>
      <c r="J330" s="20" t="str">
        <f t="shared" si="95"/>
        <v>.</v>
      </c>
      <c r="K330" s="20" t="str">
        <f t="shared" si="96"/>
        <v>.</v>
      </c>
      <c r="L330" s="20" t="str">
        <f t="shared" si="106"/>
        <v>.</v>
      </c>
      <c r="M330" s="3">
        <v>224</v>
      </c>
      <c r="N330" s="20" t="str">
        <f>IF(B330=B330, N329, IF(M330=".",".",IF(M330&lt;22.5,"N",IF(M330&lt;67.5,"NE",IF(M330&lt;112.5,"E",IF(M330&lt;157.5,"SE",IF(M330&lt;202.5,"S",IF(M330&lt;247.5,"SW",IF(M330&lt;292.5,"W",IF(M330&lt;337.5,"NW","N"))))))))))</f>
        <v>SW</v>
      </c>
      <c r="O330" s="20" t="str">
        <f t="shared" si="97"/>
        <v>.</v>
      </c>
      <c r="P330" s="20" t="str">
        <f t="shared" si="110"/>
        <v>.</v>
      </c>
      <c r="Q330" s="21">
        <f t="shared" si="108"/>
        <v>0</v>
      </c>
      <c r="R330" s="21">
        <f t="shared" si="109"/>
        <v>35.776861960711329</v>
      </c>
      <c r="S330" s="8">
        <v>1</v>
      </c>
      <c r="T330" s="21" t="s">
        <v>4</v>
      </c>
      <c r="U330" s="21" t="str">
        <f t="shared" si="107"/>
        <v>.</v>
      </c>
      <c r="V330" s="3" t="s">
        <v>6</v>
      </c>
      <c r="W330" s="3">
        <v>4.5999999999999996</v>
      </c>
      <c r="X330" s="3" t="s">
        <v>43</v>
      </c>
      <c r="Y330" s="14">
        <v>0</v>
      </c>
      <c r="Z330" s="14">
        <v>0</v>
      </c>
      <c r="AA330" s="14">
        <v>1</v>
      </c>
      <c r="AB330" s="23" t="str">
        <f t="shared" ref="AB330:AB393" si="111">IF(AA330=0,0,IF(AA330=".",".",IF(AA330=AA329,".",1)))</f>
        <v>.</v>
      </c>
      <c r="AC330" s="3" t="s">
        <v>284</v>
      </c>
      <c r="AD330" s="25">
        <v>1</v>
      </c>
      <c r="AE330" s="20">
        <f t="shared" si="98"/>
        <v>0</v>
      </c>
      <c r="AF330" s="20">
        <f t="shared" si="99"/>
        <v>0</v>
      </c>
      <c r="AG330" s="20">
        <f t="shared" si="105"/>
        <v>1</v>
      </c>
      <c r="AH330" s="20">
        <f t="shared" si="100"/>
        <v>0</v>
      </c>
      <c r="AI330" s="20">
        <f t="shared" si="101"/>
        <v>-86.832296307374676</v>
      </c>
      <c r="AJ330" s="20">
        <f t="shared" si="102"/>
        <v>-89.91747504233139</v>
      </c>
      <c r="AK330" s="20">
        <f t="shared" si="103"/>
        <v>0</v>
      </c>
      <c r="AL330" s="19">
        <v>125</v>
      </c>
      <c r="AM330" s="23">
        <f t="shared" si="104"/>
        <v>38.1</v>
      </c>
      <c r="AN330" s="19">
        <v>3.9095375244672983</v>
      </c>
    </row>
    <row r="331" spans="1:40" ht="13.5" thickBot="1" x14ac:dyDescent="0.25">
      <c r="A331" s="5">
        <v>42570</v>
      </c>
      <c r="B331" s="3">
        <v>31</v>
      </c>
      <c r="C331" s="26" t="s">
        <v>359</v>
      </c>
      <c r="D331" s="6">
        <v>0.74513888888888891</v>
      </c>
      <c r="E331" s="13">
        <v>18</v>
      </c>
      <c r="F331" s="13">
        <f t="shared" si="94"/>
        <v>591.00000000000011</v>
      </c>
      <c r="G331" s="3">
        <v>39.5</v>
      </c>
      <c r="H331" s="3" t="s">
        <v>365</v>
      </c>
      <c r="I331" s="3">
        <v>31.1</v>
      </c>
      <c r="J331" s="20" t="str">
        <f t="shared" si="95"/>
        <v>.</v>
      </c>
      <c r="K331" s="20" t="str">
        <f t="shared" si="96"/>
        <v>.</v>
      </c>
      <c r="L331" s="20" t="str">
        <f t="shared" si="106"/>
        <v>.</v>
      </c>
      <c r="M331" s="3">
        <v>224</v>
      </c>
      <c r="N331" s="20" t="str">
        <f>IF(B331=B330, N330, IF(M331=".",".",IF(M331&lt;22.5,"N",IF(M331&lt;67.5,"NE",IF(M331&lt;112.5,"E",IF(M331&lt;157.5,"SE",IF(M331&lt;202.5,"S",IF(M331&lt;247.5,"SW",IF(M331&lt;292.5,"W",IF(M331&lt;337.5,"NW","N"))))))))))</f>
        <v>SW</v>
      </c>
      <c r="O331" s="20" t="str">
        <f t="shared" si="97"/>
        <v>.</v>
      </c>
      <c r="P331" s="20" t="str">
        <f t="shared" si="110"/>
        <v>.</v>
      </c>
      <c r="Q331" s="21">
        <f t="shared" si="108"/>
        <v>0</v>
      </c>
      <c r="R331" s="21">
        <f t="shared" si="109"/>
        <v>35.776861960711329</v>
      </c>
      <c r="S331" s="8">
        <v>1</v>
      </c>
      <c r="T331" s="21">
        <f>SQRT((AJ331-AJ321)^2+(AI331-AI321)^2)</f>
        <v>25.076036789935905</v>
      </c>
      <c r="U331" s="21">
        <f t="shared" si="107"/>
        <v>1.4267351041321701</v>
      </c>
      <c r="V331" s="3" t="s">
        <v>6</v>
      </c>
      <c r="W331" s="3">
        <v>1.7</v>
      </c>
      <c r="X331" s="3" t="s">
        <v>43</v>
      </c>
      <c r="Y331" s="14">
        <v>0</v>
      </c>
      <c r="Z331" s="14">
        <v>0</v>
      </c>
      <c r="AA331" s="14">
        <v>1</v>
      </c>
      <c r="AB331" s="23" t="str">
        <f t="shared" si="111"/>
        <v>.</v>
      </c>
      <c r="AC331" s="3" t="s">
        <v>284</v>
      </c>
      <c r="AD331" s="25">
        <v>1</v>
      </c>
      <c r="AE331" s="20">
        <f t="shared" si="98"/>
        <v>0</v>
      </c>
      <c r="AF331" s="20">
        <f t="shared" si="99"/>
        <v>0</v>
      </c>
      <c r="AG331" s="20">
        <f t="shared" si="105"/>
        <v>1</v>
      </c>
      <c r="AH331" s="20">
        <f t="shared" si="100"/>
        <v>0</v>
      </c>
      <c r="AI331" s="20">
        <f t="shared" si="101"/>
        <v>-86.832296307374676</v>
      </c>
      <c r="AJ331" s="20">
        <f t="shared" si="102"/>
        <v>-89.91747504233139</v>
      </c>
      <c r="AK331" s="20">
        <f t="shared" si="103"/>
        <v>0</v>
      </c>
      <c r="AL331" s="19">
        <v>125</v>
      </c>
      <c r="AM331" s="23">
        <f t="shared" si="104"/>
        <v>38.1</v>
      </c>
      <c r="AN331" s="19">
        <v>3.9095375244672983</v>
      </c>
    </row>
    <row r="332" spans="1:40" ht="13.5" thickBot="1" x14ac:dyDescent="0.25">
      <c r="A332" s="5">
        <v>42571</v>
      </c>
      <c r="B332" s="3">
        <v>32</v>
      </c>
      <c r="C332" s="26" t="s">
        <v>359</v>
      </c>
      <c r="D332" s="6">
        <v>0.33055555555555555</v>
      </c>
      <c r="E332" s="13">
        <v>8</v>
      </c>
      <c r="F332" s="13">
        <f t="shared" si="94"/>
        <v>0</v>
      </c>
      <c r="G332" s="3">
        <v>27.3</v>
      </c>
      <c r="H332" s="3" t="s">
        <v>365</v>
      </c>
      <c r="I332" s="3">
        <v>24.3</v>
      </c>
      <c r="J332" s="20" t="str">
        <f t="shared" si="95"/>
        <v>.</v>
      </c>
      <c r="K332" s="20" t="str">
        <f t="shared" si="96"/>
        <v>.</v>
      </c>
      <c r="L332" s="20" t="str">
        <f t="shared" si="106"/>
        <v>.</v>
      </c>
      <c r="M332" s="3">
        <v>225</v>
      </c>
      <c r="N332" s="20" t="str">
        <f>IF(B332=B331, N331, IF(M332=".",".",IF(M332&lt;22.5,"N",IF(M332&lt;67.5,"NE",IF(M332&lt;112.5,"E",IF(M332&lt;157.5,"SE",IF(M332&lt;202.5,"S",IF(M332&lt;247.5,"SW",IF(M332&lt;292.5,"W",IF(M332&lt;337.5,"NW","N"))))))))))</f>
        <v>SW</v>
      </c>
      <c r="O332" s="20" t="str">
        <f t="shared" si="97"/>
        <v>.</v>
      </c>
      <c r="P332" s="20" t="str">
        <f t="shared" si="110"/>
        <v>.</v>
      </c>
      <c r="Q332" s="21">
        <f t="shared" si="108"/>
        <v>0</v>
      </c>
      <c r="R332" s="21">
        <f t="shared" si="109"/>
        <v>0</v>
      </c>
      <c r="S332" s="8">
        <v>0</v>
      </c>
      <c r="T332" s="21" t="s">
        <v>4</v>
      </c>
      <c r="U332" s="21" t="str">
        <f t="shared" si="107"/>
        <v>.</v>
      </c>
      <c r="V332" s="3" t="s">
        <v>7</v>
      </c>
      <c r="W332" s="3">
        <v>0</v>
      </c>
      <c r="X332" s="3" t="s">
        <v>4</v>
      </c>
      <c r="Y332" s="14">
        <v>2</v>
      </c>
      <c r="Z332" s="14">
        <v>1</v>
      </c>
      <c r="AA332" s="14">
        <v>0</v>
      </c>
      <c r="AB332" s="23">
        <f t="shared" si="111"/>
        <v>0</v>
      </c>
      <c r="AC332" s="3" t="s">
        <v>285</v>
      </c>
      <c r="AD332" s="25">
        <v>1</v>
      </c>
      <c r="AE332" s="20" t="str">
        <f t="shared" si="98"/>
        <v>.</v>
      </c>
      <c r="AF332" s="20" t="str">
        <f t="shared" si="99"/>
        <v>.</v>
      </c>
      <c r="AG332" s="20" t="str">
        <f t="shared" si="105"/>
        <v>.</v>
      </c>
      <c r="AH332" s="20" t="str">
        <f t="shared" si="100"/>
        <v>.</v>
      </c>
      <c r="AI332" s="20">
        <f t="shared" si="101"/>
        <v>-70.710678118654741</v>
      </c>
      <c r="AJ332" s="20">
        <f t="shared" si="102"/>
        <v>-70.710678118654769</v>
      </c>
      <c r="AK332" s="20" t="str">
        <f t="shared" si="103"/>
        <v>.</v>
      </c>
      <c r="AL332" s="19">
        <v>100</v>
      </c>
      <c r="AM332" s="23">
        <f t="shared" si="104"/>
        <v>30.48</v>
      </c>
      <c r="AN332" s="19">
        <v>3.9269908169872414</v>
      </c>
    </row>
    <row r="333" spans="1:40" ht="13.5" thickBot="1" x14ac:dyDescent="0.25">
      <c r="A333" s="5">
        <v>42571</v>
      </c>
      <c r="B333" s="3">
        <v>32</v>
      </c>
      <c r="C333" s="26" t="s">
        <v>359</v>
      </c>
      <c r="D333" s="6">
        <v>0.375</v>
      </c>
      <c r="E333" s="13">
        <v>9</v>
      </c>
      <c r="F333" s="13">
        <f t="shared" si="94"/>
        <v>64.000000000000014</v>
      </c>
      <c r="G333" s="3" t="s">
        <v>4</v>
      </c>
      <c r="H333" s="3" t="s">
        <v>4</v>
      </c>
      <c r="I333" s="3">
        <v>25.9</v>
      </c>
      <c r="J333" s="20" t="str">
        <f t="shared" si="95"/>
        <v>.</v>
      </c>
      <c r="K333" s="20" t="str">
        <f t="shared" si="96"/>
        <v>.</v>
      </c>
      <c r="L333" s="20" t="str">
        <f t="shared" si="106"/>
        <v>.</v>
      </c>
      <c r="M333" s="3">
        <v>225</v>
      </c>
      <c r="N333" s="20" t="str">
        <f>IF(B333=B333, N332, IF(M333=".",".",IF(M333&lt;22.5,"N",IF(M333&lt;67.5,"NE",IF(M333&lt;112.5,"E",IF(M333&lt;157.5,"SE",IF(M333&lt;202.5,"S",IF(M333&lt;247.5,"SW",IF(M333&lt;292.5,"W",IF(M333&lt;337.5,"NW","N"))))))))))</f>
        <v>SW</v>
      </c>
      <c r="O333" s="20" t="str">
        <f t="shared" si="97"/>
        <v>.</v>
      </c>
      <c r="P333" s="20" t="str">
        <f t="shared" si="110"/>
        <v>.</v>
      </c>
      <c r="Q333" s="21">
        <f t="shared" si="108"/>
        <v>0</v>
      </c>
      <c r="R333" s="21">
        <f t="shared" si="109"/>
        <v>0</v>
      </c>
      <c r="S333" s="8">
        <v>0</v>
      </c>
      <c r="T333" s="21" t="s">
        <v>4</v>
      </c>
      <c r="U333" s="21" t="str">
        <f t="shared" si="107"/>
        <v>.</v>
      </c>
      <c r="V333" s="3" t="s">
        <v>7</v>
      </c>
      <c r="W333" s="3">
        <v>1.8</v>
      </c>
      <c r="X333" s="3" t="s">
        <v>19</v>
      </c>
      <c r="Y333" s="14">
        <v>2</v>
      </c>
      <c r="Z333" s="14">
        <v>1</v>
      </c>
      <c r="AA333" s="14">
        <v>0</v>
      </c>
      <c r="AB333" s="23">
        <f t="shared" si="111"/>
        <v>0</v>
      </c>
      <c r="AC333" s="3" t="s">
        <v>285</v>
      </c>
      <c r="AD333" s="25">
        <v>1</v>
      </c>
      <c r="AE333" s="20">
        <f t="shared" si="98"/>
        <v>0</v>
      </c>
      <c r="AF333" s="20">
        <f t="shared" si="99"/>
        <v>0</v>
      </c>
      <c r="AG333" s="20">
        <f t="shared" si="105"/>
        <v>1</v>
      </c>
      <c r="AH333" s="20">
        <f t="shared" si="100"/>
        <v>0</v>
      </c>
      <c r="AI333" s="20">
        <f t="shared" si="101"/>
        <v>-70.710678118654741</v>
      </c>
      <c r="AJ333" s="20">
        <f t="shared" si="102"/>
        <v>-70.710678118654769</v>
      </c>
      <c r="AK333" s="20">
        <f t="shared" si="103"/>
        <v>0</v>
      </c>
      <c r="AL333" s="19">
        <v>100</v>
      </c>
      <c r="AM333" s="23">
        <f t="shared" si="104"/>
        <v>30.48</v>
      </c>
      <c r="AN333" s="19">
        <v>3.9269908169872414</v>
      </c>
    </row>
    <row r="334" spans="1:40" ht="13.5" thickBot="1" x14ac:dyDescent="0.25">
      <c r="A334" s="5">
        <v>42571</v>
      </c>
      <c r="B334" s="3">
        <v>32</v>
      </c>
      <c r="C334" s="26" t="s">
        <v>359</v>
      </c>
      <c r="D334" s="6">
        <v>0.41597222222222219</v>
      </c>
      <c r="E334" s="13">
        <v>10</v>
      </c>
      <c r="F334" s="13">
        <f t="shared" si="94"/>
        <v>122.99999999999997</v>
      </c>
      <c r="G334" s="3" t="s">
        <v>4</v>
      </c>
      <c r="H334" s="3" t="s">
        <v>4</v>
      </c>
      <c r="I334" s="3">
        <v>29.9</v>
      </c>
      <c r="J334" s="20" t="str">
        <f t="shared" si="95"/>
        <v>.</v>
      </c>
      <c r="K334" s="20" t="str">
        <f t="shared" si="96"/>
        <v>.</v>
      </c>
      <c r="L334" s="20" t="str">
        <f t="shared" si="106"/>
        <v>.</v>
      </c>
      <c r="M334" s="3">
        <v>225</v>
      </c>
      <c r="N334" s="20" t="str">
        <f>IF(B334=B333, N333, IF(M334=".",".",IF(M334&lt;22.5,"N",IF(M334&lt;67.5,"NE",IF(M334&lt;112.5,"E",IF(M334&lt;157.5,"SE",IF(M334&lt;202.5,"S",IF(M334&lt;247.5,"SW",IF(M334&lt;292.5,"W",IF(M334&lt;337.5,"NW","N"))))))))))</f>
        <v>SW</v>
      </c>
      <c r="O334" s="20" t="str">
        <f t="shared" si="97"/>
        <v>.</v>
      </c>
      <c r="P334" s="20" t="str">
        <f t="shared" si="110"/>
        <v>.</v>
      </c>
      <c r="Q334" s="21">
        <f t="shared" si="108"/>
        <v>0</v>
      </c>
      <c r="R334" s="21">
        <f t="shared" si="109"/>
        <v>0</v>
      </c>
      <c r="S334" s="8">
        <v>0</v>
      </c>
      <c r="T334" s="21" t="s">
        <v>4</v>
      </c>
      <c r="U334" s="21" t="str">
        <f t="shared" si="107"/>
        <v>.</v>
      </c>
      <c r="V334" s="3" t="s">
        <v>7</v>
      </c>
      <c r="W334" s="3">
        <v>5.6</v>
      </c>
      <c r="X334" s="3" t="s">
        <v>30</v>
      </c>
      <c r="Y334" s="14">
        <v>2</v>
      </c>
      <c r="Z334" s="14">
        <v>1</v>
      </c>
      <c r="AA334" s="14">
        <v>0</v>
      </c>
      <c r="AB334" s="23">
        <f t="shared" si="111"/>
        <v>0</v>
      </c>
      <c r="AC334" s="3" t="s">
        <v>285</v>
      </c>
      <c r="AD334" s="25">
        <v>1</v>
      </c>
      <c r="AE334" s="20">
        <f t="shared" si="98"/>
        <v>0</v>
      </c>
      <c r="AF334" s="20">
        <f t="shared" si="99"/>
        <v>0</v>
      </c>
      <c r="AG334" s="20">
        <f t="shared" si="105"/>
        <v>1</v>
      </c>
      <c r="AH334" s="20">
        <f t="shared" si="100"/>
        <v>0</v>
      </c>
      <c r="AI334" s="20">
        <f t="shared" si="101"/>
        <v>-70.710678118654741</v>
      </c>
      <c r="AJ334" s="20">
        <f t="shared" si="102"/>
        <v>-70.710678118654769</v>
      </c>
      <c r="AK334" s="20">
        <f t="shared" si="103"/>
        <v>0</v>
      </c>
      <c r="AL334" s="19">
        <v>100</v>
      </c>
      <c r="AM334" s="23">
        <f t="shared" si="104"/>
        <v>30.48</v>
      </c>
      <c r="AN334" s="19">
        <v>3.9269908169872414</v>
      </c>
    </row>
    <row r="335" spans="1:40" ht="13.5" thickBot="1" x14ac:dyDescent="0.25">
      <c r="A335" s="5">
        <v>42571</v>
      </c>
      <c r="B335" s="3">
        <v>32</v>
      </c>
      <c r="C335" s="26" t="s">
        <v>359</v>
      </c>
      <c r="D335" s="6">
        <v>0.45763888888888887</v>
      </c>
      <c r="E335" s="13">
        <v>11</v>
      </c>
      <c r="F335" s="13">
        <f t="shared" si="94"/>
        <v>183</v>
      </c>
      <c r="G335" s="3" t="s">
        <v>4</v>
      </c>
      <c r="H335" s="3" t="s">
        <v>4</v>
      </c>
      <c r="I335" s="3">
        <v>25.7</v>
      </c>
      <c r="J335" s="20" t="str">
        <f t="shared" si="95"/>
        <v>.</v>
      </c>
      <c r="K335" s="20" t="str">
        <f t="shared" si="96"/>
        <v>.</v>
      </c>
      <c r="L335" s="20" t="str">
        <f t="shared" si="106"/>
        <v>.</v>
      </c>
      <c r="M335" s="3">
        <v>225</v>
      </c>
      <c r="N335" s="20" t="str">
        <f>IF(B335=B335, N334, IF(M335=".",".",IF(M335&lt;22.5,"N",IF(M335&lt;67.5,"NE",IF(M335&lt;112.5,"E",IF(M335&lt;157.5,"SE",IF(M335&lt;202.5,"S",IF(M335&lt;247.5,"SW",IF(M335&lt;292.5,"W",IF(M335&lt;337.5,"NW","N"))))))))))</f>
        <v>SW</v>
      </c>
      <c r="O335" s="20" t="str">
        <f t="shared" si="97"/>
        <v>.</v>
      </c>
      <c r="P335" s="20" t="str">
        <f t="shared" si="110"/>
        <v>.</v>
      </c>
      <c r="Q335" s="21">
        <f t="shared" si="108"/>
        <v>0</v>
      </c>
      <c r="R335" s="21">
        <f t="shared" si="109"/>
        <v>0</v>
      </c>
      <c r="S335" s="8">
        <v>0</v>
      </c>
      <c r="T335" s="21" t="s">
        <v>4</v>
      </c>
      <c r="U335" s="21" t="str">
        <f t="shared" si="107"/>
        <v>.</v>
      </c>
      <c r="V335" s="3" t="s">
        <v>7</v>
      </c>
      <c r="W335" s="3">
        <v>3.3</v>
      </c>
      <c r="X335" s="3" t="s">
        <v>135</v>
      </c>
      <c r="Y335" s="14">
        <v>2</v>
      </c>
      <c r="Z335" s="14">
        <v>1</v>
      </c>
      <c r="AA335" s="14">
        <v>0</v>
      </c>
      <c r="AB335" s="23">
        <f t="shared" si="111"/>
        <v>0</v>
      </c>
      <c r="AC335" s="3" t="s">
        <v>285</v>
      </c>
      <c r="AD335" s="25">
        <v>1</v>
      </c>
      <c r="AE335" s="20">
        <f t="shared" si="98"/>
        <v>0</v>
      </c>
      <c r="AF335" s="20">
        <f t="shared" si="99"/>
        <v>0</v>
      </c>
      <c r="AG335" s="20">
        <f t="shared" si="105"/>
        <v>1</v>
      </c>
      <c r="AH335" s="20">
        <f t="shared" si="100"/>
        <v>0</v>
      </c>
      <c r="AI335" s="20">
        <f t="shared" si="101"/>
        <v>-70.710678118654741</v>
      </c>
      <c r="AJ335" s="20">
        <f t="shared" si="102"/>
        <v>-70.710678118654769</v>
      </c>
      <c r="AK335" s="20">
        <f t="shared" si="103"/>
        <v>0</v>
      </c>
      <c r="AL335" s="19">
        <v>100</v>
      </c>
      <c r="AM335" s="23">
        <f t="shared" si="104"/>
        <v>30.48</v>
      </c>
      <c r="AN335" s="19">
        <v>3.9269908169872414</v>
      </c>
    </row>
    <row r="336" spans="1:40" ht="13.5" thickBot="1" x14ac:dyDescent="0.25">
      <c r="A336" s="5">
        <v>42571</v>
      </c>
      <c r="B336" s="3">
        <v>32</v>
      </c>
      <c r="C336" s="26" t="s">
        <v>359</v>
      </c>
      <c r="D336" s="6">
        <v>0.49791666666666662</v>
      </c>
      <c r="E336" s="13">
        <v>12</v>
      </c>
      <c r="F336" s="13">
        <f t="shared" si="94"/>
        <v>240.99999999999994</v>
      </c>
      <c r="G336" s="3" t="s">
        <v>4</v>
      </c>
      <c r="H336" s="3" t="s">
        <v>4</v>
      </c>
      <c r="I336" s="3">
        <v>24.1</v>
      </c>
      <c r="J336" s="20" t="str">
        <f t="shared" si="95"/>
        <v>.</v>
      </c>
      <c r="K336" s="20" t="str">
        <f t="shared" si="96"/>
        <v>.</v>
      </c>
      <c r="L336" s="20" t="str">
        <f t="shared" si="106"/>
        <v>.</v>
      </c>
      <c r="M336" s="3">
        <v>225</v>
      </c>
      <c r="N336" s="20" t="str">
        <f>IF(B336=B335, N335, IF(M336=".",".",IF(M336&lt;22.5,"N",IF(M336&lt;67.5,"NE",IF(M336&lt;112.5,"E",IF(M336&lt;157.5,"SE",IF(M336&lt;202.5,"S",IF(M336&lt;247.5,"SW",IF(M336&lt;292.5,"W",IF(M336&lt;337.5,"NW","N"))))))))))</f>
        <v>SW</v>
      </c>
      <c r="O336" s="20" t="str">
        <f t="shared" si="97"/>
        <v>.</v>
      </c>
      <c r="P336" s="20" t="str">
        <f t="shared" si="110"/>
        <v>.</v>
      </c>
      <c r="Q336" s="21">
        <f t="shared" si="108"/>
        <v>0</v>
      </c>
      <c r="R336" s="21">
        <f t="shared" si="109"/>
        <v>0</v>
      </c>
      <c r="S336" s="8">
        <v>0</v>
      </c>
      <c r="T336" s="21" t="s">
        <v>4</v>
      </c>
      <c r="U336" s="21" t="str">
        <f t="shared" si="107"/>
        <v>.</v>
      </c>
      <c r="V336" s="3" t="s">
        <v>6</v>
      </c>
      <c r="W336" s="3">
        <v>1.9</v>
      </c>
      <c r="X336" s="3" t="s">
        <v>4</v>
      </c>
      <c r="Y336" s="14">
        <v>2</v>
      </c>
      <c r="Z336" s="14">
        <v>1</v>
      </c>
      <c r="AA336" s="14">
        <v>0</v>
      </c>
      <c r="AB336" s="23">
        <f t="shared" si="111"/>
        <v>0</v>
      </c>
      <c r="AC336" s="3" t="s">
        <v>285</v>
      </c>
      <c r="AD336" s="25">
        <v>1</v>
      </c>
      <c r="AE336" s="20">
        <f t="shared" si="98"/>
        <v>0</v>
      </c>
      <c r="AF336" s="20">
        <f t="shared" si="99"/>
        <v>0</v>
      </c>
      <c r="AG336" s="20">
        <f t="shared" si="105"/>
        <v>1</v>
      </c>
      <c r="AH336" s="20">
        <f t="shared" si="100"/>
        <v>0</v>
      </c>
      <c r="AI336" s="20">
        <f t="shared" si="101"/>
        <v>-70.710678118654741</v>
      </c>
      <c r="AJ336" s="20">
        <f t="shared" si="102"/>
        <v>-70.710678118654769</v>
      </c>
      <c r="AK336" s="20">
        <f t="shared" si="103"/>
        <v>0</v>
      </c>
      <c r="AL336" s="19">
        <v>100</v>
      </c>
      <c r="AM336" s="23">
        <f t="shared" si="104"/>
        <v>30.48</v>
      </c>
      <c r="AN336" s="19">
        <v>3.9269908169872414</v>
      </c>
    </row>
    <row r="337" spans="1:40" ht="13.5" thickBot="1" x14ac:dyDescent="0.25">
      <c r="A337" s="5">
        <v>42571</v>
      </c>
      <c r="B337" s="3">
        <v>32</v>
      </c>
      <c r="C337" s="26" t="s">
        <v>359</v>
      </c>
      <c r="D337" s="6">
        <v>0.54097222222222219</v>
      </c>
      <c r="E337" s="13">
        <v>13</v>
      </c>
      <c r="F337" s="13">
        <f t="shared" si="94"/>
        <v>302.99999999999994</v>
      </c>
      <c r="G337" s="3" t="s">
        <v>4</v>
      </c>
      <c r="H337" s="3" t="s">
        <v>4</v>
      </c>
      <c r="I337" s="3">
        <v>29.4</v>
      </c>
      <c r="J337" s="20" t="str">
        <f t="shared" si="95"/>
        <v>.</v>
      </c>
      <c r="K337" s="20" t="str">
        <f t="shared" si="96"/>
        <v>.</v>
      </c>
      <c r="L337" s="20" t="str">
        <f t="shared" si="106"/>
        <v>.</v>
      </c>
      <c r="M337" s="3">
        <v>225</v>
      </c>
      <c r="N337" s="20" t="str">
        <f>IF(B337=B337, N336, IF(M337=".",".",IF(M337&lt;22.5,"N",IF(M337&lt;67.5,"NE",IF(M337&lt;112.5,"E",IF(M337&lt;157.5,"SE",IF(M337&lt;202.5,"S",IF(M337&lt;247.5,"SW",IF(M337&lt;292.5,"W",IF(M337&lt;337.5,"NW","N"))))))))))</f>
        <v>SW</v>
      </c>
      <c r="O337" s="20" t="str">
        <f t="shared" si="97"/>
        <v>.</v>
      </c>
      <c r="P337" s="20" t="str">
        <f t="shared" si="110"/>
        <v>.</v>
      </c>
      <c r="Q337" s="21">
        <f t="shared" si="108"/>
        <v>0</v>
      </c>
      <c r="R337" s="21">
        <f t="shared" si="109"/>
        <v>0</v>
      </c>
      <c r="S337" s="8">
        <v>1</v>
      </c>
      <c r="T337" s="21" t="s">
        <v>4</v>
      </c>
      <c r="U337" s="21" t="str">
        <f t="shared" si="107"/>
        <v>.</v>
      </c>
      <c r="V337" s="3" t="s">
        <v>7</v>
      </c>
      <c r="W337" s="3">
        <v>2.2000000000000002</v>
      </c>
      <c r="X337" s="3" t="s">
        <v>152</v>
      </c>
      <c r="Y337" s="14">
        <v>2</v>
      </c>
      <c r="Z337" s="14">
        <v>1</v>
      </c>
      <c r="AA337" s="14">
        <v>0</v>
      </c>
      <c r="AB337" s="23">
        <f t="shared" si="111"/>
        <v>0</v>
      </c>
      <c r="AC337" s="3" t="s">
        <v>285</v>
      </c>
      <c r="AD337" s="25">
        <v>1</v>
      </c>
      <c r="AE337" s="20">
        <f t="shared" si="98"/>
        <v>0</v>
      </c>
      <c r="AF337" s="20">
        <f t="shared" si="99"/>
        <v>0</v>
      </c>
      <c r="AG337" s="20">
        <f t="shared" si="105"/>
        <v>1</v>
      </c>
      <c r="AH337" s="20">
        <f t="shared" si="100"/>
        <v>0</v>
      </c>
      <c r="AI337" s="20">
        <f t="shared" si="101"/>
        <v>-70.710678118654741</v>
      </c>
      <c r="AJ337" s="20">
        <f t="shared" si="102"/>
        <v>-70.710678118654769</v>
      </c>
      <c r="AK337" s="20">
        <f t="shared" si="103"/>
        <v>0</v>
      </c>
      <c r="AL337" s="19">
        <v>100</v>
      </c>
      <c r="AM337" s="23">
        <f t="shared" si="104"/>
        <v>30.48</v>
      </c>
      <c r="AN337" s="19">
        <v>3.9269908169872414</v>
      </c>
    </row>
    <row r="338" spans="1:40" ht="13.5" thickBot="1" x14ac:dyDescent="0.25">
      <c r="A338" s="5">
        <v>42571</v>
      </c>
      <c r="B338" s="3">
        <v>32</v>
      </c>
      <c r="C338" s="26" t="s">
        <v>359</v>
      </c>
      <c r="D338" s="6">
        <v>0.58263888888888882</v>
      </c>
      <c r="E338" s="13">
        <v>14</v>
      </c>
      <c r="F338" s="13">
        <f t="shared" si="94"/>
        <v>362.99999999999989</v>
      </c>
      <c r="G338" s="3">
        <v>45.6</v>
      </c>
      <c r="H338" s="3" t="s">
        <v>365</v>
      </c>
      <c r="I338" s="3">
        <v>30.6</v>
      </c>
      <c r="J338" s="20">
        <f t="shared" si="95"/>
        <v>2.4821932727084137</v>
      </c>
      <c r="K338" s="20">
        <f t="shared" si="96"/>
        <v>217.78080153804251</v>
      </c>
      <c r="L338" s="20">
        <f>K338-MOD(M337+180,360)</f>
        <v>172.78080153804251</v>
      </c>
      <c r="M338" s="3">
        <v>224</v>
      </c>
      <c r="N338" s="20" t="str">
        <f>IF(B338=B337, N337, IF(M338=".",".",IF(M338&lt;22.5,"N",IF(M338&lt;67.5,"NE",IF(M338&lt;112.5,"E",IF(M338&lt;157.5,"SE",IF(M338&lt;202.5,"S",IF(M338&lt;247.5,"SW",IF(M338&lt;292.5,"W",IF(M338&lt;337.5,"NW","N"))))))))))</f>
        <v>SW</v>
      </c>
      <c r="O338" s="20" t="str">
        <f t="shared" si="97"/>
        <v>SW</v>
      </c>
      <c r="P338" s="20">
        <f t="shared" si="110"/>
        <v>6</v>
      </c>
      <c r="Q338" s="21">
        <f t="shared" si="108"/>
        <v>16.110042593727773</v>
      </c>
      <c r="R338" s="21">
        <f t="shared" si="109"/>
        <v>16.110042593727773</v>
      </c>
      <c r="S338" s="8">
        <v>1</v>
      </c>
      <c r="T338" s="21" t="s">
        <v>4</v>
      </c>
      <c r="U338" s="21" t="str">
        <f t="shared" si="107"/>
        <v>.</v>
      </c>
      <c r="V338" s="3" t="s">
        <v>6</v>
      </c>
      <c r="W338" s="3">
        <v>0.6</v>
      </c>
      <c r="X338" s="3" t="s">
        <v>113</v>
      </c>
      <c r="Y338" s="14">
        <v>0</v>
      </c>
      <c r="Z338" s="14">
        <v>0</v>
      </c>
      <c r="AA338" s="14">
        <v>1</v>
      </c>
      <c r="AB338" s="23">
        <f t="shared" si="111"/>
        <v>1</v>
      </c>
      <c r="AC338" s="3" t="s">
        <v>285</v>
      </c>
      <c r="AD338" s="25">
        <v>1</v>
      </c>
      <c r="AE338" s="20">
        <f t="shared" si="98"/>
        <v>-12.73273872062876</v>
      </c>
      <c r="AF338" s="20">
        <f t="shared" si="99"/>
        <v>-12.73273872062876</v>
      </c>
      <c r="AG338" s="20">
        <f t="shared" si="105"/>
        <v>1</v>
      </c>
      <c r="AH338" s="20">
        <f t="shared" si="100"/>
        <v>16.110042593727773</v>
      </c>
      <c r="AI338" s="20">
        <f t="shared" si="101"/>
        <v>-80.580370973243689</v>
      </c>
      <c r="AJ338" s="20">
        <f t="shared" si="102"/>
        <v>-83.443416839283529</v>
      </c>
      <c r="AK338" s="20">
        <f t="shared" si="103"/>
        <v>-9.8696928545889477</v>
      </c>
      <c r="AL338" s="19">
        <v>116</v>
      </c>
      <c r="AM338" s="23">
        <f t="shared" si="104"/>
        <v>35.3568</v>
      </c>
      <c r="AN338" s="19">
        <v>3.9095375244672983</v>
      </c>
    </row>
    <row r="339" spans="1:40" ht="13.5" thickBot="1" x14ac:dyDescent="0.25">
      <c r="A339" s="5">
        <v>42571</v>
      </c>
      <c r="B339" s="3">
        <v>32</v>
      </c>
      <c r="C339" s="26" t="s">
        <v>359</v>
      </c>
      <c r="D339" s="6">
        <v>0.62430555555555556</v>
      </c>
      <c r="E339" s="13">
        <v>15</v>
      </c>
      <c r="F339" s="13">
        <f t="shared" si="94"/>
        <v>423</v>
      </c>
      <c r="G339" s="3">
        <v>44.4</v>
      </c>
      <c r="H339" s="3" t="s">
        <v>365</v>
      </c>
      <c r="I339" s="3">
        <v>32.5</v>
      </c>
      <c r="J339" s="20" t="str">
        <f t="shared" si="95"/>
        <v>.</v>
      </c>
      <c r="K339" s="20" t="str">
        <f t="shared" si="96"/>
        <v>.</v>
      </c>
      <c r="L339" s="20" t="str">
        <f t="shared" si="106"/>
        <v>.</v>
      </c>
      <c r="M339" s="3">
        <v>224</v>
      </c>
      <c r="N339" s="20" t="str">
        <f>IF(B339=B339, N338, IF(M339=".",".",IF(M339&lt;22.5,"N",IF(M339&lt;67.5,"NE",IF(M339&lt;112.5,"E",IF(M339&lt;157.5,"SE",IF(M339&lt;202.5,"S",IF(M339&lt;247.5,"SW",IF(M339&lt;292.5,"W",IF(M339&lt;337.5,"NW","N"))))))))))</f>
        <v>SW</v>
      </c>
      <c r="O339" s="20" t="str">
        <f t="shared" si="97"/>
        <v>.</v>
      </c>
      <c r="P339" s="20" t="str">
        <f t="shared" si="110"/>
        <v>.</v>
      </c>
      <c r="Q339" s="21">
        <f t="shared" si="108"/>
        <v>0</v>
      </c>
      <c r="R339" s="21">
        <f t="shared" si="109"/>
        <v>16.110042593727773</v>
      </c>
      <c r="S339" s="8">
        <v>1</v>
      </c>
      <c r="T339" s="21">
        <f>SQRT((AJ339-AJ332)^2+(AI339-AI332)^2)</f>
        <v>16.110042593727773</v>
      </c>
      <c r="U339" s="21">
        <f t="shared" si="107"/>
        <v>1</v>
      </c>
      <c r="V339" s="3" t="s">
        <v>6</v>
      </c>
      <c r="W339" s="3">
        <v>3.4</v>
      </c>
      <c r="X339" s="3" t="s">
        <v>147</v>
      </c>
      <c r="Y339" s="14">
        <v>0</v>
      </c>
      <c r="Z339" s="14">
        <v>0</v>
      </c>
      <c r="AA339" s="14">
        <v>1</v>
      </c>
      <c r="AB339" s="23" t="str">
        <f t="shared" si="111"/>
        <v>.</v>
      </c>
      <c r="AC339" s="3" t="s">
        <v>285</v>
      </c>
      <c r="AD339" s="25">
        <v>1</v>
      </c>
      <c r="AE339" s="20">
        <f t="shared" si="98"/>
        <v>0</v>
      </c>
      <c r="AF339" s="20">
        <f t="shared" si="99"/>
        <v>0</v>
      </c>
      <c r="AG339" s="20">
        <f t="shared" si="105"/>
        <v>1</v>
      </c>
      <c r="AH339" s="20">
        <f t="shared" si="100"/>
        <v>0</v>
      </c>
      <c r="AI339" s="20">
        <f t="shared" si="101"/>
        <v>-80.580370973243689</v>
      </c>
      <c r="AJ339" s="20">
        <f t="shared" si="102"/>
        <v>-83.443416839283529</v>
      </c>
      <c r="AK339" s="20">
        <f t="shared" si="103"/>
        <v>0</v>
      </c>
      <c r="AL339" s="19">
        <v>116</v>
      </c>
      <c r="AM339" s="23">
        <f t="shared" si="104"/>
        <v>35.3568</v>
      </c>
      <c r="AN339" s="19">
        <v>3.9095375244672983</v>
      </c>
    </row>
    <row r="340" spans="1:40" ht="13.5" thickBot="1" x14ac:dyDescent="0.25">
      <c r="A340" s="5">
        <v>42571</v>
      </c>
      <c r="B340" s="3">
        <v>32</v>
      </c>
      <c r="C340" s="26" t="s">
        <v>359</v>
      </c>
      <c r="D340" s="6">
        <v>0.6645833333333333</v>
      </c>
      <c r="E340" s="13">
        <v>16</v>
      </c>
      <c r="F340" s="13">
        <f t="shared" si="94"/>
        <v>480.99999999999994</v>
      </c>
      <c r="G340" s="3">
        <v>45.4</v>
      </c>
      <c r="H340" s="3" t="s">
        <v>365</v>
      </c>
      <c r="I340" s="3">
        <v>34.4</v>
      </c>
      <c r="J340" s="20" t="str">
        <f t="shared" si="95"/>
        <v>.</v>
      </c>
      <c r="K340" s="20" t="str">
        <f t="shared" si="96"/>
        <v>.</v>
      </c>
      <c r="L340" s="20" t="str">
        <f t="shared" si="106"/>
        <v>.</v>
      </c>
      <c r="M340" s="3" t="s">
        <v>4</v>
      </c>
      <c r="N340" s="20" t="str">
        <f>IF(B340=B339, N339, IF(M340=".",".",IF(M340&lt;22.5,"N",IF(M340&lt;67.5,"NE",IF(M340&lt;112.5,"E",IF(M340&lt;157.5,"SE",IF(M340&lt;202.5,"S",IF(M340&lt;247.5,"SW",IF(M340&lt;292.5,"W",IF(M340&lt;337.5,"NW","N"))))))))))</f>
        <v>SW</v>
      </c>
      <c r="O340" s="20" t="str">
        <f t="shared" si="97"/>
        <v>.</v>
      </c>
      <c r="P340" s="20" t="str">
        <f t="shared" si="110"/>
        <v>.</v>
      </c>
      <c r="Q340" s="21" t="str">
        <f t="shared" si="108"/>
        <v>.</v>
      </c>
      <c r="R340" s="21" t="str">
        <f t="shared" si="109"/>
        <v>.</v>
      </c>
      <c r="S340" s="8" t="s">
        <v>4</v>
      </c>
      <c r="T340" s="21" t="s">
        <v>4</v>
      </c>
      <c r="U340" s="21" t="str">
        <f t="shared" si="107"/>
        <v>.</v>
      </c>
      <c r="V340" s="3" t="s">
        <v>4</v>
      </c>
      <c r="W340" s="3">
        <v>2.5</v>
      </c>
      <c r="X340" s="3" t="s">
        <v>147</v>
      </c>
      <c r="Y340" s="14">
        <v>0</v>
      </c>
      <c r="Z340" s="14">
        <v>0</v>
      </c>
      <c r="AA340" s="14">
        <v>1</v>
      </c>
      <c r="AB340" s="23" t="str">
        <f t="shared" si="111"/>
        <v>.</v>
      </c>
      <c r="AC340" s="3" t="s">
        <v>285</v>
      </c>
      <c r="AD340" s="25">
        <v>1</v>
      </c>
      <c r="AE340" s="20" t="str">
        <f t="shared" si="98"/>
        <v>.</v>
      </c>
      <c r="AF340" s="20" t="str">
        <f t="shared" si="99"/>
        <v>.</v>
      </c>
      <c r="AG340" s="20" t="str">
        <f t="shared" si="105"/>
        <v>.</v>
      </c>
      <c r="AH340" s="20" t="str">
        <f t="shared" si="100"/>
        <v>.</v>
      </c>
      <c r="AI340" s="20" t="str">
        <f t="shared" si="101"/>
        <v>.</v>
      </c>
      <c r="AJ340" s="20" t="str">
        <f t="shared" si="102"/>
        <v>.</v>
      </c>
      <c r="AK340" s="20" t="str">
        <f t="shared" si="103"/>
        <v>.</v>
      </c>
      <c r="AL340" s="19" t="s">
        <v>4</v>
      </c>
      <c r="AM340" s="23" t="str">
        <f t="shared" si="104"/>
        <v>.</v>
      </c>
      <c r="AN340" s="19" t="s">
        <v>4</v>
      </c>
    </row>
    <row r="341" spans="1:40" ht="13.5" thickBot="1" x14ac:dyDescent="0.25">
      <c r="A341" s="5">
        <v>42571</v>
      </c>
      <c r="B341" s="3">
        <v>32</v>
      </c>
      <c r="C341" s="26" t="s">
        <v>359</v>
      </c>
      <c r="D341" s="6">
        <v>0.70694444444444438</v>
      </c>
      <c r="E341" s="13">
        <v>17</v>
      </c>
      <c r="F341" s="13">
        <f t="shared" si="94"/>
        <v>541.99999999999989</v>
      </c>
      <c r="G341" s="3">
        <v>39.799999999999997</v>
      </c>
      <c r="H341" s="3" t="s">
        <v>365</v>
      </c>
      <c r="I341" s="3">
        <v>30.7</v>
      </c>
      <c r="J341" s="20" t="str">
        <f t="shared" si="95"/>
        <v>.</v>
      </c>
      <c r="K341" s="20" t="str">
        <f t="shared" si="96"/>
        <v>.</v>
      </c>
      <c r="L341" s="20" t="str">
        <f t="shared" si="106"/>
        <v>.</v>
      </c>
      <c r="M341" s="3" t="s">
        <v>4</v>
      </c>
      <c r="N341" s="20" t="str">
        <f>IF(B341=B341, N340, IF(M341=".",".",IF(M341&lt;22.5,"N",IF(M341&lt;67.5,"NE",IF(M341&lt;112.5,"E",IF(M341&lt;157.5,"SE",IF(M341&lt;202.5,"S",IF(M341&lt;247.5,"SW",IF(M341&lt;292.5,"W",IF(M341&lt;337.5,"NW","N"))))))))))</f>
        <v>SW</v>
      </c>
      <c r="O341" s="20" t="str">
        <f t="shared" si="97"/>
        <v>.</v>
      </c>
      <c r="P341" s="20" t="str">
        <f t="shared" si="110"/>
        <v>.</v>
      </c>
      <c r="Q341" s="21" t="str">
        <f t="shared" si="108"/>
        <v>.</v>
      </c>
      <c r="R341" s="21" t="str">
        <f t="shared" si="109"/>
        <v>.</v>
      </c>
      <c r="S341" s="8" t="s">
        <v>4</v>
      </c>
      <c r="T341" s="21" t="s">
        <v>4</v>
      </c>
      <c r="U341" s="21" t="str">
        <f t="shared" si="107"/>
        <v>.</v>
      </c>
      <c r="V341" s="3" t="s">
        <v>4</v>
      </c>
      <c r="W341" s="3">
        <v>3.6</v>
      </c>
      <c r="X341" s="3" t="s">
        <v>156</v>
      </c>
      <c r="Y341" s="14">
        <v>0</v>
      </c>
      <c r="Z341" s="14">
        <v>0</v>
      </c>
      <c r="AA341" s="14">
        <v>1</v>
      </c>
      <c r="AB341" s="23" t="str">
        <f t="shared" si="111"/>
        <v>.</v>
      </c>
      <c r="AC341" s="3" t="s">
        <v>285</v>
      </c>
      <c r="AD341" s="25">
        <v>1</v>
      </c>
      <c r="AE341" s="20" t="str">
        <f t="shared" si="98"/>
        <v>.</v>
      </c>
      <c r="AF341" s="20" t="str">
        <f t="shared" si="99"/>
        <v>.</v>
      </c>
      <c r="AG341" s="20" t="str">
        <f t="shared" si="105"/>
        <v>.</v>
      </c>
      <c r="AH341" s="20" t="str">
        <f t="shared" si="100"/>
        <v>.</v>
      </c>
      <c r="AI341" s="20" t="str">
        <f t="shared" si="101"/>
        <v>.</v>
      </c>
      <c r="AJ341" s="20" t="str">
        <f t="shared" si="102"/>
        <v>.</v>
      </c>
      <c r="AK341" s="20" t="str">
        <f t="shared" si="103"/>
        <v>.</v>
      </c>
      <c r="AL341" s="19" t="s">
        <v>4</v>
      </c>
      <c r="AM341" s="23" t="str">
        <f t="shared" si="104"/>
        <v>.</v>
      </c>
      <c r="AN341" s="19" t="s">
        <v>4</v>
      </c>
    </row>
    <row r="342" spans="1:40" ht="13.5" thickBot="1" x14ac:dyDescent="0.25">
      <c r="A342" s="5">
        <v>42571</v>
      </c>
      <c r="B342" s="3">
        <v>32</v>
      </c>
      <c r="C342" s="26" t="s">
        <v>359</v>
      </c>
      <c r="D342" s="6">
        <v>0.74722222222222223</v>
      </c>
      <c r="E342" s="13">
        <v>18</v>
      </c>
      <c r="F342" s="13">
        <f t="shared" si="94"/>
        <v>600</v>
      </c>
      <c r="G342" s="3">
        <v>33.4</v>
      </c>
      <c r="H342" s="3" t="s">
        <v>365</v>
      </c>
      <c r="I342" s="3">
        <v>27.9</v>
      </c>
      <c r="J342" s="20" t="str">
        <f t="shared" si="95"/>
        <v>.</v>
      </c>
      <c r="K342" s="20" t="str">
        <f t="shared" si="96"/>
        <v>.</v>
      </c>
      <c r="L342" s="20" t="str">
        <f t="shared" si="106"/>
        <v>.</v>
      </c>
      <c r="M342" s="3" t="s">
        <v>4</v>
      </c>
      <c r="N342" s="20" t="str">
        <f>IF(B342=B341, N341, IF(M342=".",".",IF(M342&lt;22.5,"N",IF(M342&lt;67.5,"NE",IF(M342&lt;112.5,"E",IF(M342&lt;157.5,"SE",IF(M342&lt;202.5,"S",IF(M342&lt;247.5,"SW",IF(M342&lt;292.5,"W",IF(M342&lt;337.5,"NW","N"))))))))))</f>
        <v>SW</v>
      </c>
      <c r="O342" s="20" t="str">
        <f t="shared" si="97"/>
        <v>.</v>
      </c>
      <c r="P342" s="20" t="str">
        <f t="shared" si="110"/>
        <v>.</v>
      </c>
      <c r="Q342" s="21" t="str">
        <f t="shared" si="108"/>
        <v>.</v>
      </c>
      <c r="R342" s="21" t="str">
        <f t="shared" si="109"/>
        <v>.</v>
      </c>
      <c r="S342" s="8" t="s">
        <v>4</v>
      </c>
      <c r="T342" s="21" t="s">
        <v>4</v>
      </c>
      <c r="U342" s="21" t="str">
        <f t="shared" si="107"/>
        <v>.</v>
      </c>
      <c r="V342" s="3" t="s">
        <v>4</v>
      </c>
      <c r="W342" s="3">
        <v>0.4</v>
      </c>
      <c r="X342" s="3" t="s">
        <v>147</v>
      </c>
      <c r="Y342" s="14">
        <v>0</v>
      </c>
      <c r="Z342" s="14">
        <v>0</v>
      </c>
      <c r="AA342" s="14">
        <v>1</v>
      </c>
      <c r="AB342" s="23" t="str">
        <f t="shared" si="111"/>
        <v>.</v>
      </c>
      <c r="AC342" s="3" t="s">
        <v>285</v>
      </c>
      <c r="AD342" s="25">
        <v>1</v>
      </c>
      <c r="AE342" s="20" t="str">
        <f t="shared" si="98"/>
        <v>.</v>
      </c>
      <c r="AF342" s="20" t="str">
        <f t="shared" si="99"/>
        <v>.</v>
      </c>
      <c r="AG342" s="20" t="str">
        <f t="shared" si="105"/>
        <v>.</v>
      </c>
      <c r="AH342" s="20" t="str">
        <f t="shared" si="100"/>
        <v>.</v>
      </c>
      <c r="AI342" s="20" t="str">
        <f t="shared" si="101"/>
        <v>.</v>
      </c>
      <c r="AJ342" s="20" t="str">
        <f t="shared" si="102"/>
        <v>.</v>
      </c>
      <c r="AK342" s="20" t="str">
        <f t="shared" si="103"/>
        <v>.</v>
      </c>
      <c r="AL342" s="19" t="s">
        <v>4</v>
      </c>
      <c r="AM342" s="23" t="str">
        <f t="shared" si="104"/>
        <v>.</v>
      </c>
      <c r="AN342" s="19" t="s">
        <v>4</v>
      </c>
    </row>
    <row r="343" spans="1:40" ht="13.5" thickBot="1" x14ac:dyDescent="0.25">
      <c r="A343" s="5">
        <v>42571</v>
      </c>
      <c r="B343" s="3">
        <v>33</v>
      </c>
      <c r="C343" s="26" t="s">
        <v>359</v>
      </c>
      <c r="D343" s="6">
        <v>0.33055555555555555</v>
      </c>
      <c r="E343" s="13">
        <v>8</v>
      </c>
      <c r="F343" s="13">
        <f t="shared" si="94"/>
        <v>0</v>
      </c>
      <c r="G343" s="3">
        <v>27.3</v>
      </c>
      <c r="H343" s="3" t="s">
        <v>365</v>
      </c>
      <c r="I343" s="3">
        <v>24.3</v>
      </c>
      <c r="J343" s="20" t="str">
        <f t="shared" si="95"/>
        <v>.</v>
      </c>
      <c r="K343" s="20" t="str">
        <f t="shared" si="96"/>
        <v>.</v>
      </c>
      <c r="L343" s="20" t="str">
        <f t="shared" si="106"/>
        <v>.</v>
      </c>
      <c r="M343" s="3">
        <v>225</v>
      </c>
      <c r="N343" s="20" t="str">
        <f>IF(B343=B343, N342, IF(M343=".",".",IF(M343&lt;22.5,"N",IF(M343&lt;67.5,"NE",IF(M343&lt;112.5,"E",IF(M343&lt;157.5,"SE",IF(M343&lt;202.5,"S",IF(M343&lt;247.5,"SW",IF(M343&lt;292.5,"W",IF(M343&lt;337.5,"NW","N"))))))))))</f>
        <v>SW</v>
      </c>
      <c r="O343" s="20" t="str">
        <f t="shared" si="97"/>
        <v>.</v>
      </c>
      <c r="P343" s="20" t="str">
        <f t="shared" si="110"/>
        <v>.</v>
      </c>
      <c r="Q343" s="21">
        <f t="shared" si="108"/>
        <v>0</v>
      </c>
      <c r="R343" s="21">
        <f t="shared" si="109"/>
        <v>0</v>
      </c>
      <c r="S343" s="8">
        <v>0</v>
      </c>
      <c r="T343" s="21" t="s">
        <v>4</v>
      </c>
      <c r="U343" s="21" t="str">
        <f t="shared" si="107"/>
        <v>.</v>
      </c>
      <c r="V343" s="3" t="s">
        <v>8</v>
      </c>
      <c r="W343" s="3">
        <v>0</v>
      </c>
      <c r="X343" s="3" t="s">
        <v>4</v>
      </c>
      <c r="Y343" s="14">
        <v>2</v>
      </c>
      <c r="Z343" s="14">
        <v>1</v>
      </c>
      <c r="AA343" s="14">
        <v>0</v>
      </c>
      <c r="AB343" s="23">
        <f t="shared" si="111"/>
        <v>0</v>
      </c>
      <c r="AC343" s="3" t="s">
        <v>286</v>
      </c>
      <c r="AD343" s="25">
        <v>1</v>
      </c>
      <c r="AE343" s="20" t="str">
        <f t="shared" si="98"/>
        <v>.</v>
      </c>
      <c r="AF343" s="20" t="str">
        <f t="shared" si="99"/>
        <v>.</v>
      </c>
      <c r="AG343" s="20" t="str">
        <f t="shared" si="105"/>
        <v>.</v>
      </c>
      <c r="AH343" s="20" t="str">
        <f t="shared" si="100"/>
        <v>.</v>
      </c>
      <c r="AI343" s="20">
        <f t="shared" si="101"/>
        <v>-70.710678118654741</v>
      </c>
      <c r="AJ343" s="20">
        <f t="shared" si="102"/>
        <v>-70.710678118654769</v>
      </c>
      <c r="AK343" s="20" t="str">
        <f t="shared" si="103"/>
        <v>.</v>
      </c>
      <c r="AL343" s="19">
        <v>100</v>
      </c>
      <c r="AM343" s="23">
        <f t="shared" si="104"/>
        <v>30.48</v>
      </c>
      <c r="AN343" s="19">
        <v>3.9269908169872414</v>
      </c>
    </row>
    <row r="344" spans="1:40" ht="13.5" thickBot="1" x14ac:dyDescent="0.25">
      <c r="A344" s="5">
        <v>42571</v>
      </c>
      <c r="B344" s="3">
        <v>33</v>
      </c>
      <c r="C344" s="26" t="s">
        <v>359</v>
      </c>
      <c r="D344" s="6">
        <v>0.375</v>
      </c>
      <c r="E344" s="13">
        <v>9</v>
      </c>
      <c r="F344" s="13">
        <f t="shared" si="94"/>
        <v>64.000000000000014</v>
      </c>
      <c r="G344" s="3" t="s">
        <v>4</v>
      </c>
      <c r="H344" s="3" t="s">
        <v>4</v>
      </c>
      <c r="I344" s="3">
        <v>25.9</v>
      </c>
      <c r="J344" s="20" t="str">
        <f t="shared" si="95"/>
        <v>.</v>
      </c>
      <c r="K344" s="20" t="str">
        <f t="shared" si="96"/>
        <v>.</v>
      </c>
      <c r="L344" s="20" t="str">
        <f t="shared" si="106"/>
        <v>.</v>
      </c>
      <c r="M344" s="3">
        <v>225</v>
      </c>
      <c r="N344" s="20" t="str">
        <f>IF(B344=B343, N343, IF(M344=".",".",IF(M344&lt;22.5,"N",IF(M344&lt;67.5,"NE",IF(M344&lt;112.5,"E",IF(M344&lt;157.5,"SE",IF(M344&lt;202.5,"S",IF(M344&lt;247.5,"SW",IF(M344&lt;292.5,"W",IF(M344&lt;337.5,"NW","N"))))))))))</f>
        <v>SW</v>
      </c>
      <c r="O344" s="20" t="str">
        <f t="shared" si="97"/>
        <v>.</v>
      </c>
      <c r="P344" s="20" t="str">
        <f t="shared" si="110"/>
        <v>.</v>
      </c>
      <c r="Q344" s="21">
        <f t="shared" si="108"/>
        <v>0</v>
      </c>
      <c r="R344" s="21">
        <f t="shared" si="109"/>
        <v>0</v>
      </c>
      <c r="S344" s="8">
        <v>0</v>
      </c>
      <c r="T344" s="21" t="s">
        <v>4</v>
      </c>
      <c r="U344" s="21" t="str">
        <f t="shared" si="107"/>
        <v>.</v>
      </c>
      <c r="V344" s="3" t="s">
        <v>8</v>
      </c>
      <c r="W344" s="3">
        <v>1.8</v>
      </c>
      <c r="X344" s="3" t="s">
        <v>19</v>
      </c>
      <c r="Y344" s="14">
        <v>2</v>
      </c>
      <c r="Z344" s="14">
        <v>1</v>
      </c>
      <c r="AA344" s="14">
        <v>0</v>
      </c>
      <c r="AB344" s="23">
        <f t="shared" si="111"/>
        <v>0</v>
      </c>
      <c r="AC344" s="3" t="s">
        <v>286</v>
      </c>
      <c r="AD344" s="25">
        <v>1</v>
      </c>
      <c r="AE344" s="20">
        <f t="shared" si="98"/>
        <v>0</v>
      </c>
      <c r="AF344" s="20">
        <f t="shared" si="99"/>
        <v>0</v>
      </c>
      <c r="AG344" s="20">
        <f t="shared" si="105"/>
        <v>1</v>
      </c>
      <c r="AH344" s="20">
        <f t="shared" si="100"/>
        <v>0</v>
      </c>
      <c r="AI344" s="20">
        <f t="shared" si="101"/>
        <v>-70.710678118654741</v>
      </c>
      <c r="AJ344" s="20">
        <f t="shared" si="102"/>
        <v>-70.710678118654769</v>
      </c>
      <c r="AK344" s="20">
        <f t="shared" si="103"/>
        <v>0</v>
      </c>
      <c r="AL344" s="19">
        <v>100</v>
      </c>
      <c r="AM344" s="23">
        <f t="shared" si="104"/>
        <v>30.48</v>
      </c>
      <c r="AN344" s="19">
        <v>3.9269908169872414</v>
      </c>
    </row>
    <row r="345" spans="1:40" ht="13.5" thickBot="1" x14ac:dyDescent="0.25">
      <c r="A345" s="5">
        <v>42571</v>
      </c>
      <c r="B345" s="3">
        <v>33</v>
      </c>
      <c r="C345" s="26" t="s">
        <v>359</v>
      </c>
      <c r="D345" s="6">
        <v>0.41597222222222219</v>
      </c>
      <c r="E345" s="13">
        <v>10</v>
      </c>
      <c r="F345" s="13">
        <f t="shared" si="94"/>
        <v>122.99999999999997</v>
      </c>
      <c r="G345" s="3" t="s">
        <v>4</v>
      </c>
      <c r="H345" s="3" t="s">
        <v>4</v>
      </c>
      <c r="I345" s="3">
        <v>29.9</v>
      </c>
      <c r="J345" s="20" t="str">
        <f t="shared" si="95"/>
        <v>.</v>
      </c>
      <c r="K345" s="20" t="str">
        <f t="shared" si="96"/>
        <v>.</v>
      </c>
      <c r="L345" s="20" t="str">
        <f t="shared" si="106"/>
        <v>.</v>
      </c>
      <c r="M345" s="3">
        <v>225</v>
      </c>
      <c r="N345" s="20" t="str">
        <f>IF(B345=B345, N344, IF(M345=".",".",IF(M345&lt;22.5,"N",IF(M345&lt;67.5,"NE",IF(M345&lt;112.5,"E",IF(M345&lt;157.5,"SE",IF(M345&lt;202.5,"S",IF(M345&lt;247.5,"SW",IF(M345&lt;292.5,"W",IF(M345&lt;337.5,"NW","N"))))))))))</f>
        <v>SW</v>
      </c>
      <c r="O345" s="20" t="str">
        <f t="shared" si="97"/>
        <v>.</v>
      </c>
      <c r="P345" s="20" t="str">
        <f t="shared" si="110"/>
        <v>.</v>
      </c>
      <c r="Q345" s="21">
        <f t="shared" si="108"/>
        <v>0</v>
      </c>
      <c r="R345" s="21">
        <f t="shared" si="109"/>
        <v>0</v>
      </c>
      <c r="S345" s="8">
        <v>0</v>
      </c>
      <c r="T345" s="21" t="s">
        <v>4</v>
      </c>
      <c r="U345" s="21" t="str">
        <f t="shared" si="107"/>
        <v>.</v>
      </c>
      <c r="V345" s="3" t="s">
        <v>8</v>
      </c>
      <c r="W345" s="3">
        <v>5.6</v>
      </c>
      <c r="X345" s="3" t="s">
        <v>108</v>
      </c>
      <c r="Y345" s="14">
        <v>2</v>
      </c>
      <c r="Z345" s="14">
        <v>1</v>
      </c>
      <c r="AA345" s="14">
        <v>0</v>
      </c>
      <c r="AB345" s="23">
        <f t="shared" si="111"/>
        <v>0</v>
      </c>
      <c r="AC345" s="3" t="s">
        <v>286</v>
      </c>
      <c r="AD345" s="25">
        <v>1</v>
      </c>
      <c r="AE345" s="20">
        <f t="shared" si="98"/>
        <v>0</v>
      </c>
      <c r="AF345" s="20">
        <f t="shared" si="99"/>
        <v>0</v>
      </c>
      <c r="AG345" s="20">
        <f t="shared" si="105"/>
        <v>1</v>
      </c>
      <c r="AH345" s="20">
        <f t="shared" si="100"/>
        <v>0</v>
      </c>
      <c r="AI345" s="20">
        <f t="shared" si="101"/>
        <v>-70.710678118654741</v>
      </c>
      <c r="AJ345" s="20">
        <f t="shared" si="102"/>
        <v>-70.710678118654769</v>
      </c>
      <c r="AK345" s="20">
        <f t="shared" si="103"/>
        <v>0</v>
      </c>
      <c r="AL345" s="19">
        <v>100</v>
      </c>
      <c r="AM345" s="23">
        <f t="shared" si="104"/>
        <v>30.48</v>
      </c>
      <c r="AN345" s="19">
        <v>3.9269908169872414</v>
      </c>
    </row>
    <row r="346" spans="1:40" ht="13.5" thickBot="1" x14ac:dyDescent="0.25">
      <c r="A346" s="5">
        <v>42571</v>
      </c>
      <c r="B346" s="3">
        <v>33</v>
      </c>
      <c r="C346" s="26" t="s">
        <v>359</v>
      </c>
      <c r="D346" s="6">
        <v>0.46180555555555558</v>
      </c>
      <c r="E346" s="13">
        <v>11</v>
      </c>
      <c r="F346" s="13">
        <f t="shared" si="94"/>
        <v>189.00000000000006</v>
      </c>
      <c r="G346" s="3">
        <v>27.6</v>
      </c>
      <c r="H346" s="3" t="s">
        <v>366</v>
      </c>
      <c r="I346" s="3">
        <v>25.7</v>
      </c>
      <c r="J346" s="20">
        <f t="shared" si="95"/>
        <v>0.78539816339743818</v>
      </c>
      <c r="K346" s="20">
        <f t="shared" si="96"/>
        <v>44.999999999999424</v>
      </c>
      <c r="L346" s="20">
        <v>0</v>
      </c>
      <c r="M346" s="3">
        <v>225</v>
      </c>
      <c r="N346" s="20" t="str">
        <f>IF(B346=B345, N345, IF(M346=".",".",IF(M346&lt;22.5,"N",IF(M346&lt;67.5,"NE",IF(M346&lt;112.5,"E",IF(M346&lt;157.5,"SE",IF(M346&lt;202.5,"S",IF(M346&lt;247.5,"SW",IF(M346&lt;292.5,"W",IF(M346&lt;337.5,"NW","N"))))))))))</f>
        <v>SW</v>
      </c>
      <c r="O346" s="20" t="str">
        <f t="shared" si="97"/>
        <v>NE</v>
      </c>
      <c r="P346" s="20">
        <f t="shared" si="110"/>
        <v>2</v>
      </c>
      <c r="Q346" s="21">
        <f t="shared" si="108"/>
        <v>0.999999999999998</v>
      </c>
      <c r="R346" s="21">
        <f t="shared" si="109"/>
        <v>0.999999999999998</v>
      </c>
      <c r="S346" s="8">
        <v>1</v>
      </c>
      <c r="T346" s="21" t="s">
        <v>4</v>
      </c>
      <c r="U346" s="21" t="str">
        <f t="shared" si="107"/>
        <v>.</v>
      </c>
      <c r="V346" s="3" t="s">
        <v>6</v>
      </c>
      <c r="W346" s="3">
        <v>3.3</v>
      </c>
      <c r="X346" s="3" t="s">
        <v>88</v>
      </c>
      <c r="Y346" s="14">
        <v>2</v>
      </c>
      <c r="Z346" s="14">
        <v>1</v>
      </c>
      <c r="AA346" s="14">
        <v>0</v>
      </c>
      <c r="AB346" s="23">
        <f t="shared" si="111"/>
        <v>0</v>
      </c>
      <c r="AC346" s="3" t="s">
        <v>286</v>
      </c>
      <c r="AD346" s="25">
        <v>1</v>
      </c>
      <c r="AE346" s="20">
        <f t="shared" si="98"/>
        <v>0.70710678118655323</v>
      </c>
      <c r="AF346" s="20">
        <f t="shared" si="99"/>
        <v>0.70710678118655323</v>
      </c>
      <c r="AG346" s="20">
        <f t="shared" si="105"/>
        <v>1</v>
      </c>
      <c r="AH346" s="20">
        <f t="shared" si="100"/>
        <v>0.999999999999998</v>
      </c>
      <c r="AI346" s="20">
        <f t="shared" si="101"/>
        <v>-70.003571337468202</v>
      </c>
      <c r="AJ346" s="20">
        <f t="shared" si="102"/>
        <v>-70.003571337468216</v>
      </c>
      <c r="AK346" s="20">
        <f t="shared" si="103"/>
        <v>0.70710678118653902</v>
      </c>
      <c r="AL346" s="19">
        <v>99</v>
      </c>
      <c r="AM346" s="23">
        <f t="shared" si="104"/>
        <v>30.1752</v>
      </c>
      <c r="AN346" s="19">
        <v>3.9269908169872414</v>
      </c>
    </row>
    <row r="347" spans="1:40" ht="13.5" thickBot="1" x14ac:dyDescent="0.25">
      <c r="A347" s="5">
        <v>42571</v>
      </c>
      <c r="B347" s="3">
        <v>33</v>
      </c>
      <c r="C347" s="26" t="s">
        <v>359</v>
      </c>
      <c r="D347" s="6">
        <v>0.49791666666666662</v>
      </c>
      <c r="E347" s="13">
        <v>12</v>
      </c>
      <c r="F347" s="13">
        <f t="shared" si="94"/>
        <v>240.99999999999994</v>
      </c>
      <c r="G347" s="3">
        <v>26.7</v>
      </c>
      <c r="H347" s="3" t="s">
        <v>366</v>
      </c>
      <c r="I347" s="3">
        <v>24.1</v>
      </c>
      <c r="J347" s="20" t="str">
        <f t="shared" si="95"/>
        <v>.</v>
      </c>
      <c r="K347" s="20" t="str">
        <f t="shared" si="96"/>
        <v>.</v>
      </c>
      <c r="L347" s="20" t="str">
        <f t="shared" si="106"/>
        <v>.</v>
      </c>
      <c r="M347" s="3">
        <v>225</v>
      </c>
      <c r="N347" s="20" t="str">
        <f>IF(B347=B346, N346, IF(M347=".",".",IF(M347&lt;22.5,"N",IF(M347&lt;67.5,"NE",IF(M347&lt;112.5,"E",IF(M347&lt;157.5,"SE",IF(M347&lt;202.5,"S",IF(M347&lt;247.5,"SW",IF(M347&lt;292.5,"W",IF(M347&lt;337.5,"NW","N"))))))))))</f>
        <v>SW</v>
      </c>
      <c r="O347" s="20" t="str">
        <f t="shared" si="97"/>
        <v>.</v>
      </c>
      <c r="P347" s="20" t="str">
        <f t="shared" si="110"/>
        <v>.</v>
      </c>
      <c r="Q347" s="21">
        <f t="shared" si="108"/>
        <v>0</v>
      </c>
      <c r="R347" s="21">
        <f t="shared" si="109"/>
        <v>0.999999999999998</v>
      </c>
      <c r="S347" s="8">
        <v>1</v>
      </c>
      <c r="T347" s="21" t="s">
        <v>4</v>
      </c>
      <c r="U347" s="21" t="str">
        <f t="shared" si="107"/>
        <v>.</v>
      </c>
      <c r="V347" s="3" t="s">
        <v>6</v>
      </c>
      <c r="W347" s="3">
        <v>1.9</v>
      </c>
      <c r="X347" s="3" t="s">
        <v>148</v>
      </c>
      <c r="Y347" s="14">
        <v>1</v>
      </c>
      <c r="Z347" s="14">
        <v>1</v>
      </c>
      <c r="AA347" s="14">
        <v>0</v>
      </c>
      <c r="AB347" s="23">
        <f t="shared" si="111"/>
        <v>0</v>
      </c>
      <c r="AC347" s="3" t="s">
        <v>286</v>
      </c>
      <c r="AD347" s="25">
        <v>1</v>
      </c>
      <c r="AE347" s="20">
        <f t="shared" si="98"/>
        <v>0</v>
      </c>
      <c r="AF347" s="20">
        <f t="shared" si="99"/>
        <v>0</v>
      </c>
      <c r="AG347" s="20">
        <f t="shared" si="105"/>
        <v>1</v>
      </c>
      <c r="AH347" s="20">
        <f t="shared" si="100"/>
        <v>0</v>
      </c>
      <c r="AI347" s="20">
        <f t="shared" si="101"/>
        <v>-70.003571337468202</v>
      </c>
      <c r="AJ347" s="20">
        <f t="shared" si="102"/>
        <v>-70.003571337468216</v>
      </c>
      <c r="AK347" s="20">
        <f t="shared" si="103"/>
        <v>0</v>
      </c>
      <c r="AL347" s="19">
        <v>99</v>
      </c>
      <c r="AM347" s="23">
        <f t="shared" si="104"/>
        <v>30.1752</v>
      </c>
      <c r="AN347" s="19">
        <v>3.9269908169872414</v>
      </c>
    </row>
    <row r="348" spans="1:40" ht="13.5" thickBot="1" x14ac:dyDescent="0.25">
      <c r="A348" s="5">
        <v>42571</v>
      </c>
      <c r="B348" s="3">
        <v>33</v>
      </c>
      <c r="C348" s="26" t="s">
        <v>359</v>
      </c>
      <c r="D348" s="6">
        <v>0.54097222222222219</v>
      </c>
      <c r="E348" s="13">
        <v>13</v>
      </c>
      <c r="F348" s="13">
        <f t="shared" si="94"/>
        <v>302.99999999999994</v>
      </c>
      <c r="G348" s="3">
        <v>55.9</v>
      </c>
      <c r="H348" s="3" t="s">
        <v>365</v>
      </c>
      <c r="I348" s="3">
        <v>29.4</v>
      </c>
      <c r="J348" s="20" t="str">
        <f t="shared" si="95"/>
        <v>.</v>
      </c>
      <c r="K348" s="20" t="str">
        <f t="shared" si="96"/>
        <v>.</v>
      </c>
      <c r="L348" s="20" t="str">
        <f t="shared" si="106"/>
        <v>.</v>
      </c>
      <c r="M348" s="3">
        <v>225</v>
      </c>
      <c r="N348" s="20" t="str">
        <f>IF(B348=B348, N347, IF(M348=".",".",IF(M348&lt;22.5,"N",IF(M348&lt;67.5,"NE",IF(M348&lt;112.5,"E",IF(M348&lt;157.5,"SE",IF(M348&lt;202.5,"S",IF(M348&lt;247.5,"SW",IF(M348&lt;292.5,"W",IF(M348&lt;337.5,"NW","N"))))))))))</f>
        <v>SW</v>
      </c>
      <c r="O348" s="20" t="str">
        <f t="shared" si="97"/>
        <v>.</v>
      </c>
      <c r="P348" s="20" t="str">
        <f t="shared" si="110"/>
        <v>.</v>
      </c>
      <c r="Q348" s="21">
        <f t="shared" si="108"/>
        <v>0</v>
      </c>
      <c r="R348" s="21">
        <f t="shared" si="109"/>
        <v>0.999999999999998</v>
      </c>
      <c r="S348" s="8">
        <v>1</v>
      </c>
      <c r="T348" s="21" t="s">
        <v>4</v>
      </c>
      <c r="U348" s="21" t="str">
        <f t="shared" si="107"/>
        <v>.</v>
      </c>
      <c r="V348" s="3" t="s">
        <v>6</v>
      </c>
      <c r="W348" s="3">
        <v>2.2000000000000002</v>
      </c>
      <c r="X348" s="3" t="s">
        <v>4</v>
      </c>
      <c r="Y348" s="14">
        <v>0</v>
      </c>
      <c r="Z348" s="14">
        <v>0</v>
      </c>
      <c r="AA348" s="14">
        <v>1</v>
      </c>
      <c r="AB348" s="23">
        <f t="shared" si="111"/>
        <v>1</v>
      </c>
      <c r="AC348" s="3" t="s">
        <v>286</v>
      </c>
      <c r="AD348" s="25">
        <v>1</v>
      </c>
      <c r="AE348" s="20">
        <f t="shared" si="98"/>
        <v>0</v>
      </c>
      <c r="AF348" s="20">
        <f t="shared" si="99"/>
        <v>0</v>
      </c>
      <c r="AG348" s="20">
        <f t="shared" si="105"/>
        <v>1</v>
      </c>
      <c r="AH348" s="20">
        <f t="shared" si="100"/>
        <v>0</v>
      </c>
      <c r="AI348" s="20">
        <f t="shared" si="101"/>
        <v>-70.003571337468202</v>
      </c>
      <c r="AJ348" s="20">
        <f t="shared" si="102"/>
        <v>-70.003571337468216</v>
      </c>
      <c r="AK348" s="20">
        <f t="shared" si="103"/>
        <v>0</v>
      </c>
      <c r="AL348" s="19">
        <v>99</v>
      </c>
      <c r="AM348" s="23">
        <f t="shared" si="104"/>
        <v>30.1752</v>
      </c>
      <c r="AN348" s="19">
        <v>3.9269908169872414</v>
      </c>
    </row>
    <row r="349" spans="1:40" ht="13.5" thickBot="1" x14ac:dyDescent="0.25">
      <c r="A349" s="5">
        <v>42571</v>
      </c>
      <c r="B349" s="3">
        <v>33</v>
      </c>
      <c r="C349" s="26" t="s">
        <v>359</v>
      </c>
      <c r="D349" s="6">
        <v>0.58263888888888882</v>
      </c>
      <c r="E349" s="13">
        <v>14</v>
      </c>
      <c r="F349" s="13">
        <f t="shared" si="94"/>
        <v>362.99999999999989</v>
      </c>
      <c r="G349" s="3">
        <v>39.799999999999997</v>
      </c>
      <c r="H349" s="3" t="s">
        <v>365</v>
      </c>
      <c r="I349" s="3">
        <v>30.6</v>
      </c>
      <c r="J349" s="20" t="str">
        <f t="shared" si="95"/>
        <v>.</v>
      </c>
      <c r="K349" s="20" t="str">
        <f t="shared" si="96"/>
        <v>.</v>
      </c>
      <c r="L349" s="20" t="str">
        <f t="shared" si="106"/>
        <v>.</v>
      </c>
      <c r="M349" s="3">
        <v>225</v>
      </c>
      <c r="N349" s="20" t="str">
        <f>IF(B349=B348, N348, IF(M349=".",".",IF(M349&lt;22.5,"N",IF(M349&lt;67.5,"NE",IF(M349&lt;112.5,"E",IF(M349&lt;157.5,"SE",IF(M349&lt;202.5,"S",IF(M349&lt;247.5,"SW",IF(M349&lt;292.5,"W",IF(M349&lt;337.5,"NW","N"))))))))))</f>
        <v>SW</v>
      </c>
      <c r="O349" s="20" t="str">
        <f t="shared" si="97"/>
        <v>.</v>
      </c>
      <c r="P349" s="20" t="str">
        <f t="shared" si="110"/>
        <v>.</v>
      </c>
      <c r="Q349" s="21">
        <f t="shared" si="108"/>
        <v>0</v>
      </c>
      <c r="R349" s="21">
        <f t="shared" si="109"/>
        <v>0.999999999999998</v>
      </c>
      <c r="S349" s="8">
        <v>1</v>
      </c>
      <c r="T349" s="21">
        <f>SQRT((AJ349-AJ343)^2+(AI349-AI343)^2)</f>
        <v>0.999999999999998</v>
      </c>
      <c r="U349" s="21">
        <f t="shared" si="107"/>
        <v>1</v>
      </c>
      <c r="V349" s="3" t="s">
        <v>6</v>
      </c>
      <c r="W349" s="3">
        <v>0.6</v>
      </c>
      <c r="X349" s="3" t="s">
        <v>4</v>
      </c>
      <c r="Y349" s="14">
        <v>0</v>
      </c>
      <c r="Z349" s="14">
        <v>0</v>
      </c>
      <c r="AA349" s="14">
        <v>1</v>
      </c>
      <c r="AB349" s="23" t="str">
        <f t="shared" si="111"/>
        <v>.</v>
      </c>
      <c r="AC349" s="3" t="s">
        <v>286</v>
      </c>
      <c r="AD349" s="25">
        <v>1</v>
      </c>
      <c r="AE349" s="20">
        <f t="shared" si="98"/>
        <v>0</v>
      </c>
      <c r="AF349" s="20">
        <f t="shared" si="99"/>
        <v>0</v>
      </c>
      <c r="AG349" s="20">
        <f t="shared" si="105"/>
        <v>1</v>
      </c>
      <c r="AH349" s="20">
        <f t="shared" si="100"/>
        <v>0</v>
      </c>
      <c r="AI349" s="20">
        <f t="shared" si="101"/>
        <v>-70.003571337468202</v>
      </c>
      <c r="AJ349" s="20">
        <f t="shared" si="102"/>
        <v>-70.003571337468216</v>
      </c>
      <c r="AK349" s="20">
        <f t="shared" si="103"/>
        <v>0</v>
      </c>
      <c r="AL349" s="19">
        <v>99</v>
      </c>
      <c r="AM349" s="23">
        <f t="shared" si="104"/>
        <v>30.1752</v>
      </c>
      <c r="AN349" s="19">
        <v>3.9269908169872414</v>
      </c>
    </row>
    <row r="350" spans="1:40" ht="13.5" thickBot="1" x14ac:dyDescent="0.25">
      <c r="A350" s="5">
        <v>42571</v>
      </c>
      <c r="B350" s="3">
        <v>33</v>
      </c>
      <c r="C350" s="26" t="s">
        <v>359</v>
      </c>
      <c r="D350" s="6">
        <v>0.62430555555555556</v>
      </c>
      <c r="E350" s="13">
        <v>15</v>
      </c>
      <c r="F350" s="13">
        <f t="shared" si="94"/>
        <v>423</v>
      </c>
      <c r="G350" s="3">
        <v>33.299999999999997</v>
      </c>
      <c r="H350" s="3" t="s">
        <v>365</v>
      </c>
      <c r="I350" s="3">
        <v>32.5</v>
      </c>
      <c r="J350" s="20" t="str">
        <f t="shared" si="95"/>
        <v>.</v>
      </c>
      <c r="K350" s="20" t="str">
        <f t="shared" si="96"/>
        <v>.</v>
      </c>
      <c r="L350" s="20" t="str">
        <f t="shared" si="106"/>
        <v>.</v>
      </c>
      <c r="M350" s="3" t="s">
        <v>4</v>
      </c>
      <c r="N350" s="20" t="str">
        <f>IF(B350=B350, N349, IF(M350=".",".",IF(M350&lt;22.5,"N",IF(M350&lt;67.5,"NE",IF(M350&lt;112.5,"E",IF(M350&lt;157.5,"SE",IF(M350&lt;202.5,"S",IF(M350&lt;247.5,"SW",IF(M350&lt;292.5,"W",IF(M350&lt;337.5,"NW","N"))))))))))</f>
        <v>SW</v>
      </c>
      <c r="O350" s="20" t="str">
        <f t="shared" si="97"/>
        <v>.</v>
      </c>
      <c r="P350" s="20" t="str">
        <f t="shared" si="110"/>
        <v>.</v>
      </c>
      <c r="Q350" s="21" t="str">
        <f t="shared" si="108"/>
        <v>.</v>
      </c>
      <c r="R350" s="21" t="str">
        <f t="shared" si="109"/>
        <v>.</v>
      </c>
      <c r="S350" s="8" t="s">
        <v>4</v>
      </c>
      <c r="T350" s="21" t="s">
        <v>4</v>
      </c>
      <c r="U350" s="21" t="str">
        <f t="shared" si="107"/>
        <v>.</v>
      </c>
      <c r="V350" s="3" t="s">
        <v>4</v>
      </c>
      <c r="W350" s="3">
        <v>3.4</v>
      </c>
      <c r="X350" s="3" t="s">
        <v>147</v>
      </c>
      <c r="Y350" s="14">
        <v>0</v>
      </c>
      <c r="Z350" s="14">
        <v>0</v>
      </c>
      <c r="AA350" s="14">
        <v>1</v>
      </c>
      <c r="AB350" s="23" t="str">
        <f t="shared" si="111"/>
        <v>.</v>
      </c>
      <c r="AC350" s="3" t="s">
        <v>286</v>
      </c>
      <c r="AD350" s="25">
        <v>1</v>
      </c>
      <c r="AE350" s="20" t="str">
        <f t="shared" si="98"/>
        <v>.</v>
      </c>
      <c r="AF350" s="20" t="str">
        <f t="shared" si="99"/>
        <v>.</v>
      </c>
      <c r="AG350" s="20" t="str">
        <f t="shared" si="105"/>
        <v>.</v>
      </c>
      <c r="AH350" s="20" t="str">
        <f t="shared" si="100"/>
        <v>.</v>
      </c>
      <c r="AI350" s="20" t="str">
        <f t="shared" si="101"/>
        <v>.</v>
      </c>
      <c r="AJ350" s="20" t="str">
        <f t="shared" si="102"/>
        <v>.</v>
      </c>
      <c r="AK350" s="20" t="str">
        <f t="shared" si="103"/>
        <v>.</v>
      </c>
      <c r="AL350" s="19" t="s">
        <v>4</v>
      </c>
      <c r="AM350" s="23" t="str">
        <f t="shared" si="104"/>
        <v>.</v>
      </c>
      <c r="AN350" s="19" t="s">
        <v>4</v>
      </c>
    </row>
    <row r="351" spans="1:40" ht="13.5" thickBot="1" x14ac:dyDescent="0.25">
      <c r="A351" s="5">
        <v>42571</v>
      </c>
      <c r="B351" s="3">
        <v>33</v>
      </c>
      <c r="C351" s="26" t="s">
        <v>359</v>
      </c>
      <c r="D351" s="6">
        <v>0.6645833333333333</v>
      </c>
      <c r="E351" s="13">
        <v>16</v>
      </c>
      <c r="F351" s="13">
        <f t="shared" si="94"/>
        <v>480.99999999999994</v>
      </c>
      <c r="G351" s="3">
        <v>40.700000000000003</v>
      </c>
      <c r="H351" s="3" t="s">
        <v>365</v>
      </c>
      <c r="I351" s="3">
        <v>34.4</v>
      </c>
      <c r="J351" s="20" t="str">
        <f t="shared" si="95"/>
        <v>.</v>
      </c>
      <c r="K351" s="20" t="str">
        <f t="shared" si="96"/>
        <v>.</v>
      </c>
      <c r="L351" s="20" t="str">
        <f t="shared" si="106"/>
        <v>.</v>
      </c>
      <c r="M351" s="3" t="s">
        <v>4</v>
      </c>
      <c r="N351" s="20" t="str">
        <f>IF(B351=B350, N350, IF(M351=".",".",IF(M351&lt;22.5,"N",IF(M351&lt;67.5,"NE",IF(M351&lt;112.5,"E",IF(M351&lt;157.5,"SE",IF(M351&lt;202.5,"S",IF(M351&lt;247.5,"SW",IF(M351&lt;292.5,"W",IF(M351&lt;337.5,"NW","N"))))))))))</f>
        <v>SW</v>
      </c>
      <c r="O351" s="20" t="str">
        <f t="shared" si="97"/>
        <v>.</v>
      </c>
      <c r="P351" s="20" t="str">
        <f t="shared" si="110"/>
        <v>.</v>
      </c>
      <c r="Q351" s="21" t="str">
        <f t="shared" si="108"/>
        <v>.</v>
      </c>
      <c r="R351" s="21" t="str">
        <f t="shared" si="109"/>
        <v>.</v>
      </c>
      <c r="S351" s="8" t="s">
        <v>4</v>
      </c>
      <c r="T351" s="21" t="s">
        <v>4</v>
      </c>
      <c r="U351" s="21" t="str">
        <f t="shared" si="107"/>
        <v>.</v>
      </c>
      <c r="V351" s="3" t="s">
        <v>4</v>
      </c>
      <c r="W351" s="3">
        <v>2.5</v>
      </c>
      <c r="X351" s="3" t="s">
        <v>147</v>
      </c>
      <c r="Y351" s="14">
        <v>0</v>
      </c>
      <c r="Z351" s="14">
        <v>0</v>
      </c>
      <c r="AA351" s="14">
        <v>1</v>
      </c>
      <c r="AB351" s="23" t="str">
        <f t="shared" si="111"/>
        <v>.</v>
      </c>
      <c r="AC351" s="3" t="s">
        <v>286</v>
      </c>
      <c r="AD351" s="25">
        <v>1</v>
      </c>
      <c r="AE351" s="20" t="str">
        <f t="shared" si="98"/>
        <v>.</v>
      </c>
      <c r="AF351" s="20" t="str">
        <f t="shared" si="99"/>
        <v>.</v>
      </c>
      <c r="AG351" s="20" t="str">
        <f t="shared" si="105"/>
        <v>.</v>
      </c>
      <c r="AH351" s="20" t="str">
        <f t="shared" si="100"/>
        <v>.</v>
      </c>
      <c r="AI351" s="20" t="str">
        <f t="shared" si="101"/>
        <v>.</v>
      </c>
      <c r="AJ351" s="20" t="str">
        <f t="shared" si="102"/>
        <v>.</v>
      </c>
      <c r="AK351" s="20" t="str">
        <f t="shared" si="103"/>
        <v>.</v>
      </c>
      <c r="AL351" s="19" t="s">
        <v>4</v>
      </c>
      <c r="AM351" s="23" t="str">
        <f t="shared" si="104"/>
        <v>.</v>
      </c>
      <c r="AN351" s="19" t="s">
        <v>4</v>
      </c>
    </row>
    <row r="352" spans="1:40" ht="13.5" thickBot="1" x14ac:dyDescent="0.25">
      <c r="A352" s="5">
        <v>42571</v>
      </c>
      <c r="B352" s="3">
        <v>33</v>
      </c>
      <c r="C352" s="26" t="s">
        <v>359</v>
      </c>
      <c r="D352" s="6">
        <v>0.70694444444444438</v>
      </c>
      <c r="E352" s="13">
        <v>17</v>
      </c>
      <c r="F352" s="13">
        <f t="shared" si="94"/>
        <v>541.99999999999989</v>
      </c>
      <c r="G352" s="3">
        <v>33.4</v>
      </c>
      <c r="H352" s="3" t="s">
        <v>365</v>
      </c>
      <c r="I352" s="3">
        <v>30.7</v>
      </c>
      <c r="J352" s="20" t="str">
        <f t="shared" si="95"/>
        <v>.</v>
      </c>
      <c r="K352" s="20" t="str">
        <f t="shared" si="96"/>
        <v>.</v>
      </c>
      <c r="L352" s="20" t="str">
        <f t="shared" si="106"/>
        <v>.</v>
      </c>
      <c r="M352" s="3" t="s">
        <v>4</v>
      </c>
      <c r="N352" s="20" t="str">
        <f>IF(B352=B352, N351, IF(M352=".",".",IF(M352&lt;22.5,"N",IF(M352&lt;67.5,"NE",IF(M352&lt;112.5,"E",IF(M352&lt;157.5,"SE",IF(M352&lt;202.5,"S",IF(M352&lt;247.5,"SW",IF(M352&lt;292.5,"W",IF(M352&lt;337.5,"NW","N"))))))))))</f>
        <v>SW</v>
      </c>
      <c r="O352" s="20" t="str">
        <f t="shared" si="97"/>
        <v>.</v>
      </c>
      <c r="P352" s="20" t="str">
        <f t="shared" si="110"/>
        <v>.</v>
      </c>
      <c r="Q352" s="21" t="str">
        <f t="shared" si="108"/>
        <v>.</v>
      </c>
      <c r="R352" s="21" t="str">
        <f t="shared" si="109"/>
        <v>.</v>
      </c>
      <c r="S352" s="8" t="s">
        <v>4</v>
      </c>
      <c r="T352" s="21" t="s">
        <v>4</v>
      </c>
      <c r="U352" s="21" t="str">
        <f t="shared" si="107"/>
        <v>.</v>
      </c>
      <c r="V352" s="3" t="s">
        <v>4</v>
      </c>
      <c r="W352" s="3">
        <v>3.6</v>
      </c>
      <c r="X352" s="3" t="s">
        <v>147</v>
      </c>
      <c r="Y352" s="14">
        <v>0</v>
      </c>
      <c r="Z352" s="14">
        <v>0</v>
      </c>
      <c r="AA352" s="14">
        <v>1</v>
      </c>
      <c r="AB352" s="23" t="str">
        <f t="shared" si="111"/>
        <v>.</v>
      </c>
      <c r="AC352" s="3" t="s">
        <v>286</v>
      </c>
      <c r="AD352" s="25">
        <v>1</v>
      </c>
      <c r="AE352" s="20" t="str">
        <f t="shared" si="98"/>
        <v>.</v>
      </c>
      <c r="AF352" s="20" t="str">
        <f t="shared" si="99"/>
        <v>.</v>
      </c>
      <c r="AG352" s="20" t="str">
        <f t="shared" si="105"/>
        <v>.</v>
      </c>
      <c r="AH352" s="20" t="str">
        <f t="shared" si="100"/>
        <v>.</v>
      </c>
      <c r="AI352" s="20" t="str">
        <f t="shared" si="101"/>
        <v>.</v>
      </c>
      <c r="AJ352" s="20" t="str">
        <f t="shared" si="102"/>
        <v>.</v>
      </c>
      <c r="AK352" s="20" t="str">
        <f t="shared" si="103"/>
        <v>.</v>
      </c>
      <c r="AL352" s="19" t="s">
        <v>4</v>
      </c>
      <c r="AM352" s="23" t="str">
        <f t="shared" si="104"/>
        <v>.</v>
      </c>
      <c r="AN352" s="19" t="s">
        <v>4</v>
      </c>
    </row>
    <row r="353" spans="1:40" ht="13.5" thickBot="1" x14ac:dyDescent="0.25">
      <c r="A353" s="5">
        <v>42571</v>
      </c>
      <c r="B353" s="3">
        <v>33</v>
      </c>
      <c r="C353" s="26" t="s">
        <v>359</v>
      </c>
      <c r="D353" s="6">
        <v>0.74722222222222223</v>
      </c>
      <c r="E353" s="13">
        <v>18</v>
      </c>
      <c r="F353" s="13">
        <f t="shared" si="94"/>
        <v>600</v>
      </c>
      <c r="G353" s="3">
        <v>27.8</v>
      </c>
      <c r="H353" s="3" t="s">
        <v>365</v>
      </c>
      <c r="I353" s="3">
        <v>27.9</v>
      </c>
      <c r="J353" s="20" t="str">
        <f t="shared" si="95"/>
        <v>.</v>
      </c>
      <c r="K353" s="20" t="str">
        <f t="shared" si="96"/>
        <v>.</v>
      </c>
      <c r="L353" s="20" t="str">
        <f t="shared" si="106"/>
        <v>.</v>
      </c>
      <c r="M353" s="3" t="s">
        <v>4</v>
      </c>
      <c r="N353" s="20" t="str">
        <f>IF(B353=B352, N352, IF(M353=".",".",IF(M353&lt;22.5,"N",IF(M353&lt;67.5,"NE",IF(M353&lt;112.5,"E",IF(M353&lt;157.5,"SE",IF(M353&lt;202.5,"S",IF(M353&lt;247.5,"SW",IF(M353&lt;292.5,"W",IF(M353&lt;337.5,"NW","N"))))))))))</f>
        <v>SW</v>
      </c>
      <c r="O353" s="20" t="str">
        <f t="shared" si="97"/>
        <v>.</v>
      </c>
      <c r="P353" s="20" t="str">
        <f t="shared" si="110"/>
        <v>.</v>
      </c>
      <c r="Q353" s="21" t="str">
        <f t="shared" si="108"/>
        <v>.</v>
      </c>
      <c r="R353" s="21" t="str">
        <f t="shared" si="109"/>
        <v>.</v>
      </c>
      <c r="S353" s="8" t="s">
        <v>4</v>
      </c>
      <c r="T353" s="21" t="s">
        <v>4</v>
      </c>
      <c r="U353" s="21" t="str">
        <f t="shared" si="107"/>
        <v>.</v>
      </c>
      <c r="V353" s="3" t="s">
        <v>4</v>
      </c>
      <c r="W353" s="3">
        <v>0.4</v>
      </c>
      <c r="X353" s="3" t="s">
        <v>147</v>
      </c>
      <c r="Y353" s="14">
        <v>0</v>
      </c>
      <c r="Z353" s="14">
        <v>0</v>
      </c>
      <c r="AA353" s="14">
        <v>1</v>
      </c>
      <c r="AB353" s="23" t="str">
        <f t="shared" si="111"/>
        <v>.</v>
      </c>
      <c r="AC353" s="3" t="s">
        <v>286</v>
      </c>
      <c r="AD353" s="25">
        <v>1</v>
      </c>
      <c r="AE353" s="20" t="str">
        <f t="shared" si="98"/>
        <v>.</v>
      </c>
      <c r="AF353" s="20" t="str">
        <f t="shared" si="99"/>
        <v>.</v>
      </c>
      <c r="AG353" s="20" t="str">
        <f t="shared" si="105"/>
        <v>.</v>
      </c>
      <c r="AH353" s="20" t="str">
        <f t="shared" si="100"/>
        <v>.</v>
      </c>
      <c r="AI353" s="20" t="str">
        <f t="shared" si="101"/>
        <v>.</v>
      </c>
      <c r="AJ353" s="20" t="str">
        <f t="shared" si="102"/>
        <v>.</v>
      </c>
      <c r="AK353" s="20" t="str">
        <f t="shared" si="103"/>
        <v>.</v>
      </c>
      <c r="AL353" s="19" t="s">
        <v>4</v>
      </c>
      <c r="AM353" s="23" t="str">
        <f t="shared" si="104"/>
        <v>.</v>
      </c>
      <c r="AN353" s="19" t="s">
        <v>4</v>
      </c>
    </row>
    <row r="354" spans="1:40" ht="13.5" thickBot="1" x14ac:dyDescent="0.25">
      <c r="A354" s="5">
        <v>42571</v>
      </c>
      <c r="B354" s="3">
        <v>34</v>
      </c>
      <c r="C354" s="26" t="s">
        <v>358</v>
      </c>
      <c r="D354" s="6">
        <v>0.33611111111111108</v>
      </c>
      <c r="E354" s="13">
        <v>8</v>
      </c>
      <c r="F354" s="13">
        <f t="shared" si="94"/>
        <v>0</v>
      </c>
      <c r="G354" s="3">
        <v>27.3</v>
      </c>
      <c r="H354" s="3" t="s">
        <v>366</v>
      </c>
      <c r="I354" s="3">
        <v>23</v>
      </c>
      <c r="J354" s="20" t="str">
        <f t="shared" si="95"/>
        <v>.</v>
      </c>
      <c r="K354" s="20" t="str">
        <f t="shared" si="96"/>
        <v>.</v>
      </c>
      <c r="L354" s="20" t="str">
        <f t="shared" si="106"/>
        <v>.</v>
      </c>
      <c r="M354" s="3">
        <v>318</v>
      </c>
      <c r="N354" s="20" t="str">
        <f>IF(B354=B354, N353, IF(M354=".",".",IF(M354&lt;22.5,"N",IF(M354&lt;67.5,"NE",IF(M354&lt;112.5,"E",IF(M354&lt;157.5,"SE",IF(M354&lt;202.5,"S",IF(M354&lt;247.5,"SW",IF(M354&lt;292.5,"W",IF(M354&lt;337.5,"NW","N"))))))))))</f>
        <v>SW</v>
      </c>
      <c r="O354" s="20" t="str">
        <f t="shared" si="97"/>
        <v>.</v>
      </c>
      <c r="P354" s="20" t="str">
        <f t="shared" si="110"/>
        <v>.</v>
      </c>
      <c r="Q354" s="21">
        <f t="shared" si="108"/>
        <v>0</v>
      </c>
      <c r="R354" s="21">
        <f t="shared" si="109"/>
        <v>0</v>
      </c>
      <c r="S354" s="8">
        <v>1</v>
      </c>
      <c r="T354" s="21" t="s">
        <v>4</v>
      </c>
      <c r="U354" s="21" t="str">
        <f t="shared" si="107"/>
        <v>.</v>
      </c>
      <c r="V354" s="3" t="s">
        <v>128</v>
      </c>
      <c r="W354" s="3">
        <v>3.7</v>
      </c>
      <c r="X354" s="3" t="s">
        <v>4</v>
      </c>
      <c r="Y354" s="14">
        <v>2</v>
      </c>
      <c r="Z354" s="14">
        <v>1</v>
      </c>
      <c r="AA354" s="14">
        <v>0</v>
      </c>
      <c r="AB354" s="23">
        <f t="shared" si="111"/>
        <v>0</v>
      </c>
      <c r="AC354" s="3" t="s">
        <v>287</v>
      </c>
      <c r="AD354" s="25">
        <v>0</v>
      </c>
      <c r="AE354" s="20" t="str">
        <f t="shared" si="98"/>
        <v>.</v>
      </c>
      <c r="AF354" s="20" t="str">
        <f t="shared" si="99"/>
        <v>.</v>
      </c>
      <c r="AG354" s="20" t="str">
        <f t="shared" si="105"/>
        <v>.</v>
      </c>
      <c r="AH354" s="20" t="str">
        <f t="shared" si="100"/>
        <v>.</v>
      </c>
      <c r="AI354" s="20">
        <f t="shared" si="101"/>
        <v>-68.251321848603524</v>
      </c>
      <c r="AJ354" s="20">
        <f t="shared" si="102"/>
        <v>75.800772198694219</v>
      </c>
      <c r="AK354" s="20" t="str">
        <f t="shared" si="103"/>
        <v>.</v>
      </c>
      <c r="AL354" s="19">
        <v>102</v>
      </c>
      <c r="AM354" s="23">
        <f t="shared" si="104"/>
        <v>31.089600000000001</v>
      </c>
      <c r="AN354" s="19">
        <v>5.5501470213419681</v>
      </c>
    </row>
    <row r="355" spans="1:40" ht="13.5" thickBot="1" x14ac:dyDescent="0.25">
      <c r="A355" s="5">
        <v>42571</v>
      </c>
      <c r="B355" s="3">
        <v>34</v>
      </c>
      <c r="C355" s="26" t="s">
        <v>358</v>
      </c>
      <c r="D355" s="6">
        <v>0.38472222222222219</v>
      </c>
      <c r="E355" s="13">
        <v>9</v>
      </c>
      <c r="F355" s="13">
        <f t="shared" si="94"/>
        <v>69.999999999999986</v>
      </c>
      <c r="G355" s="3">
        <v>35.200000000000003</v>
      </c>
      <c r="H355" s="3" t="s">
        <v>365</v>
      </c>
      <c r="I355" s="3">
        <v>26.1</v>
      </c>
      <c r="J355" s="20">
        <f t="shared" si="95"/>
        <v>2.263383186343527</v>
      </c>
      <c r="K355" s="20">
        <f t="shared" si="96"/>
        <v>230.31769600164355</v>
      </c>
      <c r="L355" s="20">
        <f>K355-MOD(M354+180,360)</f>
        <v>92.317696001643554</v>
      </c>
      <c r="M355" s="3">
        <v>312</v>
      </c>
      <c r="N355" s="20" t="str">
        <f>IF(B355=B354, N354, IF(M355=".",".",IF(M355&lt;22.5,"N",IF(M355&lt;67.5,"NE",IF(M355&lt;112.5,"E",IF(M355&lt;157.5,"SE",IF(M355&lt;202.5,"S",IF(M355&lt;247.5,"SW",IF(M355&lt;292.5,"W",IF(M355&lt;337.5,"NW","N"))))))))))</f>
        <v>SW</v>
      </c>
      <c r="O355" s="20" t="str">
        <f t="shared" si="97"/>
        <v>SW</v>
      </c>
      <c r="P355" s="20">
        <f t="shared" si="110"/>
        <v>6</v>
      </c>
      <c r="Q355" s="21">
        <f t="shared" si="108"/>
        <v>10.77524637870718</v>
      </c>
      <c r="R355" s="21">
        <f t="shared" si="109"/>
        <v>10.77524637870718</v>
      </c>
      <c r="S355" s="8">
        <v>1</v>
      </c>
      <c r="T355" s="21" t="s">
        <v>4</v>
      </c>
      <c r="U355" s="21" t="str">
        <f t="shared" si="107"/>
        <v>.</v>
      </c>
      <c r="V355" s="3" t="s">
        <v>6</v>
      </c>
      <c r="W355" s="3">
        <v>2.4</v>
      </c>
      <c r="X355" s="3" t="s">
        <v>4</v>
      </c>
      <c r="Y355" s="14">
        <v>2</v>
      </c>
      <c r="Z355" s="14">
        <v>1</v>
      </c>
      <c r="AA355" s="14">
        <v>0</v>
      </c>
      <c r="AB355" s="23">
        <f t="shared" si="111"/>
        <v>0</v>
      </c>
      <c r="AC355" s="3" t="s">
        <v>287</v>
      </c>
      <c r="AD355" s="25">
        <v>0</v>
      </c>
      <c r="AE355" s="20">
        <f t="shared" si="98"/>
        <v>-6.8803197437318602</v>
      </c>
      <c r="AF355" s="20">
        <f t="shared" si="99"/>
        <v>-6.8803197437318602</v>
      </c>
      <c r="AG355" s="20">
        <f t="shared" si="105"/>
        <v>1</v>
      </c>
      <c r="AH355" s="20">
        <f t="shared" si="100"/>
        <v>10.77524637870718</v>
      </c>
      <c r="AI355" s="20">
        <f t="shared" si="101"/>
        <v>-76.543917024171648</v>
      </c>
      <c r="AJ355" s="20">
        <f t="shared" si="102"/>
        <v>68.920452454962359</v>
      </c>
      <c r="AK355" s="20">
        <f t="shared" si="103"/>
        <v>-8.292595175568124</v>
      </c>
      <c r="AL355" s="19">
        <v>103</v>
      </c>
      <c r="AM355" s="23">
        <f t="shared" si="104"/>
        <v>31.394400000000001</v>
      </c>
      <c r="AN355" s="19">
        <v>5.4454272662223078</v>
      </c>
    </row>
    <row r="356" spans="1:40" ht="13.5" thickBot="1" x14ac:dyDescent="0.25">
      <c r="A356" s="5">
        <v>42571</v>
      </c>
      <c r="B356" s="3">
        <v>34</v>
      </c>
      <c r="C356" s="26" t="s">
        <v>358</v>
      </c>
      <c r="D356" s="6">
        <v>0.42499999999999999</v>
      </c>
      <c r="E356" s="13">
        <v>10</v>
      </c>
      <c r="F356" s="13">
        <f t="shared" si="94"/>
        <v>128.00000000000003</v>
      </c>
      <c r="G356" s="3">
        <v>35.9</v>
      </c>
      <c r="H356" s="3" t="s">
        <v>365</v>
      </c>
      <c r="I356" s="3">
        <v>28</v>
      </c>
      <c r="J356" s="20" t="str">
        <f t="shared" si="95"/>
        <v>.</v>
      </c>
      <c r="K356" s="20" t="str">
        <f t="shared" si="96"/>
        <v>.</v>
      </c>
      <c r="L356" s="20" t="str">
        <f t="shared" si="106"/>
        <v>.</v>
      </c>
      <c r="M356" s="3">
        <v>312</v>
      </c>
      <c r="N356" s="20" t="str">
        <f>IF(B356=B356, N355, IF(M356=".",".",IF(M356&lt;22.5,"N",IF(M356&lt;67.5,"NE",IF(M356&lt;112.5,"E",IF(M356&lt;157.5,"SE",IF(M356&lt;202.5,"S",IF(M356&lt;247.5,"SW",IF(M356&lt;292.5,"W",IF(M356&lt;337.5,"NW","N"))))))))))</f>
        <v>SW</v>
      </c>
      <c r="O356" s="20" t="str">
        <f t="shared" si="97"/>
        <v>.</v>
      </c>
      <c r="P356" s="20" t="str">
        <f t="shared" si="110"/>
        <v>.</v>
      </c>
      <c r="Q356" s="21">
        <f t="shared" si="108"/>
        <v>0</v>
      </c>
      <c r="R356" s="21">
        <f t="shared" si="109"/>
        <v>10.77524637870718</v>
      </c>
      <c r="S356" s="8">
        <v>1</v>
      </c>
      <c r="T356" s="21" t="s">
        <v>4</v>
      </c>
      <c r="U356" s="21" t="str">
        <f t="shared" si="107"/>
        <v>.</v>
      </c>
      <c r="V356" s="3" t="s">
        <v>6</v>
      </c>
      <c r="W356" s="3">
        <v>5.8</v>
      </c>
      <c r="X356" s="3" t="s">
        <v>4</v>
      </c>
      <c r="Y356" s="14">
        <v>2</v>
      </c>
      <c r="Z356" s="14">
        <v>1</v>
      </c>
      <c r="AA356" s="14">
        <v>0</v>
      </c>
      <c r="AB356" s="23">
        <f t="shared" si="111"/>
        <v>0</v>
      </c>
      <c r="AC356" s="3" t="s">
        <v>287</v>
      </c>
      <c r="AD356" s="25">
        <v>0</v>
      </c>
      <c r="AE356" s="20">
        <f t="shared" si="98"/>
        <v>0</v>
      </c>
      <c r="AF356" s="20">
        <f t="shared" si="99"/>
        <v>0</v>
      </c>
      <c r="AG356" s="20">
        <f t="shared" si="105"/>
        <v>1</v>
      </c>
      <c r="AH356" s="20">
        <f t="shared" si="100"/>
        <v>0</v>
      </c>
      <c r="AI356" s="20">
        <f t="shared" si="101"/>
        <v>-76.543917024171648</v>
      </c>
      <c r="AJ356" s="20">
        <f t="shared" si="102"/>
        <v>68.920452454962359</v>
      </c>
      <c r="AK356" s="20">
        <f t="shared" si="103"/>
        <v>0</v>
      </c>
      <c r="AL356" s="19">
        <v>103</v>
      </c>
      <c r="AM356" s="23">
        <f t="shared" si="104"/>
        <v>31.394400000000001</v>
      </c>
      <c r="AN356" s="19">
        <v>5.4454272662223078</v>
      </c>
    </row>
    <row r="357" spans="1:40" ht="13.5" thickBot="1" x14ac:dyDescent="0.25">
      <c r="A357" s="5">
        <v>42571</v>
      </c>
      <c r="B357" s="3">
        <v>34</v>
      </c>
      <c r="C357" s="26" t="s">
        <v>358</v>
      </c>
      <c r="D357" s="6">
        <v>0.4694444444444445</v>
      </c>
      <c r="E357" s="13">
        <v>11</v>
      </c>
      <c r="F357" s="13">
        <f t="shared" si="94"/>
        <v>192.00000000000011</v>
      </c>
      <c r="G357" s="3">
        <v>26.7</v>
      </c>
      <c r="H357" s="3" t="s">
        <v>366</v>
      </c>
      <c r="I357" s="3">
        <v>24.3</v>
      </c>
      <c r="J357" s="20" t="str">
        <f t="shared" si="95"/>
        <v>.</v>
      </c>
      <c r="K357" s="20" t="str">
        <f t="shared" si="96"/>
        <v>.</v>
      </c>
      <c r="L357" s="20" t="str">
        <f t="shared" si="106"/>
        <v>.</v>
      </c>
      <c r="M357" s="3">
        <v>312</v>
      </c>
      <c r="N357" s="20" t="str">
        <f>IF(B357=B356, N356, IF(M357=".",".",IF(M357&lt;22.5,"N",IF(M357&lt;67.5,"NE",IF(M357&lt;112.5,"E",IF(M357&lt;157.5,"SE",IF(M357&lt;202.5,"S",IF(M357&lt;247.5,"SW",IF(M357&lt;292.5,"W",IF(M357&lt;337.5,"NW","N"))))))))))</f>
        <v>SW</v>
      </c>
      <c r="O357" s="20" t="str">
        <f t="shared" si="97"/>
        <v>.</v>
      </c>
      <c r="P357" s="20" t="str">
        <f t="shared" si="110"/>
        <v>.</v>
      </c>
      <c r="Q357" s="21">
        <f t="shared" si="108"/>
        <v>0</v>
      </c>
      <c r="R357" s="21">
        <f t="shared" si="109"/>
        <v>10.77524637870718</v>
      </c>
      <c r="S357" s="8">
        <v>1</v>
      </c>
      <c r="T357" s="21" t="s">
        <v>4</v>
      </c>
      <c r="U357" s="21" t="str">
        <f t="shared" si="107"/>
        <v>.</v>
      </c>
      <c r="V357" s="3" t="s">
        <v>6</v>
      </c>
      <c r="W357" s="3">
        <v>3.9</v>
      </c>
      <c r="X357" s="3" t="s">
        <v>4</v>
      </c>
      <c r="Y357" s="14">
        <v>2</v>
      </c>
      <c r="Z357" s="14">
        <v>1</v>
      </c>
      <c r="AA357" s="14">
        <v>0</v>
      </c>
      <c r="AB357" s="23">
        <f t="shared" si="111"/>
        <v>0</v>
      </c>
      <c r="AC357" s="3" t="s">
        <v>287</v>
      </c>
      <c r="AD357" s="25">
        <v>0</v>
      </c>
      <c r="AE357" s="20">
        <f t="shared" si="98"/>
        <v>0</v>
      </c>
      <c r="AF357" s="20">
        <f t="shared" si="99"/>
        <v>0</v>
      </c>
      <c r="AG357" s="20">
        <f t="shared" si="105"/>
        <v>1</v>
      </c>
      <c r="AH357" s="20">
        <f t="shared" si="100"/>
        <v>0</v>
      </c>
      <c r="AI357" s="20">
        <f t="shared" si="101"/>
        <v>-76.543917024171648</v>
      </c>
      <c r="AJ357" s="20">
        <f t="shared" si="102"/>
        <v>68.920452454962359</v>
      </c>
      <c r="AK357" s="20">
        <f t="shared" si="103"/>
        <v>0</v>
      </c>
      <c r="AL357" s="19">
        <v>103</v>
      </c>
      <c r="AM357" s="23">
        <f t="shared" si="104"/>
        <v>31.394400000000001</v>
      </c>
      <c r="AN357" s="19">
        <v>5.4454272662223078</v>
      </c>
    </row>
    <row r="358" spans="1:40" ht="13.5" thickBot="1" x14ac:dyDescent="0.25">
      <c r="A358" s="5">
        <v>42571</v>
      </c>
      <c r="B358" s="3">
        <v>34</v>
      </c>
      <c r="C358" s="26" t="s">
        <v>358</v>
      </c>
      <c r="D358" s="6">
        <v>0.50416666666666665</v>
      </c>
      <c r="E358" s="13">
        <v>12</v>
      </c>
      <c r="F358" s="13">
        <f t="shared" si="94"/>
        <v>242</v>
      </c>
      <c r="G358" s="3">
        <v>29.3</v>
      </c>
      <c r="H358" s="3" t="s">
        <v>366</v>
      </c>
      <c r="I358" s="3">
        <v>24.6</v>
      </c>
      <c r="J358" s="20" t="str">
        <f t="shared" si="95"/>
        <v>.</v>
      </c>
      <c r="K358" s="20" t="str">
        <f t="shared" si="96"/>
        <v>.</v>
      </c>
      <c r="L358" s="20" t="str">
        <f t="shared" si="106"/>
        <v>.</v>
      </c>
      <c r="M358" s="3">
        <v>312</v>
      </c>
      <c r="N358" s="20" t="str">
        <f>IF(B358=B358, N357, IF(M358=".",".",IF(M358&lt;22.5,"N",IF(M358&lt;67.5,"NE",IF(M358&lt;112.5,"E",IF(M358&lt;157.5,"SE",IF(M358&lt;202.5,"S",IF(M358&lt;247.5,"SW",IF(M358&lt;292.5,"W",IF(M358&lt;337.5,"NW","N"))))))))))</f>
        <v>SW</v>
      </c>
      <c r="O358" s="20" t="str">
        <f t="shared" si="97"/>
        <v>.</v>
      </c>
      <c r="P358" s="20" t="str">
        <f t="shared" si="110"/>
        <v>.</v>
      </c>
      <c r="Q358" s="21">
        <f t="shared" si="108"/>
        <v>0</v>
      </c>
      <c r="R358" s="21">
        <f t="shared" si="109"/>
        <v>10.77524637870718</v>
      </c>
      <c r="S358" s="8">
        <v>1</v>
      </c>
      <c r="T358" s="21" t="s">
        <v>4</v>
      </c>
      <c r="U358" s="21" t="str">
        <f t="shared" si="107"/>
        <v>.</v>
      </c>
      <c r="V358" s="3" t="s">
        <v>6</v>
      </c>
      <c r="W358" s="3">
        <v>4.5999999999999996</v>
      </c>
      <c r="X358" s="3" t="s">
        <v>4</v>
      </c>
      <c r="Y358" s="14">
        <v>2</v>
      </c>
      <c r="Z358" s="14">
        <v>1</v>
      </c>
      <c r="AA358" s="14">
        <v>0</v>
      </c>
      <c r="AB358" s="23">
        <f t="shared" si="111"/>
        <v>0</v>
      </c>
      <c r="AC358" s="3" t="s">
        <v>287</v>
      </c>
      <c r="AD358" s="25">
        <v>0</v>
      </c>
      <c r="AE358" s="20">
        <f t="shared" si="98"/>
        <v>0</v>
      </c>
      <c r="AF358" s="20">
        <f t="shared" si="99"/>
        <v>0</v>
      </c>
      <c r="AG358" s="20">
        <f t="shared" si="105"/>
        <v>1</v>
      </c>
      <c r="AH358" s="20">
        <f t="shared" si="100"/>
        <v>0</v>
      </c>
      <c r="AI358" s="20">
        <f t="shared" si="101"/>
        <v>-76.543917024171648</v>
      </c>
      <c r="AJ358" s="20">
        <f t="shared" si="102"/>
        <v>68.920452454962359</v>
      </c>
      <c r="AK358" s="20">
        <f t="shared" si="103"/>
        <v>0</v>
      </c>
      <c r="AL358" s="19">
        <v>103</v>
      </c>
      <c r="AM358" s="23">
        <f t="shared" si="104"/>
        <v>31.394400000000001</v>
      </c>
      <c r="AN358" s="19">
        <v>5.4454272662223078</v>
      </c>
    </row>
    <row r="359" spans="1:40" ht="13.5" thickBot="1" x14ac:dyDescent="0.25">
      <c r="A359" s="5">
        <v>42571</v>
      </c>
      <c r="B359" s="3">
        <v>34</v>
      </c>
      <c r="C359" s="26" t="s">
        <v>358</v>
      </c>
      <c r="D359" s="6">
        <v>0.54791666666666672</v>
      </c>
      <c r="E359" s="13">
        <v>13</v>
      </c>
      <c r="F359" s="13">
        <f t="shared" si="94"/>
        <v>305.00000000000011</v>
      </c>
      <c r="G359" s="3">
        <v>52.1</v>
      </c>
      <c r="H359" s="3" t="s">
        <v>365</v>
      </c>
      <c r="I359" s="3">
        <v>30.6</v>
      </c>
      <c r="J359" s="20" t="str">
        <f t="shared" si="95"/>
        <v>.</v>
      </c>
      <c r="K359" s="20" t="str">
        <f t="shared" si="96"/>
        <v>.</v>
      </c>
      <c r="L359" s="20" t="str">
        <f t="shared" si="106"/>
        <v>.</v>
      </c>
      <c r="M359" s="3">
        <v>312</v>
      </c>
      <c r="N359" s="20" t="str">
        <f>IF(B359=B358, N358, IF(M359=".",".",IF(M359&lt;22.5,"N",IF(M359&lt;67.5,"NE",IF(M359&lt;112.5,"E",IF(M359&lt;157.5,"SE",IF(M359&lt;202.5,"S",IF(M359&lt;247.5,"SW",IF(M359&lt;292.5,"W",IF(M359&lt;337.5,"NW","N"))))))))))</f>
        <v>SW</v>
      </c>
      <c r="O359" s="20" t="str">
        <f t="shared" si="97"/>
        <v>.</v>
      </c>
      <c r="P359" s="20" t="str">
        <f t="shared" si="110"/>
        <v>.</v>
      </c>
      <c r="Q359" s="21">
        <f t="shared" si="108"/>
        <v>0</v>
      </c>
      <c r="R359" s="21">
        <f t="shared" si="109"/>
        <v>10.77524637870718</v>
      </c>
      <c r="S359" s="8">
        <v>1</v>
      </c>
      <c r="T359" s="21" t="s">
        <v>4</v>
      </c>
      <c r="U359" s="21" t="str">
        <f t="shared" si="107"/>
        <v>.</v>
      </c>
      <c r="V359" s="3" t="s">
        <v>6</v>
      </c>
      <c r="W359" s="3">
        <v>1</v>
      </c>
      <c r="X359" s="3" t="s">
        <v>4</v>
      </c>
      <c r="Y359" s="14">
        <v>0</v>
      </c>
      <c r="Z359" s="14">
        <v>0</v>
      </c>
      <c r="AA359" s="14">
        <v>1</v>
      </c>
      <c r="AB359" s="23">
        <f t="shared" si="111"/>
        <v>1</v>
      </c>
      <c r="AC359" s="3" t="s">
        <v>287</v>
      </c>
      <c r="AD359" s="25">
        <v>0</v>
      </c>
      <c r="AE359" s="20">
        <f t="shared" si="98"/>
        <v>0</v>
      </c>
      <c r="AF359" s="20">
        <f t="shared" si="99"/>
        <v>0</v>
      </c>
      <c r="AG359" s="20">
        <f t="shared" si="105"/>
        <v>1</v>
      </c>
      <c r="AH359" s="20">
        <f t="shared" si="100"/>
        <v>0</v>
      </c>
      <c r="AI359" s="20">
        <f t="shared" si="101"/>
        <v>-76.543917024171648</v>
      </c>
      <c r="AJ359" s="20">
        <f t="shared" si="102"/>
        <v>68.920452454962359</v>
      </c>
      <c r="AK359" s="20">
        <f t="shared" si="103"/>
        <v>0</v>
      </c>
      <c r="AL359" s="19">
        <v>103</v>
      </c>
      <c r="AM359" s="23">
        <f t="shared" si="104"/>
        <v>31.394400000000001</v>
      </c>
      <c r="AN359" s="19">
        <v>5.4454272662223078</v>
      </c>
    </row>
    <row r="360" spans="1:40" ht="13.5" thickBot="1" x14ac:dyDescent="0.25">
      <c r="A360" s="5">
        <v>42571</v>
      </c>
      <c r="B360" s="3">
        <v>34</v>
      </c>
      <c r="C360" s="26" t="s">
        <v>358</v>
      </c>
      <c r="D360" s="6">
        <v>0.59652777777777777</v>
      </c>
      <c r="E360" s="13">
        <v>14</v>
      </c>
      <c r="F360" s="13">
        <f t="shared" si="94"/>
        <v>375</v>
      </c>
      <c r="G360" s="3">
        <v>52.1</v>
      </c>
      <c r="H360" s="3" t="s">
        <v>365</v>
      </c>
      <c r="I360" s="3">
        <v>30.7</v>
      </c>
      <c r="J360" s="20" t="str">
        <f t="shared" si="95"/>
        <v>.</v>
      </c>
      <c r="K360" s="20" t="str">
        <f t="shared" si="96"/>
        <v>.</v>
      </c>
      <c r="L360" s="20" t="str">
        <f t="shared" si="106"/>
        <v>.</v>
      </c>
      <c r="M360" s="3">
        <v>312</v>
      </c>
      <c r="N360" s="20" t="str">
        <f>IF(B360=B360, N359, IF(M360=".",".",IF(M360&lt;22.5,"N",IF(M360&lt;67.5,"NE",IF(M360&lt;112.5,"E",IF(M360&lt;157.5,"SE",IF(M360&lt;202.5,"S",IF(M360&lt;247.5,"SW",IF(M360&lt;292.5,"W",IF(M360&lt;337.5,"NW","N"))))))))))</f>
        <v>SW</v>
      </c>
      <c r="O360" s="20" t="str">
        <f t="shared" si="97"/>
        <v>.</v>
      </c>
      <c r="P360" s="20" t="str">
        <f t="shared" si="110"/>
        <v>.</v>
      </c>
      <c r="Q360" s="21">
        <f t="shared" si="108"/>
        <v>0</v>
      </c>
      <c r="R360" s="21">
        <f t="shared" si="109"/>
        <v>10.77524637870718</v>
      </c>
      <c r="S360" s="8">
        <v>1</v>
      </c>
      <c r="T360" s="21">
        <f>SQRT((AJ360-AJ354)^2+(AI360-AI354)^2)</f>
        <v>10.77524637870718</v>
      </c>
      <c r="U360" s="21">
        <f t="shared" si="107"/>
        <v>1</v>
      </c>
      <c r="V360" s="3" t="s">
        <v>6</v>
      </c>
      <c r="W360" s="3">
        <v>4.3</v>
      </c>
      <c r="X360" s="3" t="s">
        <v>4</v>
      </c>
      <c r="Y360" s="14">
        <v>0</v>
      </c>
      <c r="Z360" s="14">
        <v>0</v>
      </c>
      <c r="AA360" s="14">
        <v>1</v>
      </c>
      <c r="AB360" s="23" t="str">
        <f t="shared" si="111"/>
        <v>.</v>
      </c>
      <c r="AC360" s="3" t="s">
        <v>287</v>
      </c>
      <c r="AD360" s="25">
        <v>0</v>
      </c>
      <c r="AE360" s="20">
        <f t="shared" si="98"/>
        <v>0</v>
      </c>
      <c r="AF360" s="20">
        <f t="shared" si="99"/>
        <v>0</v>
      </c>
      <c r="AG360" s="20">
        <f t="shared" si="105"/>
        <v>1</v>
      </c>
      <c r="AH360" s="20">
        <f t="shared" si="100"/>
        <v>0</v>
      </c>
      <c r="AI360" s="20">
        <f t="shared" si="101"/>
        <v>-76.543917024171648</v>
      </c>
      <c r="AJ360" s="20">
        <f t="shared" si="102"/>
        <v>68.920452454962359</v>
      </c>
      <c r="AK360" s="20">
        <f t="shared" si="103"/>
        <v>0</v>
      </c>
      <c r="AL360" s="19">
        <v>103</v>
      </c>
      <c r="AM360" s="23">
        <f t="shared" si="104"/>
        <v>31.394400000000001</v>
      </c>
      <c r="AN360" s="19">
        <v>5.4454272662223078</v>
      </c>
    </row>
    <row r="361" spans="1:40" ht="13.5" thickBot="1" x14ac:dyDescent="0.25">
      <c r="A361" s="5">
        <v>42571</v>
      </c>
      <c r="B361" s="3">
        <v>34</v>
      </c>
      <c r="C361" s="26" t="s">
        <v>358</v>
      </c>
      <c r="D361" s="6">
        <v>0.63263888888888886</v>
      </c>
      <c r="E361" s="13">
        <v>15</v>
      </c>
      <c r="F361" s="13">
        <f t="shared" si="94"/>
        <v>427</v>
      </c>
      <c r="G361" s="3">
        <v>45.4</v>
      </c>
      <c r="H361" s="3" t="s">
        <v>365</v>
      </c>
      <c r="I361" s="3">
        <v>31.7</v>
      </c>
      <c r="J361" s="20" t="str">
        <f t="shared" si="95"/>
        <v>.</v>
      </c>
      <c r="K361" s="20" t="str">
        <f t="shared" si="96"/>
        <v>.</v>
      </c>
      <c r="L361" s="20" t="str">
        <f t="shared" si="106"/>
        <v>.</v>
      </c>
      <c r="M361" s="3" t="s">
        <v>4</v>
      </c>
      <c r="N361" s="20" t="str">
        <f>IF(B361=B360, N360, IF(M361=".",".",IF(M361&lt;22.5,"N",IF(M361&lt;67.5,"NE",IF(M361&lt;112.5,"E",IF(M361&lt;157.5,"SE",IF(M361&lt;202.5,"S",IF(M361&lt;247.5,"SW",IF(M361&lt;292.5,"W",IF(M361&lt;337.5,"NW","N"))))))))))</f>
        <v>SW</v>
      </c>
      <c r="O361" s="20" t="str">
        <f t="shared" si="97"/>
        <v>.</v>
      </c>
      <c r="P361" s="20" t="str">
        <f t="shared" si="110"/>
        <v>.</v>
      </c>
      <c r="Q361" s="21" t="str">
        <f t="shared" si="108"/>
        <v>.</v>
      </c>
      <c r="R361" s="21" t="str">
        <f t="shared" si="109"/>
        <v>.</v>
      </c>
      <c r="S361" s="8" t="s">
        <v>4</v>
      </c>
      <c r="T361" s="21" t="s">
        <v>4</v>
      </c>
      <c r="U361" s="21" t="str">
        <f t="shared" si="107"/>
        <v>.</v>
      </c>
      <c r="V361" s="3" t="s">
        <v>4</v>
      </c>
      <c r="W361" s="3">
        <v>5.0999999999999996</v>
      </c>
      <c r="X361" s="3" t="s">
        <v>147</v>
      </c>
      <c r="Y361" s="14">
        <v>0</v>
      </c>
      <c r="Z361" s="14">
        <v>0</v>
      </c>
      <c r="AA361" s="14">
        <v>1</v>
      </c>
      <c r="AB361" s="23" t="str">
        <f t="shared" si="111"/>
        <v>.</v>
      </c>
      <c r="AC361" s="3" t="s">
        <v>287</v>
      </c>
      <c r="AD361" s="25">
        <v>0</v>
      </c>
      <c r="AE361" s="20" t="str">
        <f t="shared" si="98"/>
        <v>.</v>
      </c>
      <c r="AF361" s="20" t="str">
        <f t="shared" si="99"/>
        <v>.</v>
      </c>
      <c r="AG361" s="20" t="str">
        <f t="shared" si="105"/>
        <v>.</v>
      </c>
      <c r="AH361" s="20" t="str">
        <f t="shared" si="100"/>
        <v>.</v>
      </c>
      <c r="AI361" s="20" t="str">
        <f t="shared" si="101"/>
        <v>.</v>
      </c>
      <c r="AJ361" s="20" t="str">
        <f t="shared" si="102"/>
        <v>.</v>
      </c>
      <c r="AK361" s="20" t="str">
        <f t="shared" si="103"/>
        <v>.</v>
      </c>
      <c r="AL361" s="19" t="s">
        <v>4</v>
      </c>
      <c r="AM361" s="23" t="str">
        <f t="shared" si="104"/>
        <v>.</v>
      </c>
      <c r="AN361" s="19" t="s">
        <v>4</v>
      </c>
    </row>
    <row r="362" spans="1:40" ht="13.5" thickBot="1" x14ac:dyDescent="0.25">
      <c r="A362" s="5">
        <v>42571</v>
      </c>
      <c r="B362" s="3">
        <v>34</v>
      </c>
      <c r="C362" s="26" t="s">
        <v>358</v>
      </c>
      <c r="D362" s="6">
        <v>0.67569444444444438</v>
      </c>
      <c r="E362" s="13">
        <v>16</v>
      </c>
      <c r="F362" s="13">
        <f t="shared" si="94"/>
        <v>488.99999999999994</v>
      </c>
      <c r="G362" s="3">
        <v>48</v>
      </c>
      <c r="H362" s="3" t="s">
        <v>365</v>
      </c>
      <c r="I362" s="3">
        <v>34.5</v>
      </c>
      <c r="J362" s="20" t="str">
        <f t="shared" si="95"/>
        <v>.</v>
      </c>
      <c r="K362" s="20" t="str">
        <f t="shared" si="96"/>
        <v>.</v>
      </c>
      <c r="L362" s="20" t="str">
        <f t="shared" si="106"/>
        <v>.</v>
      </c>
      <c r="M362" s="3" t="s">
        <v>4</v>
      </c>
      <c r="N362" s="20" t="str">
        <f>IF(B362=B361, N361, IF(M362=".",".",IF(M362&lt;22.5,"N",IF(M362&lt;67.5,"NE",IF(M362&lt;112.5,"E",IF(M362&lt;157.5,"SE",IF(M362&lt;202.5,"S",IF(M362&lt;247.5,"SW",IF(M362&lt;292.5,"W",IF(M362&lt;337.5,"NW","N"))))))))))</f>
        <v>SW</v>
      </c>
      <c r="O362" s="20" t="str">
        <f t="shared" si="97"/>
        <v>.</v>
      </c>
      <c r="P362" s="20" t="str">
        <f t="shared" si="110"/>
        <v>.</v>
      </c>
      <c r="Q362" s="21" t="str">
        <f t="shared" si="108"/>
        <v>.</v>
      </c>
      <c r="R362" s="21" t="str">
        <f t="shared" si="109"/>
        <v>.</v>
      </c>
      <c r="S362" s="8" t="s">
        <v>4</v>
      </c>
      <c r="T362" s="21" t="s">
        <v>4</v>
      </c>
      <c r="U362" s="21" t="str">
        <f t="shared" si="107"/>
        <v>.</v>
      </c>
      <c r="V362" s="3" t="s">
        <v>4</v>
      </c>
      <c r="W362" s="3">
        <v>2</v>
      </c>
      <c r="X362" s="3" t="s">
        <v>147</v>
      </c>
      <c r="Y362" s="14">
        <v>0</v>
      </c>
      <c r="Z362" s="14">
        <v>0</v>
      </c>
      <c r="AA362" s="14">
        <v>1</v>
      </c>
      <c r="AB362" s="23" t="str">
        <f t="shared" si="111"/>
        <v>.</v>
      </c>
      <c r="AC362" s="3" t="s">
        <v>287</v>
      </c>
      <c r="AD362" s="25">
        <v>0</v>
      </c>
      <c r="AE362" s="20" t="str">
        <f t="shared" si="98"/>
        <v>.</v>
      </c>
      <c r="AF362" s="20" t="str">
        <f t="shared" si="99"/>
        <v>.</v>
      </c>
      <c r="AG362" s="20" t="str">
        <f t="shared" si="105"/>
        <v>.</v>
      </c>
      <c r="AH362" s="20" t="str">
        <f t="shared" si="100"/>
        <v>.</v>
      </c>
      <c r="AI362" s="20" t="str">
        <f t="shared" si="101"/>
        <v>.</v>
      </c>
      <c r="AJ362" s="20" t="str">
        <f t="shared" si="102"/>
        <v>.</v>
      </c>
      <c r="AK362" s="20" t="str">
        <f t="shared" si="103"/>
        <v>.</v>
      </c>
      <c r="AL362" s="19" t="s">
        <v>4</v>
      </c>
      <c r="AM362" s="23" t="str">
        <f t="shared" si="104"/>
        <v>.</v>
      </c>
      <c r="AN362" s="19" t="s">
        <v>4</v>
      </c>
    </row>
    <row r="363" spans="1:40" ht="13.5" thickBot="1" x14ac:dyDescent="0.25">
      <c r="A363" s="5">
        <v>42571</v>
      </c>
      <c r="B363" s="3">
        <v>34</v>
      </c>
      <c r="C363" s="26" t="s">
        <v>358</v>
      </c>
      <c r="D363" s="6">
        <v>0.71180555555555547</v>
      </c>
      <c r="E363" s="13">
        <v>17</v>
      </c>
      <c r="F363" s="13">
        <f t="shared" si="94"/>
        <v>540.99999999999989</v>
      </c>
      <c r="G363" s="3">
        <v>33.700000000000003</v>
      </c>
      <c r="H363" s="3" t="s">
        <v>365</v>
      </c>
      <c r="I363" s="3">
        <v>30.1</v>
      </c>
      <c r="J363" s="20" t="str">
        <f t="shared" si="95"/>
        <v>.</v>
      </c>
      <c r="K363" s="20" t="str">
        <f t="shared" si="96"/>
        <v>.</v>
      </c>
      <c r="L363" s="20" t="str">
        <f t="shared" si="106"/>
        <v>.</v>
      </c>
      <c r="M363" s="3" t="s">
        <v>4</v>
      </c>
      <c r="N363" s="20" t="str">
        <f>IF(B363=B363, N362, IF(M363=".",".",IF(M363&lt;22.5,"N",IF(M363&lt;67.5,"NE",IF(M363&lt;112.5,"E",IF(M363&lt;157.5,"SE",IF(M363&lt;202.5,"S",IF(M363&lt;247.5,"SW",IF(M363&lt;292.5,"W",IF(M363&lt;337.5,"NW","N"))))))))))</f>
        <v>SW</v>
      </c>
      <c r="O363" s="20" t="str">
        <f t="shared" si="97"/>
        <v>.</v>
      </c>
      <c r="P363" s="20" t="str">
        <f t="shared" si="110"/>
        <v>.</v>
      </c>
      <c r="Q363" s="21" t="str">
        <f t="shared" si="108"/>
        <v>.</v>
      </c>
      <c r="R363" s="21" t="str">
        <f t="shared" si="109"/>
        <v>.</v>
      </c>
      <c r="S363" s="8" t="s">
        <v>4</v>
      </c>
      <c r="T363" s="21" t="s">
        <v>4</v>
      </c>
      <c r="U363" s="21" t="str">
        <f t="shared" si="107"/>
        <v>.</v>
      </c>
      <c r="V363" s="3" t="s">
        <v>4</v>
      </c>
      <c r="W363" s="3">
        <v>2.2999999999999998</v>
      </c>
      <c r="X363" s="3" t="s">
        <v>147</v>
      </c>
      <c r="Y363" s="14">
        <v>0</v>
      </c>
      <c r="Z363" s="14">
        <v>0</v>
      </c>
      <c r="AA363" s="14">
        <v>1</v>
      </c>
      <c r="AB363" s="23" t="str">
        <f t="shared" si="111"/>
        <v>.</v>
      </c>
      <c r="AC363" s="3" t="s">
        <v>287</v>
      </c>
      <c r="AD363" s="25">
        <v>0</v>
      </c>
      <c r="AE363" s="20" t="str">
        <f t="shared" si="98"/>
        <v>.</v>
      </c>
      <c r="AF363" s="20" t="str">
        <f t="shared" si="99"/>
        <v>.</v>
      </c>
      <c r="AG363" s="20" t="str">
        <f t="shared" si="105"/>
        <v>.</v>
      </c>
      <c r="AH363" s="20" t="str">
        <f t="shared" si="100"/>
        <v>.</v>
      </c>
      <c r="AI363" s="20" t="str">
        <f t="shared" si="101"/>
        <v>.</v>
      </c>
      <c r="AJ363" s="20" t="str">
        <f t="shared" si="102"/>
        <v>.</v>
      </c>
      <c r="AK363" s="20" t="str">
        <f t="shared" si="103"/>
        <v>.</v>
      </c>
      <c r="AL363" s="19" t="s">
        <v>4</v>
      </c>
      <c r="AM363" s="23" t="str">
        <f t="shared" si="104"/>
        <v>.</v>
      </c>
      <c r="AN363" s="19" t="s">
        <v>4</v>
      </c>
    </row>
    <row r="364" spans="1:40" ht="13.5" thickBot="1" x14ac:dyDescent="0.25">
      <c r="A364" s="5">
        <v>42571</v>
      </c>
      <c r="B364" s="3">
        <v>34</v>
      </c>
      <c r="C364" s="26" t="s">
        <v>358</v>
      </c>
      <c r="D364" s="6">
        <v>0.75277777777777777</v>
      </c>
      <c r="E364" s="13">
        <v>18</v>
      </c>
      <c r="F364" s="13">
        <f t="shared" si="94"/>
        <v>600</v>
      </c>
      <c r="G364" s="3">
        <v>30.5</v>
      </c>
      <c r="H364" s="3" t="s">
        <v>365</v>
      </c>
      <c r="I364" s="3">
        <v>28.2</v>
      </c>
      <c r="J364" s="20" t="str">
        <f t="shared" si="95"/>
        <v>.</v>
      </c>
      <c r="K364" s="20" t="str">
        <f t="shared" si="96"/>
        <v>.</v>
      </c>
      <c r="L364" s="20" t="str">
        <f t="shared" si="106"/>
        <v>.</v>
      </c>
      <c r="M364" s="3" t="s">
        <v>4</v>
      </c>
      <c r="N364" s="20" t="str">
        <f>IF(B364=B363, N363, IF(M364=".",".",IF(M364&lt;22.5,"N",IF(M364&lt;67.5,"NE",IF(M364&lt;112.5,"E",IF(M364&lt;157.5,"SE",IF(M364&lt;202.5,"S",IF(M364&lt;247.5,"SW",IF(M364&lt;292.5,"W",IF(M364&lt;337.5,"NW","N"))))))))))</f>
        <v>SW</v>
      </c>
      <c r="O364" s="20" t="str">
        <f t="shared" si="97"/>
        <v>.</v>
      </c>
      <c r="P364" s="20" t="str">
        <f t="shared" si="110"/>
        <v>.</v>
      </c>
      <c r="Q364" s="21" t="str">
        <f t="shared" si="108"/>
        <v>.</v>
      </c>
      <c r="R364" s="21" t="str">
        <f t="shared" si="109"/>
        <v>.</v>
      </c>
      <c r="S364" s="8" t="s">
        <v>4</v>
      </c>
      <c r="T364" s="21" t="s">
        <v>4</v>
      </c>
      <c r="U364" s="21" t="str">
        <f t="shared" si="107"/>
        <v>.</v>
      </c>
      <c r="V364" s="3" t="s">
        <v>4</v>
      </c>
      <c r="W364" s="3">
        <v>0.6</v>
      </c>
      <c r="X364" s="3" t="s">
        <v>147</v>
      </c>
      <c r="Y364" s="14">
        <v>0</v>
      </c>
      <c r="Z364" s="14">
        <v>0</v>
      </c>
      <c r="AA364" s="14">
        <v>1</v>
      </c>
      <c r="AB364" s="23" t="str">
        <f t="shared" si="111"/>
        <v>.</v>
      </c>
      <c r="AC364" s="3" t="s">
        <v>287</v>
      </c>
      <c r="AD364" s="25">
        <v>0</v>
      </c>
      <c r="AE364" s="20" t="str">
        <f t="shared" si="98"/>
        <v>.</v>
      </c>
      <c r="AF364" s="20" t="str">
        <f t="shared" si="99"/>
        <v>.</v>
      </c>
      <c r="AG364" s="20" t="str">
        <f t="shared" si="105"/>
        <v>.</v>
      </c>
      <c r="AH364" s="20" t="str">
        <f t="shared" si="100"/>
        <v>.</v>
      </c>
      <c r="AI364" s="20" t="str">
        <f t="shared" si="101"/>
        <v>.</v>
      </c>
      <c r="AJ364" s="20" t="str">
        <f t="shared" si="102"/>
        <v>.</v>
      </c>
      <c r="AK364" s="20" t="str">
        <f t="shared" si="103"/>
        <v>.</v>
      </c>
      <c r="AL364" s="19" t="s">
        <v>4</v>
      </c>
      <c r="AM364" s="23" t="str">
        <f t="shared" si="104"/>
        <v>.</v>
      </c>
      <c r="AN364" s="19" t="s">
        <v>4</v>
      </c>
    </row>
    <row r="365" spans="1:40" ht="13.5" thickBot="1" x14ac:dyDescent="0.25">
      <c r="A365" s="5">
        <v>42571</v>
      </c>
      <c r="B365" s="3">
        <v>35</v>
      </c>
      <c r="C365" s="26" t="s">
        <v>358</v>
      </c>
      <c r="D365" s="6">
        <v>0.33611111111111108</v>
      </c>
      <c r="E365" s="13">
        <v>8</v>
      </c>
      <c r="F365" s="13">
        <f t="shared" si="94"/>
        <v>0</v>
      </c>
      <c r="G365" s="3">
        <v>27.3</v>
      </c>
      <c r="H365" s="3" t="s">
        <v>366</v>
      </c>
      <c r="I365" s="3">
        <v>23</v>
      </c>
      <c r="J365" s="20" t="str">
        <f t="shared" si="95"/>
        <v>.</v>
      </c>
      <c r="K365" s="20" t="str">
        <f t="shared" si="96"/>
        <v>.</v>
      </c>
      <c r="L365" s="20" t="str">
        <f t="shared" si="106"/>
        <v>.</v>
      </c>
      <c r="M365" s="3">
        <v>318</v>
      </c>
      <c r="N365" s="20" t="str">
        <f>IF(B365=B365, N364, IF(M365=".",".",IF(M365&lt;22.5,"N",IF(M365&lt;67.5,"NE",IF(M365&lt;112.5,"E",IF(M365&lt;157.5,"SE",IF(M365&lt;202.5,"S",IF(M365&lt;247.5,"SW",IF(M365&lt;292.5,"W",IF(M365&lt;337.5,"NW","N"))))))))))</f>
        <v>SW</v>
      </c>
      <c r="O365" s="20" t="str">
        <f t="shared" si="97"/>
        <v>.</v>
      </c>
      <c r="P365" s="20" t="str">
        <f t="shared" si="110"/>
        <v>.</v>
      </c>
      <c r="Q365" s="21">
        <f t="shared" si="108"/>
        <v>0</v>
      </c>
      <c r="R365" s="21">
        <f t="shared" si="109"/>
        <v>0</v>
      </c>
      <c r="S365" s="8">
        <v>1</v>
      </c>
      <c r="T365" s="21" t="s">
        <v>4</v>
      </c>
      <c r="U365" s="21" t="str">
        <f t="shared" si="107"/>
        <v>.</v>
      </c>
      <c r="V365" s="3" t="s">
        <v>128</v>
      </c>
      <c r="W365" s="3">
        <v>3.7</v>
      </c>
      <c r="X365" s="3" t="s">
        <v>4</v>
      </c>
      <c r="Y365" s="14">
        <v>2</v>
      </c>
      <c r="Z365" s="14">
        <v>1</v>
      </c>
      <c r="AA365" s="14">
        <v>0</v>
      </c>
      <c r="AB365" s="23">
        <f t="shared" si="111"/>
        <v>0</v>
      </c>
      <c r="AC365" s="3" t="s">
        <v>288</v>
      </c>
      <c r="AD365" s="25">
        <v>0</v>
      </c>
      <c r="AE365" s="20" t="str">
        <f t="shared" si="98"/>
        <v>.</v>
      </c>
      <c r="AF365" s="20" t="str">
        <f t="shared" si="99"/>
        <v>.</v>
      </c>
      <c r="AG365" s="20" t="str">
        <f t="shared" si="105"/>
        <v>.</v>
      </c>
      <c r="AH365" s="20" t="str">
        <f t="shared" si="100"/>
        <v>.</v>
      </c>
      <c r="AI365" s="20">
        <f t="shared" si="101"/>
        <v>-68.251321848603524</v>
      </c>
      <c r="AJ365" s="20">
        <f t="shared" si="102"/>
        <v>75.800772198694219</v>
      </c>
      <c r="AK365" s="20" t="str">
        <f t="shared" si="103"/>
        <v>.</v>
      </c>
      <c r="AL365" s="19">
        <v>102</v>
      </c>
      <c r="AM365" s="23">
        <f t="shared" si="104"/>
        <v>31.089600000000001</v>
      </c>
      <c r="AN365" s="19">
        <v>5.5501470213419681</v>
      </c>
    </row>
    <row r="366" spans="1:40" ht="13.5" thickBot="1" x14ac:dyDescent="0.25">
      <c r="A366" s="5">
        <v>42571</v>
      </c>
      <c r="B366" s="3">
        <v>35</v>
      </c>
      <c r="C366" s="26" t="s">
        <v>358</v>
      </c>
      <c r="D366" s="6">
        <v>0.38472222222222219</v>
      </c>
      <c r="E366" s="13">
        <v>9</v>
      </c>
      <c r="F366" s="13">
        <f t="shared" si="94"/>
        <v>69.999999999999986</v>
      </c>
      <c r="G366" s="3">
        <v>30.4</v>
      </c>
      <c r="H366" s="3" t="s">
        <v>365</v>
      </c>
      <c r="I366" s="3">
        <v>26.1</v>
      </c>
      <c r="J366" s="20">
        <f t="shared" si="95"/>
        <v>2.263383186343527</v>
      </c>
      <c r="K366" s="20">
        <f t="shared" si="96"/>
        <v>230.31769600164355</v>
      </c>
      <c r="L366" s="20">
        <f>K366-MOD(M365+180,360)</f>
        <v>92.317696001643554</v>
      </c>
      <c r="M366" s="3">
        <v>312</v>
      </c>
      <c r="N366" s="20" t="str">
        <f>IF(B366=B365, N365, IF(M366=".",".",IF(M366&lt;22.5,"N",IF(M366&lt;67.5,"NE",IF(M366&lt;112.5,"E",IF(M366&lt;157.5,"SE",IF(M366&lt;202.5,"S",IF(M366&lt;247.5,"SW",IF(M366&lt;292.5,"W",IF(M366&lt;337.5,"NW","N"))))))))))</f>
        <v>SW</v>
      </c>
      <c r="O366" s="20" t="str">
        <f t="shared" si="97"/>
        <v>SW</v>
      </c>
      <c r="P366" s="20">
        <f t="shared" si="110"/>
        <v>6</v>
      </c>
      <c r="Q366" s="21">
        <f t="shared" si="108"/>
        <v>10.77524637870718</v>
      </c>
      <c r="R366" s="21">
        <f t="shared" si="109"/>
        <v>10.77524637870718</v>
      </c>
      <c r="S366" s="8">
        <v>1</v>
      </c>
      <c r="T366" s="21" t="s">
        <v>4</v>
      </c>
      <c r="U366" s="21" t="str">
        <f t="shared" si="107"/>
        <v>.</v>
      </c>
      <c r="V366" s="3" t="s">
        <v>6</v>
      </c>
      <c r="W366" s="3">
        <v>2.4</v>
      </c>
      <c r="X366" s="3" t="s">
        <v>4</v>
      </c>
      <c r="Y366" s="14">
        <v>2</v>
      </c>
      <c r="Z366" s="14">
        <v>1</v>
      </c>
      <c r="AA366" s="14">
        <v>0</v>
      </c>
      <c r="AB366" s="23">
        <f t="shared" si="111"/>
        <v>0</v>
      </c>
      <c r="AC366" s="3" t="s">
        <v>288</v>
      </c>
      <c r="AD366" s="25">
        <v>0</v>
      </c>
      <c r="AE366" s="20">
        <f t="shared" si="98"/>
        <v>-6.8803197437318602</v>
      </c>
      <c r="AF366" s="20">
        <f t="shared" si="99"/>
        <v>-6.8803197437318602</v>
      </c>
      <c r="AG366" s="20">
        <f t="shared" si="105"/>
        <v>1</v>
      </c>
      <c r="AH366" s="20">
        <f t="shared" si="100"/>
        <v>10.77524637870718</v>
      </c>
      <c r="AI366" s="20">
        <f t="shared" si="101"/>
        <v>-76.543917024171648</v>
      </c>
      <c r="AJ366" s="20">
        <f t="shared" si="102"/>
        <v>68.920452454962359</v>
      </c>
      <c r="AK366" s="20">
        <f t="shared" si="103"/>
        <v>-8.292595175568124</v>
      </c>
      <c r="AL366" s="19">
        <v>103</v>
      </c>
      <c r="AM366" s="23">
        <f t="shared" si="104"/>
        <v>31.394400000000001</v>
      </c>
      <c r="AN366" s="19">
        <v>5.4454272662223078</v>
      </c>
    </row>
    <row r="367" spans="1:40" ht="13.5" thickBot="1" x14ac:dyDescent="0.25">
      <c r="A367" s="5">
        <v>42571</v>
      </c>
      <c r="B367" s="3">
        <v>35</v>
      </c>
      <c r="C367" s="26" t="s">
        <v>358</v>
      </c>
      <c r="D367" s="6">
        <v>0.42499999999999999</v>
      </c>
      <c r="E367" s="13">
        <v>10</v>
      </c>
      <c r="F367" s="13">
        <f t="shared" si="94"/>
        <v>128.00000000000003</v>
      </c>
      <c r="G367" s="3">
        <v>35.1</v>
      </c>
      <c r="H367" s="3" t="s">
        <v>365</v>
      </c>
      <c r="I367" s="3">
        <v>28</v>
      </c>
      <c r="J367" s="20" t="str">
        <f t="shared" si="95"/>
        <v>.</v>
      </c>
      <c r="K367" s="20" t="str">
        <f t="shared" si="96"/>
        <v>.</v>
      </c>
      <c r="L367" s="20" t="str">
        <f t="shared" si="106"/>
        <v>.</v>
      </c>
      <c r="M367" s="3">
        <v>312</v>
      </c>
      <c r="N367" s="20" t="str">
        <f>IF(B367=B367, N366, IF(M367=".",".",IF(M367&lt;22.5,"N",IF(M367&lt;67.5,"NE",IF(M367&lt;112.5,"E",IF(M367&lt;157.5,"SE",IF(M367&lt;202.5,"S",IF(M367&lt;247.5,"SW",IF(M367&lt;292.5,"W",IF(M367&lt;337.5,"NW","N"))))))))))</f>
        <v>SW</v>
      </c>
      <c r="O367" s="20" t="str">
        <f t="shared" si="97"/>
        <v>.</v>
      </c>
      <c r="P367" s="20" t="str">
        <f t="shared" si="110"/>
        <v>.</v>
      </c>
      <c r="Q367" s="21">
        <f t="shared" si="108"/>
        <v>0</v>
      </c>
      <c r="R367" s="21">
        <f t="shared" si="109"/>
        <v>10.77524637870718</v>
      </c>
      <c r="S367" s="8">
        <v>1</v>
      </c>
      <c r="T367" s="21" t="s">
        <v>4</v>
      </c>
      <c r="U367" s="21" t="str">
        <f t="shared" si="107"/>
        <v>.</v>
      </c>
      <c r="V367" s="3" t="s">
        <v>6</v>
      </c>
      <c r="W367" s="3">
        <v>5.8</v>
      </c>
      <c r="X367" s="3" t="s">
        <v>4</v>
      </c>
      <c r="Y367" s="14">
        <v>2</v>
      </c>
      <c r="Z367" s="14">
        <v>1</v>
      </c>
      <c r="AA367" s="14">
        <v>0</v>
      </c>
      <c r="AB367" s="23">
        <f t="shared" si="111"/>
        <v>0</v>
      </c>
      <c r="AC367" s="3" t="s">
        <v>288</v>
      </c>
      <c r="AD367" s="25">
        <v>0</v>
      </c>
      <c r="AE367" s="20">
        <f t="shared" si="98"/>
        <v>0</v>
      </c>
      <c r="AF367" s="20">
        <f t="shared" si="99"/>
        <v>0</v>
      </c>
      <c r="AG367" s="20">
        <f t="shared" si="105"/>
        <v>1</v>
      </c>
      <c r="AH367" s="20">
        <f t="shared" si="100"/>
        <v>0</v>
      </c>
      <c r="AI367" s="20">
        <f t="shared" si="101"/>
        <v>-76.543917024171648</v>
      </c>
      <c r="AJ367" s="20">
        <f t="shared" si="102"/>
        <v>68.920452454962359</v>
      </c>
      <c r="AK367" s="20">
        <f t="shared" si="103"/>
        <v>0</v>
      </c>
      <c r="AL367" s="19">
        <v>103</v>
      </c>
      <c r="AM367" s="23">
        <f t="shared" si="104"/>
        <v>31.394400000000001</v>
      </c>
      <c r="AN367" s="19">
        <v>5.4454272662223078</v>
      </c>
    </row>
    <row r="368" spans="1:40" ht="13.5" thickBot="1" x14ac:dyDescent="0.25">
      <c r="A368" s="5">
        <v>42571</v>
      </c>
      <c r="B368" s="3">
        <v>35</v>
      </c>
      <c r="C368" s="26" t="s">
        <v>358</v>
      </c>
      <c r="D368" s="6">
        <v>0.4694444444444445</v>
      </c>
      <c r="E368" s="13">
        <v>11</v>
      </c>
      <c r="F368" s="13">
        <f t="shared" si="94"/>
        <v>192.00000000000011</v>
      </c>
      <c r="G368" s="3">
        <v>26.7</v>
      </c>
      <c r="H368" s="3" t="s">
        <v>366</v>
      </c>
      <c r="I368" s="3">
        <v>24.3</v>
      </c>
      <c r="J368" s="20" t="str">
        <f t="shared" si="95"/>
        <v>.</v>
      </c>
      <c r="K368" s="20" t="str">
        <f t="shared" si="96"/>
        <v>.</v>
      </c>
      <c r="L368" s="20" t="str">
        <f t="shared" si="106"/>
        <v>.</v>
      </c>
      <c r="M368" s="3">
        <v>312</v>
      </c>
      <c r="N368" s="20" t="str">
        <f>IF(B368=B367, N367, IF(M368=".",".",IF(M368&lt;22.5,"N",IF(M368&lt;67.5,"NE",IF(M368&lt;112.5,"E",IF(M368&lt;157.5,"SE",IF(M368&lt;202.5,"S",IF(M368&lt;247.5,"SW",IF(M368&lt;292.5,"W",IF(M368&lt;337.5,"NW","N"))))))))))</f>
        <v>SW</v>
      </c>
      <c r="O368" s="20" t="str">
        <f t="shared" si="97"/>
        <v>.</v>
      </c>
      <c r="P368" s="20" t="str">
        <f t="shared" si="110"/>
        <v>.</v>
      </c>
      <c r="Q368" s="21">
        <f t="shared" si="108"/>
        <v>0</v>
      </c>
      <c r="R368" s="21">
        <f t="shared" si="109"/>
        <v>10.77524637870718</v>
      </c>
      <c r="S368" s="8">
        <v>1</v>
      </c>
      <c r="T368" s="21" t="s">
        <v>4</v>
      </c>
      <c r="U368" s="21" t="str">
        <f t="shared" si="107"/>
        <v>.</v>
      </c>
      <c r="V368" s="3" t="s">
        <v>6</v>
      </c>
      <c r="W368" s="3">
        <v>3.9</v>
      </c>
      <c r="X368" s="3" t="s">
        <v>4</v>
      </c>
      <c r="Y368" s="14">
        <v>2</v>
      </c>
      <c r="Z368" s="14">
        <v>1</v>
      </c>
      <c r="AA368" s="14">
        <v>0</v>
      </c>
      <c r="AB368" s="23">
        <f t="shared" si="111"/>
        <v>0</v>
      </c>
      <c r="AC368" s="3" t="s">
        <v>288</v>
      </c>
      <c r="AD368" s="25">
        <v>0</v>
      </c>
      <c r="AE368" s="20">
        <f t="shared" si="98"/>
        <v>0</v>
      </c>
      <c r="AF368" s="20">
        <f t="shared" si="99"/>
        <v>0</v>
      </c>
      <c r="AG368" s="20">
        <f t="shared" si="105"/>
        <v>1</v>
      </c>
      <c r="AH368" s="20">
        <f t="shared" si="100"/>
        <v>0</v>
      </c>
      <c r="AI368" s="20">
        <f t="shared" si="101"/>
        <v>-76.543917024171648</v>
      </c>
      <c r="AJ368" s="20">
        <f t="shared" si="102"/>
        <v>68.920452454962359</v>
      </c>
      <c r="AK368" s="20">
        <f t="shared" si="103"/>
        <v>0</v>
      </c>
      <c r="AL368" s="19">
        <v>103</v>
      </c>
      <c r="AM368" s="23">
        <f t="shared" si="104"/>
        <v>31.394400000000001</v>
      </c>
      <c r="AN368" s="19">
        <v>5.4454272662223078</v>
      </c>
    </row>
    <row r="369" spans="1:40" ht="13.5" thickBot="1" x14ac:dyDescent="0.25">
      <c r="A369" s="5">
        <v>42571</v>
      </c>
      <c r="B369" s="3">
        <v>35</v>
      </c>
      <c r="C369" s="26" t="s">
        <v>358</v>
      </c>
      <c r="D369" s="6">
        <v>0.50416666666666665</v>
      </c>
      <c r="E369" s="13">
        <v>12</v>
      </c>
      <c r="F369" s="13">
        <f t="shared" si="94"/>
        <v>242</v>
      </c>
      <c r="G369" s="3">
        <v>27.6</v>
      </c>
      <c r="H369" s="3" t="s">
        <v>366</v>
      </c>
      <c r="I369" s="3">
        <v>24.6</v>
      </c>
      <c r="J369" s="20" t="str">
        <f t="shared" si="95"/>
        <v>.</v>
      </c>
      <c r="K369" s="20" t="str">
        <f t="shared" si="96"/>
        <v>.</v>
      </c>
      <c r="L369" s="20" t="str">
        <f t="shared" si="106"/>
        <v>.</v>
      </c>
      <c r="M369" s="3">
        <v>312</v>
      </c>
      <c r="N369" s="20" t="str">
        <f>IF(B369=B369, N368, IF(M369=".",".",IF(M369&lt;22.5,"N",IF(M369&lt;67.5,"NE",IF(M369&lt;112.5,"E",IF(M369&lt;157.5,"SE",IF(M369&lt;202.5,"S",IF(M369&lt;247.5,"SW",IF(M369&lt;292.5,"W",IF(M369&lt;337.5,"NW","N"))))))))))</f>
        <v>SW</v>
      </c>
      <c r="O369" s="20" t="str">
        <f t="shared" si="97"/>
        <v>.</v>
      </c>
      <c r="P369" s="20" t="str">
        <f t="shared" si="110"/>
        <v>.</v>
      </c>
      <c r="Q369" s="21">
        <f t="shared" si="108"/>
        <v>0</v>
      </c>
      <c r="R369" s="21">
        <f t="shared" si="109"/>
        <v>10.77524637870718</v>
      </c>
      <c r="S369" s="8">
        <v>1</v>
      </c>
      <c r="T369" s="21" t="s">
        <v>4</v>
      </c>
      <c r="U369" s="21" t="str">
        <f t="shared" si="107"/>
        <v>.</v>
      </c>
      <c r="V369" s="3" t="s">
        <v>6</v>
      </c>
      <c r="W369" s="3">
        <v>4.5999999999999996</v>
      </c>
      <c r="X369" s="3" t="s">
        <v>10</v>
      </c>
      <c r="Y369" s="14">
        <v>0</v>
      </c>
      <c r="Z369" s="14">
        <v>0</v>
      </c>
      <c r="AA369" s="14">
        <v>1</v>
      </c>
      <c r="AB369" s="23">
        <f t="shared" si="111"/>
        <v>1</v>
      </c>
      <c r="AC369" s="3" t="s">
        <v>288</v>
      </c>
      <c r="AD369" s="25">
        <v>0</v>
      </c>
      <c r="AE369" s="20">
        <f t="shared" si="98"/>
        <v>0</v>
      </c>
      <c r="AF369" s="20">
        <f t="shared" si="99"/>
        <v>0</v>
      </c>
      <c r="AG369" s="20">
        <f t="shared" si="105"/>
        <v>1</v>
      </c>
      <c r="AH369" s="20">
        <f t="shared" si="100"/>
        <v>0</v>
      </c>
      <c r="AI369" s="20">
        <f t="shared" si="101"/>
        <v>-76.543917024171648</v>
      </c>
      <c r="AJ369" s="20">
        <f t="shared" si="102"/>
        <v>68.920452454962359</v>
      </c>
      <c r="AK369" s="20">
        <f t="shared" si="103"/>
        <v>0</v>
      </c>
      <c r="AL369" s="19">
        <v>103</v>
      </c>
      <c r="AM369" s="23">
        <f t="shared" si="104"/>
        <v>31.394400000000001</v>
      </c>
      <c r="AN369" s="19">
        <v>5.4454272662223078</v>
      </c>
    </row>
    <row r="370" spans="1:40" ht="13.5" thickBot="1" x14ac:dyDescent="0.25">
      <c r="A370" s="5">
        <v>42571</v>
      </c>
      <c r="B370" s="3">
        <v>35</v>
      </c>
      <c r="C370" s="26" t="s">
        <v>358</v>
      </c>
      <c r="D370" s="6">
        <v>0.54791666666666672</v>
      </c>
      <c r="E370" s="13">
        <v>13</v>
      </c>
      <c r="F370" s="13">
        <f t="shared" si="94"/>
        <v>305.00000000000011</v>
      </c>
      <c r="G370" s="3">
        <v>44.2</v>
      </c>
      <c r="H370" s="3" t="s">
        <v>365</v>
      </c>
      <c r="I370" s="3">
        <v>30.6</v>
      </c>
      <c r="J370" s="20" t="str">
        <f t="shared" si="95"/>
        <v>.</v>
      </c>
      <c r="K370" s="20" t="str">
        <f t="shared" si="96"/>
        <v>.</v>
      </c>
      <c r="L370" s="20" t="str">
        <f t="shared" si="106"/>
        <v>.</v>
      </c>
      <c r="M370" s="3">
        <v>312</v>
      </c>
      <c r="N370" s="20" t="str">
        <f>IF(B370=B369, N369, IF(M370=".",".",IF(M370&lt;22.5,"N",IF(M370&lt;67.5,"NE",IF(M370&lt;112.5,"E",IF(M370&lt;157.5,"SE",IF(M370&lt;202.5,"S",IF(M370&lt;247.5,"SW",IF(M370&lt;292.5,"W",IF(M370&lt;337.5,"NW","N"))))))))))</f>
        <v>SW</v>
      </c>
      <c r="O370" s="20" t="str">
        <f t="shared" si="97"/>
        <v>.</v>
      </c>
      <c r="P370" s="20" t="str">
        <f t="shared" si="110"/>
        <v>.</v>
      </c>
      <c r="Q370" s="21">
        <f t="shared" si="108"/>
        <v>0</v>
      </c>
      <c r="R370" s="21">
        <f t="shared" si="109"/>
        <v>10.77524637870718</v>
      </c>
      <c r="S370" s="8">
        <v>1</v>
      </c>
      <c r="T370" s="21" t="s">
        <v>4</v>
      </c>
      <c r="U370" s="21" t="str">
        <f t="shared" si="107"/>
        <v>.</v>
      </c>
      <c r="V370" s="3" t="s">
        <v>6</v>
      </c>
      <c r="W370" s="3">
        <v>1</v>
      </c>
      <c r="X370" s="3" t="s">
        <v>4</v>
      </c>
      <c r="Y370" s="14">
        <v>0</v>
      </c>
      <c r="Z370" s="14">
        <v>0</v>
      </c>
      <c r="AA370" s="14">
        <v>1</v>
      </c>
      <c r="AB370" s="23" t="str">
        <f t="shared" si="111"/>
        <v>.</v>
      </c>
      <c r="AC370" s="3" t="s">
        <v>288</v>
      </c>
      <c r="AD370" s="25">
        <v>0</v>
      </c>
      <c r="AE370" s="20">
        <f t="shared" si="98"/>
        <v>0</v>
      </c>
      <c r="AF370" s="20">
        <f t="shared" si="99"/>
        <v>0</v>
      </c>
      <c r="AG370" s="20">
        <f t="shared" si="105"/>
        <v>1</v>
      </c>
      <c r="AH370" s="20">
        <f t="shared" si="100"/>
        <v>0</v>
      </c>
      <c r="AI370" s="20">
        <f t="shared" si="101"/>
        <v>-76.543917024171648</v>
      </c>
      <c r="AJ370" s="20">
        <f t="shared" si="102"/>
        <v>68.920452454962359</v>
      </c>
      <c r="AK370" s="20">
        <f t="shared" si="103"/>
        <v>0</v>
      </c>
      <c r="AL370" s="19">
        <v>103</v>
      </c>
      <c r="AM370" s="23">
        <f t="shared" si="104"/>
        <v>31.394400000000001</v>
      </c>
      <c r="AN370" s="19">
        <v>5.4454272662223078</v>
      </c>
    </row>
    <row r="371" spans="1:40" ht="13.5" thickBot="1" x14ac:dyDescent="0.25">
      <c r="A371" s="5">
        <v>42571</v>
      </c>
      <c r="B371" s="3">
        <v>35</v>
      </c>
      <c r="C371" s="26" t="s">
        <v>358</v>
      </c>
      <c r="D371" s="6">
        <v>0.59652777777777777</v>
      </c>
      <c r="E371" s="13">
        <v>14</v>
      </c>
      <c r="F371" s="13">
        <f t="shared" si="94"/>
        <v>375</v>
      </c>
      <c r="G371" s="3">
        <v>43.8</v>
      </c>
      <c r="H371" s="3" t="s">
        <v>365</v>
      </c>
      <c r="I371" s="3">
        <v>30.7</v>
      </c>
      <c r="J371" s="20" t="str">
        <f t="shared" si="95"/>
        <v>.</v>
      </c>
      <c r="K371" s="20" t="str">
        <f t="shared" si="96"/>
        <v>.</v>
      </c>
      <c r="L371" s="20" t="str">
        <f t="shared" si="106"/>
        <v>.</v>
      </c>
      <c r="M371" s="3">
        <v>312</v>
      </c>
      <c r="N371" s="20" t="str">
        <f>IF(B371=B371, N370, IF(M371=".",".",IF(M371&lt;22.5,"N",IF(M371&lt;67.5,"NE",IF(M371&lt;112.5,"E",IF(M371&lt;157.5,"SE",IF(M371&lt;202.5,"S",IF(M371&lt;247.5,"SW",IF(M371&lt;292.5,"W",IF(M371&lt;337.5,"NW","N"))))))))))</f>
        <v>SW</v>
      </c>
      <c r="O371" s="20" t="str">
        <f t="shared" si="97"/>
        <v>.</v>
      </c>
      <c r="P371" s="20" t="str">
        <f t="shared" si="110"/>
        <v>.</v>
      </c>
      <c r="Q371" s="21">
        <f t="shared" si="108"/>
        <v>0</v>
      </c>
      <c r="R371" s="21">
        <f t="shared" si="109"/>
        <v>10.77524637870718</v>
      </c>
      <c r="S371" s="8">
        <v>1</v>
      </c>
      <c r="T371" s="21">
        <f>SQRT((AJ371-AJ365)^2+(AI371-AI365)^2)</f>
        <v>10.77524637870718</v>
      </c>
      <c r="U371" s="21">
        <f t="shared" si="107"/>
        <v>1</v>
      </c>
      <c r="V371" s="3" t="s">
        <v>6</v>
      </c>
      <c r="W371" s="3">
        <v>4.3</v>
      </c>
      <c r="X371" s="3" t="s">
        <v>4</v>
      </c>
      <c r="Y371" s="14">
        <v>0</v>
      </c>
      <c r="Z371" s="14">
        <v>0</v>
      </c>
      <c r="AA371" s="14">
        <v>1</v>
      </c>
      <c r="AB371" s="23" t="str">
        <f t="shared" si="111"/>
        <v>.</v>
      </c>
      <c r="AC371" s="3" t="s">
        <v>288</v>
      </c>
      <c r="AD371" s="25">
        <v>0</v>
      </c>
      <c r="AE371" s="20">
        <f t="shared" si="98"/>
        <v>0</v>
      </c>
      <c r="AF371" s="20">
        <f t="shared" si="99"/>
        <v>0</v>
      </c>
      <c r="AG371" s="20">
        <f t="shared" si="105"/>
        <v>1</v>
      </c>
      <c r="AH371" s="20">
        <f t="shared" si="100"/>
        <v>0</v>
      </c>
      <c r="AI371" s="20">
        <f t="shared" si="101"/>
        <v>-76.543917024171648</v>
      </c>
      <c r="AJ371" s="20">
        <f t="shared" si="102"/>
        <v>68.920452454962359</v>
      </c>
      <c r="AK371" s="20">
        <f t="shared" si="103"/>
        <v>0</v>
      </c>
      <c r="AL371" s="19">
        <v>103</v>
      </c>
      <c r="AM371" s="23">
        <f t="shared" si="104"/>
        <v>31.394400000000001</v>
      </c>
      <c r="AN371" s="19">
        <v>5.4454272662223078</v>
      </c>
    </row>
    <row r="372" spans="1:40" ht="13.5" thickBot="1" x14ac:dyDescent="0.25">
      <c r="A372" s="5">
        <v>42571</v>
      </c>
      <c r="B372" s="3">
        <v>35</v>
      </c>
      <c r="C372" s="26" t="s">
        <v>358</v>
      </c>
      <c r="D372" s="6">
        <v>0.63263888888888886</v>
      </c>
      <c r="E372" s="13">
        <v>15</v>
      </c>
      <c r="F372" s="13">
        <f t="shared" si="94"/>
        <v>427</v>
      </c>
      <c r="G372" s="3">
        <v>45.4</v>
      </c>
      <c r="H372" s="3" t="s">
        <v>365</v>
      </c>
      <c r="I372" s="3">
        <v>31.7</v>
      </c>
      <c r="J372" s="20" t="str">
        <f t="shared" si="95"/>
        <v>.</v>
      </c>
      <c r="K372" s="20" t="str">
        <f t="shared" si="96"/>
        <v>.</v>
      </c>
      <c r="L372" s="20" t="str">
        <f t="shared" si="106"/>
        <v>.</v>
      </c>
      <c r="M372" s="3" t="s">
        <v>4</v>
      </c>
      <c r="N372" s="20" t="str">
        <f>IF(B372=B371, N371, IF(M372=".",".",IF(M372&lt;22.5,"N",IF(M372&lt;67.5,"NE",IF(M372&lt;112.5,"E",IF(M372&lt;157.5,"SE",IF(M372&lt;202.5,"S",IF(M372&lt;247.5,"SW",IF(M372&lt;292.5,"W",IF(M372&lt;337.5,"NW","N"))))))))))</f>
        <v>SW</v>
      </c>
      <c r="O372" s="20" t="str">
        <f t="shared" si="97"/>
        <v>.</v>
      </c>
      <c r="P372" s="20" t="str">
        <f t="shared" si="110"/>
        <v>.</v>
      </c>
      <c r="Q372" s="21" t="str">
        <f t="shared" si="108"/>
        <v>.</v>
      </c>
      <c r="R372" s="21" t="str">
        <f t="shared" si="109"/>
        <v>.</v>
      </c>
      <c r="S372" s="8" t="s">
        <v>4</v>
      </c>
      <c r="T372" s="21" t="s">
        <v>4</v>
      </c>
      <c r="U372" s="21" t="str">
        <f t="shared" si="107"/>
        <v>.</v>
      </c>
      <c r="V372" s="3" t="s">
        <v>4</v>
      </c>
      <c r="W372" s="3">
        <v>5.0999999999999996</v>
      </c>
      <c r="X372" s="3" t="s">
        <v>147</v>
      </c>
      <c r="Y372" s="14">
        <v>0</v>
      </c>
      <c r="Z372" s="14">
        <v>0</v>
      </c>
      <c r="AA372" s="14">
        <v>1</v>
      </c>
      <c r="AB372" s="23" t="str">
        <f t="shared" si="111"/>
        <v>.</v>
      </c>
      <c r="AC372" s="3" t="s">
        <v>288</v>
      </c>
      <c r="AD372" s="25">
        <v>0</v>
      </c>
      <c r="AE372" s="20" t="str">
        <f t="shared" si="98"/>
        <v>.</v>
      </c>
      <c r="AF372" s="20" t="str">
        <f t="shared" si="99"/>
        <v>.</v>
      </c>
      <c r="AG372" s="20" t="str">
        <f t="shared" si="105"/>
        <v>.</v>
      </c>
      <c r="AH372" s="20" t="str">
        <f t="shared" si="100"/>
        <v>.</v>
      </c>
      <c r="AI372" s="20" t="str">
        <f t="shared" si="101"/>
        <v>.</v>
      </c>
      <c r="AJ372" s="20" t="str">
        <f t="shared" si="102"/>
        <v>.</v>
      </c>
      <c r="AK372" s="20" t="str">
        <f t="shared" si="103"/>
        <v>.</v>
      </c>
      <c r="AL372" s="19" t="s">
        <v>4</v>
      </c>
      <c r="AM372" s="23" t="str">
        <f t="shared" si="104"/>
        <v>.</v>
      </c>
      <c r="AN372" s="19" t="s">
        <v>4</v>
      </c>
    </row>
    <row r="373" spans="1:40" ht="13.5" thickBot="1" x14ac:dyDescent="0.25">
      <c r="A373" s="5">
        <v>42571</v>
      </c>
      <c r="B373" s="3">
        <v>35</v>
      </c>
      <c r="C373" s="26" t="s">
        <v>358</v>
      </c>
      <c r="D373" s="6">
        <v>0.67569444444444438</v>
      </c>
      <c r="E373" s="13">
        <v>16</v>
      </c>
      <c r="F373" s="13">
        <f t="shared" si="94"/>
        <v>488.99999999999994</v>
      </c>
      <c r="G373" s="3">
        <v>48</v>
      </c>
      <c r="H373" s="3" t="s">
        <v>365</v>
      </c>
      <c r="I373" s="3">
        <v>34.5</v>
      </c>
      <c r="J373" s="20" t="str">
        <f t="shared" si="95"/>
        <v>.</v>
      </c>
      <c r="K373" s="20" t="str">
        <f t="shared" si="96"/>
        <v>.</v>
      </c>
      <c r="L373" s="20" t="str">
        <f t="shared" si="106"/>
        <v>.</v>
      </c>
      <c r="M373" s="3" t="s">
        <v>4</v>
      </c>
      <c r="N373" s="20" t="str">
        <f>IF(B373=B373, N372, IF(M373=".",".",IF(M373&lt;22.5,"N",IF(M373&lt;67.5,"NE",IF(M373&lt;112.5,"E",IF(M373&lt;157.5,"SE",IF(M373&lt;202.5,"S",IF(M373&lt;247.5,"SW",IF(M373&lt;292.5,"W",IF(M373&lt;337.5,"NW","N"))))))))))</f>
        <v>SW</v>
      </c>
      <c r="O373" s="20" t="str">
        <f t="shared" si="97"/>
        <v>.</v>
      </c>
      <c r="P373" s="20" t="str">
        <f t="shared" si="110"/>
        <v>.</v>
      </c>
      <c r="Q373" s="21" t="str">
        <f t="shared" si="108"/>
        <v>.</v>
      </c>
      <c r="R373" s="21" t="str">
        <f t="shared" si="109"/>
        <v>.</v>
      </c>
      <c r="S373" s="8" t="s">
        <v>4</v>
      </c>
      <c r="T373" s="21" t="s">
        <v>4</v>
      </c>
      <c r="U373" s="21" t="str">
        <f t="shared" si="107"/>
        <v>.</v>
      </c>
      <c r="V373" s="3" t="s">
        <v>4</v>
      </c>
      <c r="W373" s="3">
        <v>2</v>
      </c>
      <c r="X373" s="3" t="s">
        <v>147</v>
      </c>
      <c r="Y373" s="14">
        <v>0</v>
      </c>
      <c r="Z373" s="14">
        <v>0</v>
      </c>
      <c r="AA373" s="14">
        <v>1</v>
      </c>
      <c r="AB373" s="23" t="str">
        <f t="shared" si="111"/>
        <v>.</v>
      </c>
      <c r="AC373" s="3" t="s">
        <v>288</v>
      </c>
      <c r="AD373" s="25">
        <v>0</v>
      </c>
      <c r="AE373" s="20" t="str">
        <f t="shared" si="98"/>
        <v>.</v>
      </c>
      <c r="AF373" s="20" t="str">
        <f t="shared" si="99"/>
        <v>.</v>
      </c>
      <c r="AG373" s="20" t="str">
        <f t="shared" si="105"/>
        <v>.</v>
      </c>
      <c r="AH373" s="20" t="str">
        <f t="shared" si="100"/>
        <v>.</v>
      </c>
      <c r="AI373" s="20" t="str">
        <f t="shared" si="101"/>
        <v>.</v>
      </c>
      <c r="AJ373" s="20" t="str">
        <f t="shared" si="102"/>
        <v>.</v>
      </c>
      <c r="AK373" s="20" t="str">
        <f t="shared" si="103"/>
        <v>.</v>
      </c>
      <c r="AL373" s="19" t="s">
        <v>4</v>
      </c>
      <c r="AM373" s="23" t="str">
        <f t="shared" si="104"/>
        <v>.</v>
      </c>
      <c r="AN373" s="19" t="s">
        <v>4</v>
      </c>
    </row>
    <row r="374" spans="1:40" ht="13.5" thickBot="1" x14ac:dyDescent="0.25">
      <c r="A374" s="5">
        <v>42571</v>
      </c>
      <c r="B374" s="3">
        <v>35</v>
      </c>
      <c r="C374" s="26" t="s">
        <v>358</v>
      </c>
      <c r="D374" s="6">
        <v>0.71180555555555547</v>
      </c>
      <c r="E374" s="13">
        <v>17</v>
      </c>
      <c r="F374" s="13">
        <f t="shared" si="94"/>
        <v>540.99999999999989</v>
      </c>
      <c r="G374" s="3">
        <v>33.700000000000003</v>
      </c>
      <c r="H374" s="3" t="s">
        <v>365</v>
      </c>
      <c r="I374" s="3">
        <v>30.1</v>
      </c>
      <c r="J374" s="20" t="str">
        <f t="shared" si="95"/>
        <v>.</v>
      </c>
      <c r="K374" s="20" t="str">
        <f t="shared" si="96"/>
        <v>.</v>
      </c>
      <c r="L374" s="20" t="str">
        <f t="shared" si="106"/>
        <v>.</v>
      </c>
      <c r="M374" s="3" t="s">
        <v>4</v>
      </c>
      <c r="N374" s="20" t="str">
        <f>IF(B374=B373, N373, IF(M374=".",".",IF(M374&lt;22.5,"N",IF(M374&lt;67.5,"NE",IF(M374&lt;112.5,"E",IF(M374&lt;157.5,"SE",IF(M374&lt;202.5,"S",IF(M374&lt;247.5,"SW",IF(M374&lt;292.5,"W",IF(M374&lt;337.5,"NW","N"))))))))))</f>
        <v>SW</v>
      </c>
      <c r="O374" s="20" t="str">
        <f t="shared" si="97"/>
        <v>.</v>
      </c>
      <c r="P374" s="20" t="str">
        <f t="shared" si="110"/>
        <v>.</v>
      </c>
      <c r="Q374" s="21" t="str">
        <f t="shared" si="108"/>
        <v>.</v>
      </c>
      <c r="R374" s="21" t="str">
        <f t="shared" si="109"/>
        <v>.</v>
      </c>
      <c r="S374" s="8" t="s">
        <v>4</v>
      </c>
      <c r="T374" s="21" t="s">
        <v>4</v>
      </c>
      <c r="U374" s="21" t="str">
        <f t="shared" si="107"/>
        <v>.</v>
      </c>
      <c r="V374" s="3" t="s">
        <v>4</v>
      </c>
      <c r="W374" s="3">
        <v>2.2999999999999998</v>
      </c>
      <c r="X374" s="3" t="s">
        <v>147</v>
      </c>
      <c r="Y374" s="14">
        <v>0</v>
      </c>
      <c r="Z374" s="14">
        <v>0</v>
      </c>
      <c r="AA374" s="14">
        <v>1</v>
      </c>
      <c r="AB374" s="23" t="str">
        <f t="shared" si="111"/>
        <v>.</v>
      </c>
      <c r="AC374" s="3" t="s">
        <v>288</v>
      </c>
      <c r="AD374" s="25">
        <v>0</v>
      </c>
      <c r="AE374" s="20" t="str">
        <f t="shared" si="98"/>
        <v>.</v>
      </c>
      <c r="AF374" s="20" t="str">
        <f t="shared" si="99"/>
        <v>.</v>
      </c>
      <c r="AG374" s="20" t="str">
        <f t="shared" si="105"/>
        <v>.</v>
      </c>
      <c r="AH374" s="20" t="str">
        <f t="shared" si="100"/>
        <v>.</v>
      </c>
      <c r="AI374" s="20" t="str">
        <f t="shared" si="101"/>
        <v>.</v>
      </c>
      <c r="AJ374" s="20" t="str">
        <f t="shared" si="102"/>
        <v>.</v>
      </c>
      <c r="AK374" s="20" t="str">
        <f t="shared" si="103"/>
        <v>.</v>
      </c>
      <c r="AL374" s="19" t="s">
        <v>4</v>
      </c>
      <c r="AM374" s="23" t="str">
        <f t="shared" si="104"/>
        <v>.</v>
      </c>
      <c r="AN374" s="19" t="s">
        <v>4</v>
      </c>
    </row>
    <row r="375" spans="1:40" ht="13.5" thickBot="1" x14ac:dyDescent="0.25">
      <c r="A375" s="5">
        <v>42571</v>
      </c>
      <c r="B375" s="3">
        <v>35</v>
      </c>
      <c r="C375" s="26" t="s">
        <v>358</v>
      </c>
      <c r="D375" s="6">
        <v>0.75277777777777777</v>
      </c>
      <c r="E375" s="13">
        <v>18</v>
      </c>
      <c r="F375" s="13">
        <f t="shared" si="94"/>
        <v>600</v>
      </c>
      <c r="G375" s="3">
        <v>30.5</v>
      </c>
      <c r="H375" s="3" t="s">
        <v>365</v>
      </c>
      <c r="I375" s="3">
        <v>28.2</v>
      </c>
      <c r="J375" s="20" t="str">
        <f t="shared" si="95"/>
        <v>.</v>
      </c>
      <c r="K375" s="20" t="str">
        <f t="shared" si="96"/>
        <v>.</v>
      </c>
      <c r="L375" s="20" t="str">
        <f t="shared" si="106"/>
        <v>.</v>
      </c>
      <c r="M375" s="3" t="s">
        <v>4</v>
      </c>
      <c r="N375" s="20" t="str">
        <f>IF(B375=B375, N374, IF(M375=".",".",IF(M375&lt;22.5,"N",IF(M375&lt;67.5,"NE",IF(M375&lt;112.5,"E",IF(M375&lt;157.5,"SE",IF(M375&lt;202.5,"S",IF(M375&lt;247.5,"SW",IF(M375&lt;292.5,"W",IF(M375&lt;337.5,"NW","N"))))))))))</f>
        <v>SW</v>
      </c>
      <c r="O375" s="20" t="str">
        <f t="shared" si="97"/>
        <v>.</v>
      </c>
      <c r="P375" s="20" t="str">
        <f t="shared" si="110"/>
        <v>.</v>
      </c>
      <c r="Q375" s="21" t="str">
        <f t="shared" si="108"/>
        <v>.</v>
      </c>
      <c r="R375" s="21" t="str">
        <f t="shared" si="109"/>
        <v>.</v>
      </c>
      <c r="S375" s="8" t="s">
        <v>4</v>
      </c>
      <c r="T375" s="21" t="s">
        <v>4</v>
      </c>
      <c r="U375" s="21" t="str">
        <f t="shared" si="107"/>
        <v>.</v>
      </c>
      <c r="V375" s="3" t="s">
        <v>4</v>
      </c>
      <c r="W375" s="3">
        <v>0.6</v>
      </c>
      <c r="X375" s="3" t="s">
        <v>147</v>
      </c>
      <c r="Y375" s="14">
        <v>0</v>
      </c>
      <c r="Z375" s="14">
        <v>0</v>
      </c>
      <c r="AA375" s="14">
        <v>1</v>
      </c>
      <c r="AB375" s="23" t="str">
        <f t="shared" si="111"/>
        <v>.</v>
      </c>
      <c r="AC375" s="3" t="s">
        <v>288</v>
      </c>
      <c r="AD375" s="25">
        <v>0</v>
      </c>
      <c r="AE375" s="20" t="str">
        <f t="shared" si="98"/>
        <v>.</v>
      </c>
      <c r="AF375" s="20" t="str">
        <f t="shared" si="99"/>
        <v>.</v>
      </c>
      <c r="AG375" s="20" t="str">
        <f t="shared" si="105"/>
        <v>.</v>
      </c>
      <c r="AH375" s="20" t="str">
        <f t="shared" si="100"/>
        <v>.</v>
      </c>
      <c r="AI375" s="20" t="str">
        <f t="shared" si="101"/>
        <v>.</v>
      </c>
      <c r="AJ375" s="20" t="str">
        <f t="shared" si="102"/>
        <v>.</v>
      </c>
      <c r="AK375" s="20" t="str">
        <f t="shared" si="103"/>
        <v>.</v>
      </c>
      <c r="AL375" s="19" t="s">
        <v>4</v>
      </c>
      <c r="AM375" s="23" t="str">
        <f t="shared" si="104"/>
        <v>.</v>
      </c>
      <c r="AN375" s="19" t="s">
        <v>4</v>
      </c>
    </row>
    <row r="376" spans="1:40" ht="13.5" thickBot="1" x14ac:dyDescent="0.25">
      <c r="A376" s="5">
        <v>42571</v>
      </c>
      <c r="B376" s="3">
        <v>36</v>
      </c>
      <c r="C376" s="26" t="s">
        <v>359</v>
      </c>
      <c r="D376" s="6">
        <v>0.33194444444444443</v>
      </c>
      <c r="E376" s="13">
        <v>8</v>
      </c>
      <c r="F376" s="13">
        <f t="shared" si="94"/>
        <v>0</v>
      </c>
      <c r="G376" s="3" t="s">
        <v>4</v>
      </c>
      <c r="H376" s="3" t="s">
        <v>4</v>
      </c>
      <c r="I376" s="3">
        <v>24</v>
      </c>
      <c r="J376" s="20" t="str">
        <f t="shared" si="95"/>
        <v>.</v>
      </c>
      <c r="K376" s="20" t="str">
        <f t="shared" si="96"/>
        <v>.</v>
      </c>
      <c r="L376" s="20" t="str">
        <f t="shared" si="106"/>
        <v>.</v>
      </c>
      <c r="M376" s="3">
        <v>135</v>
      </c>
      <c r="N376" s="20" t="str">
        <f>IF(B376=B375, N375, IF(M376=".",".",IF(M376&lt;22.5,"N",IF(M376&lt;67.5,"NE",IF(M376&lt;112.5,"E",IF(M376&lt;157.5,"SE",IF(M376&lt;202.5,"S",IF(M376&lt;247.5,"SW",IF(M376&lt;292.5,"W",IF(M376&lt;337.5,"NW","N"))))))))))</f>
        <v>SE</v>
      </c>
      <c r="O376" s="20" t="str">
        <f t="shared" si="97"/>
        <v>.</v>
      </c>
      <c r="P376" s="20" t="str">
        <f t="shared" si="110"/>
        <v>.</v>
      </c>
      <c r="Q376" s="21">
        <f t="shared" si="108"/>
        <v>0</v>
      </c>
      <c r="R376" s="21">
        <f t="shared" si="109"/>
        <v>0</v>
      </c>
      <c r="S376" s="8">
        <v>0</v>
      </c>
      <c r="T376" s="21" t="s">
        <v>4</v>
      </c>
      <c r="U376" s="21" t="str">
        <f t="shared" si="107"/>
        <v>.</v>
      </c>
      <c r="V376" s="3" t="s">
        <v>7</v>
      </c>
      <c r="W376" s="3">
        <v>0.2</v>
      </c>
      <c r="X376" s="3" t="s">
        <v>4</v>
      </c>
      <c r="Y376" s="14">
        <v>2</v>
      </c>
      <c r="Z376" s="14">
        <v>1</v>
      </c>
      <c r="AA376" s="14">
        <v>0</v>
      </c>
      <c r="AB376" s="23">
        <f t="shared" si="111"/>
        <v>0</v>
      </c>
      <c r="AC376" s="3" t="s">
        <v>289</v>
      </c>
      <c r="AD376" s="25">
        <v>1</v>
      </c>
      <c r="AE376" s="20" t="str">
        <f t="shared" si="98"/>
        <v>.</v>
      </c>
      <c r="AF376" s="20" t="str">
        <f t="shared" si="99"/>
        <v>.</v>
      </c>
      <c r="AG376" s="20" t="str">
        <f t="shared" si="105"/>
        <v>.</v>
      </c>
      <c r="AH376" s="20" t="str">
        <f t="shared" si="100"/>
        <v>.</v>
      </c>
      <c r="AI376" s="20">
        <f t="shared" si="101"/>
        <v>70.710678118654755</v>
      </c>
      <c r="AJ376" s="20">
        <f t="shared" si="102"/>
        <v>-70.710678118654741</v>
      </c>
      <c r="AK376" s="20" t="str">
        <f t="shared" si="103"/>
        <v>.</v>
      </c>
      <c r="AL376" s="19">
        <v>100</v>
      </c>
      <c r="AM376" s="23">
        <f t="shared" si="104"/>
        <v>30.48</v>
      </c>
      <c r="AN376" s="19">
        <v>2.3561944901923448</v>
      </c>
    </row>
    <row r="377" spans="1:40" ht="13.5" thickBot="1" x14ac:dyDescent="0.25">
      <c r="A377" s="5">
        <v>42571</v>
      </c>
      <c r="B377" s="3">
        <v>36</v>
      </c>
      <c r="C377" s="26" t="s">
        <v>359</v>
      </c>
      <c r="D377" s="6">
        <v>0.37777777777777777</v>
      </c>
      <c r="E377" s="13">
        <v>9</v>
      </c>
      <c r="F377" s="13">
        <f t="shared" si="94"/>
        <v>66</v>
      </c>
      <c r="G377" s="3" t="s">
        <v>4</v>
      </c>
      <c r="H377" s="3" t="s">
        <v>4</v>
      </c>
      <c r="I377" s="3">
        <v>27.6</v>
      </c>
      <c r="J377" s="20" t="str">
        <f t="shared" si="95"/>
        <v>.</v>
      </c>
      <c r="K377" s="20" t="str">
        <f t="shared" si="96"/>
        <v>.</v>
      </c>
      <c r="L377" s="20" t="str">
        <f t="shared" si="106"/>
        <v>.</v>
      </c>
      <c r="M377" s="3">
        <v>135</v>
      </c>
      <c r="N377" s="20" t="str">
        <f>IF(B377=B376, N376, IF(M377=".",".",IF(M377&lt;22.5,"N",IF(M377&lt;67.5,"NE",IF(M377&lt;112.5,"E",IF(M377&lt;157.5,"SE",IF(M377&lt;202.5,"S",IF(M377&lt;247.5,"SW",IF(M377&lt;292.5,"W",IF(M377&lt;337.5,"NW","N"))))))))))</f>
        <v>SE</v>
      </c>
      <c r="O377" s="20" t="str">
        <f t="shared" si="97"/>
        <v>.</v>
      </c>
      <c r="P377" s="20" t="str">
        <f t="shared" si="110"/>
        <v>.</v>
      </c>
      <c r="Q377" s="21">
        <f t="shared" si="108"/>
        <v>0</v>
      </c>
      <c r="R377" s="21">
        <f t="shared" si="109"/>
        <v>0</v>
      </c>
      <c r="S377" s="8">
        <v>0</v>
      </c>
      <c r="T377" s="21" t="s">
        <v>4</v>
      </c>
      <c r="U377" s="21" t="str">
        <f t="shared" si="107"/>
        <v>.</v>
      </c>
      <c r="V377" s="3" t="s">
        <v>7</v>
      </c>
      <c r="W377" s="3">
        <v>0</v>
      </c>
      <c r="X377" s="3" t="s">
        <v>131</v>
      </c>
      <c r="Y377" s="14">
        <v>2</v>
      </c>
      <c r="Z377" s="14">
        <v>1</v>
      </c>
      <c r="AA377" s="14">
        <v>0</v>
      </c>
      <c r="AB377" s="23">
        <f t="shared" si="111"/>
        <v>0</v>
      </c>
      <c r="AC377" s="3" t="s">
        <v>289</v>
      </c>
      <c r="AD377" s="25">
        <v>1</v>
      </c>
      <c r="AE377" s="20">
        <f t="shared" si="98"/>
        <v>0</v>
      </c>
      <c r="AF377" s="20">
        <f t="shared" si="99"/>
        <v>0</v>
      </c>
      <c r="AG377" s="20">
        <f t="shared" si="105"/>
        <v>1</v>
      </c>
      <c r="AH377" s="20">
        <f t="shared" si="100"/>
        <v>0</v>
      </c>
      <c r="AI377" s="20">
        <f t="shared" si="101"/>
        <v>70.710678118654755</v>
      </c>
      <c r="AJ377" s="20">
        <f t="shared" si="102"/>
        <v>-70.710678118654741</v>
      </c>
      <c r="AK377" s="20">
        <f t="shared" si="103"/>
        <v>0</v>
      </c>
      <c r="AL377" s="19">
        <v>100</v>
      </c>
      <c r="AM377" s="23">
        <f t="shared" si="104"/>
        <v>30.48</v>
      </c>
      <c r="AN377" s="19">
        <v>2.3561944901923448</v>
      </c>
    </row>
    <row r="378" spans="1:40" ht="13.5" thickBot="1" x14ac:dyDescent="0.25">
      <c r="A378" s="5">
        <v>42571</v>
      </c>
      <c r="B378" s="3">
        <v>36</v>
      </c>
      <c r="C378" s="26" t="s">
        <v>359</v>
      </c>
      <c r="D378" s="6">
        <v>0.41944444444444445</v>
      </c>
      <c r="E378" s="13">
        <v>10</v>
      </c>
      <c r="F378" s="13">
        <f t="shared" si="94"/>
        <v>126.00000000000003</v>
      </c>
      <c r="G378" s="3" t="s">
        <v>4</v>
      </c>
      <c r="H378" s="3" t="s">
        <v>4</v>
      </c>
      <c r="I378" s="3">
        <v>30.1</v>
      </c>
      <c r="J378" s="20" t="str">
        <f t="shared" si="95"/>
        <v>.</v>
      </c>
      <c r="K378" s="20" t="str">
        <f t="shared" si="96"/>
        <v>.</v>
      </c>
      <c r="L378" s="20" t="str">
        <f t="shared" si="106"/>
        <v>.</v>
      </c>
      <c r="M378" s="3">
        <v>135</v>
      </c>
      <c r="N378" s="20" t="str">
        <f>IF(B378=B378, N377, IF(M378=".",".",IF(M378&lt;22.5,"N",IF(M378&lt;67.5,"NE",IF(M378&lt;112.5,"E",IF(M378&lt;157.5,"SE",IF(M378&lt;202.5,"S",IF(M378&lt;247.5,"SW",IF(M378&lt;292.5,"W",IF(M378&lt;337.5,"NW","N"))))))))))</f>
        <v>SE</v>
      </c>
      <c r="O378" s="20" t="str">
        <f t="shared" si="97"/>
        <v>.</v>
      </c>
      <c r="P378" s="20" t="str">
        <f t="shared" si="110"/>
        <v>.</v>
      </c>
      <c r="Q378" s="21">
        <f t="shared" si="108"/>
        <v>0</v>
      </c>
      <c r="R378" s="21">
        <f t="shared" si="109"/>
        <v>0</v>
      </c>
      <c r="S378" s="8">
        <v>0</v>
      </c>
      <c r="T378" s="21" t="s">
        <v>4</v>
      </c>
      <c r="U378" s="21" t="str">
        <f t="shared" si="107"/>
        <v>.</v>
      </c>
      <c r="V378" s="3" t="s">
        <v>7</v>
      </c>
      <c r="W378" s="3">
        <v>1.3</v>
      </c>
      <c r="X378" s="3" t="s">
        <v>137</v>
      </c>
      <c r="Y378" s="14">
        <v>2</v>
      </c>
      <c r="Z378" s="14">
        <v>1</v>
      </c>
      <c r="AA378" s="14">
        <v>0</v>
      </c>
      <c r="AB378" s="23">
        <f t="shared" si="111"/>
        <v>0</v>
      </c>
      <c r="AC378" s="3" t="s">
        <v>289</v>
      </c>
      <c r="AD378" s="25">
        <v>1</v>
      </c>
      <c r="AE378" s="20">
        <f t="shared" si="98"/>
        <v>0</v>
      </c>
      <c r="AF378" s="20">
        <f t="shared" si="99"/>
        <v>0</v>
      </c>
      <c r="AG378" s="20">
        <f t="shared" si="105"/>
        <v>1</v>
      </c>
      <c r="AH378" s="20">
        <f t="shared" si="100"/>
        <v>0</v>
      </c>
      <c r="AI378" s="20">
        <f t="shared" si="101"/>
        <v>70.710678118654755</v>
      </c>
      <c r="AJ378" s="20">
        <f t="shared" si="102"/>
        <v>-70.710678118654741</v>
      </c>
      <c r="AK378" s="20">
        <f t="shared" si="103"/>
        <v>0</v>
      </c>
      <c r="AL378" s="19">
        <v>100</v>
      </c>
      <c r="AM378" s="23">
        <f t="shared" si="104"/>
        <v>30.48</v>
      </c>
      <c r="AN378" s="19">
        <v>2.3561944901923448</v>
      </c>
    </row>
    <row r="379" spans="1:40" ht="13.5" thickBot="1" x14ac:dyDescent="0.25">
      <c r="A379" s="5">
        <v>42571</v>
      </c>
      <c r="B379" s="3">
        <v>36</v>
      </c>
      <c r="C379" s="26" t="s">
        <v>359</v>
      </c>
      <c r="D379" s="6">
        <v>0.46388888888888885</v>
      </c>
      <c r="E379" s="13">
        <v>11</v>
      </c>
      <c r="F379" s="13">
        <f t="shared" si="94"/>
        <v>189.99999999999994</v>
      </c>
      <c r="G379" s="3" t="s">
        <v>4</v>
      </c>
      <c r="H379" s="3" t="s">
        <v>4</v>
      </c>
      <c r="I379" s="3">
        <v>25.1</v>
      </c>
      <c r="J379" s="20" t="str">
        <f t="shared" si="95"/>
        <v>.</v>
      </c>
      <c r="K379" s="20" t="str">
        <f t="shared" si="96"/>
        <v>.</v>
      </c>
      <c r="L379" s="20" t="str">
        <f t="shared" si="106"/>
        <v>.</v>
      </c>
      <c r="M379" s="3">
        <v>135</v>
      </c>
      <c r="N379" s="20" t="str">
        <f>IF(B379=B378, N378, IF(M379=".",".",IF(M379&lt;22.5,"N",IF(M379&lt;67.5,"NE",IF(M379&lt;112.5,"E",IF(M379&lt;157.5,"SE",IF(M379&lt;202.5,"S",IF(M379&lt;247.5,"SW",IF(M379&lt;292.5,"W",IF(M379&lt;337.5,"NW","N"))))))))))</f>
        <v>SE</v>
      </c>
      <c r="O379" s="20" t="str">
        <f t="shared" si="97"/>
        <v>.</v>
      </c>
      <c r="P379" s="20" t="str">
        <f t="shared" si="110"/>
        <v>.</v>
      </c>
      <c r="Q379" s="21">
        <f t="shared" si="108"/>
        <v>0</v>
      </c>
      <c r="R379" s="21">
        <f t="shared" si="109"/>
        <v>0</v>
      </c>
      <c r="S379" s="8">
        <v>0</v>
      </c>
      <c r="T379" s="21" t="s">
        <v>4</v>
      </c>
      <c r="U379" s="21" t="str">
        <f t="shared" si="107"/>
        <v>.</v>
      </c>
      <c r="V379" s="3" t="s">
        <v>7</v>
      </c>
      <c r="W379" s="3">
        <v>2.2000000000000002</v>
      </c>
      <c r="X379" s="3" t="s">
        <v>108</v>
      </c>
      <c r="Y379" s="14">
        <v>2</v>
      </c>
      <c r="Z379" s="14">
        <v>1</v>
      </c>
      <c r="AA379" s="14">
        <v>0</v>
      </c>
      <c r="AB379" s="23">
        <f t="shared" si="111"/>
        <v>0</v>
      </c>
      <c r="AC379" s="3" t="s">
        <v>289</v>
      </c>
      <c r="AD379" s="25">
        <v>1</v>
      </c>
      <c r="AE379" s="20">
        <f t="shared" si="98"/>
        <v>0</v>
      </c>
      <c r="AF379" s="20">
        <f t="shared" si="99"/>
        <v>0</v>
      </c>
      <c r="AG379" s="20">
        <f t="shared" si="105"/>
        <v>1</v>
      </c>
      <c r="AH379" s="20">
        <f t="shared" si="100"/>
        <v>0</v>
      </c>
      <c r="AI379" s="20">
        <f t="shared" si="101"/>
        <v>70.710678118654755</v>
      </c>
      <c r="AJ379" s="20">
        <f t="shared" si="102"/>
        <v>-70.710678118654741</v>
      </c>
      <c r="AK379" s="20">
        <f t="shared" si="103"/>
        <v>0</v>
      </c>
      <c r="AL379" s="19">
        <v>100</v>
      </c>
      <c r="AM379" s="23">
        <f t="shared" si="104"/>
        <v>30.48</v>
      </c>
      <c r="AN379" s="19">
        <v>2.3561944901923448</v>
      </c>
    </row>
    <row r="380" spans="1:40" ht="13.5" thickBot="1" x14ac:dyDescent="0.25">
      <c r="A380" s="5">
        <v>42571</v>
      </c>
      <c r="B380" s="3">
        <v>36</v>
      </c>
      <c r="C380" s="26" t="s">
        <v>359</v>
      </c>
      <c r="D380" s="6">
        <v>0.50069444444444444</v>
      </c>
      <c r="E380" s="13">
        <v>12</v>
      </c>
      <c r="F380" s="13">
        <f t="shared" si="94"/>
        <v>243</v>
      </c>
      <c r="G380" s="3" t="s">
        <v>4</v>
      </c>
      <c r="H380" s="3" t="s">
        <v>4</v>
      </c>
      <c r="I380" s="3">
        <v>24.8</v>
      </c>
      <c r="J380" s="20" t="str">
        <f t="shared" si="95"/>
        <v>.</v>
      </c>
      <c r="K380" s="20" t="str">
        <f t="shared" si="96"/>
        <v>.</v>
      </c>
      <c r="L380" s="20" t="str">
        <f t="shared" si="106"/>
        <v>.</v>
      </c>
      <c r="M380" s="3">
        <v>135</v>
      </c>
      <c r="N380" s="20" t="str">
        <f>IF(B380=B380, N379, IF(M380=".",".",IF(M380&lt;22.5,"N",IF(M380&lt;67.5,"NE",IF(M380&lt;112.5,"E",IF(M380&lt;157.5,"SE",IF(M380&lt;202.5,"S",IF(M380&lt;247.5,"SW",IF(M380&lt;292.5,"W",IF(M380&lt;337.5,"NW","N"))))))))))</f>
        <v>SE</v>
      </c>
      <c r="O380" s="20" t="str">
        <f t="shared" si="97"/>
        <v>.</v>
      </c>
      <c r="P380" s="20" t="str">
        <f t="shared" si="110"/>
        <v>.</v>
      </c>
      <c r="Q380" s="21">
        <f t="shared" si="108"/>
        <v>0</v>
      </c>
      <c r="R380" s="21">
        <f t="shared" si="109"/>
        <v>0</v>
      </c>
      <c r="S380" s="8">
        <v>0</v>
      </c>
      <c r="T380" s="21" t="s">
        <v>4</v>
      </c>
      <c r="U380" s="21" t="str">
        <f t="shared" si="107"/>
        <v>.</v>
      </c>
      <c r="V380" s="3" t="s">
        <v>7</v>
      </c>
      <c r="W380" s="3">
        <v>2.1</v>
      </c>
      <c r="X380" s="3" t="s">
        <v>150</v>
      </c>
      <c r="Y380" s="14">
        <v>2</v>
      </c>
      <c r="Z380" s="14">
        <v>1</v>
      </c>
      <c r="AA380" s="14">
        <v>0</v>
      </c>
      <c r="AB380" s="23">
        <f t="shared" si="111"/>
        <v>0</v>
      </c>
      <c r="AC380" s="3" t="s">
        <v>289</v>
      </c>
      <c r="AD380" s="25">
        <v>1</v>
      </c>
      <c r="AE380" s="20">
        <f t="shared" si="98"/>
        <v>0</v>
      </c>
      <c r="AF380" s="20">
        <f t="shared" si="99"/>
        <v>0</v>
      </c>
      <c r="AG380" s="20">
        <f t="shared" si="105"/>
        <v>1</v>
      </c>
      <c r="AH380" s="20">
        <f t="shared" si="100"/>
        <v>0</v>
      </c>
      <c r="AI380" s="20">
        <f t="shared" si="101"/>
        <v>70.710678118654755</v>
      </c>
      <c r="AJ380" s="20">
        <f t="shared" si="102"/>
        <v>-70.710678118654741</v>
      </c>
      <c r="AK380" s="20">
        <f t="shared" si="103"/>
        <v>0</v>
      </c>
      <c r="AL380" s="19">
        <v>100</v>
      </c>
      <c r="AM380" s="23">
        <f t="shared" si="104"/>
        <v>30.48</v>
      </c>
      <c r="AN380" s="19">
        <v>2.3561944901923448</v>
      </c>
    </row>
    <row r="381" spans="1:40" ht="13.5" thickBot="1" x14ac:dyDescent="0.25">
      <c r="A381" s="5">
        <v>42571</v>
      </c>
      <c r="B381" s="3">
        <v>36</v>
      </c>
      <c r="C381" s="26" t="s">
        <v>359</v>
      </c>
      <c r="D381" s="6">
        <v>0.54375000000000007</v>
      </c>
      <c r="E381" s="13">
        <v>13</v>
      </c>
      <c r="F381" s="13">
        <f t="shared" si="94"/>
        <v>305.00000000000011</v>
      </c>
      <c r="G381" s="3" t="s">
        <v>4</v>
      </c>
      <c r="H381" s="3"/>
      <c r="I381" s="3">
        <v>29.2</v>
      </c>
      <c r="J381" s="20" t="str">
        <f t="shared" si="95"/>
        <v>.</v>
      </c>
      <c r="K381" s="20" t="str">
        <f t="shared" si="96"/>
        <v>.</v>
      </c>
      <c r="L381" s="20" t="str">
        <f t="shared" si="106"/>
        <v>.</v>
      </c>
      <c r="M381" s="3">
        <v>135</v>
      </c>
      <c r="N381" s="20" t="str">
        <f>IF(B381=B380, N380, IF(M381=".",".",IF(M381&lt;22.5,"N",IF(M381&lt;67.5,"NE",IF(M381&lt;112.5,"E",IF(M381&lt;157.5,"SE",IF(M381&lt;202.5,"S",IF(M381&lt;247.5,"SW",IF(M381&lt;292.5,"W",IF(M381&lt;337.5,"NW","N"))))))))))</f>
        <v>SE</v>
      </c>
      <c r="O381" s="20" t="str">
        <f t="shared" si="97"/>
        <v>.</v>
      </c>
      <c r="P381" s="20" t="str">
        <f t="shared" si="110"/>
        <v>.</v>
      </c>
      <c r="Q381" s="21">
        <f t="shared" si="108"/>
        <v>0</v>
      </c>
      <c r="R381" s="21">
        <f t="shared" si="109"/>
        <v>0</v>
      </c>
      <c r="S381" s="8">
        <v>0</v>
      </c>
      <c r="T381" s="21" t="s">
        <v>4</v>
      </c>
      <c r="U381" s="21" t="str">
        <f t="shared" si="107"/>
        <v>.</v>
      </c>
      <c r="V381" s="3" t="s">
        <v>7</v>
      </c>
      <c r="W381" s="3">
        <v>3.1</v>
      </c>
      <c r="X381" s="3" t="s">
        <v>153</v>
      </c>
      <c r="Y381" s="14">
        <v>2</v>
      </c>
      <c r="Z381" s="14">
        <v>1</v>
      </c>
      <c r="AA381" s="14">
        <v>0</v>
      </c>
      <c r="AB381" s="23">
        <f t="shared" si="111"/>
        <v>0</v>
      </c>
      <c r="AC381" s="3" t="s">
        <v>289</v>
      </c>
      <c r="AD381" s="25">
        <v>1</v>
      </c>
      <c r="AE381" s="20">
        <f t="shared" si="98"/>
        <v>0</v>
      </c>
      <c r="AF381" s="20">
        <f t="shared" si="99"/>
        <v>0</v>
      </c>
      <c r="AG381" s="20">
        <f t="shared" si="105"/>
        <v>1</v>
      </c>
      <c r="AH381" s="20">
        <f t="shared" si="100"/>
        <v>0</v>
      </c>
      <c r="AI381" s="20">
        <f t="shared" si="101"/>
        <v>70.710678118654755</v>
      </c>
      <c r="AJ381" s="20">
        <f t="shared" si="102"/>
        <v>-70.710678118654741</v>
      </c>
      <c r="AK381" s="20">
        <f t="shared" si="103"/>
        <v>0</v>
      </c>
      <c r="AL381" s="19">
        <v>100</v>
      </c>
      <c r="AM381" s="23">
        <f t="shared" si="104"/>
        <v>30.48</v>
      </c>
      <c r="AN381" s="19">
        <v>2.3561944901923448</v>
      </c>
    </row>
    <row r="382" spans="1:40" ht="13.5" thickBot="1" x14ac:dyDescent="0.25">
      <c r="A382" s="5">
        <v>42571</v>
      </c>
      <c r="B382" s="3">
        <v>36</v>
      </c>
      <c r="C382" s="26" t="s">
        <v>359</v>
      </c>
      <c r="D382" s="6">
        <v>0.58888888888888891</v>
      </c>
      <c r="E382" s="13">
        <v>14</v>
      </c>
      <c r="F382" s="13">
        <f t="shared" si="94"/>
        <v>370.00000000000006</v>
      </c>
      <c r="G382" s="3" t="s">
        <v>4</v>
      </c>
      <c r="H382" s="3" t="s">
        <v>4</v>
      </c>
      <c r="I382" s="3">
        <v>29.7</v>
      </c>
      <c r="J382" s="20" t="str">
        <f t="shared" si="95"/>
        <v>.</v>
      </c>
      <c r="K382" s="20" t="str">
        <f t="shared" si="96"/>
        <v>.</v>
      </c>
      <c r="L382" s="20" t="str">
        <f t="shared" si="106"/>
        <v>.</v>
      </c>
      <c r="M382" s="3">
        <v>135</v>
      </c>
      <c r="N382" s="20" t="str">
        <f>IF(B382=B382, N381, IF(M382=".",".",IF(M382&lt;22.5,"N",IF(M382&lt;67.5,"NE",IF(M382&lt;112.5,"E",IF(M382&lt;157.5,"SE",IF(M382&lt;202.5,"S",IF(M382&lt;247.5,"SW",IF(M382&lt;292.5,"W",IF(M382&lt;337.5,"NW","N"))))))))))</f>
        <v>SE</v>
      </c>
      <c r="O382" s="20" t="str">
        <f t="shared" si="97"/>
        <v>.</v>
      </c>
      <c r="P382" s="20" t="str">
        <f t="shared" si="110"/>
        <v>.</v>
      </c>
      <c r="Q382" s="21">
        <f t="shared" si="108"/>
        <v>0</v>
      </c>
      <c r="R382" s="21">
        <f t="shared" si="109"/>
        <v>0</v>
      </c>
      <c r="S382" s="8">
        <v>0</v>
      </c>
      <c r="T382" s="21" t="s">
        <v>4</v>
      </c>
      <c r="U382" s="21" t="str">
        <f t="shared" si="107"/>
        <v>.</v>
      </c>
      <c r="V382" s="3" t="s">
        <v>6</v>
      </c>
      <c r="W382" s="3">
        <v>2.9</v>
      </c>
      <c r="X382" s="3" t="s">
        <v>4</v>
      </c>
      <c r="Y382" s="14">
        <v>2</v>
      </c>
      <c r="Z382" s="14">
        <v>1</v>
      </c>
      <c r="AA382" s="14">
        <v>0</v>
      </c>
      <c r="AB382" s="23">
        <f t="shared" si="111"/>
        <v>0</v>
      </c>
      <c r="AC382" s="3" t="s">
        <v>289</v>
      </c>
      <c r="AD382" s="25">
        <v>1</v>
      </c>
      <c r="AE382" s="20">
        <f t="shared" si="98"/>
        <v>0</v>
      </c>
      <c r="AF382" s="20">
        <f t="shared" si="99"/>
        <v>0</v>
      </c>
      <c r="AG382" s="20">
        <f t="shared" si="105"/>
        <v>1</v>
      </c>
      <c r="AH382" s="20">
        <f t="shared" si="100"/>
        <v>0</v>
      </c>
      <c r="AI382" s="20">
        <f t="shared" si="101"/>
        <v>70.710678118654755</v>
      </c>
      <c r="AJ382" s="20">
        <f t="shared" si="102"/>
        <v>-70.710678118654741</v>
      </c>
      <c r="AK382" s="20">
        <f t="shared" si="103"/>
        <v>0</v>
      </c>
      <c r="AL382" s="19">
        <v>100</v>
      </c>
      <c r="AM382" s="23">
        <f t="shared" si="104"/>
        <v>30.48</v>
      </c>
      <c r="AN382" s="19">
        <v>2.3561944901923448</v>
      </c>
    </row>
    <row r="383" spans="1:40" ht="13.5" thickBot="1" x14ac:dyDescent="0.25">
      <c r="A383" s="5">
        <v>42571</v>
      </c>
      <c r="B383" s="3">
        <v>36</v>
      </c>
      <c r="C383" s="26" t="s">
        <v>359</v>
      </c>
      <c r="D383" s="6">
        <v>0.62708333333333333</v>
      </c>
      <c r="E383" s="13">
        <v>15</v>
      </c>
      <c r="F383" s="13">
        <f t="shared" si="94"/>
        <v>425</v>
      </c>
      <c r="G383" s="3" t="s">
        <v>4</v>
      </c>
      <c r="H383" s="3" t="s">
        <v>4</v>
      </c>
      <c r="I383" s="3">
        <v>34.1</v>
      </c>
      <c r="J383" s="20" t="str">
        <f t="shared" si="95"/>
        <v>.</v>
      </c>
      <c r="K383" s="20" t="str">
        <f t="shared" si="96"/>
        <v>.</v>
      </c>
      <c r="L383" s="20" t="str">
        <f t="shared" si="106"/>
        <v>.</v>
      </c>
      <c r="M383" s="3">
        <v>135</v>
      </c>
      <c r="N383" s="20" t="str">
        <f>IF(B383=B382, N382, IF(M383=".",".",IF(M383&lt;22.5,"N",IF(M383&lt;67.5,"NE",IF(M383&lt;112.5,"E",IF(M383&lt;157.5,"SE",IF(M383&lt;202.5,"S",IF(M383&lt;247.5,"SW",IF(M383&lt;292.5,"W",IF(M383&lt;337.5,"NW","N"))))))))))</f>
        <v>SE</v>
      </c>
      <c r="O383" s="20" t="str">
        <f t="shared" si="97"/>
        <v>.</v>
      </c>
      <c r="P383" s="20" t="str">
        <f t="shared" si="110"/>
        <v>.</v>
      </c>
      <c r="Q383" s="21">
        <f t="shared" si="108"/>
        <v>0</v>
      </c>
      <c r="R383" s="21">
        <f t="shared" si="109"/>
        <v>0</v>
      </c>
      <c r="S383" s="8">
        <v>0</v>
      </c>
      <c r="T383" s="21" t="s">
        <v>4</v>
      </c>
      <c r="U383" s="21" t="str">
        <f t="shared" si="107"/>
        <v>.</v>
      </c>
      <c r="V383" s="3" t="s">
        <v>8</v>
      </c>
      <c r="W383" s="3">
        <v>1.6</v>
      </c>
      <c r="X383" s="3" t="s">
        <v>6</v>
      </c>
      <c r="Y383" s="14">
        <v>2</v>
      </c>
      <c r="Z383" s="14">
        <v>1</v>
      </c>
      <c r="AA383" s="14">
        <v>0</v>
      </c>
      <c r="AB383" s="23">
        <f t="shared" si="111"/>
        <v>0</v>
      </c>
      <c r="AC383" s="3" t="s">
        <v>289</v>
      </c>
      <c r="AD383" s="25">
        <v>1</v>
      </c>
      <c r="AE383" s="20">
        <f t="shared" si="98"/>
        <v>0</v>
      </c>
      <c r="AF383" s="20">
        <f t="shared" si="99"/>
        <v>0</v>
      </c>
      <c r="AG383" s="20">
        <f t="shared" si="105"/>
        <v>1</v>
      </c>
      <c r="AH383" s="20">
        <f t="shared" si="100"/>
        <v>0</v>
      </c>
      <c r="AI383" s="20">
        <f t="shared" si="101"/>
        <v>70.710678118654755</v>
      </c>
      <c r="AJ383" s="20">
        <f t="shared" si="102"/>
        <v>-70.710678118654741</v>
      </c>
      <c r="AK383" s="20">
        <f t="shared" si="103"/>
        <v>0</v>
      </c>
      <c r="AL383" s="19">
        <v>100</v>
      </c>
      <c r="AM383" s="23">
        <f t="shared" si="104"/>
        <v>30.48</v>
      </c>
      <c r="AN383" s="19">
        <v>2.3561944901923448</v>
      </c>
    </row>
    <row r="384" spans="1:40" ht="13.5" thickBot="1" x14ac:dyDescent="0.25">
      <c r="A384" s="5">
        <v>42571</v>
      </c>
      <c r="B384" s="3">
        <v>36</v>
      </c>
      <c r="C384" s="26" t="s">
        <v>359</v>
      </c>
      <c r="D384" s="6">
        <v>0.66666666666666663</v>
      </c>
      <c r="E384" s="13">
        <v>16</v>
      </c>
      <c r="F384" s="13">
        <f t="shared" si="94"/>
        <v>481.99999999999994</v>
      </c>
      <c r="G384" s="3" t="s">
        <v>4</v>
      </c>
      <c r="H384" s="3" t="s">
        <v>4</v>
      </c>
      <c r="I384" s="3">
        <v>33.799999999999997</v>
      </c>
      <c r="J384" s="20" t="str">
        <f t="shared" si="95"/>
        <v>.</v>
      </c>
      <c r="K384" s="20" t="str">
        <f t="shared" si="96"/>
        <v>.</v>
      </c>
      <c r="L384" s="20" t="str">
        <f t="shared" si="106"/>
        <v>.</v>
      </c>
      <c r="M384" s="3">
        <v>135</v>
      </c>
      <c r="N384" s="20" t="str">
        <f>IF(B384=B384, N383, IF(M384=".",".",IF(M384&lt;22.5,"N",IF(M384&lt;67.5,"NE",IF(M384&lt;112.5,"E",IF(M384&lt;157.5,"SE",IF(M384&lt;202.5,"S",IF(M384&lt;247.5,"SW",IF(M384&lt;292.5,"W",IF(M384&lt;337.5,"NW","N"))))))))))</f>
        <v>SE</v>
      </c>
      <c r="O384" s="20" t="str">
        <f t="shared" si="97"/>
        <v>.</v>
      </c>
      <c r="P384" s="20" t="str">
        <f t="shared" si="110"/>
        <v>.</v>
      </c>
      <c r="Q384" s="21">
        <f t="shared" si="108"/>
        <v>0</v>
      </c>
      <c r="R384" s="21">
        <f t="shared" si="109"/>
        <v>0</v>
      </c>
      <c r="S384" s="8">
        <v>0</v>
      </c>
      <c r="T384" s="21" t="s">
        <v>4</v>
      </c>
      <c r="U384" s="21" t="str">
        <f t="shared" si="107"/>
        <v>.</v>
      </c>
      <c r="V384" s="3" t="s">
        <v>8</v>
      </c>
      <c r="W384" s="3">
        <v>2.5</v>
      </c>
      <c r="X384" s="3" t="s">
        <v>155</v>
      </c>
      <c r="Y384" s="14">
        <v>2</v>
      </c>
      <c r="Z384" s="14">
        <v>1</v>
      </c>
      <c r="AA384" s="14">
        <v>0</v>
      </c>
      <c r="AB384" s="23">
        <f t="shared" si="111"/>
        <v>0</v>
      </c>
      <c r="AC384" s="3" t="s">
        <v>289</v>
      </c>
      <c r="AD384" s="25">
        <v>1</v>
      </c>
      <c r="AE384" s="20">
        <f t="shared" si="98"/>
        <v>0</v>
      </c>
      <c r="AF384" s="20">
        <f t="shared" si="99"/>
        <v>0</v>
      </c>
      <c r="AG384" s="20">
        <f t="shared" si="105"/>
        <v>1</v>
      </c>
      <c r="AH384" s="20">
        <f t="shared" si="100"/>
        <v>0</v>
      </c>
      <c r="AI384" s="20">
        <f t="shared" si="101"/>
        <v>70.710678118654755</v>
      </c>
      <c r="AJ384" s="20">
        <f t="shared" si="102"/>
        <v>-70.710678118654741</v>
      </c>
      <c r="AK384" s="20">
        <f t="shared" si="103"/>
        <v>0</v>
      </c>
      <c r="AL384" s="19">
        <v>100</v>
      </c>
      <c r="AM384" s="23">
        <f t="shared" si="104"/>
        <v>30.48</v>
      </c>
      <c r="AN384" s="19">
        <v>2.3561944901923448</v>
      </c>
    </row>
    <row r="385" spans="1:40" ht="13.5" thickBot="1" x14ac:dyDescent="0.25">
      <c r="A385" s="5">
        <v>42571</v>
      </c>
      <c r="B385" s="3">
        <v>36</v>
      </c>
      <c r="C385" s="26" t="s">
        <v>359</v>
      </c>
      <c r="D385" s="6">
        <v>0.70972222222222225</v>
      </c>
      <c r="E385" s="13">
        <v>17</v>
      </c>
      <c r="F385" s="13">
        <f t="shared" si="94"/>
        <v>544</v>
      </c>
      <c r="G385" s="3" t="s">
        <v>4</v>
      </c>
      <c r="H385" s="3" t="s">
        <v>4</v>
      </c>
      <c r="I385" s="3">
        <v>30.5</v>
      </c>
      <c r="J385" s="20" t="str">
        <f t="shared" si="95"/>
        <v>.</v>
      </c>
      <c r="K385" s="20" t="str">
        <f t="shared" si="96"/>
        <v>.</v>
      </c>
      <c r="L385" s="20" t="str">
        <f t="shared" si="106"/>
        <v>.</v>
      </c>
      <c r="M385" s="3">
        <v>135</v>
      </c>
      <c r="N385" s="20" t="str">
        <f>IF(B385=B384, N384, IF(M385=".",".",IF(M385&lt;22.5,"N",IF(M385&lt;67.5,"NE",IF(M385&lt;112.5,"E",IF(M385&lt;157.5,"SE",IF(M385&lt;202.5,"S",IF(M385&lt;247.5,"SW",IF(M385&lt;292.5,"W",IF(M385&lt;337.5,"NW","N"))))))))))</f>
        <v>SE</v>
      </c>
      <c r="O385" s="20" t="str">
        <f t="shared" si="97"/>
        <v>.</v>
      </c>
      <c r="P385" s="20" t="str">
        <f t="shared" si="110"/>
        <v>.</v>
      </c>
      <c r="Q385" s="21">
        <f t="shared" si="108"/>
        <v>0</v>
      </c>
      <c r="R385" s="21">
        <f t="shared" si="109"/>
        <v>0</v>
      </c>
      <c r="S385" s="8">
        <v>0</v>
      </c>
      <c r="T385" s="21" t="s">
        <v>4</v>
      </c>
      <c r="U385" s="21" t="str">
        <f t="shared" si="107"/>
        <v>.</v>
      </c>
      <c r="V385" s="3" t="s">
        <v>8</v>
      </c>
      <c r="W385" s="3">
        <v>3</v>
      </c>
      <c r="X385" s="3" t="s">
        <v>157</v>
      </c>
      <c r="Y385" s="14">
        <v>2</v>
      </c>
      <c r="Z385" s="14">
        <v>1</v>
      </c>
      <c r="AA385" s="14">
        <v>0</v>
      </c>
      <c r="AB385" s="23">
        <f t="shared" si="111"/>
        <v>0</v>
      </c>
      <c r="AC385" s="3" t="s">
        <v>289</v>
      </c>
      <c r="AD385" s="25">
        <v>1</v>
      </c>
      <c r="AE385" s="20">
        <f t="shared" si="98"/>
        <v>0</v>
      </c>
      <c r="AF385" s="20">
        <f t="shared" si="99"/>
        <v>0</v>
      </c>
      <c r="AG385" s="20">
        <f t="shared" si="105"/>
        <v>1</v>
      </c>
      <c r="AH385" s="20">
        <f t="shared" si="100"/>
        <v>0</v>
      </c>
      <c r="AI385" s="20">
        <f t="shared" si="101"/>
        <v>70.710678118654755</v>
      </c>
      <c r="AJ385" s="20">
        <f t="shared" si="102"/>
        <v>-70.710678118654741</v>
      </c>
      <c r="AK385" s="20">
        <f t="shared" si="103"/>
        <v>0</v>
      </c>
      <c r="AL385" s="19">
        <v>100</v>
      </c>
      <c r="AM385" s="23">
        <f t="shared" si="104"/>
        <v>30.48</v>
      </c>
      <c r="AN385" s="19">
        <v>2.3561944901923448</v>
      </c>
    </row>
    <row r="386" spans="1:40" ht="13.5" thickBot="1" x14ac:dyDescent="0.25">
      <c r="A386" s="5">
        <v>42571</v>
      </c>
      <c r="B386" s="3">
        <v>36</v>
      </c>
      <c r="C386" s="26" t="s">
        <v>359</v>
      </c>
      <c r="D386" s="6">
        <v>0.74930555555555556</v>
      </c>
      <c r="E386" s="13">
        <v>18</v>
      </c>
      <c r="F386" s="13">
        <f t="shared" ref="F386:F449" si="112">IF(B386=B385,((D386-D385)*1440)+F385,0)</f>
        <v>601</v>
      </c>
      <c r="G386" s="3" t="s">
        <v>4</v>
      </c>
      <c r="H386" s="3" t="s">
        <v>4</v>
      </c>
      <c r="I386" s="3">
        <v>27.7</v>
      </c>
      <c r="J386" s="20" t="str">
        <f t="shared" ref="J386:J449" si="113">IF(AH386=".",".",IF(AH386=0,".",ACOS(AF386/(AG386*AH386))))</f>
        <v>.</v>
      </c>
      <c r="K386" s="20" t="str">
        <f t="shared" ref="K386:K449" si="114">IF(J386=".",".",IF(AK386&lt;0,360-DEGREES(J386),DEGREES(J386)))</f>
        <v>.</v>
      </c>
      <c r="L386" s="20" t="str">
        <f t="shared" si="106"/>
        <v>.</v>
      </c>
      <c r="M386" s="3">
        <v>135</v>
      </c>
      <c r="N386" s="20" t="str">
        <f>IF(B386=B386, N385, IF(M386=".",".",IF(M386&lt;22.5,"N",IF(M386&lt;67.5,"NE",IF(M386&lt;112.5,"E",IF(M386&lt;157.5,"SE",IF(M386&lt;202.5,"S",IF(M386&lt;247.5,"SW",IF(M386&lt;292.5,"W",IF(M386&lt;337.5,"NW","N"))))))))))</f>
        <v>SE</v>
      </c>
      <c r="O386" s="20" t="str">
        <f t="shared" ref="O386:O449" si="115">IF(K386=".",".",IF(K386&lt;22.5,"N",IF(K386&lt;67.5,"NE",IF(K386&lt;112.5,"E",IF(K386&lt;157.5,"SE",IF(K386&lt;202.5,"S",IF(K386&lt;247.5,"SW",IF(K386&lt;292.5,"W",IF(K386&lt;337.5,"NW","N")))))))))</f>
        <v>.</v>
      </c>
      <c r="P386" s="20" t="str">
        <f t="shared" si="110"/>
        <v>.</v>
      </c>
      <c r="Q386" s="21">
        <f t="shared" si="108"/>
        <v>0</v>
      </c>
      <c r="R386" s="21">
        <f t="shared" si="109"/>
        <v>0</v>
      </c>
      <c r="S386" s="8">
        <v>0</v>
      </c>
      <c r="T386" s="21">
        <f>SQRT((AJ386-AJ376)^2+(AI386-AI376)^2)</f>
        <v>0</v>
      </c>
      <c r="U386" s="21">
        <f t="shared" si="107"/>
        <v>0</v>
      </c>
      <c r="V386" s="3" t="s">
        <v>8</v>
      </c>
      <c r="W386" s="3">
        <v>1.3</v>
      </c>
      <c r="X386" s="3" t="s">
        <v>4</v>
      </c>
      <c r="Y386" s="14">
        <v>2</v>
      </c>
      <c r="Z386" s="14">
        <v>1</v>
      </c>
      <c r="AA386" s="14">
        <v>0</v>
      </c>
      <c r="AB386" s="23">
        <f t="shared" si="111"/>
        <v>0</v>
      </c>
      <c r="AC386" s="3" t="s">
        <v>289</v>
      </c>
      <c r="AD386" s="25">
        <v>1</v>
      </c>
      <c r="AE386" s="20">
        <f t="shared" ref="AE386:AE449" si="116">IF(AJ386=".",".",IF(AJ385=".",".",IF(B386=B385,AJ386-AJ385,".")))</f>
        <v>0</v>
      </c>
      <c r="AF386" s="20">
        <f t="shared" ref="AF386:AF449" si="117">IF(AE386=".",".", 0*AK386+1*AE386)</f>
        <v>0</v>
      </c>
      <c r="AG386" s="20">
        <f t="shared" si="105"/>
        <v>1</v>
      </c>
      <c r="AH386" s="20">
        <f t="shared" ref="AH386:AH449" si="118">IF(AG386=".",".",SQRT((AK386)^2+(AE386)^2))</f>
        <v>0</v>
      </c>
      <c r="AI386" s="20">
        <f t="shared" ref="AI386:AI449" si="119">IF(AN386=".",".",IF(M386&lt;90,AL386*SIN(AN386),IF(M386&lt;180,AL386*SIN(AN386),IF(M386&lt;270,AL386*SIN(AN386),AL386*SIN(AN386)))))</f>
        <v>70.710678118654755</v>
      </c>
      <c r="AJ386" s="20">
        <f t="shared" ref="AJ386:AJ449" si="120">IF(AN386=".",".",IF(M386&lt;90,AL386*COS(AN386),IF(M386&lt;180,AL386*COS(AN386),IF(M386&lt;270,AL386*COS(AN386),AL386*COS(AN386)))))</f>
        <v>-70.710678118654741</v>
      </c>
      <c r="AK386" s="20">
        <f t="shared" ref="AK386:AK449" si="121">IF(AI386=".",".",IF(AI385=".",".",IF(B386=B385,AI386-AI385,".")))</f>
        <v>0</v>
      </c>
      <c r="AL386" s="19">
        <v>100</v>
      </c>
      <c r="AM386" s="23">
        <f t="shared" ref="AM386:AM449" si="122">IF(AL386=".",".",AL386*0.3048)</f>
        <v>30.48</v>
      </c>
      <c r="AN386" s="19">
        <v>2.3561944901923448</v>
      </c>
    </row>
    <row r="387" spans="1:40" ht="13.5" thickBot="1" x14ac:dyDescent="0.25">
      <c r="A387" s="5">
        <v>42571</v>
      </c>
      <c r="B387" s="3">
        <v>37</v>
      </c>
      <c r="C387" s="26" t="s">
        <v>359</v>
      </c>
      <c r="D387" s="6">
        <v>0.33194444444444443</v>
      </c>
      <c r="E387" s="13">
        <v>8</v>
      </c>
      <c r="F387" s="13">
        <f t="shared" si="112"/>
        <v>0</v>
      </c>
      <c r="G387" s="3" t="s">
        <v>4</v>
      </c>
      <c r="H387" s="3" t="s">
        <v>4</v>
      </c>
      <c r="I387" s="3">
        <v>24</v>
      </c>
      <c r="J387" s="20" t="str">
        <f t="shared" si="113"/>
        <v>.</v>
      </c>
      <c r="K387" s="20" t="str">
        <f t="shared" si="114"/>
        <v>.</v>
      </c>
      <c r="L387" s="20" t="str">
        <f t="shared" si="106"/>
        <v>.</v>
      </c>
      <c r="M387" s="3">
        <v>135</v>
      </c>
      <c r="N387" s="20" t="str">
        <f>IF(B387=B386, N386, IF(M387=".",".",IF(M387&lt;22.5,"N",IF(M387&lt;67.5,"NE",IF(M387&lt;112.5,"E",IF(M387&lt;157.5,"SE",IF(M387&lt;202.5,"S",IF(M387&lt;247.5,"SW",IF(M387&lt;292.5,"W",IF(M387&lt;337.5,"NW","N"))))))))))</f>
        <v>SE</v>
      </c>
      <c r="O387" s="20" t="str">
        <f t="shared" si="115"/>
        <v>.</v>
      </c>
      <c r="P387" s="20" t="str">
        <f t="shared" si="110"/>
        <v>.</v>
      </c>
      <c r="Q387" s="21">
        <f t="shared" si="108"/>
        <v>0</v>
      </c>
      <c r="R387" s="21">
        <f t="shared" si="109"/>
        <v>0</v>
      </c>
      <c r="S387" s="8">
        <v>0</v>
      </c>
      <c r="T387" s="21" t="s">
        <v>4</v>
      </c>
      <c r="U387" s="21" t="str">
        <f t="shared" si="107"/>
        <v>.</v>
      </c>
      <c r="V387" s="3" t="s">
        <v>8</v>
      </c>
      <c r="W387" s="3">
        <v>0.2</v>
      </c>
      <c r="X387" s="3" t="s">
        <v>4</v>
      </c>
      <c r="Y387" s="14">
        <v>2</v>
      </c>
      <c r="Z387" s="14">
        <v>1</v>
      </c>
      <c r="AA387" s="14">
        <v>0</v>
      </c>
      <c r="AB387" s="23">
        <f t="shared" si="111"/>
        <v>0</v>
      </c>
      <c r="AC387" s="3" t="s">
        <v>290</v>
      </c>
      <c r="AD387" s="25">
        <v>1</v>
      </c>
      <c r="AE387" s="20" t="str">
        <f t="shared" si="116"/>
        <v>.</v>
      </c>
      <c r="AF387" s="20" t="str">
        <f t="shared" si="117"/>
        <v>.</v>
      </c>
      <c r="AG387" s="20" t="str">
        <f t="shared" ref="AG387:AG450" si="123">IF(AF387=".",".",1)</f>
        <v>.</v>
      </c>
      <c r="AH387" s="20" t="str">
        <f t="shared" si="118"/>
        <v>.</v>
      </c>
      <c r="AI387" s="20">
        <f t="shared" si="119"/>
        <v>70.710678118654755</v>
      </c>
      <c r="AJ387" s="20">
        <f t="shared" si="120"/>
        <v>-70.710678118654741</v>
      </c>
      <c r="AK387" s="20" t="str">
        <f t="shared" si="121"/>
        <v>.</v>
      </c>
      <c r="AL387" s="19">
        <v>100</v>
      </c>
      <c r="AM387" s="23">
        <f t="shared" si="122"/>
        <v>30.48</v>
      </c>
      <c r="AN387" s="19">
        <v>2.3561944901923448</v>
      </c>
    </row>
    <row r="388" spans="1:40" ht="13.5" thickBot="1" x14ac:dyDescent="0.25">
      <c r="A388" s="5">
        <v>42571</v>
      </c>
      <c r="B388" s="3">
        <v>37</v>
      </c>
      <c r="C388" s="26" t="s">
        <v>359</v>
      </c>
      <c r="D388" s="6">
        <v>0.375</v>
      </c>
      <c r="E388" s="13">
        <v>9</v>
      </c>
      <c r="F388" s="13">
        <f t="shared" si="112"/>
        <v>62.000000000000021</v>
      </c>
      <c r="G388" s="3" t="s">
        <v>4</v>
      </c>
      <c r="H388" s="3" t="s">
        <v>4</v>
      </c>
      <c r="I388" s="3">
        <v>27.6</v>
      </c>
      <c r="J388" s="20" t="str">
        <f t="shared" si="113"/>
        <v>.</v>
      </c>
      <c r="K388" s="20" t="str">
        <f t="shared" si="114"/>
        <v>.</v>
      </c>
      <c r="L388" s="20" t="str">
        <f t="shared" si="106"/>
        <v>.</v>
      </c>
      <c r="M388" s="3">
        <v>135</v>
      </c>
      <c r="N388" s="20" t="str">
        <f>IF(B388=B388, N387, IF(M388=".",".",IF(M388&lt;22.5,"N",IF(M388&lt;67.5,"NE",IF(M388&lt;112.5,"E",IF(M388&lt;157.5,"SE",IF(M388&lt;202.5,"S",IF(M388&lt;247.5,"SW",IF(M388&lt;292.5,"W",IF(M388&lt;337.5,"NW","N"))))))))))</f>
        <v>SE</v>
      </c>
      <c r="O388" s="20" t="str">
        <f t="shared" si="115"/>
        <v>.</v>
      </c>
      <c r="P388" s="20" t="str">
        <f t="shared" si="110"/>
        <v>.</v>
      </c>
      <c r="Q388" s="21">
        <f t="shared" si="108"/>
        <v>0</v>
      </c>
      <c r="R388" s="21">
        <f t="shared" si="109"/>
        <v>0</v>
      </c>
      <c r="S388" s="8">
        <v>0</v>
      </c>
      <c r="T388" s="21" t="s">
        <v>4</v>
      </c>
      <c r="U388" s="21" t="str">
        <f t="shared" si="107"/>
        <v>.</v>
      </c>
      <c r="V388" s="3" t="s">
        <v>8</v>
      </c>
      <c r="W388" s="3">
        <v>0</v>
      </c>
      <c r="X388" s="3" t="s">
        <v>134</v>
      </c>
      <c r="Y388" s="14">
        <v>2</v>
      </c>
      <c r="Z388" s="14">
        <v>1</v>
      </c>
      <c r="AA388" s="14">
        <v>0</v>
      </c>
      <c r="AB388" s="23">
        <f t="shared" si="111"/>
        <v>0</v>
      </c>
      <c r="AC388" s="3" t="s">
        <v>290</v>
      </c>
      <c r="AD388" s="25">
        <v>1</v>
      </c>
      <c r="AE388" s="20">
        <f t="shared" si="116"/>
        <v>0</v>
      </c>
      <c r="AF388" s="20">
        <f t="shared" si="117"/>
        <v>0</v>
      </c>
      <c r="AG388" s="20">
        <f t="shared" si="123"/>
        <v>1</v>
      </c>
      <c r="AH388" s="20">
        <f t="shared" si="118"/>
        <v>0</v>
      </c>
      <c r="AI388" s="20">
        <f t="shared" si="119"/>
        <v>70.710678118654755</v>
      </c>
      <c r="AJ388" s="20">
        <f t="shared" si="120"/>
        <v>-70.710678118654741</v>
      </c>
      <c r="AK388" s="20">
        <f t="shared" si="121"/>
        <v>0</v>
      </c>
      <c r="AL388" s="19">
        <v>100</v>
      </c>
      <c r="AM388" s="23">
        <f t="shared" si="122"/>
        <v>30.48</v>
      </c>
      <c r="AN388" s="19">
        <v>2.3561944901923448</v>
      </c>
    </row>
    <row r="389" spans="1:40" ht="13.5" thickBot="1" x14ac:dyDescent="0.25">
      <c r="A389" s="5">
        <v>42571</v>
      </c>
      <c r="B389" s="3">
        <v>37</v>
      </c>
      <c r="C389" s="26" t="s">
        <v>359</v>
      </c>
      <c r="D389" s="6">
        <v>0.41944444444444445</v>
      </c>
      <c r="E389" s="13">
        <v>10</v>
      </c>
      <c r="F389" s="13">
        <f t="shared" si="112"/>
        <v>126.00000000000003</v>
      </c>
      <c r="G389" s="3" t="s">
        <v>4</v>
      </c>
      <c r="H389" s="3" t="s">
        <v>4</v>
      </c>
      <c r="I389" s="3">
        <v>30.1</v>
      </c>
      <c r="J389" s="20" t="str">
        <f t="shared" si="113"/>
        <v>.</v>
      </c>
      <c r="K389" s="20" t="str">
        <f t="shared" si="114"/>
        <v>.</v>
      </c>
      <c r="L389" s="20" t="str">
        <f t="shared" ref="L389:L452" si="124">IF(K389=".",".",IF(K389-K388&gt;180,(K389-K388)-360,IF(K389-K388&lt;-180,-360-(K389-K388),IF(K389-K388&gt;180,360-(K389-K388),K389-K388))))</f>
        <v>.</v>
      </c>
      <c r="M389" s="3">
        <v>135</v>
      </c>
      <c r="N389" s="20" t="str">
        <f>IF(B389=B388, N388, IF(M389=".",".",IF(M389&lt;22.5,"N",IF(M389&lt;67.5,"NE",IF(M389&lt;112.5,"E",IF(M389&lt;157.5,"SE",IF(M389&lt;202.5,"S",IF(M389&lt;247.5,"SW",IF(M389&lt;292.5,"W",IF(M389&lt;337.5,"NW","N"))))))))))</f>
        <v>SE</v>
      </c>
      <c r="O389" s="20" t="str">
        <f t="shared" si="115"/>
        <v>.</v>
      </c>
      <c r="P389" s="20" t="str">
        <f t="shared" si="110"/>
        <v>.</v>
      </c>
      <c r="Q389" s="21">
        <f t="shared" si="108"/>
        <v>0</v>
      </c>
      <c r="R389" s="21">
        <f t="shared" si="109"/>
        <v>0</v>
      </c>
      <c r="S389" s="8">
        <v>0</v>
      </c>
      <c r="T389" s="21" t="s">
        <v>4</v>
      </c>
      <c r="U389" s="21" t="str">
        <f t="shared" ref="U389:U452" si="125">IF(T389=".",".",IF(T389=0,0,R389/T389))</f>
        <v>.</v>
      </c>
      <c r="V389" s="3" t="s">
        <v>8</v>
      </c>
      <c r="W389" s="3">
        <v>1.3</v>
      </c>
      <c r="X389" s="3" t="s">
        <v>138</v>
      </c>
      <c r="Y389" s="14">
        <v>2</v>
      </c>
      <c r="Z389" s="14">
        <v>1</v>
      </c>
      <c r="AA389" s="14">
        <v>0</v>
      </c>
      <c r="AB389" s="23">
        <f t="shared" si="111"/>
        <v>0</v>
      </c>
      <c r="AC389" s="3" t="s">
        <v>290</v>
      </c>
      <c r="AD389" s="25">
        <v>1</v>
      </c>
      <c r="AE389" s="20">
        <f t="shared" si="116"/>
        <v>0</v>
      </c>
      <c r="AF389" s="20">
        <f t="shared" si="117"/>
        <v>0</v>
      </c>
      <c r="AG389" s="20">
        <f t="shared" si="123"/>
        <v>1</v>
      </c>
      <c r="AH389" s="20">
        <f t="shared" si="118"/>
        <v>0</v>
      </c>
      <c r="AI389" s="20">
        <f t="shared" si="119"/>
        <v>70.710678118654755</v>
      </c>
      <c r="AJ389" s="20">
        <f t="shared" si="120"/>
        <v>-70.710678118654741</v>
      </c>
      <c r="AK389" s="20">
        <f t="shared" si="121"/>
        <v>0</v>
      </c>
      <c r="AL389" s="19">
        <v>100</v>
      </c>
      <c r="AM389" s="23">
        <f t="shared" si="122"/>
        <v>30.48</v>
      </c>
      <c r="AN389" s="19">
        <v>2.3561944901923448</v>
      </c>
    </row>
    <row r="390" spans="1:40" ht="13.5" thickBot="1" x14ac:dyDescent="0.25">
      <c r="A390" s="5">
        <v>42571</v>
      </c>
      <c r="B390" s="3">
        <v>37</v>
      </c>
      <c r="C390" s="26" t="s">
        <v>359</v>
      </c>
      <c r="D390" s="6">
        <v>0.46388888888888885</v>
      </c>
      <c r="E390" s="13">
        <v>11</v>
      </c>
      <c r="F390" s="13">
        <f t="shared" si="112"/>
        <v>189.99999999999994</v>
      </c>
      <c r="G390" s="3" t="s">
        <v>4</v>
      </c>
      <c r="H390" s="3" t="s">
        <v>4</v>
      </c>
      <c r="I390" s="3">
        <v>25.1</v>
      </c>
      <c r="J390" s="20" t="str">
        <f t="shared" si="113"/>
        <v>.</v>
      </c>
      <c r="K390" s="20" t="str">
        <f t="shared" si="114"/>
        <v>.</v>
      </c>
      <c r="L390" s="20" t="str">
        <f t="shared" si="124"/>
        <v>.</v>
      </c>
      <c r="M390" s="3">
        <v>135</v>
      </c>
      <c r="N390" s="20" t="str">
        <f>IF(B390=B390, N389, IF(M390=".",".",IF(M390&lt;22.5,"N",IF(M390&lt;67.5,"NE",IF(M390&lt;112.5,"E",IF(M390&lt;157.5,"SE",IF(M390&lt;202.5,"S",IF(M390&lt;247.5,"SW",IF(M390&lt;292.5,"W",IF(M390&lt;337.5,"NW","N"))))))))))</f>
        <v>SE</v>
      </c>
      <c r="O390" s="20" t="str">
        <f t="shared" si="115"/>
        <v>.</v>
      </c>
      <c r="P390" s="20" t="str">
        <f t="shared" si="110"/>
        <v>.</v>
      </c>
      <c r="Q390" s="21">
        <f t="shared" ref="Q390:Q453" si="126">IF(AN390=".",".",IF(B390=B389,SQRT((AI390-AI389)^2+(AJ390-AJ389)^2),0))</f>
        <v>0</v>
      </c>
      <c r="R390" s="21">
        <f t="shared" ref="R390:R453" si="127">IF(AN390=".",".",IF(B390=B389,Q390+R389,0))</f>
        <v>0</v>
      </c>
      <c r="S390" s="8">
        <v>0</v>
      </c>
      <c r="T390" s="21" t="s">
        <v>4</v>
      </c>
      <c r="U390" s="21" t="str">
        <f t="shared" si="125"/>
        <v>.</v>
      </c>
      <c r="V390" s="3" t="s">
        <v>8</v>
      </c>
      <c r="W390" s="3">
        <v>2.2000000000000002</v>
      </c>
      <c r="X390" s="3" t="s">
        <v>145</v>
      </c>
      <c r="Y390" s="14">
        <v>2</v>
      </c>
      <c r="Z390" s="14">
        <v>1</v>
      </c>
      <c r="AA390" s="14">
        <v>0</v>
      </c>
      <c r="AB390" s="23">
        <f t="shared" si="111"/>
        <v>0</v>
      </c>
      <c r="AC390" s="3" t="s">
        <v>290</v>
      </c>
      <c r="AD390" s="25">
        <v>1</v>
      </c>
      <c r="AE390" s="20">
        <f t="shared" si="116"/>
        <v>0</v>
      </c>
      <c r="AF390" s="20">
        <f t="shared" si="117"/>
        <v>0</v>
      </c>
      <c r="AG390" s="20">
        <f t="shared" si="123"/>
        <v>1</v>
      </c>
      <c r="AH390" s="20">
        <f t="shared" si="118"/>
        <v>0</v>
      </c>
      <c r="AI390" s="20">
        <f t="shared" si="119"/>
        <v>70.710678118654755</v>
      </c>
      <c r="AJ390" s="20">
        <f t="shared" si="120"/>
        <v>-70.710678118654741</v>
      </c>
      <c r="AK390" s="20">
        <f t="shared" si="121"/>
        <v>0</v>
      </c>
      <c r="AL390" s="19">
        <v>100</v>
      </c>
      <c r="AM390" s="23">
        <f t="shared" si="122"/>
        <v>30.48</v>
      </c>
      <c r="AN390" s="19">
        <v>2.3561944901923448</v>
      </c>
    </row>
    <row r="391" spans="1:40" ht="13.5" thickBot="1" x14ac:dyDescent="0.25">
      <c r="A391" s="5">
        <v>42571</v>
      </c>
      <c r="B391" s="3">
        <v>37</v>
      </c>
      <c r="C391" s="26" t="s">
        <v>359</v>
      </c>
      <c r="D391" s="6">
        <v>0.50069444444444444</v>
      </c>
      <c r="E391" s="13">
        <v>12</v>
      </c>
      <c r="F391" s="13">
        <f t="shared" si="112"/>
        <v>243</v>
      </c>
      <c r="G391" s="3">
        <v>24.4</v>
      </c>
      <c r="H391" s="3" t="s">
        <v>366</v>
      </c>
      <c r="I391" s="3">
        <v>24.8</v>
      </c>
      <c r="J391" s="20" t="str">
        <f t="shared" si="113"/>
        <v>.</v>
      </c>
      <c r="K391" s="20" t="str">
        <f t="shared" si="114"/>
        <v>.</v>
      </c>
      <c r="L391" s="20" t="str">
        <f t="shared" si="124"/>
        <v>.</v>
      </c>
      <c r="M391" s="3">
        <v>135</v>
      </c>
      <c r="N391" s="20" t="str">
        <f>IF(B391=B390, N390, IF(M391=".",".",IF(M391&lt;22.5,"N",IF(M391&lt;67.5,"NE",IF(M391&lt;112.5,"E",IF(M391&lt;157.5,"SE",IF(M391&lt;202.5,"S",IF(M391&lt;247.5,"SW",IF(M391&lt;292.5,"W",IF(M391&lt;337.5,"NW","N"))))))))))</f>
        <v>SE</v>
      </c>
      <c r="O391" s="20" t="str">
        <f t="shared" si="115"/>
        <v>.</v>
      </c>
      <c r="P391" s="20" t="str">
        <f t="shared" ref="P391:P454" si="128">IF(O391=".",".",IF(O391="N", 1, IF( O391 ="NE", 2, IF(O391="E",3,IF(O391="SE",4,IF(O391="S",5,IF(O391="SW",6,IF(O391="W",7,8))))))))</f>
        <v>.</v>
      </c>
      <c r="Q391" s="21">
        <f t="shared" si="126"/>
        <v>0</v>
      </c>
      <c r="R391" s="21">
        <f t="shared" si="127"/>
        <v>0</v>
      </c>
      <c r="S391" s="8">
        <v>0</v>
      </c>
      <c r="T391" s="21" t="s">
        <v>4</v>
      </c>
      <c r="U391" s="21" t="str">
        <f t="shared" si="125"/>
        <v>.</v>
      </c>
      <c r="V391" s="3" t="s">
        <v>6</v>
      </c>
      <c r="W391" s="3">
        <v>2.1</v>
      </c>
      <c r="X391" s="3" t="s">
        <v>149</v>
      </c>
      <c r="Y391" s="14">
        <v>2</v>
      </c>
      <c r="Z391" s="14">
        <v>1</v>
      </c>
      <c r="AA391" s="14">
        <v>0</v>
      </c>
      <c r="AB391" s="23">
        <f t="shared" si="111"/>
        <v>0</v>
      </c>
      <c r="AC391" s="3" t="s">
        <v>290</v>
      </c>
      <c r="AD391" s="25">
        <v>1</v>
      </c>
      <c r="AE391" s="20">
        <f t="shared" si="116"/>
        <v>0</v>
      </c>
      <c r="AF391" s="20">
        <f t="shared" si="117"/>
        <v>0</v>
      </c>
      <c r="AG391" s="20">
        <f t="shared" si="123"/>
        <v>1</v>
      </c>
      <c r="AH391" s="20">
        <f t="shared" si="118"/>
        <v>0</v>
      </c>
      <c r="AI391" s="20">
        <f t="shared" si="119"/>
        <v>70.710678118654755</v>
      </c>
      <c r="AJ391" s="20">
        <f t="shared" si="120"/>
        <v>-70.710678118654741</v>
      </c>
      <c r="AK391" s="20">
        <f t="shared" si="121"/>
        <v>0</v>
      </c>
      <c r="AL391" s="19">
        <v>100</v>
      </c>
      <c r="AM391" s="23">
        <f t="shared" si="122"/>
        <v>30.48</v>
      </c>
      <c r="AN391" s="19">
        <v>2.3561944901923448</v>
      </c>
    </row>
    <row r="392" spans="1:40" ht="13.5" thickBot="1" x14ac:dyDescent="0.25">
      <c r="A392" s="5">
        <v>42571</v>
      </c>
      <c r="B392" s="3">
        <v>37</v>
      </c>
      <c r="C392" s="26" t="s">
        <v>359</v>
      </c>
      <c r="D392" s="6">
        <v>0.54375000000000007</v>
      </c>
      <c r="E392" s="13">
        <v>13</v>
      </c>
      <c r="F392" s="13">
        <f t="shared" si="112"/>
        <v>305.00000000000011</v>
      </c>
      <c r="G392" s="3">
        <v>28.7</v>
      </c>
      <c r="H392" s="3" t="s">
        <v>365</v>
      </c>
      <c r="I392" s="3">
        <v>29.2</v>
      </c>
      <c r="J392" s="20" t="str">
        <f t="shared" si="113"/>
        <v>.</v>
      </c>
      <c r="K392" s="20" t="str">
        <f t="shared" si="114"/>
        <v>.</v>
      </c>
      <c r="L392" s="20" t="str">
        <f t="shared" si="124"/>
        <v>.</v>
      </c>
      <c r="M392" s="3">
        <v>135</v>
      </c>
      <c r="N392" s="20" t="str">
        <f>IF(B392=B391, N391, IF(M392=".",".",IF(M392&lt;22.5,"N",IF(M392&lt;67.5,"NE",IF(M392&lt;112.5,"E",IF(M392&lt;157.5,"SE",IF(M392&lt;202.5,"S",IF(M392&lt;247.5,"SW",IF(M392&lt;292.5,"W",IF(M392&lt;337.5,"NW","N"))))))))))</f>
        <v>SE</v>
      </c>
      <c r="O392" s="20" t="str">
        <f t="shared" si="115"/>
        <v>.</v>
      </c>
      <c r="P392" s="20" t="str">
        <f t="shared" si="128"/>
        <v>.</v>
      </c>
      <c r="Q392" s="21">
        <f t="shared" si="126"/>
        <v>0</v>
      </c>
      <c r="R392" s="21">
        <f t="shared" si="127"/>
        <v>0</v>
      </c>
      <c r="S392" s="8">
        <v>0</v>
      </c>
      <c r="T392" s="21" t="s">
        <v>4</v>
      </c>
      <c r="U392" s="21" t="str">
        <f t="shared" si="125"/>
        <v>.</v>
      </c>
      <c r="V392" s="3" t="s">
        <v>6</v>
      </c>
      <c r="W392" s="3">
        <v>3.1</v>
      </c>
      <c r="X392" s="3" t="s">
        <v>4</v>
      </c>
      <c r="Y392" s="14">
        <v>2</v>
      </c>
      <c r="Z392" s="14">
        <v>1</v>
      </c>
      <c r="AA392" s="14">
        <v>0</v>
      </c>
      <c r="AB392" s="23">
        <f t="shared" si="111"/>
        <v>0</v>
      </c>
      <c r="AC392" s="3" t="s">
        <v>290</v>
      </c>
      <c r="AD392" s="25">
        <v>1</v>
      </c>
      <c r="AE392" s="20">
        <f t="shared" si="116"/>
        <v>0</v>
      </c>
      <c r="AF392" s="20">
        <f t="shared" si="117"/>
        <v>0</v>
      </c>
      <c r="AG392" s="20">
        <f t="shared" si="123"/>
        <v>1</v>
      </c>
      <c r="AH392" s="20">
        <f t="shared" si="118"/>
        <v>0</v>
      </c>
      <c r="AI392" s="20">
        <f t="shared" si="119"/>
        <v>70.710678118654755</v>
      </c>
      <c r="AJ392" s="20">
        <f t="shared" si="120"/>
        <v>-70.710678118654741</v>
      </c>
      <c r="AK392" s="20">
        <f t="shared" si="121"/>
        <v>0</v>
      </c>
      <c r="AL392" s="19">
        <v>100</v>
      </c>
      <c r="AM392" s="23">
        <f t="shared" si="122"/>
        <v>30.48</v>
      </c>
      <c r="AN392" s="19">
        <v>2.3561944901923448</v>
      </c>
    </row>
    <row r="393" spans="1:40" ht="13.5" thickBot="1" x14ac:dyDescent="0.25">
      <c r="A393" s="5">
        <v>42571</v>
      </c>
      <c r="B393" s="3">
        <v>37</v>
      </c>
      <c r="C393" s="26" t="s">
        <v>359</v>
      </c>
      <c r="D393" s="6">
        <v>0.58888888888888891</v>
      </c>
      <c r="E393" s="13">
        <v>14</v>
      </c>
      <c r="F393" s="13">
        <f t="shared" si="112"/>
        <v>370.00000000000006</v>
      </c>
      <c r="G393" s="3">
        <v>34.1</v>
      </c>
      <c r="H393" s="3" t="s">
        <v>365</v>
      </c>
      <c r="I393" s="3">
        <v>29.7</v>
      </c>
      <c r="J393" s="20" t="str">
        <f t="shared" si="113"/>
        <v>.</v>
      </c>
      <c r="K393" s="20" t="str">
        <f t="shared" si="114"/>
        <v>.</v>
      </c>
      <c r="L393" s="20" t="str">
        <f t="shared" si="124"/>
        <v>.</v>
      </c>
      <c r="M393" s="3">
        <v>135</v>
      </c>
      <c r="N393" s="20" t="str">
        <f>IF(B393=B393, N392, IF(M393=".",".",IF(M393&lt;22.5,"N",IF(M393&lt;67.5,"NE",IF(M393&lt;112.5,"E",IF(M393&lt;157.5,"SE",IF(M393&lt;202.5,"S",IF(M393&lt;247.5,"SW",IF(M393&lt;292.5,"W",IF(M393&lt;337.5,"NW","N"))))))))))</f>
        <v>SE</v>
      </c>
      <c r="O393" s="20" t="str">
        <f t="shared" si="115"/>
        <v>.</v>
      </c>
      <c r="P393" s="20" t="str">
        <f t="shared" si="128"/>
        <v>.</v>
      </c>
      <c r="Q393" s="21">
        <f t="shared" si="126"/>
        <v>0</v>
      </c>
      <c r="R393" s="21">
        <f t="shared" si="127"/>
        <v>0</v>
      </c>
      <c r="S393" s="8">
        <v>0</v>
      </c>
      <c r="T393" s="21" t="s">
        <v>4</v>
      </c>
      <c r="U393" s="21" t="str">
        <f t="shared" si="125"/>
        <v>.</v>
      </c>
      <c r="V393" s="3" t="s">
        <v>21</v>
      </c>
      <c r="W393" s="3">
        <v>2.9</v>
      </c>
      <c r="X393" s="3" t="s">
        <v>4</v>
      </c>
      <c r="Y393" s="14">
        <v>2</v>
      </c>
      <c r="Z393" s="14">
        <v>1</v>
      </c>
      <c r="AA393" s="14">
        <v>0</v>
      </c>
      <c r="AB393" s="23">
        <f t="shared" si="111"/>
        <v>0</v>
      </c>
      <c r="AC393" s="3" t="s">
        <v>290</v>
      </c>
      <c r="AD393" s="25">
        <v>1</v>
      </c>
      <c r="AE393" s="20">
        <f t="shared" si="116"/>
        <v>0</v>
      </c>
      <c r="AF393" s="20">
        <f t="shared" si="117"/>
        <v>0</v>
      </c>
      <c r="AG393" s="20">
        <f t="shared" si="123"/>
        <v>1</v>
      </c>
      <c r="AH393" s="20">
        <f t="shared" si="118"/>
        <v>0</v>
      </c>
      <c r="AI393" s="20">
        <f t="shared" si="119"/>
        <v>70.710678118654755</v>
      </c>
      <c r="AJ393" s="20">
        <f t="shared" si="120"/>
        <v>-70.710678118654741</v>
      </c>
      <c r="AK393" s="20">
        <f t="shared" si="121"/>
        <v>0</v>
      </c>
      <c r="AL393" s="19">
        <v>100</v>
      </c>
      <c r="AM393" s="23">
        <f t="shared" si="122"/>
        <v>30.48</v>
      </c>
      <c r="AN393" s="19">
        <v>2.3561944901923448</v>
      </c>
    </row>
    <row r="394" spans="1:40" ht="13.5" thickBot="1" x14ac:dyDescent="0.25">
      <c r="A394" s="5">
        <v>42571</v>
      </c>
      <c r="B394" s="3">
        <v>37</v>
      </c>
      <c r="C394" s="26" t="s">
        <v>359</v>
      </c>
      <c r="D394" s="6">
        <v>0.62708333333333333</v>
      </c>
      <c r="E394" s="13">
        <v>15</v>
      </c>
      <c r="F394" s="13">
        <f t="shared" si="112"/>
        <v>425</v>
      </c>
      <c r="G394" s="3">
        <v>30.3</v>
      </c>
      <c r="H394" s="3" t="s">
        <v>365</v>
      </c>
      <c r="I394" s="3">
        <v>34.1</v>
      </c>
      <c r="J394" s="20" t="str">
        <f t="shared" si="113"/>
        <v>.</v>
      </c>
      <c r="K394" s="20" t="str">
        <f t="shared" si="114"/>
        <v>.</v>
      </c>
      <c r="L394" s="20" t="str">
        <f t="shared" si="124"/>
        <v>.</v>
      </c>
      <c r="M394" s="3">
        <v>135</v>
      </c>
      <c r="N394" s="20" t="str">
        <f>IF(B394=B393, N393, IF(M394=".",".",IF(M394&lt;22.5,"N",IF(M394&lt;67.5,"NE",IF(M394&lt;112.5,"E",IF(M394&lt;157.5,"SE",IF(M394&lt;202.5,"S",IF(M394&lt;247.5,"SW",IF(M394&lt;292.5,"W",IF(M394&lt;337.5,"NW","N"))))))))))</f>
        <v>SE</v>
      </c>
      <c r="O394" s="20" t="str">
        <f t="shared" si="115"/>
        <v>.</v>
      </c>
      <c r="P394" s="20" t="str">
        <f t="shared" si="128"/>
        <v>.</v>
      </c>
      <c r="Q394" s="21">
        <f t="shared" si="126"/>
        <v>0</v>
      </c>
      <c r="R394" s="21">
        <f t="shared" si="127"/>
        <v>0</v>
      </c>
      <c r="S394" s="8">
        <v>0</v>
      </c>
      <c r="T394" s="21" t="s">
        <v>4</v>
      </c>
      <c r="U394" s="21" t="str">
        <f t="shared" si="125"/>
        <v>.</v>
      </c>
      <c r="V394" s="3" t="s">
        <v>6</v>
      </c>
      <c r="W394" s="3">
        <v>1.6</v>
      </c>
      <c r="X394" s="3" t="s">
        <v>13</v>
      </c>
      <c r="Y394" s="14">
        <v>2</v>
      </c>
      <c r="Z394" s="14">
        <v>1</v>
      </c>
      <c r="AA394" s="14">
        <v>0</v>
      </c>
      <c r="AB394" s="23">
        <f t="shared" ref="AB394:AB457" si="129">IF(AA394=0,0,IF(AA394=".",".",IF(AA394=AA393,".",1)))</f>
        <v>0</v>
      </c>
      <c r="AC394" s="3" t="s">
        <v>290</v>
      </c>
      <c r="AD394" s="25">
        <v>1</v>
      </c>
      <c r="AE394" s="20">
        <f t="shared" si="116"/>
        <v>0</v>
      </c>
      <c r="AF394" s="20">
        <f t="shared" si="117"/>
        <v>0</v>
      </c>
      <c r="AG394" s="20">
        <f t="shared" si="123"/>
        <v>1</v>
      </c>
      <c r="AH394" s="20">
        <f t="shared" si="118"/>
        <v>0</v>
      </c>
      <c r="AI394" s="20">
        <f t="shared" si="119"/>
        <v>70.710678118654755</v>
      </c>
      <c r="AJ394" s="20">
        <f t="shared" si="120"/>
        <v>-70.710678118654741</v>
      </c>
      <c r="AK394" s="20">
        <f t="shared" si="121"/>
        <v>0</v>
      </c>
      <c r="AL394" s="19">
        <v>100</v>
      </c>
      <c r="AM394" s="23">
        <f t="shared" si="122"/>
        <v>30.48</v>
      </c>
      <c r="AN394" s="19">
        <v>2.3561944901923448</v>
      </c>
    </row>
    <row r="395" spans="1:40" ht="13.5" thickBot="1" x14ac:dyDescent="0.25">
      <c r="A395" s="5">
        <v>42571</v>
      </c>
      <c r="B395" s="3">
        <v>37</v>
      </c>
      <c r="C395" s="26" t="s">
        <v>359</v>
      </c>
      <c r="D395" s="6">
        <v>0.66666666666666663</v>
      </c>
      <c r="E395" s="13">
        <v>16</v>
      </c>
      <c r="F395" s="13">
        <f t="shared" si="112"/>
        <v>481.99999999999994</v>
      </c>
      <c r="G395" s="3">
        <v>33.4</v>
      </c>
      <c r="H395" s="3" t="s">
        <v>365</v>
      </c>
      <c r="I395" s="3">
        <v>33.799999999999997</v>
      </c>
      <c r="J395" s="20" t="str">
        <f t="shared" si="113"/>
        <v>.</v>
      </c>
      <c r="K395" s="20" t="str">
        <f t="shared" si="114"/>
        <v>.</v>
      </c>
      <c r="L395" s="20" t="str">
        <f t="shared" si="124"/>
        <v>.</v>
      </c>
      <c r="M395" s="3">
        <v>135</v>
      </c>
      <c r="N395" s="20" t="str">
        <f>IF(B395=B395, N394, IF(M395=".",".",IF(M395&lt;22.5,"N",IF(M395&lt;67.5,"NE",IF(M395&lt;112.5,"E",IF(M395&lt;157.5,"SE",IF(M395&lt;202.5,"S",IF(M395&lt;247.5,"SW",IF(M395&lt;292.5,"W",IF(M395&lt;337.5,"NW","N"))))))))))</f>
        <v>SE</v>
      </c>
      <c r="O395" s="20" t="str">
        <f t="shared" si="115"/>
        <v>.</v>
      </c>
      <c r="P395" s="20" t="str">
        <f t="shared" si="128"/>
        <v>.</v>
      </c>
      <c r="Q395" s="21">
        <f t="shared" si="126"/>
        <v>0</v>
      </c>
      <c r="R395" s="21">
        <f t="shared" si="127"/>
        <v>0</v>
      </c>
      <c r="S395" s="8">
        <v>0</v>
      </c>
      <c r="T395" s="21">
        <f>SQRT((AJ395-AJ387)^2+(AI395-AI387)^2)</f>
        <v>0</v>
      </c>
      <c r="U395" s="21">
        <f t="shared" si="125"/>
        <v>0</v>
      </c>
      <c r="V395" s="3" t="s">
        <v>6</v>
      </c>
      <c r="W395" s="3">
        <v>2.5</v>
      </c>
      <c r="X395" s="3" t="s">
        <v>13</v>
      </c>
      <c r="Y395" s="14">
        <v>2</v>
      </c>
      <c r="Z395" s="14">
        <v>1</v>
      </c>
      <c r="AA395" s="14">
        <v>0</v>
      </c>
      <c r="AB395" s="23">
        <f t="shared" si="129"/>
        <v>0</v>
      </c>
      <c r="AC395" s="3" t="s">
        <v>290</v>
      </c>
      <c r="AD395" s="25">
        <v>1</v>
      </c>
      <c r="AE395" s="20">
        <f t="shared" si="116"/>
        <v>0</v>
      </c>
      <c r="AF395" s="20">
        <f t="shared" si="117"/>
        <v>0</v>
      </c>
      <c r="AG395" s="20">
        <f t="shared" si="123"/>
        <v>1</v>
      </c>
      <c r="AH395" s="20">
        <f t="shared" si="118"/>
        <v>0</v>
      </c>
      <c r="AI395" s="20">
        <f t="shared" si="119"/>
        <v>70.710678118654755</v>
      </c>
      <c r="AJ395" s="20">
        <f t="shared" si="120"/>
        <v>-70.710678118654741</v>
      </c>
      <c r="AK395" s="20">
        <f t="shared" si="121"/>
        <v>0</v>
      </c>
      <c r="AL395" s="19">
        <v>100</v>
      </c>
      <c r="AM395" s="23">
        <f t="shared" si="122"/>
        <v>30.48</v>
      </c>
      <c r="AN395" s="19">
        <v>2.3561944901923448</v>
      </c>
    </row>
    <row r="396" spans="1:40" ht="13.5" thickBot="1" x14ac:dyDescent="0.25">
      <c r="A396" s="5">
        <v>42571</v>
      </c>
      <c r="B396" s="3">
        <v>37</v>
      </c>
      <c r="C396" s="26" t="s">
        <v>359</v>
      </c>
      <c r="D396" s="6">
        <v>0.70972222222222225</v>
      </c>
      <c r="E396" s="13">
        <v>17</v>
      </c>
      <c r="F396" s="13">
        <f t="shared" si="112"/>
        <v>544</v>
      </c>
      <c r="G396" s="3">
        <v>30.7</v>
      </c>
      <c r="H396" s="3" t="s">
        <v>365</v>
      </c>
      <c r="I396" s="3">
        <v>30.5</v>
      </c>
      <c r="J396" s="20" t="str">
        <f t="shared" si="113"/>
        <v>.</v>
      </c>
      <c r="K396" s="20" t="str">
        <f t="shared" si="114"/>
        <v>.</v>
      </c>
      <c r="L396" s="20" t="str">
        <f t="shared" si="124"/>
        <v>.</v>
      </c>
      <c r="M396" s="3" t="s">
        <v>4</v>
      </c>
      <c r="N396" s="20" t="str">
        <f>IF(B396=B395, N395, IF(M396=".",".",IF(M396&lt;22.5,"N",IF(M396&lt;67.5,"NE",IF(M396&lt;112.5,"E",IF(M396&lt;157.5,"SE",IF(M396&lt;202.5,"S",IF(M396&lt;247.5,"SW",IF(M396&lt;292.5,"W",IF(M396&lt;337.5,"NW","N"))))))))))</f>
        <v>SE</v>
      </c>
      <c r="O396" s="20" t="str">
        <f t="shared" si="115"/>
        <v>.</v>
      </c>
      <c r="P396" s="20" t="str">
        <f t="shared" si="128"/>
        <v>.</v>
      </c>
      <c r="Q396" s="21" t="str">
        <f t="shared" si="126"/>
        <v>.</v>
      </c>
      <c r="R396" s="21" t="str">
        <f t="shared" si="127"/>
        <v>.</v>
      </c>
      <c r="S396" s="8" t="s">
        <v>4</v>
      </c>
      <c r="T396" s="21" t="s">
        <v>4</v>
      </c>
      <c r="U396" s="21" t="str">
        <f t="shared" si="125"/>
        <v>.</v>
      </c>
      <c r="V396" s="3" t="s">
        <v>4</v>
      </c>
      <c r="W396" s="3">
        <v>3</v>
      </c>
      <c r="X396" s="3" t="s">
        <v>147</v>
      </c>
      <c r="Y396" s="14">
        <v>0</v>
      </c>
      <c r="Z396" s="14">
        <v>0</v>
      </c>
      <c r="AA396" s="14">
        <v>1</v>
      </c>
      <c r="AB396" s="23">
        <f t="shared" si="129"/>
        <v>1</v>
      </c>
      <c r="AC396" s="3" t="s">
        <v>290</v>
      </c>
      <c r="AD396" s="25">
        <v>1</v>
      </c>
      <c r="AE396" s="20" t="str">
        <f t="shared" si="116"/>
        <v>.</v>
      </c>
      <c r="AF396" s="20" t="str">
        <f t="shared" si="117"/>
        <v>.</v>
      </c>
      <c r="AG396" s="20" t="str">
        <f t="shared" si="123"/>
        <v>.</v>
      </c>
      <c r="AH396" s="20" t="str">
        <f t="shared" si="118"/>
        <v>.</v>
      </c>
      <c r="AI396" s="20" t="str">
        <f t="shared" si="119"/>
        <v>.</v>
      </c>
      <c r="AJ396" s="20" t="str">
        <f t="shared" si="120"/>
        <v>.</v>
      </c>
      <c r="AK396" s="20" t="str">
        <f t="shared" si="121"/>
        <v>.</v>
      </c>
      <c r="AL396" s="19" t="s">
        <v>4</v>
      </c>
      <c r="AM396" s="23" t="str">
        <f t="shared" si="122"/>
        <v>.</v>
      </c>
      <c r="AN396" s="19" t="s">
        <v>4</v>
      </c>
    </row>
    <row r="397" spans="1:40" ht="13.5" thickBot="1" x14ac:dyDescent="0.25">
      <c r="A397" s="5">
        <v>42571</v>
      </c>
      <c r="B397" s="3">
        <v>37</v>
      </c>
      <c r="C397" s="26" t="s">
        <v>359</v>
      </c>
      <c r="D397" s="6">
        <v>0.74930555555555556</v>
      </c>
      <c r="E397" s="13">
        <v>18</v>
      </c>
      <c r="F397" s="13">
        <f t="shared" si="112"/>
        <v>601</v>
      </c>
      <c r="G397" s="3">
        <v>27.3</v>
      </c>
      <c r="H397" s="3" t="s">
        <v>365</v>
      </c>
      <c r="I397" s="3">
        <v>27.7</v>
      </c>
      <c r="J397" s="20" t="str">
        <f t="shared" si="113"/>
        <v>.</v>
      </c>
      <c r="K397" s="20" t="str">
        <f t="shared" si="114"/>
        <v>.</v>
      </c>
      <c r="L397" s="20" t="str">
        <f t="shared" si="124"/>
        <v>.</v>
      </c>
      <c r="M397" s="3" t="s">
        <v>4</v>
      </c>
      <c r="N397" s="20" t="str">
        <f>IF(B397=B397, N396, IF(M397=".",".",IF(M397&lt;22.5,"N",IF(M397&lt;67.5,"NE",IF(M397&lt;112.5,"E",IF(M397&lt;157.5,"SE",IF(M397&lt;202.5,"S",IF(M397&lt;247.5,"SW",IF(M397&lt;292.5,"W",IF(M397&lt;337.5,"NW","N"))))))))))</f>
        <v>SE</v>
      </c>
      <c r="O397" s="20" t="str">
        <f t="shared" si="115"/>
        <v>.</v>
      </c>
      <c r="P397" s="20" t="str">
        <f t="shared" si="128"/>
        <v>.</v>
      </c>
      <c r="Q397" s="21" t="str">
        <f t="shared" si="126"/>
        <v>.</v>
      </c>
      <c r="R397" s="21" t="str">
        <f t="shared" si="127"/>
        <v>.</v>
      </c>
      <c r="S397" s="8" t="s">
        <v>4</v>
      </c>
      <c r="T397" s="21" t="s">
        <v>4</v>
      </c>
      <c r="U397" s="21" t="str">
        <f t="shared" si="125"/>
        <v>.</v>
      </c>
      <c r="V397" s="3" t="s">
        <v>4</v>
      </c>
      <c r="W397" s="3">
        <v>1.3</v>
      </c>
      <c r="X397" s="3" t="s">
        <v>147</v>
      </c>
      <c r="Y397" s="14">
        <v>0</v>
      </c>
      <c r="Z397" s="14">
        <v>0</v>
      </c>
      <c r="AA397" s="14">
        <v>1</v>
      </c>
      <c r="AB397" s="23" t="str">
        <f t="shared" si="129"/>
        <v>.</v>
      </c>
      <c r="AC397" s="3" t="s">
        <v>290</v>
      </c>
      <c r="AD397" s="25">
        <v>1</v>
      </c>
      <c r="AE397" s="20" t="str">
        <f t="shared" si="116"/>
        <v>.</v>
      </c>
      <c r="AF397" s="20" t="str">
        <f t="shared" si="117"/>
        <v>.</v>
      </c>
      <c r="AG397" s="20" t="str">
        <f t="shared" si="123"/>
        <v>.</v>
      </c>
      <c r="AH397" s="20" t="str">
        <f t="shared" si="118"/>
        <v>.</v>
      </c>
      <c r="AI397" s="20" t="str">
        <f t="shared" si="119"/>
        <v>.</v>
      </c>
      <c r="AJ397" s="20" t="str">
        <f t="shared" si="120"/>
        <v>.</v>
      </c>
      <c r="AK397" s="20" t="str">
        <f t="shared" si="121"/>
        <v>.</v>
      </c>
      <c r="AL397" s="19" t="s">
        <v>4</v>
      </c>
      <c r="AM397" s="23" t="str">
        <f t="shared" si="122"/>
        <v>.</v>
      </c>
      <c r="AN397" s="19" t="s">
        <v>4</v>
      </c>
    </row>
    <row r="398" spans="1:40" ht="13.5" thickBot="1" x14ac:dyDescent="0.25">
      <c r="A398" s="5">
        <v>42571</v>
      </c>
      <c r="B398" s="3">
        <v>38</v>
      </c>
      <c r="C398" s="26" t="s">
        <v>359</v>
      </c>
      <c r="D398" s="6">
        <v>0.33194444444444443</v>
      </c>
      <c r="E398" s="13">
        <v>8</v>
      </c>
      <c r="F398" s="13">
        <f t="shared" si="112"/>
        <v>0</v>
      </c>
      <c r="G398" s="3">
        <v>22.2</v>
      </c>
      <c r="H398" s="3" t="s">
        <v>365</v>
      </c>
      <c r="I398" s="3">
        <v>24</v>
      </c>
      <c r="J398" s="20" t="str">
        <f t="shared" si="113"/>
        <v>.</v>
      </c>
      <c r="K398" s="20" t="str">
        <f t="shared" si="114"/>
        <v>.</v>
      </c>
      <c r="L398" s="20" t="str">
        <f t="shared" si="124"/>
        <v>.</v>
      </c>
      <c r="M398" s="3">
        <v>135</v>
      </c>
      <c r="N398" s="20" t="str">
        <f>IF(B398=B397, N397, IF(M398=".",".",IF(M398&lt;22.5,"N",IF(M398&lt;67.5,"NE",IF(M398&lt;112.5,"E",IF(M398&lt;157.5,"SE",IF(M398&lt;202.5,"S",IF(M398&lt;247.5,"SW",IF(M398&lt;292.5,"W",IF(M398&lt;337.5,"NW","N"))))))))))</f>
        <v>SE</v>
      </c>
      <c r="O398" s="20" t="str">
        <f t="shared" si="115"/>
        <v>.</v>
      </c>
      <c r="P398" s="20" t="str">
        <f t="shared" si="128"/>
        <v>.</v>
      </c>
      <c r="Q398" s="21">
        <f t="shared" si="126"/>
        <v>0</v>
      </c>
      <c r="R398" s="21">
        <f t="shared" si="127"/>
        <v>0</v>
      </c>
      <c r="S398" s="8">
        <v>0</v>
      </c>
      <c r="T398" s="21" t="s">
        <v>4</v>
      </c>
      <c r="U398" s="21" t="str">
        <f t="shared" si="125"/>
        <v>.</v>
      </c>
      <c r="V398" s="3" t="s">
        <v>8</v>
      </c>
      <c r="W398" s="3">
        <v>0.2</v>
      </c>
      <c r="X398" s="3" t="s">
        <v>4</v>
      </c>
      <c r="Y398" s="14">
        <v>2</v>
      </c>
      <c r="Z398" s="14">
        <v>1</v>
      </c>
      <c r="AA398" s="14">
        <v>0</v>
      </c>
      <c r="AB398" s="23">
        <f t="shared" si="129"/>
        <v>0</v>
      </c>
      <c r="AC398" s="3" t="s">
        <v>291</v>
      </c>
      <c r="AD398" s="25">
        <v>1</v>
      </c>
      <c r="AE398" s="20" t="str">
        <f t="shared" si="116"/>
        <v>.</v>
      </c>
      <c r="AF398" s="20" t="str">
        <f t="shared" si="117"/>
        <v>.</v>
      </c>
      <c r="AG398" s="20" t="str">
        <f t="shared" si="123"/>
        <v>.</v>
      </c>
      <c r="AH398" s="20" t="str">
        <f t="shared" si="118"/>
        <v>.</v>
      </c>
      <c r="AI398" s="20">
        <f t="shared" si="119"/>
        <v>70.710678118654755</v>
      </c>
      <c r="AJ398" s="20">
        <f t="shared" si="120"/>
        <v>-70.710678118654741</v>
      </c>
      <c r="AK398" s="20" t="str">
        <f t="shared" si="121"/>
        <v>.</v>
      </c>
      <c r="AL398" s="19">
        <v>100</v>
      </c>
      <c r="AM398" s="23">
        <f t="shared" si="122"/>
        <v>30.48</v>
      </c>
      <c r="AN398" s="19">
        <v>2.3561944901923448</v>
      </c>
    </row>
    <row r="399" spans="1:40" ht="13.5" thickBot="1" x14ac:dyDescent="0.25">
      <c r="A399" s="5">
        <v>42571</v>
      </c>
      <c r="B399" s="3">
        <v>38</v>
      </c>
      <c r="C399" s="26" t="s">
        <v>359</v>
      </c>
      <c r="D399" s="6">
        <v>0.375</v>
      </c>
      <c r="E399" s="13">
        <v>9</v>
      </c>
      <c r="F399" s="13">
        <f t="shared" si="112"/>
        <v>62.000000000000021</v>
      </c>
      <c r="G399" s="3">
        <v>28.8</v>
      </c>
      <c r="H399" s="3" t="s">
        <v>365</v>
      </c>
      <c r="I399" s="3">
        <v>27.6</v>
      </c>
      <c r="J399" s="20" t="str">
        <f t="shared" si="113"/>
        <v>.</v>
      </c>
      <c r="K399" s="20" t="str">
        <f t="shared" si="114"/>
        <v>.</v>
      </c>
      <c r="L399" s="20" t="str">
        <f t="shared" si="124"/>
        <v>.</v>
      </c>
      <c r="M399" s="3">
        <v>135</v>
      </c>
      <c r="N399" s="20" t="str">
        <f>IF(B399=B399, N398, IF(M399=".",".",IF(M399&lt;22.5,"N",IF(M399&lt;67.5,"NE",IF(M399&lt;112.5,"E",IF(M399&lt;157.5,"SE",IF(M399&lt;202.5,"S",IF(M399&lt;247.5,"SW",IF(M399&lt;292.5,"W",IF(M399&lt;337.5,"NW","N"))))))))))</f>
        <v>SE</v>
      </c>
      <c r="O399" s="20" t="str">
        <f t="shared" si="115"/>
        <v>.</v>
      </c>
      <c r="P399" s="20" t="str">
        <f t="shared" si="128"/>
        <v>.</v>
      </c>
      <c r="Q399" s="21">
        <f t="shared" si="126"/>
        <v>0</v>
      </c>
      <c r="R399" s="21">
        <f t="shared" si="127"/>
        <v>0</v>
      </c>
      <c r="S399" s="8">
        <v>0</v>
      </c>
      <c r="T399" s="21" t="s">
        <v>4</v>
      </c>
      <c r="U399" s="21" t="str">
        <f t="shared" si="125"/>
        <v>.</v>
      </c>
      <c r="V399" s="3" t="s">
        <v>8</v>
      </c>
      <c r="W399" s="3">
        <v>0</v>
      </c>
      <c r="X399" s="3" t="s">
        <v>133</v>
      </c>
      <c r="Y399" s="14">
        <v>2</v>
      </c>
      <c r="Z399" s="14">
        <v>1</v>
      </c>
      <c r="AA399" s="14">
        <v>0</v>
      </c>
      <c r="AB399" s="23">
        <f t="shared" si="129"/>
        <v>0</v>
      </c>
      <c r="AC399" s="3" t="s">
        <v>291</v>
      </c>
      <c r="AD399" s="25">
        <v>1</v>
      </c>
      <c r="AE399" s="20">
        <f t="shared" si="116"/>
        <v>0</v>
      </c>
      <c r="AF399" s="20">
        <f t="shared" si="117"/>
        <v>0</v>
      </c>
      <c r="AG399" s="20">
        <f t="shared" si="123"/>
        <v>1</v>
      </c>
      <c r="AH399" s="20">
        <f t="shared" si="118"/>
        <v>0</v>
      </c>
      <c r="AI399" s="20">
        <f t="shared" si="119"/>
        <v>70.710678118654755</v>
      </c>
      <c r="AJ399" s="20">
        <f t="shared" si="120"/>
        <v>-70.710678118654741</v>
      </c>
      <c r="AK399" s="20">
        <f t="shared" si="121"/>
        <v>0</v>
      </c>
      <c r="AL399" s="19">
        <v>100</v>
      </c>
      <c r="AM399" s="23">
        <f t="shared" si="122"/>
        <v>30.48</v>
      </c>
      <c r="AN399" s="19">
        <v>2.3561944901923448</v>
      </c>
    </row>
    <row r="400" spans="1:40" ht="13.5" thickBot="1" x14ac:dyDescent="0.25">
      <c r="A400" s="5">
        <v>42571</v>
      </c>
      <c r="B400" s="3">
        <v>38</v>
      </c>
      <c r="C400" s="26" t="s">
        <v>359</v>
      </c>
      <c r="D400" s="6">
        <v>0.41944444444444445</v>
      </c>
      <c r="E400" s="13">
        <v>10</v>
      </c>
      <c r="F400" s="13">
        <f t="shared" si="112"/>
        <v>126.00000000000003</v>
      </c>
      <c r="G400" s="3" t="s">
        <v>4</v>
      </c>
      <c r="H400" s="3" t="s">
        <v>4</v>
      </c>
      <c r="I400" s="3">
        <v>30.1</v>
      </c>
      <c r="J400" s="20" t="str">
        <f t="shared" si="113"/>
        <v>.</v>
      </c>
      <c r="K400" s="20" t="str">
        <f t="shared" si="114"/>
        <v>.</v>
      </c>
      <c r="L400" s="20" t="str">
        <f t="shared" si="124"/>
        <v>.</v>
      </c>
      <c r="M400" s="3">
        <v>135</v>
      </c>
      <c r="N400" s="20" t="str">
        <f>IF(B400=B399, N399, IF(M400=".",".",IF(M400&lt;22.5,"N",IF(M400&lt;67.5,"NE",IF(M400&lt;112.5,"E",IF(M400&lt;157.5,"SE",IF(M400&lt;202.5,"S",IF(M400&lt;247.5,"SW",IF(M400&lt;292.5,"W",IF(M400&lt;337.5,"NW","N"))))))))))</f>
        <v>SE</v>
      </c>
      <c r="O400" s="20" t="str">
        <f t="shared" si="115"/>
        <v>.</v>
      </c>
      <c r="P400" s="20" t="str">
        <f t="shared" si="128"/>
        <v>.</v>
      </c>
      <c r="Q400" s="21">
        <f t="shared" si="126"/>
        <v>0</v>
      </c>
      <c r="R400" s="21">
        <f t="shared" si="127"/>
        <v>0</v>
      </c>
      <c r="S400" s="8">
        <v>0</v>
      </c>
      <c r="T400" s="21" t="s">
        <v>4</v>
      </c>
      <c r="U400" s="21" t="str">
        <f t="shared" si="125"/>
        <v>.</v>
      </c>
      <c r="V400" s="3" t="s">
        <v>8</v>
      </c>
      <c r="W400" s="3">
        <v>1.3</v>
      </c>
      <c r="X400" s="3" t="s">
        <v>139</v>
      </c>
      <c r="Y400" s="14">
        <v>2</v>
      </c>
      <c r="Z400" s="14">
        <v>1</v>
      </c>
      <c r="AA400" s="14">
        <v>0</v>
      </c>
      <c r="AB400" s="23">
        <f t="shared" si="129"/>
        <v>0</v>
      </c>
      <c r="AC400" s="3" t="s">
        <v>291</v>
      </c>
      <c r="AD400" s="25">
        <v>1</v>
      </c>
      <c r="AE400" s="20">
        <f t="shared" si="116"/>
        <v>0</v>
      </c>
      <c r="AF400" s="20">
        <f t="shared" si="117"/>
        <v>0</v>
      </c>
      <c r="AG400" s="20">
        <f t="shared" si="123"/>
        <v>1</v>
      </c>
      <c r="AH400" s="20">
        <f t="shared" si="118"/>
        <v>0</v>
      </c>
      <c r="AI400" s="20">
        <f t="shared" si="119"/>
        <v>70.710678118654755</v>
      </c>
      <c r="AJ400" s="20">
        <f t="shared" si="120"/>
        <v>-70.710678118654741</v>
      </c>
      <c r="AK400" s="20">
        <f t="shared" si="121"/>
        <v>0</v>
      </c>
      <c r="AL400" s="19">
        <v>100</v>
      </c>
      <c r="AM400" s="23">
        <f t="shared" si="122"/>
        <v>30.48</v>
      </c>
      <c r="AN400" s="19">
        <v>2.3561944901923448</v>
      </c>
    </row>
    <row r="401" spans="1:40" ht="13.5" thickBot="1" x14ac:dyDescent="0.25">
      <c r="A401" s="5">
        <v>42571</v>
      </c>
      <c r="B401" s="3">
        <v>38</v>
      </c>
      <c r="C401" s="26" t="s">
        <v>359</v>
      </c>
      <c r="D401" s="6">
        <v>0.46388888888888885</v>
      </c>
      <c r="E401" s="13">
        <v>11</v>
      </c>
      <c r="F401" s="13">
        <f t="shared" si="112"/>
        <v>189.99999999999994</v>
      </c>
      <c r="G401" s="3">
        <v>22.7</v>
      </c>
      <c r="H401" s="3" t="s">
        <v>366</v>
      </c>
      <c r="I401" s="3">
        <v>25.1</v>
      </c>
      <c r="J401" s="20" t="str">
        <f t="shared" si="113"/>
        <v>.</v>
      </c>
      <c r="K401" s="20" t="str">
        <f t="shared" si="114"/>
        <v>.</v>
      </c>
      <c r="L401" s="20" t="str">
        <f t="shared" si="124"/>
        <v>.</v>
      </c>
      <c r="M401" s="3">
        <v>135</v>
      </c>
      <c r="N401" s="20" t="str">
        <f>IF(B401=B401, N400, IF(M401=".",".",IF(M401&lt;22.5,"N",IF(M401&lt;67.5,"NE",IF(M401&lt;112.5,"E",IF(M401&lt;157.5,"SE",IF(M401&lt;202.5,"S",IF(M401&lt;247.5,"SW",IF(M401&lt;292.5,"W",IF(M401&lt;337.5,"NW","N"))))))))))</f>
        <v>SE</v>
      </c>
      <c r="O401" s="20" t="str">
        <f t="shared" si="115"/>
        <v>.</v>
      </c>
      <c r="P401" s="20" t="str">
        <f t="shared" si="128"/>
        <v>.</v>
      </c>
      <c r="Q401" s="21">
        <f t="shared" si="126"/>
        <v>0</v>
      </c>
      <c r="R401" s="21">
        <f t="shared" si="127"/>
        <v>0</v>
      </c>
      <c r="S401" s="8">
        <v>0</v>
      </c>
      <c r="T401" s="21" t="s">
        <v>4</v>
      </c>
      <c r="U401" s="21" t="str">
        <f t="shared" si="125"/>
        <v>.</v>
      </c>
      <c r="V401" s="3" t="s">
        <v>6</v>
      </c>
      <c r="W401" s="3">
        <v>2.2000000000000002</v>
      </c>
      <c r="X401" s="3" t="s">
        <v>110</v>
      </c>
      <c r="Y401" s="14">
        <v>2</v>
      </c>
      <c r="Z401" s="14">
        <v>1</v>
      </c>
      <c r="AA401" s="14">
        <v>0</v>
      </c>
      <c r="AB401" s="23">
        <f t="shared" si="129"/>
        <v>0</v>
      </c>
      <c r="AC401" s="3" t="s">
        <v>291</v>
      </c>
      <c r="AD401" s="25">
        <v>1</v>
      </c>
      <c r="AE401" s="20">
        <f t="shared" si="116"/>
        <v>0</v>
      </c>
      <c r="AF401" s="20">
        <f t="shared" si="117"/>
        <v>0</v>
      </c>
      <c r="AG401" s="20">
        <f t="shared" si="123"/>
        <v>1</v>
      </c>
      <c r="AH401" s="20">
        <f t="shared" si="118"/>
        <v>0</v>
      </c>
      <c r="AI401" s="20">
        <f t="shared" si="119"/>
        <v>70.710678118654755</v>
      </c>
      <c r="AJ401" s="20">
        <f t="shared" si="120"/>
        <v>-70.710678118654741</v>
      </c>
      <c r="AK401" s="20">
        <f t="shared" si="121"/>
        <v>0</v>
      </c>
      <c r="AL401" s="19">
        <v>100</v>
      </c>
      <c r="AM401" s="23">
        <f t="shared" si="122"/>
        <v>30.48</v>
      </c>
      <c r="AN401" s="19">
        <v>2.3561944901923448</v>
      </c>
    </row>
    <row r="402" spans="1:40" ht="13.5" thickBot="1" x14ac:dyDescent="0.25">
      <c r="A402" s="5">
        <v>42571</v>
      </c>
      <c r="B402" s="3">
        <v>38</v>
      </c>
      <c r="C402" s="26" t="s">
        <v>359</v>
      </c>
      <c r="D402" s="6">
        <v>0.50069444444444444</v>
      </c>
      <c r="E402" s="13">
        <v>12</v>
      </c>
      <c r="F402" s="13">
        <f t="shared" si="112"/>
        <v>243</v>
      </c>
      <c r="G402" s="3">
        <v>24.3</v>
      </c>
      <c r="H402" s="3" t="s">
        <v>366</v>
      </c>
      <c r="I402" s="3">
        <v>24.8</v>
      </c>
      <c r="J402" s="20" t="str">
        <f t="shared" si="113"/>
        <v>.</v>
      </c>
      <c r="K402" s="20" t="str">
        <f t="shared" si="114"/>
        <v>.</v>
      </c>
      <c r="L402" s="20" t="str">
        <f t="shared" si="124"/>
        <v>.</v>
      </c>
      <c r="M402" s="3">
        <v>135</v>
      </c>
      <c r="N402" s="20" t="str">
        <f>IF(B402=B401, N401, IF(M402=".",".",IF(M402&lt;22.5,"N",IF(M402&lt;67.5,"NE",IF(M402&lt;112.5,"E",IF(M402&lt;157.5,"SE",IF(M402&lt;202.5,"S",IF(M402&lt;247.5,"SW",IF(M402&lt;292.5,"W",IF(M402&lt;337.5,"NW","N"))))))))))</f>
        <v>SE</v>
      </c>
      <c r="O402" s="20" t="str">
        <f t="shared" si="115"/>
        <v>.</v>
      </c>
      <c r="P402" s="20" t="str">
        <f t="shared" si="128"/>
        <v>.</v>
      </c>
      <c r="Q402" s="21">
        <f t="shared" si="126"/>
        <v>0</v>
      </c>
      <c r="R402" s="21">
        <f t="shared" si="127"/>
        <v>0</v>
      </c>
      <c r="S402" s="8">
        <v>0</v>
      </c>
      <c r="T402" s="21" t="s">
        <v>4</v>
      </c>
      <c r="U402" s="21" t="str">
        <f t="shared" si="125"/>
        <v>.</v>
      </c>
      <c r="V402" s="3" t="s">
        <v>4</v>
      </c>
      <c r="W402" s="3">
        <v>2.1</v>
      </c>
      <c r="X402" s="3" t="s">
        <v>4</v>
      </c>
      <c r="Y402" s="14">
        <v>0</v>
      </c>
      <c r="Z402" s="14">
        <v>0</v>
      </c>
      <c r="AA402" s="14">
        <v>1</v>
      </c>
      <c r="AB402" s="23">
        <f t="shared" si="129"/>
        <v>1</v>
      </c>
      <c r="AC402" s="3" t="s">
        <v>291</v>
      </c>
      <c r="AD402" s="25">
        <v>1</v>
      </c>
      <c r="AE402" s="20">
        <f t="shared" si="116"/>
        <v>0</v>
      </c>
      <c r="AF402" s="20">
        <f t="shared" si="117"/>
        <v>0</v>
      </c>
      <c r="AG402" s="20">
        <f t="shared" si="123"/>
        <v>1</v>
      </c>
      <c r="AH402" s="20">
        <f t="shared" si="118"/>
        <v>0</v>
      </c>
      <c r="AI402" s="20">
        <f t="shared" si="119"/>
        <v>70.710678118654755</v>
      </c>
      <c r="AJ402" s="20">
        <f t="shared" si="120"/>
        <v>-70.710678118654741</v>
      </c>
      <c r="AK402" s="20">
        <f t="shared" si="121"/>
        <v>0</v>
      </c>
      <c r="AL402" s="19">
        <v>100</v>
      </c>
      <c r="AM402" s="23">
        <f t="shared" si="122"/>
        <v>30.48</v>
      </c>
      <c r="AN402" s="19">
        <v>2.3561944901923448</v>
      </c>
    </row>
    <row r="403" spans="1:40" ht="13.5" thickBot="1" x14ac:dyDescent="0.25">
      <c r="A403" s="5">
        <v>42571</v>
      </c>
      <c r="B403" s="3">
        <v>38</v>
      </c>
      <c r="C403" s="26" t="s">
        <v>359</v>
      </c>
      <c r="D403" s="6">
        <v>0.54375000000000007</v>
      </c>
      <c r="E403" s="13">
        <v>13</v>
      </c>
      <c r="F403" s="13">
        <f t="shared" si="112"/>
        <v>305.00000000000011</v>
      </c>
      <c r="G403" s="3">
        <v>28.8</v>
      </c>
      <c r="H403" s="3" t="s">
        <v>365</v>
      </c>
      <c r="I403" s="3">
        <v>29.2</v>
      </c>
      <c r="J403" s="20" t="str">
        <f t="shared" si="113"/>
        <v>.</v>
      </c>
      <c r="K403" s="20" t="str">
        <f t="shared" si="114"/>
        <v>.</v>
      </c>
      <c r="L403" s="20" t="str">
        <f t="shared" si="124"/>
        <v>.</v>
      </c>
      <c r="M403" s="3">
        <v>135</v>
      </c>
      <c r="N403" s="20" t="str">
        <f>IF(B403=B403, N402, IF(M403=".",".",IF(M403&lt;22.5,"N",IF(M403&lt;67.5,"NE",IF(M403&lt;112.5,"E",IF(M403&lt;157.5,"SE",IF(M403&lt;202.5,"S",IF(M403&lt;247.5,"SW",IF(M403&lt;292.5,"W",IF(M403&lt;337.5,"NW","N"))))))))))</f>
        <v>SE</v>
      </c>
      <c r="O403" s="20" t="str">
        <f t="shared" si="115"/>
        <v>.</v>
      </c>
      <c r="P403" s="20" t="str">
        <f t="shared" si="128"/>
        <v>.</v>
      </c>
      <c r="Q403" s="21">
        <f t="shared" si="126"/>
        <v>0</v>
      </c>
      <c r="R403" s="21">
        <f t="shared" si="127"/>
        <v>0</v>
      </c>
      <c r="S403" s="8">
        <v>0</v>
      </c>
      <c r="T403" s="21" t="s">
        <v>4</v>
      </c>
      <c r="U403" s="21" t="str">
        <f t="shared" si="125"/>
        <v>.</v>
      </c>
      <c r="V403" s="3" t="s">
        <v>6</v>
      </c>
      <c r="W403" s="3">
        <v>3.1</v>
      </c>
      <c r="X403" s="3" t="s">
        <v>4</v>
      </c>
      <c r="Y403" s="14">
        <v>0</v>
      </c>
      <c r="Z403" s="14">
        <v>0</v>
      </c>
      <c r="AA403" s="14">
        <v>1</v>
      </c>
      <c r="AB403" s="23" t="str">
        <f t="shared" si="129"/>
        <v>.</v>
      </c>
      <c r="AC403" s="3" t="s">
        <v>291</v>
      </c>
      <c r="AD403" s="25">
        <v>1</v>
      </c>
      <c r="AE403" s="20">
        <f t="shared" si="116"/>
        <v>0</v>
      </c>
      <c r="AF403" s="20">
        <f t="shared" si="117"/>
        <v>0</v>
      </c>
      <c r="AG403" s="20">
        <f t="shared" si="123"/>
        <v>1</v>
      </c>
      <c r="AH403" s="20">
        <f t="shared" si="118"/>
        <v>0</v>
      </c>
      <c r="AI403" s="20">
        <f t="shared" si="119"/>
        <v>70.710678118654755</v>
      </c>
      <c r="AJ403" s="20">
        <f t="shared" si="120"/>
        <v>-70.710678118654741</v>
      </c>
      <c r="AK403" s="20">
        <f t="shared" si="121"/>
        <v>0</v>
      </c>
      <c r="AL403" s="19">
        <v>100</v>
      </c>
      <c r="AM403" s="23">
        <f t="shared" si="122"/>
        <v>30.48</v>
      </c>
      <c r="AN403" s="19">
        <v>2.3561944901923448</v>
      </c>
    </row>
    <row r="404" spans="1:40" ht="13.5" thickBot="1" x14ac:dyDescent="0.25">
      <c r="A404" s="5">
        <v>42571</v>
      </c>
      <c r="B404" s="3">
        <v>38</v>
      </c>
      <c r="C404" s="26" t="s">
        <v>359</v>
      </c>
      <c r="D404" s="6">
        <v>0.58888888888888891</v>
      </c>
      <c r="E404" s="13">
        <v>14</v>
      </c>
      <c r="F404" s="13">
        <f t="shared" si="112"/>
        <v>370.00000000000006</v>
      </c>
      <c r="G404" s="3">
        <v>32.700000000000003</v>
      </c>
      <c r="H404" s="3" t="s">
        <v>365</v>
      </c>
      <c r="I404" s="3">
        <v>29.7</v>
      </c>
      <c r="J404" s="20" t="str">
        <f t="shared" si="113"/>
        <v>.</v>
      </c>
      <c r="K404" s="20" t="str">
        <f t="shared" si="114"/>
        <v>.</v>
      </c>
      <c r="L404" s="20" t="str">
        <f t="shared" si="124"/>
        <v>.</v>
      </c>
      <c r="M404" s="3">
        <v>135</v>
      </c>
      <c r="N404" s="20" t="str">
        <f>IF(B404=B403, N403, IF(M404=".",".",IF(M404&lt;22.5,"N",IF(M404&lt;67.5,"NE",IF(M404&lt;112.5,"E",IF(M404&lt;157.5,"SE",IF(M404&lt;202.5,"S",IF(M404&lt;247.5,"SW",IF(M404&lt;292.5,"W",IF(M404&lt;337.5,"NW","N"))))))))))</f>
        <v>SE</v>
      </c>
      <c r="O404" s="20" t="str">
        <f t="shared" si="115"/>
        <v>.</v>
      </c>
      <c r="P404" s="20" t="str">
        <f t="shared" si="128"/>
        <v>.</v>
      </c>
      <c r="Q404" s="21">
        <f t="shared" si="126"/>
        <v>0</v>
      </c>
      <c r="R404" s="21">
        <f t="shared" si="127"/>
        <v>0</v>
      </c>
      <c r="S404" s="8">
        <v>0</v>
      </c>
      <c r="T404" s="21">
        <f>SQRT((AJ404-AJ398)^2+(AI404-AI398)^2)</f>
        <v>0</v>
      </c>
      <c r="U404" s="21">
        <f t="shared" si="125"/>
        <v>0</v>
      </c>
      <c r="V404" s="3" t="s">
        <v>6</v>
      </c>
      <c r="W404" s="3">
        <v>2.9</v>
      </c>
      <c r="X404" s="3" t="s">
        <v>4</v>
      </c>
      <c r="Y404" s="14">
        <v>0</v>
      </c>
      <c r="Z404" s="14">
        <v>0</v>
      </c>
      <c r="AA404" s="14">
        <v>1</v>
      </c>
      <c r="AB404" s="23" t="str">
        <f t="shared" si="129"/>
        <v>.</v>
      </c>
      <c r="AC404" s="3" t="s">
        <v>291</v>
      </c>
      <c r="AD404" s="25">
        <v>1</v>
      </c>
      <c r="AE404" s="20">
        <f t="shared" si="116"/>
        <v>0</v>
      </c>
      <c r="AF404" s="20">
        <f t="shared" si="117"/>
        <v>0</v>
      </c>
      <c r="AG404" s="20">
        <f t="shared" si="123"/>
        <v>1</v>
      </c>
      <c r="AH404" s="20">
        <f t="shared" si="118"/>
        <v>0</v>
      </c>
      <c r="AI404" s="20">
        <f t="shared" si="119"/>
        <v>70.710678118654755</v>
      </c>
      <c r="AJ404" s="20">
        <f t="shared" si="120"/>
        <v>-70.710678118654741</v>
      </c>
      <c r="AK404" s="20">
        <f t="shared" si="121"/>
        <v>0</v>
      </c>
      <c r="AL404" s="19">
        <v>100</v>
      </c>
      <c r="AM404" s="23">
        <f t="shared" si="122"/>
        <v>30.48</v>
      </c>
      <c r="AN404" s="19">
        <v>2.3561944901923448</v>
      </c>
    </row>
    <row r="405" spans="1:40" ht="13.5" thickBot="1" x14ac:dyDescent="0.25">
      <c r="A405" s="5">
        <v>42571</v>
      </c>
      <c r="B405" s="3">
        <v>38</v>
      </c>
      <c r="C405" s="26" t="s">
        <v>359</v>
      </c>
      <c r="D405" s="6">
        <v>0.62708333333333333</v>
      </c>
      <c r="E405" s="13">
        <v>15</v>
      </c>
      <c r="F405" s="13">
        <f t="shared" si="112"/>
        <v>425</v>
      </c>
      <c r="G405" s="3">
        <v>35.700000000000003</v>
      </c>
      <c r="H405" s="3" t="s">
        <v>365</v>
      </c>
      <c r="I405" s="3">
        <v>34.1</v>
      </c>
      <c r="J405" s="20" t="str">
        <f t="shared" si="113"/>
        <v>.</v>
      </c>
      <c r="K405" s="20" t="str">
        <f t="shared" si="114"/>
        <v>.</v>
      </c>
      <c r="L405" s="20" t="str">
        <f t="shared" si="124"/>
        <v>.</v>
      </c>
      <c r="M405" s="3" t="s">
        <v>4</v>
      </c>
      <c r="N405" s="20" t="str">
        <f>IF(B405=B405, N404, IF(M405=".",".",IF(M405&lt;22.5,"N",IF(M405&lt;67.5,"NE",IF(M405&lt;112.5,"E",IF(M405&lt;157.5,"SE",IF(M405&lt;202.5,"S",IF(M405&lt;247.5,"SW",IF(M405&lt;292.5,"W",IF(M405&lt;337.5,"NW","N"))))))))))</f>
        <v>SE</v>
      </c>
      <c r="O405" s="20" t="str">
        <f t="shared" si="115"/>
        <v>.</v>
      </c>
      <c r="P405" s="20" t="str">
        <f t="shared" si="128"/>
        <v>.</v>
      </c>
      <c r="Q405" s="21" t="str">
        <f t="shared" si="126"/>
        <v>.</v>
      </c>
      <c r="R405" s="21" t="str">
        <f t="shared" si="127"/>
        <v>.</v>
      </c>
      <c r="S405" s="8" t="s">
        <v>4</v>
      </c>
      <c r="T405" s="21" t="s">
        <v>4</v>
      </c>
      <c r="U405" s="21" t="str">
        <f t="shared" si="125"/>
        <v>.</v>
      </c>
      <c r="V405" s="3" t="s">
        <v>4</v>
      </c>
      <c r="W405" s="3">
        <v>1.6</v>
      </c>
      <c r="X405" s="3" t="s">
        <v>147</v>
      </c>
      <c r="Y405" s="14">
        <v>0</v>
      </c>
      <c r="Z405" s="14">
        <v>0</v>
      </c>
      <c r="AA405" s="14">
        <v>1</v>
      </c>
      <c r="AB405" s="23" t="str">
        <f t="shared" si="129"/>
        <v>.</v>
      </c>
      <c r="AC405" s="3" t="s">
        <v>291</v>
      </c>
      <c r="AD405" s="25">
        <v>1</v>
      </c>
      <c r="AE405" s="20" t="str">
        <f t="shared" si="116"/>
        <v>.</v>
      </c>
      <c r="AF405" s="20" t="str">
        <f t="shared" si="117"/>
        <v>.</v>
      </c>
      <c r="AG405" s="20" t="str">
        <f t="shared" si="123"/>
        <v>.</v>
      </c>
      <c r="AH405" s="20" t="str">
        <f t="shared" si="118"/>
        <v>.</v>
      </c>
      <c r="AI405" s="20" t="str">
        <f t="shared" si="119"/>
        <v>.</v>
      </c>
      <c r="AJ405" s="20" t="str">
        <f t="shared" si="120"/>
        <v>.</v>
      </c>
      <c r="AK405" s="20" t="str">
        <f t="shared" si="121"/>
        <v>.</v>
      </c>
      <c r="AL405" s="19" t="s">
        <v>4</v>
      </c>
      <c r="AM405" s="23" t="str">
        <f t="shared" si="122"/>
        <v>.</v>
      </c>
      <c r="AN405" s="19" t="s">
        <v>4</v>
      </c>
    </row>
    <row r="406" spans="1:40" ht="13.5" thickBot="1" x14ac:dyDescent="0.25">
      <c r="A406" s="5">
        <v>42571</v>
      </c>
      <c r="B406" s="3">
        <v>38</v>
      </c>
      <c r="C406" s="26" t="s">
        <v>359</v>
      </c>
      <c r="D406" s="6">
        <v>0.66666666666666663</v>
      </c>
      <c r="E406" s="13">
        <v>16</v>
      </c>
      <c r="F406" s="13">
        <f t="shared" si="112"/>
        <v>481.99999999999994</v>
      </c>
      <c r="G406" s="3">
        <v>44.4</v>
      </c>
      <c r="H406" s="3" t="s">
        <v>365</v>
      </c>
      <c r="I406" s="3">
        <v>33.799999999999997</v>
      </c>
      <c r="J406" s="20" t="str">
        <f t="shared" si="113"/>
        <v>.</v>
      </c>
      <c r="K406" s="20" t="str">
        <f t="shared" si="114"/>
        <v>.</v>
      </c>
      <c r="L406" s="20" t="str">
        <f t="shared" si="124"/>
        <v>.</v>
      </c>
      <c r="M406" s="3" t="s">
        <v>4</v>
      </c>
      <c r="N406" s="20" t="str">
        <f>IF(B406=B405, N405, IF(M406=".",".",IF(M406&lt;22.5,"N",IF(M406&lt;67.5,"NE",IF(M406&lt;112.5,"E",IF(M406&lt;157.5,"SE",IF(M406&lt;202.5,"S",IF(M406&lt;247.5,"SW",IF(M406&lt;292.5,"W",IF(M406&lt;337.5,"NW","N"))))))))))</f>
        <v>SE</v>
      </c>
      <c r="O406" s="20" t="str">
        <f t="shared" si="115"/>
        <v>.</v>
      </c>
      <c r="P406" s="20" t="str">
        <f t="shared" si="128"/>
        <v>.</v>
      </c>
      <c r="Q406" s="21" t="str">
        <f t="shared" si="126"/>
        <v>.</v>
      </c>
      <c r="R406" s="21" t="str">
        <f t="shared" si="127"/>
        <v>.</v>
      </c>
      <c r="S406" s="8" t="s">
        <v>4</v>
      </c>
      <c r="T406" s="21" t="s">
        <v>4</v>
      </c>
      <c r="U406" s="21" t="str">
        <f t="shared" si="125"/>
        <v>.</v>
      </c>
      <c r="V406" s="3" t="s">
        <v>4</v>
      </c>
      <c r="W406" s="3">
        <v>2.5</v>
      </c>
      <c r="X406" s="3" t="s">
        <v>147</v>
      </c>
      <c r="Y406" s="14">
        <v>0</v>
      </c>
      <c r="Z406" s="14">
        <v>0</v>
      </c>
      <c r="AA406" s="14">
        <v>1</v>
      </c>
      <c r="AB406" s="23" t="str">
        <f t="shared" si="129"/>
        <v>.</v>
      </c>
      <c r="AC406" s="3" t="s">
        <v>291</v>
      </c>
      <c r="AD406" s="25">
        <v>1</v>
      </c>
      <c r="AE406" s="20" t="str">
        <f t="shared" si="116"/>
        <v>.</v>
      </c>
      <c r="AF406" s="20" t="str">
        <f t="shared" si="117"/>
        <v>.</v>
      </c>
      <c r="AG406" s="20" t="str">
        <f t="shared" si="123"/>
        <v>.</v>
      </c>
      <c r="AH406" s="20" t="str">
        <f t="shared" si="118"/>
        <v>.</v>
      </c>
      <c r="AI406" s="20" t="str">
        <f t="shared" si="119"/>
        <v>.</v>
      </c>
      <c r="AJ406" s="20" t="str">
        <f t="shared" si="120"/>
        <v>.</v>
      </c>
      <c r="AK406" s="20" t="str">
        <f t="shared" si="121"/>
        <v>.</v>
      </c>
      <c r="AL406" s="19" t="s">
        <v>4</v>
      </c>
      <c r="AM406" s="23" t="str">
        <f t="shared" si="122"/>
        <v>.</v>
      </c>
      <c r="AN406" s="19" t="s">
        <v>4</v>
      </c>
    </row>
    <row r="407" spans="1:40" ht="13.5" thickBot="1" x14ac:dyDescent="0.25">
      <c r="A407" s="5">
        <v>42571</v>
      </c>
      <c r="B407" s="3">
        <v>38</v>
      </c>
      <c r="C407" s="26" t="s">
        <v>359</v>
      </c>
      <c r="D407" s="6">
        <v>0.7090277777777777</v>
      </c>
      <c r="E407" s="13">
        <v>17</v>
      </c>
      <c r="F407" s="13">
        <f t="shared" si="112"/>
        <v>542.99999999999989</v>
      </c>
      <c r="G407" s="3">
        <v>33.1</v>
      </c>
      <c r="H407" s="3" t="s">
        <v>365</v>
      </c>
      <c r="I407" s="3">
        <v>30.5</v>
      </c>
      <c r="J407" s="20" t="str">
        <f t="shared" si="113"/>
        <v>.</v>
      </c>
      <c r="K407" s="20" t="str">
        <f t="shared" si="114"/>
        <v>.</v>
      </c>
      <c r="L407" s="20" t="str">
        <f t="shared" si="124"/>
        <v>.</v>
      </c>
      <c r="M407" s="3" t="s">
        <v>4</v>
      </c>
      <c r="N407" s="20" t="str">
        <f>IF(B407=B406, N406, IF(M407=".",".",IF(M407&lt;22.5,"N",IF(M407&lt;67.5,"NE",IF(M407&lt;112.5,"E",IF(M407&lt;157.5,"SE",IF(M407&lt;202.5,"S",IF(M407&lt;247.5,"SW",IF(M407&lt;292.5,"W",IF(M407&lt;337.5,"NW","N"))))))))))</f>
        <v>SE</v>
      </c>
      <c r="O407" s="20" t="str">
        <f t="shared" si="115"/>
        <v>.</v>
      </c>
      <c r="P407" s="20" t="str">
        <f t="shared" si="128"/>
        <v>.</v>
      </c>
      <c r="Q407" s="21" t="str">
        <f t="shared" si="126"/>
        <v>.</v>
      </c>
      <c r="R407" s="21" t="str">
        <f t="shared" si="127"/>
        <v>.</v>
      </c>
      <c r="S407" s="8" t="s">
        <v>4</v>
      </c>
      <c r="T407" s="21" t="s">
        <v>4</v>
      </c>
      <c r="U407" s="21" t="str">
        <f t="shared" si="125"/>
        <v>.</v>
      </c>
      <c r="V407" s="3" t="s">
        <v>4</v>
      </c>
      <c r="W407" s="3">
        <v>3</v>
      </c>
      <c r="X407" s="3" t="s">
        <v>147</v>
      </c>
      <c r="Y407" s="14">
        <v>0</v>
      </c>
      <c r="Z407" s="14">
        <v>0</v>
      </c>
      <c r="AA407" s="14">
        <v>1</v>
      </c>
      <c r="AB407" s="23" t="str">
        <f t="shared" si="129"/>
        <v>.</v>
      </c>
      <c r="AC407" s="3" t="s">
        <v>291</v>
      </c>
      <c r="AD407" s="25">
        <v>1</v>
      </c>
      <c r="AE407" s="20" t="str">
        <f t="shared" si="116"/>
        <v>.</v>
      </c>
      <c r="AF407" s="20" t="str">
        <f t="shared" si="117"/>
        <v>.</v>
      </c>
      <c r="AG407" s="20" t="str">
        <f t="shared" si="123"/>
        <v>.</v>
      </c>
      <c r="AH407" s="20" t="str">
        <f t="shared" si="118"/>
        <v>.</v>
      </c>
      <c r="AI407" s="20" t="str">
        <f t="shared" si="119"/>
        <v>.</v>
      </c>
      <c r="AJ407" s="20" t="str">
        <f t="shared" si="120"/>
        <v>.</v>
      </c>
      <c r="AK407" s="20" t="str">
        <f t="shared" si="121"/>
        <v>.</v>
      </c>
      <c r="AL407" s="19" t="s">
        <v>4</v>
      </c>
      <c r="AM407" s="23" t="str">
        <f t="shared" si="122"/>
        <v>.</v>
      </c>
      <c r="AN407" s="19" t="s">
        <v>4</v>
      </c>
    </row>
    <row r="408" spans="1:40" ht="13.5" thickBot="1" x14ac:dyDescent="0.25">
      <c r="A408" s="5">
        <v>42571</v>
      </c>
      <c r="B408" s="3">
        <v>38</v>
      </c>
      <c r="C408" s="26" t="s">
        <v>359</v>
      </c>
      <c r="D408" s="6">
        <v>0.74930555555555556</v>
      </c>
      <c r="E408" s="13">
        <v>18</v>
      </c>
      <c r="F408" s="13">
        <f t="shared" si="112"/>
        <v>601</v>
      </c>
      <c r="G408" s="3">
        <v>29.5</v>
      </c>
      <c r="H408" s="3" t="s">
        <v>365</v>
      </c>
      <c r="I408" s="3">
        <v>27.7</v>
      </c>
      <c r="J408" s="20" t="str">
        <f t="shared" si="113"/>
        <v>.</v>
      </c>
      <c r="K408" s="20" t="str">
        <f t="shared" si="114"/>
        <v>.</v>
      </c>
      <c r="L408" s="20" t="str">
        <f t="shared" si="124"/>
        <v>.</v>
      </c>
      <c r="M408" s="3" t="s">
        <v>4</v>
      </c>
      <c r="N408" s="20" t="str">
        <f>IF(B408=B408, N407, IF(M408=".",".",IF(M408&lt;22.5,"N",IF(M408&lt;67.5,"NE",IF(M408&lt;112.5,"E",IF(M408&lt;157.5,"SE",IF(M408&lt;202.5,"S",IF(M408&lt;247.5,"SW",IF(M408&lt;292.5,"W",IF(M408&lt;337.5,"NW","N"))))))))))</f>
        <v>SE</v>
      </c>
      <c r="O408" s="20" t="str">
        <f t="shared" si="115"/>
        <v>.</v>
      </c>
      <c r="P408" s="20" t="str">
        <f t="shared" si="128"/>
        <v>.</v>
      </c>
      <c r="Q408" s="21" t="str">
        <f t="shared" si="126"/>
        <v>.</v>
      </c>
      <c r="R408" s="21" t="str">
        <f t="shared" si="127"/>
        <v>.</v>
      </c>
      <c r="S408" s="8" t="s">
        <v>4</v>
      </c>
      <c r="T408" s="21" t="s">
        <v>4</v>
      </c>
      <c r="U408" s="21" t="str">
        <f t="shared" si="125"/>
        <v>.</v>
      </c>
      <c r="V408" s="3" t="s">
        <v>4</v>
      </c>
      <c r="W408" s="3">
        <v>1.3</v>
      </c>
      <c r="X408" s="3" t="s">
        <v>147</v>
      </c>
      <c r="Y408" s="14">
        <v>0</v>
      </c>
      <c r="Z408" s="14">
        <v>0</v>
      </c>
      <c r="AA408" s="14">
        <v>1</v>
      </c>
      <c r="AB408" s="23" t="str">
        <f t="shared" si="129"/>
        <v>.</v>
      </c>
      <c r="AC408" s="3" t="s">
        <v>291</v>
      </c>
      <c r="AD408" s="25">
        <v>1</v>
      </c>
      <c r="AE408" s="20" t="str">
        <f t="shared" si="116"/>
        <v>.</v>
      </c>
      <c r="AF408" s="20" t="str">
        <f t="shared" si="117"/>
        <v>.</v>
      </c>
      <c r="AG408" s="20" t="str">
        <f t="shared" si="123"/>
        <v>.</v>
      </c>
      <c r="AH408" s="20" t="str">
        <f t="shared" si="118"/>
        <v>.</v>
      </c>
      <c r="AI408" s="20" t="str">
        <f t="shared" si="119"/>
        <v>.</v>
      </c>
      <c r="AJ408" s="20" t="str">
        <f t="shared" si="120"/>
        <v>.</v>
      </c>
      <c r="AK408" s="20" t="str">
        <f t="shared" si="121"/>
        <v>.</v>
      </c>
      <c r="AL408" s="19" t="s">
        <v>4</v>
      </c>
      <c r="AM408" s="23" t="str">
        <f t="shared" si="122"/>
        <v>.</v>
      </c>
      <c r="AN408" s="19" t="s">
        <v>4</v>
      </c>
    </row>
    <row r="409" spans="1:40" ht="13.5" thickBot="1" x14ac:dyDescent="0.25">
      <c r="A409" s="5">
        <v>42571</v>
      </c>
      <c r="B409" s="3">
        <v>39</v>
      </c>
      <c r="C409" s="26" t="s">
        <v>358</v>
      </c>
      <c r="D409" s="6">
        <v>0.33611111111111108</v>
      </c>
      <c r="E409" s="13">
        <v>8</v>
      </c>
      <c r="F409" s="13">
        <f t="shared" si="112"/>
        <v>0</v>
      </c>
      <c r="G409" s="3">
        <v>27.3</v>
      </c>
      <c r="H409" s="3" t="s">
        <v>366</v>
      </c>
      <c r="I409" s="3">
        <v>23</v>
      </c>
      <c r="J409" s="20" t="str">
        <f t="shared" si="113"/>
        <v>.</v>
      </c>
      <c r="K409" s="20" t="str">
        <f t="shared" si="114"/>
        <v>.</v>
      </c>
      <c r="L409" s="20" t="str">
        <f t="shared" si="124"/>
        <v>.</v>
      </c>
      <c r="M409" s="3">
        <v>318</v>
      </c>
      <c r="N409" s="20" t="str">
        <f>IF(B409=B408, N408, IF(M409=".",".",IF(M409&lt;22.5,"N",IF(M409&lt;67.5,"NE",IF(M409&lt;112.5,"E",IF(M409&lt;157.5,"SE",IF(M409&lt;202.5,"S",IF(M409&lt;247.5,"SW",IF(M409&lt;292.5,"W",IF(M409&lt;337.5,"NW","N"))))))))))</f>
        <v>NW</v>
      </c>
      <c r="O409" s="20" t="str">
        <f t="shared" si="115"/>
        <v>.</v>
      </c>
      <c r="P409" s="20" t="str">
        <f t="shared" si="128"/>
        <v>.</v>
      </c>
      <c r="Q409" s="21">
        <f t="shared" si="126"/>
        <v>0</v>
      </c>
      <c r="R409" s="21">
        <f t="shared" si="127"/>
        <v>0</v>
      </c>
      <c r="S409" s="8">
        <v>1</v>
      </c>
      <c r="T409" s="21" t="s">
        <v>4</v>
      </c>
      <c r="U409" s="21" t="str">
        <f t="shared" si="125"/>
        <v>.</v>
      </c>
      <c r="V409" s="3" t="s">
        <v>128</v>
      </c>
      <c r="W409" s="3">
        <v>3.7</v>
      </c>
      <c r="X409" s="3" t="s">
        <v>4</v>
      </c>
      <c r="Y409" s="14">
        <v>2</v>
      </c>
      <c r="Z409" s="14">
        <v>1</v>
      </c>
      <c r="AA409" s="14">
        <v>0</v>
      </c>
      <c r="AB409" s="23">
        <f t="shared" si="129"/>
        <v>0</v>
      </c>
      <c r="AC409" s="3" t="s">
        <v>292</v>
      </c>
      <c r="AD409" s="25">
        <v>0</v>
      </c>
      <c r="AE409" s="20" t="str">
        <f t="shared" si="116"/>
        <v>.</v>
      </c>
      <c r="AF409" s="20" t="str">
        <f t="shared" si="117"/>
        <v>.</v>
      </c>
      <c r="AG409" s="20" t="str">
        <f t="shared" si="123"/>
        <v>.</v>
      </c>
      <c r="AH409" s="20" t="str">
        <f t="shared" si="118"/>
        <v>.</v>
      </c>
      <c r="AI409" s="20">
        <f t="shared" si="119"/>
        <v>-68.251321848603524</v>
      </c>
      <c r="AJ409" s="20">
        <f t="shared" si="120"/>
        <v>75.800772198694219</v>
      </c>
      <c r="AK409" s="20" t="str">
        <f t="shared" si="121"/>
        <v>.</v>
      </c>
      <c r="AL409" s="19">
        <v>102</v>
      </c>
      <c r="AM409" s="23">
        <f t="shared" si="122"/>
        <v>31.089600000000001</v>
      </c>
      <c r="AN409" s="19">
        <v>5.5501470213419681</v>
      </c>
    </row>
    <row r="410" spans="1:40" ht="13.5" thickBot="1" x14ac:dyDescent="0.25">
      <c r="A410" s="5">
        <v>42571</v>
      </c>
      <c r="B410" s="3">
        <v>39</v>
      </c>
      <c r="C410" s="26" t="s">
        <v>358</v>
      </c>
      <c r="D410" s="6">
        <v>0.38472222222222219</v>
      </c>
      <c r="E410" s="13">
        <v>9</v>
      </c>
      <c r="F410" s="13">
        <f t="shared" si="112"/>
        <v>69.999999999999986</v>
      </c>
      <c r="G410" s="3">
        <v>33.1</v>
      </c>
      <c r="H410" s="3" t="s">
        <v>365</v>
      </c>
      <c r="I410" s="3">
        <v>26.1</v>
      </c>
      <c r="J410" s="20">
        <f t="shared" si="113"/>
        <v>1.7918462672200164</v>
      </c>
      <c r="K410" s="20">
        <f t="shared" si="114"/>
        <v>257.33477135202236</v>
      </c>
      <c r="L410" s="20">
        <f>K410-MOD(M409+180,360)</f>
        <v>119.33477135202236</v>
      </c>
      <c r="M410" s="3">
        <v>312</v>
      </c>
      <c r="N410" s="20" t="str">
        <f>IF(B410=B410, N409, IF(M410=".",".",IF(M410&lt;22.5,"N",IF(M410&lt;67.5,"NE",IF(M410&lt;112.5,"E",IF(M410&lt;157.5,"SE",IF(M410&lt;202.5,"S",IF(M410&lt;247.5,"SW",IF(M410&lt;292.5,"W",IF(M410&lt;337.5,"NW","N"))))))))))</f>
        <v>NW</v>
      </c>
      <c r="O410" s="20" t="str">
        <f t="shared" si="115"/>
        <v>W</v>
      </c>
      <c r="P410" s="20">
        <f t="shared" si="128"/>
        <v>7</v>
      </c>
      <c r="Q410" s="21">
        <f t="shared" si="126"/>
        <v>13.069473386142064</v>
      </c>
      <c r="R410" s="21">
        <f t="shared" si="127"/>
        <v>13.069473386142064</v>
      </c>
      <c r="S410" s="8">
        <v>1</v>
      </c>
      <c r="T410" s="21" t="s">
        <v>4</v>
      </c>
      <c r="U410" s="21" t="str">
        <f t="shared" si="125"/>
        <v>.</v>
      </c>
      <c r="V410" s="3" t="s">
        <v>21</v>
      </c>
      <c r="W410" s="3">
        <v>2.4</v>
      </c>
      <c r="X410" s="3" t="s">
        <v>4</v>
      </c>
      <c r="Y410" s="14">
        <v>2</v>
      </c>
      <c r="Z410" s="14">
        <v>1</v>
      </c>
      <c r="AA410" s="14">
        <v>0</v>
      </c>
      <c r="AB410" s="23">
        <f t="shared" si="129"/>
        <v>0</v>
      </c>
      <c r="AC410" s="3" t="s">
        <v>292</v>
      </c>
      <c r="AD410" s="25">
        <v>0</v>
      </c>
      <c r="AE410" s="20">
        <f t="shared" si="116"/>
        <v>-2.8655361055787125</v>
      </c>
      <c r="AF410" s="20">
        <f t="shared" si="117"/>
        <v>-2.8655361055787125</v>
      </c>
      <c r="AG410" s="20">
        <f t="shared" si="123"/>
        <v>1</v>
      </c>
      <c r="AH410" s="20">
        <f t="shared" si="118"/>
        <v>13.069473386142064</v>
      </c>
      <c r="AI410" s="20">
        <f t="shared" si="119"/>
        <v>-81.002785977036012</v>
      </c>
      <c r="AJ410" s="20">
        <f t="shared" si="120"/>
        <v>72.935236093115506</v>
      </c>
      <c r="AK410" s="20">
        <f t="shared" si="121"/>
        <v>-12.751464128432488</v>
      </c>
      <c r="AL410" s="19">
        <v>109</v>
      </c>
      <c r="AM410" s="23">
        <f t="shared" si="122"/>
        <v>33.223199999999999</v>
      </c>
      <c r="AN410" s="19">
        <v>5.4454272662223078</v>
      </c>
    </row>
    <row r="411" spans="1:40" ht="13.5" thickBot="1" x14ac:dyDescent="0.25">
      <c r="A411" s="5">
        <v>42571</v>
      </c>
      <c r="B411" s="3">
        <v>39</v>
      </c>
      <c r="C411" s="26" t="s">
        <v>358</v>
      </c>
      <c r="D411" s="6">
        <v>0.42499999999999999</v>
      </c>
      <c r="E411" s="13">
        <v>10</v>
      </c>
      <c r="F411" s="13">
        <f t="shared" si="112"/>
        <v>128.00000000000003</v>
      </c>
      <c r="G411" s="3">
        <v>44.7</v>
      </c>
      <c r="H411" s="3" t="s">
        <v>365</v>
      </c>
      <c r="I411" s="3">
        <v>28</v>
      </c>
      <c r="J411" s="20">
        <f t="shared" si="113"/>
        <v>0.19716564897071054</v>
      </c>
      <c r="K411" s="20">
        <f t="shared" si="114"/>
        <v>11.296759550979617</v>
      </c>
      <c r="L411" s="20">
        <f t="shared" si="124"/>
        <v>-113.96198819895727</v>
      </c>
      <c r="M411" s="3">
        <v>316</v>
      </c>
      <c r="N411" s="20" t="str">
        <f>IF(B411=B410, N410, IF(M411=".",".",IF(M411&lt;22.5,"N",IF(M411&lt;67.5,"NE",IF(M411&lt;112.5,"E",IF(M411&lt;157.5,"SE",IF(M411&lt;202.5,"S",IF(M411&lt;247.5,"SW",IF(M411&lt;292.5,"W",IF(M411&lt;337.5,"NW","N"))))))))))</f>
        <v>NW</v>
      </c>
      <c r="O411" s="20" t="str">
        <f t="shared" si="115"/>
        <v>N</v>
      </c>
      <c r="P411" s="20">
        <f t="shared" si="128"/>
        <v>1</v>
      </c>
      <c r="Q411" s="21">
        <f t="shared" si="126"/>
        <v>9.2486876335428221</v>
      </c>
      <c r="R411" s="21">
        <f t="shared" si="127"/>
        <v>22.318161019684887</v>
      </c>
      <c r="S411" s="8">
        <v>1</v>
      </c>
      <c r="T411" s="21" t="s">
        <v>4</v>
      </c>
      <c r="U411" s="21" t="str">
        <f t="shared" si="125"/>
        <v>.</v>
      </c>
      <c r="V411" s="3" t="s">
        <v>6</v>
      </c>
      <c r="W411" s="3">
        <v>5.8</v>
      </c>
      <c r="X411" s="3" t="s">
        <v>141</v>
      </c>
      <c r="Y411" s="14">
        <v>2</v>
      </c>
      <c r="Z411" s="14">
        <v>1</v>
      </c>
      <c r="AA411" s="14">
        <v>0</v>
      </c>
      <c r="AB411" s="23">
        <f t="shared" si="129"/>
        <v>0</v>
      </c>
      <c r="AC411" s="3" t="s">
        <v>292</v>
      </c>
      <c r="AD411" s="25">
        <v>0</v>
      </c>
      <c r="AE411" s="20">
        <f t="shared" si="116"/>
        <v>9.0695011454906904</v>
      </c>
      <c r="AF411" s="20">
        <f t="shared" si="117"/>
        <v>9.0695011454906904</v>
      </c>
      <c r="AG411" s="20">
        <f t="shared" si="123"/>
        <v>1</v>
      </c>
      <c r="AH411" s="20">
        <f t="shared" si="118"/>
        <v>9.2486876335428221</v>
      </c>
      <c r="AI411" s="20">
        <f t="shared" si="119"/>
        <v>-79.191054232325726</v>
      </c>
      <c r="AJ411" s="20">
        <f t="shared" si="120"/>
        <v>82.004737238606197</v>
      </c>
      <c r="AK411" s="20">
        <f t="shared" si="121"/>
        <v>1.8117317447102863</v>
      </c>
      <c r="AL411" s="19">
        <v>114</v>
      </c>
      <c r="AM411" s="23">
        <f t="shared" si="122"/>
        <v>34.747199999999999</v>
      </c>
      <c r="AN411" s="19">
        <v>5.5152404363020811</v>
      </c>
    </row>
    <row r="412" spans="1:40" ht="13.5" thickBot="1" x14ac:dyDescent="0.25">
      <c r="A412" s="5">
        <v>42571</v>
      </c>
      <c r="B412" s="3">
        <v>39</v>
      </c>
      <c r="C412" s="26" t="s">
        <v>358</v>
      </c>
      <c r="D412" s="6">
        <v>0.4694444444444445</v>
      </c>
      <c r="E412" s="13">
        <v>11</v>
      </c>
      <c r="F412" s="13">
        <f t="shared" si="112"/>
        <v>192.00000000000011</v>
      </c>
      <c r="G412" s="3">
        <v>27</v>
      </c>
      <c r="H412" s="3" t="s">
        <v>366</v>
      </c>
      <c r="I412" s="3">
        <v>24.3</v>
      </c>
      <c r="J412" s="20" t="str">
        <f t="shared" si="113"/>
        <v>.</v>
      </c>
      <c r="K412" s="20" t="str">
        <f t="shared" si="114"/>
        <v>.</v>
      </c>
      <c r="L412" s="20" t="str">
        <f t="shared" si="124"/>
        <v>.</v>
      </c>
      <c r="M412" s="3">
        <v>316</v>
      </c>
      <c r="N412" s="20" t="str">
        <f>IF(B412=B412, N411, IF(M412=".",".",IF(M412&lt;22.5,"N",IF(M412&lt;67.5,"NE",IF(M412&lt;112.5,"E",IF(M412&lt;157.5,"SE",IF(M412&lt;202.5,"S",IF(M412&lt;247.5,"SW",IF(M412&lt;292.5,"W",IF(M412&lt;337.5,"NW","N"))))))))))</f>
        <v>NW</v>
      </c>
      <c r="O412" s="20" t="str">
        <f t="shared" si="115"/>
        <v>.</v>
      </c>
      <c r="P412" s="20" t="str">
        <f t="shared" si="128"/>
        <v>.</v>
      </c>
      <c r="Q412" s="21">
        <f t="shared" si="126"/>
        <v>0</v>
      </c>
      <c r="R412" s="21">
        <f t="shared" si="127"/>
        <v>22.318161019684887</v>
      </c>
      <c r="S412" s="8">
        <v>1</v>
      </c>
      <c r="T412" s="21" t="s">
        <v>4</v>
      </c>
      <c r="U412" s="21" t="str">
        <f t="shared" si="125"/>
        <v>.</v>
      </c>
      <c r="V412" s="3" t="s">
        <v>6</v>
      </c>
      <c r="W412" s="3">
        <v>3.9</v>
      </c>
      <c r="X412" s="3" t="s">
        <v>4</v>
      </c>
      <c r="Y412" s="14">
        <v>2</v>
      </c>
      <c r="Z412" s="14">
        <v>1</v>
      </c>
      <c r="AA412" s="14">
        <v>0</v>
      </c>
      <c r="AB412" s="23">
        <f t="shared" si="129"/>
        <v>0</v>
      </c>
      <c r="AC412" s="3" t="s">
        <v>292</v>
      </c>
      <c r="AD412" s="25">
        <v>0</v>
      </c>
      <c r="AE412" s="20">
        <f t="shared" si="116"/>
        <v>0</v>
      </c>
      <c r="AF412" s="20">
        <f t="shared" si="117"/>
        <v>0</v>
      </c>
      <c r="AG412" s="20">
        <f t="shared" si="123"/>
        <v>1</v>
      </c>
      <c r="AH412" s="20">
        <f t="shared" si="118"/>
        <v>0</v>
      </c>
      <c r="AI412" s="20">
        <f t="shared" si="119"/>
        <v>-79.191054232325726</v>
      </c>
      <c r="AJ412" s="20">
        <f t="shared" si="120"/>
        <v>82.004737238606197</v>
      </c>
      <c r="AK412" s="20">
        <f t="shared" si="121"/>
        <v>0</v>
      </c>
      <c r="AL412" s="19">
        <v>114</v>
      </c>
      <c r="AM412" s="23">
        <f t="shared" si="122"/>
        <v>34.747199999999999</v>
      </c>
      <c r="AN412" s="19">
        <v>5.5152404363020811</v>
      </c>
    </row>
    <row r="413" spans="1:40" ht="13.5" thickBot="1" x14ac:dyDescent="0.25">
      <c r="A413" s="5">
        <v>42571</v>
      </c>
      <c r="B413" s="3">
        <v>39</v>
      </c>
      <c r="C413" s="26" t="s">
        <v>358</v>
      </c>
      <c r="D413" s="6">
        <v>0.50416666666666665</v>
      </c>
      <c r="E413" s="13">
        <v>12</v>
      </c>
      <c r="F413" s="13">
        <f t="shared" si="112"/>
        <v>242</v>
      </c>
      <c r="G413" s="3">
        <v>30.5</v>
      </c>
      <c r="H413" s="3" t="s">
        <v>366</v>
      </c>
      <c r="I413" s="3">
        <v>24.6</v>
      </c>
      <c r="J413" s="20" t="str">
        <f t="shared" si="113"/>
        <v>.</v>
      </c>
      <c r="K413" s="20" t="str">
        <f t="shared" si="114"/>
        <v>.</v>
      </c>
      <c r="L413" s="20" t="str">
        <f t="shared" si="124"/>
        <v>.</v>
      </c>
      <c r="M413" s="3">
        <v>316</v>
      </c>
      <c r="N413" s="20" t="str">
        <f>IF(B413=B412, N412, IF(M413=".",".",IF(M413&lt;22.5,"N",IF(M413&lt;67.5,"NE",IF(M413&lt;112.5,"E",IF(M413&lt;157.5,"SE",IF(M413&lt;202.5,"S",IF(M413&lt;247.5,"SW",IF(M413&lt;292.5,"W",IF(M413&lt;337.5,"NW","N"))))))))))</f>
        <v>NW</v>
      </c>
      <c r="O413" s="20" t="str">
        <f t="shared" si="115"/>
        <v>.</v>
      </c>
      <c r="P413" s="20" t="str">
        <f t="shared" si="128"/>
        <v>.</v>
      </c>
      <c r="Q413" s="21">
        <f t="shared" si="126"/>
        <v>0</v>
      </c>
      <c r="R413" s="21">
        <f t="shared" si="127"/>
        <v>22.318161019684887</v>
      </c>
      <c r="S413" s="8">
        <v>1</v>
      </c>
      <c r="T413" s="21" t="s">
        <v>4</v>
      </c>
      <c r="U413" s="21" t="str">
        <f t="shared" si="125"/>
        <v>.</v>
      </c>
      <c r="V413" s="3" t="s">
        <v>6</v>
      </c>
      <c r="W413" s="3">
        <v>4.5999999999999996</v>
      </c>
      <c r="X413" s="3" t="s">
        <v>151</v>
      </c>
      <c r="Y413" s="14">
        <v>0</v>
      </c>
      <c r="Z413" s="14">
        <v>0</v>
      </c>
      <c r="AA413" s="14">
        <v>1</v>
      </c>
      <c r="AB413" s="23">
        <f t="shared" si="129"/>
        <v>1</v>
      </c>
      <c r="AC413" s="3" t="s">
        <v>292</v>
      </c>
      <c r="AD413" s="25">
        <v>0</v>
      </c>
      <c r="AE413" s="20">
        <f t="shared" si="116"/>
        <v>0</v>
      </c>
      <c r="AF413" s="20">
        <f t="shared" si="117"/>
        <v>0</v>
      </c>
      <c r="AG413" s="20">
        <f t="shared" si="123"/>
        <v>1</v>
      </c>
      <c r="AH413" s="20">
        <f t="shared" si="118"/>
        <v>0</v>
      </c>
      <c r="AI413" s="20">
        <f t="shared" si="119"/>
        <v>-79.191054232325726</v>
      </c>
      <c r="AJ413" s="20">
        <f t="shared" si="120"/>
        <v>82.004737238606197</v>
      </c>
      <c r="AK413" s="20">
        <f t="shared" si="121"/>
        <v>0</v>
      </c>
      <c r="AL413" s="19">
        <v>114</v>
      </c>
      <c r="AM413" s="23">
        <f t="shared" si="122"/>
        <v>34.747199999999999</v>
      </c>
      <c r="AN413" s="19">
        <v>5.5152404363020811</v>
      </c>
    </row>
    <row r="414" spans="1:40" ht="13.5" thickBot="1" x14ac:dyDescent="0.25">
      <c r="A414" s="5">
        <v>42571</v>
      </c>
      <c r="B414" s="3">
        <v>39</v>
      </c>
      <c r="C414" s="26" t="s">
        <v>358</v>
      </c>
      <c r="D414" s="6">
        <v>0.54791666666666672</v>
      </c>
      <c r="E414" s="13">
        <v>13</v>
      </c>
      <c r="F414" s="13">
        <f t="shared" si="112"/>
        <v>305.00000000000011</v>
      </c>
      <c r="G414" s="3">
        <v>53.6</v>
      </c>
      <c r="H414" s="3" t="s">
        <v>365</v>
      </c>
      <c r="I414" s="3">
        <v>30.6</v>
      </c>
      <c r="J414" s="20" t="str">
        <f t="shared" si="113"/>
        <v>.</v>
      </c>
      <c r="K414" s="20" t="str">
        <f t="shared" si="114"/>
        <v>.</v>
      </c>
      <c r="L414" s="20" t="str">
        <f t="shared" si="124"/>
        <v>.</v>
      </c>
      <c r="M414" s="3">
        <v>316</v>
      </c>
      <c r="N414" s="20" t="str">
        <f>IF(B414=B414, N413, IF(M414=".",".",IF(M414&lt;22.5,"N",IF(M414&lt;67.5,"NE",IF(M414&lt;112.5,"E",IF(M414&lt;157.5,"SE",IF(M414&lt;202.5,"S",IF(M414&lt;247.5,"SW",IF(M414&lt;292.5,"W",IF(M414&lt;337.5,"NW","N"))))))))))</f>
        <v>NW</v>
      </c>
      <c r="O414" s="20" t="str">
        <f t="shared" si="115"/>
        <v>.</v>
      </c>
      <c r="P414" s="20" t="str">
        <f t="shared" si="128"/>
        <v>.</v>
      </c>
      <c r="Q414" s="21">
        <f t="shared" si="126"/>
        <v>0</v>
      </c>
      <c r="R414" s="21">
        <f t="shared" si="127"/>
        <v>22.318161019684887</v>
      </c>
      <c r="S414" s="8">
        <v>1</v>
      </c>
      <c r="T414" s="21" t="s">
        <v>4</v>
      </c>
      <c r="U414" s="21" t="str">
        <f t="shared" si="125"/>
        <v>.</v>
      </c>
      <c r="V414" s="3" t="s">
        <v>6</v>
      </c>
      <c r="W414" s="3">
        <v>1</v>
      </c>
      <c r="X414" s="3" t="s">
        <v>4</v>
      </c>
      <c r="Y414" s="14">
        <v>0</v>
      </c>
      <c r="Z414" s="14">
        <v>0</v>
      </c>
      <c r="AA414" s="14">
        <v>1</v>
      </c>
      <c r="AB414" s="23" t="str">
        <f t="shared" si="129"/>
        <v>.</v>
      </c>
      <c r="AC414" s="3" t="s">
        <v>292</v>
      </c>
      <c r="AD414" s="25">
        <v>0</v>
      </c>
      <c r="AE414" s="20">
        <f t="shared" si="116"/>
        <v>0</v>
      </c>
      <c r="AF414" s="20">
        <f t="shared" si="117"/>
        <v>0</v>
      </c>
      <c r="AG414" s="20">
        <f t="shared" si="123"/>
        <v>1</v>
      </c>
      <c r="AH414" s="20">
        <f t="shared" si="118"/>
        <v>0</v>
      </c>
      <c r="AI414" s="20">
        <f t="shared" si="119"/>
        <v>-79.191054232325726</v>
      </c>
      <c r="AJ414" s="20">
        <f t="shared" si="120"/>
        <v>82.004737238606197</v>
      </c>
      <c r="AK414" s="20">
        <f t="shared" si="121"/>
        <v>0</v>
      </c>
      <c r="AL414" s="19">
        <v>114</v>
      </c>
      <c r="AM414" s="23">
        <f t="shared" si="122"/>
        <v>34.747199999999999</v>
      </c>
      <c r="AN414" s="19">
        <v>5.5152404363020811</v>
      </c>
    </row>
    <row r="415" spans="1:40" ht="13.5" thickBot="1" x14ac:dyDescent="0.25">
      <c r="A415" s="5">
        <v>42571</v>
      </c>
      <c r="B415" s="3">
        <v>39</v>
      </c>
      <c r="C415" s="26" t="s">
        <v>358</v>
      </c>
      <c r="D415" s="6">
        <v>0.59652777777777777</v>
      </c>
      <c r="E415" s="13">
        <v>14</v>
      </c>
      <c r="F415" s="13">
        <f t="shared" si="112"/>
        <v>375</v>
      </c>
      <c r="G415" s="3">
        <v>60.3</v>
      </c>
      <c r="H415" s="3" t="s">
        <v>365</v>
      </c>
      <c r="I415" s="3">
        <v>30.7</v>
      </c>
      <c r="J415" s="20" t="str">
        <f t="shared" si="113"/>
        <v>.</v>
      </c>
      <c r="K415" s="20" t="str">
        <f t="shared" si="114"/>
        <v>.</v>
      </c>
      <c r="L415" s="20" t="str">
        <f t="shared" si="124"/>
        <v>.</v>
      </c>
      <c r="M415" s="3">
        <v>316</v>
      </c>
      <c r="N415" s="20" t="str">
        <f>IF(B415=B414, N414, IF(M415=".",".",IF(M415&lt;22.5,"N",IF(M415&lt;67.5,"NE",IF(M415&lt;112.5,"E",IF(M415&lt;157.5,"SE",IF(M415&lt;202.5,"S",IF(M415&lt;247.5,"SW",IF(M415&lt;292.5,"W",IF(M415&lt;337.5,"NW","N"))))))))))</f>
        <v>NW</v>
      </c>
      <c r="O415" s="20" t="str">
        <f t="shared" si="115"/>
        <v>.</v>
      </c>
      <c r="P415" s="20" t="str">
        <f t="shared" si="128"/>
        <v>.</v>
      </c>
      <c r="Q415" s="21">
        <f t="shared" si="126"/>
        <v>0</v>
      </c>
      <c r="R415" s="21">
        <f t="shared" si="127"/>
        <v>22.318161019684887</v>
      </c>
      <c r="S415" s="8">
        <v>1</v>
      </c>
      <c r="T415" s="21">
        <f>SQRT((AJ415-AJ409)^2+(AI415-AI409)^2)</f>
        <v>12.576443330445628</v>
      </c>
      <c r="U415" s="21">
        <f t="shared" si="125"/>
        <v>1.7746003725597097</v>
      </c>
      <c r="V415" s="3" t="s">
        <v>6</v>
      </c>
      <c r="W415" s="3">
        <v>4.3</v>
      </c>
      <c r="X415" s="3" t="s">
        <v>4</v>
      </c>
      <c r="Y415" s="14">
        <v>0</v>
      </c>
      <c r="Z415" s="14">
        <v>0</v>
      </c>
      <c r="AA415" s="14">
        <v>1</v>
      </c>
      <c r="AB415" s="23" t="str">
        <f t="shared" si="129"/>
        <v>.</v>
      </c>
      <c r="AC415" s="3" t="s">
        <v>292</v>
      </c>
      <c r="AD415" s="25">
        <v>0</v>
      </c>
      <c r="AE415" s="20">
        <f t="shared" si="116"/>
        <v>0</v>
      </c>
      <c r="AF415" s="20">
        <f t="shared" si="117"/>
        <v>0</v>
      </c>
      <c r="AG415" s="20">
        <f t="shared" si="123"/>
        <v>1</v>
      </c>
      <c r="AH415" s="20">
        <f t="shared" si="118"/>
        <v>0</v>
      </c>
      <c r="AI415" s="20">
        <f t="shared" si="119"/>
        <v>-79.191054232325726</v>
      </c>
      <c r="AJ415" s="20">
        <f t="shared" si="120"/>
        <v>82.004737238606197</v>
      </c>
      <c r="AK415" s="20">
        <f t="shared" si="121"/>
        <v>0</v>
      </c>
      <c r="AL415" s="19">
        <v>114</v>
      </c>
      <c r="AM415" s="23">
        <f t="shared" si="122"/>
        <v>34.747199999999999</v>
      </c>
      <c r="AN415" s="19">
        <v>5.5152404363020811</v>
      </c>
    </row>
    <row r="416" spans="1:40" ht="13.5" thickBot="1" x14ac:dyDescent="0.25">
      <c r="A416" s="5">
        <v>42571</v>
      </c>
      <c r="B416" s="3">
        <v>39</v>
      </c>
      <c r="C416" s="26" t="s">
        <v>358</v>
      </c>
      <c r="D416" s="6">
        <v>0.63263888888888886</v>
      </c>
      <c r="E416" s="13">
        <v>15</v>
      </c>
      <c r="F416" s="13">
        <f t="shared" si="112"/>
        <v>427</v>
      </c>
      <c r="G416" s="3">
        <v>46.9</v>
      </c>
      <c r="H416" s="3" t="s">
        <v>365</v>
      </c>
      <c r="I416" s="3">
        <v>31.7</v>
      </c>
      <c r="J416" s="20" t="str">
        <f t="shared" si="113"/>
        <v>.</v>
      </c>
      <c r="K416" s="20" t="str">
        <f t="shared" si="114"/>
        <v>.</v>
      </c>
      <c r="L416" s="20" t="str">
        <f t="shared" si="124"/>
        <v>.</v>
      </c>
      <c r="M416" s="3" t="s">
        <v>4</v>
      </c>
      <c r="N416" s="20" t="str">
        <f>IF(B416=B416, N415, IF(M416=".",".",IF(M416&lt;22.5,"N",IF(M416&lt;67.5,"NE",IF(M416&lt;112.5,"E",IF(M416&lt;157.5,"SE",IF(M416&lt;202.5,"S",IF(M416&lt;247.5,"SW",IF(M416&lt;292.5,"W",IF(M416&lt;337.5,"NW","N"))))))))))</f>
        <v>NW</v>
      </c>
      <c r="O416" s="20" t="str">
        <f t="shared" si="115"/>
        <v>.</v>
      </c>
      <c r="P416" s="20" t="str">
        <f t="shared" si="128"/>
        <v>.</v>
      </c>
      <c r="Q416" s="21" t="str">
        <f t="shared" si="126"/>
        <v>.</v>
      </c>
      <c r="R416" s="21" t="str">
        <f t="shared" si="127"/>
        <v>.</v>
      </c>
      <c r="S416" s="8" t="s">
        <v>4</v>
      </c>
      <c r="T416" s="21" t="s">
        <v>4</v>
      </c>
      <c r="U416" s="21" t="str">
        <f t="shared" si="125"/>
        <v>.</v>
      </c>
      <c r="V416" s="3" t="s">
        <v>4</v>
      </c>
      <c r="W416" s="3">
        <v>5.0999999999999996</v>
      </c>
      <c r="X416" s="3" t="s">
        <v>147</v>
      </c>
      <c r="Y416" s="14">
        <v>0</v>
      </c>
      <c r="Z416" s="14">
        <v>0</v>
      </c>
      <c r="AA416" s="14">
        <v>1</v>
      </c>
      <c r="AB416" s="23" t="str">
        <f t="shared" si="129"/>
        <v>.</v>
      </c>
      <c r="AC416" s="3" t="s">
        <v>292</v>
      </c>
      <c r="AD416" s="25">
        <v>0</v>
      </c>
      <c r="AE416" s="20" t="str">
        <f t="shared" si="116"/>
        <v>.</v>
      </c>
      <c r="AF416" s="20" t="str">
        <f t="shared" si="117"/>
        <v>.</v>
      </c>
      <c r="AG416" s="20" t="str">
        <f t="shared" si="123"/>
        <v>.</v>
      </c>
      <c r="AH416" s="20" t="str">
        <f t="shared" si="118"/>
        <v>.</v>
      </c>
      <c r="AI416" s="20" t="str">
        <f t="shared" si="119"/>
        <v>.</v>
      </c>
      <c r="AJ416" s="20" t="str">
        <f t="shared" si="120"/>
        <v>.</v>
      </c>
      <c r="AK416" s="20" t="str">
        <f t="shared" si="121"/>
        <v>.</v>
      </c>
      <c r="AL416" s="19" t="s">
        <v>4</v>
      </c>
      <c r="AM416" s="23" t="str">
        <f t="shared" si="122"/>
        <v>.</v>
      </c>
      <c r="AN416" s="19" t="s">
        <v>4</v>
      </c>
    </row>
    <row r="417" spans="1:40" ht="13.5" thickBot="1" x14ac:dyDescent="0.25">
      <c r="A417" s="5">
        <v>42571</v>
      </c>
      <c r="B417" s="3">
        <v>39</v>
      </c>
      <c r="C417" s="26" t="s">
        <v>358</v>
      </c>
      <c r="D417" s="6">
        <v>0.67638888888888893</v>
      </c>
      <c r="E417" s="13">
        <v>16</v>
      </c>
      <c r="F417" s="13">
        <f t="shared" si="112"/>
        <v>490.00000000000011</v>
      </c>
      <c r="G417" s="3">
        <v>49.4</v>
      </c>
      <c r="H417" s="3" t="s">
        <v>365</v>
      </c>
      <c r="I417" s="3">
        <v>34.5</v>
      </c>
      <c r="J417" s="20" t="str">
        <f t="shared" si="113"/>
        <v>.</v>
      </c>
      <c r="K417" s="20" t="str">
        <f t="shared" si="114"/>
        <v>.</v>
      </c>
      <c r="L417" s="20" t="str">
        <f t="shared" si="124"/>
        <v>.</v>
      </c>
      <c r="M417" s="3" t="s">
        <v>4</v>
      </c>
      <c r="N417" s="20" t="str">
        <f>IF(B417=B416, N416, IF(M417=".",".",IF(M417&lt;22.5,"N",IF(M417&lt;67.5,"NE",IF(M417&lt;112.5,"E",IF(M417&lt;157.5,"SE",IF(M417&lt;202.5,"S",IF(M417&lt;247.5,"SW",IF(M417&lt;292.5,"W",IF(M417&lt;337.5,"NW","N"))))))))))</f>
        <v>NW</v>
      </c>
      <c r="O417" s="20" t="str">
        <f t="shared" si="115"/>
        <v>.</v>
      </c>
      <c r="P417" s="20" t="str">
        <f t="shared" si="128"/>
        <v>.</v>
      </c>
      <c r="Q417" s="21" t="str">
        <f t="shared" si="126"/>
        <v>.</v>
      </c>
      <c r="R417" s="21" t="str">
        <f t="shared" si="127"/>
        <v>.</v>
      </c>
      <c r="S417" s="8" t="s">
        <v>4</v>
      </c>
      <c r="T417" s="21" t="s">
        <v>4</v>
      </c>
      <c r="U417" s="21" t="str">
        <f t="shared" si="125"/>
        <v>.</v>
      </c>
      <c r="V417" s="3" t="s">
        <v>4</v>
      </c>
      <c r="W417" s="3">
        <v>2</v>
      </c>
      <c r="X417" s="3" t="s">
        <v>147</v>
      </c>
      <c r="Y417" s="14">
        <v>0</v>
      </c>
      <c r="Z417" s="14">
        <v>0</v>
      </c>
      <c r="AA417" s="14">
        <v>1</v>
      </c>
      <c r="AB417" s="23" t="str">
        <f t="shared" si="129"/>
        <v>.</v>
      </c>
      <c r="AC417" s="3" t="s">
        <v>292</v>
      </c>
      <c r="AD417" s="25">
        <v>0</v>
      </c>
      <c r="AE417" s="20" t="str">
        <f t="shared" si="116"/>
        <v>.</v>
      </c>
      <c r="AF417" s="20" t="str">
        <f t="shared" si="117"/>
        <v>.</v>
      </c>
      <c r="AG417" s="20" t="str">
        <f t="shared" si="123"/>
        <v>.</v>
      </c>
      <c r="AH417" s="20" t="str">
        <f t="shared" si="118"/>
        <v>.</v>
      </c>
      <c r="AI417" s="20" t="str">
        <f t="shared" si="119"/>
        <v>.</v>
      </c>
      <c r="AJ417" s="20" t="str">
        <f t="shared" si="120"/>
        <v>.</v>
      </c>
      <c r="AK417" s="20" t="str">
        <f t="shared" si="121"/>
        <v>.</v>
      </c>
      <c r="AL417" s="19" t="s">
        <v>4</v>
      </c>
      <c r="AM417" s="23" t="str">
        <f t="shared" si="122"/>
        <v>.</v>
      </c>
      <c r="AN417" s="19" t="s">
        <v>4</v>
      </c>
    </row>
    <row r="418" spans="1:40" ht="13.5" thickBot="1" x14ac:dyDescent="0.25">
      <c r="A418" s="5">
        <v>42571</v>
      </c>
      <c r="B418" s="3">
        <v>39</v>
      </c>
      <c r="C418" s="26" t="s">
        <v>358</v>
      </c>
      <c r="D418" s="6">
        <v>0.71250000000000002</v>
      </c>
      <c r="E418" s="13">
        <v>17</v>
      </c>
      <c r="F418" s="13">
        <f t="shared" si="112"/>
        <v>542.00000000000011</v>
      </c>
      <c r="G418" s="3">
        <v>33.1</v>
      </c>
      <c r="H418" s="3" t="s">
        <v>365</v>
      </c>
      <c r="I418" s="3">
        <v>30.1</v>
      </c>
      <c r="J418" s="20" t="str">
        <f t="shared" si="113"/>
        <v>.</v>
      </c>
      <c r="K418" s="20" t="str">
        <f t="shared" si="114"/>
        <v>.</v>
      </c>
      <c r="L418" s="20" t="str">
        <f t="shared" si="124"/>
        <v>.</v>
      </c>
      <c r="M418" s="3" t="s">
        <v>4</v>
      </c>
      <c r="N418" s="20" t="str">
        <f>IF(B418=B418, N417, IF(M418=".",".",IF(M418&lt;22.5,"N",IF(M418&lt;67.5,"NE",IF(M418&lt;112.5,"E",IF(M418&lt;157.5,"SE",IF(M418&lt;202.5,"S",IF(M418&lt;247.5,"SW",IF(M418&lt;292.5,"W",IF(M418&lt;337.5,"NW","N"))))))))))</f>
        <v>NW</v>
      </c>
      <c r="O418" s="20" t="str">
        <f t="shared" si="115"/>
        <v>.</v>
      </c>
      <c r="P418" s="20" t="str">
        <f t="shared" si="128"/>
        <v>.</v>
      </c>
      <c r="Q418" s="21" t="str">
        <f t="shared" si="126"/>
        <v>.</v>
      </c>
      <c r="R418" s="21" t="str">
        <f t="shared" si="127"/>
        <v>.</v>
      </c>
      <c r="S418" s="8" t="s">
        <v>4</v>
      </c>
      <c r="T418" s="21" t="s">
        <v>4</v>
      </c>
      <c r="U418" s="21" t="str">
        <f t="shared" si="125"/>
        <v>.</v>
      </c>
      <c r="V418" s="3" t="s">
        <v>4</v>
      </c>
      <c r="W418" s="3">
        <v>2.2999999999999998</v>
      </c>
      <c r="X418" s="3" t="s">
        <v>147</v>
      </c>
      <c r="Y418" s="14">
        <v>0</v>
      </c>
      <c r="Z418" s="14">
        <v>0</v>
      </c>
      <c r="AA418" s="14">
        <v>1</v>
      </c>
      <c r="AB418" s="23" t="str">
        <f t="shared" si="129"/>
        <v>.</v>
      </c>
      <c r="AC418" s="3" t="s">
        <v>292</v>
      </c>
      <c r="AD418" s="25">
        <v>0</v>
      </c>
      <c r="AE418" s="20" t="str">
        <f t="shared" si="116"/>
        <v>.</v>
      </c>
      <c r="AF418" s="20" t="str">
        <f t="shared" si="117"/>
        <v>.</v>
      </c>
      <c r="AG418" s="20" t="str">
        <f t="shared" si="123"/>
        <v>.</v>
      </c>
      <c r="AH418" s="20" t="str">
        <f t="shared" si="118"/>
        <v>.</v>
      </c>
      <c r="AI418" s="20" t="str">
        <f t="shared" si="119"/>
        <v>.</v>
      </c>
      <c r="AJ418" s="20" t="str">
        <f t="shared" si="120"/>
        <v>.</v>
      </c>
      <c r="AK418" s="20" t="str">
        <f t="shared" si="121"/>
        <v>.</v>
      </c>
      <c r="AL418" s="19" t="s">
        <v>4</v>
      </c>
      <c r="AM418" s="23" t="str">
        <f t="shared" si="122"/>
        <v>.</v>
      </c>
      <c r="AN418" s="19" t="s">
        <v>4</v>
      </c>
    </row>
    <row r="419" spans="1:40" ht="13.5" thickBot="1" x14ac:dyDescent="0.25">
      <c r="A419" s="5">
        <v>42571</v>
      </c>
      <c r="B419" s="3">
        <v>39</v>
      </c>
      <c r="C419" s="26" t="s">
        <v>358</v>
      </c>
      <c r="D419" s="6">
        <v>0.75277777777777777</v>
      </c>
      <c r="E419" s="13">
        <v>18</v>
      </c>
      <c r="F419" s="13">
        <f t="shared" si="112"/>
        <v>600.00000000000011</v>
      </c>
      <c r="G419" s="3">
        <v>30.2</v>
      </c>
      <c r="H419" s="3" t="s">
        <v>365</v>
      </c>
      <c r="I419" s="3">
        <v>28.2</v>
      </c>
      <c r="J419" s="20" t="str">
        <f t="shared" si="113"/>
        <v>.</v>
      </c>
      <c r="K419" s="20" t="str">
        <f t="shared" si="114"/>
        <v>.</v>
      </c>
      <c r="L419" s="20" t="str">
        <f t="shared" si="124"/>
        <v>.</v>
      </c>
      <c r="M419" s="3" t="s">
        <v>4</v>
      </c>
      <c r="N419" s="20" t="str">
        <f>IF(B419=B418, N418, IF(M419=".",".",IF(M419&lt;22.5,"N",IF(M419&lt;67.5,"NE",IF(M419&lt;112.5,"E",IF(M419&lt;157.5,"SE",IF(M419&lt;202.5,"S",IF(M419&lt;247.5,"SW",IF(M419&lt;292.5,"W",IF(M419&lt;337.5,"NW","N"))))))))))</f>
        <v>NW</v>
      </c>
      <c r="O419" s="20" t="str">
        <f t="shared" si="115"/>
        <v>.</v>
      </c>
      <c r="P419" s="20" t="str">
        <f t="shared" si="128"/>
        <v>.</v>
      </c>
      <c r="Q419" s="21" t="str">
        <f t="shared" si="126"/>
        <v>.</v>
      </c>
      <c r="R419" s="21" t="str">
        <f t="shared" si="127"/>
        <v>.</v>
      </c>
      <c r="S419" s="8" t="s">
        <v>4</v>
      </c>
      <c r="T419" s="21" t="s">
        <v>4</v>
      </c>
      <c r="U419" s="21" t="str">
        <f t="shared" si="125"/>
        <v>.</v>
      </c>
      <c r="V419" s="3" t="s">
        <v>4</v>
      </c>
      <c r="W419" s="3">
        <v>0.6</v>
      </c>
      <c r="X419" s="3" t="s">
        <v>147</v>
      </c>
      <c r="Y419" s="14">
        <v>0</v>
      </c>
      <c r="Z419" s="14">
        <v>0</v>
      </c>
      <c r="AA419" s="14">
        <v>1</v>
      </c>
      <c r="AB419" s="23" t="str">
        <f t="shared" si="129"/>
        <v>.</v>
      </c>
      <c r="AC419" s="3" t="s">
        <v>292</v>
      </c>
      <c r="AD419" s="25">
        <v>0</v>
      </c>
      <c r="AE419" s="20" t="str">
        <f t="shared" si="116"/>
        <v>.</v>
      </c>
      <c r="AF419" s="20" t="str">
        <f t="shared" si="117"/>
        <v>.</v>
      </c>
      <c r="AG419" s="20" t="str">
        <f t="shared" si="123"/>
        <v>.</v>
      </c>
      <c r="AH419" s="20" t="str">
        <f t="shared" si="118"/>
        <v>.</v>
      </c>
      <c r="AI419" s="20" t="str">
        <f t="shared" si="119"/>
        <v>.</v>
      </c>
      <c r="AJ419" s="20" t="str">
        <f t="shared" si="120"/>
        <v>.</v>
      </c>
      <c r="AK419" s="20" t="str">
        <f t="shared" si="121"/>
        <v>.</v>
      </c>
      <c r="AL419" s="19" t="s">
        <v>4</v>
      </c>
      <c r="AM419" s="23" t="str">
        <f t="shared" si="122"/>
        <v>.</v>
      </c>
      <c r="AN419" s="19" t="s">
        <v>4</v>
      </c>
    </row>
    <row r="420" spans="1:40" ht="13.5" thickBot="1" x14ac:dyDescent="0.25">
      <c r="A420" s="5">
        <v>42571</v>
      </c>
      <c r="B420" s="3">
        <v>40</v>
      </c>
      <c r="C420" s="26" t="s">
        <v>358</v>
      </c>
      <c r="D420" s="6">
        <v>0.3354166666666667</v>
      </c>
      <c r="E420" s="13">
        <v>8</v>
      </c>
      <c r="F420" s="13">
        <f t="shared" si="112"/>
        <v>0</v>
      </c>
      <c r="G420" s="3">
        <v>26.5</v>
      </c>
      <c r="H420" s="3" t="s">
        <v>366</v>
      </c>
      <c r="I420" s="3">
        <v>23.7</v>
      </c>
      <c r="J420" s="20" t="str">
        <f t="shared" si="113"/>
        <v>.</v>
      </c>
      <c r="K420" s="20" t="str">
        <f t="shared" si="114"/>
        <v>.</v>
      </c>
      <c r="L420" s="20" t="str">
        <f t="shared" si="124"/>
        <v>.</v>
      </c>
      <c r="M420" s="3">
        <v>51</v>
      </c>
      <c r="N420" s="20" t="str">
        <f>IF(B420=B420, N419, IF(M420=".",".",IF(M420&lt;22.5,"N",IF(M420&lt;67.5,"NE",IF(M420&lt;112.5,"E",IF(M420&lt;157.5,"SE",IF(M420&lt;202.5,"S",IF(M420&lt;247.5,"SW",IF(M420&lt;292.5,"W",IF(M420&lt;337.5,"NW","N"))))))))))</f>
        <v>NW</v>
      </c>
      <c r="O420" s="20" t="str">
        <f t="shared" si="115"/>
        <v>.</v>
      </c>
      <c r="P420" s="20" t="str">
        <f t="shared" si="128"/>
        <v>.</v>
      </c>
      <c r="Q420" s="21">
        <f t="shared" si="126"/>
        <v>0</v>
      </c>
      <c r="R420" s="21">
        <f t="shared" si="127"/>
        <v>0</v>
      </c>
      <c r="S420" s="8">
        <v>1</v>
      </c>
      <c r="T420" s="21" t="s">
        <v>4</v>
      </c>
      <c r="U420" s="21" t="str">
        <f t="shared" si="125"/>
        <v>.</v>
      </c>
      <c r="V420" s="3" t="s">
        <v>128</v>
      </c>
      <c r="W420" s="3">
        <v>1.9</v>
      </c>
      <c r="X420" s="3" t="s">
        <v>4</v>
      </c>
      <c r="Y420" s="14">
        <v>2</v>
      </c>
      <c r="Z420" s="14">
        <v>1</v>
      </c>
      <c r="AA420" s="14">
        <v>0</v>
      </c>
      <c r="AB420" s="23">
        <f t="shared" si="129"/>
        <v>0</v>
      </c>
      <c r="AC420" s="3" t="s">
        <v>293</v>
      </c>
      <c r="AD420" s="25">
        <v>0</v>
      </c>
      <c r="AE420" s="20" t="str">
        <f t="shared" si="116"/>
        <v>.</v>
      </c>
      <c r="AF420" s="20" t="str">
        <f t="shared" si="117"/>
        <v>.</v>
      </c>
      <c r="AG420" s="20" t="str">
        <f t="shared" si="123"/>
        <v>.</v>
      </c>
      <c r="AH420" s="20" t="str">
        <f t="shared" si="118"/>
        <v>.</v>
      </c>
      <c r="AI420" s="20">
        <f t="shared" si="119"/>
        <v>79.268888068611034</v>
      </c>
      <c r="AJ420" s="20">
        <f t="shared" si="120"/>
        <v>64.190679887083419</v>
      </c>
      <c r="AK420" s="20" t="str">
        <f t="shared" si="121"/>
        <v>.</v>
      </c>
      <c r="AL420" s="19">
        <v>102</v>
      </c>
      <c r="AM420" s="23">
        <f t="shared" si="122"/>
        <v>31.089600000000001</v>
      </c>
      <c r="AN420" s="19">
        <v>0.89011791851710809</v>
      </c>
    </row>
    <row r="421" spans="1:40" ht="13.5" thickBot="1" x14ac:dyDescent="0.25">
      <c r="A421" s="5">
        <v>42571</v>
      </c>
      <c r="B421" s="3">
        <v>40</v>
      </c>
      <c r="C421" s="26" t="s">
        <v>358</v>
      </c>
      <c r="D421" s="6">
        <v>0.38055555555555554</v>
      </c>
      <c r="E421" s="13">
        <v>9</v>
      </c>
      <c r="F421" s="13">
        <f t="shared" si="112"/>
        <v>64.999999999999929</v>
      </c>
      <c r="G421" s="3">
        <v>30.2</v>
      </c>
      <c r="H421" s="3" t="s">
        <v>365</v>
      </c>
      <c r="I421" s="3">
        <v>27.8</v>
      </c>
      <c r="J421" s="20">
        <f t="shared" si="113"/>
        <v>2.6010578571517851</v>
      </c>
      <c r="K421" s="20">
        <f t="shared" si="114"/>
        <v>149.02963748413904</v>
      </c>
      <c r="L421" s="20">
        <f>K421-MOD(M420+180,360)</f>
        <v>-81.970362515860955</v>
      </c>
      <c r="M421" s="3">
        <v>59</v>
      </c>
      <c r="N421" s="20" t="str">
        <f>IF(B421=B420, N420, IF(M421=".",".",IF(M421&lt;22.5,"N",IF(M421&lt;67.5,"NE",IF(M421&lt;112.5,"E",IF(M421&lt;157.5,"SE",IF(M421&lt;202.5,"S",IF(M421&lt;247.5,"SW",IF(M421&lt;292.5,"W",IF(M421&lt;337.5,"NW","N"))))))))))</f>
        <v>NW</v>
      </c>
      <c r="O421" s="20" t="str">
        <f t="shared" si="115"/>
        <v>SE</v>
      </c>
      <c r="P421" s="20">
        <f t="shared" si="128"/>
        <v>4</v>
      </c>
      <c r="Q421" s="21">
        <f t="shared" si="126"/>
        <v>14.195658197092705</v>
      </c>
      <c r="R421" s="21">
        <f t="shared" si="127"/>
        <v>14.195658197092705</v>
      </c>
      <c r="S421" s="8">
        <v>1</v>
      </c>
      <c r="T421" s="21" t="s">
        <v>4</v>
      </c>
      <c r="U421" s="21" t="str">
        <f t="shared" si="125"/>
        <v>.</v>
      </c>
      <c r="V421" s="3" t="s">
        <v>6</v>
      </c>
      <c r="W421" s="3">
        <v>1.4</v>
      </c>
      <c r="X421" s="3" t="s">
        <v>4</v>
      </c>
      <c r="Y421" s="14">
        <v>2</v>
      </c>
      <c r="Z421" s="14">
        <v>1</v>
      </c>
      <c r="AA421" s="14">
        <v>0</v>
      </c>
      <c r="AB421" s="23">
        <f t="shared" si="129"/>
        <v>0</v>
      </c>
      <c r="AC421" s="3" t="s">
        <v>293</v>
      </c>
      <c r="AD421" s="25">
        <v>0</v>
      </c>
      <c r="AE421" s="20">
        <f t="shared" si="116"/>
        <v>-12.17183432116795</v>
      </c>
      <c r="AF421" s="20">
        <f t="shared" si="117"/>
        <v>-12.17183432116795</v>
      </c>
      <c r="AG421" s="20">
        <f t="shared" si="123"/>
        <v>1</v>
      </c>
      <c r="AH421" s="20">
        <f t="shared" si="118"/>
        <v>14.195658197092705</v>
      </c>
      <c r="AI421" s="20">
        <f t="shared" si="119"/>
        <v>86.573897370913343</v>
      </c>
      <c r="AJ421" s="20">
        <f t="shared" si="120"/>
        <v>52.01884556591547</v>
      </c>
      <c r="AK421" s="20">
        <f t="shared" si="121"/>
        <v>7.3050093023023095</v>
      </c>
      <c r="AL421" s="19">
        <v>101</v>
      </c>
      <c r="AM421" s="23">
        <f t="shared" si="122"/>
        <v>30.784800000000001</v>
      </c>
      <c r="AN421" s="19">
        <v>1.0297442586766545</v>
      </c>
    </row>
    <row r="422" spans="1:40" ht="13.5" thickBot="1" x14ac:dyDescent="0.25">
      <c r="A422" s="5">
        <v>42571</v>
      </c>
      <c r="B422" s="3">
        <v>40</v>
      </c>
      <c r="C422" s="26" t="s">
        <v>358</v>
      </c>
      <c r="D422" s="6">
        <v>0.42291666666666666</v>
      </c>
      <c r="E422" s="13">
        <v>10</v>
      </c>
      <c r="F422" s="13">
        <f t="shared" si="112"/>
        <v>125.99999999999994</v>
      </c>
      <c r="G422" s="3">
        <v>35.1</v>
      </c>
      <c r="H422" s="3" t="s">
        <v>365</v>
      </c>
      <c r="I422" s="3">
        <v>30.9</v>
      </c>
      <c r="J422" s="20" t="str">
        <f t="shared" si="113"/>
        <v>.</v>
      </c>
      <c r="K422" s="20" t="str">
        <f t="shared" si="114"/>
        <v>.</v>
      </c>
      <c r="L422" s="20" t="str">
        <f t="shared" si="124"/>
        <v>.</v>
      </c>
      <c r="M422" s="3">
        <v>59</v>
      </c>
      <c r="N422" s="20" t="str">
        <f>IF(B422=B421, N421, IF(M422=".",".",IF(M422&lt;22.5,"N",IF(M422&lt;67.5,"NE",IF(M422&lt;112.5,"E",IF(M422&lt;157.5,"SE",IF(M422&lt;202.5,"S",IF(M422&lt;247.5,"SW",IF(M422&lt;292.5,"W",IF(M422&lt;337.5,"NW","N"))))))))))</f>
        <v>NW</v>
      </c>
      <c r="O422" s="20" t="str">
        <f t="shared" si="115"/>
        <v>.</v>
      </c>
      <c r="P422" s="20" t="str">
        <f t="shared" si="128"/>
        <v>.</v>
      </c>
      <c r="Q422" s="21">
        <f t="shared" si="126"/>
        <v>0</v>
      </c>
      <c r="R422" s="21">
        <f t="shared" si="127"/>
        <v>14.195658197092705</v>
      </c>
      <c r="S422" s="8">
        <v>1</v>
      </c>
      <c r="T422" s="21" t="s">
        <v>4</v>
      </c>
      <c r="U422" s="21" t="str">
        <f t="shared" si="125"/>
        <v>.</v>
      </c>
      <c r="V422" s="3" t="s">
        <v>6</v>
      </c>
      <c r="W422" s="3">
        <v>1.5</v>
      </c>
      <c r="X422" s="3" t="s">
        <v>4</v>
      </c>
      <c r="Y422" s="14">
        <v>2</v>
      </c>
      <c r="Z422" s="14">
        <v>1</v>
      </c>
      <c r="AA422" s="14">
        <v>0</v>
      </c>
      <c r="AB422" s="23">
        <f t="shared" si="129"/>
        <v>0</v>
      </c>
      <c r="AC422" s="3" t="s">
        <v>293</v>
      </c>
      <c r="AD422" s="25">
        <v>0</v>
      </c>
      <c r="AE422" s="20">
        <f t="shared" si="116"/>
        <v>0</v>
      </c>
      <c r="AF422" s="20">
        <f t="shared" si="117"/>
        <v>0</v>
      </c>
      <c r="AG422" s="20">
        <f t="shared" si="123"/>
        <v>1</v>
      </c>
      <c r="AH422" s="20">
        <f t="shared" si="118"/>
        <v>0</v>
      </c>
      <c r="AI422" s="20">
        <f t="shared" si="119"/>
        <v>86.573897370913343</v>
      </c>
      <c r="AJ422" s="20">
        <f t="shared" si="120"/>
        <v>52.01884556591547</v>
      </c>
      <c r="AK422" s="20">
        <f t="shared" si="121"/>
        <v>0</v>
      </c>
      <c r="AL422" s="19">
        <v>101</v>
      </c>
      <c r="AM422" s="23">
        <f t="shared" si="122"/>
        <v>30.784800000000001</v>
      </c>
      <c r="AN422" s="19">
        <v>1.0297442586766545</v>
      </c>
    </row>
    <row r="423" spans="1:40" ht="13.5" thickBot="1" x14ac:dyDescent="0.25">
      <c r="A423" s="5">
        <v>42571</v>
      </c>
      <c r="B423" s="3">
        <v>40</v>
      </c>
      <c r="C423" s="26" t="s">
        <v>358</v>
      </c>
      <c r="D423" s="6">
        <v>0.46736111111111112</v>
      </c>
      <c r="E423" s="13">
        <v>11</v>
      </c>
      <c r="F423" s="13">
        <f t="shared" si="112"/>
        <v>189.99999999999994</v>
      </c>
      <c r="G423" s="3">
        <v>25.4</v>
      </c>
      <c r="H423" s="3" t="s">
        <v>366</v>
      </c>
      <c r="I423" s="3">
        <v>24.5</v>
      </c>
      <c r="J423" s="20" t="str">
        <f t="shared" si="113"/>
        <v>.</v>
      </c>
      <c r="K423" s="20" t="str">
        <f t="shared" si="114"/>
        <v>.</v>
      </c>
      <c r="L423" s="20" t="str">
        <f t="shared" si="124"/>
        <v>.</v>
      </c>
      <c r="M423" s="3">
        <v>59</v>
      </c>
      <c r="N423" s="20" t="str">
        <f>IF(B423=B423, N422, IF(M423=".",".",IF(M423&lt;22.5,"N",IF(M423&lt;67.5,"NE",IF(M423&lt;112.5,"E",IF(M423&lt;157.5,"SE",IF(M423&lt;202.5,"S",IF(M423&lt;247.5,"SW",IF(M423&lt;292.5,"W",IF(M423&lt;337.5,"NW","N"))))))))))</f>
        <v>NW</v>
      </c>
      <c r="O423" s="20" t="str">
        <f t="shared" si="115"/>
        <v>.</v>
      </c>
      <c r="P423" s="20" t="str">
        <f t="shared" si="128"/>
        <v>.</v>
      </c>
      <c r="Q423" s="21">
        <f t="shared" si="126"/>
        <v>0</v>
      </c>
      <c r="R423" s="21">
        <f t="shared" si="127"/>
        <v>14.195658197092705</v>
      </c>
      <c r="S423" s="8">
        <v>1</v>
      </c>
      <c r="T423" s="21" t="s">
        <v>4</v>
      </c>
      <c r="U423" s="21" t="str">
        <f t="shared" si="125"/>
        <v>.</v>
      </c>
      <c r="V423" s="3" t="s">
        <v>6</v>
      </c>
      <c r="W423" s="3">
        <v>3.9</v>
      </c>
      <c r="X423" s="3" t="s">
        <v>4</v>
      </c>
      <c r="Y423" s="14">
        <v>2</v>
      </c>
      <c r="Z423" s="14">
        <v>1</v>
      </c>
      <c r="AA423" s="14">
        <v>0</v>
      </c>
      <c r="AB423" s="23">
        <f t="shared" si="129"/>
        <v>0</v>
      </c>
      <c r="AC423" s="3" t="s">
        <v>293</v>
      </c>
      <c r="AD423" s="25">
        <v>0</v>
      </c>
      <c r="AE423" s="20">
        <f t="shared" si="116"/>
        <v>0</v>
      </c>
      <c r="AF423" s="20">
        <f t="shared" si="117"/>
        <v>0</v>
      </c>
      <c r="AG423" s="20">
        <f t="shared" si="123"/>
        <v>1</v>
      </c>
      <c r="AH423" s="20">
        <f t="shared" si="118"/>
        <v>0</v>
      </c>
      <c r="AI423" s="20">
        <f t="shared" si="119"/>
        <v>86.573897370913343</v>
      </c>
      <c r="AJ423" s="20">
        <f t="shared" si="120"/>
        <v>52.01884556591547</v>
      </c>
      <c r="AK423" s="20">
        <f t="shared" si="121"/>
        <v>0</v>
      </c>
      <c r="AL423" s="19">
        <v>101</v>
      </c>
      <c r="AM423" s="23">
        <f t="shared" si="122"/>
        <v>30.784800000000001</v>
      </c>
      <c r="AN423" s="19">
        <v>1.0297442586766545</v>
      </c>
    </row>
    <row r="424" spans="1:40" ht="13.5" thickBot="1" x14ac:dyDescent="0.25">
      <c r="A424" s="5">
        <v>42571</v>
      </c>
      <c r="B424" s="3">
        <v>40</v>
      </c>
      <c r="C424" s="26" t="s">
        <v>358</v>
      </c>
      <c r="D424" s="6">
        <v>0.50277777777777777</v>
      </c>
      <c r="E424" s="13">
        <v>12</v>
      </c>
      <c r="F424" s="13">
        <f t="shared" si="112"/>
        <v>240.99999999999991</v>
      </c>
      <c r="G424" s="3">
        <v>26.7</v>
      </c>
      <c r="H424" s="3" t="s">
        <v>366</v>
      </c>
      <c r="I424" s="3">
        <v>25</v>
      </c>
      <c r="J424" s="20" t="str">
        <f t="shared" si="113"/>
        <v>.</v>
      </c>
      <c r="K424" s="20" t="str">
        <f t="shared" si="114"/>
        <v>.</v>
      </c>
      <c r="L424" s="20" t="str">
        <f t="shared" si="124"/>
        <v>.</v>
      </c>
      <c r="M424" s="3">
        <v>59</v>
      </c>
      <c r="N424" s="20" t="str">
        <f>IF(B424=B423, N423, IF(M424=".",".",IF(M424&lt;22.5,"N",IF(M424&lt;67.5,"NE",IF(M424&lt;112.5,"E",IF(M424&lt;157.5,"SE",IF(M424&lt;202.5,"S",IF(M424&lt;247.5,"SW",IF(M424&lt;292.5,"W",IF(M424&lt;337.5,"NW","N"))))))))))</f>
        <v>NW</v>
      </c>
      <c r="O424" s="20" t="str">
        <f t="shared" si="115"/>
        <v>.</v>
      </c>
      <c r="P424" s="20" t="str">
        <f t="shared" si="128"/>
        <v>.</v>
      </c>
      <c r="Q424" s="21">
        <f t="shared" si="126"/>
        <v>0</v>
      </c>
      <c r="R424" s="21">
        <f t="shared" si="127"/>
        <v>14.195658197092705</v>
      </c>
      <c r="S424" s="8">
        <v>1</v>
      </c>
      <c r="T424" s="21" t="s">
        <v>4</v>
      </c>
      <c r="U424" s="21" t="str">
        <f t="shared" si="125"/>
        <v>.</v>
      </c>
      <c r="V424" s="3" t="s">
        <v>6</v>
      </c>
      <c r="W424" s="3">
        <v>1.2</v>
      </c>
      <c r="X424" s="3" t="s">
        <v>4</v>
      </c>
      <c r="Y424" s="14">
        <v>2</v>
      </c>
      <c r="Z424" s="14">
        <v>1</v>
      </c>
      <c r="AA424" s="14">
        <v>0</v>
      </c>
      <c r="AB424" s="23">
        <f t="shared" si="129"/>
        <v>0</v>
      </c>
      <c r="AC424" s="3" t="s">
        <v>293</v>
      </c>
      <c r="AD424" s="25">
        <v>0</v>
      </c>
      <c r="AE424" s="20">
        <f t="shared" si="116"/>
        <v>0</v>
      </c>
      <c r="AF424" s="20">
        <f t="shared" si="117"/>
        <v>0</v>
      </c>
      <c r="AG424" s="20">
        <f t="shared" si="123"/>
        <v>1</v>
      </c>
      <c r="AH424" s="20">
        <f t="shared" si="118"/>
        <v>0</v>
      </c>
      <c r="AI424" s="20">
        <f t="shared" si="119"/>
        <v>86.573897370913343</v>
      </c>
      <c r="AJ424" s="20">
        <f t="shared" si="120"/>
        <v>52.01884556591547</v>
      </c>
      <c r="AK424" s="20">
        <f t="shared" si="121"/>
        <v>0</v>
      </c>
      <c r="AL424" s="19">
        <v>101</v>
      </c>
      <c r="AM424" s="23">
        <f t="shared" si="122"/>
        <v>30.784800000000001</v>
      </c>
      <c r="AN424" s="19">
        <v>1.0297442586766545</v>
      </c>
    </row>
    <row r="425" spans="1:40" ht="13.5" thickBot="1" x14ac:dyDescent="0.25">
      <c r="A425" s="5">
        <v>42571</v>
      </c>
      <c r="B425" s="3">
        <v>40</v>
      </c>
      <c r="C425" s="26" t="s">
        <v>358</v>
      </c>
      <c r="D425" s="6">
        <v>0.54652777777777783</v>
      </c>
      <c r="E425" s="13">
        <v>13</v>
      </c>
      <c r="F425" s="13">
        <f t="shared" si="112"/>
        <v>304</v>
      </c>
      <c r="G425" s="3">
        <v>40.700000000000003</v>
      </c>
      <c r="H425" s="3" t="s">
        <v>365</v>
      </c>
      <c r="I425" s="3">
        <v>29.7</v>
      </c>
      <c r="J425" s="20" t="str">
        <f t="shared" si="113"/>
        <v>.</v>
      </c>
      <c r="K425" s="20" t="str">
        <f t="shared" si="114"/>
        <v>.</v>
      </c>
      <c r="L425" s="20" t="str">
        <f t="shared" si="124"/>
        <v>.</v>
      </c>
      <c r="M425" s="3">
        <v>59</v>
      </c>
      <c r="N425" s="20" t="str">
        <f>IF(B425=B425, N424, IF(M425=".",".",IF(M425&lt;22.5,"N",IF(M425&lt;67.5,"NE",IF(M425&lt;112.5,"E",IF(M425&lt;157.5,"SE",IF(M425&lt;202.5,"S",IF(M425&lt;247.5,"SW",IF(M425&lt;292.5,"W",IF(M425&lt;337.5,"NW","N"))))))))))</f>
        <v>NW</v>
      </c>
      <c r="O425" s="20" t="str">
        <f t="shared" si="115"/>
        <v>.</v>
      </c>
      <c r="P425" s="20" t="str">
        <f t="shared" si="128"/>
        <v>.</v>
      </c>
      <c r="Q425" s="21">
        <f t="shared" si="126"/>
        <v>0</v>
      </c>
      <c r="R425" s="21">
        <f t="shared" si="127"/>
        <v>14.195658197092705</v>
      </c>
      <c r="S425" s="8">
        <v>1</v>
      </c>
      <c r="T425" s="21" t="s">
        <v>4</v>
      </c>
      <c r="U425" s="21" t="str">
        <f t="shared" si="125"/>
        <v>.</v>
      </c>
      <c r="V425" s="3" t="s">
        <v>6</v>
      </c>
      <c r="W425" s="3">
        <v>1.5</v>
      </c>
      <c r="X425" s="3" t="s">
        <v>4</v>
      </c>
      <c r="Y425" s="14">
        <v>0</v>
      </c>
      <c r="Z425" s="14">
        <v>0</v>
      </c>
      <c r="AA425" s="14">
        <v>1</v>
      </c>
      <c r="AB425" s="23">
        <f t="shared" si="129"/>
        <v>1</v>
      </c>
      <c r="AC425" s="3" t="s">
        <v>293</v>
      </c>
      <c r="AD425" s="25">
        <v>0</v>
      </c>
      <c r="AE425" s="20">
        <f t="shared" si="116"/>
        <v>0</v>
      </c>
      <c r="AF425" s="20">
        <f t="shared" si="117"/>
        <v>0</v>
      </c>
      <c r="AG425" s="20">
        <f t="shared" si="123"/>
        <v>1</v>
      </c>
      <c r="AH425" s="20">
        <f t="shared" si="118"/>
        <v>0</v>
      </c>
      <c r="AI425" s="20">
        <f t="shared" si="119"/>
        <v>86.573897370913343</v>
      </c>
      <c r="AJ425" s="20">
        <f t="shared" si="120"/>
        <v>52.01884556591547</v>
      </c>
      <c r="AK425" s="20">
        <f t="shared" si="121"/>
        <v>0</v>
      </c>
      <c r="AL425" s="19">
        <v>101</v>
      </c>
      <c r="AM425" s="23">
        <f t="shared" si="122"/>
        <v>30.784800000000001</v>
      </c>
      <c r="AN425" s="19">
        <v>1.0297442586766545</v>
      </c>
    </row>
    <row r="426" spans="1:40" ht="13.5" thickBot="1" x14ac:dyDescent="0.25">
      <c r="A426" s="5">
        <v>42571</v>
      </c>
      <c r="B426" s="3">
        <v>40</v>
      </c>
      <c r="C426" s="26" t="s">
        <v>358</v>
      </c>
      <c r="D426" s="6">
        <v>0.59166666666666667</v>
      </c>
      <c r="E426" s="13">
        <v>14</v>
      </c>
      <c r="F426" s="13">
        <f t="shared" si="112"/>
        <v>368.99999999999994</v>
      </c>
      <c r="G426" s="3">
        <v>44.1</v>
      </c>
      <c r="H426" s="3" t="s">
        <v>365</v>
      </c>
      <c r="I426" s="3">
        <v>30.7</v>
      </c>
      <c r="J426" s="20" t="str">
        <f t="shared" si="113"/>
        <v>.</v>
      </c>
      <c r="K426" s="20" t="str">
        <f t="shared" si="114"/>
        <v>.</v>
      </c>
      <c r="L426" s="20" t="str">
        <f t="shared" si="124"/>
        <v>.</v>
      </c>
      <c r="M426" s="3">
        <v>59</v>
      </c>
      <c r="N426" s="20" t="str">
        <f>IF(B426=B425, N425, IF(M426=".",".",IF(M426&lt;22.5,"N",IF(M426&lt;67.5,"NE",IF(M426&lt;112.5,"E",IF(M426&lt;157.5,"SE",IF(M426&lt;202.5,"S",IF(M426&lt;247.5,"SW",IF(M426&lt;292.5,"W",IF(M426&lt;337.5,"NW","N"))))))))))</f>
        <v>NW</v>
      </c>
      <c r="O426" s="20" t="str">
        <f t="shared" si="115"/>
        <v>.</v>
      </c>
      <c r="P426" s="20" t="str">
        <f t="shared" si="128"/>
        <v>.</v>
      </c>
      <c r="Q426" s="21">
        <f t="shared" si="126"/>
        <v>0</v>
      </c>
      <c r="R426" s="21">
        <f t="shared" si="127"/>
        <v>14.195658197092705</v>
      </c>
      <c r="S426" s="8">
        <v>1</v>
      </c>
      <c r="T426" s="21">
        <f>SQRT((AJ426-AJ420)^2+(AI426-AI420)^2)</f>
        <v>14.195658197092705</v>
      </c>
      <c r="U426" s="21">
        <f t="shared" si="125"/>
        <v>1</v>
      </c>
      <c r="V426" s="3" t="s">
        <v>6</v>
      </c>
      <c r="W426" s="3">
        <v>2.9</v>
      </c>
      <c r="X426" s="3" t="s">
        <v>4</v>
      </c>
      <c r="Y426" s="14">
        <v>0</v>
      </c>
      <c r="Z426" s="14">
        <v>0</v>
      </c>
      <c r="AA426" s="14">
        <v>1</v>
      </c>
      <c r="AB426" s="23" t="str">
        <f t="shared" si="129"/>
        <v>.</v>
      </c>
      <c r="AC426" s="3" t="s">
        <v>293</v>
      </c>
      <c r="AD426" s="25">
        <v>0</v>
      </c>
      <c r="AE426" s="20">
        <f t="shared" si="116"/>
        <v>0</v>
      </c>
      <c r="AF426" s="20">
        <f t="shared" si="117"/>
        <v>0</v>
      </c>
      <c r="AG426" s="20">
        <f t="shared" si="123"/>
        <v>1</v>
      </c>
      <c r="AH426" s="20">
        <f t="shared" si="118"/>
        <v>0</v>
      </c>
      <c r="AI426" s="20">
        <f t="shared" si="119"/>
        <v>86.573897370913343</v>
      </c>
      <c r="AJ426" s="20">
        <f t="shared" si="120"/>
        <v>52.01884556591547</v>
      </c>
      <c r="AK426" s="20">
        <f t="shared" si="121"/>
        <v>0</v>
      </c>
      <c r="AL426" s="19">
        <v>101</v>
      </c>
      <c r="AM426" s="23">
        <f t="shared" si="122"/>
        <v>30.784800000000001</v>
      </c>
      <c r="AN426" s="19">
        <v>1.0297442586766545</v>
      </c>
    </row>
    <row r="427" spans="1:40" ht="13.5" thickBot="1" x14ac:dyDescent="0.25">
      <c r="A427" s="5">
        <v>42571</v>
      </c>
      <c r="B427" s="3">
        <v>40</v>
      </c>
      <c r="C427" s="26" t="s">
        <v>358</v>
      </c>
      <c r="D427" s="6">
        <v>0.62986111111111109</v>
      </c>
      <c r="E427" s="13">
        <v>15</v>
      </c>
      <c r="F427" s="13">
        <f t="shared" si="112"/>
        <v>423.99999999999989</v>
      </c>
      <c r="G427" s="3">
        <v>48.9</v>
      </c>
      <c r="H427" s="3" t="s">
        <v>365</v>
      </c>
      <c r="I427" s="3">
        <v>31.6</v>
      </c>
      <c r="J427" s="20" t="str">
        <f t="shared" si="113"/>
        <v>.</v>
      </c>
      <c r="K427" s="20" t="str">
        <f t="shared" si="114"/>
        <v>.</v>
      </c>
      <c r="L427" s="20" t="str">
        <f t="shared" si="124"/>
        <v>.</v>
      </c>
      <c r="M427" s="3" t="s">
        <v>4</v>
      </c>
      <c r="N427" s="20" t="str">
        <f>IF(B427=B427, N426, IF(M427=".",".",IF(M427&lt;22.5,"N",IF(M427&lt;67.5,"NE",IF(M427&lt;112.5,"E",IF(M427&lt;157.5,"SE",IF(M427&lt;202.5,"S",IF(M427&lt;247.5,"SW",IF(M427&lt;292.5,"W",IF(M427&lt;337.5,"NW","N"))))))))))</f>
        <v>NW</v>
      </c>
      <c r="O427" s="20" t="str">
        <f t="shared" si="115"/>
        <v>.</v>
      </c>
      <c r="P427" s="20" t="str">
        <f t="shared" si="128"/>
        <v>.</v>
      </c>
      <c r="Q427" s="21" t="str">
        <f t="shared" si="126"/>
        <v>.</v>
      </c>
      <c r="R427" s="21" t="str">
        <f t="shared" si="127"/>
        <v>.</v>
      </c>
      <c r="S427" s="8" t="s">
        <v>4</v>
      </c>
      <c r="T427" s="21" t="s">
        <v>4</v>
      </c>
      <c r="U427" s="21" t="str">
        <f t="shared" si="125"/>
        <v>.</v>
      </c>
      <c r="V427" s="3" t="s">
        <v>4</v>
      </c>
      <c r="W427" s="3">
        <v>3.7</v>
      </c>
      <c r="X427" s="3" t="s">
        <v>147</v>
      </c>
      <c r="Y427" s="14">
        <v>0</v>
      </c>
      <c r="Z427" s="14">
        <v>0</v>
      </c>
      <c r="AA427" s="14">
        <v>1</v>
      </c>
      <c r="AB427" s="23" t="str">
        <f t="shared" si="129"/>
        <v>.</v>
      </c>
      <c r="AC427" s="3" t="s">
        <v>293</v>
      </c>
      <c r="AD427" s="25">
        <v>0</v>
      </c>
      <c r="AE427" s="20" t="str">
        <f t="shared" si="116"/>
        <v>.</v>
      </c>
      <c r="AF427" s="20" t="str">
        <f t="shared" si="117"/>
        <v>.</v>
      </c>
      <c r="AG427" s="20" t="str">
        <f t="shared" si="123"/>
        <v>.</v>
      </c>
      <c r="AH427" s="20" t="str">
        <f t="shared" si="118"/>
        <v>.</v>
      </c>
      <c r="AI427" s="20" t="str">
        <f t="shared" si="119"/>
        <v>.</v>
      </c>
      <c r="AJ427" s="20" t="str">
        <f t="shared" si="120"/>
        <v>.</v>
      </c>
      <c r="AK427" s="20" t="str">
        <f t="shared" si="121"/>
        <v>.</v>
      </c>
      <c r="AL427" s="19" t="s">
        <v>4</v>
      </c>
      <c r="AM427" s="23" t="str">
        <f t="shared" si="122"/>
        <v>.</v>
      </c>
      <c r="AN427" s="19" t="s">
        <v>4</v>
      </c>
    </row>
    <row r="428" spans="1:40" ht="13.5" thickBot="1" x14ac:dyDescent="0.25">
      <c r="A428" s="5">
        <v>42571</v>
      </c>
      <c r="B428" s="3">
        <v>40</v>
      </c>
      <c r="C428" s="26" t="s">
        <v>358</v>
      </c>
      <c r="D428" s="6">
        <v>0.67222222222222217</v>
      </c>
      <c r="E428" s="13">
        <v>16</v>
      </c>
      <c r="F428" s="13">
        <f t="shared" si="112"/>
        <v>484.99999999999983</v>
      </c>
      <c r="G428" s="3">
        <v>41</v>
      </c>
      <c r="H428" s="3" t="s">
        <v>365</v>
      </c>
      <c r="I428" s="3">
        <v>35.1</v>
      </c>
      <c r="J428" s="20" t="str">
        <f t="shared" si="113"/>
        <v>.</v>
      </c>
      <c r="K428" s="20" t="str">
        <f t="shared" si="114"/>
        <v>.</v>
      </c>
      <c r="L428" s="20" t="str">
        <f t="shared" si="124"/>
        <v>.</v>
      </c>
      <c r="M428" s="3" t="s">
        <v>4</v>
      </c>
      <c r="N428" s="20" t="str">
        <f>IF(B428=B427, N427, IF(M428=".",".",IF(M428&lt;22.5,"N",IF(M428&lt;67.5,"NE",IF(M428&lt;112.5,"E",IF(M428&lt;157.5,"SE",IF(M428&lt;202.5,"S",IF(M428&lt;247.5,"SW",IF(M428&lt;292.5,"W",IF(M428&lt;337.5,"NW","N"))))))))))</f>
        <v>NW</v>
      </c>
      <c r="O428" s="20" t="str">
        <f t="shared" si="115"/>
        <v>.</v>
      </c>
      <c r="P428" s="20" t="str">
        <f t="shared" si="128"/>
        <v>.</v>
      </c>
      <c r="Q428" s="21" t="str">
        <f t="shared" si="126"/>
        <v>.</v>
      </c>
      <c r="R428" s="21" t="str">
        <f t="shared" si="127"/>
        <v>.</v>
      </c>
      <c r="S428" s="8" t="s">
        <v>4</v>
      </c>
      <c r="T428" s="21" t="s">
        <v>4</v>
      </c>
      <c r="U428" s="21" t="str">
        <f t="shared" si="125"/>
        <v>.</v>
      </c>
      <c r="V428" s="3" t="s">
        <v>4</v>
      </c>
      <c r="W428" s="3">
        <v>3</v>
      </c>
      <c r="X428" s="3" t="s">
        <v>147</v>
      </c>
      <c r="Y428" s="14">
        <v>0</v>
      </c>
      <c r="Z428" s="14">
        <v>0</v>
      </c>
      <c r="AA428" s="14">
        <v>1</v>
      </c>
      <c r="AB428" s="23" t="str">
        <f t="shared" si="129"/>
        <v>.</v>
      </c>
      <c r="AC428" s="3" t="s">
        <v>293</v>
      </c>
      <c r="AD428" s="25">
        <v>0</v>
      </c>
      <c r="AE428" s="20" t="str">
        <f t="shared" si="116"/>
        <v>.</v>
      </c>
      <c r="AF428" s="20" t="str">
        <f t="shared" si="117"/>
        <v>.</v>
      </c>
      <c r="AG428" s="20" t="str">
        <f t="shared" si="123"/>
        <v>.</v>
      </c>
      <c r="AH428" s="20" t="str">
        <f t="shared" si="118"/>
        <v>.</v>
      </c>
      <c r="AI428" s="20" t="str">
        <f t="shared" si="119"/>
        <v>.</v>
      </c>
      <c r="AJ428" s="20" t="str">
        <f t="shared" si="120"/>
        <v>.</v>
      </c>
      <c r="AK428" s="20" t="str">
        <f t="shared" si="121"/>
        <v>.</v>
      </c>
      <c r="AL428" s="19" t="s">
        <v>4</v>
      </c>
      <c r="AM428" s="23" t="str">
        <f t="shared" si="122"/>
        <v>.</v>
      </c>
      <c r="AN428" s="19" t="s">
        <v>4</v>
      </c>
    </row>
    <row r="429" spans="1:40" ht="13.5" thickBot="1" x14ac:dyDescent="0.25">
      <c r="A429" s="5">
        <v>42571</v>
      </c>
      <c r="B429" s="3">
        <v>40</v>
      </c>
      <c r="C429" s="26" t="s">
        <v>358</v>
      </c>
      <c r="D429" s="6">
        <v>0.7104166666666667</v>
      </c>
      <c r="E429" s="13">
        <v>17</v>
      </c>
      <c r="F429" s="13">
        <f t="shared" si="112"/>
        <v>540</v>
      </c>
      <c r="G429" s="3">
        <v>35.6</v>
      </c>
      <c r="H429" s="3" t="s">
        <v>365</v>
      </c>
      <c r="I429" s="3">
        <v>30.4</v>
      </c>
      <c r="J429" s="20" t="str">
        <f t="shared" si="113"/>
        <v>.</v>
      </c>
      <c r="K429" s="20" t="str">
        <f t="shared" si="114"/>
        <v>.</v>
      </c>
      <c r="L429" s="20" t="str">
        <f t="shared" si="124"/>
        <v>.</v>
      </c>
      <c r="M429" s="3" t="s">
        <v>4</v>
      </c>
      <c r="N429" s="20" t="str">
        <f>IF(B429=B429, N428, IF(M429=".",".",IF(M429&lt;22.5,"N",IF(M429&lt;67.5,"NE",IF(M429&lt;112.5,"E",IF(M429&lt;157.5,"SE",IF(M429&lt;202.5,"S",IF(M429&lt;247.5,"SW",IF(M429&lt;292.5,"W",IF(M429&lt;337.5,"NW","N"))))))))))</f>
        <v>NW</v>
      </c>
      <c r="O429" s="20" t="str">
        <f t="shared" si="115"/>
        <v>.</v>
      </c>
      <c r="P429" s="20" t="str">
        <f t="shared" si="128"/>
        <v>.</v>
      </c>
      <c r="Q429" s="21" t="str">
        <f t="shared" si="126"/>
        <v>.</v>
      </c>
      <c r="R429" s="21" t="str">
        <f t="shared" si="127"/>
        <v>.</v>
      </c>
      <c r="S429" s="8" t="s">
        <v>4</v>
      </c>
      <c r="T429" s="21" t="s">
        <v>4</v>
      </c>
      <c r="U429" s="21" t="str">
        <f t="shared" si="125"/>
        <v>.</v>
      </c>
      <c r="V429" s="3" t="s">
        <v>4</v>
      </c>
      <c r="W429" s="3">
        <v>2.7</v>
      </c>
      <c r="X429" s="3" t="s">
        <v>147</v>
      </c>
      <c r="Y429" s="14">
        <v>0</v>
      </c>
      <c r="Z429" s="14">
        <v>0</v>
      </c>
      <c r="AA429" s="14">
        <v>1</v>
      </c>
      <c r="AB429" s="23" t="str">
        <f t="shared" si="129"/>
        <v>.</v>
      </c>
      <c r="AC429" s="3" t="s">
        <v>293</v>
      </c>
      <c r="AD429" s="25">
        <v>0</v>
      </c>
      <c r="AE429" s="20" t="str">
        <f t="shared" si="116"/>
        <v>.</v>
      </c>
      <c r="AF429" s="20" t="str">
        <f t="shared" si="117"/>
        <v>.</v>
      </c>
      <c r="AG429" s="20" t="str">
        <f t="shared" si="123"/>
        <v>.</v>
      </c>
      <c r="AH429" s="20" t="str">
        <f t="shared" si="118"/>
        <v>.</v>
      </c>
      <c r="AI429" s="20" t="str">
        <f t="shared" si="119"/>
        <v>.</v>
      </c>
      <c r="AJ429" s="20" t="str">
        <f t="shared" si="120"/>
        <v>.</v>
      </c>
      <c r="AK429" s="20" t="str">
        <f t="shared" si="121"/>
        <v>.</v>
      </c>
      <c r="AL429" s="19" t="s">
        <v>4</v>
      </c>
      <c r="AM429" s="23" t="str">
        <f t="shared" si="122"/>
        <v>.</v>
      </c>
      <c r="AN429" s="19" t="s">
        <v>4</v>
      </c>
    </row>
    <row r="430" spans="1:40" ht="13.5" thickBot="1" x14ac:dyDescent="0.25">
      <c r="A430" s="5">
        <v>42571</v>
      </c>
      <c r="B430" s="3">
        <v>40</v>
      </c>
      <c r="C430" s="26" t="s">
        <v>358</v>
      </c>
      <c r="D430" s="6">
        <v>0.75069444444444444</v>
      </c>
      <c r="E430" s="13">
        <v>18</v>
      </c>
      <c r="F430" s="13">
        <f t="shared" si="112"/>
        <v>598</v>
      </c>
      <c r="G430" s="3">
        <v>31.2</v>
      </c>
      <c r="H430" s="3" t="s">
        <v>365</v>
      </c>
      <c r="I430" s="3">
        <v>27.6</v>
      </c>
      <c r="J430" s="20" t="str">
        <f t="shared" si="113"/>
        <v>.</v>
      </c>
      <c r="K430" s="20" t="str">
        <f t="shared" si="114"/>
        <v>.</v>
      </c>
      <c r="L430" s="20" t="str">
        <f t="shared" si="124"/>
        <v>.</v>
      </c>
      <c r="M430" s="3" t="s">
        <v>4</v>
      </c>
      <c r="N430" s="20" t="str">
        <f>IF(B430=B429, N429, IF(M430=".",".",IF(M430&lt;22.5,"N",IF(M430&lt;67.5,"NE",IF(M430&lt;112.5,"E",IF(M430&lt;157.5,"SE",IF(M430&lt;202.5,"S",IF(M430&lt;247.5,"SW",IF(M430&lt;292.5,"W",IF(M430&lt;337.5,"NW","N"))))))))))</f>
        <v>NW</v>
      </c>
      <c r="O430" s="20" t="str">
        <f t="shared" si="115"/>
        <v>.</v>
      </c>
      <c r="P430" s="20" t="str">
        <f t="shared" si="128"/>
        <v>.</v>
      </c>
      <c r="Q430" s="21" t="str">
        <f t="shared" si="126"/>
        <v>.</v>
      </c>
      <c r="R430" s="21" t="str">
        <f t="shared" si="127"/>
        <v>.</v>
      </c>
      <c r="S430" s="8" t="s">
        <v>4</v>
      </c>
      <c r="T430" s="21" t="s">
        <v>4</v>
      </c>
      <c r="U430" s="21" t="str">
        <f t="shared" si="125"/>
        <v>.</v>
      </c>
      <c r="V430" s="3" t="s">
        <v>4</v>
      </c>
      <c r="W430" s="3">
        <v>1.7</v>
      </c>
      <c r="X430" s="3" t="s">
        <v>147</v>
      </c>
      <c r="Y430" s="14">
        <v>0</v>
      </c>
      <c r="Z430" s="14">
        <v>0</v>
      </c>
      <c r="AA430" s="14">
        <v>1</v>
      </c>
      <c r="AB430" s="23" t="str">
        <f t="shared" si="129"/>
        <v>.</v>
      </c>
      <c r="AC430" s="3" t="s">
        <v>293</v>
      </c>
      <c r="AD430" s="25">
        <v>0</v>
      </c>
      <c r="AE430" s="20" t="str">
        <f t="shared" si="116"/>
        <v>.</v>
      </c>
      <c r="AF430" s="20" t="str">
        <f t="shared" si="117"/>
        <v>.</v>
      </c>
      <c r="AG430" s="20" t="str">
        <f t="shared" si="123"/>
        <v>.</v>
      </c>
      <c r="AH430" s="20" t="str">
        <f t="shared" si="118"/>
        <v>.</v>
      </c>
      <c r="AI430" s="20" t="str">
        <f t="shared" si="119"/>
        <v>.</v>
      </c>
      <c r="AJ430" s="20" t="str">
        <f t="shared" si="120"/>
        <v>.</v>
      </c>
      <c r="AK430" s="20" t="str">
        <f t="shared" si="121"/>
        <v>.</v>
      </c>
      <c r="AL430" s="19" t="s">
        <v>4</v>
      </c>
      <c r="AM430" s="23" t="str">
        <f t="shared" si="122"/>
        <v>.</v>
      </c>
      <c r="AN430" s="19" t="s">
        <v>4</v>
      </c>
    </row>
    <row r="431" spans="1:40" ht="13.5" thickBot="1" x14ac:dyDescent="0.25">
      <c r="A431" s="5">
        <v>42571</v>
      </c>
      <c r="B431" s="3">
        <v>41</v>
      </c>
      <c r="C431" s="26" t="s">
        <v>358</v>
      </c>
      <c r="D431" s="6">
        <v>0.33611111111111108</v>
      </c>
      <c r="E431" s="13">
        <v>8</v>
      </c>
      <c r="F431" s="13">
        <f t="shared" si="112"/>
        <v>0</v>
      </c>
      <c r="G431" s="3">
        <v>27.3</v>
      </c>
      <c r="H431" s="3" t="s">
        <v>366</v>
      </c>
      <c r="I431" s="3">
        <v>23</v>
      </c>
      <c r="J431" s="20" t="str">
        <f t="shared" si="113"/>
        <v>.</v>
      </c>
      <c r="K431" s="20" t="str">
        <f t="shared" si="114"/>
        <v>.</v>
      </c>
      <c r="L431" s="20" t="str">
        <f t="shared" si="124"/>
        <v>.</v>
      </c>
      <c r="M431" s="3">
        <v>318</v>
      </c>
      <c r="N431" s="20" t="str">
        <f>IF(B431=B431, N430, IF(M431=".",".",IF(M431&lt;22.5,"N",IF(M431&lt;67.5,"NE",IF(M431&lt;112.5,"E",IF(M431&lt;157.5,"SE",IF(M431&lt;202.5,"S",IF(M431&lt;247.5,"SW",IF(M431&lt;292.5,"W",IF(M431&lt;337.5,"NW","N"))))))))))</f>
        <v>NW</v>
      </c>
      <c r="O431" s="20" t="str">
        <f t="shared" si="115"/>
        <v>.</v>
      </c>
      <c r="P431" s="20" t="str">
        <f t="shared" si="128"/>
        <v>.</v>
      </c>
      <c r="Q431" s="21">
        <f t="shared" si="126"/>
        <v>0</v>
      </c>
      <c r="R431" s="21">
        <f t="shared" si="127"/>
        <v>0</v>
      </c>
      <c r="S431" s="8">
        <v>1</v>
      </c>
      <c r="T431" s="21" t="s">
        <v>4</v>
      </c>
      <c r="U431" s="21" t="str">
        <f t="shared" si="125"/>
        <v>.</v>
      </c>
      <c r="V431" s="3" t="s">
        <v>128</v>
      </c>
      <c r="W431" s="3">
        <v>3.7</v>
      </c>
      <c r="X431" s="3" t="s">
        <v>4</v>
      </c>
      <c r="Y431" s="14">
        <v>2</v>
      </c>
      <c r="Z431" s="14">
        <v>1</v>
      </c>
      <c r="AA431" s="14">
        <v>0</v>
      </c>
      <c r="AB431" s="23">
        <f t="shared" si="129"/>
        <v>0</v>
      </c>
      <c r="AC431" s="3" t="s">
        <v>294</v>
      </c>
      <c r="AD431" s="25">
        <v>0</v>
      </c>
      <c r="AE431" s="20" t="str">
        <f t="shared" si="116"/>
        <v>.</v>
      </c>
      <c r="AF431" s="20" t="str">
        <f t="shared" si="117"/>
        <v>.</v>
      </c>
      <c r="AG431" s="20" t="str">
        <f t="shared" si="123"/>
        <v>.</v>
      </c>
      <c r="AH431" s="20" t="str">
        <f t="shared" si="118"/>
        <v>.</v>
      </c>
      <c r="AI431" s="20">
        <f t="shared" si="119"/>
        <v>-68.251321848603524</v>
      </c>
      <c r="AJ431" s="20">
        <f t="shared" si="120"/>
        <v>75.800772198694219</v>
      </c>
      <c r="AK431" s="20" t="str">
        <f t="shared" si="121"/>
        <v>.</v>
      </c>
      <c r="AL431" s="19">
        <v>102</v>
      </c>
      <c r="AM431" s="23">
        <f t="shared" si="122"/>
        <v>31.089600000000001</v>
      </c>
      <c r="AN431" s="19">
        <v>5.5501470213419681</v>
      </c>
    </row>
    <row r="432" spans="1:40" ht="13.5" thickBot="1" x14ac:dyDescent="0.25">
      <c r="A432" s="5">
        <v>42571</v>
      </c>
      <c r="B432" s="3">
        <v>41</v>
      </c>
      <c r="C432" s="26" t="s">
        <v>358</v>
      </c>
      <c r="D432" s="6">
        <v>0.38472222222222219</v>
      </c>
      <c r="E432" s="13">
        <v>9</v>
      </c>
      <c r="F432" s="13">
        <f t="shared" si="112"/>
        <v>69.999999999999986</v>
      </c>
      <c r="G432" s="3">
        <v>33.200000000000003</v>
      </c>
      <c r="H432" s="3" t="s">
        <v>365</v>
      </c>
      <c r="I432" s="3">
        <v>26.1</v>
      </c>
      <c r="J432" s="20">
        <f t="shared" si="113"/>
        <v>2.0045044267036332</v>
      </c>
      <c r="K432" s="20">
        <f t="shared" si="114"/>
        <v>245.15035633459115</v>
      </c>
      <c r="L432" s="20">
        <f>K432-MOD(M431+180,360)</f>
        <v>107.15035633459115</v>
      </c>
      <c r="M432" s="3">
        <v>312</v>
      </c>
      <c r="N432" s="20" t="str">
        <f>IF(B432=B431, N431, IF(M432=".",".",IF(M432&lt;22.5,"N",IF(M432&lt;67.5,"NE",IF(M432&lt;112.5,"E",IF(M432&lt;157.5,"SE",IF(M432&lt;202.5,"S",IF(M432&lt;247.5,"SW",IF(M432&lt;292.5,"W",IF(M432&lt;337.5,"NW","N"))))))))))</f>
        <v>NW</v>
      </c>
      <c r="O432" s="20" t="str">
        <f t="shared" si="115"/>
        <v>SW</v>
      </c>
      <c r="P432" s="20">
        <f t="shared" si="128"/>
        <v>6</v>
      </c>
      <c r="Q432" s="21">
        <f t="shared" si="126"/>
        <v>11.595625664726281</v>
      </c>
      <c r="R432" s="21">
        <f t="shared" si="127"/>
        <v>11.595625664726281</v>
      </c>
      <c r="S432" s="8">
        <v>1</v>
      </c>
      <c r="T432" s="21" t="s">
        <v>4</v>
      </c>
      <c r="U432" s="21" t="str">
        <f t="shared" si="125"/>
        <v>.</v>
      </c>
      <c r="V432" s="3" t="s">
        <v>21</v>
      </c>
      <c r="W432" s="3">
        <v>2.4</v>
      </c>
      <c r="X432" s="3" t="s">
        <v>4</v>
      </c>
      <c r="Y432" s="14">
        <v>2</v>
      </c>
      <c r="Z432" s="14">
        <v>1</v>
      </c>
      <c r="AA432" s="14">
        <v>0</v>
      </c>
      <c r="AB432" s="23">
        <f t="shared" si="129"/>
        <v>0</v>
      </c>
      <c r="AC432" s="3" t="s">
        <v>294</v>
      </c>
      <c r="AD432" s="25">
        <v>0</v>
      </c>
      <c r="AE432" s="20">
        <f t="shared" si="116"/>
        <v>-4.8729279246552863</v>
      </c>
      <c r="AF432" s="20">
        <f t="shared" si="117"/>
        <v>-4.8729279246552863</v>
      </c>
      <c r="AG432" s="20">
        <f t="shared" si="123"/>
        <v>1</v>
      </c>
      <c r="AH432" s="20">
        <f t="shared" si="118"/>
        <v>11.595625664726281</v>
      </c>
      <c r="AI432" s="20">
        <f t="shared" si="119"/>
        <v>-78.773351500603823</v>
      </c>
      <c r="AJ432" s="20">
        <f t="shared" si="120"/>
        <v>70.927844274038932</v>
      </c>
      <c r="AK432" s="20">
        <f t="shared" si="121"/>
        <v>-10.522029652000299</v>
      </c>
      <c r="AL432" s="19">
        <v>106</v>
      </c>
      <c r="AM432" s="23">
        <f t="shared" si="122"/>
        <v>32.308800000000005</v>
      </c>
      <c r="AN432" s="19">
        <v>5.4454272662223078</v>
      </c>
    </row>
    <row r="433" spans="1:40" ht="13.5" thickBot="1" x14ac:dyDescent="0.25">
      <c r="A433" s="5">
        <v>42571</v>
      </c>
      <c r="B433" s="3">
        <v>41</v>
      </c>
      <c r="C433" s="26" t="s">
        <v>358</v>
      </c>
      <c r="D433" s="6">
        <v>0.42499999999999999</v>
      </c>
      <c r="E433" s="13">
        <v>10</v>
      </c>
      <c r="F433" s="13">
        <f t="shared" si="112"/>
        <v>128.00000000000003</v>
      </c>
      <c r="G433" s="3">
        <v>35</v>
      </c>
      <c r="H433" s="3" t="s">
        <v>365</v>
      </c>
      <c r="I433" s="3">
        <v>28</v>
      </c>
      <c r="J433" s="20" t="str">
        <f t="shared" si="113"/>
        <v>.</v>
      </c>
      <c r="K433" s="20" t="str">
        <f t="shared" si="114"/>
        <v>.</v>
      </c>
      <c r="L433" s="20" t="str">
        <f t="shared" si="124"/>
        <v>.</v>
      </c>
      <c r="M433" s="3">
        <v>312</v>
      </c>
      <c r="N433" s="20" t="str">
        <f>IF(B433=B433, N432, IF(M433=".",".",IF(M433&lt;22.5,"N",IF(M433&lt;67.5,"NE",IF(M433&lt;112.5,"E",IF(M433&lt;157.5,"SE",IF(M433&lt;202.5,"S",IF(M433&lt;247.5,"SW",IF(M433&lt;292.5,"W",IF(M433&lt;337.5,"NW","N"))))))))))</f>
        <v>NW</v>
      </c>
      <c r="O433" s="20" t="str">
        <f t="shared" si="115"/>
        <v>.</v>
      </c>
      <c r="P433" s="20" t="str">
        <f t="shared" si="128"/>
        <v>.</v>
      </c>
      <c r="Q433" s="21">
        <f t="shared" si="126"/>
        <v>0</v>
      </c>
      <c r="R433" s="21">
        <f t="shared" si="127"/>
        <v>11.595625664726281</v>
      </c>
      <c r="S433" s="8">
        <v>1</v>
      </c>
      <c r="T433" s="21" t="s">
        <v>4</v>
      </c>
      <c r="U433" s="21" t="str">
        <f t="shared" si="125"/>
        <v>.</v>
      </c>
      <c r="V433" s="3" t="s">
        <v>6</v>
      </c>
      <c r="W433" s="3">
        <v>5.8</v>
      </c>
      <c r="X433" s="3" t="s">
        <v>140</v>
      </c>
      <c r="Y433" s="14">
        <v>2</v>
      </c>
      <c r="Z433" s="14">
        <v>1</v>
      </c>
      <c r="AA433" s="14">
        <v>0</v>
      </c>
      <c r="AB433" s="23">
        <f t="shared" si="129"/>
        <v>0</v>
      </c>
      <c r="AC433" s="3" t="s">
        <v>294</v>
      </c>
      <c r="AD433" s="25">
        <v>0</v>
      </c>
      <c r="AE433" s="20">
        <f t="shared" si="116"/>
        <v>0</v>
      </c>
      <c r="AF433" s="20">
        <f t="shared" si="117"/>
        <v>0</v>
      </c>
      <c r="AG433" s="20">
        <f t="shared" si="123"/>
        <v>1</v>
      </c>
      <c r="AH433" s="20">
        <f t="shared" si="118"/>
        <v>0</v>
      </c>
      <c r="AI433" s="20">
        <f t="shared" si="119"/>
        <v>-78.773351500603823</v>
      </c>
      <c r="AJ433" s="20">
        <f t="shared" si="120"/>
        <v>70.927844274038932</v>
      </c>
      <c r="AK433" s="20">
        <f t="shared" si="121"/>
        <v>0</v>
      </c>
      <c r="AL433" s="19">
        <v>106</v>
      </c>
      <c r="AM433" s="23">
        <f t="shared" si="122"/>
        <v>32.308800000000005</v>
      </c>
      <c r="AN433" s="19">
        <v>5.4454272662223078</v>
      </c>
    </row>
    <row r="434" spans="1:40" ht="13.5" thickBot="1" x14ac:dyDescent="0.25">
      <c r="A434" s="5">
        <v>42571</v>
      </c>
      <c r="B434" s="3">
        <v>41</v>
      </c>
      <c r="C434" s="26" t="s">
        <v>358</v>
      </c>
      <c r="D434" s="6">
        <v>0.4694444444444445</v>
      </c>
      <c r="E434" s="13">
        <v>11</v>
      </c>
      <c r="F434" s="13">
        <f t="shared" si="112"/>
        <v>192.00000000000011</v>
      </c>
      <c r="G434" s="3">
        <v>26.5</v>
      </c>
      <c r="H434" s="3" t="s">
        <v>366</v>
      </c>
      <c r="I434" s="3">
        <v>24.3</v>
      </c>
      <c r="J434" s="20" t="str">
        <f t="shared" si="113"/>
        <v>.</v>
      </c>
      <c r="K434" s="20" t="str">
        <f t="shared" si="114"/>
        <v>.</v>
      </c>
      <c r="L434" s="20" t="str">
        <f t="shared" si="124"/>
        <v>.</v>
      </c>
      <c r="M434" s="3">
        <v>312</v>
      </c>
      <c r="N434" s="20" t="str">
        <f>IF(B434=B433, N433, IF(M434=".",".",IF(M434&lt;22.5,"N",IF(M434&lt;67.5,"NE",IF(M434&lt;112.5,"E",IF(M434&lt;157.5,"SE",IF(M434&lt;202.5,"S",IF(M434&lt;247.5,"SW",IF(M434&lt;292.5,"W",IF(M434&lt;337.5,"NW","N"))))))))))</f>
        <v>NW</v>
      </c>
      <c r="O434" s="20" t="str">
        <f t="shared" si="115"/>
        <v>.</v>
      </c>
      <c r="P434" s="20" t="str">
        <f t="shared" si="128"/>
        <v>.</v>
      </c>
      <c r="Q434" s="21">
        <f t="shared" si="126"/>
        <v>0</v>
      </c>
      <c r="R434" s="21">
        <f t="shared" si="127"/>
        <v>11.595625664726281</v>
      </c>
      <c r="S434" s="8">
        <v>1</v>
      </c>
      <c r="T434" s="21" t="s">
        <v>4</v>
      </c>
      <c r="U434" s="21" t="str">
        <f t="shared" si="125"/>
        <v>.</v>
      </c>
      <c r="V434" s="3" t="s">
        <v>6</v>
      </c>
      <c r="W434" s="3">
        <v>3.9</v>
      </c>
      <c r="X434" s="3" t="s">
        <v>4</v>
      </c>
      <c r="Y434" s="14">
        <v>2</v>
      </c>
      <c r="Z434" s="14">
        <v>1</v>
      </c>
      <c r="AA434" s="14">
        <v>0</v>
      </c>
      <c r="AB434" s="23">
        <f t="shared" si="129"/>
        <v>0</v>
      </c>
      <c r="AC434" s="3" t="s">
        <v>294</v>
      </c>
      <c r="AD434" s="25">
        <v>0</v>
      </c>
      <c r="AE434" s="20">
        <f t="shared" si="116"/>
        <v>0</v>
      </c>
      <c r="AF434" s="20">
        <f t="shared" si="117"/>
        <v>0</v>
      </c>
      <c r="AG434" s="20">
        <f t="shared" si="123"/>
        <v>1</v>
      </c>
      <c r="AH434" s="20">
        <f t="shared" si="118"/>
        <v>0</v>
      </c>
      <c r="AI434" s="20">
        <f t="shared" si="119"/>
        <v>-78.773351500603823</v>
      </c>
      <c r="AJ434" s="20">
        <f t="shared" si="120"/>
        <v>70.927844274038932</v>
      </c>
      <c r="AK434" s="20">
        <f t="shared" si="121"/>
        <v>0</v>
      </c>
      <c r="AL434" s="19">
        <v>106</v>
      </c>
      <c r="AM434" s="23">
        <f t="shared" si="122"/>
        <v>32.308800000000005</v>
      </c>
      <c r="AN434" s="19">
        <v>5.4454272662223078</v>
      </c>
    </row>
    <row r="435" spans="1:40" ht="13.5" thickBot="1" x14ac:dyDescent="0.25">
      <c r="A435" s="5">
        <v>42571</v>
      </c>
      <c r="B435" s="3">
        <v>41</v>
      </c>
      <c r="C435" s="26" t="s">
        <v>358</v>
      </c>
      <c r="D435" s="6">
        <v>0.50416666666666665</v>
      </c>
      <c r="E435" s="13">
        <v>12</v>
      </c>
      <c r="F435" s="13">
        <f t="shared" si="112"/>
        <v>242</v>
      </c>
      <c r="G435" s="3">
        <v>28.8</v>
      </c>
      <c r="H435" s="3" t="s">
        <v>366</v>
      </c>
      <c r="I435" s="3">
        <v>24.6</v>
      </c>
      <c r="J435" s="20" t="str">
        <f t="shared" si="113"/>
        <v>.</v>
      </c>
      <c r="K435" s="20" t="str">
        <f t="shared" si="114"/>
        <v>.</v>
      </c>
      <c r="L435" s="20" t="str">
        <f t="shared" si="124"/>
        <v>.</v>
      </c>
      <c r="M435" s="3">
        <v>312</v>
      </c>
      <c r="N435" s="20" t="str">
        <f>IF(B435=B435, N434, IF(M435=".",".",IF(M435&lt;22.5,"N",IF(M435&lt;67.5,"NE",IF(M435&lt;112.5,"E",IF(M435&lt;157.5,"SE",IF(M435&lt;202.5,"S",IF(M435&lt;247.5,"SW",IF(M435&lt;292.5,"W",IF(M435&lt;337.5,"NW","N"))))))))))</f>
        <v>NW</v>
      </c>
      <c r="O435" s="20" t="str">
        <f t="shared" si="115"/>
        <v>.</v>
      </c>
      <c r="P435" s="20" t="str">
        <f t="shared" si="128"/>
        <v>.</v>
      </c>
      <c r="Q435" s="21">
        <f t="shared" si="126"/>
        <v>0</v>
      </c>
      <c r="R435" s="21">
        <f t="shared" si="127"/>
        <v>11.595625664726281</v>
      </c>
      <c r="S435" s="8">
        <v>1</v>
      </c>
      <c r="T435" s="21" t="s">
        <v>4</v>
      </c>
      <c r="U435" s="21" t="str">
        <f t="shared" si="125"/>
        <v>.</v>
      </c>
      <c r="V435" s="3" t="s">
        <v>6</v>
      </c>
      <c r="W435" s="3">
        <v>4.5999999999999996</v>
      </c>
      <c r="X435" s="3" t="s">
        <v>4</v>
      </c>
      <c r="Y435" s="14">
        <v>2</v>
      </c>
      <c r="Z435" s="14">
        <v>1</v>
      </c>
      <c r="AA435" s="14">
        <v>0</v>
      </c>
      <c r="AB435" s="23">
        <f t="shared" si="129"/>
        <v>0</v>
      </c>
      <c r="AC435" s="3" t="s">
        <v>294</v>
      </c>
      <c r="AD435" s="25">
        <v>0</v>
      </c>
      <c r="AE435" s="20">
        <f t="shared" si="116"/>
        <v>0</v>
      </c>
      <c r="AF435" s="20">
        <f t="shared" si="117"/>
        <v>0</v>
      </c>
      <c r="AG435" s="20">
        <f t="shared" si="123"/>
        <v>1</v>
      </c>
      <c r="AH435" s="20">
        <f t="shared" si="118"/>
        <v>0</v>
      </c>
      <c r="AI435" s="20">
        <f t="shared" si="119"/>
        <v>-78.773351500603823</v>
      </c>
      <c r="AJ435" s="20">
        <f t="shared" si="120"/>
        <v>70.927844274038932</v>
      </c>
      <c r="AK435" s="20">
        <f t="shared" si="121"/>
        <v>0</v>
      </c>
      <c r="AL435" s="19">
        <v>106</v>
      </c>
      <c r="AM435" s="23">
        <f t="shared" si="122"/>
        <v>32.308800000000005</v>
      </c>
      <c r="AN435" s="19">
        <v>5.4454272662223078</v>
      </c>
    </row>
    <row r="436" spans="1:40" ht="13.5" thickBot="1" x14ac:dyDescent="0.25">
      <c r="A436" s="5">
        <v>42571</v>
      </c>
      <c r="B436" s="3">
        <v>41</v>
      </c>
      <c r="C436" s="26" t="s">
        <v>358</v>
      </c>
      <c r="D436" s="6">
        <v>0.54791666666666672</v>
      </c>
      <c r="E436" s="13">
        <v>13</v>
      </c>
      <c r="F436" s="13">
        <f t="shared" si="112"/>
        <v>305.00000000000011</v>
      </c>
      <c r="G436" s="3">
        <v>53.5</v>
      </c>
      <c r="H436" s="3" t="s">
        <v>365</v>
      </c>
      <c r="I436" s="3">
        <v>30.6</v>
      </c>
      <c r="J436" s="20" t="str">
        <f t="shared" si="113"/>
        <v>.</v>
      </c>
      <c r="K436" s="20" t="str">
        <f t="shared" si="114"/>
        <v>.</v>
      </c>
      <c r="L436" s="20" t="str">
        <f t="shared" si="124"/>
        <v>.</v>
      </c>
      <c r="M436" s="3">
        <v>312</v>
      </c>
      <c r="N436" s="20" t="str">
        <f>IF(B436=B435, N435, IF(M436=".",".",IF(M436&lt;22.5,"N",IF(M436&lt;67.5,"NE",IF(M436&lt;112.5,"E",IF(M436&lt;157.5,"SE",IF(M436&lt;202.5,"S",IF(M436&lt;247.5,"SW",IF(M436&lt;292.5,"W",IF(M436&lt;337.5,"NW","N"))))))))))</f>
        <v>NW</v>
      </c>
      <c r="O436" s="20" t="str">
        <f t="shared" si="115"/>
        <v>.</v>
      </c>
      <c r="P436" s="20" t="str">
        <f t="shared" si="128"/>
        <v>.</v>
      </c>
      <c r="Q436" s="21">
        <f t="shared" si="126"/>
        <v>0</v>
      </c>
      <c r="R436" s="21">
        <f t="shared" si="127"/>
        <v>11.595625664726281</v>
      </c>
      <c r="S436" s="8">
        <v>1</v>
      </c>
      <c r="T436" s="21" t="s">
        <v>4</v>
      </c>
      <c r="U436" s="21" t="str">
        <f t="shared" si="125"/>
        <v>.</v>
      </c>
      <c r="V436" s="3" t="s">
        <v>6</v>
      </c>
      <c r="W436" s="3">
        <v>1</v>
      </c>
      <c r="X436" s="3" t="s">
        <v>4</v>
      </c>
      <c r="Y436" s="14">
        <v>0</v>
      </c>
      <c r="Z436" s="14">
        <v>0</v>
      </c>
      <c r="AA436" s="14">
        <v>1</v>
      </c>
      <c r="AB436" s="23">
        <f t="shared" si="129"/>
        <v>1</v>
      </c>
      <c r="AC436" s="3" t="s">
        <v>294</v>
      </c>
      <c r="AD436" s="25">
        <v>0</v>
      </c>
      <c r="AE436" s="20">
        <f t="shared" si="116"/>
        <v>0</v>
      </c>
      <c r="AF436" s="20">
        <f t="shared" si="117"/>
        <v>0</v>
      </c>
      <c r="AG436" s="20">
        <f t="shared" si="123"/>
        <v>1</v>
      </c>
      <c r="AH436" s="20">
        <f t="shared" si="118"/>
        <v>0</v>
      </c>
      <c r="AI436" s="20">
        <f t="shared" si="119"/>
        <v>-78.773351500603823</v>
      </c>
      <c r="AJ436" s="20">
        <f t="shared" si="120"/>
        <v>70.927844274038932</v>
      </c>
      <c r="AK436" s="20">
        <f t="shared" si="121"/>
        <v>0</v>
      </c>
      <c r="AL436" s="19">
        <v>106</v>
      </c>
      <c r="AM436" s="23">
        <f t="shared" si="122"/>
        <v>32.308800000000005</v>
      </c>
      <c r="AN436" s="19">
        <v>5.4454272662223078</v>
      </c>
    </row>
    <row r="437" spans="1:40" ht="13.5" thickBot="1" x14ac:dyDescent="0.25">
      <c r="A437" s="5">
        <v>42571</v>
      </c>
      <c r="B437" s="3">
        <v>41</v>
      </c>
      <c r="C437" s="26" t="s">
        <v>358</v>
      </c>
      <c r="D437" s="6">
        <v>0.59652777777777777</v>
      </c>
      <c r="E437" s="13">
        <v>14</v>
      </c>
      <c r="F437" s="13">
        <f t="shared" si="112"/>
        <v>375</v>
      </c>
      <c r="G437" s="3">
        <v>49.7</v>
      </c>
      <c r="H437" s="3" t="s">
        <v>365</v>
      </c>
      <c r="I437" s="3">
        <v>30.7</v>
      </c>
      <c r="J437" s="20" t="str">
        <f t="shared" si="113"/>
        <v>.</v>
      </c>
      <c r="K437" s="20" t="str">
        <f t="shared" si="114"/>
        <v>.</v>
      </c>
      <c r="L437" s="20" t="str">
        <f t="shared" si="124"/>
        <v>.</v>
      </c>
      <c r="M437" s="3">
        <v>312</v>
      </c>
      <c r="N437" s="20" t="str">
        <f>IF(B437=B436, N436, IF(M437=".",".",IF(M437&lt;22.5,"N",IF(M437&lt;67.5,"NE",IF(M437&lt;112.5,"E",IF(M437&lt;157.5,"SE",IF(M437&lt;202.5,"S",IF(M437&lt;247.5,"SW",IF(M437&lt;292.5,"W",IF(M437&lt;337.5,"NW","N"))))))))))</f>
        <v>NW</v>
      </c>
      <c r="O437" s="20" t="str">
        <f t="shared" si="115"/>
        <v>.</v>
      </c>
      <c r="P437" s="20" t="str">
        <f t="shared" si="128"/>
        <v>.</v>
      </c>
      <c r="Q437" s="21">
        <f t="shared" si="126"/>
        <v>0</v>
      </c>
      <c r="R437" s="21">
        <f t="shared" si="127"/>
        <v>11.595625664726281</v>
      </c>
      <c r="S437" s="8">
        <v>1</v>
      </c>
      <c r="T437" s="21">
        <f>SQRT((AJ437-AJ431)^2+(AI437-AI431)^2)</f>
        <v>11.595625664726281</v>
      </c>
      <c r="U437" s="21">
        <f t="shared" si="125"/>
        <v>1</v>
      </c>
      <c r="V437" s="3" t="s">
        <v>6</v>
      </c>
      <c r="W437" s="3">
        <v>4.3</v>
      </c>
      <c r="X437" s="3" t="s">
        <v>4</v>
      </c>
      <c r="Y437" s="14">
        <v>0</v>
      </c>
      <c r="Z437" s="14">
        <v>0</v>
      </c>
      <c r="AA437" s="14">
        <v>1</v>
      </c>
      <c r="AB437" s="23" t="str">
        <f t="shared" si="129"/>
        <v>.</v>
      </c>
      <c r="AC437" s="3" t="s">
        <v>294</v>
      </c>
      <c r="AD437" s="25">
        <v>0</v>
      </c>
      <c r="AE437" s="20">
        <f t="shared" si="116"/>
        <v>0</v>
      </c>
      <c r="AF437" s="20">
        <f t="shared" si="117"/>
        <v>0</v>
      </c>
      <c r="AG437" s="20">
        <f t="shared" si="123"/>
        <v>1</v>
      </c>
      <c r="AH437" s="20">
        <f t="shared" si="118"/>
        <v>0</v>
      </c>
      <c r="AI437" s="20">
        <f t="shared" si="119"/>
        <v>-78.773351500603823</v>
      </c>
      <c r="AJ437" s="20">
        <f t="shared" si="120"/>
        <v>70.927844274038932</v>
      </c>
      <c r="AK437" s="20">
        <f t="shared" si="121"/>
        <v>0</v>
      </c>
      <c r="AL437" s="19">
        <v>106</v>
      </c>
      <c r="AM437" s="23">
        <f t="shared" si="122"/>
        <v>32.308800000000005</v>
      </c>
      <c r="AN437" s="19">
        <v>5.4454272662223078</v>
      </c>
    </row>
    <row r="438" spans="1:40" ht="13.5" thickBot="1" x14ac:dyDescent="0.25">
      <c r="A438" s="5">
        <v>42571</v>
      </c>
      <c r="B438" s="3">
        <v>41</v>
      </c>
      <c r="C438" s="26" t="s">
        <v>358</v>
      </c>
      <c r="D438" s="6">
        <v>0.63263888888888886</v>
      </c>
      <c r="E438" s="13">
        <v>15</v>
      </c>
      <c r="F438" s="13">
        <f t="shared" si="112"/>
        <v>427</v>
      </c>
      <c r="G438" s="3">
        <v>48</v>
      </c>
      <c r="H438" s="3" t="s">
        <v>365</v>
      </c>
      <c r="I438" s="3">
        <v>31.7</v>
      </c>
      <c r="J438" s="20" t="str">
        <f t="shared" si="113"/>
        <v>.</v>
      </c>
      <c r="K438" s="20" t="str">
        <f t="shared" si="114"/>
        <v>.</v>
      </c>
      <c r="L438" s="20" t="str">
        <f t="shared" si="124"/>
        <v>.</v>
      </c>
      <c r="M438" s="3" t="s">
        <v>4</v>
      </c>
      <c r="N438" s="20" t="str">
        <f>IF(B438=B438, N437, IF(M438=".",".",IF(M438&lt;22.5,"N",IF(M438&lt;67.5,"NE",IF(M438&lt;112.5,"E",IF(M438&lt;157.5,"SE",IF(M438&lt;202.5,"S",IF(M438&lt;247.5,"SW",IF(M438&lt;292.5,"W",IF(M438&lt;337.5,"NW","N"))))))))))</f>
        <v>NW</v>
      </c>
      <c r="O438" s="20" t="str">
        <f t="shared" si="115"/>
        <v>.</v>
      </c>
      <c r="P438" s="20" t="str">
        <f t="shared" si="128"/>
        <v>.</v>
      </c>
      <c r="Q438" s="21" t="str">
        <f t="shared" si="126"/>
        <v>.</v>
      </c>
      <c r="R438" s="21" t="str">
        <f t="shared" si="127"/>
        <v>.</v>
      </c>
      <c r="S438" s="8" t="s">
        <v>4</v>
      </c>
      <c r="T438" s="21" t="s">
        <v>4</v>
      </c>
      <c r="U438" s="21" t="str">
        <f t="shared" si="125"/>
        <v>.</v>
      </c>
      <c r="V438" s="3" t="s">
        <v>4</v>
      </c>
      <c r="W438" s="3">
        <v>5.0999999999999996</v>
      </c>
      <c r="X438" s="3" t="s">
        <v>147</v>
      </c>
      <c r="Y438" s="14">
        <v>0</v>
      </c>
      <c r="Z438" s="14">
        <v>0</v>
      </c>
      <c r="AA438" s="14">
        <v>1</v>
      </c>
      <c r="AB438" s="23" t="str">
        <f t="shared" si="129"/>
        <v>.</v>
      </c>
      <c r="AC438" s="3" t="s">
        <v>294</v>
      </c>
      <c r="AD438" s="25">
        <v>0</v>
      </c>
      <c r="AE438" s="20" t="str">
        <f t="shared" si="116"/>
        <v>.</v>
      </c>
      <c r="AF438" s="20" t="str">
        <f t="shared" si="117"/>
        <v>.</v>
      </c>
      <c r="AG438" s="20" t="str">
        <f t="shared" si="123"/>
        <v>.</v>
      </c>
      <c r="AH438" s="20" t="str">
        <f t="shared" si="118"/>
        <v>.</v>
      </c>
      <c r="AI438" s="20" t="str">
        <f t="shared" si="119"/>
        <v>.</v>
      </c>
      <c r="AJ438" s="20" t="str">
        <f t="shared" si="120"/>
        <v>.</v>
      </c>
      <c r="AK438" s="20" t="str">
        <f t="shared" si="121"/>
        <v>.</v>
      </c>
      <c r="AL438" s="19" t="s">
        <v>4</v>
      </c>
      <c r="AM438" s="23" t="str">
        <f t="shared" si="122"/>
        <v>.</v>
      </c>
      <c r="AN438" s="19" t="s">
        <v>4</v>
      </c>
    </row>
    <row r="439" spans="1:40" ht="13.5" thickBot="1" x14ac:dyDescent="0.25">
      <c r="A439" s="5">
        <v>42571</v>
      </c>
      <c r="B439" s="3">
        <v>41</v>
      </c>
      <c r="C439" s="26" t="s">
        <v>358</v>
      </c>
      <c r="D439" s="6">
        <v>0.67638888888888893</v>
      </c>
      <c r="E439" s="13">
        <v>16</v>
      </c>
      <c r="F439" s="13">
        <f t="shared" si="112"/>
        <v>490.00000000000011</v>
      </c>
      <c r="G439" s="3">
        <v>48.5</v>
      </c>
      <c r="H439" s="3" t="s">
        <v>365</v>
      </c>
      <c r="I439" s="3">
        <v>34.5</v>
      </c>
      <c r="J439" s="20" t="str">
        <f t="shared" si="113"/>
        <v>.</v>
      </c>
      <c r="K439" s="20" t="str">
        <f t="shared" si="114"/>
        <v>.</v>
      </c>
      <c r="L439" s="20" t="str">
        <f t="shared" si="124"/>
        <v>.</v>
      </c>
      <c r="M439" s="3" t="s">
        <v>4</v>
      </c>
      <c r="N439" s="20" t="str">
        <f>IF(B439=B438, N438, IF(M439=".",".",IF(M439&lt;22.5,"N",IF(M439&lt;67.5,"NE",IF(M439&lt;112.5,"E",IF(M439&lt;157.5,"SE",IF(M439&lt;202.5,"S",IF(M439&lt;247.5,"SW",IF(M439&lt;292.5,"W",IF(M439&lt;337.5,"NW","N"))))))))))</f>
        <v>NW</v>
      </c>
      <c r="O439" s="20" t="str">
        <f t="shared" si="115"/>
        <v>.</v>
      </c>
      <c r="P439" s="20" t="str">
        <f t="shared" si="128"/>
        <v>.</v>
      </c>
      <c r="Q439" s="21" t="str">
        <f t="shared" si="126"/>
        <v>.</v>
      </c>
      <c r="R439" s="21" t="str">
        <f t="shared" si="127"/>
        <v>.</v>
      </c>
      <c r="S439" s="8" t="s">
        <v>4</v>
      </c>
      <c r="T439" s="21" t="s">
        <v>4</v>
      </c>
      <c r="U439" s="21" t="str">
        <f t="shared" si="125"/>
        <v>.</v>
      </c>
      <c r="V439" s="3" t="s">
        <v>4</v>
      </c>
      <c r="W439" s="3">
        <v>2</v>
      </c>
      <c r="X439" s="3" t="s">
        <v>147</v>
      </c>
      <c r="Y439" s="14">
        <v>0</v>
      </c>
      <c r="Z439" s="14">
        <v>0</v>
      </c>
      <c r="AA439" s="14">
        <v>1</v>
      </c>
      <c r="AB439" s="23" t="str">
        <f t="shared" si="129"/>
        <v>.</v>
      </c>
      <c r="AC439" s="3" t="s">
        <v>294</v>
      </c>
      <c r="AD439" s="25">
        <v>0</v>
      </c>
      <c r="AE439" s="20" t="str">
        <f t="shared" si="116"/>
        <v>.</v>
      </c>
      <c r="AF439" s="20" t="str">
        <f t="shared" si="117"/>
        <v>.</v>
      </c>
      <c r="AG439" s="20" t="str">
        <f t="shared" si="123"/>
        <v>.</v>
      </c>
      <c r="AH439" s="20" t="str">
        <f t="shared" si="118"/>
        <v>.</v>
      </c>
      <c r="AI439" s="20" t="str">
        <f t="shared" si="119"/>
        <v>.</v>
      </c>
      <c r="AJ439" s="20" t="str">
        <f t="shared" si="120"/>
        <v>.</v>
      </c>
      <c r="AK439" s="20" t="str">
        <f t="shared" si="121"/>
        <v>.</v>
      </c>
      <c r="AL439" s="19" t="s">
        <v>4</v>
      </c>
      <c r="AM439" s="23" t="str">
        <f t="shared" si="122"/>
        <v>.</v>
      </c>
      <c r="AN439" s="19" t="s">
        <v>4</v>
      </c>
    </row>
    <row r="440" spans="1:40" ht="13.5" thickBot="1" x14ac:dyDescent="0.25">
      <c r="A440" s="5">
        <v>42571</v>
      </c>
      <c r="B440" s="3">
        <v>41</v>
      </c>
      <c r="C440" s="26" t="s">
        <v>358</v>
      </c>
      <c r="D440" s="6">
        <v>0.71250000000000002</v>
      </c>
      <c r="E440" s="13">
        <v>17</v>
      </c>
      <c r="F440" s="13">
        <f t="shared" si="112"/>
        <v>542.00000000000011</v>
      </c>
      <c r="G440" s="3">
        <v>33.4</v>
      </c>
      <c r="H440" s="3" t="s">
        <v>365</v>
      </c>
      <c r="I440" s="3">
        <v>30.1</v>
      </c>
      <c r="J440" s="20" t="str">
        <f t="shared" si="113"/>
        <v>.</v>
      </c>
      <c r="K440" s="20" t="str">
        <f t="shared" si="114"/>
        <v>.</v>
      </c>
      <c r="L440" s="20" t="str">
        <f t="shared" si="124"/>
        <v>.</v>
      </c>
      <c r="M440" s="3" t="s">
        <v>4</v>
      </c>
      <c r="N440" s="20" t="str">
        <f>IF(B440=B440, N439, IF(M440=".",".",IF(M440&lt;22.5,"N",IF(M440&lt;67.5,"NE",IF(M440&lt;112.5,"E",IF(M440&lt;157.5,"SE",IF(M440&lt;202.5,"S",IF(M440&lt;247.5,"SW",IF(M440&lt;292.5,"W",IF(M440&lt;337.5,"NW","N"))))))))))</f>
        <v>NW</v>
      </c>
      <c r="O440" s="20" t="str">
        <f t="shared" si="115"/>
        <v>.</v>
      </c>
      <c r="P440" s="20" t="str">
        <f t="shared" si="128"/>
        <v>.</v>
      </c>
      <c r="Q440" s="21" t="str">
        <f t="shared" si="126"/>
        <v>.</v>
      </c>
      <c r="R440" s="21" t="str">
        <f t="shared" si="127"/>
        <v>.</v>
      </c>
      <c r="S440" s="8" t="s">
        <v>4</v>
      </c>
      <c r="T440" s="21" t="s">
        <v>4</v>
      </c>
      <c r="U440" s="21" t="str">
        <f t="shared" si="125"/>
        <v>.</v>
      </c>
      <c r="V440" s="3" t="s">
        <v>4</v>
      </c>
      <c r="W440" s="3">
        <v>2.2999999999999998</v>
      </c>
      <c r="X440" s="3" t="s">
        <v>147</v>
      </c>
      <c r="Y440" s="14">
        <v>0</v>
      </c>
      <c r="Z440" s="14">
        <v>0</v>
      </c>
      <c r="AA440" s="14">
        <v>1</v>
      </c>
      <c r="AB440" s="23" t="str">
        <f t="shared" si="129"/>
        <v>.</v>
      </c>
      <c r="AC440" s="3" t="s">
        <v>294</v>
      </c>
      <c r="AD440" s="25">
        <v>0</v>
      </c>
      <c r="AE440" s="20" t="str">
        <f t="shared" si="116"/>
        <v>.</v>
      </c>
      <c r="AF440" s="20" t="str">
        <f t="shared" si="117"/>
        <v>.</v>
      </c>
      <c r="AG440" s="20" t="str">
        <f t="shared" si="123"/>
        <v>.</v>
      </c>
      <c r="AH440" s="20" t="str">
        <f t="shared" si="118"/>
        <v>.</v>
      </c>
      <c r="AI440" s="20" t="str">
        <f t="shared" si="119"/>
        <v>.</v>
      </c>
      <c r="AJ440" s="20" t="str">
        <f t="shared" si="120"/>
        <v>.</v>
      </c>
      <c r="AK440" s="20" t="str">
        <f t="shared" si="121"/>
        <v>.</v>
      </c>
      <c r="AL440" s="19" t="s">
        <v>4</v>
      </c>
      <c r="AM440" s="23" t="str">
        <f t="shared" si="122"/>
        <v>.</v>
      </c>
      <c r="AN440" s="19" t="s">
        <v>4</v>
      </c>
    </row>
    <row r="441" spans="1:40" ht="13.5" thickBot="1" x14ac:dyDescent="0.25">
      <c r="A441" s="5">
        <v>42571</v>
      </c>
      <c r="B441" s="3">
        <v>41</v>
      </c>
      <c r="C441" s="26" t="s">
        <v>358</v>
      </c>
      <c r="D441" s="6">
        <v>0.75277777777777777</v>
      </c>
      <c r="E441" s="13">
        <v>18</v>
      </c>
      <c r="F441" s="13">
        <f t="shared" si="112"/>
        <v>600.00000000000011</v>
      </c>
      <c r="G441" s="3">
        <v>30.6</v>
      </c>
      <c r="H441" s="3" t="s">
        <v>365</v>
      </c>
      <c r="I441" s="3">
        <v>28.2</v>
      </c>
      <c r="J441" s="20" t="str">
        <f t="shared" si="113"/>
        <v>.</v>
      </c>
      <c r="K441" s="20" t="str">
        <f t="shared" si="114"/>
        <v>.</v>
      </c>
      <c r="L441" s="20" t="str">
        <f t="shared" si="124"/>
        <v>.</v>
      </c>
      <c r="M441" s="3" t="s">
        <v>4</v>
      </c>
      <c r="N441" s="20" t="str">
        <f>IF(B441=B440, N440, IF(M441=".",".",IF(M441&lt;22.5,"N",IF(M441&lt;67.5,"NE",IF(M441&lt;112.5,"E",IF(M441&lt;157.5,"SE",IF(M441&lt;202.5,"S",IF(M441&lt;247.5,"SW",IF(M441&lt;292.5,"W",IF(M441&lt;337.5,"NW","N"))))))))))</f>
        <v>NW</v>
      </c>
      <c r="O441" s="20" t="str">
        <f t="shared" si="115"/>
        <v>.</v>
      </c>
      <c r="P441" s="20" t="str">
        <f t="shared" si="128"/>
        <v>.</v>
      </c>
      <c r="Q441" s="21" t="str">
        <f t="shared" si="126"/>
        <v>.</v>
      </c>
      <c r="R441" s="21" t="str">
        <f t="shared" si="127"/>
        <v>.</v>
      </c>
      <c r="S441" s="8" t="s">
        <v>4</v>
      </c>
      <c r="T441" s="21" t="s">
        <v>4</v>
      </c>
      <c r="U441" s="21" t="str">
        <f t="shared" si="125"/>
        <v>.</v>
      </c>
      <c r="V441" s="3" t="s">
        <v>4</v>
      </c>
      <c r="W441" s="3">
        <v>0.6</v>
      </c>
      <c r="X441" s="3" t="s">
        <v>147</v>
      </c>
      <c r="Y441" s="14">
        <v>0</v>
      </c>
      <c r="Z441" s="14">
        <v>0</v>
      </c>
      <c r="AA441" s="14">
        <v>1</v>
      </c>
      <c r="AB441" s="23" t="str">
        <f t="shared" si="129"/>
        <v>.</v>
      </c>
      <c r="AC441" s="3" t="s">
        <v>294</v>
      </c>
      <c r="AD441" s="25">
        <v>0</v>
      </c>
      <c r="AE441" s="20" t="str">
        <f t="shared" si="116"/>
        <v>.</v>
      </c>
      <c r="AF441" s="20" t="str">
        <f t="shared" si="117"/>
        <v>.</v>
      </c>
      <c r="AG441" s="20" t="str">
        <f t="shared" si="123"/>
        <v>.</v>
      </c>
      <c r="AH441" s="20" t="str">
        <f t="shared" si="118"/>
        <v>.</v>
      </c>
      <c r="AI441" s="20" t="str">
        <f t="shared" si="119"/>
        <v>.</v>
      </c>
      <c r="AJ441" s="20" t="str">
        <f t="shared" si="120"/>
        <v>.</v>
      </c>
      <c r="AK441" s="20" t="str">
        <f t="shared" si="121"/>
        <v>.</v>
      </c>
      <c r="AL441" s="19" t="s">
        <v>4</v>
      </c>
      <c r="AM441" s="23" t="str">
        <f t="shared" si="122"/>
        <v>.</v>
      </c>
      <c r="AN441" s="19" t="s">
        <v>4</v>
      </c>
    </row>
    <row r="442" spans="1:40" ht="13.5" thickBot="1" x14ac:dyDescent="0.25">
      <c r="A442" s="5">
        <v>42571</v>
      </c>
      <c r="B442" s="3">
        <v>42</v>
      </c>
      <c r="C442" s="26" t="s">
        <v>358</v>
      </c>
      <c r="D442" s="6">
        <v>0.33611111111111108</v>
      </c>
      <c r="E442" s="13">
        <v>8</v>
      </c>
      <c r="F442" s="13">
        <f t="shared" si="112"/>
        <v>0</v>
      </c>
      <c r="G442" s="3">
        <v>27.3</v>
      </c>
      <c r="H442" s="3" t="s">
        <v>366</v>
      </c>
      <c r="I442" s="3">
        <v>23</v>
      </c>
      <c r="J442" s="20" t="str">
        <f t="shared" si="113"/>
        <v>.</v>
      </c>
      <c r="K442" s="20" t="str">
        <f t="shared" si="114"/>
        <v>.</v>
      </c>
      <c r="L442" s="20" t="str">
        <f t="shared" si="124"/>
        <v>.</v>
      </c>
      <c r="M442" s="3">
        <v>318</v>
      </c>
      <c r="N442" s="20" t="str">
        <f>IF(B442=B442, N441, IF(M442=".",".",IF(M442&lt;22.5,"N",IF(M442&lt;67.5,"NE",IF(M442&lt;112.5,"E",IF(M442&lt;157.5,"SE",IF(M442&lt;202.5,"S",IF(M442&lt;247.5,"SW",IF(M442&lt;292.5,"W",IF(M442&lt;337.5,"NW","N"))))))))))</f>
        <v>NW</v>
      </c>
      <c r="O442" s="20" t="str">
        <f t="shared" si="115"/>
        <v>.</v>
      </c>
      <c r="P442" s="20" t="str">
        <f t="shared" si="128"/>
        <v>.</v>
      </c>
      <c r="Q442" s="21">
        <f t="shared" si="126"/>
        <v>0</v>
      </c>
      <c r="R442" s="21">
        <f t="shared" si="127"/>
        <v>0</v>
      </c>
      <c r="S442" s="8">
        <v>1</v>
      </c>
      <c r="T442" s="21" t="s">
        <v>4</v>
      </c>
      <c r="U442" s="21" t="str">
        <f t="shared" si="125"/>
        <v>.</v>
      </c>
      <c r="V442" s="3" t="s">
        <v>128</v>
      </c>
      <c r="W442" s="3">
        <v>3.7</v>
      </c>
      <c r="X442" s="3" t="s">
        <v>4</v>
      </c>
      <c r="Y442" s="14">
        <v>2</v>
      </c>
      <c r="Z442" s="14">
        <v>1</v>
      </c>
      <c r="AA442" s="14">
        <v>0</v>
      </c>
      <c r="AB442" s="23">
        <f t="shared" si="129"/>
        <v>0</v>
      </c>
      <c r="AC442" s="3" t="s">
        <v>295</v>
      </c>
      <c r="AD442" s="25">
        <v>0</v>
      </c>
      <c r="AE442" s="20" t="str">
        <f t="shared" si="116"/>
        <v>.</v>
      </c>
      <c r="AF442" s="20" t="str">
        <f t="shared" si="117"/>
        <v>.</v>
      </c>
      <c r="AG442" s="20" t="str">
        <f t="shared" si="123"/>
        <v>.</v>
      </c>
      <c r="AH442" s="20" t="str">
        <f t="shared" si="118"/>
        <v>.</v>
      </c>
      <c r="AI442" s="20">
        <f t="shared" si="119"/>
        <v>-68.251321848603524</v>
      </c>
      <c r="AJ442" s="20">
        <f t="shared" si="120"/>
        <v>75.800772198694219</v>
      </c>
      <c r="AK442" s="20" t="str">
        <f t="shared" si="121"/>
        <v>.</v>
      </c>
      <c r="AL442" s="19">
        <v>102</v>
      </c>
      <c r="AM442" s="23">
        <f t="shared" si="122"/>
        <v>31.089600000000001</v>
      </c>
      <c r="AN442" s="19">
        <v>5.5501470213419681</v>
      </c>
    </row>
    <row r="443" spans="1:40" ht="13.5" thickBot="1" x14ac:dyDescent="0.25">
      <c r="A443" s="5">
        <v>42571</v>
      </c>
      <c r="B443" s="3">
        <v>42</v>
      </c>
      <c r="C443" s="26" t="s">
        <v>358</v>
      </c>
      <c r="D443" s="6">
        <v>0.38472222222222219</v>
      </c>
      <c r="E443" s="13">
        <v>9</v>
      </c>
      <c r="F443" s="13">
        <f t="shared" si="112"/>
        <v>69.999999999999986</v>
      </c>
      <c r="G443" s="3">
        <v>35.200000000000003</v>
      </c>
      <c r="H443" s="3" t="s">
        <v>365</v>
      </c>
      <c r="I443" s="3">
        <v>26.1</v>
      </c>
      <c r="J443" s="20">
        <f t="shared" si="113"/>
        <v>2.263383186343527</v>
      </c>
      <c r="K443" s="20">
        <f t="shared" si="114"/>
        <v>230.31769600164355</v>
      </c>
      <c r="L443" s="20">
        <f>K443-MOD(M442+180,360)</f>
        <v>92.317696001643554</v>
      </c>
      <c r="M443" s="3">
        <v>312</v>
      </c>
      <c r="N443" s="20" t="str">
        <f>IF(B443=B442, N442, IF(M443=".",".",IF(M443&lt;22.5,"N",IF(M443&lt;67.5,"NE",IF(M443&lt;112.5,"E",IF(M443&lt;157.5,"SE",IF(M443&lt;202.5,"S",IF(M443&lt;247.5,"SW",IF(M443&lt;292.5,"W",IF(M443&lt;337.5,"NW","N"))))))))))</f>
        <v>NW</v>
      </c>
      <c r="O443" s="20" t="str">
        <f t="shared" si="115"/>
        <v>SW</v>
      </c>
      <c r="P443" s="20">
        <f t="shared" si="128"/>
        <v>6</v>
      </c>
      <c r="Q443" s="21">
        <f t="shared" si="126"/>
        <v>10.77524637870718</v>
      </c>
      <c r="R443" s="21">
        <f t="shared" si="127"/>
        <v>10.77524637870718</v>
      </c>
      <c r="S443" s="8">
        <v>1</v>
      </c>
      <c r="T443" s="21" t="s">
        <v>4</v>
      </c>
      <c r="U443" s="21" t="str">
        <f t="shared" si="125"/>
        <v>.</v>
      </c>
      <c r="V443" s="3" t="s">
        <v>6</v>
      </c>
      <c r="W443" s="3">
        <v>2.4</v>
      </c>
      <c r="X443" s="3" t="s">
        <v>4</v>
      </c>
      <c r="Y443" s="14">
        <v>2</v>
      </c>
      <c r="Z443" s="14">
        <v>1</v>
      </c>
      <c r="AA443" s="14">
        <v>0</v>
      </c>
      <c r="AB443" s="23">
        <f t="shared" si="129"/>
        <v>0</v>
      </c>
      <c r="AC443" s="3" t="s">
        <v>295</v>
      </c>
      <c r="AD443" s="25">
        <v>0</v>
      </c>
      <c r="AE443" s="20">
        <f t="shared" si="116"/>
        <v>-6.8803197437318602</v>
      </c>
      <c r="AF443" s="20">
        <f t="shared" si="117"/>
        <v>-6.8803197437318602</v>
      </c>
      <c r="AG443" s="20">
        <f t="shared" si="123"/>
        <v>1</v>
      </c>
      <c r="AH443" s="20">
        <f t="shared" si="118"/>
        <v>10.77524637870718</v>
      </c>
      <c r="AI443" s="20">
        <f t="shared" si="119"/>
        <v>-76.543917024171648</v>
      </c>
      <c r="AJ443" s="20">
        <f t="shared" si="120"/>
        <v>68.920452454962359</v>
      </c>
      <c r="AK443" s="20">
        <f t="shared" si="121"/>
        <v>-8.292595175568124</v>
      </c>
      <c r="AL443" s="19">
        <v>103</v>
      </c>
      <c r="AM443" s="23">
        <f t="shared" si="122"/>
        <v>31.394400000000001</v>
      </c>
      <c r="AN443" s="19">
        <v>5.4454272662223078</v>
      </c>
    </row>
    <row r="444" spans="1:40" ht="13.5" thickBot="1" x14ac:dyDescent="0.25">
      <c r="A444" s="5">
        <v>42571</v>
      </c>
      <c r="B444" s="3">
        <v>42</v>
      </c>
      <c r="C444" s="26" t="s">
        <v>358</v>
      </c>
      <c r="D444" s="6">
        <v>0.42499999999999999</v>
      </c>
      <c r="E444" s="13">
        <v>10</v>
      </c>
      <c r="F444" s="13">
        <f t="shared" si="112"/>
        <v>128.00000000000003</v>
      </c>
      <c r="G444" s="3">
        <v>35.9</v>
      </c>
      <c r="H444" s="3" t="s">
        <v>365</v>
      </c>
      <c r="I444" s="3">
        <v>28</v>
      </c>
      <c r="J444" s="20" t="str">
        <f t="shared" si="113"/>
        <v>.</v>
      </c>
      <c r="K444" s="20" t="str">
        <f t="shared" si="114"/>
        <v>.</v>
      </c>
      <c r="L444" s="20" t="str">
        <f t="shared" si="124"/>
        <v>.</v>
      </c>
      <c r="M444" s="3">
        <v>312</v>
      </c>
      <c r="N444" s="20" t="str">
        <f>IF(B444=B444, N443, IF(M444=".",".",IF(M444&lt;22.5,"N",IF(M444&lt;67.5,"NE",IF(M444&lt;112.5,"E",IF(M444&lt;157.5,"SE",IF(M444&lt;202.5,"S",IF(M444&lt;247.5,"SW",IF(M444&lt;292.5,"W",IF(M444&lt;337.5,"NW","N"))))))))))</f>
        <v>NW</v>
      </c>
      <c r="O444" s="20" t="str">
        <f t="shared" si="115"/>
        <v>.</v>
      </c>
      <c r="P444" s="20" t="str">
        <f t="shared" si="128"/>
        <v>.</v>
      </c>
      <c r="Q444" s="21">
        <f t="shared" si="126"/>
        <v>0</v>
      </c>
      <c r="R444" s="21">
        <f t="shared" si="127"/>
        <v>10.77524637870718</v>
      </c>
      <c r="S444" s="8">
        <v>1</v>
      </c>
      <c r="T444" s="21" t="s">
        <v>4</v>
      </c>
      <c r="U444" s="21" t="str">
        <f t="shared" si="125"/>
        <v>.</v>
      </c>
      <c r="V444" s="3" t="s">
        <v>6</v>
      </c>
      <c r="W444" s="3">
        <v>5.8</v>
      </c>
      <c r="X444" s="3" t="s">
        <v>4</v>
      </c>
      <c r="Y444" s="14">
        <v>2</v>
      </c>
      <c r="Z444" s="14">
        <v>1</v>
      </c>
      <c r="AA444" s="14">
        <v>0</v>
      </c>
      <c r="AB444" s="23">
        <f t="shared" si="129"/>
        <v>0</v>
      </c>
      <c r="AC444" s="3" t="s">
        <v>295</v>
      </c>
      <c r="AD444" s="25">
        <v>0</v>
      </c>
      <c r="AE444" s="20">
        <f t="shared" si="116"/>
        <v>0</v>
      </c>
      <c r="AF444" s="20">
        <f t="shared" si="117"/>
        <v>0</v>
      </c>
      <c r="AG444" s="20">
        <f t="shared" si="123"/>
        <v>1</v>
      </c>
      <c r="AH444" s="20">
        <f t="shared" si="118"/>
        <v>0</v>
      </c>
      <c r="AI444" s="20">
        <f t="shared" si="119"/>
        <v>-76.543917024171648</v>
      </c>
      <c r="AJ444" s="20">
        <f t="shared" si="120"/>
        <v>68.920452454962359</v>
      </c>
      <c r="AK444" s="20">
        <f t="shared" si="121"/>
        <v>0</v>
      </c>
      <c r="AL444" s="19">
        <v>103</v>
      </c>
      <c r="AM444" s="23">
        <f t="shared" si="122"/>
        <v>31.394400000000001</v>
      </c>
      <c r="AN444" s="19">
        <v>5.4454272662223078</v>
      </c>
    </row>
    <row r="445" spans="1:40" ht="13.5" thickBot="1" x14ac:dyDescent="0.25">
      <c r="A445" s="5">
        <v>42571</v>
      </c>
      <c r="B445" s="3">
        <v>42</v>
      </c>
      <c r="C445" s="26" t="s">
        <v>358</v>
      </c>
      <c r="D445" s="6">
        <v>0.4694444444444445</v>
      </c>
      <c r="E445" s="13">
        <v>11</v>
      </c>
      <c r="F445" s="13">
        <f t="shared" si="112"/>
        <v>192.00000000000011</v>
      </c>
      <c r="G445" s="3">
        <v>26.7</v>
      </c>
      <c r="H445" s="3" t="s">
        <v>366</v>
      </c>
      <c r="I445" s="3">
        <v>24.3</v>
      </c>
      <c r="J445" s="20" t="str">
        <f t="shared" si="113"/>
        <v>.</v>
      </c>
      <c r="K445" s="20" t="str">
        <f t="shared" si="114"/>
        <v>.</v>
      </c>
      <c r="L445" s="20" t="str">
        <f t="shared" si="124"/>
        <v>.</v>
      </c>
      <c r="M445" s="3">
        <v>312</v>
      </c>
      <c r="N445" s="20" t="str">
        <f>IF(B445=B444, N444, IF(M445=".",".",IF(M445&lt;22.5,"N",IF(M445&lt;67.5,"NE",IF(M445&lt;112.5,"E",IF(M445&lt;157.5,"SE",IF(M445&lt;202.5,"S",IF(M445&lt;247.5,"SW",IF(M445&lt;292.5,"W",IF(M445&lt;337.5,"NW","N"))))))))))</f>
        <v>NW</v>
      </c>
      <c r="O445" s="20" t="str">
        <f t="shared" si="115"/>
        <v>.</v>
      </c>
      <c r="P445" s="20" t="str">
        <f t="shared" si="128"/>
        <v>.</v>
      </c>
      <c r="Q445" s="21">
        <f t="shared" si="126"/>
        <v>0</v>
      </c>
      <c r="R445" s="21">
        <f t="shared" si="127"/>
        <v>10.77524637870718</v>
      </c>
      <c r="S445" s="8">
        <v>1</v>
      </c>
      <c r="T445" s="21" t="s">
        <v>4</v>
      </c>
      <c r="U445" s="21" t="str">
        <f t="shared" si="125"/>
        <v>.</v>
      </c>
      <c r="V445" s="3" t="s">
        <v>6</v>
      </c>
      <c r="W445" s="3">
        <v>3.9</v>
      </c>
      <c r="X445" s="3" t="s">
        <v>4</v>
      </c>
      <c r="Y445" s="14">
        <v>2</v>
      </c>
      <c r="Z445" s="14">
        <v>1</v>
      </c>
      <c r="AA445" s="14">
        <v>0</v>
      </c>
      <c r="AB445" s="23">
        <f t="shared" si="129"/>
        <v>0</v>
      </c>
      <c r="AC445" s="3" t="s">
        <v>295</v>
      </c>
      <c r="AD445" s="25">
        <v>0</v>
      </c>
      <c r="AE445" s="20">
        <f t="shared" si="116"/>
        <v>0</v>
      </c>
      <c r="AF445" s="20">
        <f t="shared" si="117"/>
        <v>0</v>
      </c>
      <c r="AG445" s="20">
        <f t="shared" si="123"/>
        <v>1</v>
      </c>
      <c r="AH445" s="20">
        <f t="shared" si="118"/>
        <v>0</v>
      </c>
      <c r="AI445" s="20">
        <f t="shared" si="119"/>
        <v>-76.543917024171648</v>
      </c>
      <c r="AJ445" s="20">
        <f t="shared" si="120"/>
        <v>68.920452454962359</v>
      </c>
      <c r="AK445" s="20">
        <f t="shared" si="121"/>
        <v>0</v>
      </c>
      <c r="AL445" s="19">
        <v>103</v>
      </c>
      <c r="AM445" s="23">
        <f t="shared" si="122"/>
        <v>31.394400000000001</v>
      </c>
      <c r="AN445" s="19">
        <v>5.4454272662223078</v>
      </c>
    </row>
    <row r="446" spans="1:40" ht="13.5" thickBot="1" x14ac:dyDescent="0.25">
      <c r="A446" s="5">
        <v>42571</v>
      </c>
      <c r="B446" s="3">
        <v>42</v>
      </c>
      <c r="C446" s="26" t="s">
        <v>358</v>
      </c>
      <c r="D446" s="6">
        <v>0.50416666666666665</v>
      </c>
      <c r="E446" s="13">
        <v>12</v>
      </c>
      <c r="F446" s="13">
        <f t="shared" si="112"/>
        <v>242</v>
      </c>
      <c r="G446" s="3">
        <v>29.3</v>
      </c>
      <c r="H446" s="3" t="s">
        <v>366</v>
      </c>
      <c r="I446" s="3">
        <v>24.6</v>
      </c>
      <c r="J446" s="20" t="str">
        <f t="shared" si="113"/>
        <v>.</v>
      </c>
      <c r="K446" s="20" t="str">
        <f t="shared" si="114"/>
        <v>.</v>
      </c>
      <c r="L446" s="20" t="str">
        <f t="shared" si="124"/>
        <v>.</v>
      </c>
      <c r="M446" s="3">
        <v>312</v>
      </c>
      <c r="N446" s="20" t="str">
        <f>IF(B446=B446, N445, IF(M446=".",".",IF(M446&lt;22.5,"N",IF(M446&lt;67.5,"NE",IF(M446&lt;112.5,"E",IF(M446&lt;157.5,"SE",IF(M446&lt;202.5,"S",IF(M446&lt;247.5,"SW",IF(M446&lt;292.5,"W",IF(M446&lt;337.5,"NW","N"))))))))))</f>
        <v>NW</v>
      </c>
      <c r="O446" s="20" t="str">
        <f t="shared" si="115"/>
        <v>.</v>
      </c>
      <c r="P446" s="20" t="str">
        <f t="shared" si="128"/>
        <v>.</v>
      </c>
      <c r="Q446" s="21">
        <f t="shared" si="126"/>
        <v>0</v>
      </c>
      <c r="R446" s="21">
        <f t="shared" si="127"/>
        <v>10.77524637870718</v>
      </c>
      <c r="S446" s="8">
        <v>1</v>
      </c>
      <c r="T446" s="21" t="s">
        <v>4</v>
      </c>
      <c r="U446" s="21" t="str">
        <f t="shared" si="125"/>
        <v>.</v>
      </c>
      <c r="V446" s="3" t="s">
        <v>6</v>
      </c>
      <c r="W446" s="3">
        <v>4.5999999999999996</v>
      </c>
      <c r="X446" s="3" t="s">
        <v>4</v>
      </c>
      <c r="Y446" s="14">
        <v>2</v>
      </c>
      <c r="Z446" s="14">
        <v>1</v>
      </c>
      <c r="AA446" s="14">
        <v>0</v>
      </c>
      <c r="AB446" s="23">
        <f t="shared" si="129"/>
        <v>0</v>
      </c>
      <c r="AC446" s="3" t="s">
        <v>295</v>
      </c>
      <c r="AD446" s="25">
        <v>0</v>
      </c>
      <c r="AE446" s="20">
        <f t="shared" si="116"/>
        <v>0</v>
      </c>
      <c r="AF446" s="20">
        <f t="shared" si="117"/>
        <v>0</v>
      </c>
      <c r="AG446" s="20">
        <f t="shared" si="123"/>
        <v>1</v>
      </c>
      <c r="AH446" s="20">
        <f t="shared" si="118"/>
        <v>0</v>
      </c>
      <c r="AI446" s="20">
        <f t="shared" si="119"/>
        <v>-76.543917024171648</v>
      </c>
      <c r="AJ446" s="20">
        <f t="shared" si="120"/>
        <v>68.920452454962359</v>
      </c>
      <c r="AK446" s="20">
        <f t="shared" si="121"/>
        <v>0</v>
      </c>
      <c r="AL446" s="19">
        <v>103</v>
      </c>
      <c r="AM446" s="23">
        <f t="shared" si="122"/>
        <v>31.394400000000001</v>
      </c>
      <c r="AN446" s="19">
        <v>5.4454272662223078</v>
      </c>
    </row>
    <row r="447" spans="1:40" ht="13.5" thickBot="1" x14ac:dyDescent="0.25">
      <c r="A447" s="5">
        <v>42571</v>
      </c>
      <c r="B447" s="3">
        <v>42</v>
      </c>
      <c r="C447" s="26" t="s">
        <v>358</v>
      </c>
      <c r="D447" s="6">
        <v>0.54791666666666672</v>
      </c>
      <c r="E447" s="13">
        <v>13</v>
      </c>
      <c r="F447" s="13">
        <f t="shared" si="112"/>
        <v>305.00000000000011</v>
      </c>
      <c r="G447" s="3">
        <v>52.1</v>
      </c>
      <c r="H447" s="3" t="s">
        <v>365</v>
      </c>
      <c r="I447" s="3">
        <v>30.6</v>
      </c>
      <c r="J447" s="20" t="str">
        <f t="shared" si="113"/>
        <v>.</v>
      </c>
      <c r="K447" s="20" t="str">
        <f t="shared" si="114"/>
        <v>.</v>
      </c>
      <c r="L447" s="20" t="str">
        <f t="shared" si="124"/>
        <v>.</v>
      </c>
      <c r="M447" s="3">
        <v>312</v>
      </c>
      <c r="N447" s="20" t="str">
        <f>IF(B447=B446, N446, IF(M447=".",".",IF(M447&lt;22.5,"N",IF(M447&lt;67.5,"NE",IF(M447&lt;112.5,"E",IF(M447&lt;157.5,"SE",IF(M447&lt;202.5,"S",IF(M447&lt;247.5,"SW",IF(M447&lt;292.5,"W",IF(M447&lt;337.5,"NW","N"))))))))))</f>
        <v>NW</v>
      </c>
      <c r="O447" s="20" t="str">
        <f t="shared" si="115"/>
        <v>.</v>
      </c>
      <c r="P447" s="20" t="str">
        <f t="shared" si="128"/>
        <v>.</v>
      </c>
      <c r="Q447" s="21">
        <f t="shared" si="126"/>
        <v>0</v>
      </c>
      <c r="R447" s="21">
        <f t="shared" si="127"/>
        <v>10.77524637870718</v>
      </c>
      <c r="S447" s="8">
        <v>1</v>
      </c>
      <c r="T447" s="21" t="s">
        <v>4</v>
      </c>
      <c r="U447" s="21" t="str">
        <f t="shared" si="125"/>
        <v>.</v>
      </c>
      <c r="V447" s="3" t="s">
        <v>6</v>
      </c>
      <c r="W447" s="3">
        <v>1</v>
      </c>
      <c r="X447" s="3" t="s">
        <v>4</v>
      </c>
      <c r="Y447" s="14">
        <v>0</v>
      </c>
      <c r="Z447" s="14">
        <v>0</v>
      </c>
      <c r="AA447" s="14">
        <v>1</v>
      </c>
      <c r="AB447" s="23">
        <f t="shared" si="129"/>
        <v>1</v>
      </c>
      <c r="AC447" s="3" t="s">
        <v>295</v>
      </c>
      <c r="AD447" s="25">
        <v>0</v>
      </c>
      <c r="AE447" s="20">
        <f t="shared" si="116"/>
        <v>0</v>
      </c>
      <c r="AF447" s="20">
        <f t="shared" si="117"/>
        <v>0</v>
      </c>
      <c r="AG447" s="20">
        <f t="shared" si="123"/>
        <v>1</v>
      </c>
      <c r="AH447" s="20">
        <f t="shared" si="118"/>
        <v>0</v>
      </c>
      <c r="AI447" s="20">
        <f t="shared" si="119"/>
        <v>-76.543917024171648</v>
      </c>
      <c r="AJ447" s="20">
        <f t="shared" si="120"/>
        <v>68.920452454962359</v>
      </c>
      <c r="AK447" s="20">
        <f t="shared" si="121"/>
        <v>0</v>
      </c>
      <c r="AL447" s="19">
        <v>103</v>
      </c>
      <c r="AM447" s="23">
        <f t="shared" si="122"/>
        <v>31.394400000000001</v>
      </c>
      <c r="AN447" s="19">
        <v>5.4454272662223078</v>
      </c>
    </row>
    <row r="448" spans="1:40" ht="13.5" thickBot="1" x14ac:dyDescent="0.25">
      <c r="A448" s="5">
        <v>42571</v>
      </c>
      <c r="B448" s="3">
        <v>42</v>
      </c>
      <c r="C448" s="26" t="s">
        <v>358</v>
      </c>
      <c r="D448" s="6">
        <v>0.59652777777777777</v>
      </c>
      <c r="E448" s="13">
        <v>14</v>
      </c>
      <c r="F448" s="13">
        <f t="shared" si="112"/>
        <v>375</v>
      </c>
      <c r="G448" s="3">
        <v>52.1</v>
      </c>
      <c r="H448" s="3" t="s">
        <v>365</v>
      </c>
      <c r="I448" s="3">
        <v>30.7</v>
      </c>
      <c r="J448" s="20" t="str">
        <f t="shared" si="113"/>
        <v>.</v>
      </c>
      <c r="K448" s="20" t="str">
        <f t="shared" si="114"/>
        <v>.</v>
      </c>
      <c r="L448" s="20" t="str">
        <f t="shared" si="124"/>
        <v>.</v>
      </c>
      <c r="M448" s="3">
        <v>312</v>
      </c>
      <c r="N448" s="20" t="str">
        <f>IF(B448=B448, N447, IF(M448=".",".",IF(M448&lt;22.5,"N",IF(M448&lt;67.5,"NE",IF(M448&lt;112.5,"E",IF(M448&lt;157.5,"SE",IF(M448&lt;202.5,"S",IF(M448&lt;247.5,"SW",IF(M448&lt;292.5,"W",IF(M448&lt;337.5,"NW","N"))))))))))</f>
        <v>NW</v>
      </c>
      <c r="O448" s="20" t="str">
        <f t="shared" si="115"/>
        <v>.</v>
      </c>
      <c r="P448" s="20" t="str">
        <f t="shared" si="128"/>
        <v>.</v>
      </c>
      <c r="Q448" s="21">
        <f t="shared" si="126"/>
        <v>0</v>
      </c>
      <c r="R448" s="21">
        <f t="shared" si="127"/>
        <v>10.77524637870718</v>
      </c>
      <c r="S448" s="8">
        <v>1</v>
      </c>
      <c r="T448" s="21">
        <f>SQRT((AJ448-AJ442)^2+(AI448-AI442)^2)</f>
        <v>10.77524637870718</v>
      </c>
      <c r="U448" s="21">
        <f t="shared" si="125"/>
        <v>1</v>
      </c>
      <c r="V448" s="3" t="s">
        <v>6</v>
      </c>
      <c r="W448" s="3">
        <v>4.3</v>
      </c>
      <c r="X448" s="3" t="s">
        <v>4</v>
      </c>
      <c r="Y448" s="14">
        <v>0</v>
      </c>
      <c r="Z448" s="14">
        <v>0</v>
      </c>
      <c r="AA448" s="14">
        <v>1</v>
      </c>
      <c r="AB448" s="23" t="str">
        <f t="shared" si="129"/>
        <v>.</v>
      </c>
      <c r="AC448" s="3" t="s">
        <v>295</v>
      </c>
      <c r="AD448" s="25">
        <v>0</v>
      </c>
      <c r="AE448" s="20">
        <f t="shared" si="116"/>
        <v>0</v>
      </c>
      <c r="AF448" s="20">
        <f t="shared" si="117"/>
        <v>0</v>
      </c>
      <c r="AG448" s="20">
        <f t="shared" si="123"/>
        <v>1</v>
      </c>
      <c r="AH448" s="20">
        <f t="shared" si="118"/>
        <v>0</v>
      </c>
      <c r="AI448" s="20">
        <f t="shared" si="119"/>
        <v>-76.543917024171648</v>
      </c>
      <c r="AJ448" s="20">
        <f t="shared" si="120"/>
        <v>68.920452454962359</v>
      </c>
      <c r="AK448" s="20">
        <f t="shared" si="121"/>
        <v>0</v>
      </c>
      <c r="AL448" s="19">
        <v>103</v>
      </c>
      <c r="AM448" s="23">
        <f t="shared" si="122"/>
        <v>31.394400000000001</v>
      </c>
      <c r="AN448" s="19">
        <v>5.4454272662223078</v>
      </c>
    </row>
    <row r="449" spans="1:40" ht="13.5" thickBot="1" x14ac:dyDescent="0.25">
      <c r="A449" s="5">
        <v>42571</v>
      </c>
      <c r="B449" s="3">
        <v>42</v>
      </c>
      <c r="C449" s="26" t="s">
        <v>358</v>
      </c>
      <c r="D449" s="6">
        <v>0.63263888888888886</v>
      </c>
      <c r="E449" s="13">
        <v>15</v>
      </c>
      <c r="F449" s="13">
        <f t="shared" si="112"/>
        <v>427</v>
      </c>
      <c r="G449" s="3">
        <v>45.4</v>
      </c>
      <c r="H449" s="3" t="s">
        <v>365</v>
      </c>
      <c r="I449" s="3">
        <v>31.7</v>
      </c>
      <c r="J449" s="20" t="str">
        <f t="shared" si="113"/>
        <v>.</v>
      </c>
      <c r="K449" s="20" t="str">
        <f t="shared" si="114"/>
        <v>.</v>
      </c>
      <c r="L449" s="20" t="str">
        <f t="shared" si="124"/>
        <v>.</v>
      </c>
      <c r="M449" s="3" t="s">
        <v>4</v>
      </c>
      <c r="N449" s="20" t="str">
        <f>IF(B449=B448, N448, IF(M449=".",".",IF(M449&lt;22.5,"N",IF(M449&lt;67.5,"NE",IF(M449&lt;112.5,"E",IF(M449&lt;157.5,"SE",IF(M449&lt;202.5,"S",IF(M449&lt;247.5,"SW",IF(M449&lt;292.5,"W",IF(M449&lt;337.5,"NW","N"))))))))))</f>
        <v>NW</v>
      </c>
      <c r="O449" s="20" t="str">
        <f t="shared" si="115"/>
        <v>.</v>
      </c>
      <c r="P449" s="20" t="str">
        <f t="shared" si="128"/>
        <v>.</v>
      </c>
      <c r="Q449" s="21" t="str">
        <f t="shared" si="126"/>
        <v>.</v>
      </c>
      <c r="R449" s="21" t="str">
        <f t="shared" si="127"/>
        <v>.</v>
      </c>
      <c r="S449" s="8" t="s">
        <v>4</v>
      </c>
      <c r="T449" s="21" t="s">
        <v>4</v>
      </c>
      <c r="U449" s="21" t="str">
        <f t="shared" si="125"/>
        <v>.</v>
      </c>
      <c r="V449" s="3" t="s">
        <v>4</v>
      </c>
      <c r="W449" s="3">
        <v>5.0999999999999996</v>
      </c>
      <c r="X449" s="3" t="s">
        <v>147</v>
      </c>
      <c r="Y449" s="14">
        <v>0</v>
      </c>
      <c r="Z449" s="14">
        <v>0</v>
      </c>
      <c r="AA449" s="14">
        <v>1</v>
      </c>
      <c r="AB449" s="23" t="str">
        <f t="shared" si="129"/>
        <v>.</v>
      </c>
      <c r="AC449" s="3" t="s">
        <v>295</v>
      </c>
      <c r="AD449" s="25">
        <v>0</v>
      </c>
      <c r="AE449" s="20" t="str">
        <f t="shared" si="116"/>
        <v>.</v>
      </c>
      <c r="AF449" s="20" t="str">
        <f t="shared" si="117"/>
        <v>.</v>
      </c>
      <c r="AG449" s="20" t="str">
        <f t="shared" si="123"/>
        <v>.</v>
      </c>
      <c r="AH449" s="20" t="str">
        <f t="shared" si="118"/>
        <v>.</v>
      </c>
      <c r="AI449" s="20" t="str">
        <f t="shared" si="119"/>
        <v>.</v>
      </c>
      <c r="AJ449" s="20" t="str">
        <f t="shared" si="120"/>
        <v>.</v>
      </c>
      <c r="AK449" s="20" t="str">
        <f t="shared" si="121"/>
        <v>.</v>
      </c>
      <c r="AL449" s="19" t="s">
        <v>4</v>
      </c>
      <c r="AM449" s="23" t="str">
        <f t="shared" si="122"/>
        <v>.</v>
      </c>
      <c r="AN449" s="19" t="s">
        <v>4</v>
      </c>
    </row>
    <row r="450" spans="1:40" ht="13.5" thickBot="1" x14ac:dyDescent="0.25">
      <c r="A450" s="5">
        <v>42571</v>
      </c>
      <c r="B450" s="3">
        <v>42</v>
      </c>
      <c r="C450" s="26" t="s">
        <v>358</v>
      </c>
      <c r="D450" s="6">
        <v>0.67569444444444438</v>
      </c>
      <c r="E450" s="13">
        <v>16</v>
      </c>
      <c r="F450" s="13">
        <f t="shared" ref="F450:F513" si="130">IF(B450=B449,((D450-D449)*1440)+F449,0)</f>
        <v>488.99999999999994</v>
      </c>
      <c r="G450" s="3">
        <v>48</v>
      </c>
      <c r="H450" s="3" t="s">
        <v>365</v>
      </c>
      <c r="I450" s="3">
        <v>34.5</v>
      </c>
      <c r="J450" s="20" t="str">
        <f t="shared" ref="J450:J513" si="131">IF(AH450=".",".",IF(AH450=0,".",ACOS(AF450/(AG450*AH450))))</f>
        <v>.</v>
      </c>
      <c r="K450" s="20" t="str">
        <f t="shared" ref="K450:K513" si="132">IF(J450=".",".",IF(AK450&lt;0,360-DEGREES(J450),DEGREES(J450)))</f>
        <v>.</v>
      </c>
      <c r="L450" s="20" t="str">
        <f t="shared" si="124"/>
        <v>.</v>
      </c>
      <c r="M450" s="3" t="s">
        <v>4</v>
      </c>
      <c r="N450" s="20" t="str">
        <f>IF(B450=B450, N449, IF(M450=".",".",IF(M450&lt;22.5,"N",IF(M450&lt;67.5,"NE",IF(M450&lt;112.5,"E",IF(M450&lt;157.5,"SE",IF(M450&lt;202.5,"S",IF(M450&lt;247.5,"SW",IF(M450&lt;292.5,"W",IF(M450&lt;337.5,"NW","N"))))))))))</f>
        <v>NW</v>
      </c>
      <c r="O450" s="20" t="str">
        <f t="shared" ref="O450:O513" si="133">IF(K450=".",".",IF(K450&lt;22.5,"N",IF(K450&lt;67.5,"NE",IF(K450&lt;112.5,"E",IF(K450&lt;157.5,"SE",IF(K450&lt;202.5,"S",IF(K450&lt;247.5,"SW",IF(K450&lt;292.5,"W",IF(K450&lt;337.5,"NW","N")))))))))</f>
        <v>.</v>
      </c>
      <c r="P450" s="20" t="str">
        <f t="shared" si="128"/>
        <v>.</v>
      </c>
      <c r="Q450" s="21" t="str">
        <f t="shared" si="126"/>
        <v>.</v>
      </c>
      <c r="R450" s="21" t="str">
        <f t="shared" si="127"/>
        <v>.</v>
      </c>
      <c r="S450" s="8" t="s">
        <v>4</v>
      </c>
      <c r="T450" s="21" t="s">
        <v>4</v>
      </c>
      <c r="U450" s="21" t="str">
        <f t="shared" si="125"/>
        <v>.</v>
      </c>
      <c r="V450" s="3" t="s">
        <v>4</v>
      </c>
      <c r="W450" s="3">
        <v>2</v>
      </c>
      <c r="X450" s="3" t="s">
        <v>147</v>
      </c>
      <c r="Y450" s="14">
        <v>0</v>
      </c>
      <c r="Z450" s="14">
        <v>0</v>
      </c>
      <c r="AA450" s="14">
        <v>1</v>
      </c>
      <c r="AB450" s="23" t="str">
        <f t="shared" si="129"/>
        <v>.</v>
      </c>
      <c r="AC450" s="3" t="s">
        <v>295</v>
      </c>
      <c r="AD450" s="25">
        <v>0</v>
      </c>
      <c r="AE450" s="20" t="str">
        <f t="shared" ref="AE450:AE513" si="134">IF(AJ450=".",".",IF(AJ449=".",".",IF(B450=B449,AJ450-AJ449,".")))</f>
        <v>.</v>
      </c>
      <c r="AF450" s="20" t="str">
        <f t="shared" ref="AF450:AF513" si="135">IF(AE450=".",".", 0*AK450+1*AE450)</f>
        <v>.</v>
      </c>
      <c r="AG450" s="20" t="str">
        <f t="shared" si="123"/>
        <v>.</v>
      </c>
      <c r="AH450" s="20" t="str">
        <f t="shared" ref="AH450:AH513" si="136">IF(AG450=".",".",SQRT((AK450)^2+(AE450)^2))</f>
        <v>.</v>
      </c>
      <c r="AI450" s="20" t="str">
        <f t="shared" ref="AI450:AI513" si="137">IF(AN450=".",".",IF(M450&lt;90,AL450*SIN(AN450),IF(M450&lt;180,AL450*SIN(AN450),IF(M450&lt;270,AL450*SIN(AN450),AL450*SIN(AN450)))))</f>
        <v>.</v>
      </c>
      <c r="AJ450" s="20" t="str">
        <f t="shared" ref="AJ450:AJ513" si="138">IF(AN450=".",".",IF(M450&lt;90,AL450*COS(AN450),IF(M450&lt;180,AL450*COS(AN450),IF(M450&lt;270,AL450*COS(AN450),AL450*COS(AN450)))))</f>
        <v>.</v>
      </c>
      <c r="AK450" s="20" t="str">
        <f t="shared" ref="AK450:AK513" si="139">IF(AI450=".",".",IF(AI449=".",".",IF(B450=B449,AI450-AI449,".")))</f>
        <v>.</v>
      </c>
      <c r="AL450" s="19" t="s">
        <v>4</v>
      </c>
      <c r="AM450" s="23" t="str">
        <f t="shared" ref="AM450:AM513" si="140">IF(AL450=".",".",AL450*0.3048)</f>
        <v>.</v>
      </c>
      <c r="AN450" s="19" t="s">
        <v>4</v>
      </c>
    </row>
    <row r="451" spans="1:40" ht="13.5" thickBot="1" x14ac:dyDescent="0.25">
      <c r="A451" s="5">
        <v>42571</v>
      </c>
      <c r="B451" s="3">
        <v>42</v>
      </c>
      <c r="C451" s="26" t="s">
        <v>358</v>
      </c>
      <c r="D451" s="6">
        <v>0.71180555555555547</v>
      </c>
      <c r="E451" s="13">
        <v>17</v>
      </c>
      <c r="F451" s="13">
        <f t="shared" si="130"/>
        <v>540.99999999999989</v>
      </c>
      <c r="G451" s="3">
        <v>33.700000000000003</v>
      </c>
      <c r="H451" s="3" t="s">
        <v>365</v>
      </c>
      <c r="I451" s="3">
        <v>30.1</v>
      </c>
      <c r="J451" s="20" t="str">
        <f t="shared" si="131"/>
        <v>.</v>
      </c>
      <c r="K451" s="20" t="str">
        <f t="shared" si="132"/>
        <v>.</v>
      </c>
      <c r="L451" s="20" t="str">
        <f t="shared" si="124"/>
        <v>.</v>
      </c>
      <c r="M451" s="3" t="s">
        <v>4</v>
      </c>
      <c r="N451" s="20" t="str">
        <f>IF(B451=B450, N450, IF(M451=".",".",IF(M451&lt;22.5,"N",IF(M451&lt;67.5,"NE",IF(M451&lt;112.5,"E",IF(M451&lt;157.5,"SE",IF(M451&lt;202.5,"S",IF(M451&lt;247.5,"SW",IF(M451&lt;292.5,"W",IF(M451&lt;337.5,"NW","N"))))))))))</f>
        <v>NW</v>
      </c>
      <c r="O451" s="20" t="str">
        <f t="shared" si="133"/>
        <v>.</v>
      </c>
      <c r="P451" s="20" t="str">
        <f t="shared" si="128"/>
        <v>.</v>
      </c>
      <c r="Q451" s="21" t="str">
        <f t="shared" si="126"/>
        <v>.</v>
      </c>
      <c r="R451" s="21" t="str">
        <f t="shared" si="127"/>
        <v>.</v>
      </c>
      <c r="S451" s="8" t="s">
        <v>4</v>
      </c>
      <c r="T451" s="21" t="s">
        <v>4</v>
      </c>
      <c r="U451" s="21" t="str">
        <f t="shared" si="125"/>
        <v>.</v>
      </c>
      <c r="V451" s="3" t="s">
        <v>4</v>
      </c>
      <c r="W451" s="3">
        <v>2.2999999999999998</v>
      </c>
      <c r="X451" s="3" t="s">
        <v>147</v>
      </c>
      <c r="Y451" s="14">
        <v>0</v>
      </c>
      <c r="Z451" s="14">
        <v>0</v>
      </c>
      <c r="AA451" s="14">
        <v>1</v>
      </c>
      <c r="AB451" s="23" t="str">
        <f t="shared" si="129"/>
        <v>.</v>
      </c>
      <c r="AC451" s="3" t="s">
        <v>295</v>
      </c>
      <c r="AD451" s="25">
        <v>0</v>
      </c>
      <c r="AE451" s="20" t="str">
        <f t="shared" si="134"/>
        <v>.</v>
      </c>
      <c r="AF451" s="20" t="str">
        <f t="shared" si="135"/>
        <v>.</v>
      </c>
      <c r="AG451" s="20" t="str">
        <f t="shared" ref="AG451:AG514" si="141">IF(AF451=".",".",1)</f>
        <v>.</v>
      </c>
      <c r="AH451" s="20" t="str">
        <f t="shared" si="136"/>
        <v>.</v>
      </c>
      <c r="AI451" s="20" t="str">
        <f t="shared" si="137"/>
        <v>.</v>
      </c>
      <c r="AJ451" s="20" t="str">
        <f t="shared" si="138"/>
        <v>.</v>
      </c>
      <c r="AK451" s="20" t="str">
        <f t="shared" si="139"/>
        <v>.</v>
      </c>
      <c r="AL451" s="19" t="s">
        <v>4</v>
      </c>
      <c r="AM451" s="23" t="str">
        <f t="shared" si="140"/>
        <v>.</v>
      </c>
      <c r="AN451" s="19" t="s">
        <v>4</v>
      </c>
    </row>
    <row r="452" spans="1:40" ht="13.5" thickBot="1" x14ac:dyDescent="0.25">
      <c r="A452" s="5">
        <v>42571</v>
      </c>
      <c r="B452" s="3">
        <v>42</v>
      </c>
      <c r="C452" s="26" t="s">
        <v>358</v>
      </c>
      <c r="D452" s="6">
        <v>0.75277777777777777</v>
      </c>
      <c r="E452" s="13">
        <v>18</v>
      </c>
      <c r="F452" s="13">
        <f t="shared" si="130"/>
        <v>600</v>
      </c>
      <c r="G452" s="3">
        <v>30.5</v>
      </c>
      <c r="H452" s="3" t="s">
        <v>365</v>
      </c>
      <c r="I452" s="3">
        <v>28.2</v>
      </c>
      <c r="J452" s="20" t="str">
        <f t="shared" si="131"/>
        <v>.</v>
      </c>
      <c r="K452" s="20" t="str">
        <f t="shared" si="132"/>
        <v>.</v>
      </c>
      <c r="L452" s="20" t="str">
        <f t="shared" si="124"/>
        <v>.</v>
      </c>
      <c r="M452" s="3" t="s">
        <v>4</v>
      </c>
      <c r="N452" s="20" t="str">
        <f>IF(B452=B451, N451, IF(M452=".",".",IF(M452&lt;22.5,"N",IF(M452&lt;67.5,"NE",IF(M452&lt;112.5,"E",IF(M452&lt;157.5,"SE",IF(M452&lt;202.5,"S",IF(M452&lt;247.5,"SW",IF(M452&lt;292.5,"W",IF(M452&lt;337.5,"NW","N"))))))))))</f>
        <v>NW</v>
      </c>
      <c r="O452" s="20" t="str">
        <f t="shared" si="133"/>
        <v>.</v>
      </c>
      <c r="P452" s="20" t="str">
        <f t="shared" si="128"/>
        <v>.</v>
      </c>
      <c r="Q452" s="21" t="str">
        <f t="shared" si="126"/>
        <v>.</v>
      </c>
      <c r="R452" s="21" t="str">
        <f t="shared" si="127"/>
        <v>.</v>
      </c>
      <c r="S452" s="8" t="s">
        <v>4</v>
      </c>
      <c r="T452" s="21" t="s">
        <v>4</v>
      </c>
      <c r="U452" s="21" t="str">
        <f t="shared" si="125"/>
        <v>.</v>
      </c>
      <c r="V452" s="3" t="s">
        <v>4</v>
      </c>
      <c r="W452" s="3">
        <v>0.6</v>
      </c>
      <c r="X452" s="3" t="s">
        <v>147</v>
      </c>
      <c r="Y452" s="14">
        <v>0</v>
      </c>
      <c r="Z452" s="14">
        <v>0</v>
      </c>
      <c r="AA452" s="14">
        <v>1</v>
      </c>
      <c r="AB452" s="23" t="str">
        <f t="shared" si="129"/>
        <v>.</v>
      </c>
      <c r="AC452" s="3" t="s">
        <v>295</v>
      </c>
      <c r="AD452" s="25">
        <v>0</v>
      </c>
      <c r="AE452" s="20" t="str">
        <f t="shared" si="134"/>
        <v>.</v>
      </c>
      <c r="AF452" s="20" t="str">
        <f t="shared" si="135"/>
        <v>.</v>
      </c>
      <c r="AG452" s="20" t="str">
        <f t="shared" si="141"/>
        <v>.</v>
      </c>
      <c r="AH452" s="20" t="str">
        <f t="shared" si="136"/>
        <v>.</v>
      </c>
      <c r="AI452" s="20" t="str">
        <f t="shared" si="137"/>
        <v>.</v>
      </c>
      <c r="AJ452" s="20" t="str">
        <f t="shared" si="138"/>
        <v>.</v>
      </c>
      <c r="AK452" s="20" t="str">
        <f t="shared" si="139"/>
        <v>.</v>
      </c>
      <c r="AL452" s="19" t="s">
        <v>4</v>
      </c>
      <c r="AM452" s="23" t="str">
        <f t="shared" si="140"/>
        <v>.</v>
      </c>
      <c r="AN452" s="19" t="s">
        <v>4</v>
      </c>
    </row>
    <row r="453" spans="1:40" ht="13.5" thickBot="1" x14ac:dyDescent="0.25">
      <c r="A453" s="5">
        <v>42571</v>
      </c>
      <c r="B453" s="3">
        <v>43</v>
      </c>
      <c r="C453" s="26" t="s">
        <v>359</v>
      </c>
      <c r="D453" s="6">
        <v>0.33194444444444443</v>
      </c>
      <c r="E453" s="13">
        <v>8</v>
      </c>
      <c r="F453" s="13">
        <f t="shared" si="130"/>
        <v>0</v>
      </c>
      <c r="G453" s="3" t="s">
        <v>4</v>
      </c>
      <c r="H453" s="3" t="s">
        <v>4</v>
      </c>
      <c r="I453" s="3">
        <v>24</v>
      </c>
      <c r="J453" s="20" t="str">
        <f t="shared" si="131"/>
        <v>.</v>
      </c>
      <c r="K453" s="20" t="str">
        <f t="shared" si="132"/>
        <v>.</v>
      </c>
      <c r="L453" s="20" t="str">
        <f t="shared" ref="L453:L516" si="142">IF(K453=".",".",IF(K453-K452&gt;180,(K453-K452)-360,IF(K453-K452&lt;-180,-360-(K453-K452),IF(K453-K452&gt;180,360-(K453-K452),K453-K452))))</f>
        <v>.</v>
      </c>
      <c r="M453" s="3">
        <v>135</v>
      </c>
      <c r="N453" s="20" t="str">
        <f>IF(B453=B453, N452, IF(M453=".",".",IF(M453&lt;22.5,"N",IF(M453&lt;67.5,"NE",IF(M453&lt;112.5,"E",IF(M453&lt;157.5,"SE",IF(M453&lt;202.5,"S",IF(M453&lt;247.5,"SW",IF(M453&lt;292.5,"W",IF(M453&lt;337.5,"NW","N"))))))))))</f>
        <v>NW</v>
      </c>
      <c r="O453" s="20" t="str">
        <f t="shared" si="133"/>
        <v>.</v>
      </c>
      <c r="P453" s="20" t="str">
        <f t="shared" si="128"/>
        <v>.</v>
      </c>
      <c r="Q453" s="21">
        <f t="shared" si="126"/>
        <v>0</v>
      </c>
      <c r="R453" s="21">
        <f t="shared" si="127"/>
        <v>0</v>
      </c>
      <c r="S453" s="8">
        <v>0</v>
      </c>
      <c r="T453" s="21" t="s">
        <v>4</v>
      </c>
      <c r="U453" s="21" t="str">
        <f t="shared" ref="U453:U516" si="143">IF(T453=".",".",IF(T453=0,0,R453/T453))</f>
        <v>.</v>
      </c>
      <c r="V453" s="3" t="s">
        <v>7</v>
      </c>
      <c r="W453" s="3">
        <v>0.2</v>
      </c>
      <c r="X453" s="3" t="s">
        <v>4</v>
      </c>
      <c r="Y453" s="14">
        <v>2</v>
      </c>
      <c r="Z453" s="14">
        <v>1</v>
      </c>
      <c r="AA453" s="14">
        <v>0</v>
      </c>
      <c r="AB453" s="23">
        <f t="shared" si="129"/>
        <v>0</v>
      </c>
      <c r="AC453" s="3" t="s">
        <v>296</v>
      </c>
      <c r="AD453" s="25">
        <v>1</v>
      </c>
      <c r="AE453" s="20" t="str">
        <f t="shared" si="134"/>
        <v>.</v>
      </c>
      <c r="AF453" s="20" t="str">
        <f t="shared" si="135"/>
        <v>.</v>
      </c>
      <c r="AG453" s="20" t="str">
        <f t="shared" si="141"/>
        <v>.</v>
      </c>
      <c r="AH453" s="20" t="str">
        <f t="shared" si="136"/>
        <v>.</v>
      </c>
      <c r="AI453" s="20">
        <f t="shared" si="137"/>
        <v>70.710678118654755</v>
      </c>
      <c r="AJ453" s="20">
        <f t="shared" si="138"/>
        <v>-70.710678118654741</v>
      </c>
      <c r="AK453" s="20" t="str">
        <f t="shared" si="139"/>
        <v>.</v>
      </c>
      <c r="AL453" s="19">
        <v>100</v>
      </c>
      <c r="AM453" s="23">
        <f t="shared" si="140"/>
        <v>30.48</v>
      </c>
      <c r="AN453" s="19">
        <v>2.3561944901923448</v>
      </c>
    </row>
    <row r="454" spans="1:40" ht="13.5" thickBot="1" x14ac:dyDescent="0.25">
      <c r="A454" s="5">
        <v>42571</v>
      </c>
      <c r="B454" s="3">
        <v>43</v>
      </c>
      <c r="C454" s="26" t="s">
        <v>359</v>
      </c>
      <c r="D454" s="6">
        <v>0.375</v>
      </c>
      <c r="E454" s="13">
        <v>9</v>
      </c>
      <c r="F454" s="13">
        <f t="shared" si="130"/>
        <v>62.000000000000021</v>
      </c>
      <c r="G454" s="3">
        <v>25.9</v>
      </c>
      <c r="H454" s="3" t="s">
        <v>365</v>
      </c>
      <c r="I454" s="3">
        <v>27.6</v>
      </c>
      <c r="J454" s="20" t="str">
        <f t="shared" si="131"/>
        <v>.</v>
      </c>
      <c r="K454" s="20" t="str">
        <f t="shared" si="132"/>
        <v>.</v>
      </c>
      <c r="L454" s="20" t="str">
        <f t="shared" si="142"/>
        <v>.</v>
      </c>
      <c r="M454" s="3">
        <v>135</v>
      </c>
      <c r="N454" s="20" t="str">
        <f>IF(B454=B453, N453, IF(M454=".",".",IF(M454&lt;22.5,"N",IF(M454&lt;67.5,"NE",IF(M454&lt;112.5,"E",IF(M454&lt;157.5,"SE",IF(M454&lt;202.5,"S",IF(M454&lt;247.5,"SW",IF(M454&lt;292.5,"W",IF(M454&lt;337.5,"NW","N"))))))))))</f>
        <v>NW</v>
      </c>
      <c r="O454" s="20" t="str">
        <f t="shared" si="133"/>
        <v>.</v>
      </c>
      <c r="P454" s="20" t="str">
        <f t="shared" si="128"/>
        <v>.</v>
      </c>
      <c r="Q454" s="21">
        <f t="shared" ref="Q454:Q512" si="144">IF(AN454=".",".",IF(B454=B453,SQRT((AI454-AI453)^2+(AJ454-AJ453)^2),0))</f>
        <v>0</v>
      </c>
      <c r="R454" s="21">
        <f t="shared" ref="R454:R512" si="145">IF(AN454=".",".",IF(B454=B453,Q454+R453,0))</f>
        <v>0</v>
      </c>
      <c r="S454" s="8">
        <v>1</v>
      </c>
      <c r="T454" s="21" t="s">
        <v>4</v>
      </c>
      <c r="U454" s="21" t="str">
        <f t="shared" si="143"/>
        <v>.</v>
      </c>
      <c r="V454" s="3"/>
      <c r="W454" s="3">
        <v>0</v>
      </c>
      <c r="X454" s="3" t="s">
        <v>132</v>
      </c>
      <c r="Y454" s="14">
        <v>2</v>
      </c>
      <c r="Z454" s="14">
        <v>1</v>
      </c>
      <c r="AA454" s="14">
        <v>0</v>
      </c>
      <c r="AB454" s="23">
        <f t="shared" si="129"/>
        <v>0</v>
      </c>
      <c r="AC454" s="3" t="s">
        <v>296</v>
      </c>
      <c r="AD454" s="25">
        <v>1</v>
      </c>
      <c r="AE454" s="20">
        <f t="shared" si="134"/>
        <v>0</v>
      </c>
      <c r="AF454" s="20">
        <f t="shared" si="135"/>
        <v>0</v>
      </c>
      <c r="AG454" s="20">
        <f t="shared" si="141"/>
        <v>1</v>
      </c>
      <c r="AH454" s="20">
        <f t="shared" si="136"/>
        <v>0</v>
      </c>
      <c r="AI454" s="20">
        <f t="shared" si="137"/>
        <v>70.710678118654755</v>
      </c>
      <c r="AJ454" s="20">
        <f t="shared" si="138"/>
        <v>-70.710678118654741</v>
      </c>
      <c r="AK454" s="20">
        <f t="shared" si="139"/>
        <v>0</v>
      </c>
      <c r="AL454" s="19">
        <v>100</v>
      </c>
      <c r="AM454" s="23">
        <f t="shared" si="140"/>
        <v>30.48</v>
      </c>
      <c r="AN454" s="19">
        <v>2.3561944901923448</v>
      </c>
    </row>
    <row r="455" spans="1:40" ht="13.5" thickBot="1" x14ac:dyDescent="0.25">
      <c r="A455" s="5">
        <v>42571</v>
      </c>
      <c r="B455" s="3">
        <v>43</v>
      </c>
      <c r="C455" s="26" t="s">
        <v>359</v>
      </c>
      <c r="D455" s="6">
        <v>0.41944444444444445</v>
      </c>
      <c r="E455" s="13">
        <v>10</v>
      </c>
      <c r="F455" s="13">
        <f t="shared" si="130"/>
        <v>126.00000000000003</v>
      </c>
      <c r="G455" s="3">
        <v>34</v>
      </c>
      <c r="H455" s="3" t="s">
        <v>365</v>
      </c>
      <c r="I455" s="3">
        <v>30.1</v>
      </c>
      <c r="J455" s="20">
        <f t="shared" si="131"/>
        <v>0.78539816339744817</v>
      </c>
      <c r="K455" s="20">
        <f t="shared" si="132"/>
        <v>315</v>
      </c>
      <c r="L455" s="20">
        <f>K455-MOD(M454+180,360)</f>
        <v>0</v>
      </c>
      <c r="M455" s="3">
        <v>135</v>
      </c>
      <c r="N455" s="20" t="str">
        <f>IF(B455=B455, N454, IF(M455=".",".",IF(M455&lt;22.5,"N",IF(M455&lt;67.5,"NE",IF(M455&lt;112.5,"E",IF(M455&lt;157.5,"SE",IF(M455&lt;202.5,"S",IF(M455&lt;247.5,"SW",IF(M455&lt;292.5,"W",IF(M455&lt;337.5,"NW","N"))))))))))</f>
        <v>NW</v>
      </c>
      <c r="O455" s="20" t="str">
        <f t="shared" si="133"/>
        <v>NW</v>
      </c>
      <c r="P455" s="20">
        <f t="shared" ref="P455:P518" si="146">IF(O455=".",".",IF(O455="N", 1, IF( O455 ="NE", 2, IF(O455="E",3,IF(O455="SE",4,IF(O455="S",5,IF(O455="SW",6,IF(O455="W",7,8))))))))</f>
        <v>8</v>
      </c>
      <c r="Q455" s="21">
        <f t="shared" si="144"/>
        <v>1.999999999999996</v>
      </c>
      <c r="R455" s="21">
        <f t="shared" si="145"/>
        <v>1.999999999999996</v>
      </c>
      <c r="S455" s="8">
        <v>1</v>
      </c>
      <c r="T455" s="21" t="s">
        <v>4</v>
      </c>
      <c r="U455" s="21" t="str">
        <f t="shared" si="143"/>
        <v>.</v>
      </c>
      <c r="V455" s="3" t="s">
        <v>27</v>
      </c>
      <c r="W455" s="3">
        <v>1.3</v>
      </c>
      <c r="X455" s="3" t="s">
        <v>4</v>
      </c>
      <c r="Y455" s="14">
        <v>2</v>
      </c>
      <c r="Z455" s="14">
        <v>1</v>
      </c>
      <c r="AA455" s="14">
        <v>0</v>
      </c>
      <c r="AB455" s="23">
        <f t="shared" si="129"/>
        <v>0</v>
      </c>
      <c r="AC455" s="3" t="s">
        <v>296</v>
      </c>
      <c r="AD455" s="25">
        <v>1</v>
      </c>
      <c r="AE455" s="20">
        <f t="shared" si="134"/>
        <v>1.4142135623730923</v>
      </c>
      <c r="AF455" s="20">
        <f t="shared" si="135"/>
        <v>1.4142135623730923</v>
      </c>
      <c r="AG455" s="20">
        <f t="shared" si="141"/>
        <v>1</v>
      </c>
      <c r="AH455" s="20">
        <f t="shared" si="136"/>
        <v>1.999999999999996</v>
      </c>
      <c r="AI455" s="20">
        <f t="shared" si="137"/>
        <v>69.296464556281663</v>
      </c>
      <c r="AJ455" s="20">
        <f t="shared" si="138"/>
        <v>-69.296464556281649</v>
      </c>
      <c r="AK455" s="20">
        <f t="shared" si="139"/>
        <v>-1.4142135623730923</v>
      </c>
      <c r="AL455" s="19">
        <v>98</v>
      </c>
      <c r="AM455" s="23">
        <f t="shared" si="140"/>
        <v>29.8704</v>
      </c>
      <c r="AN455" s="19">
        <v>2.3561944901923448</v>
      </c>
    </row>
    <row r="456" spans="1:40" ht="13.5" thickBot="1" x14ac:dyDescent="0.25">
      <c r="A456" s="5">
        <v>42571</v>
      </c>
      <c r="B456" s="3">
        <v>43</v>
      </c>
      <c r="C456" s="26" t="s">
        <v>359</v>
      </c>
      <c r="D456" s="6">
        <v>0.46388888888888885</v>
      </c>
      <c r="E456" s="13">
        <v>11</v>
      </c>
      <c r="F456" s="13">
        <f t="shared" si="130"/>
        <v>189.99999999999994</v>
      </c>
      <c r="G456" s="3">
        <v>24.2</v>
      </c>
      <c r="H456" s="3" t="s">
        <v>366</v>
      </c>
      <c r="I456" s="3">
        <v>25.1</v>
      </c>
      <c r="J456" s="20">
        <f t="shared" si="131"/>
        <v>2.3561944901923448</v>
      </c>
      <c r="K456" s="20">
        <f t="shared" si="132"/>
        <v>135</v>
      </c>
      <c r="L456" s="20">
        <f t="shared" si="142"/>
        <v>-180</v>
      </c>
      <c r="M456" s="3">
        <v>135</v>
      </c>
      <c r="N456" s="20" t="str">
        <f>IF(B456=B455, N455, IF(M456=".",".",IF(M456&lt;22.5,"N",IF(M456&lt;67.5,"NE",IF(M456&lt;112.5,"E",IF(M456&lt;157.5,"SE",IF(M456&lt;202.5,"S",IF(M456&lt;247.5,"SW",IF(M456&lt;292.5,"W",IF(M456&lt;337.5,"NW","N"))))))))))</f>
        <v>NW</v>
      </c>
      <c r="O456" s="20" t="str">
        <f t="shared" si="133"/>
        <v>SE</v>
      </c>
      <c r="P456" s="20">
        <f t="shared" si="146"/>
        <v>4</v>
      </c>
      <c r="Q456" s="21">
        <f t="shared" si="144"/>
        <v>0.500000000000004</v>
      </c>
      <c r="R456" s="21">
        <f t="shared" si="145"/>
        <v>2.5</v>
      </c>
      <c r="S456" s="8">
        <v>1</v>
      </c>
      <c r="T456" s="21" t="s">
        <v>4</v>
      </c>
      <c r="U456" s="21" t="str">
        <f t="shared" si="143"/>
        <v>.</v>
      </c>
      <c r="V456" s="3" t="s">
        <v>6</v>
      </c>
      <c r="W456" s="3">
        <v>2.2000000000000002</v>
      </c>
      <c r="X456" s="3" t="s">
        <v>110</v>
      </c>
      <c r="Y456" s="14">
        <v>2</v>
      </c>
      <c r="Z456" s="14">
        <v>1</v>
      </c>
      <c r="AA456" s="14">
        <v>0</v>
      </c>
      <c r="AB456" s="23">
        <f t="shared" si="129"/>
        <v>0</v>
      </c>
      <c r="AC456" s="3" t="s">
        <v>296</v>
      </c>
      <c r="AD456" s="25">
        <v>1</v>
      </c>
      <c r="AE456" s="20">
        <f t="shared" si="134"/>
        <v>-0.35355339059327662</v>
      </c>
      <c r="AF456" s="20">
        <f t="shared" si="135"/>
        <v>-0.35355339059327662</v>
      </c>
      <c r="AG456" s="20">
        <f t="shared" si="141"/>
        <v>1</v>
      </c>
      <c r="AH456" s="20">
        <f t="shared" si="136"/>
        <v>0.500000000000004</v>
      </c>
      <c r="AI456" s="20">
        <f t="shared" si="137"/>
        <v>69.650017946874939</v>
      </c>
      <c r="AJ456" s="20">
        <f t="shared" si="138"/>
        <v>-69.650017946874925</v>
      </c>
      <c r="AK456" s="20">
        <f t="shared" si="139"/>
        <v>0.35355339059327662</v>
      </c>
      <c r="AL456" s="19">
        <v>98.5</v>
      </c>
      <c r="AM456" s="23">
        <f t="shared" si="140"/>
        <v>30.0228</v>
      </c>
      <c r="AN456" s="19">
        <v>2.3561944901923448</v>
      </c>
    </row>
    <row r="457" spans="1:40" ht="13.5" thickBot="1" x14ac:dyDescent="0.25">
      <c r="A457" s="5">
        <v>42571</v>
      </c>
      <c r="B457" s="3">
        <v>43</v>
      </c>
      <c r="C457" s="26" t="s">
        <v>359</v>
      </c>
      <c r="D457" s="6">
        <v>0.50069444444444444</v>
      </c>
      <c r="E457" s="13">
        <v>12</v>
      </c>
      <c r="F457" s="13">
        <f t="shared" si="130"/>
        <v>243</v>
      </c>
      <c r="G457" s="3">
        <v>26.1</v>
      </c>
      <c r="H457" s="3" t="s">
        <v>366</v>
      </c>
      <c r="I457" s="3">
        <v>24.8</v>
      </c>
      <c r="J457" s="20">
        <f t="shared" si="131"/>
        <v>2.3561944901923448</v>
      </c>
      <c r="K457" s="20">
        <f t="shared" si="132"/>
        <v>135</v>
      </c>
      <c r="L457" s="20">
        <f t="shared" si="142"/>
        <v>0</v>
      </c>
      <c r="M457" s="3">
        <v>135</v>
      </c>
      <c r="N457" s="20" t="str">
        <f>IF(B457=B457, N456, IF(M457=".",".",IF(M457&lt;22.5,"N",IF(M457&lt;67.5,"NE",IF(M457&lt;112.5,"E",IF(M457&lt;157.5,"SE",IF(M457&lt;202.5,"S",IF(M457&lt;247.5,"SW",IF(M457&lt;292.5,"W",IF(M457&lt;337.5,"NW","N"))))))))))</f>
        <v>NW</v>
      </c>
      <c r="O457" s="20" t="str">
        <f t="shared" si="133"/>
        <v>SE</v>
      </c>
      <c r="P457" s="20">
        <f t="shared" si="146"/>
        <v>4</v>
      </c>
      <c r="Q457" s="21">
        <f t="shared" si="144"/>
        <v>1.499999999999992</v>
      </c>
      <c r="R457" s="21">
        <f t="shared" si="145"/>
        <v>3.999999999999992</v>
      </c>
      <c r="S457" s="8">
        <v>1</v>
      </c>
      <c r="T457" s="21" t="s">
        <v>4</v>
      </c>
      <c r="U457" s="21" t="str">
        <f t="shared" si="143"/>
        <v>.</v>
      </c>
      <c r="V457" s="3" t="s">
        <v>4</v>
      </c>
      <c r="W457" s="3">
        <v>2.1</v>
      </c>
      <c r="X457" s="3" t="s">
        <v>4</v>
      </c>
      <c r="Y457" s="14">
        <v>2</v>
      </c>
      <c r="Z457" s="14">
        <v>1</v>
      </c>
      <c r="AA457" s="14">
        <v>0</v>
      </c>
      <c r="AB457" s="23">
        <f t="shared" si="129"/>
        <v>0</v>
      </c>
      <c r="AC457" s="3" t="s">
        <v>296</v>
      </c>
      <c r="AD457" s="25">
        <v>1</v>
      </c>
      <c r="AE457" s="20">
        <f t="shared" si="134"/>
        <v>-1.0606601717798156</v>
      </c>
      <c r="AF457" s="20">
        <f t="shared" si="135"/>
        <v>-1.0606601717798156</v>
      </c>
      <c r="AG457" s="20">
        <f t="shared" si="141"/>
        <v>1</v>
      </c>
      <c r="AH457" s="20">
        <f t="shared" si="136"/>
        <v>1.499999999999992</v>
      </c>
      <c r="AI457" s="20">
        <f t="shared" si="137"/>
        <v>70.710678118654755</v>
      </c>
      <c r="AJ457" s="20">
        <f t="shared" si="138"/>
        <v>-70.710678118654741</v>
      </c>
      <c r="AK457" s="20">
        <f t="shared" si="139"/>
        <v>1.0606601717798156</v>
      </c>
      <c r="AL457" s="19">
        <v>100</v>
      </c>
      <c r="AM457" s="23">
        <f t="shared" si="140"/>
        <v>30.48</v>
      </c>
      <c r="AN457" s="19">
        <v>2.3561944901923448</v>
      </c>
    </row>
    <row r="458" spans="1:40" ht="13.5" thickBot="1" x14ac:dyDescent="0.25">
      <c r="A458" s="5">
        <v>42571</v>
      </c>
      <c r="B458" s="3">
        <v>43</v>
      </c>
      <c r="C458" s="26" t="s">
        <v>359</v>
      </c>
      <c r="D458" s="6">
        <v>0.54375000000000007</v>
      </c>
      <c r="E458" s="13">
        <v>13</v>
      </c>
      <c r="F458" s="13">
        <f t="shared" si="130"/>
        <v>305.00000000000011</v>
      </c>
      <c r="G458" s="3">
        <v>30.6</v>
      </c>
      <c r="H458" s="3" t="s">
        <v>365</v>
      </c>
      <c r="I458" s="3">
        <v>29.2</v>
      </c>
      <c r="J458" s="20" t="str">
        <f t="shared" si="131"/>
        <v>.</v>
      </c>
      <c r="K458" s="20" t="str">
        <f t="shared" si="132"/>
        <v>.</v>
      </c>
      <c r="L458" s="20" t="str">
        <f t="shared" si="142"/>
        <v>.</v>
      </c>
      <c r="M458" s="3">
        <v>135</v>
      </c>
      <c r="N458" s="20" t="str">
        <f>IF(B458=B457, N457, IF(M458=".",".",IF(M458&lt;22.5,"N",IF(M458&lt;67.5,"NE",IF(M458&lt;112.5,"E",IF(M458&lt;157.5,"SE",IF(M458&lt;202.5,"S",IF(M458&lt;247.5,"SW",IF(M458&lt;292.5,"W",IF(M458&lt;337.5,"NW","N"))))))))))</f>
        <v>NW</v>
      </c>
      <c r="O458" s="20" t="str">
        <f t="shared" si="133"/>
        <v>.</v>
      </c>
      <c r="P458" s="20" t="str">
        <f t="shared" si="146"/>
        <v>.</v>
      </c>
      <c r="Q458" s="21">
        <f t="shared" si="144"/>
        <v>0</v>
      </c>
      <c r="R458" s="21">
        <f t="shared" si="145"/>
        <v>3.999999999999992</v>
      </c>
      <c r="S458" s="8">
        <v>1</v>
      </c>
      <c r="T458" s="21" t="s">
        <v>4</v>
      </c>
      <c r="U458" s="21" t="str">
        <f t="shared" si="143"/>
        <v>.</v>
      </c>
      <c r="V458" s="3" t="s">
        <v>6</v>
      </c>
      <c r="W458" s="3">
        <v>3.1</v>
      </c>
      <c r="X458" s="3" t="s">
        <v>4</v>
      </c>
      <c r="Y458" s="14">
        <v>0</v>
      </c>
      <c r="Z458" s="14">
        <v>0</v>
      </c>
      <c r="AA458" s="14">
        <v>1</v>
      </c>
      <c r="AB458" s="23">
        <f t="shared" ref="AB458:AB521" si="147">IF(AA458=0,0,IF(AA458=".",".",IF(AA458=AA457,".",1)))</f>
        <v>1</v>
      </c>
      <c r="AC458" s="3" t="s">
        <v>296</v>
      </c>
      <c r="AD458" s="25">
        <v>1</v>
      </c>
      <c r="AE458" s="20">
        <f t="shared" si="134"/>
        <v>0</v>
      </c>
      <c r="AF458" s="20">
        <f t="shared" si="135"/>
        <v>0</v>
      </c>
      <c r="AG458" s="20">
        <f t="shared" si="141"/>
        <v>1</v>
      </c>
      <c r="AH458" s="20">
        <f t="shared" si="136"/>
        <v>0</v>
      </c>
      <c r="AI458" s="20">
        <f t="shared" si="137"/>
        <v>70.710678118654755</v>
      </c>
      <c r="AJ458" s="20">
        <f t="shared" si="138"/>
        <v>-70.710678118654741</v>
      </c>
      <c r="AK458" s="20">
        <f t="shared" si="139"/>
        <v>0</v>
      </c>
      <c r="AL458" s="19">
        <v>100</v>
      </c>
      <c r="AM458" s="23">
        <f t="shared" si="140"/>
        <v>30.48</v>
      </c>
      <c r="AN458" s="19">
        <v>2.3561944901923448</v>
      </c>
    </row>
    <row r="459" spans="1:40" ht="13.5" thickBot="1" x14ac:dyDescent="0.25">
      <c r="A459" s="5">
        <v>42571</v>
      </c>
      <c r="B459" s="3">
        <v>43</v>
      </c>
      <c r="C459" s="26" t="s">
        <v>359</v>
      </c>
      <c r="D459" s="6">
        <v>0.58888888888888891</v>
      </c>
      <c r="E459" s="13">
        <v>14</v>
      </c>
      <c r="F459" s="13">
        <f t="shared" si="130"/>
        <v>370.00000000000006</v>
      </c>
      <c r="G459" s="3">
        <v>44.7</v>
      </c>
      <c r="H459" s="3" t="s">
        <v>365</v>
      </c>
      <c r="I459" s="3">
        <v>29.7</v>
      </c>
      <c r="J459" s="20" t="str">
        <f t="shared" si="131"/>
        <v>.</v>
      </c>
      <c r="K459" s="20" t="str">
        <f t="shared" si="132"/>
        <v>.</v>
      </c>
      <c r="L459" s="20" t="str">
        <f t="shared" si="142"/>
        <v>.</v>
      </c>
      <c r="M459" s="3">
        <v>135</v>
      </c>
      <c r="N459" s="20" t="str">
        <f>IF(B459=B459, N458, IF(M459=".",".",IF(M459&lt;22.5,"N",IF(M459&lt;67.5,"NE",IF(M459&lt;112.5,"E",IF(M459&lt;157.5,"SE",IF(M459&lt;202.5,"S",IF(M459&lt;247.5,"SW",IF(M459&lt;292.5,"W",IF(M459&lt;337.5,"NW","N"))))))))))</f>
        <v>NW</v>
      </c>
      <c r="O459" s="20" t="str">
        <f t="shared" si="133"/>
        <v>.</v>
      </c>
      <c r="P459" s="20" t="str">
        <f t="shared" si="146"/>
        <v>.</v>
      </c>
      <c r="Q459" s="21">
        <f t="shared" si="144"/>
        <v>0</v>
      </c>
      <c r="R459" s="21">
        <f t="shared" si="145"/>
        <v>3.999999999999992</v>
      </c>
      <c r="S459" s="8">
        <v>1</v>
      </c>
      <c r="T459" s="21">
        <f>SQRT((AJ459-AJ453)^2+(AI459-AI453)^2)</f>
        <v>0</v>
      </c>
      <c r="U459" s="21">
        <f t="shared" si="143"/>
        <v>0</v>
      </c>
      <c r="V459" s="3" t="s">
        <v>6</v>
      </c>
      <c r="W459" s="3">
        <v>2.9</v>
      </c>
      <c r="X459" s="3" t="s">
        <v>4</v>
      </c>
      <c r="Y459" s="14">
        <v>0</v>
      </c>
      <c r="Z459" s="14">
        <v>0</v>
      </c>
      <c r="AA459" s="14">
        <v>1</v>
      </c>
      <c r="AB459" s="23" t="str">
        <f t="shared" si="147"/>
        <v>.</v>
      </c>
      <c r="AC459" s="3" t="s">
        <v>296</v>
      </c>
      <c r="AD459" s="25">
        <v>1</v>
      </c>
      <c r="AE459" s="20">
        <f t="shared" si="134"/>
        <v>0</v>
      </c>
      <c r="AF459" s="20">
        <f t="shared" si="135"/>
        <v>0</v>
      </c>
      <c r="AG459" s="20">
        <f t="shared" si="141"/>
        <v>1</v>
      </c>
      <c r="AH459" s="20">
        <f t="shared" si="136"/>
        <v>0</v>
      </c>
      <c r="AI459" s="20">
        <f t="shared" si="137"/>
        <v>70.710678118654755</v>
      </c>
      <c r="AJ459" s="20">
        <f t="shared" si="138"/>
        <v>-70.710678118654741</v>
      </c>
      <c r="AK459" s="20">
        <f t="shared" si="139"/>
        <v>0</v>
      </c>
      <c r="AL459" s="19">
        <v>100</v>
      </c>
      <c r="AM459" s="23">
        <f t="shared" si="140"/>
        <v>30.48</v>
      </c>
      <c r="AN459" s="19">
        <v>2.3561944901923448</v>
      </c>
    </row>
    <row r="460" spans="1:40" ht="13.5" thickBot="1" x14ac:dyDescent="0.25">
      <c r="A460" s="5">
        <v>42571</v>
      </c>
      <c r="B460" s="3">
        <v>43</v>
      </c>
      <c r="C460" s="26" t="s">
        <v>359</v>
      </c>
      <c r="D460" s="6">
        <v>0.62708333333333333</v>
      </c>
      <c r="E460" s="13">
        <v>15</v>
      </c>
      <c r="F460" s="13">
        <f t="shared" si="130"/>
        <v>425</v>
      </c>
      <c r="G460" s="3">
        <v>42.6</v>
      </c>
      <c r="H460" s="3" t="s">
        <v>365</v>
      </c>
      <c r="I460" s="3">
        <v>34.1</v>
      </c>
      <c r="J460" s="20" t="str">
        <f t="shared" si="131"/>
        <v>.</v>
      </c>
      <c r="K460" s="20" t="str">
        <f t="shared" si="132"/>
        <v>.</v>
      </c>
      <c r="L460" s="20" t="str">
        <f t="shared" si="142"/>
        <v>.</v>
      </c>
      <c r="M460" s="3" t="s">
        <v>4</v>
      </c>
      <c r="N460" s="20" t="str">
        <f>IF(B460=B459, N459, IF(M460=".",".",IF(M460&lt;22.5,"N",IF(M460&lt;67.5,"NE",IF(M460&lt;112.5,"E",IF(M460&lt;157.5,"SE",IF(M460&lt;202.5,"S",IF(M460&lt;247.5,"SW",IF(M460&lt;292.5,"W",IF(M460&lt;337.5,"NW","N"))))))))))</f>
        <v>NW</v>
      </c>
      <c r="O460" s="20" t="str">
        <f t="shared" si="133"/>
        <v>.</v>
      </c>
      <c r="P460" s="20" t="str">
        <f t="shared" si="146"/>
        <v>.</v>
      </c>
      <c r="Q460" s="21" t="str">
        <f t="shared" si="144"/>
        <v>.</v>
      </c>
      <c r="R460" s="21" t="str">
        <f t="shared" si="145"/>
        <v>.</v>
      </c>
      <c r="S460" s="8" t="s">
        <v>4</v>
      </c>
      <c r="T460" s="21" t="s">
        <v>4</v>
      </c>
      <c r="U460" s="21" t="str">
        <f t="shared" si="143"/>
        <v>.</v>
      </c>
      <c r="V460" s="3" t="s">
        <v>4</v>
      </c>
      <c r="W460" s="3">
        <v>1.6</v>
      </c>
      <c r="X460" s="3" t="s">
        <v>147</v>
      </c>
      <c r="Y460" s="14">
        <v>0</v>
      </c>
      <c r="Z460" s="14">
        <v>0</v>
      </c>
      <c r="AA460" s="14">
        <v>1</v>
      </c>
      <c r="AB460" s="23" t="str">
        <f t="shared" si="147"/>
        <v>.</v>
      </c>
      <c r="AC460" s="3" t="s">
        <v>296</v>
      </c>
      <c r="AD460" s="25">
        <v>1</v>
      </c>
      <c r="AE460" s="20" t="str">
        <f t="shared" si="134"/>
        <v>.</v>
      </c>
      <c r="AF460" s="20" t="str">
        <f t="shared" si="135"/>
        <v>.</v>
      </c>
      <c r="AG460" s="20" t="str">
        <f t="shared" si="141"/>
        <v>.</v>
      </c>
      <c r="AH460" s="20" t="str">
        <f t="shared" si="136"/>
        <v>.</v>
      </c>
      <c r="AI460" s="20" t="str">
        <f t="shared" si="137"/>
        <v>.</v>
      </c>
      <c r="AJ460" s="20" t="str">
        <f t="shared" si="138"/>
        <v>.</v>
      </c>
      <c r="AK460" s="20" t="str">
        <f t="shared" si="139"/>
        <v>.</v>
      </c>
      <c r="AL460" s="19" t="s">
        <v>4</v>
      </c>
      <c r="AM460" s="23" t="str">
        <f t="shared" si="140"/>
        <v>.</v>
      </c>
      <c r="AN460" s="19" t="s">
        <v>4</v>
      </c>
    </row>
    <row r="461" spans="1:40" ht="13.5" thickBot="1" x14ac:dyDescent="0.25">
      <c r="A461" s="5">
        <v>42571</v>
      </c>
      <c r="B461" s="3">
        <v>43</v>
      </c>
      <c r="C461" s="26" t="s">
        <v>359</v>
      </c>
      <c r="D461" s="6">
        <v>0.66666666666666663</v>
      </c>
      <c r="E461" s="13">
        <v>16</v>
      </c>
      <c r="F461" s="13">
        <f t="shared" si="130"/>
        <v>481.99999999999994</v>
      </c>
      <c r="G461" s="3">
        <v>49.1</v>
      </c>
      <c r="H461" s="3" t="s">
        <v>365</v>
      </c>
      <c r="I461" s="3">
        <v>33.799999999999997</v>
      </c>
      <c r="J461" s="20" t="str">
        <f t="shared" si="131"/>
        <v>.</v>
      </c>
      <c r="K461" s="20" t="str">
        <f t="shared" si="132"/>
        <v>.</v>
      </c>
      <c r="L461" s="20" t="str">
        <f t="shared" si="142"/>
        <v>.</v>
      </c>
      <c r="M461" s="3" t="s">
        <v>4</v>
      </c>
      <c r="N461" s="20" t="str">
        <f>IF(B461=B461, N460, IF(M461=".",".",IF(M461&lt;22.5,"N",IF(M461&lt;67.5,"NE",IF(M461&lt;112.5,"E",IF(M461&lt;157.5,"SE",IF(M461&lt;202.5,"S",IF(M461&lt;247.5,"SW",IF(M461&lt;292.5,"W",IF(M461&lt;337.5,"NW","N"))))))))))</f>
        <v>NW</v>
      </c>
      <c r="O461" s="20" t="str">
        <f t="shared" si="133"/>
        <v>.</v>
      </c>
      <c r="P461" s="20" t="str">
        <f t="shared" si="146"/>
        <v>.</v>
      </c>
      <c r="Q461" s="21" t="str">
        <f t="shared" si="144"/>
        <v>.</v>
      </c>
      <c r="R461" s="21" t="str">
        <f t="shared" si="145"/>
        <v>.</v>
      </c>
      <c r="S461" s="8" t="s">
        <v>4</v>
      </c>
      <c r="T461" s="21" t="s">
        <v>4</v>
      </c>
      <c r="U461" s="21" t="str">
        <f t="shared" si="143"/>
        <v>.</v>
      </c>
      <c r="V461" s="3" t="s">
        <v>4</v>
      </c>
      <c r="W461" s="3">
        <v>2.5</v>
      </c>
      <c r="X461" s="3" t="s">
        <v>147</v>
      </c>
      <c r="Y461" s="14">
        <v>0</v>
      </c>
      <c r="Z461" s="14">
        <v>0</v>
      </c>
      <c r="AA461" s="14">
        <v>1</v>
      </c>
      <c r="AB461" s="23" t="str">
        <f t="shared" si="147"/>
        <v>.</v>
      </c>
      <c r="AC461" s="3" t="s">
        <v>296</v>
      </c>
      <c r="AD461" s="25">
        <v>1</v>
      </c>
      <c r="AE461" s="20" t="str">
        <f t="shared" si="134"/>
        <v>.</v>
      </c>
      <c r="AF461" s="20" t="str">
        <f t="shared" si="135"/>
        <v>.</v>
      </c>
      <c r="AG461" s="20" t="str">
        <f t="shared" si="141"/>
        <v>.</v>
      </c>
      <c r="AH461" s="20" t="str">
        <f t="shared" si="136"/>
        <v>.</v>
      </c>
      <c r="AI461" s="20" t="str">
        <f t="shared" si="137"/>
        <v>.</v>
      </c>
      <c r="AJ461" s="20" t="str">
        <f t="shared" si="138"/>
        <v>.</v>
      </c>
      <c r="AK461" s="20" t="str">
        <f t="shared" si="139"/>
        <v>.</v>
      </c>
      <c r="AL461" s="19" t="s">
        <v>4</v>
      </c>
      <c r="AM461" s="23" t="str">
        <f t="shared" si="140"/>
        <v>.</v>
      </c>
      <c r="AN461" s="19" t="s">
        <v>4</v>
      </c>
    </row>
    <row r="462" spans="1:40" ht="13.5" thickBot="1" x14ac:dyDescent="0.25">
      <c r="A462" s="5">
        <v>42571</v>
      </c>
      <c r="B462" s="3">
        <v>43</v>
      </c>
      <c r="C462" s="26" t="s">
        <v>359</v>
      </c>
      <c r="D462" s="6">
        <v>0.70833333333333337</v>
      </c>
      <c r="E462" s="13">
        <v>17</v>
      </c>
      <c r="F462" s="13">
        <f t="shared" si="130"/>
        <v>542</v>
      </c>
      <c r="G462" s="3">
        <v>33.6</v>
      </c>
      <c r="H462" s="3" t="s">
        <v>365</v>
      </c>
      <c r="I462" s="3">
        <v>30.5</v>
      </c>
      <c r="J462" s="20" t="str">
        <f t="shared" si="131"/>
        <v>.</v>
      </c>
      <c r="K462" s="20" t="str">
        <f t="shared" si="132"/>
        <v>.</v>
      </c>
      <c r="L462" s="20" t="str">
        <f t="shared" si="142"/>
        <v>.</v>
      </c>
      <c r="M462" s="3" t="s">
        <v>4</v>
      </c>
      <c r="N462" s="20" t="str">
        <f>IF(B462=B461, N461, IF(M462=".",".",IF(M462&lt;22.5,"N",IF(M462&lt;67.5,"NE",IF(M462&lt;112.5,"E",IF(M462&lt;157.5,"SE",IF(M462&lt;202.5,"S",IF(M462&lt;247.5,"SW",IF(M462&lt;292.5,"W",IF(M462&lt;337.5,"NW","N"))))))))))</f>
        <v>NW</v>
      </c>
      <c r="O462" s="20" t="str">
        <f t="shared" si="133"/>
        <v>.</v>
      </c>
      <c r="P462" s="20" t="str">
        <f t="shared" si="146"/>
        <v>.</v>
      </c>
      <c r="Q462" s="21" t="str">
        <f t="shared" si="144"/>
        <v>.</v>
      </c>
      <c r="R462" s="21" t="str">
        <f t="shared" si="145"/>
        <v>.</v>
      </c>
      <c r="S462" s="8" t="s">
        <v>4</v>
      </c>
      <c r="T462" s="21" t="s">
        <v>4</v>
      </c>
      <c r="U462" s="21" t="str">
        <f t="shared" si="143"/>
        <v>.</v>
      </c>
      <c r="V462" s="3" t="s">
        <v>4</v>
      </c>
      <c r="W462" s="3">
        <v>3</v>
      </c>
      <c r="X462" s="3" t="s">
        <v>147</v>
      </c>
      <c r="Y462" s="14">
        <v>0</v>
      </c>
      <c r="Z462" s="14">
        <v>0</v>
      </c>
      <c r="AA462" s="14">
        <v>1</v>
      </c>
      <c r="AB462" s="23" t="str">
        <f t="shared" si="147"/>
        <v>.</v>
      </c>
      <c r="AC462" s="3" t="s">
        <v>296</v>
      </c>
      <c r="AD462" s="25">
        <v>1</v>
      </c>
      <c r="AE462" s="20" t="str">
        <f t="shared" si="134"/>
        <v>.</v>
      </c>
      <c r="AF462" s="20" t="str">
        <f t="shared" si="135"/>
        <v>.</v>
      </c>
      <c r="AG462" s="20" t="str">
        <f t="shared" si="141"/>
        <v>.</v>
      </c>
      <c r="AH462" s="20" t="str">
        <f t="shared" si="136"/>
        <v>.</v>
      </c>
      <c r="AI462" s="20" t="str">
        <f t="shared" si="137"/>
        <v>.</v>
      </c>
      <c r="AJ462" s="20" t="str">
        <f t="shared" si="138"/>
        <v>.</v>
      </c>
      <c r="AK462" s="20" t="str">
        <f t="shared" si="139"/>
        <v>.</v>
      </c>
      <c r="AL462" s="19" t="s">
        <v>4</v>
      </c>
      <c r="AM462" s="23" t="str">
        <f t="shared" si="140"/>
        <v>.</v>
      </c>
      <c r="AN462" s="19" t="s">
        <v>4</v>
      </c>
    </row>
    <row r="463" spans="1:40" ht="13.5" thickBot="1" x14ac:dyDescent="0.25">
      <c r="A463" s="5">
        <v>42571</v>
      </c>
      <c r="B463" s="3">
        <v>43</v>
      </c>
      <c r="C463" s="26" t="s">
        <v>359</v>
      </c>
      <c r="D463" s="6">
        <v>0.74930555555555556</v>
      </c>
      <c r="E463" s="13">
        <v>18</v>
      </c>
      <c r="F463" s="13">
        <f t="shared" si="130"/>
        <v>601</v>
      </c>
      <c r="G463" s="3">
        <v>28.7</v>
      </c>
      <c r="H463" s="3" t="s">
        <v>365</v>
      </c>
      <c r="I463" s="3">
        <v>27.7</v>
      </c>
      <c r="J463" s="20" t="str">
        <f t="shared" si="131"/>
        <v>.</v>
      </c>
      <c r="K463" s="20" t="str">
        <f t="shared" si="132"/>
        <v>.</v>
      </c>
      <c r="L463" s="20" t="str">
        <f t="shared" si="142"/>
        <v>.</v>
      </c>
      <c r="M463" s="3" t="s">
        <v>4</v>
      </c>
      <c r="N463" s="20" t="str">
        <f>IF(B463=B463, N462, IF(M463=".",".",IF(M463&lt;22.5,"N",IF(M463&lt;67.5,"NE",IF(M463&lt;112.5,"E",IF(M463&lt;157.5,"SE",IF(M463&lt;202.5,"S",IF(M463&lt;247.5,"SW",IF(M463&lt;292.5,"W",IF(M463&lt;337.5,"NW","N"))))))))))</f>
        <v>NW</v>
      </c>
      <c r="O463" s="20" t="str">
        <f t="shared" si="133"/>
        <v>.</v>
      </c>
      <c r="P463" s="20" t="str">
        <f t="shared" si="146"/>
        <v>.</v>
      </c>
      <c r="Q463" s="21" t="str">
        <f t="shared" si="144"/>
        <v>.</v>
      </c>
      <c r="R463" s="21" t="str">
        <f t="shared" si="145"/>
        <v>.</v>
      </c>
      <c r="S463" s="8" t="s">
        <v>4</v>
      </c>
      <c r="T463" s="21" t="s">
        <v>4</v>
      </c>
      <c r="U463" s="21" t="str">
        <f t="shared" si="143"/>
        <v>.</v>
      </c>
      <c r="V463" s="3" t="s">
        <v>4</v>
      </c>
      <c r="W463" s="3">
        <v>1.3</v>
      </c>
      <c r="X463" s="3" t="s">
        <v>147</v>
      </c>
      <c r="Y463" s="14">
        <v>0</v>
      </c>
      <c r="Z463" s="14">
        <v>0</v>
      </c>
      <c r="AA463" s="14">
        <v>1</v>
      </c>
      <c r="AB463" s="23" t="str">
        <f t="shared" si="147"/>
        <v>.</v>
      </c>
      <c r="AC463" s="3" t="s">
        <v>296</v>
      </c>
      <c r="AD463" s="25">
        <v>1</v>
      </c>
      <c r="AE463" s="20" t="str">
        <f t="shared" si="134"/>
        <v>.</v>
      </c>
      <c r="AF463" s="20" t="str">
        <f t="shared" si="135"/>
        <v>.</v>
      </c>
      <c r="AG463" s="20" t="str">
        <f t="shared" si="141"/>
        <v>.</v>
      </c>
      <c r="AH463" s="20" t="str">
        <f t="shared" si="136"/>
        <v>.</v>
      </c>
      <c r="AI463" s="20" t="str">
        <f t="shared" si="137"/>
        <v>.</v>
      </c>
      <c r="AJ463" s="20" t="str">
        <f t="shared" si="138"/>
        <v>.</v>
      </c>
      <c r="AK463" s="20" t="str">
        <f t="shared" si="139"/>
        <v>.</v>
      </c>
      <c r="AL463" s="19" t="s">
        <v>4</v>
      </c>
      <c r="AM463" s="23" t="str">
        <f t="shared" si="140"/>
        <v>.</v>
      </c>
      <c r="AN463" s="19" t="s">
        <v>4</v>
      </c>
    </row>
    <row r="464" spans="1:40" ht="13.5" thickBot="1" x14ac:dyDescent="0.25">
      <c r="A464" s="5">
        <v>42571</v>
      </c>
      <c r="B464" s="3">
        <v>44</v>
      </c>
      <c r="C464" s="26" t="s">
        <v>358</v>
      </c>
      <c r="D464" s="6">
        <v>0.3354166666666667</v>
      </c>
      <c r="E464" s="13">
        <v>8</v>
      </c>
      <c r="F464" s="13">
        <f t="shared" si="130"/>
        <v>0</v>
      </c>
      <c r="G464" s="3">
        <v>26.5</v>
      </c>
      <c r="H464" s="3" t="s">
        <v>366</v>
      </c>
      <c r="I464" s="3">
        <v>23.7</v>
      </c>
      <c r="J464" s="20" t="str">
        <f t="shared" si="131"/>
        <v>.</v>
      </c>
      <c r="K464" s="20" t="str">
        <f t="shared" si="132"/>
        <v>.</v>
      </c>
      <c r="L464" s="20" t="str">
        <f t="shared" si="142"/>
        <v>.</v>
      </c>
      <c r="M464" s="3">
        <v>51</v>
      </c>
      <c r="N464" s="20" t="str">
        <f>IF(B464=B463, N463, IF(M464=".",".",IF(M464&lt;22.5,"N",IF(M464&lt;67.5,"NE",IF(M464&lt;112.5,"E",IF(M464&lt;157.5,"SE",IF(M464&lt;202.5,"S",IF(M464&lt;247.5,"SW",IF(M464&lt;292.5,"W",IF(M464&lt;337.5,"NW","N"))))))))))</f>
        <v>NE</v>
      </c>
      <c r="O464" s="20" t="str">
        <f t="shared" si="133"/>
        <v>.</v>
      </c>
      <c r="P464" s="20" t="str">
        <f t="shared" si="146"/>
        <v>.</v>
      </c>
      <c r="Q464" s="21">
        <f t="shared" si="144"/>
        <v>0</v>
      </c>
      <c r="R464" s="21">
        <f t="shared" si="145"/>
        <v>0</v>
      </c>
      <c r="S464" s="8">
        <v>1</v>
      </c>
      <c r="T464" s="21" t="s">
        <v>4</v>
      </c>
      <c r="U464" s="21" t="str">
        <f t="shared" si="143"/>
        <v>.</v>
      </c>
      <c r="V464" s="3" t="s">
        <v>128</v>
      </c>
      <c r="W464" s="3">
        <v>1.9</v>
      </c>
      <c r="X464" s="3" t="s">
        <v>4</v>
      </c>
      <c r="Y464" s="14">
        <v>2</v>
      </c>
      <c r="Z464" s="14">
        <v>1</v>
      </c>
      <c r="AA464" s="14">
        <v>0</v>
      </c>
      <c r="AB464" s="23">
        <f t="shared" si="147"/>
        <v>0</v>
      </c>
      <c r="AC464" s="3" t="s">
        <v>297</v>
      </c>
      <c r="AD464" s="25">
        <v>0</v>
      </c>
      <c r="AE464" s="20" t="str">
        <f t="shared" si="134"/>
        <v>.</v>
      </c>
      <c r="AF464" s="20" t="str">
        <f t="shared" si="135"/>
        <v>.</v>
      </c>
      <c r="AG464" s="20" t="str">
        <f t="shared" si="141"/>
        <v>.</v>
      </c>
      <c r="AH464" s="20" t="str">
        <f t="shared" si="136"/>
        <v>.</v>
      </c>
      <c r="AI464" s="20">
        <f t="shared" si="137"/>
        <v>79.268888068611034</v>
      </c>
      <c r="AJ464" s="20">
        <f t="shared" si="138"/>
        <v>64.190679887083419</v>
      </c>
      <c r="AK464" s="20" t="str">
        <f t="shared" si="139"/>
        <v>.</v>
      </c>
      <c r="AL464" s="19">
        <v>102</v>
      </c>
      <c r="AM464" s="23">
        <f t="shared" si="140"/>
        <v>31.089600000000001</v>
      </c>
      <c r="AN464" s="19">
        <v>0.89011791851710809</v>
      </c>
    </row>
    <row r="465" spans="1:40" ht="13.5" thickBot="1" x14ac:dyDescent="0.25">
      <c r="A465" s="5">
        <v>42571</v>
      </c>
      <c r="B465" s="3">
        <v>44</v>
      </c>
      <c r="C465" s="26" t="s">
        <v>358</v>
      </c>
      <c r="D465" s="6">
        <v>0.38055555555555554</v>
      </c>
      <c r="E465" s="13">
        <v>9</v>
      </c>
      <c r="F465" s="13">
        <f t="shared" si="130"/>
        <v>64.999999999999929</v>
      </c>
      <c r="G465" s="3">
        <v>32.4</v>
      </c>
      <c r="H465" s="3" t="s">
        <v>365</v>
      </c>
      <c r="I465" s="3">
        <v>27.8</v>
      </c>
      <c r="J465" s="20">
        <f t="shared" si="131"/>
        <v>2.96032710858867</v>
      </c>
      <c r="K465" s="20">
        <f t="shared" si="132"/>
        <v>169.61424930029693</v>
      </c>
      <c r="L465" s="20">
        <f>K465-MOD(M464+180,360)</f>
        <v>-61.385750699703067</v>
      </c>
      <c r="M465" s="3">
        <v>57</v>
      </c>
      <c r="N465" s="20" t="str">
        <f>IF(B465=B465, N464, IF(M465=".",".",IF(M465&lt;22.5,"N",IF(M465&lt;67.5,"NE",IF(M465&lt;112.5,"E",IF(M465&lt;157.5,"SE",IF(M465&lt;202.5,"S",IF(M465&lt;247.5,"SW",IF(M465&lt;292.5,"W",IF(M465&lt;337.5,"NW","N"))))))))))</f>
        <v>NE</v>
      </c>
      <c r="O465" s="20" t="str">
        <f t="shared" si="133"/>
        <v>S</v>
      </c>
      <c r="P465" s="20">
        <f t="shared" si="146"/>
        <v>5</v>
      </c>
      <c r="Q465" s="21">
        <f t="shared" si="144"/>
        <v>11.549923569124049</v>
      </c>
      <c r="R465" s="21">
        <f t="shared" si="145"/>
        <v>11.549923569124049</v>
      </c>
      <c r="S465" s="8">
        <v>1</v>
      </c>
      <c r="T465" s="21" t="s">
        <v>4</v>
      </c>
      <c r="U465" s="21" t="str">
        <f t="shared" si="143"/>
        <v>.</v>
      </c>
      <c r="V465" s="3" t="s">
        <v>6</v>
      </c>
      <c r="W465" s="3">
        <v>1.4</v>
      </c>
      <c r="X465" s="3" t="s">
        <v>4</v>
      </c>
      <c r="Y465" s="14">
        <v>2</v>
      </c>
      <c r="Z465" s="14">
        <v>1</v>
      </c>
      <c r="AA465" s="14">
        <v>0</v>
      </c>
      <c r="AB465" s="23">
        <f t="shared" si="147"/>
        <v>0</v>
      </c>
      <c r="AC465" s="3" t="s">
        <v>297</v>
      </c>
      <c r="AD465" s="25">
        <v>0</v>
      </c>
      <c r="AE465" s="20">
        <f t="shared" si="134"/>
        <v>-11.360693490625792</v>
      </c>
      <c r="AF465" s="20">
        <f t="shared" si="135"/>
        <v>-11.360693490625792</v>
      </c>
      <c r="AG465" s="20">
        <f t="shared" si="141"/>
        <v>1</v>
      </c>
      <c r="AH465" s="20">
        <f t="shared" si="136"/>
        <v>11.549923569124049</v>
      </c>
      <c r="AI465" s="20">
        <f t="shared" si="137"/>
        <v>81.351045090706137</v>
      </c>
      <c r="AJ465" s="20">
        <f t="shared" si="138"/>
        <v>52.829986396457628</v>
      </c>
      <c r="AK465" s="20">
        <f t="shared" si="139"/>
        <v>2.0821570220951031</v>
      </c>
      <c r="AL465" s="19">
        <v>97</v>
      </c>
      <c r="AM465" s="23">
        <f t="shared" si="140"/>
        <v>29.5656</v>
      </c>
      <c r="AN465" s="19">
        <v>0.99483767363676789</v>
      </c>
    </row>
    <row r="466" spans="1:40" ht="13.5" thickBot="1" x14ac:dyDescent="0.25">
      <c r="A466" s="5">
        <v>42571</v>
      </c>
      <c r="B466" s="3">
        <v>44</v>
      </c>
      <c r="C466" s="26" t="s">
        <v>358</v>
      </c>
      <c r="D466" s="6">
        <v>0.42291666666666666</v>
      </c>
      <c r="E466" s="13">
        <v>10</v>
      </c>
      <c r="F466" s="13">
        <f t="shared" si="130"/>
        <v>125.99999999999994</v>
      </c>
      <c r="G466" s="3">
        <v>47</v>
      </c>
      <c r="H466" s="3" t="s">
        <v>365</v>
      </c>
      <c r="I466" s="3">
        <v>30.9</v>
      </c>
      <c r="J466" s="20" t="str">
        <f t="shared" si="131"/>
        <v>.</v>
      </c>
      <c r="K466" s="20" t="str">
        <f t="shared" si="132"/>
        <v>.</v>
      </c>
      <c r="L466" s="20" t="str">
        <f t="shared" si="142"/>
        <v>.</v>
      </c>
      <c r="M466" s="3">
        <v>57</v>
      </c>
      <c r="N466" s="20" t="str">
        <f>IF(B466=B465, N465, IF(M466=".",".",IF(M466&lt;22.5,"N",IF(M466&lt;67.5,"NE",IF(M466&lt;112.5,"E",IF(M466&lt;157.5,"SE",IF(M466&lt;202.5,"S",IF(M466&lt;247.5,"SW",IF(M466&lt;292.5,"W",IF(M466&lt;337.5,"NW","N"))))))))))</f>
        <v>NE</v>
      </c>
      <c r="O466" s="20" t="str">
        <f t="shared" si="133"/>
        <v>.</v>
      </c>
      <c r="P466" s="20" t="str">
        <f t="shared" si="146"/>
        <v>.</v>
      </c>
      <c r="Q466" s="21">
        <f t="shared" si="144"/>
        <v>0</v>
      </c>
      <c r="R466" s="21">
        <f t="shared" si="145"/>
        <v>11.549923569124049</v>
      </c>
      <c r="S466" s="8">
        <v>1</v>
      </c>
      <c r="T466" s="21" t="s">
        <v>4</v>
      </c>
      <c r="U466" s="21" t="str">
        <f t="shared" si="143"/>
        <v>.</v>
      </c>
      <c r="V466" s="3" t="s">
        <v>6</v>
      </c>
      <c r="W466" s="3">
        <v>1.5</v>
      </c>
      <c r="X466" s="3" t="s">
        <v>4</v>
      </c>
      <c r="Y466" s="14">
        <v>2</v>
      </c>
      <c r="Z466" s="14">
        <v>1</v>
      </c>
      <c r="AA466" s="14">
        <v>0</v>
      </c>
      <c r="AB466" s="23">
        <f t="shared" si="147"/>
        <v>0</v>
      </c>
      <c r="AC466" s="3" t="s">
        <v>297</v>
      </c>
      <c r="AD466" s="25">
        <v>0</v>
      </c>
      <c r="AE466" s="20">
        <f t="shared" si="134"/>
        <v>0</v>
      </c>
      <c r="AF466" s="20">
        <f t="shared" si="135"/>
        <v>0</v>
      </c>
      <c r="AG466" s="20">
        <f t="shared" si="141"/>
        <v>1</v>
      </c>
      <c r="AH466" s="20">
        <f t="shared" si="136"/>
        <v>0</v>
      </c>
      <c r="AI466" s="20">
        <f t="shared" si="137"/>
        <v>81.351045090706137</v>
      </c>
      <c r="AJ466" s="20">
        <f t="shared" si="138"/>
        <v>52.829986396457628</v>
      </c>
      <c r="AK466" s="20">
        <f t="shared" si="139"/>
        <v>0</v>
      </c>
      <c r="AL466" s="19">
        <v>97</v>
      </c>
      <c r="AM466" s="23">
        <f t="shared" si="140"/>
        <v>29.5656</v>
      </c>
      <c r="AN466" s="19">
        <v>0.99483767363676789</v>
      </c>
    </row>
    <row r="467" spans="1:40" ht="13.5" thickBot="1" x14ac:dyDescent="0.25">
      <c r="A467" s="5">
        <v>42571</v>
      </c>
      <c r="B467" s="3">
        <v>44</v>
      </c>
      <c r="C467" s="26" t="s">
        <v>358</v>
      </c>
      <c r="D467" s="6">
        <v>0.46736111111111112</v>
      </c>
      <c r="E467" s="13">
        <v>11</v>
      </c>
      <c r="F467" s="13">
        <f t="shared" si="130"/>
        <v>189.99999999999994</v>
      </c>
      <c r="G467" s="3">
        <v>24.8</v>
      </c>
      <c r="H467" s="3" t="s">
        <v>366</v>
      </c>
      <c r="I467" s="3">
        <v>24.5</v>
      </c>
      <c r="J467" s="20" t="str">
        <f t="shared" si="131"/>
        <v>.</v>
      </c>
      <c r="K467" s="20" t="str">
        <f t="shared" si="132"/>
        <v>.</v>
      </c>
      <c r="L467" s="20" t="str">
        <f t="shared" si="142"/>
        <v>.</v>
      </c>
      <c r="M467" s="3">
        <v>57</v>
      </c>
      <c r="N467" s="20" t="str">
        <f>IF(B467=B466, N466, IF(M467=".",".",IF(M467&lt;22.5,"N",IF(M467&lt;67.5,"NE",IF(M467&lt;112.5,"E",IF(M467&lt;157.5,"SE",IF(M467&lt;202.5,"S",IF(M467&lt;247.5,"SW",IF(M467&lt;292.5,"W",IF(M467&lt;337.5,"NW","N"))))))))))</f>
        <v>NE</v>
      </c>
      <c r="O467" s="20" t="str">
        <f t="shared" si="133"/>
        <v>.</v>
      </c>
      <c r="P467" s="20" t="str">
        <f t="shared" si="146"/>
        <v>.</v>
      </c>
      <c r="Q467" s="21">
        <f t="shared" si="144"/>
        <v>0</v>
      </c>
      <c r="R467" s="21">
        <f t="shared" si="145"/>
        <v>11.549923569124049</v>
      </c>
      <c r="S467" s="8">
        <v>1</v>
      </c>
      <c r="T467" s="21" t="s">
        <v>4</v>
      </c>
      <c r="U467" s="21" t="str">
        <f t="shared" si="143"/>
        <v>.</v>
      </c>
      <c r="V467" s="3" t="s">
        <v>6</v>
      </c>
      <c r="W467" s="3">
        <v>3.9</v>
      </c>
      <c r="X467" s="3" t="s">
        <v>4</v>
      </c>
      <c r="Y467" s="14">
        <v>2</v>
      </c>
      <c r="Z467" s="14">
        <v>1</v>
      </c>
      <c r="AA467" s="14">
        <v>0</v>
      </c>
      <c r="AB467" s="23">
        <f t="shared" si="147"/>
        <v>0</v>
      </c>
      <c r="AC467" s="3" t="s">
        <v>297</v>
      </c>
      <c r="AD467" s="25">
        <v>0</v>
      </c>
      <c r="AE467" s="20">
        <f t="shared" si="134"/>
        <v>0</v>
      </c>
      <c r="AF467" s="20">
        <f t="shared" si="135"/>
        <v>0</v>
      </c>
      <c r="AG467" s="20">
        <f t="shared" si="141"/>
        <v>1</v>
      </c>
      <c r="AH467" s="20">
        <f t="shared" si="136"/>
        <v>0</v>
      </c>
      <c r="AI467" s="20">
        <f t="shared" si="137"/>
        <v>81.351045090706137</v>
      </c>
      <c r="AJ467" s="20">
        <f t="shared" si="138"/>
        <v>52.829986396457628</v>
      </c>
      <c r="AK467" s="20">
        <f t="shared" si="139"/>
        <v>0</v>
      </c>
      <c r="AL467" s="19">
        <v>97</v>
      </c>
      <c r="AM467" s="23">
        <f t="shared" si="140"/>
        <v>29.5656</v>
      </c>
      <c r="AN467" s="19">
        <v>0.99483767363676789</v>
      </c>
    </row>
    <row r="468" spans="1:40" ht="13.5" thickBot="1" x14ac:dyDescent="0.25">
      <c r="A468" s="5">
        <v>42571</v>
      </c>
      <c r="B468" s="3">
        <v>44</v>
      </c>
      <c r="C468" s="26" t="s">
        <v>358</v>
      </c>
      <c r="D468" s="6">
        <v>0.50277777777777777</v>
      </c>
      <c r="E468" s="13">
        <v>12</v>
      </c>
      <c r="F468" s="13">
        <f t="shared" si="130"/>
        <v>240.99999999999991</v>
      </c>
      <c r="G468" s="3">
        <v>27.7</v>
      </c>
      <c r="H468" s="3" t="s">
        <v>366</v>
      </c>
      <c r="I468" s="3">
        <v>25</v>
      </c>
      <c r="J468" s="20" t="str">
        <f t="shared" si="131"/>
        <v>.</v>
      </c>
      <c r="K468" s="20" t="str">
        <f t="shared" si="132"/>
        <v>.</v>
      </c>
      <c r="L468" s="20" t="str">
        <f t="shared" si="142"/>
        <v>.</v>
      </c>
      <c r="M468" s="3">
        <v>57</v>
      </c>
      <c r="N468" s="20" t="str">
        <f>IF(B468=B468, N467, IF(M468=".",".",IF(M468&lt;22.5,"N",IF(M468&lt;67.5,"NE",IF(M468&lt;112.5,"E",IF(M468&lt;157.5,"SE",IF(M468&lt;202.5,"S",IF(M468&lt;247.5,"SW",IF(M468&lt;292.5,"W",IF(M468&lt;337.5,"NW","N"))))))))))</f>
        <v>NE</v>
      </c>
      <c r="O468" s="20" t="str">
        <f t="shared" si="133"/>
        <v>.</v>
      </c>
      <c r="P468" s="20" t="str">
        <f t="shared" si="146"/>
        <v>.</v>
      </c>
      <c r="Q468" s="21">
        <f t="shared" si="144"/>
        <v>0</v>
      </c>
      <c r="R468" s="21">
        <f t="shared" si="145"/>
        <v>11.549923569124049</v>
      </c>
      <c r="S468" s="8">
        <v>1</v>
      </c>
      <c r="T468" s="21" t="s">
        <v>4</v>
      </c>
      <c r="U468" s="21" t="str">
        <f t="shared" si="143"/>
        <v>.</v>
      </c>
      <c r="V468" s="3" t="s">
        <v>6</v>
      </c>
      <c r="W468" s="3">
        <v>1.2</v>
      </c>
      <c r="X468" s="3" t="s">
        <v>4</v>
      </c>
      <c r="Y468" s="14">
        <v>2</v>
      </c>
      <c r="Z468" s="14">
        <v>1</v>
      </c>
      <c r="AA468" s="14">
        <v>0</v>
      </c>
      <c r="AB468" s="23">
        <f t="shared" si="147"/>
        <v>0</v>
      </c>
      <c r="AC468" s="3" t="s">
        <v>297</v>
      </c>
      <c r="AD468" s="25">
        <v>0</v>
      </c>
      <c r="AE468" s="20">
        <f t="shared" si="134"/>
        <v>0</v>
      </c>
      <c r="AF468" s="20">
        <f t="shared" si="135"/>
        <v>0</v>
      </c>
      <c r="AG468" s="20">
        <f t="shared" si="141"/>
        <v>1</v>
      </c>
      <c r="AH468" s="20">
        <f t="shared" si="136"/>
        <v>0</v>
      </c>
      <c r="AI468" s="20">
        <f t="shared" si="137"/>
        <v>81.351045090706137</v>
      </c>
      <c r="AJ468" s="20">
        <f t="shared" si="138"/>
        <v>52.829986396457628</v>
      </c>
      <c r="AK468" s="20">
        <f t="shared" si="139"/>
        <v>0</v>
      </c>
      <c r="AL468" s="19">
        <v>97</v>
      </c>
      <c r="AM468" s="23">
        <f t="shared" si="140"/>
        <v>29.5656</v>
      </c>
      <c r="AN468" s="19">
        <v>0.99483767363676789</v>
      </c>
    </row>
    <row r="469" spans="1:40" ht="13.5" thickBot="1" x14ac:dyDescent="0.25">
      <c r="A469" s="5">
        <v>42571</v>
      </c>
      <c r="B469" s="3">
        <v>44</v>
      </c>
      <c r="C469" s="26" t="s">
        <v>358</v>
      </c>
      <c r="D469" s="6">
        <v>0.54652777777777783</v>
      </c>
      <c r="E469" s="13">
        <v>13</v>
      </c>
      <c r="F469" s="13">
        <f t="shared" si="130"/>
        <v>304</v>
      </c>
      <c r="G469" s="3">
        <v>50.2</v>
      </c>
      <c r="H469" s="3" t="s">
        <v>365</v>
      </c>
      <c r="I469" s="3">
        <v>29.7</v>
      </c>
      <c r="J469" s="20" t="str">
        <f t="shared" si="131"/>
        <v>.</v>
      </c>
      <c r="K469" s="20" t="str">
        <f t="shared" si="132"/>
        <v>.</v>
      </c>
      <c r="L469" s="20" t="str">
        <f t="shared" si="142"/>
        <v>.</v>
      </c>
      <c r="M469" s="3">
        <v>57</v>
      </c>
      <c r="N469" s="20" t="str">
        <f>IF(B469=B468, N468, IF(M469=".",".",IF(M469&lt;22.5,"N",IF(M469&lt;67.5,"NE",IF(M469&lt;112.5,"E",IF(M469&lt;157.5,"SE",IF(M469&lt;202.5,"S",IF(M469&lt;247.5,"SW",IF(M469&lt;292.5,"W",IF(M469&lt;337.5,"NW","N"))))))))))</f>
        <v>NE</v>
      </c>
      <c r="O469" s="20" t="str">
        <f t="shared" si="133"/>
        <v>.</v>
      </c>
      <c r="P469" s="20" t="str">
        <f t="shared" si="146"/>
        <v>.</v>
      </c>
      <c r="Q469" s="21">
        <f t="shared" si="144"/>
        <v>0</v>
      </c>
      <c r="R469" s="21">
        <f t="shared" si="145"/>
        <v>11.549923569124049</v>
      </c>
      <c r="S469" s="8">
        <v>1</v>
      </c>
      <c r="T469" s="21" t="s">
        <v>4</v>
      </c>
      <c r="U469" s="21" t="str">
        <f t="shared" si="143"/>
        <v>.</v>
      </c>
      <c r="V469" s="3" t="s">
        <v>6</v>
      </c>
      <c r="W469" s="3">
        <v>1.5</v>
      </c>
      <c r="X469" s="3" t="s">
        <v>4</v>
      </c>
      <c r="Y469" s="14">
        <v>0</v>
      </c>
      <c r="Z469" s="14">
        <v>0</v>
      </c>
      <c r="AA469" s="14">
        <v>1</v>
      </c>
      <c r="AB469" s="23">
        <f t="shared" si="147"/>
        <v>1</v>
      </c>
      <c r="AC469" s="3" t="s">
        <v>297</v>
      </c>
      <c r="AD469" s="25">
        <v>0</v>
      </c>
      <c r="AE469" s="20">
        <f t="shared" si="134"/>
        <v>0</v>
      </c>
      <c r="AF469" s="20">
        <f t="shared" si="135"/>
        <v>0</v>
      </c>
      <c r="AG469" s="20">
        <f t="shared" si="141"/>
        <v>1</v>
      </c>
      <c r="AH469" s="20">
        <f t="shared" si="136"/>
        <v>0</v>
      </c>
      <c r="AI469" s="20">
        <f t="shared" si="137"/>
        <v>81.351045090706137</v>
      </c>
      <c r="AJ469" s="20">
        <f t="shared" si="138"/>
        <v>52.829986396457628</v>
      </c>
      <c r="AK469" s="20">
        <f t="shared" si="139"/>
        <v>0</v>
      </c>
      <c r="AL469" s="19">
        <v>97</v>
      </c>
      <c r="AM469" s="23">
        <f t="shared" si="140"/>
        <v>29.5656</v>
      </c>
      <c r="AN469" s="19">
        <v>0.99483767363676789</v>
      </c>
    </row>
    <row r="470" spans="1:40" ht="13.5" thickBot="1" x14ac:dyDescent="0.25">
      <c r="A470" s="5">
        <v>42571</v>
      </c>
      <c r="B470" s="3">
        <v>44</v>
      </c>
      <c r="C470" s="26" t="s">
        <v>358</v>
      </c>
      <c r="D470" s="6">
        <v>0.59166666666666667</v>
      </c>
      <c r="E470" s="13">
        <v>14</v>
      </c>
      <c r="F470" s="13">
        <f t="shared" si="130"/>
        <v>368.99999999999994</v>
      </c>
      <c r="G470" s="3">
        <v>55.2</v>
      </c>
      <c r="H470" s="3" t="s">
        <v>365</v>
      </c>
      <c r="I470" s="3">
        <v>30.7</v>
      </c>
      <c r="J470" s="20" t="str">
        <f t="shared" si="131"/>
        <v>.</v>
      </c>
      <c r="K470" s="20" t="str">
        <f t="shared" si="132"/>
        <v>.</v>
      </c>
      <c r="L470" s="20" t="str">
        <f t="shared" si="142"/>
        <v>.</v>
      </c>
      <c r="M470" s="3">
        <v>57</v>
      </c>
      <c r="N470" s="20" t="str">
        <f>IF(B470=B470, N469, IF(M470=".",".",IF(M470&lt;22.5,"N",IF(M470&lt;67.5,"NE",IF(M470&lt;112.5,"E",IF(M470&lt;157.5,"SE",IF(M470&lt;202.5,"S",IF(M470&lt;247.5,"SW",IF(M470&lt;292.5,"W",IF(M470&lt;337.5,"NW","N"))))))))))</f>
        <v>NE</v>
      </c>
      <c r="O470" s="20" t="str">
        <f t="shared" si="133"/>
        <v>.</v>
      </c>
      <c r="P470" s="20" t="str">
        <f t="shared" si="146"/>
        <v>.</v>
      </c>
      <c r="Q470" s="21">
        <f t="shared" si="144"/>
        <v>0</v>
      </c>
      <c r="R470" s="21">
        <f t="shared" si="145"/>
        <v>11.549923569124049</v>
      </c>
      <c r="S470" s="8">
        <v>1</v>
      </c>
      <c r="T470" s="21">
        <f>SQRT((AJ470-AJ464)^2+(AI470-AI464)^2)</f>
        <v>11.549923569124049</v>
      </c>
      <c r="U470" s="21">
        <f t="shared" si="143"/>
        <v>1</v>
      </c>
      <c r="V470" s="3" t="s">
        <v>6</v>
      </c>
      <c r="W470" s="3">
        <v>2.9</v>
      </c>
      <c r="X470" s="3" t="s">
        <v>4</v>
      </c>
      <c r="Y470" s="14">
        <v>0</v>
      </c>
      <c r="Z470" s="14">
        <v>0</v>
      </c>
      <c r="AA470" s="14">
        <v>1</v>
      </c>
      <c r="AB470" s="23" t="str">
        <f t="shared" si="147"/>
        <v>.</v>
      </c>
      <c r="AC470" s="3" t="s">
        <v>297</v>
      </c>
      <c r="AD470" s="25">
        <v>0</v>
      </c>
      <c r="AE470" s="20">
        <f t="shared" si="134"/>
        <v>0</v>
      </c>
      <c r="AF470" s="20">
        <f t="shared" si="135"/>
        <v>0</v>
      </c>
      <c r="AG470" s="20">
        <f t="shared" si="141"/>
        <v>1</v>
      </c>
      <c r="AH470" s="20">
        <f t="shared" si="136"/>
        <v>0</v>
      </c>
      <c r="AI470" s="20">
        <f t="shared" si="137"/>
        <v>81.351045090706137</v>
      </c>
      <c r="AJ470" s="20">
        <f t="shared" si="138"/>
        <v>52.829986396457628</v>
      </c>
      <c r="AK470" s="20">
        <f t="shared" si="139"/>
        <v>0</v>
      </c>
      <c r="AL470" s="19">
        <v>97</v>
      </c>
      <c r="AM470" s="23">
        <f t="shared" si="140"/>
        <v>29.5656</v>
      </c>
      <c r="AN470" s="19">
        <v>0.99483767363676789</v>
      </c>
    </row>
    <row r="471" spans="1:40" ht="13.5" thickBot="1" x14ac:dyDescent="0.25">
      <c r="A471" s="5">
        <v>42571</v>
      </c>
      <c r="B471" s="3">
        <v>44</v>
      </c>
      <c r="C471" s="26" t="s">
        <v>358</v>
      </c>
      <c r="D471" s="6">
        <v>0.62986111111111109</v>
      </c>
      <c r="E471" s="13">
        <v>15</v>
      </c>
      <c r="F471" s="13">
        <f t="shared" si="130"/>
        <v>423.99999999999989</v>
      </c>
      <c r="G471" s="3">
        <v>52.3</v>
      </c>
      <c r="H471" s="3" t="s">
        <v>365</v>
      </c>
      <c r="I471" s="3">
        <v>31.6</v>
      </c>
      <c r="J471" s="20" t="str">
        <f t="shared" si="131"/>
        <v>.</v>
      </c>
      <c r="K471" s="20" t="str">
        <f t="shared" si="132"/>
        <v>.</v>
      </c>
      <c r="L471" s="20" t="str">
        <f t="shared" si="142"/>
        <v>.</v>
      </c>
      <c r="M471" s="3" t="s">
        <v>4</v>
      </c>
      <c r="N471" s="20" t="str">
        <f>IF(B471=B470, N470, IF(M471=".",".",IF(M471&lt;22.5,"N",IF(M471&lt;67.5,"NE",IF(M471&lt;112.5,"E",IF(M471&lt;157.5,"SE",IF(M471&lt;202.5,"S",IF(M471&lt;247.5,"SW",IF(M471&lt;292.5,"W",IF(M471&lt;337.5,"NW","N"))))))))))</f>
        <v>NE</v>
      </c>
      <c r="O471" s="20" t="str">
        <f t="shared" si="133"/>
        <v>.</v>
      </c>
      <c r="P471" s="20" t="str">
        <f t="shared" si="146"/>
        <v>.</v>
      </c>
      <c r="Q471" s="21" t="str">
        <f t="shared" si="144"/>
        <v>.</v>
      </c>
      <c r="R471" s="21" t="str">
        <f t="shared" si="145"/>
        <v>.</v>
      </c>
      <c r="S471" s="8" t="s">
        <v>4</v>
      </c>
      <c r="T471" s="21" t="s">
        <v>4</v>
      </c>
      <c r="U471" s="21" t="str">
        <f t="shared" si="143"/>
        <v>.</v>
      </c>
      <c r="V471" s="3" t="s">
        <v>4</v>
      </c>
      <c r="W471" s="3">
        <v>3.7</v>
      </c>
      <c r="X471" s="3" t="s">
        <v>147</v>
      </c>
      <c r="Y471" s="14">
        <v>0</v>
      </c>
      <c r="Z471" s="14">
        <v>0</v>
      </c>
      <c r="AA471" s="14">
        <v>1</v>
      </c>
      <c r="AB471" s="23" t="str">
        <f t="shared" si="147"/>
        <v>.</v>
      </c>
      <c r="AC471" s="3" t="s">
        <v>297</v>
      </c>
      <c r="AD471" s="25">
        <v>0</v>
      </c>
      <c r="AE471" s="20" t="str">
        <f t="shared" si="134"/>
        <v>.</v>
      </c>
      <c r="AF471" s="20" t="str">
        <f t="shared" si="135"/>
        <v>.</v>
      </c>
      <c r="AG471" s="20" t="str">
        <f t="shared" si="141"/>
        <v>.</v>
      </c>
      <c r="AH471" s="20" t="str">
        <f t="shared" si="136"/>
        <v>.</v>
      </c>
      <c r="AI471" s="20" t="str">
        <f t="shared" si="137"/>
        <v>.</v>
      </c>
      <c r="AJ471" s="20" t="str">
        <f t="shared" si="138"/>
        <v>.</v>
      </c>
      <c r="AK471" s="20" t="str">
        <f t="shared" si="139"/>
        <v>.</v>
      </c>
      <c r="AL471" s="19" t="s">
        <v>4</v>
      </c>
      <c r="AM471" s="23" t="str">
        <f t="shared" si="140"/>
        <v>.</v>
      </c>
      <c r="AN471" s="19" t="s">
        <v>4</v>
      </c>
    </row>
    <row r="472" spans="1:40" ht="13.5" thickBot="1" x14ac:dyDescent="0.25">
      <c r="A472" s="5">
        <v>42571</v>
      </c>
      <c r="B472" s="3">
        <v>44</v>
      </c>
      <c r="C472" s="26" t="s">
        <v>358</v>
      </c>
      <c r="D472" s="6">
        <v>0.6743055555555556</v>
      </c>
      <c r="E472" s="13">
        <v>16</v>
      </c>
      <c r="F472" s="13">
        <f t="shared" si="130"/>
        <v>488</v>
      </c>
      <c r="G472" s="3">
        <v>48.7</v>
      </c>
      <c r="H472" s="3" t="s">
        <v>365</v>
      </c>
      <c r="I472" s="3">
        <v>35.1</v>
      </c>
      <c r="J472" s="20" t="str">
        <f t="shared" si="131"/>
        <v>.</v>
      </c>
      <c r="K472" s="20" t="str">
        <f t="shared" si="132"/>
        <v>.</v>
      </c>
      <c r="L472" s="20" t="str">
        <f t="shared" si="142"/>
        <v>.</v>
      </c>
      <c r="M472" s="3" t="s">
        <v>4</v>
      </c>
      <c r="N472" s="20" t="str">
        <f>IF(B472=B472, N471, IF(M472=".",".",IF(M472&lt;22.5,"N",IF(M472&lt;67.5,"NE",IF(M472&lt;112.5,"E",IF(M472&lt;157.5,"SE",IF(M472&lt;202.5,"S",IF(M472&lt;247.5,"SW",IF(M472&lt;292.5,"W",IF(M472&lt;337.5,"NW","N"))))))))))</f>
        <v>NE</v>
      </c>
      <c r="O472" s="20" t="str">
        <f t="shared" si="133"/>
        <v>.</v>
      </c>
      <c r="P472" s="20" t="str">
        <f t="shared" si="146"/>
        <v>.</v>
      </c>
      <c r="Q472" s="21" t="str">
        <f t="shared" si="144"/>
        <v>.</v>
      </c>
      <c r="R472" s="21" t="str">
        <f t="shared" si="145"/>
        <v>.</v>
      </c>
      <c r="S472" s="8" t="s">
        <v>4</v>
      </c>
      <c r="T472" s="21" t="s">
        <v>4</v>
      </c>
      <c r="U472" s="21" t="str">
        <f t="shared" si="143"/>
        <v>.</v>
      </c>
      <c r="V472" s="3" t="s">
        <v>4</v>
      </c>
      <c r="W472" s="3">
        <v>3</v>
      </c>
      <c r="X472" s="3" t="s">
        <v>147</v>
      </c>
      <c r="Y472" s="14">
        <v>0</v>
      </c>
      <c r="Z472" s="14">
        <v>0</v>
      </c>
      <c r="AA472" s="14">
        <v>1</v>
      </c>
      <c r="AB472" s="23" t="str">
        <f t="shared" si="147"/>
        <v>.</v>
      </c>
      <c r="AC472" s="3" t="s">
        <v>297</v>
      </c>
      <c r="AD472" s="25">
        <v>0</v>
      </c>
      <c r="AE472" s="20" t="str">
        <f t="shared" si="134"/>
        <v>.</v>
      </c>
      <c r="AF472" s="20" t="str">
        <f t="shared" si="135"/>
        <v>.</v>
      </c>
      <c r="AG472" s="20" t="str">
        <f t="shared" si="141"/>
        <v>.</v>
      </c>
      <c r="AH472" s="20" t="str">
        <f t="shared" si="136"/>
        <v>.</v>
      </c>
      <c r="AI472" s="20" t="str">
        <f t="shared" si="137"/>
        <v>.</v>
      </c>
      <c r="AJ472" s="20" t="str">
        <f t="shared" si="138"/>
        <v>.</v>
      </c>
      <c r="AK472" s="20" t="str">
        <f t="shared" si="139"/>
        <v>.</v>
      </c>
      <c r="AL472" s="19" t="s">
        <v>4</v>
      </c>
      <c r="AM472" s="23" t="str">
        <f t="shared" si="140"/>
        <v>.</v>
      </c>
      <c r="AN472" s="19" t="s">
        <v>4</v>
      </c>
    </row>
    <row r="473" spans="1:40" ht="13.5" thickBot="1" x14ac:dyDescent="0.25">
      <c r="A473" s="5">
        <v>42571</v>
      </c>
      <c r="B473" s="3">
        <v>44</v>
      </c>
      <c r="C473" s="26" t="s">
        <v>358</v>
      </c>
      <c r="D473" s="6">
        <v>0.7104166666666667</v>
      </c>
      <c r="E473" s="13">
        <v>17</v>
      </c>
      <c r="F473" s="13">
        <f t="shared" si="130"/>
        <v>540</v>
      </c>
      <c r="G473" s="3">
        <v>34.1</v>
      </c>
      <c r="H473" s="3" t="s">
        <v>365</v>
      </c>
      <c r="I473" s="3">
        <v>30.4</v>
      </c>
      <c r="J473" s="20" t="str">
        <f t="shared" si="131"/>
        <v>.</v>
      </c>
      <c r="K473" s="20" t="str">
        <f t="shared" si="132"/>
        <v>.</v>
      </c>
      <c r="L473" s="20" t="str">
        <f t="shared" si="142"/>
        <v>.</v>
      </c>
      <c r="M473" s="3" t="s">
        <v>4</v>
      </c>
      <c r="N473" s="20" t="str">
        <f>IF(B473=B472, N472, IF(M473=".",".",IF(M473&lt;22.5,"N",IF(M473&lt;67.5,"NE",IF(M473&lt;112.5,"E",IF(M473&lt;157.5,"SE",IF(M473&lt;202.5,"S",IF(M473&lt;247.5,"SW",IF(M473&lt;292.5,"W",IF(M473&lt;337.5,"NW","N"))))))))))</f>
        <v>NE</v>
      </c>
      <c r="O473" s="20" t="str">
        <f t="shared" si="133"/>
        <v>.</v>
      </c>
      <c r="P473" s="20" t="str">
        <f t="shared" si="146"/>
        <v>.</v>
      </c>
      <c r="Q473" s="21" t="str">
        <f t="shared" si="144"/>
        <v>.</v>
      </c>
      <c r="R473" s="21" t="str">
        <f t="shared" si="145"/>
        <v>.</v>
      </c>
      <c r="S473" s="8" t="s">
        <v>4</v>
      </c>
      <c r="T473" s="21" t="s">
        <v>4</v>
      </c>
      <c r="U473" s="21" t="str">
        <f t="shared" si="143"/>
        <v>.</v>
      </c>
      <c r="V473" s="3" t="s">
        <v>4</v>
      </c>
      <c r="W473" s="3">
        <v>2.7</v>
      </c>
      <c r="X473" s="3" t="s">
        <v>158</v>
      </c>
      <c r="Y473" s="14">
        <v>0</v>
      </c>
      <c r="Z473" s="14">
        <v>0</v>
      </c>
      <c r="AA473" s="14">
        <v>1</v>
      </c>
      <c r="AB473" s="23" t="str">
        <f t="shared" si="147"/>
        <v>.</v>
      </c>
      <c r="AC473" s="3" t="s">
        <v>297</v>
      </c>
      <c r="AD473" s="25">
        <v>0</v>
      </c>
      <c r="AE473" s="20" t="str">
        <f t="shared" si="134"/>
        <v>.</v>
      </c>
      <c r="AF473" s="20" t="str">
        <f t="shared" si="135"/>
        <v>.</v>
      </c>
      <c r="AG473" s="20" t="str">
        <f t="shared" si="141"/>
        <v>.</v>
      </c>
      <c r="AH473" s="20" t="str">
        <f t="shared" si="136"/>
        <v>.</v>
      </c>
      <c r="AI473" s="20" t="str">
        <f t="shared" si="137"/>
        <v>.</v>
      </c>
      <c r="AJ473" s="20" t="str">
        <f t="shared" si="138"/>
        <v>.</v>
      </c>
      <c r="AK473" s="20" t="str">
        <f t="shared" si="139"/>
        <v>.</v>
      </c>
      <c r="AL473" s="19" t="s">
        <v>4</v>
      </c>
      <c r="AM473" s="23" t="str">
        <f t="shared" si="140"/>
        <v>.</v>
      </c>
      <c r="AN473" s="19" t="s">
        <v>4</v>
      </c>
    </row>
    <row r="474" spans="1:40" ht="13.5" thickBot="1" x14ac:dyDescent="0.25">
      <c r="A474" s="5">
        <v>42571</v>
      </c>
      <c r="B474" s="3">
        <v>44</v>
      </c>
      <c r="C474" s="26" t="s">
        <v>358</v>
      </c>
      <c r="D474" s="6">
        <v>0.75069444444444444</v>
      </c>
      <c r="E474" s="13">
        <v>18</v>
      </c>
      <c r="F474" s="13">
        <f t="shared" si="130"/>
        <v>598</v>
      </c>
      <c r="G474" s="3">
        <v>29.8</v>
      </c>
      <c r="H474" s="3" t="s">
        <v>365</v>
      </c>
      <c r="I474" s="3">
        <v>27.6</v>
      </c>
      <c r="J474" s="20" t="str">
        <f t="shared" si="131"/>
        <v>.</v>
      </c>
      <c r="K474" s="20" t="str">
        <f t="shared" si="132"/>
        <v>.</v>
      </c>
      <c r="L474" s="20" t="str">
        <f t="shared" si="142"/>
        <v>.</v>
      </c>
      <c r="M474" s="3" t="s">
        <v>4</v>
      </c>
      <c r="N474" s="20" t="str">
        <f>IF(B474=B474, N473, IF(M474=".",".",IF(M474&lt;22.5,"N",IF(M474&lt;67.5,"NE",IF(M474&lt;112.5,"E",IF(M474&lt;157.5,"SE",IF(M474&lt;202.5,"S",IF(M474&lt;247.5,"SW",IF(M474&lt;292.5,"W",IF(M474&lt;337.5,"NW","N"))))))))))</f>
        <v>NE</v>
      </c>
      <c r="O474" s="20" t="str">
        <f t="shared" si="133"/>
        <v>.</v>
      </c>
      <c r="P474" s="20" t="str">
        <f t="shared" si="146"/>
        <v>.</v>
      </c>
      <c r="Q474" s="21" t="str">
        <f t="shared" si="144"/>
        <v>.</v>
      </c>
      <c r="R474" s="21" t="str">
        <f t="shared" si="145"/>
        <v>.</v>
      </c>
      <c r="S474" s="8" t="s">
        <v>4</v>
      </c>
      <c r="T474" s="21" t="s">
        <v>4</v>
      </c>
      <c r="U474" s="21" t="str">
        <f t="shared" si="143"/>
        <v>.</v>
      </c>
      <c r="V474" s="3" t="s">
        <v>4</v>
      </c>
      <c r="W474" s="3">
        <v>1.7</v>
      </c>
      <c r="X474" s="3" t="s">
        <v>147</v>
      </c>
      <c r="Y474" s="14">
        <v>0</v>
      </c>
      <c r="Z474" s="14">
        <v>0</v>
      </c>
      <c r="AA474" s="14">
        <v>1</v>
      </c>
      <c r="AB474" s="23" t="str">
        <f t="shared" si="147"/>
        <v>.</v>
      </c>
      <c r="AC474" s="3" t="s">
        <v>297</v>
      </c>
      <c r="AD474" s="25">
        <v>0</v>
      </c>
      <c r="AE474" s="20" t="str">
        <f t="shared" si="134"/>
        <v>.</v>
      </c>
      <c r="AF474" s="20" t="str">
        <f t="shared" si="135"/>
        <v>.</v>
      </c>
      <c r="AG474" s="20" t="str">
        <f t="shared" si="141"/>
        <v>.</v>
      </c>
      <c r="AH474" s="20" t="str">
        <f t="shared" si="136"/>
        <v>.</v>
      </c>
      <c r="AI474" s="20" t="str">
        <f t="shared" si="137"/>
        <v>.</v>
      </c>
      <c r="AJ474" s="20" t="str">
        <f t="shared" si="138"/>
        <v>.</v>
      </c>
      <c r="AK474" s="20" t="str">
        <f t="shared" si="139"/>
        <v>.</v>
      </c>
      <c r="AL474" s="19" t="s">
        <v>4</v>
      </c>
      <c r="AM474" s="23" t="str">
        <f t="shared" si="140"/>
        <v>.</v>
      </c>
      <c r="AN474" s="19" t="s">
        <v>4</v>
      </c>
    </row>
    <row r="475" spans="1:40" ht="13.5" thickBot="1" x14ac:dyDescent="0.25">
      <c r="A475" s="5">
        <v>42571</v>
      </c>
      <c r="B475" s="3">
        <v>46</v>
      </c>
      <c r="C475" s="26" t="s">
        <v>358</v>
      </c>
      <c r="D475" s="6">
        <v>0.3354166666666667</v>
      </c>
      <c r="E475" s="13">
        <v>8</v>
      </c>
      <c r="F475" s="13">
        <f t="shared" si="130"/>
        <v>0</v>
      </c>
      <c r="G475" s="3">
        <v>26.5</v>
      </c>
      <c r="H475" s="3" t="s">
        <v>366</v>
      </c>
      <c r="I475" s="3">
        <v>23.7</v>
      </c>
      <c r="J475" s="20" t="str">
        <f t="shared" si="131"/>
        <v>.</v>
      </c>
      <c r="K475" s="20" t="str">
        <f t="shared" si="132"/>
        <v>.</v>
      </c>
      <c r="L475" s="20" t="str">
        <f t="shared" si="142"/>
        <v>.</v>
      </c>
      <c r="M475" s="3">
        <v>51</v>
      </c>
      <c r="N475" s="20" t="str">
        <f>IF(B475=B474, N474, IF(M475=".",".",IF(M475&lt;22.5,"N",IF(M475&lt;67.5,"NE",IF(M475&lt;112.5,"E",IF(M475&lt;157.5,"SE",IF(M475&lt;202.5,"S",IF(M475&lt;247.5,"SW",IF(M475&lt;292.5,"W",IF(M475&lt;337.5,"NW","N"))))))))))</f>
        <v>NE</v>
      </c>
      <c r="O475" s="20" t="str">
        <f t="shared" si="133"/>
        <v>.</v>
      </c>
      <c r="P475" s="20" t="str">
        <f t="shared" si="146"/>
        <v>.</v>
      </c>
      <c r="Q475" s="21">
        <f t="shared" si="144"/>
        <v>0</v>
      </c>
      <c r="R475" s="21">
        <f t="shared" si="145"/>
        <v>0</v>
      </c>
      <c r="S475" s="8">
        <v>1</v>
      </c>
      <c r="T475" s="21" t="s">
        <v>4</v>
      </c>
      <c r="U475" s="21" t="str">
        <f t="shared" si="143"/>
        <v>.</v>
      </c>
      <c r="V475" s="3" t="s">
        <v>128</v>
      </c>
      <c r="W475" s="3">
        <v>1.9</v>
      </c>
      <c r="X475" s="3" t="s">
        <v>4</v>
      </c>
      <c r="Y475" s="14">
        <v>2</v>
      </c>
      <c r="Z475" s="14">
        <v>1</v>
      </c>
      <c r="AA475" s="14">
        <v>0</v>
      </c>
      <c r="AB475" s="23">
        <f t="shared" si="147"/>
        <v>0</v>
      </c>
      <c r="AC475" s="3" t="s">
        <v>298</v>
      </c>
      <c r="AD475" s="25">
        <v>0</v>
      </c>
      <c r="AE475" s="20" t="str">
        <f t="shared" si="134"/>
        <v>.</v>
      </c>
      <c r="AF475" s="20" t="str">
        <f t="shared" si="135"/>
        <v>.</v>
      </c>
      <c r="AG475" s="20" t="str">
        <f t="shared" si="141"/>
        <v>.</v>
      </c>
      <c r="AH475" s="20" t="str">
        <f t="shared" si="136"/>
        <v>.</v>
      </c>
      <c r="AI475" s="20">
        <f t="shared" si="137"/>
        <v>79.268888068611034</v>
      </c>
      <c r="AJ475" s="20">
        <f t="shared" si="138"/>
        <v>64.190679887083419</v>
      </c>
      <c r="AK475" s="20" t="str">
        <f t="shared" si="139"/>
        <v>.</v>
      </c>
      <c r="AL475" s="19">
        <v>102</v>
      </c>
      <c r="AM475" s="23">
        <f t="shared" si="140"/>
        <v>31.089600000000001</v>
      </c>
      <c r="AN475" s="19">
        <v>0.89011791851710809</v>
      </c>
    </row>
    <row r="476" spans="1:40" ht="13.5" thickBot="1" x14ac:dyDescent="0.25">
      <c r="A476" s="5">
        <v>42571</v>
      </c>
      <c r="B476" s="3">
        <v>46</v>
      </c>
      <c r="C476" s="26" t="s">
        <v>358</v>
      </c>
      <c r="D476" s="6">
        <v>0.38055555555555554</v>
      </c>
      <c r="E476" s="13">
        <v>9</v>
      </c>
      <c r="F476" s="13">
        <f t="shared" si="130"/>
        <v>64.999999999999929</v>
      </c>
      <c r="G476" s="3">
        <v>30.6</v>
      </c>
      <c r="H476" s="3" t="s">
        <v>365</v>
      </c>
      <c r="I476" s="3">
        <v>26.8</v>
      </c>
      <c r="J476" s="20">
        <f t="shared" si="131"/>
        <v>2.2514747350726849</v>
      </c>
      <c r="K476" s="20">
        <f t="shared" si="132"/>
        <v>231</v>
      </c>
      <c r="L476" s="20">
        <f>K476-MOD(M475+180,360)</f>
        <v>0</v>
      </c>
      <c r="M476" s="3">
        <v>51</v>
      </c>
      <c r="N476" s="20" t="str">
        <f>IF(B476=B476, N475, IF(M476=".",".",IF(M476&lt;22.5,"N",IF(M476&lt;67.5,"NE",IF(M476&lt;112.5,"E",IF(M476&lt;157.5,"SE",IF(M476&lt;202.5,"S",IF(M476&lt;247.5,"SW",IF(M476&lt;292.5,"W",IF(M476&lt;337.5,"NW","N"))))))))))</f>
        <v>NE</v>
      </c>
      <c r="O476" s="20" t="str">
        <f t="shared" si="133"/>
        <v>SW</v>
      </c>
      <c r="P476" s="20">
        <f t="shared" si="146"/>
        <v>6</v>
      </c>
      <c r="Q476" s="21">
        <f t="shared" si="144"/>
        <v>6.9999999999999947</v>
      </c>
      <c r="R476" s="21">
        <f t="shared" si="145"/>
        <v>6.9999999999999947</v>
      </c>
      <c r="S476" s="8">
        <v>1</v>
      </c>
      <c r="T476" s="21" t="s">
        <v>4</v>
      </c>
      <c r="U476" s="21" t="str">
        <f t="shared" si="143"/>
        <v>.</v>
      </c>
      <c r="V476" s="3" t="s">
        <v>6</v>
      </c>
      <c r="W476" s="3">
        <v>2.8</v>
      </c>
      <c r="X476" s="3" t="s">
        <v>4</v>
      </c>
      <c r="Y476" s="14">
        <v>2</v>
      </c>
      <c r="Z476" s="14">
        <v>1</v>
      </c>
      <c r="AA476" s="14">
        <v>0</v>
      </c>
      <c r="AB476" s="23">
        <f t="shared" si="147"/>
        <v>0</v>
      </c>
      <c r="AC476" s="3" t="s">
        <v>298</v>
      </c>
      <c r="AD476" s="25">
        <v>0</v>
      </c>
      <c r="AE476" s="20">
        <f t="shared" si="134"/>
        <v>-4.405242737348857</v>
      </c>
      <c r="AF476" s="20">
        <f t="shared" si="135"/>
        <v>-4.405242737348857</v>
      </c>
      <c r="AG476" s="20">
        <f t="shared" si="141"/>
        <v>1</v>
      </c>
      <c r="AH476" s="20">
        <f t="shared" si="136"/>
        <v>6.9999999999999947</v>
      </c>
      <c r="AI476" s="20">
        <f t="shared" si="137"/>
        <v>73.82886633841224</v>
      </c>
      <c r="AJ476" s="20">
        <f t="shared" si="138"/>
        <v>59.785437149734562</v>
      </c>
      <c r="AK476" s="20">
        <f t="shared" si="139"/>
        <v>-5.4400217301987936</v>
      </c>
      <c r="AL476" s="19">
        <v>95</v>
      </c>
      <c r="AM476" s="23">
        <f t="shared" si="140"/>
        <v>28.956000000000003</v>
      </c>
      <c r="AN476" s="19">
        <v>0.89011791851710809</v>
      </c>
    </row>
    <row r="477" spans="1:40" ht="13.5" thickBot="1" x14ac:dyDescent="0.25">
      <c r="A477" s="5">
        <v>42571</v>
      </c>
      <c r="B477" s="3">
        <v>46</v>
      </c>
      <c r="C477" s="26" t="s">
        <v>358</v>
      </c>
      <c r="D477" s="6">
        <v>0.42291666666666666</v>
      </c>
      <c r="E477" s="13">
        <v>10</v>
      </c>
      <c r="F477" s="13">
        <f t="shared" si="130"/>
        <v>125.99999999999994</v>
      </c>
      <c r="G477" s="3">
        <v>45.9</v>
      </c>
      <c r="H477" s="3" t="s">
        <v>365</v>
      </c>
      <c r="I477" s="3">
        <v>30.9</v>
      </c>
      <c r="J477" s="20" t="str">
        <f t="shared" si="131"/>
        <v>.</v>
      </c>
      <c r="K477" s="20" t="str">
        <f t="shared" si="132"/>
        <v>.</v>
      </c>
      <c r="L477" s="20" t="str">
        <f t="shared" si="142"/>
        <v>.</v>
      </c>
      <c r="M477" s="3">
        <v>51</v>
      </c>
      <c r="N477" s="20" t="str">
        <f>IF(B477=B476, N476, IF(M477=".",".",IF(M477&lt;22.5,"N",IF(M477&lt;67.5,"NE",IF(M477&lt;112.5,"E",IF(M477&lt;157.5,"SE",IF(M477&lt;202.5,"S",IF(M477&lt;247.5,"SW",IF(M477&lt;292.5,"W",IF(M477&lt;337.5,"NW","N"))))))))))</f>
        <v>NE</v>
      </c>
      <c r="O477" s="20" t="str">
        <f t="shared" si="133"/>
        <v>.</v>
      </c>
      <c r="P477" s="20" t="str">
        <f t="shared" si="146"/>
        <v>.</v>
      </c>
      <c r="Q477" s="21">
        <f t="shared" si="144"/>
        <v>0</v>
      </c>
      <c r="R477" s="21">
        <f t="shared" si="145"/>
        <v>6.9999999999999947</v>
      </c>
      <c r="S477" s="8">
        <v>1</v>
      </c>
      <c r="T477" s="21" t="s">
        <v>4</v>
      </c>
      <c r="U477" s="21" t="str">
        <f t="shared" si="143"/>
        <v>.</v>
      </c>
      <c r="V477" s="3" t="s">
        <v>6</v>
      </c>
      <c r="W477" s="3">
        <v>1.5</v>
      </c>
      <c r="X477" s="3" t="s">
        <v>4</v>
      </c>
      <c r="Y477" s="14">
        <v>2</v>
      </c>
      <c r="Z477" s="14">
        <v>1</v>
      </c>
      <c r="AA477" s="14">
        <v>0</v>
      </c>
      <c r="AB477" s="23">
        <f t="shared" si="147"/>
        <v>0</v>
      </c>
      <c r="AC477" s="3" t="s">
        <v>298</v>
      </c>
      <c r="AD477" s="25">
        <v>0</v>
      </c>
      <c r="AE477" s="20">
        <f t="shared" si="134"/>
        <v>0</v>
      </c>
      <c r="AF477" s="20">
        <f t="shared" si="135"/>
        <v>0</v>
      </c>
      <c r="AG477" s="20">
        <f t="shared" si="141"/>
        <v>1</v>
      </c>
      <c r="AH477" s="20">
        <f t="shared" si="136"/>
        <v>0</v>
      </c>
      <c r="AI477" s="20">
        <f t="shared" si="137"/>
        <v>73.82886633841224</v>
      </c>
      <c r="AJ477" s="20">
        <f t="shared" si="138"/>
        <v>59.785437149734562</v>
      </c>
      <c r="AK477" s="20">
        <f t="shared" si="139"/>
        <v>0</v>
      </c>
      <c r="AL477" s="19">
        <v>95</v>
      </c>
      <c r="AM477" s="23">
        <f t="shared" si="140"/>
        <v>28.956000000000003</v>
      </c>
      <c r="AN477" s="19">
        <v>0.89011791851710809</v>
      </c>
    </row>
    <row r="478" spans="1:40" ht="13.5" thickBot="1" x14ac:dyDescent="0.25">
      <c r="A478" s="5">
        <v>42571</v>
      </c>
      <c r="B478" s="3">
        <v>46</v>
      </c>
      <c r="C478" s="26" t="s">
        <v>358</v>
      </c>
      <c r="D478" s="6">
        <v>0.46736111111111112</v>
      </c>
      <c r="E478" s="13">
        <v>11</v>
      </c>
      <c r="F478" s="13">
        <f t="shared" si="130"/>
        <v>189.99999999999994</v>
      </c>
      <c r="G478" s="3">
        <v>26.8</v>
      </c>
      <c r="H478" s="3" t="s">
        <v>366</v>
      </c>
      <c r="I478" s="3">
        <v>24.5</v>
      </c>
      <c r="J478" s="20" t="str">
        <f t="shared" si="131"/>
        <v>.</v>
      </c>
      <c r="K478" s="20" t="str">
        <f t="shared" si="132"/>
        <v>.</v>
      </c>
      <c r="L478" s="20" t="str">
        <f t="shared" si="142"/>
        <v>.</v>
      </c>
      <c r="M478" s="3">
        <v>51</v>
      </c>
      <c r="N478" s="20" t="str">
        <f>IF(B478=B478, N477, IF(M478=".",".",IF(M478&lt;22.5,"N",IF(M478&lt;67.5,"NE",IF(M478&lt;112.5,"E",IF(M478&lt;157.5,"SE",IF(M478&lt;202.5,"S",IF(M478&lt;247.5,"SW",IF(M478&lt;292.5,"W",IF(M478&lt;337.5,"NW","N"))))))))))</f>
        <v>NE</v>
      </c>
      <c r="O478" s="20" t="str">
        <f t="shared" si="133"/>
        <v>.</v>
      </c>
      <c r="P478" s="20" t="str">
        <f t="shared" si="146"/>
        <v>.</v>
      </c>
      <c r="Q478" s="21">
        <f t="shared" si="144"/>
        <v>0</v>
      </c>
      <c r="R478" s="21">
        <f t="shared" si="145"/>
        <v>6.9999999999999947</v>
      </c>
      <c r="S478" s="8">
        <v>1</v>
      </c>
      <c r="T478" s="21" t="s">
        <v>4</v>
      </c>
      <c r="U478" s="21" t="str">
        <f t="shared" si="143"/>
        <v>.</v>
      </c>
      <c r="V478" s="3" t="s">
        <v>6</v>
      </c>
      <c r="W478" s="3">
        <v>3.9</v>
      </c>
      <c r="X478" s="3" t="s">
        <v>4</v>
      </c>
      <c r="Y478" s="14">
        <v>2</v>
      </c>
      <c r="Z478" s="14">
        <v>1</v>
      </c>
      <c r="AA478" s="14">
        <v>0</v>
      </c>
      <c r="AB478" s="23">
        <f t="shared" si="147"/>
        <v>0</v>
      </c>
      <c r="AC478" s="3" t="s">
        <v>298</v>
      </c>
      <c r="AD478" s="25">
        <v>0</v>
      </c>
      <c r="AE478" s="20">
        <f t="shared" si="134"/>
        <v>0</v>
      </c>
      <c r="AF478" s="20">
        <f t="shared" si="135"/>
        <v>0</v>
      </c>
      <c r="AG478" s="20">
        <f t="shared" si="141"/>
        <v>1</v>
      </c>
      <c r="AH478" s="20">
        <f t="shared" si="136"/>
        <v>0</v>
      </c>
      <c r="AI478" s="20">
        <f t="shared" si="137"/>
        <v>73.82886633841224</v>
      </c>
      <c r="AJ478" s="20">
        <f t="shared" si="138"/>
        <v>59.785437149734562</v>
      </c>
      <c r="AK478" s="20">
        <f t="shared" si="139"/>
        <v>0</v>
      </c>
      <c r="AL478" s="19">
        <v>95</v>
      </c>
      <c r="AM478" s="23">
        <f t="shared" si="140"/>
        <v>28.956000000000003</v>
      </c>
      <c r="AN478" s="19">
        <v>0.89011791851710809</v>
      </c>
    </row>
    <row r="479" spans="1:40" ht="13.5" thickBot="1" x14ac:dyDescent="0.25">
      <c r="A479" s="5">
        <v>42571</v>
      </c>
      <c r="B479" s="3">
        <v>46</v>
      </c>
      <c r="C479" s="26" t="s">
        <v>358</v>
      </c>
      <c r="D479" s="6">
        <v>0.50277777777777777</v>
      </c>
      <c r="E479" s="13">
        <v>12</v>
      </c>
      <c r="F479" s="13">
        <f t="shared" si="130"/>
        <v>240.99999999999991</v>
      </c>
      <c r="G479" s="3">
        <v>28.9</v>
      </c>
      <c r="H479" s="3" t="s">
        <v>366</v>
      </c>
      <c r="I479" s="3">
        <v>25</v>
      </c>
      <c r="J479" s="20" t="str">
        <f t="shared" si="131"/>
        <v>.</v>
      </c>
      <c r="K479" s="20" t="str">
        <f t="shared" si="132"/>
        <v>.</v>
      </c>
      <c r="L479" s="20" t="str">
        <f t="shared" si="142"/>
        <v>.</v>
      </c>
      <c r="M479" s="3">
        <v>51</v>
      </c>
      <c r="N479" s="20" t="str">
        <f>IF(B479=B478, N478, IF(M479=".",".",IF(M479&lt;22.5,"N",IF(M479&lt;67.5,"NE",IF(M479&lt;112.5,"E",IF(M479&lt;157.5,"SE",IF(M479&lt;202.5,"S",IF(M479&lt;247.5,"SW",IF(M479&lt;292.5,"W",IF(M479&lt;337.5,"NW","N"))))))))))</f>
        <v>NE</v>
      </c>
      <c r="O479" s="20" t="str">
        <f t="shared" si="133"/>
        <v>.</v>
      </c>
      <c r="P479" s="20" t="str">
        <f t="shared" si="146"/>
        <v>.</v>
      </c>
      <c r="Q479" s="21">
        <f t="shared" si="144"/>
        <v>0</v>
      </c>
      <c r="R479" s="21">
        <f t="shared" si="145"/>
        <v>6.9999999999999947</v>
      </c>
      <c r="S479" s="8">
        <v>1</v>
      </c>
      <c r="T479" s="21" t="s">
        <v>4</v>
      </c>
      <c r="U479" s="21" t="str">
        <f t="shared" si="143"/>
        <v>.</v>
      </c>
      <c r="V479" s="3" t="s">
        <v>6</v>
      </c>
      <c r="W479" s="3">
        <v>1.2</v>
      </c>
      <c r="X479" s="3" t="s">
        <v>4</v>
      </c>
      <c r="Y479" s="14">
        <v>2</v>
      </c>
      <c r="Z479" s="14">
        <v>1</v>
      </c>
      <c r="AA479" s="14">
        <v>0</v>
      </c>
      <c r="AB479" s="23">
        <f t="shared" si="147"/>
        <v>0</v>
      </c>
      <c r="AC479" s="3" t="s">
        <v>298</v>
      </c>
      <c r="AD479" s="25">
        <v>0</v>
      </c>
      <c r="AE479" s="20">
        <f t="shared" si="134"/>
        <v>0</v>
      </c>
      <c r="AF479" s="20">
        <f t="shared" si="135"/>
        <v>0</v>
      </c>
      <c r="AG479" s="20">
        <f t="shared" si="141"/>
        <v>1</v>
      </c>
      <c r="AH479" s="20">
        <f t="shared" si="136"/>
        <v>0</v>
      </c>
      <c r="AI479" s="20">
        <f t="shared" si="137"/>
        <v>73.82886633841224</v>
      </c>
      <c r="AJ479" s="20">
        <f t="shared" si="138"/>
        <v>59.785437149734562</v>
      </c>
      <c r="AK479" s="20">
        <f t="shared" si="139"/>
        <v>0</v>
      </c>
      <c r="AL479" s="19">
        <v>95</v>
      </c>
      <c r="AM479" s="23">
        <f t="shared" si="140"/>
        <v>28.956000000000003</v>
      </c>
      <c r="AN479" s="19">
        <v>0.89011791851710809</v>
      </c>
    </row>
    <row r="480" spans="1:40" ht="13.5" thickBot="1" x14ac:dyDescent="0.25">
      <c r="A480" s="5">
        <v>42571</v>
      </c>
      <c r="B480" s="3">
        <v>46</v>
      </c>
      <c r="C480" s="26" t="s">
        <v>358</v>
      </c>
      <c r="D480" s="6">
        <v>0.54652777777777783</v>
      </c>
      <c r="E480" s="13">
        <v>13</v>
      </c>
      <c r="F480" s="13">
        <f t="shared" si="130"/>
        <v>304</v>
      </c>
      <c r="G480" s="3">
        <v>55.4</v>
      </c>
      <c r="H480" s="3" t="s">
        <v>365</v>
      </c>
      <c r="I480" s="3">
        <v>29.7</v>
      </c>
      <c r="J480" s="20" t="str">
        <f t="shared" si="131"/>
        <v>.</v>
      </c>
      <c r="K480" s="20" t="str">
        <f t="shared" si="132"/>
        <v>.</v>
      </c>
      <c r="L480" s="20" t="str">
        <f t="shared" si="142"/>
        <v>.</v>
      </c>
      <c r="M480" s="3">
        <v>51</v>
      </c>
      <c r="N480" s="20" t="str">
        <f>IF(B480=B480, N479, IF(M480=".",".",IF(M480&lt;22.5,"N",IF(M480&lt;67.5,"NE",IF(M480&lt;112.5,"E",IF(M480&lt;157.5,"SE",IF(M480&lt;202.5,"S",IF(M480&lt;247.5,"SW",IF(M480&lt;292.5,"W",IF(M480&lt;337.5,"NW","N"))))))))))</f>
        <v>NE</v>
      </c>
      <c r="O480" s="20" t="str">
        <f t="shared" si="133"/>
        <v>.</v>
      </c>
      <c r="P480" s="20" t="str">
        <f t="shared" si="146"/>
        <v>.</v>
      </c>
      <c r="Q480" s="21">
        <f t="shared" si="144"/>
        <v>0</v>
      </c>
      <c r="R480" s="21">
        <f t="shared" si="145"/>
        <v>6.9999999999999947</v>
      </c>
      <c r="S480" s="8">
        <v>1</v>
      </c>
      <c r="T480" s="21" t="s">
        <v>4</v>
      </c>
      <c r="U480" s="21" t="str">
        <f t="shared" si="143"/>
        <v>.</v>
      </c>
      <c r="V480" s="3" t="s">
        <v>6</v>
      </c>
      <c r="W480" s="3">
        <v>1.5</v>
      </c>
      <c r="X480" s="3" t="s">
        <v>4</v>
      </c>
      <c r="Y480" s="14">
        <v>0</v>
      </c>
      <c r="Z480" s="14">
        <v>0</v>
      </c>
      <c r="AA480" s="14">
        <v>1</v>
      </c>
      <c r="AB480" s="23">
        <f t="shared" si="147"/>
        <v>1</v>
      </c>
      <c r="AC480" s="3" t="s">
        <v>298</v>
      </c>
      <c r="AD480" s="25">
        <v>0</v>
      </c>
      <c r="AE480" s="20">
        <f t="shared" si="134"/>
        <v>0</v>
      </c>
      <c r="AF480" s="20">
        <f t="shared" si="135"/>
        <v>0</v>
      </c>
      <c r="AG480" s="20">
        <f t="shared" si="141"/>
        <v>1</v>
      </c>
      <c r="AH480" s="20">
        <f t="shared" si="136"/>
        <v>0</v>
      </c>
      <c r="AI480" s="20">
        <f t="shared" si="137"/>
        <v>73.82886633841224</v>
      </c>
      <c r="AJ480" s="20">
        <f t="shared" si="138"/>
        <v>59.785437149734562</v>
      </c>
      <c r="AK480" s="20">
        <f t="shared" si="139"/>
        <v>0</v>
      </c>
      <c r="AL480" s="19">
        <v>95</v>
      </c>
      <c r="AM480" s="23">
        <f t="shared" si="140"/>
        <v>28.956000000000003</v>
      </c>
      <c r="AN480" s="19">
        <v>0.89011791851710809</v>
      </c>
    </row>
    <row r="481" spans="1:40" ht="13.5" thickBot="1" x14ac:dyDescent="0.25">
      <c r="A481" s="5">
        <v>42571</v>
      </c>
      <c r="B481" s="3">
        <v>46</v>
      </c>
      <c r="C481" s="26" t="s">
        <v>358</v>
      </c>
      <c r="D481" s="6">
        <v>0.59166666666666667</v>
      </c>
      <c r="E481" s="13">
        <v>14</v>
      </c>
      <c r="F481" s="13">
        <f t="shared" si="130"/>
        <v>368.99999999999994</v>
      </c>
      <c r="G481" s="3">
        <v>45.4</v>
      </c>
      <c r="H481" s="3" t="s">
        <v>365</v>
      </c>
      <c r="I481" s="3">
        <v>30.7</v>
      </c>
      <c r="J481" s="20" t="str">
        <f t="shared" si="131"/>
        <v>.</v>
      </c>
      <c r="K481" s="20" t="str">
        <f t="shared" si="132"/>
        <v>.</v>
      </c>
      <c r="L481" s="20" t="str">
        <f t="shared" si="142"/>
        <v>.</v>
      </c>
      <c r="M481" s="3">
        <v>51</v>
      </c>
      <c r="N481" s="20" t="str">
        <f>IF(B481=B480, N480, IF(M481=".",".",IF(M481&lt;22.5,"N",IF(M481&lt;67.5,"NE",IF(M481&lt;112.5,"E",IF(M481&lt;157.5,"SE",IF(M481&lt;202.5,"S",IF(M481&lt;247.5,"SW",IF(M481&lt;292.5,"W",IF(M481&lt;337.5,"NW","N"))))))))))</f>
        <v>NE</v>
      </c>
      <c r="O481" s="20" t="str">
        <f t="shared" si="133"/>
        <v>.</v>
      </c>
      <c r="P481" s="20" t="str">
        <f t="shared" si="146"/>
        <v>.</v>
      </c>
      <c r="Q481" s="21">
        <f t="shared" si="144"/>
        <v>0</v>
      </c>
      <c r="R481" s="21">
        <f t="shared" si="145"/>
        <v>6.9999999999999947</v>
      </c>
      <c r="S481" s="8">
        <v>1</v>
      </c>
      <c r="T481" s="21">
        <f>SQRT((AJ481-AJ475)^2+(AI481-AI475)^2)</f>
        <v>6.9999999999999947</v>
      </c>
      <c r="U481" s="21">
        <f t="shared" si="143"/>
        <v>1</v>
      </c>
      <c r="V481" s="3" t="s">
        <v>6</v>
      </c>
      <c r="W481" s="3">
        <v>2.9</v>
      </c>
      <c r="X481" s="3" t="s">
        <v>4</v>
      </c>
      <c r="Y481" s="14">
        <v>0</v>
      </c>
      <c r="Z481" s="14">
        <v>0</v>
      </c>
      <c r="AA481" s="14">
        <v>1</v>
      </c>
      <c r="AB481" s="23" t="str">
        <f t="shared" si="147"/>
        <v>.</v>
      </c>
      <c r="AC481" s="3" t="s">
        <v>298</v>
      </c>
      <c r="AD481" s="25">
        <v>0</v>
      </c>
      <c r="AE481" s="20">
        <f t="shared" si="134"/>
        <v>0</v>
      </c>
      <c r="AF481" s="20">
        <f t="shared" si="135"/>
        <v>0</v>
      </c>
      <c r="AG481" s="20">
        <f t="shared" si="141"/>
        <v>1</v>
      </c>
      <c r="AH481" s="20">
        <f t="shared" si="136"/>
        <v>0</v>
      </c>
      <c r="AI481" s="20">
        <f t="shared" si="137"/>
        <v>73.82886633841224</v>
      </c>
      <c r="AJ481" s="20">
        <f t="shared" si="138"/>
        <v>59.785437149734562</v>
      </c>
      <c r="AK481" s="20">
        <f t="shared" si="139"/>
        <v>0</v>
      </c>
      <c r="AL481" s="19">
        <v>95</v>
      </c>
      <c r="AM481" s="23">
        <f t="shared" si="140"/>
        <v>28.956000000000003</v>
      </c>
      <c r="AN481" s="19">
        <v>0.89011791851710809</v>
      </c>
    </row>
    <row r="482" spans="1:40" ht="13.5" thickBot="1" x14ac:dyDescent="0.25">
      <c r="A482" s="5">
        <v>42571</v>
      </c>
      <c r="B482" s="3">
        <v>46</v>
      </c>
      <c r="C482" s="26" t="s">
        <v>358</v>
      </c>
      <c r="D482" s="6">
        <v>0.62986111111111109</v>
      </c>
      <c r="E482" s="13">
        <v>15</v>
      </c>
      <c r="F482" s="13">
        <f t="shared" si="130"/>
        <v>423.99999999999989</v>
      </c>
      <c r="G482" s="3">
        <v>48.9</v>
      </c>
      <c r="H482" s="3" t="s">
        <v>365</v>
      </c>
      <c r="I482" s="3">
        <v>31.6</v>
      </c>
      <c r="J482" s="20" t="str">
        <f t="shared" si="131"/>
        <v>.</v>
      </c>
      <c r="K482" s="20" t="str">
        <f t="shared" si="132"/>
        <v>.</v>
      </c>
      <c r="L482" s="20" t="str">
        <f t="shared" si="142"/>
        <v>.</v>
      </c>
      <c r="M482" s="3" t="s">
        <v>4</v>
      </c>
      <c r="N482" s="20" t="str">
        <f>IF(B482=B481, N481, IF(M482=".",".",IF(M482&lt;22.5,"N",IF(M482&lt;67.5,"NE",IF(M482&lt;112.5,"E",IF(M482&lt;157.5,"SE",IF(M482&lt;202.5,"S",IF(M482&lt;247.5,"SW",IF(M482&lt;292.5,"W",IF(M482&lt;337.5,"NW","N"))))))))))</f>
        <v>NE</v>
      </c>
      <c r="O482" s="20" t="str">
        <f t="shared" si="133"/>
        <v>.</v>
      </c>
      <c r="P482" s="20" t="str">
        <f t="shared" si="146"/>
        <v>.</v>
      </c>
      <c r="Q482" s="21" t="str">
        <f t="shared" si="144"/>
        <v>.</v>
      </c>
      <c r="R482" s="21" t="str">
        <f t="shared" si="145"/>
        <v>.</v>
      </c>
      <c r="S482" s="8" t="s">
        <v>4</v>
      </c>
      <c r="T482" s="21" t="s">
        <v>4</v>
      </c>
      <c r="U482" s="21" t="str">
        <f t="shared" si="143"/>
        <v>.</v>
      </c>
      <c r="V482" s="3" t="s">
        <v>4</v>
      </c>
      <c r="W482" s="3">
        <v>3.7</v>
      </c>
      <c r="X482" s="3" t="s">
        <v>147</v>
      </c>
      <c r="Y482" s="14">
        <v>0</v>
      </c>
      <c r="Z482" s="14">
        <v>0</v>
      </c>
      <c r="AA482" s="14">
        <v>1</v>
      </c>
      <c r="AB482" s="23" t="str">
        <f t="shared" si="147"/>
        <v>.</v>
      </c>
      <c r="AC482" s="3" t="s">
        <v>298</v>
      </c>
      <c r="AD482" s="25">
        <v>0</v>
      </c>
      <c r="AE482" s="20" t="str">
        <f t="shared" si="134"/>
        <v>.</v>
      </c>
      <c r="AF482" s="20" t="str">
        <f t="shared" si="135"/>
        <v>.</v>
      </c>
      <c r="AG482" s="20" t="str">
        <f t="shared" si="141"/>
        <v>.</v>
      </c>
      <c r="AH482" s="20" t="str">
        <f t="shared" si="136"/>
        <v>.</v>
      </c>
      <c r="AI482" s="20" t="str">
        <f t="shared" si="137"/>
        <v>.</v>
      </c>
      <c r="AJ482" s="20" t="str">
        <f t="shared" si="138"/>
        <v>.</v>
      </c>
      <c r="AK482" s="20" t="str">
        <f t="shared" si="139"/>
        <v>.</v>
      </c>
      <c r="AL482" s="19" t="s">
        <v>4</v>
      </c>
      <c r="AM482" s="23" t="str">
        <f t="shared" si="140"/>
        <v>.</v>
      </c>
      <c r="AN482" s="19" t="s">
        <v>4</v>
      </c>
    </row>
    <row r="483" spans="1:40" ht="13.5" thickBot="1" x14ac:dyDescent="0.25">
      <c r="A483" s="5">
        <v>42571</v>
      </c>
      <c r="B483" s="3">
        <v>46</v>
      </c>
      <c r="C483" s="26" t="s">
        <v>358</v>
      </c>
      <c r="D483" s="6">
        <v>0.6743055555555556</v>
      </c>
      <c r="E483" s="13">
        <v>16</v>
      </c>
      <c r="F483" s="13">
        <f t="shared" si="130"/>
        <v>488</v>
      </c>
      <c r="G483" s="3">
        <v>45.6</v>
      </c>
      <c r="H483" s="3" t="s">
        <v>365</v>
      </c>
      <c r="I483" s="3">
        <v>35.1</v>
      </c>
      <c r="J483" s="20" t="str">
        <f t="shared" si="131"/>
        <v>.</v>
      </c>
      <c r="K483" s="20" t="str">
        <f t="shared" si="132"/>
        <v>.</v>
      </c>
      <c r="L483" s="20" t="str">
        <f t="shared" si="142"/>
        <v>.</v>
      </c>
      <c r="M483" s="3" t="s">
        <v>4</v>
      </c>
      <c r="N483" s="20" t="str">
        <f>IF(B483=B483, N482, IF(M483=".",".",IF(M483&lt;22.5,"N",IF(M483&lt;67.5,"NE",IF(M483&lt;112.5,"E",IF(M483&lt;157.5,"SE",IF(M483&lt;202.5,"S",IF(M483&lt;247.5,"SW",IF(M483&lt;292.5,"W",IF(M483&lt;337.5,"NW","N"))))))))))</f>
        <v>NE</v>
      </c>
      <c r="O483" s="20" t="str">
        <f t="shared" si="133"/>
        <v>.</v>
      </c>
      <c r="P483" s="20" t="str">
        <f t="shared" si="146"/>
        <v>.</v>
      </c>
      <c r="Q483" s="21" t="str">
        <f t="shared" si="144"/>
        <v>.</v>
      </c>
      <c r="R483" s="21" t="str">
        <f t="shared" si="145"/>
        <v>.</v>
      </c>
      <c r="S483" s="8" t="s">
        <v>4</v>
      </c>
      <c r="T483" s="21" t="s">
        <v>4</v>
      </c>
      <c r="U483" s="21" t="str">
        <f t="shared" si="143"/>
        <v>.</v>
      </c>
      <c r="V483" s="3" t="s">
        <v>4</v>
      </c>
      <c r="W483" s="3">
        <v>3</v>
      </c>
      <c r="X483" s="3" t="s">
        <v>147</v>
      </c>
      <c r="Y483" s="14">
        <v>0</v>
      </c>
      <c r="Z483" s="14">
        <v>0</v>
      </c>
      <c r="AA483" s="14">
        <v>1</v>
      </c>
      <c r="AB483" s="23" t="str">
        <f t="shared" si="147"/>
        <v>.</v>
      </c>
      <c r="AC483" s="3" t="s">
        <v>298</v>
      </c>
      <c r="AD483" s="25">
        <v>0</v>
      </c>
      <c r="AE483" s="20" t="str">
        <f t="shared" si="134"/>
        <v>.</v>
      </c>
      <c r="AF483" s="20" t="str">
        <f t="shared" si="135"/>
        <v>.</v>
      </c>
      <c r="AG483" s="20" t="str">
        <f t="shared" si="141"/>
        <v>.</v>
      </c>
      <c r="AH483" s="20" t="str">
        <f t="shared" si="136"/>
        <v>.</v>
      </c>
      <c r="AI483" s="20" t="str">
        <f t="shared" si="137"/>
        <v>.</v>
      </c>
      <c r="AJ483" s="20" t="str">
        <f t="shared" si="138"/>
        <v>.</v>
      </c>
      <c r="AK483" s="20" t="str">
        <f t="shared" si="139"/>
        <v>.</v>
      </c>
      <c r="AL483" s="19" t="s">
        <v>4</v>
      </c>
      <c r="AM483" s="23" t="str">
        <f t="shared" si="140"/>
        <v>.</v>
      </c>
      <c r="AN483" s="19" t="s">
        <v>4</v>
      </c>
    </row>
    <row r="484" spans="1:40" ht="13.5" thickBot="1" x14ac:dyDescent="0.25">
      <c r="A484" s="5">
        <v>42571</v>
      </c>
      <c r="B484" s="3">
        <v>46</v>
      </c>
      <c r="C484" s="26" t="s">
        <v>358</v>
      </c>
      <c r="D484" s="6">
        <v>0.71111111111111114</v>
      </c>
      <c r="E484" s="13">
        <v>17</v>
      </c>
      <c r="F484" s="13">
        <f t="shared" si="130"/>
        <v>541</v>
      </c>
      <c r="G484" s="3">
        <v>34</v>
      </c>
      <c r="H484" s="3" t="s">
        <v>365</v>
      </c>
      <c r="I484" s="3">
        <v>30.4</v>
      </c>
      <c r="J484" s="20" t="str">
        <f t="shared" si="131"/>
        <v>.</v>
      </c>
      <c r="K484" s="20" t="str">
        <f t="shared" si="132"/>
        <v>.</v>
      </c>
      <c r="L484" s="20" t="str">
        <f t="shared" si="142"/>
        <v>.</v>
      </c>
      <c r="M484" s="3" t="s">
        <v>4</v>
      </c>
      <c r="N484" s="20" t="str">
        <f>IF(B484=B483, N483, IF(M484=".",".",IF(M484&lt;22.5,"N",IF(M484&lt;67.5,"NE",IF(M484&lt;112.5,"E",IF(M484&lt;157.5,"SE",IF(M484&lt;202.5,"S",IF(M484&lt;247.5,"SW",IF(M484&lt;292.5,"W",IF(M484&lt;337.5,"NW","N"))))))))))</f>
        <v>NE</v>
      </c>
      <c r="O484" s="20" t="str">
        <f t="shared" si="133"/>
        <v>.</v>
      </c>
      <c r="P484" s="20" t="str">
        <f t="shared" si="146"/>
        <v>.</v>
      </c>
      <c r="Q484" s="21" t="str">
        <f t="shared" si="144"/>
        <v>.</v>
      </c>
      <c r="R484" s="21" t="str">
        <f t="shared" si="145"/>
        <v>.</v>
      </c>
      <c r="S484" s="8" t="s">
        <v>4</v>
      </c>
      <c r="T484" s="21" t="s">
        <v>4</v>
      </c>
      <c r="U484" s="21" t="str">
        <f t="shared" si="143"/>
        <v>.</v>
      </c>
      <c r="V484" s="3" t="s">
        <v>4</v>
      </c>
      <c r="W484" s="3">
        <v>2.7</v>
      </c>
      <c r="X484" s="3" t="s">
        <v>147</v>
      </c>
      <c r="Y484" s="14">
        <v>0</v>
      </c>
      <c r="Z484" s="14">
        <v>0</v>
      </c>
      <c r="AA484" s="14">
        <v>1</v>
      </c>
      <c r="AB484" s="23" t="str">
        <f t="shared" si="147"/>
        <v>.</v>
      </c>
      <c r="AC484" s="3" t="s">
        <v>298</v>
      </c>
      <c r="AD484" s="25">
        <v>0</v>
      </c>
      <c r="AE484" s="20" t="str">
        <f t="shared" si="134"/>
        <v>.</v>
      </c>
      <c r="AF484" s="20" t="str">
        <f t="shared" si="135"/>
        <v>.</v>
      </c>
      <c r="AG484" s="20" t="str">
        <f t="shared" si="141"/>
        <v>.</v>
      </c>
      <c r="AH484" s="20" t="str">
        <f t="shared" si="136"/>
        <v>.</v>
      </c>
      <c r="AI484" s="20" t="str">
        <f t="shared" si="137"/>
        <v>.</v>
      </c>
      <c r="AJ484" s="20" t="str">
        <f t="shared" si="138"/>
        <v>.</v>
      </c>
      <c r="AK484" s="20" t="str">
        <f t="shared" si="139"/>
        <v>.</v>
      </c>
      <c r="AL484" s="19" t="s">
        <v>4</v>
      </c>
      <c r="AM484" s="23" t="str">
        <f t="shared" si="140"/>
        <v>.</v>
      </c>
      <c r="AN484" s="19" t="s">
        <v>4</v>
      </c>
    </row>
    <row r="485" spans="1:40" ht="13.5" thickBot="1" x14ac:dyDescent="0.25">
      <c r="A485" s="5">
        <v>42571</v>
      </c>
      <c r="B485" s="3">
        <v>46</v>
      </c>
      <c r="C485" s="26" t="s">
        <v>358</v>
      </c>
      <c r="D485" s="6">
        <v>0.75069444444444444</v>
      </c>
      <c r="E485" s="13">
        <v>18</v>
      </c>
      <c r="F485" s="13">
        <f t="shared" si="130"/>
        <v>598</v>
      </c>
      <c r="G485" s="3">
        <v>30.2</v>
      </c>
      <c r="H485" s="3" t="s">
        <v>365</v>
      </c>
      <c r="I485" s="3">
        <v>27.6</v>
      </c>
      <c r="J485" s="20" t="str">
        <f t="shared" si="131"/>
        <v>.</v>
      </c>
      <c r="K485" s="20" t="str">
        <f t="shared" si="132"/>
        <v>.</v>
      </c>
      <c r="L485" s="20" t="str">
        <f t="shared" si="142"/>
        <v>.</v>
      </c>
      <c r="M485" s="3" t="s">
        <v>4</v>
      </c>
      <c r="N485" s="20" t="str">
        <f>IF(B485=B485, N484, IF(M485=".",".",IF(M485&lt;22.5,"N",IF(M485&lt;67.5,"NE",IF(M485&lt;112.5,"E",IF(M485&lt;157.5,"SE",IF(M485&lt;202.5,"S",IF(M485&lt;247.5,"SW",IF(M485&lt;292.5,"W",IF(M485&lt;337.5,"NW","N"))))))))))</f>
        <v>NE</v>
      </c>
      <c r="O485" s="20" t="str">
        <f t="shared" si="133"/>
        <v>.</v>
      </c>
      <c r="P485" s="20" t="str">
        <f t="shared" si="146"/>
        <v>.</v>
      </c>
      <c r="Q485" s="21" t="str">
        <f t="shared" si="144"/>
        <v>.</v>
      </c>
      <c r="R485" s="21" t="str">
        <f t="shared" si="145"/>
        <v>.</v>
      </c>
      <c r="S485" s="8" t="s">
        <v>4</v>
      </c>
      <c r="T485" s="21" t="s">
        <v>4</v>
      </c>
      <c r="U485" s="21" t="str">
        <f t="shared" si="143"/>
        <v>.</v>
      </c>
      <c r="V485" s="3" t="s">
        <v>4</v>
      </c>
      <c r="W485" s="3">
        <v>1.7</v>
      </c>
      <c r="X485" s="3" t="s">
        <v>147</v>
      </c>
      <c r="Y485" s="14">
        <v>0</v>
      </c>
      <c r="Z485" s="14">
        <v>0</v>
      </c>
      <c r="AA485" s="14">
        <v>1</v>
      </c>
      <c r="AB485" s="23" t="str">
        <f t="shared" si="147"/>
        <v>.</v>
      </c>
      <c r="AC485" s="3" t="s">
        <v>298</v>
      </c>
      <c r="AD485" s="25">
        <v>0</v>
      </c>
      <c r="AE485" s="20" t="str">
        <f t="shared" si="134"/>
        <v>.</v>
      </c>
      <c r="AF485" s="20" t="str">
        <f t="shared" si="135"/>
        <v>.</v>
      </c>
      <c r="AG485" s="20" t="str">
        <f t="shared" si="141"/>
        <v>.</v>
      </c>
      <c r="AH485" s="20" t="str">
        <f t="shared" si="136"/>
        <v>.</v>
      </c>
      <c r="AI485" s="20" t="str">
        <f t="shared" si="137"/>
        <v>.</v>
      </c>
      <c r="AJ485" s="20" t="str">
        <f t="shared" si="138"/>
        <v>.</v>
      </c>
      <c r="AK485" s="20" t="str">
        <f t="shared" si="139"/>
        <v>.</v>
      </c>
      <c r="AL485" s="19" t="s">
        <v>4</v>
      </c>
      <c r="AM485" s="23" t="str">
        <f t="shared" si="140"/>
        <v>.</v>
      </c>
      <c r="AN485" s="19" t="s">
        <v>4</v>
      </c>
    </row>
    <row r="486" spans="1:40" ht="13.5" thickBot="1" x14ac:dyDescent="0.25">
      <c r="A486" s="5">
        <v>42571</v>
      </c>
      <c r="B486" s="3">
        <v>47</v>
      </c>
      <c r="C486" s="26" t="s">
        <v>359</v>
      </c>
      <c r="D486" s="6">
        <v>0.33055555555555555</v>
      </c>
      <c r="E486" s="13">
        <v>8</v>
      </c>
      <c r="F486" s="13">
        <f t="shared" si="130"/>
        <v>0</v>
      </c>
      <c r="G486" s="3" t="s">
        <v>4</v>
      </c>
      <c r="H486" s="3" t="s">
        <v>4</v>
      </c>
      <c r="I486" s="3">
        <v>24.3</v>
      </c>
      <c r="J486" s="20" t="str">
        <f t="shared" si="131"/>
        <v>.</v>
      </c>
      <c r="K486" s="20" t="str">
        <f t="shared" si="132"/>
        <v>.</v>
      </c>
      <c r="L486" s="20" t="str">
        <f t="shared" si="142"/>
        <v>.</v>
      </c>
      <c r="M486" s="3">
        <v>225</v>
      </c>
      <c r="N486" s="20" t="str">
        <f>IF(B486=B485, N485, IF(M486=".",".",IF(M486&lt;22.5,"N",IF(M486&lt;67.5,"NE",IF(M486&lt;112.5,"E",IF(M486&lt;157.5,"SE",IF(M486&lt;202.5,"S",IF(M486&lt;247.5,"SW",IF(M486&lt;292.5,"W",IF(M486&lt;337.5,"NW","N"))))))))))</f>
        <v>SW</v>
      </c>
      <c r="O486" s="20" t="str">
        <f t="shared" si="133"/>
        <v>.</v>
      </c>
      <c r="P486" s="20" t="str">
        <f t="shared" si="146"/>
        <v>.</v>
      </c>
      <c r="Q486" s="21">
        <f t="shared" si="144"/>
        <v>0</v>
      </c>
      <c r="R486" s="21">
        <f t="shared" si="145"/>
        <v>0</v>
      </c>
      <c r="S486" s="8">
        <v>0</v>
      </c>
      <c r="T486" s="21" t="s">
        <v>4</v>
      </c>
      <c r="U486" s="21" t="str">
        <f t="shared" si="143"/>
        <v>.</v>
      </c>
      <c r="V486" s="3" t="s">
        <v>7</v>
      </c>
      <c r="W486" s="3">
        <v>0</v>
      </c>
      <c r="X486" s="3" t="s">
        <v>4</v>
      </c>
      <c r="Y486" s="14">
        <v>2</v>
      </c>
      <c r="Z486" s="14">
        <v>1</v>
      </c>
      <c r="AA486" s="14">
        <v>0</v>
      </c>
      <c r="AB486" s="23">
        <f t="shared" si="147"/>
        <v>0</v>
      </c>
      <c r="AC486" s="3" t="s">
        <v>299</v>
      </c>
      <c r="AD486" s="25">
        <v>1</v>
      </c>
      <c r="AE486" s="20" t="str">
        <f t="shared" si="134"/>
        <v>.</v>
      </c>
      <c r="AF486" s="20" t="str">
        <f t="shared" si="135"/>
        <v>.</v>
      </c>
      <c r="AG486" s="20" t="str">
        <f t="shared" si="141"/>
        <v>.</v>
      </c>
      <c r="AH486" s="20" t="str">
        <f t="shared" si="136"/>
        <v>.</v>
      </c>
      <c r="AI486" s="20">
        <f t="shared" si="137"/>
        <v>-70.710678118654741</v>
      </c>
      <c r="AJ486" s="20">
        <f t="shared" si="138"/>
        <v>-70.710678118654769</v>
      </c>
      <c r="AK486" s="20" t="str">
        <f t="shared" si="139"/>
        <v>.</v>
      </c>
      <c r="AL486" s="19">
        <v>100</v>
      </c>
      <c r="AM486" s="23">
        <f t="shared" si="140"/>
        <v>30.48</v>
      </c>
      <c r="AN486" s="19">
        <v>3.9269908169872414</v>
      </c>
    </row>
    <row r="487" spans="1:40" ht="13.5" thickBot="1" x14ac:dyDescent="0.25">
      <c r="A487" s="5">
        <v>42571</v>
      </c>
      <c r="B487" s="3">
        <v>47</v>
      </c>
      <c r="C487" s="26" t="s">
        <v>359</v>
      </c>
      <c r="D487" s="6">
        <v>0.375</v>
      </c>
      <c r="E487" s="13">
        <v>9</v>
      </c>
      <c r="F487" s="13">
        <f t="shared" si="130"/>
        <v>64.000000000000014</v>
      </c>
      <c r="G487" s="3" t="s">
        <v>4</v>
      </c>
      <c r="H487" s="3" t="s">
        <v>4</v>
      </c>
      <c r="I487" s="3">
        <v>25.9</v>
      </c>
      <c r="J487" s="20" t="str">
        <f t="shared" si="131"/>
        <v>.</v>
      </c>
      <c r="K487" s="20" t="str">
        <f t="shared" si="132"/>
        <v>.</v>
      </c>
      <c r="L487" s="20" t="str">
        <f t="shared" si="142"/>
        <v>.</v>
      </c>
      <c r="M487" s="3">
        <v>225</v>
      </c>
      <c r="N487" s="20" t="str">
        <f>IF(B487=B487, N486, IF(M487=".",".",IF(M487&lt;22.5,"N",IF(M487&lt;67.5,"NE",IF(M487&lt;112.5,"E",IF(M487&lt;157.5,"SE",IF(M487&lt;202.5,"S",IF(M487&lt;247.5,"SW",IF(M487&lt;292.5,"W",IF(M487&lt;337.5,"NW","N"))))))))))</f>
        <v>SW</v>
      </c>
      <c r="O487" s="20" t="str">
        <f t="shared" si="133"/>
        <v>.</v>
      </c>
      <c r="P487" s="20" t="str">
        <f t="shared" si="146"/>
        <v>.</v>
      </c>
      <c r="Q487" s="21">
        <f t="shared" si="144"/>
        <v>0</v>
      </c>
      <c r="R487" s="21">
        <f t="shared" si="145"/>
        <v>0</v>
      </c>
      <c r="S487" s="8">
        <v>0</v>
      </c>
      <c r="T487" s="21" t="s">
        <v>4</v>
      </c>
      <c r="U487" s="21" t="str">
        <f t="shared" si="143"/>
        <v>.</v>
      </c>
      <c r="V487" s="3" t="s">
        <v>7</v>
      </c>
      <c r="W487" s="3">
        <v>1.8</v>
      </c>
      <c r="X487" s="3" t="s">
        <v>130</v>
      </c>
      <c r="Y487" s="14">
        <v>2</v>
      </c>
      <c r="Z487" s="14">
        <v>1</v>
      </c>
      <c r="AA487" s="14">
        <v>0</v>
      </c>
      <c r="AB487" s="23">
        <f t="shared" si="147"/>
        <v>0</v>
      </c>
      <c r="AC487" s="3" t="s">
        <v>299</v>
      </c>
      <c r="AD487" s="25">
        <v>1</v>
      </c>
      <c r="AE487" s="20">
        <f t="shared" si="134"/>
        <v>0</v>
      </c>
      <c r="AF487" s="20">
        <f t="shared" si="135"/>
        <v>0</v>
      </c>
      <c r="AG487" s="20">
        <f t="shared" si="141"/>
        <v>1</v>
      </c>
      <c r="AH487" s="20">
        <f t="shared" si="136"/>
        <v>0</v>
      </c>
      <c r="AI487" s="20">
        <f t="shared" si="137"/>
        <v>-70.710678118654741</v>
      </c>
      <c r="AJ487" s="20">
        <f t="shared" si="138"/>
        <v>-70.710678118654769</v>
      </c>
      <c r="AK487" s="20">
        <f t="shared" si="139"/>
        <v>0</v>
      </c>
      <c r="AL487" s="19">
        <v>100</v>
      </c>
      <c r="AM487" s="23">
        <f t="shared" si="140"/>
        <v>30.48</v>
      </c>
      <c r="AN487" s="19">
        <v>3.9269908169872414</v>
      </c>
    </row>
    <row r="488" spans="1:40" ht="13.5" thickBot="1" x14ac:dyDescent="0.25">
      <c r="A488" s="5">
        <v>42571</v>
      </c>
      <c r="B488" s="3">
        <v>47</v>
      </c>
      <c r="C488" s="26" t="s">
        <v>359</v>
      </c>
      <c r="D488" s="6">
        <v>0.41597222222222219</v>
      </c>
      <c r="E488" s="13">
        <v>10</v>
      </c>
      <c r="F488" s="13">
        <f t="shared" si="130"/>
        <v>122.99999999999997</v>
      </c>
      <c r="G488" s="3" t="s">
        <v>4</v>
      </c>
      <c r="H488" s="3" t="s">
        <v>4</v>
      </c>
      <c r="I488" s="3">
        <v>29.9</v>
      </c>
      <c r="J488" s="20" t="str">
        <f t="shared" si="131"/>
        <v>.</v>
      </c>
      <c r="K488" s="20" t="str">
        <f t="shared" si="132"/>
        <v>.</v>
      </c>
      <c r="L488" s="20" t="str">
        <f t="shared" si="142"/>
        <v>.</v>
      </c>
      <c r="M488" s="3">
        <v>225</v>
      </c>
      <c r="N488" s="20" t="str">
        <f>IF(B488=B487, N487, IF(M488=".",".",IF(M488&lt;22.5,"N",IF(M488&lt;67.5,"NE",IF(M488&lt;112.5,"E",IF(M488&lt;157.5,"SE",IF(M488&lt;202.5,"S",IF(M488&lt;247.5,"SW",IF(M488&lt;292.5,"W",IF(M488&lt;337.5,"NW","N"))))))))))</f>
        <v>SW</v>
      </c>
      <c r="O488" s="20" t="str">
        <f t="shared" si="133"/>
        <v>.</v>
      </c>
      <c r="P488" s="20" t="str">
        <f t="shared" si="146"/>
        <v>.</v>
      </c>
      <c r="Q488" s="21">
        <f t="shared" si="144"/>
        <v>0</v>
      </c>
      <c r="R488" s="21">
        <f t="shared" si="145"/>
        <v>0</v>
      </c>
      <c r="S488" s="8">
        <v>0</v>
      </c>
      <c r="T488" s="21" t="s">
        <v>4</v>
      </c>
      <c r="U488" s="21" t="str">
        <f t="shared" si="143"/>
        <v>.</v>
      </c>
      <c r="V488" s="3" t="s">
        <v>7</v>
      </c>
      <c r="W488" s="3">
        <v>5.6</v>
      </c>
      <c r="X488" s="3" t="s">
        <v>108</v>
      </c>
      <c r="Y488" s="14">
        <v>2</v>
      </c>
      <c r="Z488" s="14">
        <v>1</v>
      </c>
      <c r="AA488" s="14">
        <v>0</v>
      </c>
      <c r="AB488" s="23">
        <f t="shared" si="147"/>
        <v>0</v>
      </c>
      <c r="AC488" s="3" t="s">
        <v>299</v>
      </c>
      <c r="AD488" s="25">
        <v>1</v>
      </c>
      <c r="AE488" s="20">
        <f t="shared" si="134"/>
        <v>0</v>
      </c>
      <c r="AF488" s="20">
        <f t="shared" si="135"/>
        <v>0</v>
      </c>
      <c r="AG488" s="20">
        <f t="shared" si="141"/>
        <v>1</v>
      </c>
      <c r="AH488" s="20">
        <f t="shared" si="136"/>
        <v>0</v>
      </c>
      <c r="AI488" s="20">
        <f t="shared" si="137"/>
        <v>-70.710678118654741</v>
      </c>
      <c r="AJ488" s="20">
        <f t="shared" si="138"/>
        <v>-70.710678118654769</v>
      </c>
      <c r="AK488" s="20">
        <f t="shared" si="139"/>
        <v>0</v>
      </c>
      <c r="AL488" s="19">
        <v>100</v>
      </c>
      <c r="AM488" s="23">
        <f t="shared" si="140"/>
        <v>30.48</v>
      </c>
      <c r="AN488" s="19">
        <v>3.9269908169872414</v>
      </c>
    </row>
    <row r="489" spans="1:40" ht="13.5" thickBot="1" x14ac:dyDescent="0.25">
      <c r="A489" s="5">
        <v>42571</v>
      </c>
      <c r="B489" s="3">
        <v>47</v>
      </c>
      <c r="C489" s="26" t="s">
        <v>359</v>
      </c>
      <c r="D489" s="6">
        <v>0.45763888888888887</v>
      </c>
      <c r="E489" s="13">
        <v>11</v>
      </c>
      <c r="F489" s="13">
        <f t="shared" si="130"/>
        <v>183</v>
      </c>
      <c r="G489" s="3" t="s">
        <v>4</v>
      </c>
      <c r="H489" s="3" t="s">
        <v>4</v>
      </c>
      <c r="I489" s="3">
        <v>25.7</v>
      </c>
      <c r="J489" s="20" t="str">
        <f t="shared" si="131"/>
        <v>.</v>
      </c>
      <c r="K489" s="20" t="str">
        <f t="shared" si="132"/>
        <v>.</v>
      </c>
      <c r="L489" s="20" t="str">
        <f t="shared" si="142"/>
        <v>.</v>
      </c>
      <c r="M489" s="3">
        <v>225</v>
      </c>
      <c r="N489" s="20" t="str">
        <f>IF(B489=B489, N488, IF(M489=".",".",IF(M489&lt;22.5,"N",IF(M489&lt;67.5,"NE",IF(M489&lt;112.5,"E",IF(M489&lt;157.5,"SE",IF(M489&lt;202.5,"S",IF(M489&lt;247.5,"SW",IF(M489&lt;292.5,"W",IF(M489&lt;337.5,"NW","N"))))))))))</f>
        <v>SW</v>
      </c>
      <c r="O489" s="20" t="str">
        <f t="shared" si="133"/>
        <v>.</v>
      </c>
      <c r="P489" s="20" t="str">
        <f t="shared" si="146"/>
        <v>.</v>
      </c>
      <c r="Q489" s="21">
        <f t="shared" si="144"/>
        <v>0</v>
      </c>
      <c r="R489" s="21">
        <f t="shared" si="145"/>
        <v>0</v>
      </c>
      <c r="S489" s="8">
        <v>0</v>
      </c>
      <c r="T489" s="21" t="s">
        <v>4</v>
      </c>
      <c r="U489" s="21" t="str">
        <f t="shared" si="143"/>
        <v>.</v>
      </c>
      <c r="V489" s="3" t="s">
        <v>7</v>
      </c>
      <c r="W489" s="3">
        <v>3.3</v>
      </c>
      <c r="X489" s="3" t="s">
        <v>144</v>
      </c>
      <c r="Y489" s="14">
        <v>2</v>
      </c>
      <c r="Z489" s="14">
        <v>1</v>
      </c>
      <c r="AA489" s="14">
        <v>0</v>
      </c>
      <c r="AB489" s="23">
        <f t="shared" si="147"/>
        <v>0</v>
      </c>
      <c r="AC489" s="3" t="s">
        <v>299</v>
      </c>
      <c r="AD489" s="25">
        <v>1</v>
      </c>
      <c r="AE489" s="20">
        <f t="shared" si="134"/>
        <v>0</v>
      </c>
      <c r="AF489" s="20">
        <f t="shared" si="135"/>
        <v>0</v>
      </c>
      <c r="AG489" s="20">
        <f t="shared" si="141"/>
        <v>1</v>
      </c>
      <c r="AH489" s="20">
        <f t="shared" si="136"/>
        <v>0</v>
      </c>
      <c r="AI489" s="20">
        <f t="shared" si="137"/>
        <v>-70.710678118654741</v>
      </c>
      <c r="AJ489" s="20">
        <f t="shared" si="138"/>
        <v>-70.710678118654769</v>
      </c>
      <c r="AK489" s="20">
        <f t="shared" si="139"/>
        <v>0</v>
      </c>
      <c r="AL489" s="19">
        <v>100</v>
      </c>
      <c r="AM489" s="23">
        <f t="shared" si="140"/>
        <v>30.48</v>
      </c>
      <c r="AN489" s="19">
        <v>3.9269908169872414</v>
      </c>
    </row>
    <row r="490" spans="1:40" ht="13.5" thickBot="1" x14ac:dyDescent="0.25">
      <c r="A490" s="5">
        <v>42571</v>
      </c>
      <c r="B490" s="3">
        <v>47</v>
      </c>
      <c r="C490" s="26" t="s">
        <v>359</v>
      </c>
      <c r="D490" s="6">
        <v>0.49791666666666662</v>
      </c>
      <c r="E490" s="13">
        <v>12</v>
      </c>
      <c r="F490" s="13">
        <f t="shared" si="130"/>
        <v>240.99999999999994</v>
      </c>
      <c r="G490" s="3">
        <v>25</v>
      </c>
      <c r="H490" s="3" t="s">
        <v>366</v>
      </c>
      <c r="I490" s="3">
        <v>24.1</v>
      </c>
      <c r="J490" s="20" t="str">
        <f t="shared" si="131"/>
        <v>.</v>
      </c>
      <c r="K490" s="20" t="str">
        <f t="shared" si="132"/>
        <v>.</v>
      </c>
      <c r="L490" s="20" t="str">
        <f t="shared" si="142"/>
        <v>.</v>
      </c>
      <c r="M490" s="3">
        <v>225</v>
      </c>
      <c r="N490" s="20" t="str">
        <f>IF(B490=B489, N489, IF(M490=".",".",IF(M490&lt;22.5,"N",IF(M490&lt;67.5,"NE",IF(M490&lt;112.5,"E",IF(M490&lt;157.5,"SE",IF(M490&lt;202.5,"S",IF(M490&lt;247.5,"SW",IF(M490&lt;292.5,"W",IF(M490&lt;337.5,"NW","N"))))))))))</f>
        <v>SW</v>
      </c>
      <c r="O490" s="20" t="str">
        <f t="shared" si="133"/>
        <v>.</v>
      </c>
      <c r="P490" s="20" t="str">
        <f t="shared" si="146"/>
        <v>.</v>
      </c>
      <c r="Q490" s="21">
        <f t="shared" si="144"/>
        <v>0</v>
      </c>
      <c r="R490" s="21">
        <f t="shared" si="145"/>
        <v>0</v>
      </c>
      <c r="S490" s="8">
        <v>0</v>
      </c>
      <c r="T490" s="21" t="s">
        <v>4</v>
      </c>
      <c r="U490" s="21" t="str">
        <f t="shared" si="143"/>
        <v>.</v>
      </c>
      <c r="V490" s="3" t="s">
        <v>6</v>
      </c>
      <c r="W490" s="3">
        <v>1.9</v>
      </c>
      <c r="X490" s="3" t="s">
        <v>149</v>
      </c>
      <c r="Y490" s="14">
        <v>2</v>
      </c>
      <c r="Z490" s="14">
        <v>1</v>
      </c>
      <c r="AA490" s="14">
        <v>0</v>
      </c>
      <c r="AB490" s="23">
        <f t="shared" si="147"/>
        <v>0</v>
      </c>
      <c r="AC490" s="3" t="s">
        <v>299</v>
      </c>
      <c r="AD490" s="25">
        <v>1</v>
      </c>
      <c r="AE490" s="20">
        <f t="shared" si="134"/>
        <v>0</v>
      </c>
      <c r="AF490" s="20">
        <f t="shared" si="135"/>
        <v>0</v>
      </c>
      <c r="AG490" s="20">
        <f t="shared" si="141"/>
        <v>1</v>
      </c>
      <c r="AH490" s="20">
        <f t="shared" si="136"/>
        <v>0</v>
      </c>
      <c r="AI490" s="20">
        <f t="shared" si="137"/>
        <v>-70.710678118654741</v>
      </c>
      <c r="AJ490" s="20">
        <f t="shared" si="138"/>
        <v>-70.710678118654769</v>
      </c>
      <c r="AK490" s="20">
        <f t="shared" si="139"/>
        <v>0</v>
      </c>
      <c r="AL490" s="19">
        <v>100</v>
      </c>
      <c r="AM490" s="23">
        <f t="shared" si="140"/>
        <v>30.48</v>
      </c>
      <c r="AN490" s="19">
        <v>3.9269908169872414</v>
      </c>
    </row>
    <row r="491" spans="1:40" ht="13.5" thickBot="1" x14ac:dyDescent="0.25">
      <c r="A491" s="5">
        <v>42571</v>
      </c>
      <c r="B491" s="3">
        <v>47</v>
      </c>
      <c r="C491" s="26" t="s">
        <v>359</v>
      </c>
      <c r="D491" s="6">
        <v>0.54097222222222219</v>
      </c>
      <c r="E491" s="13">
        <v>13</v>
      </c>
      <c r="F491" s="13">
        <f t="shared" si="130"/>
        <v>302.99999999999994</v>
      </c>
      <c r="G491" s="3">
        <v>48.5</v>
      </c>
      <c r="H491" s="3" t="s">
        <v>365</v>
      </c>
      <c r="I491" s="3">
        <v>29.4</v>
      </c>
      <c r="J491" s="20" t="str">
        <f t="shared" si="131"/>
        <v>.</v>
      </c>
      <c r="K491" s="20" t="str">
        <f t="shared" si="132"/>
        <v>.</v>
      </c>
      <c r="L491" s="20" t="str">
        <f t="shared" si="142"/>
        <v>.</v>
      </c>
      <c r="M491" s="3">
        <v>225</v>
      </c>
      <c r="N491" s="20" t="str">
        <f>IF(B491=B491, N490, IF(M491=".",".",IF(M491&lt;22.5,"N",IF(M491&lt;67.5,"NE",IF(M491&lt;112.5,"E",IF(M491&lt;157.5,"SE",IF(M491&lt;202.5,"S",IF(M491&lt;247.5,"SW",IF(M491&lt;292.5,"W",IF(M491&lt;337.5,"NW","N"))))))))))</f>
        <v>SW</v>
      </c>
      <c r="O491" s="20" t="str">
        <f t="shared" si="133"/>
        <v>.</v>
      </c>
      <c r="P491" s="20" t="str">
        <f t="shared" si="146"/>
        <v>.</v>
      </c>
      <c r="Q491" s="21">
        <f t="shared" si="144"/>
        <v>0</v>
      </c>
      <c r="R491" s="21">
        <f t="shared" si="145"/>
        <v>0</v>
      </c>
      <c r="S491" s="8">
        <v>0</v>
      </c>
      <c r="T491" s="21" t="s">
        <v>4</v>
      </c>
      <c r="U491" s="21" t="str">
        <f t="shared" si="143"/>
        <v>.</v>
      </c>
      <c r="V491" s="3" t="s">
        <v>6</v>
      </c>
      <c r="W491" s="3">
        <v>2.2000000000000002</v>
      </c>
      <c r="X491" s="3" t="s">
        <v>4</v>
      </c>
      <c r="Y491" s="14">
        <v>2</v>
      </c>
      <c r="Z491" s="14">
        <v>1</v>
      </c>
      <c r="AA491" s="14">
        <v>0</v>
      </c>
      <c r="AB491" s="23">
        <f t="shared" si="147"/>
        <v>0</v>
      </c>
      <c r="AC491" s="3" t="s">
        <v>299</v>
      </c>
      <c r="AD491" s="25">
        <v>1</v>
      </c>
      <c r="AE491" s="20">
        <f t="shared" si="134"/>
        <v>0</v>
      </c>
      <c r="AF491" s="20">
        <f t="shared" si="135"/>
        <v>0</v>
      </c>
      <c r="AG491" s="20">
        <f t="shared" si="141"/>
        <v>1</v>
      </c>
      <c r="AH491" s="20">
        <f t="shared" si="136"/>
        <v>0</v>
      </c>
      <c r="AI491" s="20">
        <f t="shared" si="137"/>
        <v>-70.710678118654741</v>
      </c>
      <c r="AJ491" s="20">
        <f t="shared" si="138"/>
        <v>-70.710678118654769</v>
      </c>
      <c r="AK491" s="20">
        <f t="shared" si="139"/>
        <v>0</v>
      </c>
      <c r="AL491" s="19">
        <v>100</v>
      </c>
      <c r="AM491" s="23">
        <f t="shared" si="140"/>
        <v>30.48</v>
      </c>
      <c r="AN491" s="19">
        <v>3.9269908169872414</v>
      </c>
    </row>
    <row r="492" spans="1:40" ht="13.5" thickBot="1" x14ac:dyDescent="0.25">
      <c r="A492" s="5">
        <v>42571</v>
      </c>
      <c r="B492" s="3">
        <v>47</v>
      </c>
      <c r="C492" s="26" t="s">
        <v>359</v>
      </c>
      <c r="D492" s="6">
        <v>0.58263888888888882</v>
      </c>
      <c r="E492" s="13">
        <v>14</v>
      </c>
      <c r="F492" s="13">
        <f t="shared" si="130"/>
        <v>362.99999999999989</v>
      </c>
      <c r="G492" s="3">
        <v>47.2</v>
      </c>
      <c r="H492" s="3" t="s">
        <v>365</v>
      </c>
      <c r="I492" s="3">
        <v>30.6</v>
      </c>
      <c r="J492" s="20" t="str">
        <f t="shared" si="131"/>
        <v>.</v>
      </c>
      <c r="K492" s="20" t="str">
        <f t="shared" si="132"/>
        <v>.</v>
      </c>
      <c r="L492" s="20" t="str">
        <f t="shared" si="142"/>
        <v>.</v>
      </c>
      <c r="M492" s="3">
        <v>225</v>
      </c>
      <c r="N492" s="20" t="str">
        <f>IF(B492=B491, N491, IF(M492=".",".",IF(M492&lt;22.5,"N",IF(M492&lt;67.5,"NE",IF(M492&lt;112.5,"E",IF(M492&lt;157.5,"SE",IF(M492&lt;202.5,"S",IF(M492&lt;247.5,"SW",IF(M492&lt;292.5,"W",IF(M492&lt;337.5,"NW","N"))))))))))</f>
        <v>SW</v>
      </c>
      <c r="O492" s="20" t="str">
        <f t="shared" si="133"/>
        <v>.</v>
      </c>
      <c r="P492" s="20" t="str">
        <f t="shared" si="146"/>
        <v>.</v>
      </c>
      <c r="Q492" s="21">
        <f t="shared" si="144"/>
        <v>0</v>
      </c>
      <c r="R492" s="21">
        <f t="shared" si="145"/>
        <v>0</v>
      </c>
      <c r="S492" s="8">
        <v>0</v>
      </c>
      <c r="T492" s="21">
        <f>SQRT((AJ492-AJ486)^2+(AI492-AI486)^2)</f>
        <v>0</v>
      </c>
      <c r="U492" s="21">
        <f t="shared" si="143"/>
        <v>0</v>
      </c>
      <c r="V492" s="3" t="s">
        <v>6</v>
      </c>
      <c r="W492" s="3">
        <v>0.6</v>
      </c>
      <c r="X492" s="3" t="s">
        <v>13</v>
      </c>
      <c r="Y492" s="14">
        <v>2</v>
      </c>
      <c r="Z492" s="14">
        <v>1</v>
      </c>
      <c r="AA492" s="14">
        <v>0</v>
      </c>
      <c r="AB492" s="23">
        <f t="shared" si="147"/>
        <v>0</v>
      </c>
      <c r="AC492" s="3" t="s">
        <v>299</v>
      </c>
      <c r="AD492" s="25">
        <v>1</v>
      </c>
      <c r="AE492" s="20">
        <f t="shared" si="134"/>
        <v>0</v>
      </c>
      <c r="AF492" s="20">
        <f t="shared" si="135"/>
        <v>0</v>
      </c>
      <c r="AG492" s="20">
        <f t="shared" si="141"/>
        <v>1</v>
      </c>
      <c r="AH492" s="20">
        <f t="shared" si="136"/>
        <v>0</v>
      </c>
      <c r="AI492" s="20">
        <f t="shared" si="137"/>
        <v>-70.710678118654741</v>
      </c>
      <c r="AJ492" s="20">
        <f t="shared" si="138"/>
        <v>-70.710678118654769</v>
      </c>
      <c r="AK492" s="20">
        <f t="shared" si="139"/>
        <v>0</v>
      </c>
      <c r="AL492" s="19">
        <v>100</v>
      </c>
      <c r="AM492" s="23">
        <f t="shared" si="140"/>
        <v>30.48</v>
      </c>
      <c r="AN492" s="19">
        <v>3.9269908169872414</v>
      </c>
    </row>
    <row r="493" spans="1:40" ht="13.5" thickBot="1" x14ac:dyDescent="0.25">
      <c r="A493" s="5">
        <v>42571</v>
      </c>
      <c r="B493" s="3">
        <v>47</v>
      </c>
      <c r="C493" s="26" t="s">
        <v>359</v>
      </c>
      <c r="D493" s="6">
        <v>0.62430555555555556</v>
      </c>
      <c r="E493" s="13">
        <v>15</v>
      </c>
      <c r="F493" s="13">
        <f t="shared" si="130"/>
        <v>423</v>
      </c>
      <c r="G493" s="3">
        <v>39.200000000000003</v>
      </c>
      <c r="H493" s="3" t="s">
        <v>365</v>
      </c>
      <c r="I493" s="3">
        <v>32.5</v>
      </c>
      <c r="J493" s="20" t="str">
        <f t="shared" si="131"/>
        <v>.</v>
      </c>
      <c r="K493" s="20" t="str">
        <f t="shared" si="132"/>
        <v>.</v>
      </c>
      <c r="L493" s="20" t="str">
        <f t="shared" si="142"/>
        <v>.</v>
      </c>
      <c r="M493" s="3" t="s">
        <v>4</v>
      </c>
      <c r="N493" s="20" t="str">
        <f>IF(B493=B493, N492, IF(M493=".",".",IF(M493&lt;22.5,"N",IF(M493&lt;67.5,"NE",IF(M493&lt;112.5,"E",IF(M493&lt;157.5,"SE",IF(M493&lt;202.5,"S",IF(M493&lt;247.5,"SW",IF(M493&lt;292.5,"W",IF(M493&lt;337.5,"NW","N"))))))))))</f>
        <v>SW</v>
      </c>
      <c r="O493" s="20" t="str">
        <f t="shared" si="133"/>
        <v>.</v>
      </c>
      <c r="P493" s="20" t="str">
        <f t="shared" si="146"/>
        <v>.</v>
      </c>
      <c r="Q493" s="21" t="str">
        <f t="shared" si="144"/>
        <v>.</v>
      </c>
      <c r="R493" s="21" t="str">
        <f t="shared" si="145"/>
        <v>.</v>
      </c>
      <c r="S493" s="8" t="s">
        <v>4</v>
      </c>
      <c r="T493" s="21" t="s">
        <v>4</v>
      </c>
      <c r="U493" s="21" t="str">
        <f t="shared" si="143"/>
        <v>.</v>
      </c>
      <c r="V493" s="3" t="s">
        <v>4</v>
      </c>
      <c r="W493" s="3">
        <v>3.4</v>
      </c>
      <c r="X493" s="3" t="s">
        <v>147</v>
      </c>
      <c r="Y493" s="14">
        <v>0</v>
      </c>
      <c r="Z493" s="14">
        <v>0</v>
      </c>
      <c r="AA493" s="14">
        <v>1</v>
      </c>
      <c r="AB493" s="23">
        <f t="shared" si="147"/>
        <v>1</v>
      </c>
      <c r="AC493" s="3" t="s">
        <v>299</v>
      </c>
      <c r="AD493" s="25">
        <v>1</v>
      </c>
      <c r="AE493" s="20" t="str">
        <f t="shared" si="134"/>
        <v>.</v>
      </c>
      <c r="AF493" s="20" t="str">
        <f t="shared" si="135"/>
        <v>.</v>
      </c>
      <c r="AG493" s="20" t="str">
        <f t="shared" si="141"/>
        <v>.</v>
      </c>
      <c r="AH493" s="20" t="str">
        <f t="shared" si="136"/>
        <v>.</v>
      </c>
      <c r="AI493" s="20" t="str">
        <f t="shared" si="137"/>
        <v>.</v>
      </c>
      <c r="AJ493" s="20" t="str">
        <f t="shared" si="138"/>
        <v>.</v>
      </c>
      <c r="AK493" s="20" t="str">
        <f t="shared" si="139"/>
        <v>.</v>
      </c>
      <c r="AL493" s="19" t="s">
        <v>4</v>
      </c>
      <c r="AM493" s="23" t="str">
        <f t="shared" si="140"/>
        <v>.</v>
      </c>
      <c r="AN493" s="19" t="s">
        <v>4</v>
      </c>
    </row>
    <row r="494" spans="1:40" ht="13.5" thickBot="1" x14ac:dyDescent="0.25">
      <c r="A494" s="5">
        <v>42571</v>
      </c>
      <c r="B494" s="3">
        <v>47</v>
      </c>
      <c r="C494" s="26" t="s">
        <v>359</v>
      </c>
      <c r="D494" s="6">
        <v>0.6645833333333333</v>
      </c>
      <c r="E494" s="13">
        <v>16</v>
      </c>
      <c r="F494" s="13">
        <f t="shared" si="130"/>
        <v>480.99999999999994</v>
      </c>
      <c r="G494" s="3">
        <v>42.6</v>
      </c>
      <c r="H494" s="3" t="s">
        <v>365</v>
      </c>
      <c r="I494" s="3">
        <v>34.4</v>
      </c>
      <c r="J494" s="20" t="str">
        <f t="shared" si="131"/>
        <v>.</v>
      </c>
      <c r="K494" s="20" t="str">
        <f t="shared" si="132"/>
        <v>.</v>
      </c>
      <c r="L494" s="20" t="str">
        <f t="shared" si="142"/>
        <v>.</v>
      </c>
      <c r="M494" s="3" t="s">
        <v>4</v>
      </c>
      <c r="N494" s="20" t="str">
        <f>IF(B494=B493, N493, IF(M494=".",".",IF(M494&lt;22.5,"N",IF(M494&lt;67.5,"NE",IF(M494&lt;112.5,"E",IF(M494&lt;157.5,"SE",IF(M494&lt;202.5,"S",IF(M494&lt;247.5,"SW",IF(M494&lt;292.5,"W",IF(M494&lt;337.5,"NW","N"))))))))))</f>
        <v>SW</v>
      </c>
      <c r="O494" s="20" t="str">
        <f t="shared" si="133"/>
        <v>.</v>
      </c>
      <c r="P494" s="20" t="str">
        <f t="shared" si="146"/>
        <v>.</v>
      </c>
      <c r="Q494" s="21" t="str">
        <f t="shared" si="144"/>
        <v>.</v>
      </c>
      <c r="R494" s="21" t="str">
        <f t="shared" si="145"/>
        <v>.</v>
      </c>
      <c r="S494" s="8" t="s">
        <v>4</v>
      </c>
      <c r="T494" s="21" t="s">
        <v>4</v>
      </c>
      <c r="U494" s="21" t="str">
        <f t="shared" si="143"/>
        <v>.</v>
      </c>
      <c r="V494" s="3" t="s">
        <v>4</v>
      </c>
      <c r="W494" s="3">
        <v>2.5</v>
      </c>
      <c r="X494" s="3" t="s">
        <v>154</v>
      </c>
      <c r="Y494" s="14">
        <v>0</v>
      </c>
      <c r="Z494" s="14">
        <v>0</v>
      </c>
      <c r="AA494" s="14">
        <v>1</v>
      </c>
      <c r="AB494" s="23" t="str">
        <f t="shared" si="147"/>
        <v>.</v>
      </c>
      <c r="AC494" s="3" t="s">
        <v>299</v>
      </c>
      <c r="AD494" s="25">
        <v>1</v>
      </c>
      <c r="AE494" s="20" t="str">
        <f t="shared" si="134"/>
        <v>.</v>
      </c>
      <c r="AF494" s="20" t="str">
        <f t="shared" si="135"/>
        <v>.</v>
      </c>
      <c r="AG494" s="20" t="str">
        <f t="shared" si="141"/>
        <v>.</v>
      </c>
      <c r="AH494" s="20" t="str">
        <f t="shared" si="136"/>
        <v>.</v>
      </c>
      <c r="AI494" s="20" t="str">
        <f t="shared" si="137"/>
        <v>.</v>
      </c>
      <c r="AJ494" s="20" t="str">
        <f t="shared" si="138"/>
        <v>.</v>
      </c>
      <c r="AK494" s="20" t="str">
        <f t="shared" si="139"/>
        <v>.</v>
      </c>
      <c r="AL494" s="19" t="s">
        <v>4</v>
      </c>
      <c r="AM494" s="23" t="str">
        <f t="shared" si="140"/>
        <v>.</v>
      </c>
      <c r="AN494" s="19" t="s">
        <v>4</v>
      </c>
    </row>
    <row r="495" spans="1:40" ht="13.5" thickBot="1" x14ac:dyDescent="0.25">
      <c r="A495" s="5">
        <v>42571</v>
      </c>
      <c r="B495" s="3">
        <v>47</v>
      </c>
      <c r="C495" s="26" t="s">
        <v>359</v>
      </c>
      <c r="D495" s="6">
        <v>0.70763888888888893</v>
      </c>
      <c r="E495" s="13">
        <v>17</v>
      </c>
      <c r="F495" s="13">
        <f t="shared" si="130"/>
        <v>543</v>
      </c>
      <c r="G495" s="3">
        <v>33.700000000000003</v>
      </c>
      <c r="H495" s="3" t="s">
        <v>365</v>
      </c>
      <c r="I495" s="3">
        <v>30.7</v>
      </c>
      <c r="J495" s="20" t="str">
        <f t="shared" si="131"/>
        <v>.</v>
      </c>
      <c r="K495" s="20" t="str">
        <f t="shared" si="132"/>
        <v>.</v>
      </c>
      <c r="L495" s="20" t="str">
        <f t="shared" si="142"/>
        <v>.</v>
      </c>
      <c r="M495" s="3" t="s">
        <v>4</v>
      </c>
      <c r="N495" s="20" t="str">
        <f>IF(B495=B495, N494, IF(M495=".",".",IF(M495&lt;22.5,"N",IF(M495&lt;67.5,"NE",IF(M495&lt;112.5,"E",IF(M495&lt;157.5,"SE",IF(M495&lt;202.5,"S",IF(M495&lt;247.5,"SW",IF(M495&lt;292.5,"W",IF(M495&lt;337.5,"NW","N"))))))))))</f>
        <v>SW</v>
      </c>
      <c r="O495" s="20" t="str">
        <f t="shared" si="133"/>
        <v>.</v>
      </c>
      <c r="P495" s="20" t="str">
        <f t="shared" si="146"/>
        <v>.</v>
      </c>
      <c r="Q495" s="21" t="str">
        <f t="shared" si="144"/>
        <v>.</v>
      </c>
      <c r="R495" s="21" t="str">
        <f t="shared" si="145"/>
        <v>.</v>
      </c>
      <c r="S495" s="8" t="s">
        <v>4</v>
      </c>
      <c r="T495" s="21" t="s">
        <v>4</v>
      </c>
      <c r="U495" s="21" t="str">
        <f t="shared" si="143"/>
        <v>.</v>
      </c>
      <c r="V495" s="3" t="s">
        <v>4</v>
      </c>
      <c r="W495" s="3">
        <v>3.6</v>
      </c>
      <c r="X495" s="3" t="s">
        <v>147</v>
      </c>
      <c r="Y495" s="14">
        <v>0</v>
      </c>
      <c r="Z495" s="14">
        <v>0</v>
      </c>
      <c r="AA495" s="14">
        <v>1</v>
      </c>
      <c r="AB495" s="23" t="str">
        <f t="shared" si="147"/>
        <v>.</v>
      </c>
      <c r="AC495" s="3" t="s">
        <v>299</v>
      </c>
      <c r="AD495" s="25">
        <v>1</v>
      </c>
      <c r="AE495" s="20" t="str">
        <f t="shared" si="134"/>
        <v>.</v>
      </c>
      <c r="AF495" s="20" t="str">
        <f t="shared" si="135"/>
        <v>.</v>
      </c>
      <c r="AG495" s="20" t="str">
        <f t="shared" si="141"/>
        <v>.</v>
      </c>
      <c r="AH495" s="20" t="str">
        <f t="shared" si="136"/>
        <v>.</v>
      </c>
      <c r="AI495" s="20" t="str">
        <f t="shared" si="137"/>
        <v>.</v>
      </c>
      <c r="AJ495" s="20" t="str">
        <f t="shared" si="138"/>
        <v>.</v>
      </c>
      <c r="AK495" s="20" t="str">
        <f t="shared" si="139"/>
        <v>.</v>
      </c>
      <c r="AL495" s="19" t="s">
        <v>4</v>
      </c>
      <c r="AM495" s="23" t="str">
        <f t="shared" si="140"/>
        <v>.</v>
      </c>
      <c r="AN495" s="19" t="s">
        <v>4</v>
      </c>
    </row>
    <row r="496" spans="1:40" ht="13.5" thickBot="1" x14ac:dyDescent="0.25">
      <c r="A496" s="5">
        <v>42571</v>
      </c>
      <c r="B496" s="3">
        <v>47</v>
      </c>
      <c r="C496" s="26" t="s">
        <v>359</v>
      </c>
      <c r="D496" s="6">
        <v>0.74722222222222223</v>
      </c>
      <c r="E496" s="13">
        <v>18</v>
      </c>
      <c r="F496" s="13">
        <f t="shared" si="130"/>
        <v>600</v>
      </c>
      <c r="G496" s="3">
        <v>29.2</v>
      </c>
      <c r="H496" s="3" t="s">
        <v>365</v>
      </c>
      <c r="I496" s="3">
        <v>27.9</v>
      </c>
      <c r="J496" s="20" t="str">
        <f t="shared" si="131"/>
        <v>.</v>
      </c>
      <c r="K496" s="20" t="str">
        <f t="shared" si="132"/>
        <v>.</v>
      </c>
      <c r="L496" s="20" t="str">
        <f t="shared" si="142"/>
        <v>.</v>
      </c>
      <c r="M496" s="3" t="s">
        <v>4</v>
      </c>
      <c r="N496" s="20" t="str">
        <f>IF(B496=B495, N495, IF(M496=".",".",IF(M496&lt;22.5,"N",IF(M496&lt;67.5,"NE",IF(M496&lt;112.5,"E",IF(M496&lt;157.5,"SE",IF(M496&lt;202.5,"S",IF(M496&lt;247.5,"SW",IF(M496&lt;292.5,"W",IF(M496&lt;337.5,"NW","N"))))))))))</f>
        <v>SW</v>
      </c>
      <c r="O496" s="20" t="str">
        <f t="shared" si="133"/>
        <v>.</v>
      </c>
      <c r="P496" s="20" t="str">
        <f t="shared" si="146"/>
        <v>.</v>
      </c>
      <c r="Q496" s="21" t="str">
        <f t="shared" si="144"/>
        <v>.</v>
      </c>
      <c r="R496" s="21" t="str">
        <f t="shared" si="145"/>
        <v>.</v>
      </c>
      <c r="S496" s="8" t="s">
        <v>4</v>
      </c>
      <c r="T496" s="21" t="s">
        <v>4</v>
      </c>
      <c r="U496" s="21" t="str">
        <f t="shared" si="143"/>
        <v>.</v>
      </c>
      <c r="V496" s="3" t="s">
        <v>4</v>
      </c>
      <c r="W496" s="3">
        <v>0.4</v>
      </c>
      <c r="X496" s="3" t="s">
        <v>147</v>
      </c>
      <c r="Y496" s="14">
        <v>0</v>
      </c>
      <c r="Z496" s="14">
        <v>0</v>
      </c>
      <c r="AA496" s="14">
        <v>1</v>
      </c>
      <c r="AB496" s="23" t="str">
        <f t="shared" si="147"/>
        <v>.</v>
      </c>
      <c r="AC496" s="3" t="s">
        <v>299</v>
      </c>
      <c r="AD496" s="25">
        <v>1</v>
      </c>
      <c r="AE496" s="20" t="str">
        <f t="shared" si="134"/>
        <v>.</v>
      </c>
      <c r="AF496" s="20" t="str">
        <f t="shared" si="135"/>
        <v>.</v>
      </c>
      <c r="AG496" s="20" t="str">
        <f t="shared" si="141"/>
        <v>.</v>
      </c>
      <c r="AH496" s="20" t="str">
        <f t="shared" si="136"/>
        <v>.</v>
      </c>
      <c r="AI496" s="20" t="str">
        <f t="shared" si="137"/>
        <v>.</v>
      </c>
      <c r="AJ496" s="20" t="str">
        <f t="shared" si="138"/>
        <v>.</v>
      </c>
      <c r="AK496" s="20" t="str">
        <f t="shared" si="139"/>
        <v>.</v>
      </c>
      <c r="AL496" s="19" t="s">
        <v>4</v>
      </c>
      <c r="AM496" s="23" t="str">
        <f t="shared" si="140"/>
        <v>.</v>
      </c>
      <c r="AN496" s="19" t="s">
        <v>4</v>
      </c>
    </row>
    <row r="497" spans="1:40" ht="13.5" thickBot="1" x14ac:dyDescent="0.25">
      <c r="A497" s="5">
        <v>42571</v>
      </c>
      <c r="B497" s="3">
        <v>48</v>
      </c>
      <c r="C497" s="26" t="s">
        <v>359</v>
      </c>
      <c r="D497" s="6">
        <v>0.33055555555555555</v>
      </c>
      <c r="E497" s="13">
        <v>8</v>
      </c>
      <c r="F497" s="13">
        <f t="shared" si="130"/>
        <v>0</v>
      </c>
      <c r="G497" s="3">
        <v>27.3</v>
      </c>
      <c r="H497" s="3" t="s">
        <v>365</v>
      </c>
      <c r="I497" s="3">
        <v>24.3</v>
      </c>
      <c r="J497" s="20" t="str">
        <f t="shared" si="131"/>
        <v>.</v>
      </c>
      <c r="K497" s="20" t="str">
        <f t="shared" si="132"/>
        <v>.</v>
      </c>
      <c r="L497" s="20" t="str">
        <f t="shared" si="142"/>
        <v>.</v>
      </c>
      <c r="M497" s="3">
        <v>225</v>
      </c>
      <c r="N497" s="20" t="str">
        <f>IF(B497=B496, N496, IF(M497=".",".",IF(M497&lt;22.5,"N",IF(M497&lt;67.5,"NE",IF(M497&lt;112.5,"E",IF(M497&lt;157.5,"SE",IF(M497&lt;202.5,"S",IF(M497&lt;247.5,"SW",IF(M497&lt;292.5,"W",IF(M497&lt;337.5,"NW","N"))))))))))</f>
        <v>SW</v>
      </c>
      <c r="O497" s="20" t="str">
        <f t="shared" si="133"/>
        <v>.</v>
      </c>
      <c r="P497" s="20" t="str">
        <f t="shared" si="146"/>
        <v>.</v>
      </c>
      <c r="Q497" s="21">
        <f t="shared" si="144"/>
        <v>0</v>
      </c>
      <c r="R497" s="21">
        <f t="shared" si="145"/>
        <v>0</v>
      </c>
      <c r="S497" s="8">
        <v>0</v>
      </c>
      <c r="T497" s="21" t="s">
        <v>4</v>
      </c>
      <c r="U497" s="21" t="str">
        <f t="shared" si="143"/>
        <v>.</v>
      </c>
      <c r="V497" s="3" t="s">
        <v>8</v>
      </c>
      <c r="W497" s="3">
        <v>0</v>
      </c>
      <c r="X497" s="3" t="s">
        <v>4</v>
      </c>
      <c r="Y497" s="14">
        <v>2</v>
      </c>
      <c r="Z497" s="14">
        <v>1</v>
      </c>
      <c r="AA497" s="14">
        <v>0</v>
      </c>
      <c r="AB497" s="23">
        <f t="shared" si="147"/>
        <v>0</v>
      </c>
      <c r="AC497" s="3" t="s">
        <v>300</v>
      </c>
      <c r="AD497" s="25">
        <v>1</v>
      </c>
      <c r="AE497" s="20" t="str">
        <f t="shared" si="134"/>
        <v>.</v>
      </c>
      <c r="AF497" s="20" t="str">
        <f t="shared" si="135"/>
        <v>.</v>
      </c>
      <c r="AG497" s="20" t="str">
        <f t="shared" si="141"/>
        <v>.</v>
      </c>
      <c r="AH497" s="20" t="str">
        <f t="shared" si="136"/>
        <v>.</v>
      </c>
      <c r="AI497" s="20">
        <f t="shared" si="137"/>
        <v>-70.710678118654741</v>
      </c>
      <c r="AJ497" s="20">
        <f t="shared" si="138"/>
        <v>-70.710678118654769</v>
      </c>
      <c r="AK497" s="20" t="str">
        <f t="shared" si="139"/>
        <v>.</v>
      </c>
      <c r="AL497" s="19">
        <v>100</v>
      </c>
      <c r="AM497" s="23">
        <f t="shared" si="140"/>
        <v>30.48</v>
      </c>
      <c r="AN497" s="19">
        <v>3.9269908169872414</v>
      </c>
    </row>
    <row r="498" spans="1:40" ht="13.5" thickBot="1" x14ac:dyDescent="0.25">
      <c r="A498" s="5">
        <v>42571</v>
      </c>
      <c r="B498" s="3">
        <v>48</v>
      </c>
      <c r="C498" s="26" t="s">
        <v>359</v>
      </c>
      <c r="D498" s="6">
        <v>0.375</v>
      </c>
      <c r="E498" s="13">
        <v>9</v>
      </c>
      <c r="F498" s="13">
        <f t="shared" si="130"/>
        <v>64.000000000000014</v>
      </c>
      <c r="G498" s="3" t="s">
        <v>4</v>
      </c>
      <c r="H498" s="3" t="s">
        <v>4</v>
      </c>
      <c r="I498" s="3">
        <v>25.9</v>
      </c>
      <c r="J498" s="20" t="str">
        <f t="shared" si="131"/>
        <v>.</v>
      </c>
      <c r="K498" s="20" t="str">
        <f t="shared" si="132"/>
        <v>.</v>
      </c>
      <c r="L498" s="20" t="str">
        <f t="shared" si="142"/>
        <v>.</v>
      </c>
      <c r="M498" s="3">
        <v>225</v>
      </c>
      <c r="N498" s="20" t="str">
        <f>IF(B498=B498, N497, IF(M498=".",".",IF(M498&lt;22.5,"N",IF(M498&lt;67.5,"NE",IF(M498&lt;112.5,"E",IF(M498&lt;157.5,"SE",IF(M498&lt;202.5,"S",IF(M498&lt;247.5,"SW",IF(M498&lt;292.5,"W",IF(M498&lt;337.5,"NW","N"))))))))))</f>
        <v>SW</v>
      </c>
      <c r="O498" s="20" t="str">
        <f t="shared" si="133"/>
        <v>.</v>
      </c>
      <c r="P498" s="20" t="str">
        <f t="shared" si="146"/>
        <v>.</v>
      </c>
      <c r="Q498" s="21">
        <f t="shared" si="144"/>
        <v>0</v>
      </c>
      <c r="R498" s="21">
        <f t="shared" si="145"/>
        <v>0</v>
      </c>
      <c r="S498" s="8">
        <v>0</v>
      </c>
      <c r="T498" s="21" t="s">
        <v>4</v>
      </c>
      <c r="U498" s="21" t="str">
        <f t="shared" si="143"/>
        <v>.</v>
      </c>
      <c r="V498" s="3" t="s">
        <v>8</v>
      </c>
      <c r="W498" s="3">
        <v>1.8</v>
      </c>
      <c r="X498" s="3" t="s">
        <v>130</v>
      </c>
      <c r="Y498" s="14">
        <v>2</v>
      </c>
      <c r="Z498" s="14">
        <v>1</v>
      </c>
      <c r="AA498" s="14">
        <v>0</v>
      </c>
      <c r="AB498" s="23">
        <f t="shared" si="147"/>
        <v>0</v>
      </c>
      <c r="AC498" s="3" t="s">
        <v>300</v>
      </c>
      <c r="AD498" s="25">
        <v>1</v>
      </c>
      <c r="AE498" s="20">
        <f t="shared" si="134"/>
        <v>0</v>
      </c>
      <c r="AF498" s="20">
        <f t="shared" si="135"/>
        <v>0</v>
      </c>
      <c r="AG498" s="20">
        <f t="shared" si="141"/>
        <v>1</v>
      </c>
      <c r="AH498" s="20">
        <f t="shared" si="136"/>
        <v>0</v>
      </c>
      <c r="AI498" s="20">
        <f t="shared" si="137"/>
        <v>-70.710678118654741</v>
      </c>
      <c r="AJ498" s="20">
        <f t="shared" si="138"/>
        <v>-70.710678118654769</v>
      </c>
      <c r="AK498" s="20">
        <f t="shared" si="139"/>
        <v>0</v>
      </c>
      <c r="AL498" s="19">
        <v>100</v>
      </c>
      <c r="AM498" s="23">
        <f t="shared" si="140"/>
        <v>30.48</v>
      </c>
      <c r="AN498" s="19">
        <v>3.9269908169872414</v>
      </c>
    </row>
    <row r="499" spans="1:40" ht="13.5" thickBot="1" x14ac:dyDescent="0.25">
      <c r="A499" s="5">
        <v>42571</v>
      </c>
      <c r="B499" s="3">
        <v>48</v>
      </c>
      <c r="C499" s="26" t="s">
        <v>359</v>
      </c>
      <c r="D499" s="6">
        <v>0.41597222222222219</v>
      </c>
      <c r="E499" s="13">
        <v>10</v>
      </c>
      <c r="F499" s="13">
        <f t="shared" si="130"/>
        <v>122.99999999999997</v>
      </c>
      <c r="G499" s="3" t="s">
        <v>4</v>
      </c>
      <c r="H499" s="3" t="s">
        <v>4</v>
      </c>
      <c r="I499" s="3">
        <v>29.9</v>
      </c>
      <c r="J499" s="20" t="str">
        <f t="shared" si="131"/>
        <v>.</v>
      </c>
      <c r="K499" s="20" t="str">
        <f t="shared" si="132"/>
        <v>.</v>
      </c>
      <c r="L499" s="20" t="str">
        <f t="shared" si="142"/>
        <v>.</v>
      </c>
      <c r="M499" s="3">
        <v>225</v>
      </c>
      <c r="N499" s="20" t="str">
        <f>IF(B499=B498, N498, IF(M499=".",".",IF(M499&lt;22.5,"N",IF(M499&lt;67.5,"NE",IF(M499&lt;112.5,"E",IF(M499&lt;157.5,"SE",IF(M499&lt;202.5,"S",IF(M499&lt;247.5,"SW",IF(M499&lt;292.5,"W",IF(M499&lt;337.5,"NW","N"))))))))))</f>
        <v>SW</v>
      </c>
      <c r="O499" s="20" t="str">
        <f t="shared" si="133"/>
        <v>.</v>
      </c>
      <c r="P499" s="20" t="str">
        <f t="shared" si="146"/>
        <v>.</v>
      </c>
      <c r="Q499" s="21">
        <f t="shared" si="144"/>
        <v>0</v>
      </c>
      <c r="R499" s="21">
        <f t="shared" si="145"/>
        <v>0</v>
      </c>
      <c r="S499" s="8">
        <v>0</v>
      </c>
      <c r="T499" s="21" t="s">
        <v>4</v>
      </c>
      <c r="U499" s="21" t="str">
        <f t="shared" si="143"/>
        <v>.</v>
      </c>
      <c r="V499" s="3" t="s">
        <v>8</v>
      </c>
      <c r="W499" s="3">
        <v>5.6</v>
      </c>
      <c r="X499" s="3" t="s">
        <v>135</v>
      </c>
      <c r="Y499" s="14">
        <v>2</v>
      </c>
      <c r="Z499" s="14">
        <v>1</v>
      </c>
      <c r="AA499" s="14">
        <v>0</v>
      </c>
      <c r="AB499" s="23">
        <f t="shared" si="147"/>
        <v>0</v>
      </c>
      <c r="AC499" s="3" t="s">
        <v>300</v>
      </c>
      <c r="AD499" s="25">
        <v>1</v>
      </c>
      <c r="AE499" s="20">
        <f t="shared" si="134"/>
        <v>0</v>
      </c>
      <c r="AF499" s="20">
        <f t="shared" si="135"/>
        <v>0</v>
      </c>
      <c r="AG499" s="20">
        <f t="shared" si="141"/>
        <v>1</v>
      </c>
      <c r="AH499" s="20">
        <f t="shared" si="136"/>
        <v>0</v>
      </c>
      <c r="AI499" s="20">
        <f t="shared" si="137"/>
        <v>-70.710678118654741</v>
      </c>
      <c r="AJ499" s="20">
        <f t="shared" si="138"/>
        <v>-70.710678118654769</v>
      </c>
      <c r="AK499" s="20">
        <f t="shared" si="139"/>
        <v>0</v>
      </c>
      <c r="AL499" s="19">
        <v>100</v>
      </c>
      <c r="AM499" s="23">
        <f t="shared" si="140"/>
        <v>30.48</v>
      </c>
      <c r="AN499" s="19">
        <v>3.9269908169872414</v>
      </c>
    </row>
    <row r="500" spans="1:40" ht="13.5" thickBot="1" x14ac:dyDescent="0.25">
      <c r="A500" s="5">
        <v>42571</v>
      </c>
      <c r="B500" s="3">
        <v>48</v>
      </c>
      <c r="C500" s="26" t="s">
        <v>359</v>
      </c>
      <c r="D500" s="6">
        <v>0.45763888888888887</v>
      </c>
      <c r="E500" s="13">
        <v>11</v>
      </c>
      <c r="F500" s="13">
        <f t="shared" si="130"/>
        <v>183</v>
      </c>
      <c r="G500" s="3" t="s">
        <v>4</v>
      </c>
      <c r="H500" s="3" t="s">
        <v>4</v>
      </c>
      <c r="I500" s="3">
        <v>25.7</v>
      </c>
      <c r="J500" s="20" t="str">
        <f t="shared" si="131"/>
        <v>.</v>
      </c>
      <c r="K500" s="20" t="str">
        <f t="shared" si="132"/>
        <v>.</v>
      </c>
      <c r="L500" s="20" t="str">
        <f t="shared" si="142"/>
        <v>.</v>
      </c>
      <c r="M500" s="3">
        <v>225</v>
      </c>
      <c r="N500" s="20" t="str">
        <f>IF(B500=B500, N499, IF(M500=".",".",IF(M500&lt;22.5,"N",IF(M500&lt;67.5,"NE",IF(M500&lt;112.5,"E",IF(M500&lt;157.5,"SE",IF(M500&lt;202.5,"S",IF(M500&lt;247.5,"SW",IF(M500&lt;292.5,"W",IF(M500&lt;337.5,"NW","N"))))))))))</f>
        <v>SW</v>
      </c>
      <c r="O500" s="20" t="str">
        <f t="shared" si="133"/>
        <v>.</v>
      </c>
      <c r="P500" s="20" t="str">
        <f t="shared" si="146"/>
        <v>.</v>
      </c>
      <c r="Q500" s="21">
        <f t="shared" si="144"/>
        <v>0</v>
      </c>
      <c r="R500" s="21">
        <f t="shared" si="145"/>
        <v>0</v>
      </c>
      <c r="S500" s="8">
        <v>0</v>
      </c>
      <c r="T500" s="21" t="s">
        <v>4</v>
      </c>
      <c r="U500" s="21" t="str">
        <f t="shared" si="143"/>
        <v>.</v>
      </c>
      <c r="V500" s="3" t="s">
        <v>8</v>
      </c>
      <c r="W500" s="3">
        <v>3.3</v>
      </c>
      <c r="X500" s="3" t="s">
        <v>143</v>
      </c>
      <c r="Y500" s="14">
        <v>2</v>
      </c>
      <c r="Z500" s="14">
        <v>1</v>
      </c>
      <c r="AA500" s="14">
        <v>0</v>
      </c>
      <c r="AB500" s="23">
        <f t="shared" si="147"/>
        <v>0</v>
      </c>
      <c r="AC500" s="3" t="s">
        <v>300</v>
      </c>
      <c r="AD500" s="25">
        <v>1</v>
      </c>
      <c r="AE500" s="20">
        <f t="shared" si="134"/>
        <v>0</v>
      </c>
      <c r="AF500" s="20">
        <f t="shared" si="135"/>
        <v>0</v>
      </c>
      <c r="AG500" s="20">
        <f t="shared" si="141"/>
        <v>1</v>
      </c>
      <c r="AH500" s="20">
        <f t="shared" si="136"/>
        <v>0</v>
      </c>
      <c r="AI500" s="20">
        <f t="shared" si="137"/>
        <v>-70.710678118654741</v>
      </c>
      <c r="AJ500" s="20">
        <f t="shared" si="138"/>
        <v>-70.710678118654769</v>
      </c>
      <c r="AK500" s="20">
        <f t="shared" si="139"/>
        <v>0</v>
      </c>
      <c r="AL500" s="19">
        <v>100</v>
      </c>
      <c r="AM500" s="23">
        <f t="shared" si="140"/>
        <v>30.48</v>
      </c>
      <c r="AN500" s="19">
        <v>3.9269908169872414</v>
      </c>
    </row>
    <row r="501" spans="1:40" ht="13.5" thickBot="1" x14ac:dyDescent="0.25">
      <c r="A501" s="5">
        <v>42571</v>
      </c>
      <c r="B501" s="3">
        <v>48</v>
      </c>
      <c r="C501" s="26" t="s">
        <v>359</v>
      </c>
      <c r="D501" s="6">
        <v>0.49791666666666662</v>
      </c>
      <c r="E501" s="13">
        <v>12</v>
      </c>
      <c r="F501" s="13">
        <f t="shared" si="130"/>
        <v>240.99999999999994</v>
      </c>
      <c r="G501" s="3" t="s">
        <v>4</v>
      </c>
      <c r="H501" s="3" t="s">
        <v>4</v>
      </c>
      <c r="I501" s="3">
        <v>24.1</v>
      </c>
      <c r="J501" s="20" t="str">
        <f t="shared" si="131"/>
        <v>.</v>
      </c>
      <c r="K501" s="20" t="str">
        <f t="shared" si="132"/>
        <v>.</v>
      </c>
      <c r="L501" s="20" t="str">
        <f t="shared" si="142"/>
        <v>.</v>
      </c>
      <c r="M501" s="3">
        <v>225</v>
      </c>
      <c r="N501" s="20" t="str">
        <f>IF(B501=B500, N500, IF(M501=".",".",IF(M501&lt;22.5,"N",IF(M501&lt;67.5,"NE",IF(M501&lt;112.5,"E",IF(M501&lt;157.5,"SE",IF(M501&lt;202.5,"S",IF(M501&lt;247.5,"SW",IF(M501&lt;292.5,"W",IF(M501&lt;337.5,"NW","N"))))))))))</f>
        <v>SW</v>
      </c>
      <c r="O501" s="20" t="str">
        <f t="shared" si="133"/>
        <v>.</v>
      </c>
      <c r="P501" s="20" t="str">
        <f t="shared" si="146"/>
        <v>.</v>
      </c>
      <c r="Q501" s="21">
        <f t="shared" si="144"/>
        <v>0</v>
      </c>
      <c r="R501" s="21">
        <f t="shared" si="145"/>
        <v>0</v>
      </c>
      <c r="S501" s="8">
        <v>0</v>
      </c>
      <c r="T501" s="21" t="s">
        <v>4</v>
      </c>
      <c r="U501" s="21" t="str">
        <f t="shared" si="143"/>
        <v>.</v>
      </c>
      <c r="V501" s="3" t="s">
        <v>6</v>
      </c>
      <c r="W501" s="3">
        <v>1.9</v>
      </c>
      <c r="X501" s="3" t="s">
        <v>4</v>
      </c>
      <c r="Y501" s="14">
        <v>2</v>
      </c>
      <c r="Z501" s="14">
        <v>1</v>
      </c>
      <c r="AA501" s="14">
        <v>0</v>
      </c>
      <c r="AB501" s="23">
        <f t="shared" si="147"/>
        <v>0</v>
      </c>
      <c r="AC501" s="3" t="s">
        <v>300</v>
      </c>
      <c r="AD501" s="25">
        <v>1</v>
      </c>
      <c r="AE501" s="20">
        <f t="shared" si="134"/>
        <v>0</v>
      </c>
      <c r="AF501" s="20">
        <f t="shared" si="135"/>
        <v>0</v>
      </c>
      <c r="AG501" s="20">
        <f t="shared" si="141"/>
        <v>1</v>
      </c>
      <c r="AH501" s="20">
        <f t="shared" si="136"/>
        <v>0</v>
      </c>
      <c r="AI501" s="20">
        <f t="shared" si="137"/>
        <v>-70.710678118654741</v>
      </c>
      <c r="AJ501" s="20">
        <f t="shared" si="138"/>
        <v>-70.710678118654769</v>
      </c>
      <c r="AK501" s="20">
        <f t="shared" si="139"/>
        <v>0</v>
      </c>
      <c r="AL501" s="19">
        <v>100</v>
      </c>
      <c r="AM501" s="23">
        <f t="shared" si="140"/>
        <v>30.48</v>
      </c>
      <c r="AN501" s="19">
        <v>3.9269908169872414</v>
      </c>
    </row>
    <row r="502" spans="1:40" ht="13.5" thickBot="1" x14ac:dyDescent="0.25">
      <c r="A502" s="5">
        <v>42571</v>
      </c>
      <c r="B502" s="3">
        <v>48</v>
      </c>
      <c r="C502" s="26" t="s">
        <v>359</v>
      </c>
      <c r="D502" s="6">
        <v>0.54097222222222219</v>
      </c>
      <c r="E502" s="13">
        <v>13</v>
      </c>
      <c r="F502" s="13">
        <f t="shared" si="130"/>
        <v>302.99999999999994</v>
      </c>
      <c r="G502" s="3" t="s">
        <v>4</v>
      </c>
      <c r="H502" s="3" t="s">
        <v>4</v>
      </c>
      <c r="I502" s="3">
        <v>29.4</v>
      </c>
      <c r="J502" s="20" t="str">
        <f t="shared" si="131"/>
        <v>.</v>
      </c>
      <c r="K502" s="20" t="str">
        <f t="shared" si="132"/>
        <v>.</v>
      </c>
      <c r="L502" s="20" t="str">
        <f t="shared" si="142"/>
        <v>.</v>
      </c>
      <c r="M502" s="3">
        <v>225</v>
      </c>
      <c r="N502" s="20" t="str">
        <f>IF(B502=B502, N501, IF(M502=".",".",IF(M502&lt;22.5,"N",IF(M502&lt;67.5,"NE",IF(M502&lt;112.5,"E",IF(M502&lt;157.5,"SE",IF(M502&lt;202.5,"S",IF(M502&lt;247.5,"SW",IF(M502&lt;292.5,"W",IF(M502&lt;337.5,"NW","N"))))))))))</f>
        <v>SW</v>
      </c>
      <c r="O502" s="20" t="str">
        <f t="shared" si="133"/>
        <v>.</v>
      </c>
      <c r="P502" s="20" t="str">
        <f t="shared" si="146"/>
        <v>.</v>
      </c>
      <c r="Q502" s="21">
        <f t="shared" si="144"/>
        <v>0</v>
      </c>
      <c r="R502" s="21">
        <f t="shared" si="145"/>
        <v>0</v>
      </c>
      <c r="S502" s="8">
        <v>1</v>
      </c>
      <c r="T502" s="21" t="s">
        <v>4</v>
      </c>
      <c r="U502" s="21" t="str">
        <f t="shared" si="143"/>
        <v>.</v>
      </c>
      <c r="V502" s="3" t="s">
        <v>8</v>
      </c>
      <c r="W502" s="3">
        <v>2.2000000000000002</v>
      </c>
      <c r="X502" s="3" t="s">
        <v>152</v>
      </c>
      <c r="Y502" s="14">
        <v>2</v>
      </c>
      <c r="Z502" s="14">
        <v>1</v>
      </c>
      <c r="AA502" s="14">
        <v>0</v>
      </c>
      <c r="AB502" s="23">
        <f t="shared" si="147"/>
        <v>0</v>
      </c>
      <c r="AC502" s="3" t="s">
        <v>300</v>
      </c>
      <c r="AD502" s="25">
        <v>1</v>
      </c>
      <c r="AE502" s="20">
        <f t="shared" si="134"/>
        <v>0</v>
      </c>
      <c r="AF502" s="20">
        <f t="shared" si="135"/>
        <v>0</v>
      </c>
      <c r="AG502" s="20">
        <f t="shared" si="141"/>
        <v>1</v>
      </c>
      <c r="AH502" s="20">
        <f t="shared" si="136"/>
        <v>0</v>
      </c>
      <c r="AI502" s="20">
        <f t="shared" si="137"/>
        <v>-70.710678118654741</v>
      </c>
      <c r="AJ502" s="20">
        <f t="shared" si="138"/>
        <v>-70.710678118654769</v>
      </c>
      <c r="AK502" s="20">
        <f t="shared" si="139"/>
        <v>0</v>
      </c>
      <c r="AL502" s="19">
        <v>100</v>
      </c>
      <c r="AM502" s="23">
        <f t="shared" si="140"/>
        <v>30.48</v>
      </c>
      <c r="AN502" s="19">
        <v>3.9269908169872414</v>
      </c>
    </row>
    <row r="503" spans="1:40" ht="13.5" thickBot="1" x14ac:dyDescent="0.25">
      <c r="A503" s="5">
        <v>42571</v>
      </c>
      <c r="B503" s="3">
        <v>48</v>
      </c>
      <c r="C503" s="26" t="s">
        <v>359</v>
      </c>
      <c r="D503" s="6">
        <v>0.58263888888888882</v>
      </c>
      <c r="E503" s="13">
        <v>14</v>
      </c>
      <c r="F503" s="13">
        <f t="shared" si="130"/>
        <v>362.99999999999989</v>
      </c>
      <c r="G503" s="3">
        <v>43.4</v>
      </c>
      <c r="H503" s="3" t="s">
        <v>365</v>
      </c>
      <c r="I503" s="3">
        <v>30.6</v>
      </c>
      <c r="J503" s="20">
        <f t="shared" si="131"/>
        <v>0.78539816339743818</v>
      </c>
      <c r="K503" s="20">
        <f t="shared" si="132"/>
        <v>44.999999999999424</v>
      </c>
      <c r="L503" s="20">
        <v>0</v>
      </c>
      <c r="M503" s="3">
        <v>225</v>
      </c>
      <c r="N503" s="20" t="str">
        <f>IF(B503=B502, N502, IF(M503=".",".",IF(M503&lt;22.5,"N",IF(M503&lt;67.5,"NE",IF(M503&lt;112.5,"E",IF(M503&lt;157.5,"SE",IF(M503&lt;202.5,"S",IF(M503&lt;247.5,"SW",IF(M503&lt;292.5,"W",IF(M503&lt;337.5,"NW","N"))))))))))</f>
        <v>SW</v>
      </c>
      <c r="O503" s="20" t="str">
        <f t="shared" si="133"/>
        <v>NE</v>
      </c>
      <c r="P503" s="20">
        <f t="shared" si="146"/>
        <v>2</v>
      </c>
      <c r="Q503" s="21">
        <f t="shared" si="144"/>
        <v>0.999999999999998</v>
      </c>
      <c r="R503" s="21">
        <f t="shared" si="145"/>
        <v>0.999999999999998</v>
      </c>
      <c r="S503" s="8">
        <v>1</v>
      </c>
      <c r="T503" s="21">
        <f>SQRT((AJ503-AJ497)^2+(AI503-AI497)^2)</f>
        <v>0.999999999999998</v>
      </c>
      <c r="U503" s="21">
        <f t="shared" si="143"/>
        <v>1</v>
      </c>
      <c r="V503" s="3" t="s">
        <v>6</v>
      </c>
      <c r="W503" s="3">
        <v>0.6</v>
      </c>
      <c r="X503" s="3" t="s">
        <v>88</v>
      </c>
      <c r="Y503" s="14">
        <v>0</v>
      </c>
      <c r="Z503" s="14">
        <v>0</v>
      </c>
      <c r="AA503" s="14">
        <v>1</v>
      </c>
      <c r="AB503" s="23">
        <f t="shared" si="147"/>
        <v>1</v>
      </c>
      <c r="AC503" s="3" t="s">
        <v>300</v>
      </c>
      <c r="AD503" s="25">
        <v>1</v>
      </c>
      <c r="AE503" s="20">
        <f t="shared" si="134"/>
        <v>0.70710678118655323</v>
      </c>
      <c r="AF503" s="20">
        <f t="shared" si="135"/>
        <v>0.70710678118655323</v>
      </c>
      <c r="AG503" s="20">
        <f t="shared" si="141"/>
        <v>1</v>
      </c>
      <c r="AH503" s="20">
        <f t="shared" si="136"/>
        <v>0.999999999999998</v>
      </c>
      <c r="AI503" s="20">
        <f t="shared" si="137"/>
        <v>-70.003571337468202</v>
      </c>
      <c r="AJ503" s="20">
        <f t="shared" si="138"/>
        <v>-70.003571337468216</v>
      </c>
      <c r="AK503" s="20">
        <f t="shared" si="139"/>
        <v>0.70710678118653902</v>
      </c>
      <c r="AL503" s="19">
        <v>99</v>
      </c>
      <c r="AM503" s="23">
        <f t="shared" si="140"/>
        <v>30.1752</v>
      </c>
      <c r="AN503" s="19">
        <v>3.9269908169872414</v>
      </c>
    </row>
    <row r="504" spans="1:40" ht="13.5" thickBot="1" x14ac:dyDescent="0.25">
      <c r="A504" s="5">
        <v>42571</v>
      </c>
      <c r="B504" s="3">
        <v>48</v>
      </c>
      <c r="C504" s="26" t="s">
        <v>359</v>
      </c>
      <c r="D504" s="6">
        <v>0.62430555555555556</v>
      </c>
      <c r="E504" s="13">
        <v>15</v>
      </c>
      <c r="F504" s="13">
        <f t="shared" si="130"/>
        <v>423</v>
      </c>
      <c r="G504" s="3">
        <v>42.5</v>
      </c>
      <c r="H504" s="3" t="s">
        <v>365</v>
      </c>
      <c r="I504" s="3">
        <v>32.5</v>
      </c>
      <c r="J504" s="20" t="str">
        <f t="shared" si="131"/>
        <v>.</v>
      </c>
      <c r="K504" s="20" t="str">
        <f t="shared" si="132"/>
        <v>.</v>
      </c>
      <c r="L504" s="20" t="str">
        <f t="shared" si="142"/>
        <v>.</v>
      </c>
      <c r="M504" s="3" t="s">
        <v>4</v>
      </c>
      <c r="N504" s="20" t="str">
        <f>IF(B504=B504, N503, IF(M504=".",".",IF(M504&lt;22.5,"N",IF(M504&lt;67.5,"NE",IF(M504&lt;112.5,"E",IF(M504&lt;157.5,"SE",IF(M504&lt;202.5,"S",IF(M504&lt;247.5,"SW",IF(M504&lt;292.5,"W",IF(M504&lt;337.5,"NW","N"))))))))))</f>
        <v>SW</v>
      </c>
      <c r="O504" s="20" t="str">
        <f t="shared" si="133"/>
        <v>.</v>
      </c>
      <c r="P504" s="20" t="str">
        <f t="shared" si="146"/>
        <v>.</v>
      </c>
      <c r="Q504" s="21" t="str">
        <f t="shared" si="144"/>
        <v>.</v>
      </c>
      <c r="R504" s="21" t="str">
        <f t="shared" si="145"/>
        <v>.</v>
      </c>
      <c r="S504" s="8" t="s">
        <v>4</v>
      </c>
      <c r="T504" s="21" t="s">
        <v>4</v>
      </c>
      <c r="U504" s="21" t="str">
        <f t="shared" si="143"/>
        <v>.</v>
      </c>
      <c r="V504" s="3" t="s">
        <v>4</v>
      </c>
      <c r="W504" s="3">
        <v>3.4</v>
      </c>
      <c r="X504" s="3" t="s">
        <v>147</v>
      </c>
      <c r="Y504" s="14">
        <v>0</v>
      </c>
      <c r="Z504" s="14">
        <v>0</v>
      </c>
      <c r="AA504" s="14">
        <v>1</v>
      </c>
      <c r="AB504" s="23" t="str">
        <f t="shared" si="147"/>
        <v>.</v>
      </c>
      <c r="AC504" s="3" t="s">
        <v>300</v>
      </c>
      <c r="AD504" s="25">
        <v>1</v>
      </c>
      <c r="AE504" s="20" t="str">
        <f t="shared" si="134"/>
        <v>.</v>
      </c>
      <c r="AF504" s="20" t="str">
        <f t="shared" si="135"/>
        <v>.</v>
      </c>
      <c r="AG504" s="20" t="str">
        <f t="shared" si="141"/>
        <v>.</v>
      </c>
      <c r="AH504" s="20" t="str">
        <f t="shared" si="136"/>
        <v>.</v>
      </c>
      <c r="AI504" s="20" t="str">
        <f t="shared" si="137"/>
        <v>.</v>
      </c>
      <c r="AJ504" s="20" t="str">
        <f t="shared" si="138"/>
        <v>.</v>
      </c>
      <c r="AK504" s="20" t="str">
        <f t="shared" si="139"/>
        <v>.</v>
      </c>
      <c r="AL504" s="19" t="s">
        <v>4</v>
      </c>
      <c r="AM504" s="23" t="str">
        <f t="shared" si="140"/>
        <v>.</v>
      </c>
      <c r="AN504" s="19" t="s">
        <v>4</v>
      </c>
    </row>
    <row r="505" spans="1:40" ht="13.5" thickBot="1" x14ac:dyDescent="0.25">
      <c r="A505" s="5">
        <v>42571</v>
      </c>
      <c r="B505" s="3">
        <v>48</v>
      </c>
      <c r="C505" s="26" t="s">
        <v>359</v>
      </c>
      <c r="D505" s="6">
        <v>0.6645833333333333</v>
      </c>
      <c r="E505" s="13">
        <v>16</v>
      </c>
      <c r="F505" s="13">
        <f t="shared" si="130"/>
        <v>480.99999999999994</v>
      </c>
      <c r="G505" s="3">
        <v>34.700000000000003</v>
      </c>
      <c r="H505" s="3" t="s">
        <v>365</v>
      </c>
      <c r="I505" s="3">
        <v>34.4</v>
      </c>
      <c r="J505" s="20" t="str">
        <f t="shared" si="131"/>
        <v>.</v>
      </c>
      <c r="K505" s="20" t="str">
        <f t="shared" si="132"/>
        <v>.</v>
      </c>
      <c r="L505" s="20" t="str">
        <f t="shared" si="142"/>
        <v>.</v>
      </c>
      <c r="M505" s="3" t="s">
        <v>4</v>
      </c>
      <c r="N505" s="20" t="str">
        <f>IF(B505=B504, N504, IF(M505=".",".",IF(M505&lt;22.5,"N",IF(M505&lt;67.5,"NE",IF(M505&lt;112.5,"E",IF(M505&lt;157.5,"SE",IF(M505&lt;202.5,"S",IF(M505&lt;247.5,"SW",IF(M505&lt;292.5,"W",IF(M505&lt;337.5,"NW","N"))))))))))</f>
        <v>SW</v>
      </c>
      <c r="O505" s="20" t="str">
        <f t="shared" si="133"/>
        <v>.</v>
      </c>
      <c r="P505" s="20" t="str">
        <f t="shared" si="146"/>
        <v>.</v>
      </c>
      <c r="Q505" s="21" t="str">
        <f t="shared" si="144"/>
        <v>.</v>
      </c>
      <c r="R505" s="21" t="str">
        <f t="shared" si="145"/>
        <v>.</v>
      </c>
      <c r="S505" s="8" t="s">
        <v>4</v>
      </c>
      <c r="T505" s="21" t="s">
        <v>4</v>
      </c>
      <c r="U505" s="21" t="str">
        <f t="shared" si="143"/>
        <v>.</v>
      </c>
      <c r="V505" s="3" t="s">
        <v>4</v>
      </c>
      <c r="W505" s="3">
        <v>2.5</v>
      </c>
      <c r="X505" s="3" t="s">
        <v>147</v>
      </c>
      <c r="Y505" s="14">
        <v>0</v>
      </c>
      <c r="Z505" s="14">
        <v>0</v>
      </c>
      <c r="AA505" s="14">
        <v>1</v>
      </c>
      <c r="AB505" s="23" t="str">
        <f t="shared" si="147"/>
        <v>.</v>
      </c>
      <c r="AC505" s="3" t="s">
        <v>300</v>
      </c>
      <c r="AD505" s="25">
        <v>1</v>
      </c>
      <c r="AE505" s="20" t="str">
        <f t="shared" si="134"/>
        <v>.</v>
      </c>
      <c r="AF505" s="20" t="str">
        <f t="shared" si="135"/>
        <v>.</v>
      </c>
      <c r="AG505" s="20" t="str">
        <f t="shared" si="141"/>
        <v>.</v>
      </c>
      <c r="AH505" s="20" t="str">
        <f t="shared" si="136"/>
        <v>.</v>
      </c>
      <c r="AI505" s="20" t="str">
        <f t="shared" si="137"/>
        <v>.</v>
      </c>
      <c r="AJ505" s="20" t="str">
        <f t="shared" si="138"/>
        <v>.</v>
      </c>
      <c r="AK505" s="20" t="str">
        <f t="shared" si="139"/>
        <v>.</v>
      </c>
      <c r="AL505" s="19" t="s">
        <v>4</v>
      </c>
      <c r="AM505" s="23" t="str">
        <f t="shared" si="140"/>
        <v>.</v>
      </c>
      <c r="AN505" s="19" t="s">
        <v>4</v>
      </c>
    </row>
    <row r="506" spans="1:40" ht="13.5" thickBot="1" x14ac:dyDescent="0.25">
      <c r="A506" s="5">
        <v>42571</v>
      </c>
      <c r="B506" s="3">
        <v>48</v>
      </c>
      <c r="C506" s="26" t="s">
        <v>359</v>
      </c>
      <c r="D506" s="6">
        <v>0.70763888888888893</v>
      </c>
      <c r="E506" s="13">
        <v>17</v>
      </c>
      <c r="F506" s="13">
        <f t="shared" si="130"/>
        <v>543</v>
      </c>
      <c r="G506" s="3">
        <v>34.6</v>
      </c>
      <c r="H506" s="3" t="s">
        <v>365</v>
      </c>
      <c r="I506" s="3">
        <v>30.7</v>
      </c>
      <c r="J506" s="20" t="str">
        <f t="shared" si="131"/>
        <v>.</v>
      </c>
      <c r="K506" s="20" t="str">
        <f t="shared" si="132"/>
        <v>.</v>
      </c>
      <c r="L506" s="20" t="str">
        <f t="shared" si="142"/>
        <v>.</v>
      </c>
      <c r="M506" s="3" t="s">
        <v>4</v>
      </c>
      <c r="N506" s="20" t="str">
        <f>IF(B506=B506, N505, IF(M506=".",".",IF(M506&lt;22.5,"N",IF(M506&lt;67.5,"NE",IF(M506&lt;112.5,"E",IF(M506&lt;157.5,"SE",IF(M506&lt;202.5,"S",IF(M506&lt;247.5,"SW",IF(M506&lt;292.5,"W",IF(M506&lt;337.5,"NW","N"))))))))))</f>
        <v>SW</v>
      </c>
      <c r="O506" s="20" t="str">
        <f t="shared" si="133"/>
        <v>.</v>
      </c>
      <c r="P506" s="20" t="str">
        <f t="shared" si="146"/>
        <v>.</v>
      </c>
      <c r="Q506" s="21" t="str">
        <f t="shared" si="144"/>
        <v>.</v>
      </c>
      <c r="R506" s="21" t="str">
        <f t="shared" si="145"/>
        <v>.</v>
      </c>
      <c r="S506" s="8" t="s">
        <v>4</v>
      </c>
      <c r="T506" s="21" t="s">
        <v>4</v>
      </c>
      <c r="U506" s="21" t="str">
        <f t="shared" si="143"/>
        <v>.</v>
      </c>
      <c r="V506" s="3" t="s">
        <v>4</v>
      </c>
      <c r="W506" s="3">
        <v>3.6</v>
      </c>
      <c r="X506" s="3" t="s">
        <v>147</v>
      </c>
      <c r="Y506" s="14">
        <v>0</v>
      </c>
      <c r="Z506" s="14">
        <v>0</v>
      </c>
      <c r="AA506" s="14">
        <v>1</v>
      </c>
      <c r="AB506" s="23" t="str">
        <f t="shared" si="147"/>
        <v>.</v>
      </c>
      <c r="AC506" s="3" t="s">
        <v>300</v>
      </c>
      <c r="AD506" s="25">
        <v>1</v>
      </c>
      <c r="AE506" s="20" t="str">
        <f t="shared" si="134"/>
        <v>.</v>
      </c>
      <c r="AF506" s="20" t="str">
        <f t="shared" si="135"/>
        <v>.</v>
      </c>
      <c r="AG506" s="20" t="str">
        <f t="shared" si="141"/>
        <v>.</v>
      </c>
      <c r="AH506" s="20" t="str">
        <f t="shared" si="136"/>
        <v>.</v>
      </c>
      <c r="AI506" s="20" t="str">
        <f t="shared" si="137"/>
        <v>.</v>
      </c>
      <c r="AJ506" s="20" t="str">
        <f t="shared" si="138"/>
        <v>.</v>
      </c>
      <c r="AK506" s="20" t="str">
        <f t="shared" si="139"/>
        <v>.</v>
      </c>
      <c r="AL506" s="19" t="s">
        <v>4</v>
      </c>
      <c r="AM506" s="23" t="str">
        <f t="shared" si="140"/>
        <v>.</v>
      </c>
      <c r="AN506" s="19" t="s">
        <v>4</v>
      </c>
    </row>
    <row r="507" spans="1:40" ht="13.5" thickBot="1" x14ac:dyDescent="0.25">
      <c r="A507" s="5">
        <v>42571</v>
      </c>
      <c r="B507" s="3">
        <v>48</v>
      </c>
      <c r="C507" s="26" t="s">
        <v>359</v>
      </c>
      <c r="D507" s="6">
        <v>0.74722222222222223</v>
      </c>
      <c r="E507" s="13">
        <v>18</v>
      </c>
      <c r="F507" s="13">
        <f t="shared" si="130"/>
        <v>600</v>
      </c>
      <c r="G507" s="3">
        <v>30</v>
      </c>
      <c r="H507" s="3" t="s">
        <v>365</v>
      </c>
      <c r="I507" s="3">
        <v>27.9</v>
      </c>
      <c r="J507" s="20" t="str">
        <f t="shared" si="131"/>
        <v>.</v>
      </c>
      <c r="K507" s="20" t="str">
        <f t="shared" si="132"/>
        <v>.</v>
      </c>
      <c r="L507" s="20" t="str">
        <f t="shared" si="142"/>
        <v>.</v>
      </c>
      <c r="M507" s="3" t="s">
        <v>4</v>
      </c>
      <c r="N507" s="20" t="str">
        <f>IF(B507=B506, N506, IF(M507=".",".",IF(M507&lt;22.5,"N",IF(M507&lt;67.5,"NE",IF(M507&lt;112.5,"E",IF(M507&lt;157.5,"SE",IF(M507&lt;202.5,"S",IF(M507&lt;247.5,"SW",IF(M507&lt;292.5,"W",IF(M507&lt;337.5,"NW","N"))))))))))</f>
        <v>SW</v>
      </c>
      <c r="O507" s="20" t="str">
        <f t="shared" si="133"/>
        <v>.</v>
      </c>
      <c r="P507" s="20" t="str">
        <f t="shared" si="146"/>
        <v>.</v>
      </c>
      <c r="Q507" s="21" t="str">
        <f t="shared" si="144"/>
        <v>.</v>
      </c>
      <c r="R507" s="21" t="str">
        <f t="shared" si="145"/>
        <v>.</v>
      </c>
      <c r="S507" s="8" t="s">
        <v>4</v>
      </c>
      <c r="T507" s="21" t="s">
        <v>4</v>
      </c>
      <c r="U507" s="21" t="str">
        <f t="shared" si="143"/>
        <v>.</v>
      </c>
      <c r="V507" s="3" t="s">
        <v>4</v>
      </c>
      <c r="W507" s="3">
        <v>0.4</v>
      </c>
      <c r="X507" s="3" t="s">
        <v>147</v>
      </c>
      <c r="Y507" s="14">
        <v>0</v>
      </c>
      <c r="Z507" s="14">
        <v>0</v>
      </c>
      <c r="AA507" s="14">
        <v>1</v>
      </c>
      <c r="AB507" s="23" t="str">
        <f t="shared" si="147"/>
        <v>.</v>
      </c>
      <c r="AC507" s="3" t="s">
        <v>300</v>
      </c>
      <c r="AD507" s="25">
        <v>1</v>
      </c>
      <c r="AE507" s="20" t="str">
        <f t="shared" si="134"/>
        <v>.</v>
      </c>
      <c r="AF507" s="20" t="str">
        <f t="shared" si="135"/>
        <v>.</v>
      </c>
      <c r="AG507" s="20" t="str">
        <f t="shared" si="141"/>
        <v>.</v>
      </c>
      <c r="AH507" s="20" t="str">
        <f t="shared" si="136"/>
        <v>.</v>
      </c>
      <c r="AI507" s="20" t="str">
        <f t="shared" si="137"/>
        <v>.</v>
      </c>
      <c r="AJ507" s="20" t="str">
        <f t="shared" si="138"/>
        <v>.</v>
      </c>
      <c r="AK507" s="20" t="str">
        <f t="shared" si="139"/>
        <v>.</v>
      </c>
      <c r="AL507" s="19" t="s">
        <v>4</v>
      </c>
      <c r="AM507" s="23" t="str">
        <f t="shared" si="140"/>
        <v>.</v>
      </c>
      <c r="AN507" s="19" t="s">
        <v>4</v>
      </c>
    </row>
    <row r="508" spans="1:40" ht="13.5" thickBot="1" x14ac:dyDescent="0.25">
      <c r="A508" s="5">
        <v>42571</v>
      </c>
      <c r="B508" s="3">
        <v>51</v>
      </c>
      <c r="C508" s="26" t="s">
        <v>359</v>
      </c>
      <c r="D508" s="6">
        <v>0.33055555555555555</v>
      </c>
      <c r="E508" s="13">
        <v>8</v>
      </c>
      <c r="F508" s="13">
        <f t="shared" si="130"/>
        <v>0</v>
      </c>
      <c r="G508" s="3">
        <v>27.3</v>
      </c>
      <c r="H508" s="3" t="s">
        <v>365</v>
      </c>
      <c r="I508" s="3">
        <v>24.3</v>
      </c>
      <c r="J508" s="20" t="str">
        <f t="shared" si="131"/>
        <v>.</v>
      </c>
      <c r="K508" s="20" t="str">
        <f t="shared" si="132"/>
        <v>.</v>
      </c>
      <c r="L508" s="20" t="str">
        <f t="shared" si="142"/>
        <v>.</v>
      </c>
      <c r="M508" s="3">
        <v>225</v>
      </c>
      <c r="N508" s="20" t="str">
        <f>IF(B508=B508, N507, IF(M508=".",".",IF(M508&lt;22.5,"N",IF(M508&lt;67.5,"NE",IF(M508&lt;112.5,"E",IF(M508&lt;157.5,"SE",IF(M508&lt;202.5,"S",IF(M508&lt;247.5,"SW",IF(M508&lt;292.5,"W",IF(M508&lt;337.5,"NW","N"))))))))))</f>
        <v>SW</v>
      </c>
      <c r="O508" s="20" t="str">
        <f t="shared" si="133"/>
        <v>.</v>
      </c>
      <c r="P508" s="20" t="str">
        <f t="shared" si="146"/>
        <v>.</v>
      </c>
      <c r="Q508" s="21">
        <f t="shared" si="144"/>
        <v>0</v>
      </c>
      <c r="R508" s="21">
        <f t="shared" si="145"/>
        <v>0</v>
      </c>
      <c r="S508" s="8">
        <v>0</v>
      </c>
      <c r="T508" s="21" t="s">
        <v>4</v>
      </c>
      <c r="U508" s="21" t="str">
        <f t="shared" si="143"/>
        <v>.</v>
      </c>
      <c r="V508" s="3" t="s">
        <v>8</v>
      </c>
      <c r="W508" s="3">
        <v>0</v>
      </c>
      <c r="X508" s="3" t="s">
        <v>4</v>
      </c>
      <c r="Y508" s="14">
        <v>2</v>
      </c>
      <c r="Z508" s="14">
        <v>1</v>
      </c>
      <c r="AA508" s="14">
        <v>0</v>
      </c>
      <c r="AB508" s="23">
        <f t="shared" si="147"/>
        <v>0</v>
      </c>
      <c r="AC508" s="3" t="s">
        <v>301</v>
      </c>
      <c r="AD508" s="25">
        <v>1</v>
      </c>
      <c r="AE508" s="20" t="str">
        <f t="shared" si="134"/>
        <v>.</v>
      </c>
      <c r="AF508" s="20" t="str">
        <f t="shared" si="135"/>
        <v>.</v>
      </c>
      <c r="AG508" s="20" t="str">
        <f t="shared" si="141"/>
        <v>.</v>
      </c>
      <c r="AH508" s="20" t="str">
        <f t="shared" si="136"/>
        <v>.</v>
      </c>
      <c r="AI508" s="20">
        <f t="shared" si="137"/>
        <v>-70.710678118654741</v>
      </c>
      <c r="AJ508" s="20">
        <f t="shared" si="138"/>
        <v>-70.710678118654769</v>
      </c>
      <c r="AK508" s="20" t="str">
        <f t="shared" si="139"/>
        <v>.</v>
      </c>
      <c r="AL508" s="19">
        <v>100</v>
      </c>
      <c r="AM508" s="23">
        <f t="shared" si="140"/>
        <v>30.48</v>
      </c>
      <c r="AN508" s="19">
        <v>3.9269908169872414</v>
      </c>
    </row>
    <row r="509" spans="1:40" ht="13.5" thickBot="1" x14ac:dyDescent="0.25">
      <c r="A509" s="5">
        <v>42571</v>
      </c>
      <c r="B509" s="3">
        <v>51</v>
      </c>
      <c r="C509" s="26" t="s">
        <v>359</v>
      </c>
      <c r="D509" s="6">
        <v>0.375</v>
      </c>
      <c r="E509" s="13">
        <v>9</v>
      </c>
      <c r="F509" s="13">
        <f t="shared" si="130"/>
        <v>64.000000000000014</v>
      </c>
      <c r="G509" s="3" t="s">
        <v>4</v>
      </c>
      <c r="H509" s="3" t="s">
        <v>4</v>
      </c>
      <c r="I509" s="3">
        <v>25.9</v>
      </c>
      <c r="J509" s="20" t="str">
        <f t="shared" si="131"/>
        <v>.</v>
      </c>
      <c r="K509" s="20" t="str">
        <f t="shared" si="132"/>
        <v>.</v>
      </c>
      <c r="L509" s="20" t="str">
        <f t="shared" si="142"/>
        <v>.</v>
      </c>
      <c r="M509" s="3">
        <v>225</v>
      </c>
      <c r="N509" s="20" t="str">
        <f>IF(B509=B508, N508, IF(M509=".",".",IF(M509&lt;22.5,"N",IF(M509&lt;67.5,"NE",IF(M509&lt;112.5,"E",IF(M509&lt;157.5,"SE",IF(M509&lt;202.5,"S",IF(M509&lt;247.5,"SW",IF(M509&lt;292.5,"W",IF(M509&lt;337.5,"NW","N"))))))))))</f>
        <v>SW</v>
      </c>
      <c r="O509" s="20" t="str">
        <f t="shared" si="133"/>
        <v>.</v>
      </c>
      <c r="P509" s="20" t="str">
        <f t="shared" si="146"/>
        <v>.</v>
      </c>
      <c r="Q509" s="21">
        <f t="shared" si="144"/>
        <v>0</v>
      </c>
      <c r="R509" s="21">
        <f t="shared" si="145"/>
        <v>0</v>
      </c>
      <c r="S509" s="8">
        <v>0</v>
      </c>
      <c r="T509" s="21" t="s">
        <v>4</v>
      </c>
      <c r="U509" s="21" t="str">
        <f t="shared" si="143"/>
        <v>.</v>
      </c>
      <c r="V509" s="3" t="s">
        <v>8</v>
      </c>
      <c r="W509" s="3">
        <v>1.8</v>
      </c>
      <c r="X509" s="3" t="s">
        <v>129</v>
      </c>
      <c r="Y509" s="14">
        <v>2</v>
      </c>
      <c r="Z509" s="14">
        <v>1</v>
      </c>
      <c r="AA509" s="14">
        <v>0</v>
      </c>
      <c r="AB509" s="23">
        <f t="shared" si="147"/>
        <v>0</v>
      </c>
      <c r="AC509" s="3" t="s">
        <v>301</v>
      </c>
      <c r="AD509" s="25">
        <v>1</v>
      </c>
      <c r="AE509" s="20">
        <f t="shared" si="134"/>
        <v>0</v>
      </c>
      <c r="AF509" s="20">
        <f t="shared" si="135"/>
        <v>0</v>
      </c>
      <c r="AG509" s="20">
        <f t="shared" si="141"/>
        <v>1</v>
      </c>
      <c r="AH509" s="20">
        <f t="shared" si="136"/>
        <v>0</v>
      </c>
      <c r="AI509" s="20">
        <f t="shared" si="137"/>
        <v>-70.710678118654741</v>
      </c>
      <c r="AJ509" s="20">
        <f t="shared" si="138"/>
        <v>-70.710678118654769</v>
      </c>
      <c r="AK509" s="20">
        <f t="shared" si="139"/>
        <v>0</v>
      </c>
      <c r="AL509" s="19">
        <v>100</v>
      </c>
      <c r="AM509" s="23">
        <f t="shared" si="140"/>
        <v>30.48</v>
      </c>
      <c r="AN509" s="19">
        <v>3.9269908169872414</v>
      </c>
    </row>
    <row r="510" spans="1:40" ht="13.5" thickBot="1" x14ac:dyDescent="0.25">
      <c r="A510" s="5">
        <v>42571</v>
      </c>
      <c r="B510" s="3">
        <v>51</v>
      </c>
      <c r="C510" s="26" t="s">
        <v>359</v>
      </c>
      <c r="D510" s="6">
        <v>0.41597222222222219</v>
      </c>
      <c r="E510" s="13">
        <v>10</v>
      </c>
      <c r="F510" s="13">
        <f t="shared" si="130"/>
        <v>122.99999999999997</v>
      </c>
      <c r="G510" s="3" t="s">
        <v>4</v>
      </c>
      <c r="H510" s="3" t="s">
        <v>4</v>
      </c>
      <c r="I510" s="3">
        <v>29.9</v>
      </c>
      <c r="J510" s="20" t="str">
        <f t="shared" si="131"/>
        <v>.</v>
      </c>
      <c r="K510" s="20" t="str">
        <f t="shared" si="132"/>
        <v>.</v>
      </c>
      <c r="L510" s="20" t="str">
        <f t="shared" si="142"/>
        <v>.</v>
      </c>
      <c r="M510" s="3">
        <v>225</v>
      </c>
      <c r="N510" s="20" t="str">
        <f>IF(B510=B510, N509, IF(M510=".",".",IF(M510&lt;22.5,"N",IF(M510&lt;67.5,"NE",IF(M510&lt;112.5,"E",IF(M510&lt;157.5,"SE",IF(M510&lt;202.5,"S",IF(M510&lt;247.5,"SW",IF(M510&lt;292.5,"W",IF(M510&lt;337.5,"NW","N"))))))))))</f>
        <v>SW</v>
      </c>
      <c r="O510" s="20" t="str">
        <f t="shared" si="133"/>
        <v>.</v>
      </c>
      <c r="P510" s="20" t="str">
        <f t="shared" si="146"/>
        <v>.</v>
      </c>
      <c r="Q510" s="21">
        <f t="shared" si="144"/>
        <v>0</v>
      </c>
      <c r="R510" s="21">
        <f t="shared" si="145"/>
        <v>0</v>
      </c>
      <c r="S510" s="8">
        <v>0</v>
      </c>
      <c r="T510" s="21" t="s">
        <v>4</v>
      </c>
      <c r="U510" s="21" t="str">
        <f t="shared" si="143"/>
        <v>.</v>
      </c>
      <c r="V510" s="3" t="s">
        <v>31</v>
      </c>
      <c r="W510" s="3">
        <v>5.6</v>
      </c>
      <c r="X510" s="3" t="s">
        <v>136</v>
      </c>
      <c r="Y510" s="14">
        <v>2</v>
      </c>
      <c r="Z510" s="14">
        <v>1</v>
      </c>
      <c r="AA510" s="14">
        <v>0</v>
      </c>
      <c r="AB510" s="23">
        <f t="shared" si="147"/>
        <v>0</v>
      </c>
      <c r="AC510" s="3" t="s">
        <v>301</v>
      </c>
      <c r="AD510" s="25">
        <v>1</v>
      </c>
      <c r="AE510" s="20">
        <f t="shared" si="134"/>
        <v>0</v>
      </c>
      <c r="AF510" s="20">
        <f t="shared" si="135"/>
        <v>0</v>
      </c>
      <c r="AG510" s="20">
        <f t="shared" si="141"/>
        <v>1</v>
      </c>
      <c r="AH510" s="20">
        <f t="shared" si="136"/>
        <v>0</v>
      </c>
      <c r="AI510" s="20">
        <f t="shared" si="137"/>
        <v>-70.710678118654741</v>
      </c>
      <c r="AJ510" s="20">
        <f t="shared" si="138"/>
        <v>-70.710678118654769</v>
      </c>
      <c r="AK510" s="20">
        <f t="shared" si="139"/>
        <v>0</v>
      </c>
      <c r="AL510" s="19">
        <v>100</v>
      </c>
      <c r="AM510" s="23">
        <f t="shared" si="140"/>
        <v>30.48</v>
      </c>
      <c r="AN510" s="19">
        <v>3.9269908169872414</v>
      </c>
    </row>
    <row r="511" spans="1:40" ht="13.5" thickBot="1" x14ac:dyDescent="0.25">
      <c r="A511" s="5">
        <v>42571</v>
      </c>
      <c r="B511" s="3">
        <v>51</v>
      </c>
      <c r="C511" s="26" t="s">
        <v>359</v>
      </c>
      <c r="D511" s="6">
        <v>0.45763888888888887</v>
      </c>
      <c r="E511" s="13">
        <v>11</v>
      </c>
      <c r="F511" s="13">
        <f t="shared" si="130"/>
        <v>183</v>
      </c>
      <c r="G511" s="3">
        <v>26.2</v>
      </c>
      <c r="H511" s="3" t="s">
        <v>366</v>
      </c>
      <c r="I511" s="3">
        <v>25.7</v>
      </c>
      <c r="J511" s="20" t="str">
        <f t="shared" si="131"/>
        <v>.</v>
      </c>
      <c r="K511" s="20" t="str">
        <f t="shared" si="132"/>
        <v>.</v>
      </c>
      <c r="L511" s="20" t="str">
        <f t="shared" si="142"/>
        <v>.</v>
      </c>
      <c r="M511" s="3">
        <v>225</v>
      </c>
      <c r="N511" s="20" t="str">
        <f>IF(B511=B510, N510, IF(M511=".",".",IF(M511&lt;22.5,"N",IF(M511&lt;67.5,"NE",IF(M511&lt;112.5,"E",IF(M511&lt;157.5,"SE",IF(M511&lt;202.5,"S",IF(M511&lt;247.5,"SW",IF(M511&lt;292.5,"W",IF(M511&lt;337.5,"NW","N"))))))))))</f>
        <v>SW</v>
      </c>
      <c r="O511" s="20" t="str">
        <f t="shared" si="133"/>
        <v>.</v>
      </c>
      <c r="P511" s="20" t="str">
        <f t="shared" si="146"/>
        <v>.</v>
      </c>
      <c r="Q511" s="21">
        <f t="shared" si="144"/>
        <v>0</v>
      </c>
      <c r="R511" s="21">
        <f t="shared" si="145"/>
        <v>0</v>
      </c>
      <c r="S511" s="8">
        <v>0</v>
      </c>
      <c r="T511" s="21" t="s">
        <v>4</v>
      </c>
      <c r="U511" s="21" t="str">
        <f t="shared" si="143"/>
        <v>.</v>
      </c>
      <c r="V511" s="3" t="s">
        <v>6</v>
      </c>
      <c r="W511" s="3">
        <v>3.3</v>
      </c>
      <c r="X511" s="3" t="s">
        <v>142</v>
      </c>
      <c r="Y511" s="14">
        <v>0</v>
      </c>
      <c r="Z511" s="14">
        <v>0</v>
      </c>
      <c r="AA511" s="14">
        <v>1</v>
      </c>
      <c r="AB511" s="23">
        <f t="shared" si="147"/>
        <v>1</v>
      </c>
      <c r="AC511" s="3" t="s">
        <v>301</v>
      </c>
      <c r="AD511" s="25">
        <v>1</v>
      </c>
      <c r="AE511" s="20">
        <f t="shared" si="134"/>
        <v>0</v>
      </c>
      <c r="AF511" s="20">
        <f t="shared" si="135"/>
        <v>0</v>
      </c>
      <c r="AG511" s="20">
        <f t="shared" si="141"/>
        <v>1</v>
      </c>
      <c r="AH511" s="20">
        <f t="shared" si="136"/>
        <v>0</v>
      </c>
      <c r="AI511" s="20">
        <f t="shared" si="137"/>
        <v>-70.710678118654741</v>
      </c>
      <c r="AJ511" s="20">
        <f t="shared" si="138"/>
        <v>-70.710678118654769</v>
      </c>
      <c r="AK511" s="20">
        <f t="shared" si="139"/>
        <v>0</v>
      </c>
      <c r="AL511" s="19">
        <v>100</v>
      </c>
      <c r="AM511" s="23">
        <f t="shared" si="140"/>
        <v>30.48</v>
      </c>
      <c r="AN511" s="19">
        <v>3.9269908169872414</v>
      </c>
    </row>
    <row r="512" spans="1:40" ht="13.5" thickBot="1" x14ac:dyDescent="0.25">
      <c r="A512" s="5">
        <v>42571</v>
      </c>
      <c r="B512" s="3">
        <v>51</v>
      </c>
      <c r="C512" s="26" t="s">
        <v>359</v>
      </c>
      <c r="D512" s="6">
        <v>0.49791666666666662</v>
      </c>
      <c r="E512" s="13">
        <v>12</v>
      </c>
      <c r="F512" s="13">
        <f t="shared" si="130"/>
        <v>240.99999999999994</v>
      </c>
      <c r="G512" s="3">
        <v>26.6</v>
      </c>
      <c r="H512" s="3" t="s">
        <v>366</v>
      </c>
      <c r="I512" s="3">
        <v>24.1</v>
      </c>
      <c r="J512" s="20" t="str">
        <f t="shared" si="131"/>
        <v>.</v>
      </c>
      <c r="K512" s="20" t="str">
        <f t="shared" si="132"/>
        <v>.</v>
      </c>
      <c r="L512" s="20" t="str">
        <f t="shared" si="142"/>
        <v>.</v>
      </c>
      <c r="M512" s="3">
        <v>225</v>
      </c>
      <c r="N512" s="20" t="str">
        <f>IF(B512=B511, N511, IF(M512=".",".",IF(M512&lt;22.5,"N",IF(M512&lt;67.5,"NE",IF(M512&lt;112.5,"E",IF(M512&lt;157.5,"SE",IF(M512&lt;202.5,"S",IF(M512&lt;247.5,"SW",IF(M512&lt;292.5,"W",IF(M512&lt;337.5,"NW","N"))))))))))</f>
        <v>SW</v>
      </c>
      <c r="O512" s="20" t="str">
        <f t="shared" si="133"/>
        <v>.</v>
      </c>
      <c r="P512" s="20" t="str">
        <f t="shared" si="146"/>
        <v>.</v>
      </c>
      <c r="Q512" s="21">
        <f t="shared" si="144"/>
        <v>0</v>
      </c>
      <c r="R512" s="21">
        <f t="shared" si="145"/>
        <v>0</v>
      </c>
      <c r="S512" s="8">
        <v>0</v>
      </c>
      <c r="T512" s="21" t="s">
        <v>4</v>
      </c>
      <c r="U512" s="21" t="str">
        <f t="shared" si="143"/>
        <v>.</v>
      </c>
      <c r="V512" s="3" t="s">
        <v>6</v>
      </c>
      <c r="W512" s="3">
        <v>1.9</v>
      </c>
      <c r="X512" s="3" t="s">
        <v>4</v>
      </c>
      <c r="Y512" s="14">
        <v>0</v>
      </c>
      <c r="Z512" s="14">
        <v>0</v>
      </c>
      <c r="AA512" s="14">
        <v>1</v>
      </c>
      <c r="AB512" s="23" t="str">
        <f t="shared" si="147"/>
        <v>.</v>
      </c>
      <c r="AC512" s="3" t="s">
        <v>301</v>
      </c>
      <c r="AD512" s="25">
        <v>1</v>
      </c>
      <c r="AE512" s="20">
        <f t="shared" si="134"/>
        <v>0</v>
      </c>
      <c r="AF512" s="20">
        <f t="shared" si="135"/>
        <v>0</v>
      </c>
      <c r="AG512" s="20">
        <f t="shared" si="141"/>
        <v>1</v>
      </c>
      <c r="AH512" s="20">
        <f t="shared" si="136"/>
        <v>0</v>
      </c>
      <c r="AI512" s="20">
        <f t="shared" si="137"/>
        <v>-70.710678118654741</v>
      </c>
      <c r="AJ512" s="20">
        <f t="shared" si="138"/>
        <v>-70.710678118654769</v>
      </c>
      <c r="AK512" s="20">
        <f t="shared" si="139"/>
        <v>0</v>
      </c>
      <c r="AL512" s="19">
        <v>100</v>
      </c>
      <c r="AM512" s="23">
        <f t="shared" si="140"/>
        <v>30.48</v>
      </c>
      <c r="AN512" s="19">
        <v>3.9269908169872414</v>
      </c>
    </row>
    <row r="513" spans="1:40" ht="13.5" thickBot="1" x14ac:dyDescent="0.25">
      <c r="A513" s="5">
        <v>42571</v>
      </c>
      <c r="B513" s="3">
        <v>51</v>
      </c>
      <c r="C513" s="26" t="s">
        <v>359</v>
      </c>
      <c r="D513" s="6">
        <v>0.54097222222222219</v>
      </c>
      <c r="E513" s="13">
        <v>16</v>
      </c>
      <c r="F513" s="13">
        <f t="shared" si="130"/>
        <v>302.99999999999994</v>
      </c>
      <c r="G513" s="3">
        <v>32.1</v>
      </c>
      <c r="H513" s="3" t="s">
        <v>365</v>
      </c>
      <c r="I513" s="3">
        <v>29.4</v>
      </c>
      <c r="J513" s="20" t="str">
        <f t="shared" si="131"/>
        <v>.</v>
      </c>
      <c r="K513" s="20" t="str">
        <f t="shared" si="132"/>
        <v>.</v>
      </c>
      <c r="L513" s="20" t="str">
        <f t="shared" si="142"/>
        <v>.</v>
      </c>
      <c r="M513" s="3">
        <v>225</v>
      </c>
      <c r="N513" s="20" t="str">
        <f>IF(B513=B513, N512, IF(M513=".",".",IF(M513&lt;22.5,"N",IF(M513&lt;67.5,"NE",IF(M513&lt;112.5,"E",IF(M513&lt;157.5,"SE",IF(M513&lt;202.5,"S",IF(M513&lt;247.5,"SW",IF(M513&lt;292.5,"W",IF(M513&lt;337.5,"NW","N"))))))))))</f>
        <v>SW</v>
      </c>
      <c r="O513" s="20" t="str">
        <f t="shared" si="133"/>
        <v>.</v>
      </c>
      <c r="P513" s="20" t="str">
        <f t="shared" si="146"/>
        <v>.</v>
      </c>
      <c r="Q513" s="21">
        <v>0</v>
      </c>
      <c r="R513" s="21">
        <v>0</v>
      </c>
      <c r="S513" s="8" t="s">
        <v>4</v>
      </c>
      <c r="T513" s="21" t="e">
        <f>SQRT((AJ513-AJ505)^2+(AI513-AI505)^2)</f>
        <v>#VALUE!</v>
      </c>
      <c r="U513" s="21" t="e">
        <f t="shared" si="143"/>
        <v>#VALUE!</v>
      </c>
      <c r="V513" s="3" t="s">
        <v>6</v>
      </c>
      <c r="W513" s="3">
        <v>2.2000000000000002</v>
      </c>
      <c r="X513" s="3" t="s">
        <v>4</v>
      </c>
      <c r="Y513" s="14">
        <v>0</v>
      </c>
      <c r="Z513" s="14">
        <v>0</v>
      </c>
      <c r="AA513" s="14">
        <v>1</v>
      </c>
      <c r="AB513" s="23" t="str">
        <f t="shared" si="147"/>
        <v>.</v>
      </c>
      <c r="AC513" s="3" t="s">
        <v>301</v>
      </c>
      <c r="AD513" s="25">
        <v>1</v>
      </c>
      <c r="AE513" s="20">
        <f t="shared" si="134"/>
        <v>0</v>
      </c>
      <c r="AF513" s="20">
        <f t="shared" si="135"/>
        <v>0</v>
      </c>
      <c r="AG513" s="20">
        <f t="shared" si="141"/>
        <v>1</v>
      </c>
      <c r="AH513" s="20">
        <f t="shared" si="136"/>
        <v>0</v>
      </c>
      <c r="AI513" s="20">
        <f t="shared" si="137"/>
        <v>-70.710678118654741</v>
      </c>
      <c r="AJ513" s="20">
        <f t="shared" si="138"/>
        <v>-70.710678118654769</v>
      </c>
      <c r="AK513" s="20">
        <f t="shared" si="139"/>
        <v>0</v>
      </c>
      <c r="AL513" s="19">
        <v>100</v>
      </c>
      <c r="AM513" s="23">
        <f t="shared" si="140"/>
        <v>30.48</v>
      </c>
      <c r="AN513" s="19">
        <v>3.9269908169872414</v>
      </c>
    </row>
    <row r="514" spans="1:40" ht="13.5" thickBot="1" x14ac:dyDescent="0.25">
      <c r="A514" s="5">
        <v>42571</v>
      </c>
      <c r="B514" s="3">
        <v>51</v>
      </c>
      <c r="C514" s="26" t="s">
        <v>359</v>
      </c>
      <c r="D514" s="6">
        <v>0.58263888888888882</v>
      </c>
      <c r="E514" s="13">
        <v>13</v>
      </c>
      <c r="F514" s="13">
        <f t="shared" ref="F514:F577" si="148">IF(B514=B513,((D514-D513)*1440)+F513,0)</f>
        <v>362.99999999999989</v>
      </c>
      <c r="G514" s="3">
        <v>41.2</v>
      </c>
      <c r="H514" s="3" t="s">
        <v>365</v>
      </c>
      <c r="I514" s="3">
        <v>30.6</v>
      </c>
      <c r="J514" s="20" t="str">
        <f t="shared" ref="J514:J577" si="149">IF(AH514=".",".",IF(AH514=0,".",ACOS(AF514/(AG514*AH514))))</f>
        <v>.</v>
      </c>
      <c r="K514" s="20" t="str">
        <f t="shared" ref="K514:K577" si="150">IF(J514=".",".",IF(AK514&lt;0,360-DEGREES(J514),DEGREES(J514)))</f>
        <v>.</v>
      </c>
      <c r="L514" s="20" t="str">
        <f t="shared" si="142"/>
        <v>.</v>
      </c>
      <c r="M514" s="3">
        <v>225</v>
      </c>
      <c r="N514" s="20" t="str">
        <f>IF(B514=B513, N513, IF(M514=".",".",IF(M514&lt;22.5,"N",IF(M514&lt;67.5,"NE",IF(M514&lt;112.5,"E",IF(M514&lt;157.5,"SE",IF(M514&lt;202.5,"S",IF(M514&lt;247.5,"SW",IF(M514&lt;292.5,"W",IF(M514&lt;337.5,"NW","N"))))))))))</f>
        <v>SW</v>
      </c>
      <c r="O514" s="20" t="str">
        <f t="shared" ref="O514:O577" si="151">IF(K514=".",".",IF(K514&lt;22.5,"N",IF(K514&lt;67.5,"NE",IF(K514&lt;112.5,"E",IF(K514&lt;157.5,"SE",IF(K514&lt;202.5,"S",IF(K514&lt;247.5,"SW",IF(K514&lt;292.5,"W",IF(K514&lt;337.5,"NW","N")))))))))</f>
        <v>.</v>
      </c>
      <c r="P514" s="20" t="str">
        <f t="shared" si="146"/>
        <v>.</v>
      </c>
      <c r="Q514" s="21">
        <f t="shared" ref="Q514:Q577" si="152">IF(AN514=".",".",IF(B514=B513,SQRT((AI514-AI513)^2+(AJ514-AJ513)^2),0))</f>
        <v>0</v>
      </c>
      <c r="R514" s="21">
        <f t="shared" ref="R514:R577" si="153">IF(AN514=".",".",IF(B514=B513,Q514+R513,0))</f>
        <v>0</v>
      </c>
      <c r="S514" s="8">
        <v>0</v>
      </c>
      <c r="T514" s="21" t="s">
        <v>4</v>
      </c>
      <c r="U514" s="21" t="str">
        <f t="shared" si="143"/>
        <v>.</v>
      </c>
      <c r="V514" s="3" t="s">
        <v>6</v>
      </c>
      <c r="W514" s="3">
        <v>0.6</v>
      </c>
      <c r="X514" s="3" t="s">
        <v>4</v>
      </c>
      <c r="Y514" s="14">
        <v>0</v>
      </c>
      <c r="Z514" s="14">
        <v>0</v>
      </c>
      <c r="AA514" s="14">
        <v>1</v>
      </c>
      <c r="AB514" s="23" t="str">
        <f t="shared" si="147"/>
        <v>.</v>
      </c>
      <c r="AC514" s="3" t="s">
        <v>301</v>
      </c>
      <c r="AD514" s="25">
        <v>1</v>
      </c>
      <c r="AE514" s="20">
        <f t="shared" ref="AE514:AE577" si="154">IF(AJ514=".",".",IF(AJ513=".",".",IF(B514=B513,AJ514-AJ513,".")))</f>
        <v>0</v>
      </c>
      <c r="AF514" s="20">
        <f t="shared" ref="AF514:AF577" si="155">IF(AE514=".",".", 0*AK514+1*AE514)</f>
        <v>0</v>
      </c>
      <c r="AG514" s="20">
        <f t="shared" si="141"/>
        <v>1</v>
      </c>
      <c r="AH514" s="20">
        <f t="shared" ref="AH514:AH577" si="156">IF(AG514=".",".",SQRT((AK514)^2+(AE514)^2))</f>
        <v>0</v>
      </c>
      <c r="AI514" s="20">
        <f t="shared" ref="AI514:AI577" si="157">IF(AN514=".",".",IF(M514&lt;90,AL514*SIN(AN514),IF(M514&lt;180,AL514*SIN(AN514),IF(M514&lt;270,AL514*SIN(AN514),AL514*SIN(AN514)))))</f>
        <v>-70.710678118654741</v>
      </c>
      <c r="AJ514" s="20">
        <f t="shared" ref="AJ514:AJ577" si="158">IF(AN514=".",".",IF(M514&lt;90,AL514*COS(AN514),IF(M514&lt;180,AL514*COS(AN514),IF(M514&lt;270,AL514*COS(AN514),AL514*COS(AN514)))))</f>
        <v>-70.710678118654769</v>
      </c>
      <c r="AK514" s="20">
        <f t="shared" ref="AK514:AK577" si="159">IF(AI514=".",".",IF(AI513=".",".",IF(B514=B513,AI514-AI513,".")))</f>
        <v>0</v>
      </c>
      <c r="AL514" s="19">
        <v>100</v>
      </c>
      <c r="AM514" s="23">
        <f t="shared" ref="AM514:AM577" si="160">IF(AL514=".",".",AL514*0.3048)</f>
        <v>30.48</v>
      </c>
      <c r="AN514" s="19">
        <v>3.9269908169872414</v>
      </c>
    </row>
    <row r="515" spans="1:40" ht="13.5" thickBot="1" x14ac:dyDescent="0.25">
      <c r="A515" s="5">
        <v>42571</v>
      </c>
      <c r="B515" s="3">
        <v>51</v>
      </c>
      <c r="C515" s="26" t="s">
        <v>359</v>
      </c>
      <c r="D515" s="6">
        <v>0.62430555555555556</v>
      </c>
      <c r="E515" s="13">
        <v>14</v>
      </c>
      <c r="F515" s="13">
        <f t="shared" si="148"/>
        <v>423</v>
      </c>
      <c r="G515" s="3">
        <v>36.5</v>
      </c>
      <c r="H515" s="3" t="s">
        <v>365</v>
      </c>
      <c r="I515" s="3">
        <v>32.5</v>
      </c>
      <c r="J515" s="20" t="str">
        <f t="shared" si="149"/>
        <v>.</v>
      </c>
      <c r="K515" s="20" t="str">
        <f t="shared" si="150"/>
        <v>.</v>
      </c>
      <c r="L515" s="20" t="str">
        <f t="shared" si="142"/>
        <v>.</v>
      </c>
      <c r="M515" s="3" t="s">
        <v>4</v>
      </c>
      <c r="N515" s="20" t="str">
        <f>IF(B515=B515, N514, IF(M515=".",".",IF(M515&lt;22.5,"N",IF(M515&lt;67.5,"NE",IF(M515&lt;112.5,"E",IF(M515&lt;157.5,"SE",IF(M515&lt;202.5,"S",IF(M515&lt;247.5,"SW",IF(M515&lt;292.5,"W",IF(M515&lt;337.5,"NW","N"))))))))))</f>
        <v>SW</v>
      </c>
      <c r="O515" s="20" t="str">
        <f t="shared" si="151"/>
        <v>.</v>
      </c>
      <c r="P515" s="20" t="str">
        <f t="shared" si="146"/>
        <v>.</v>
      </c>
      <c r="Q515" s="21" t="str">
        <f t="shared" si="152"/>
        <v>.</v>
      </c>
      <c r="R515" s="21" t="str">
        <f t="shared" si="153"/>
        <v>.</v>
      </c>
      <c r="S515" s="8">
        <v>0</v>
      </c>
      <c r="U515" s="21">
        <f t="shared" si="143"/>
        <v>0</v>
      </c>
      <c r="V515" s="3" t="s">
        <v>4</v>
      </c>
      <c r="W515" s="3">
        <v>3.4</v>
      </c>
      <c r="X515" s="3" t="s">
        <v>147</v>
      </c>
      <c r="Y515" s="14">
        <v>0</v>
      </c>
      <c r="Z515" s="14">
        <v>0</v>
      </c>
      <c r="AA515" s="14">
        <v>1</v>
      </c>
      <c r="AB515" s="23" t="str">
        <f t="shared" si="147"/>
        <v>.</v>
      </c>
      <c r="AC515" s="3" t="s">
        <v>301</v>
      </c>
      <c r="AD515" s="25">
        <v>1</v>
      </c>
      <c r="AE515" s="20" t="str">
        <f t="shared" si="154"/>
        <v>.</v>
      </c>
      <c r="AF515" s="20" t="str">
        <f t="shared" si="155"/>
        <v>.</v>
      </c>
      <c r="AG515" s="20" t="str">
        <f t="shared" ref="AG515:AG578" si="161">IF(AF515=".",".",1)</f>
        <v>.</v>
      </c>
      <c r="AH515" s="20" t="str">
        <f t="shared" si="156"/>
        <v>.</v>
      </c>
      <c r="AI515" s="20" t="str">
        <f t="shared" si="157"/>
        <v>.</v>
      </c>
      <c r="AJ515" s="20" t="str">
        <f t="shared" si="158"/>
        <v>.</v>
      </c>
      <c r="AK515" s="20" t="str">
        <f t="shared" si="159"/>
        <v>.</v>
      </c>
      <c r="AL515" s="19" t="s">
        <v>4</v>
      </c>
      <c r="AM515" s="23" t="str">
        <f t="shared" si="160"/>
        <v>.</v>
      </c>
      <c r="AN515" s="19" t="s">
        <v>4</v>
      </c>
    </row>
    <row r="516" spans="1:40" ht="13.5" thickBot="1" x14ac:dyDescent="0.25">
      <c r="A516" s="5">
        <v>42571</v>
      </c>
      <c r="B516" s="3">
        <v>51</v>
      </c>
      <c r="C516" s="26" t="s">
        <v>359</v>
      </c>
      <c r="D516" s="6">
        <v>0.6645833333333333</v>
      </c>
      <c r="E516" s="13">
        <v>15</v>
      </c>
      <c r="F516" s="13">
        <f t="shared" si="148"/>
        <v>480.99999999999994</v>
      </c>
      <c r="G516" s="3">
        <v>39.1</v>
      </c>
      <c r="H516" s="3" t="s">
        <v>365</v>
      </c>
      <c r="I516" s="3">
        <v>34.4</v>
      </c>
      <c r="J516" s="20" t="str">
        <f t="shared" si="149"/>
        <v>.</v>
      </c>
      <c r="K516" s="20" t="str">
        <f t="shared" si="150"/>
        <v>.</v>
      </c>
      <c r="L516" s="20" t="str">
        <f t="shared" si="142"/>
        <v>.</v>
      </c>
      <c r="M516" s="3" t="s">
        <v>4</v>
      </c>
      <c r="N516" s="20" t="str">
        <f>IF(B516=B515, N515, IF(M516=".",".",IF(M516&lt;22.5,"N",IF(M516&lt;67.5,"NE",IF(M516&lt;112.5,"E",IF(M516&lt;157.5,"SE",IF(M516&lt;202.5,"S",IF(M516&lt;247.5,"SW",IF(M516&lt;292.5,"W",IF(M516&lt;337.5,"NW","N"))))))))))</f>
        <v>SW</v>
      </c>
      <c r="O516" s="20" t="str">
        <f t="shared" si="151"/>
        <v>.</v>
      </c>
      <c r="P516" s="20" t="str">
        <f t="shared" si="146"/>
        <v>.</v>
      </c>
      <c r="Q516" s="21" t="str">
        <f t="shared" si="152"/>
        <v>.</v>
      </c>
      <c r="R516" s="21" t="str">
        <f t="shared" si="153"/>
        <v>.</v>
      </c>
      <c r="S516" s="8" t="s">
        <v>4</v>
      </c>
      <c r="T516" s="21" t="s">
        <v>4</v>
      </c>
      <c r="U516" s="21" t="str">
        <f t="shared" si="143"/>
        <v>.</v>
      </c>
      <c r="V516" s="3" t="s">
        <v>4</v>
      </c>
      <c r="W516" s="3">
        <v>2.5</v>
      </c>
      <c r="X516" s="3" t="s">
        <v>147</v>
      </c>
      <c r="Y516" s="14">
        <v>0</v>
      </c>
      <c r="Z516" s="14">
        <v>0</v>
      </c>
      <c r="AA516" s="14">
        <v>1</v>
      </c>
      <c r="AB516" s="23" t="str">
        <f t="shared" si="147"/>
        <v>.</v>
      </c>
      <c r="AC516" s="3" t="s">
        <v>301</v>
      </c>
      <c r="AD516" s="25">
        <v>1</v>
      </c>
      <c r="AE516" s="20" t="str">
        <f t="shared" si="154"/>
        <v>.</v>
      </c>
      <c r="AF516" s="20" t="str">
        <f t="shared" si="155"/>
        <v>.</v>
      </c>
      <c r="AG516" s="20" t="str">
        <f t="shared" si="161"/>
        <v>.</v>
      </c>
      <c r="AH516" s="20" t="str">
        <f t="shared" si="156"/>
        <v>.</v>
      </c>
      <c r="AI516" s="20" t="str">
        <f t="shared" si="157"/>
        <v>.</v>
      </c>
      <c r="AJ516" s="20" t="str">
        <f t="shared" si="158"/>
        <v>.</v>
      </c>
      <c r="AK516" s="20" t="str">
        <f t="shared" si="159"/>
        <v>.</v>
      </c>
      <c r="AL516" s="19" t="s">
        <v>4</v>
      </c>
      <c r="AM516" s="23" t="str">
        <f t="shared" si="160"/>
        <v>.</v>
      </c>
      <c r="AN516" s="19" t="s">
        <v>4</v>
      </c>
    </row>
    <row r="517" spans="1:40" ht="13.5" thickBot="1" x14ac:dyDescent="0.25">
      <c r="A517" s="5">
        <v>42571</v>
      </c>
      <c r="B517" s="3">
        <v>51</v>
      </c>
      <c r="C517" s="26" t="s">
        <v>359</v>
      </c>
      <c r="D517" s="6">
        <v>0.70763888888888893</v>
      </c>
      <c r="E517" s="13">
        <v>17</v>
      </c>
      <c r="F517" s="13">
        <f t="shared" si="148"/>
        <v>543</v>
      </c>
      <c r="G517" s="3">
        <v>35.5</v>
      </c>
      <c r="H517" s="3" t="s">
        <v>365</v>
      </c>
      <c r="I517" s="3">
        <v>30.7</v>
      </c>
      <c r="J517" s="20" t="str">
        <f t="shared" si="149"/>
        <v>.</v>
      </c>
      <c r="K517" s="20" t="str">
        <f t="shared" si="150"/>
        <v>.</v>
      </c>
      <c r="L517" s="20" t="str">
        <f t="shared" ref="L517:L580" si="162">IF(K517=".",".",IF(K517-K516&gt;180,(K517-K516)-360,IF(K517-K516&lt;-180,-360-(K517-K516),IF(K517-K516&gt;180,360-(K517-K516),K517-K516))))</f>
        <v>.</v>
      </c>
      <c r="M517" s="3" t="s">
        <v>4</v>
      </c>
      <c r="N517" s="20" t="str">
        <f>IF(B517=B517, N516, IF(M517=".",".",IF(M517&lt;22.5,"N",IF(M517&lt;67.5,"NE",IF(M517&lt;112.5,"E",IF(M517&lt;157.5,"SE",IF(M517&lt;202.5,"S",IF(M517&lt;247.5,"SW",IF(M517&lt;292.5,"W",IF(M517&lt;337.5,"NW","N"))))))))))</f>
        <v>SW</v>
      </c>
      <c r="O517" s="20" t="str">
        <f t="shared" si="151"/>
        <v>.</v>
      </c>
      <c r="P517" s="20" t="str">
        <f t="shared" si="146"/>
        <v>.</v>
      </c>
      <c r="Q517" s="21" t="str">
        <f t="shared" si="152"/>
        <v>.</v>
      </c>
      <c r="R517" s="21" t="str">
        <f t="shared" si="153"/>
        <v>.</v>
      </c>
      <c r="S517" s="8" t="s">
        <v>4</v>
      </c>
      <c r="T517" s="21" t="s">
        <v>4</v>
      </c>
      <c r="U517" s="21" t="str">
        <f t="shared" ref="U517:U580" si="163">IF(T517=".",".",IF(T517=0,0,R517/T517))</f>
        <v>.</v>
      </c>
      <c r="V517" s="3" t="s">
        <v>4</v>
      </c>
      <c r="W517" s="3">
        <v>3.6</v>
      </c>
      <c r="X517" s="3" t="s">
        <v>147</v>
      </c>
      <c r="Y517" s="14">
        <v>0</v>
      </c>
      <c r="Z517" s="14">
        <v>0</v>
      </c>
      <c r="AA517" s="14">
        <v>1</v>
      </c>
      <c r="AB517" s="23" t="str">
        <f t="shared" si="147"/>
        <v>.</v>
      </c>
      <c r="AC517" s="3" t="s">
        <v>301</v>
      </c>
      <c r="AD517" s="25">
        <v>1</v>
      </c>
      <c r="AE517" s="20" t="str">
        <f t="shared" si="154"/>
        <v>.</v>
      </c>
      <c r="AF517" s="20" t="str">
        <f t="shared" si="155"/>
        <v>.</v>
      </c>
      <c r="AG517" s="20" t="str">
        <f t="shared" si="161"/>
        <v>.</v>
      </c>
      <c r="AH517" s="20" t="str">
        <f t="shared" si="156"/>
        <v>.</v>
      </c>
      <c r="AI517" s="20" t="str">
        <f t="shared" si="157"/>
        <v>.</v>
      </c>
      <c r="AJ517" s="20" t="str">
        <f t="shared" si="158"/>
        <v>.</v>
      </c>
      <c r="AK517" s="20" t="str">
        <f t="shared" si="159"/>
        <v>.</v>
      </c>
      <c r="AL517" s="19" t="s">
        <v>4</v>
      </c>
      <c r="AM517" s="23" t="str">
        <f t="shared" si="160"/>
        <v>.</v>
      </c>
      <c r="AN517" s="19" t="s">
        <v>4</v>
      </c>
    </row>
    <row r="518" spans="1:40" ht="13.5" thickBot="1" x14ac:dyDescent="0.25">
      <c r="A518" s="5">
        <v>42571</v>
      </c>
      <c r="B518" s="3">
        <v>51</v>
      </c>
      <c r="C518" s="26" t="s">
        <v>359</v>
      </c>
      <c r="D518" s="6">
        <v>0.74722222222222223</v>
      </c>
      <c r="E518" s="13">
        <v>18</v>
      </c>
      <c r="F518" s="13">
        <f t="shared" si="148"/>
        <v>600</v>
      </c>
      <c r="G518" s="3">
        <v>29.4</v>
      </c>
      <c r="H518" s="3" t="s">
        <v>365</v>
      </c>
      <c r="I518" s="3">
        <v>27.9</v>
      </c>
      <c r="J518" s="20" t="str">
        <f t="shared" si="149"/>
        <v>.</v>
      </c>
      <c r="K518" s="20" t="str">
        <f t="shared" si="150"/>
        <v>.</v>
      </c>
      <c r="L518" s="20" t="str">
        <f t="shared" si="162"/>
        <v>.</v>
      </c>
      <c r="M518" s="3" t="s">
        <v>4</v>
      </c>
      <c r="N518" s="20" t="str">
        <f>IF(B518=B517, N517, IF(M518=".",".",IF(M518&lt;22.5,"N",IF(M518&lt;67.5,"NE",IF(M518&lt;112.5,"E",IF(M518&lt;157.5,"SE",IF(M518&lt;202.5,"S",IF(M518&lt;247.5,"SW",IF(M518&lt;292.5,"W",IF(M518&lt;337.5,"NW","N"))))))))))</f>
        <v>SW</v>
      </c>
      <c r="O518" s="20" t="str">
        <f t="shared" si="151"/>
        <v>.</v>
      </c>
      <c r="P518" s="20" t="str">
        <f t="shared" si="146"/>
        <v>.</v>
      </c>
      <c r="Q518" s="21" t="str">
        <f t="shared" si="152"/>
        <v>.</v>
      </c>
      <c r="R518" s="21" t="str">
        <f t="shared" si="153"/>
        <v>.</v>
      </c>
      <c r="S518" s="8" t="s">
        <v>4</v>
      </c>
      <c r="T518" s="21" t="s">
        <v>4</v>
      </c>
      <c r="U518" s="21" t="str">
        <f t="shared" si="163"/>
        <v>.</v>
      </c>
      <c r="V518" s="3" t="s">
        <v>4</v>
      </c>
      <c r="W518" s="3">
        <v>0.4</v>
      </c>
      <c r="X518" s="3" t="s">
        <v>147</v>
      </c>
      <c r="Y518" s="14">
        <v>0</v>
      </c>
      <c r="Z518" s="14">
        <v>0</v>
      </c>
      <c r="AA518" s="14">
        <v>1</v>
      </c>
      <c r="AB518" s="23" t="str">
        <f t="shared" si="147"/>
        <v>.</v>
      </c>
      <c r="AC518" s="3" t="s">
        <v>301</v>
      </c>
      <c r="AD518" s="25">
        <v>1</v>
      </c>
      <c r="AE518" s="20" t="str">
        <f t="shared" si="154"/>
        <v>.</v>
      </c>
      <c r="AF518" s="20" t="str">
        <f t="shared" si="155"/>
        <v>.</v>
      </c>
      <c r="AG518" s="20" t="str">
        <f t="shared" si="161"/>
        <v>.</v>
      </c>
      <c r="AH518" s="20" t="str">
        <f t="shared" si="156"/>
        <v>.</v>
      </c>
      <c r="AI518" s="20" t="str">
        <f t="shared" si="157"/>
        <v>.</v>
      </c>
      <c r="AJ518" s="20" t="str">
        <f t="shared" si="158"/>
        <v>.</v>
      </c>
      <c r="AK518" s="20" t="str">
        <f t="shared" si="159"/>
        <v>.</v>
      </c>
      <c r="AL518" s="19" t="s">
        <v>4</v>
      </c>
      <c r="AM518" s="23" t="str">
        <f t="shared" si="160"/>
        <v>.</v>
      </c>
      <c r="AN518" s="19" t="s">
        <v>4</v>
      </c>
    </row>
    <row r="519" spans="1:40" ht="13.5" thickBot="1" x14ac:dyDescent="0.25">
      <c r="A519" s="5">
        <v>42571</v>
      </c>
      <c r="B519" s="3">
        <v>52</v>
      </c>
      <c r="C519" s="26" t="s">
        <v>358</v>
      </c>
      <c r="D519" s="6">
        <v>0.3354166666666667</v>
      </c>
      <c r="E519" s="13">
        <v>8</v>
      </c>
      <c r="F519" s="13">
        <f t="shared" si="148"/>
        <v>0</v>
      </c>
      <c r="G519" s="3">
        <v>26.5</v>
      </c>
      <c r="H519" s="3" t="s">
        <v>366</v>
      </c>
      <c r="I519" s="3">
        <v>23.7</v>
      </c>
      <c r="J519" s="20" t="str">
        <f t="shared" si="149"/>
        <v>.</v>
      </c>
      <c r="K519" s="20" t="str">
        <f t="shared" si="150"/>
        <v>.</v>
      </c>
      <c r="L519" s="20" t="str">
        <f t="shared" si="162"/>
        <v>.</v>
      </c>
      <c r="M519" s="3">
        <v>51</v>
      </c>
      <c r="N519" s="20" t="str">
        <f>IF(B519=B519, N518, IF(M519=".",".",IF(M519&lt;22.5,"N",IF(M519&lt;67.5,"NE",IF(M519&lt;112.5,"E",IF(M519&lt;157.5,"SE",IF(M519&lt;202.5,"S",IF(M519&lt;247.5,"SW",IF(M519&lt;292.5,"W",IF(M519&lt;337.5,"NW","N"))))))))))</f>
        <v>SW</v>
      </c>
      <c r="O519" s="20" t="str">
        <f t="shared" si="151"/>
        <v>.</v>
      </c>
      <c r="P519" s="20" t="str">
        <f t="shared" ref="P519:P582" si="164">IF(O519=".",".",IF(O519="N", 1, IF( O519 ="NE", 2, IF(O519="E",3,IF(O519="SE",4,IF(O519="S",5,IF(O519="SW",6,IF(O519="W",7,8))))))))</f>
        <v>.</v>
      </c>
      <c r="Q519" s="21">
        <f t="shared" si="152"/>
        <v>0</v>
      </c>
      <c r="R519" s="21">
        <f t="shared" si="153"/>
        <v>0</v>
      </c>
      <c r="S519" s="8">
        <v>1</v>
      </c>
      <c r="T519" s="21" t="s">
        <v>4</v>
      </c>
      <c r="U519" s="21" t="str">
        <f t="shared" si="163"/>
        <v>.</v>
      </c>
      <c r="V519" s="3" t="s">
        <v>128</v>
      </c>
      <c r="W519" s="3">
        <v>1.9</v>
      </c>
      <c r="X519" s="3" t="s">
        <v>4</v>
      </c>
      <c r="Y519" s="14">
        <v>2</v>
      </c>
      <c r="Z519" s="14">
        <v>1</v>
      </c>
      <c r="AA519" s="14">
        <v>0</v>
      </c>
      <c r="AB519" s="23">
        <f t="shared" si="147"/>
        <v>0</v>
      </c>
      <c r="AC519" s="3" t="s">
        <v>302</v>
      </c>
      <c r="AD519" s="25">
        <v>0</v>
      </c>
      <c r="AE519" s="20" t="str">
        <f t="shared" si="154"/>
        <v>.</v>
      </c>
      <c r="AF519" s="20" t="str">
        <f t="shared" si="155"/>
        <v>.</v>
      </c>
      <c r="AG519" s="20" t="str">
        <f t="shared" si="161"/>
        <v>.</v>
      </c>
      <c r="AH519" s="20" t="str">
        <f t="shared" si="156"/>
        <v>.</v>
      </c>
      <c r="AI519" s="20">
        <f t="shared" si="157"/>
        <v>79.268888068611034</v>
      </c>
      <c r="AJ519" s="20">
        <f t="shared" si="158"/>
        <v>64.190679887083419</v>
      </c>
      <c r="AK519" s="20" t="str">
        <f t="shared" si="159"/>
        <v>.</v>
      </c>
      <c r="AL519" s="19">
        <v>102</v>
      </c>
      <c r="AM519" s="23">
        <f t="shared" si="160"/>
        <v>31.089600000000001</v>
      </c>
      <c r="AN519" s="19">
        <v>0.89011791851710809</v>
      </c>
    </row>
    <row r="520" spans="1:40" ht="13.5" thickBot="1" x14ac:dyDescent="0.25">
      <c r="A520" s="5">
        <v>42571</v>
      </c>
      <c r="B520" s="3">
        <v>52</v>
      </c>
      <c r="C520" s="26" t="s">
        <v>358</v>
      </c>
      <c r="D520" s="6">
        <v>0.38055555555555554</v>
      </c>
      <c r="E520" s="13">
        <v>9</v>
      </c>
      <c r="F520" s="13">
        <f t="shared" si="148"/>
        <v>64.999999999999929</v>
      </c>
      <c r="G520" s="3">
        <v>34</v>
      </c>
      <c r="H520" s="3" t="s">
        <v>365</v>
      </c>
      <c r="I520" s="3">
        <v>26.8</v>
      </c>
      <c r="J520" s="20">
        <f t="shared" si="149"/>
        <v>2.2514747350726849</v>
      </c>
      <c r="K520" s="20">
        <f t="shared" si="150"/>
        <v>231</v>
      </c>
      <c r="L520" s="20">
        <f>K520-MOD(M519+180,360)</f>
        <v>0</v>
      </c>
      <c r="M520" s="3">
        <v>51</v>
      </c>
      <c r="N520" s="20" t="str">
        <f>IF(B520=B519, N519, IF(M520=".",".",IF(M520&lt;22.5,"N",IF(M520&lt;67.5,"NE",IF(M520&lt;112.5,"E",IF(M520&lt;157.5,"SE",IF(M520&lt;202.5,"S",IF(M520&lt;247.5,"SW",IF(M520&lt;292.5,"W",IF(M520&lt;337.5,"NW","N"))))))))))</f>
        <v>SW</v>
      </c>
      <c r="O520" s="20" t="str">
        <f t="shared" si="151"/>
        <v>SW</v>
      </c>
      <c r="P520" s="20">
        <f t="shared" si="164"/>
        <v>6</v>
      </c>
      <c r="Q520" s="21">
        <f t="shared" si="152"/>
        <v>6.9999999999999947</v>
      </c>
      <c r="R520" s="21">
        <f t="shared" si="153"/>
        <v>6.9999999999999947</v>
      </c>
      <c r="S520" s="8">
        <v>1</v>
      </c>
      <c r="T520" s="21" t="s">
        <v>4</v>
      </c>
      <c r="U520" s="21" t="str">
        <f t="shared" si="163"/>
        <v>.</v>
      </c>
      <c r="V520" s="3" t="s">
        <v>6</v>
      </c>
      <c r="W520" s="3">
        <v>2.8</v>
      </c>
      <c r="X520" s="3" t="s">
        <v>4</v>
      </c>
      <c r="Y520" s="14">
        <v>2</v>
      </c>
      <c r="Z520" s="14">
        <v>1</v>
      </c>
      <c r="AA520" s="14">
        <v>0</v>
      </c>
      <c r="AB520" s="23">
        <f t="shared" si="147"/>
        <v>0</v>
      </c>
      <c r="AC520" s="3" t="s">
        <v>302</v>
      </c>
      <c r="AD520" s="25">
        <v>0</v>
      </c>
      <c r="AE520" s="20">
        <f t="shared" si="154"/>
        <v>-4.405242737348857</v>
      </c>
      <c r="AF520" s="20">
        <f t="shared" si="155"/>
        <v>-4.405242737348857</v>
      </c>
      <c r="AG520" s="20">
        <f t="shared" si="161"/>
        <v>1</v>
      </c>
      <c r="AH520" s="20">
        <f t="shared" si="156"/>
        <v>6.9999999999999947</v>
      </c>
      <c r="AI520" s="20">
        <f t="shared" si="157"/>
        <v>73.82886633841224</v>
      </c>
      <c r="AJ520" s="20">
        <f t="shared" si="158"/>
        <v>59.785437149734562</v>
      </c>
      <c r="AK520" s="20">
        <f t="shared" si="159"/>
        <v>-5.4400217301987936</v>
      </c>
      <c r="AL520" s="19">
        <v>95</v>
      </c>
      <c r="AM520" s="23">
        <f t="shared" si="160"/>
        <v>28.956000000000003</v>
      </c>
      <c r="AN520" s="19">
        <v>0.89011791851710809</v>
      </c>
    </row>
    <row r="521" spans="1:40" ht="13.5" thickBot="1" x14ac:dyDescent="0.25">
      <c r="A521" s="5">
        <v>42571</v>
      </c>
      <c r="B521" s="3">
        <v>52</v>
      </c>
      <c r="C521" s="26" t="s">
        <v>358</v>
      </c>
      <c r="D521" s="6">
        <v>0.42291666666666666</v>
      </c>
      <c r="E521" s="13">
        <v>10</v>
      </c>
      <c r="F521" s="13">
        <f t="shared" si="148"/>
        <v>125.99999999999994</v>
      </c>
      <c r="G521" s="3">
        <v>48.8</v>
      </c>
      <c r="H521" s="3" t="s">
        <v>365</v>
      </c>
      <c r="I521" s="3">
        <v>30.9</v>
      </c>
      <c r="J521" s="20" t="str">
        <f t="shared" si="149"/>
        <v>.</v>
      </c>
      <c r="K521" s="20" t="str">
        <f t="shared" si="150"/>
        <v>.</v>
      </c>
      <c r="L521" s="20" t="str">
        <f t="shared" si="162"/>
        <v>.</v>
      </c>
      <c r="M521" s="3">
        <v>51</v>
      </c>
      <c r="N521" s="20" t="str">
        <f>IF(B521=B521, N520, IF(M521=".",".",IF(M521&lt;22.5,"N",IF(M521&lt;67.5,"NE",IF(M521&lt;112.5,"E",IF(M521&lt;157.5,"SE",IF(M521&lt;202.5,"S",IF(M521&lt;247.5,"SW",IF(M521&lt;292.5,"W",IF(M521&lt;337.5,"NW","N"))))))))))</f>
        <v>SW</v>
      </c>
      <c r="O521" s="20" t="str">
        <f t="shared" si="151"/>
        <v>.</v>
      </c>
      <c r="P521" s="20" t="str">
        <f t="shared" si="164"/>
        <v>.</v>
      </c>
      <c r="Q521" s="21">
        <f t="shared" si="152"/>
        <v>0</v>
      </c>
      <c r="R521" s="21">
        <f t="shared" si="153"/>
        <v>6.9999999999999947</v>
      </c>
      <c r="S521" s="8">
        <v>1</v>
      </c>
      <c r="T521" s="21" t="s">
        <v>4</v>
      </c>
      <c r="U521" s="21" t="str">
        <f t="shared" si="163"/>
        <v>.</v>
      </c>
      <c r="V521" s="3" t="s">
        <v>6</v>
      </c>
      <c r="W521" s="3">
        <v>1.5</v>
      </c>
      <c r="X521" s="3" t="s">
        <v>4</v>
      </c>
      <c r="Y521" s="14">
        <v>2</v>
      </c>
      <c r="Z521" s="14">
        <v>1</v>
      </c>
      <c r="AA521" s="14">
        <v>0</v>
      </c>
      <c r="AB521" s="23">
        <f t="shared" si="147"/>
        <v>0</v>
      </c>
      <c r="AC521" s="3" t="s">
        <v>302</v>
      </c>
      <c r="AD521" s="25">
        <v>0</v>
      </c>
      <c r="AE521" s="20">
        <f t="shared" si="154"/>
        <v>0</v>
      </c>
      <c r="AF521" s="20">
        <f t="shared" si="155"/>
        <v>0</v>
      </c>
      <c r="AG521" s="20">
        <f t="shared" si="161"/>
        <v>1</v>
      </c>
      <c r="AH521" s="20">
        <f t="shared" si="156"/>
        <v>0</v>
      </c>
      <c r="AI521" s="20">
        <f t="shared" si="157"/>
        <v>73.82886633841224</v>
      </c>
      <c r="AJ521" s="20">
        <f t="shared" si="158"/>
        <v>59.785437149734562</v>
      </c>
      <c r="AK521" s="20">
        <f t="shared" si="159"/>
        <v>0</v>
      </c>
      <c r="AL521" s="19">
        <v>95</v>
      </c>
      <c r="AM521" s="23">
        <f t="shared" si="160"/>
        <v>28.956000000000003</v>
      </c>
      <c r="AN521" s="19">
        <v>0.89011791851710809</v>
      </c>
    </row>
    <row r="522" spans="1:40" ht="13.5" thickBot="1" x14ac:dyDescent="0.25">
      <c r="A522" s="5">
        <v>42571</v>
      </c>
      <c r="B522" s="3">
        <v>52</v>
      </c>
      <c r="C522" s="26" t="s">
        <v>358</v>
      </c>
      <c r="D522" s="6">
        <v>0.46736111111111112</v>
      </c>
      <c r="E522" s="13">
        <v>11</v>
      </c>
      <c r="F522" s="13">
        <f t="shared" si="148"/>
        <v>189.99999999999994</v>
      </c>
      <c r="G522" s="3">
        <v>26.6</v>
      </c>
      <c r="H522" s="3" t="s">
        <v>366</v>
      </c>
      <c r="I522" s="3">
        <v>24.5</v>
      </c>
      <c r="J522" s="20" t="str">
        <f t="shared" si="149"/>
        <v>.</v>
      </c>
      <c r="K522" s="20" t="str">
        <f t="shared" si="150"/>
        <v>.</v>
      </c>
      <c r="L522" s="20" t="str">
        <f t="shared" si="162"/>
        <v>.</v>
      </c>
      <c r="M522" s="3">
        <v>51</v>
      </c>
      <c r="N522" s="20" t="str">
        <f>IF(B522=B521, N521, IF(M522=".",".",IF(M522&lt;22.5,"N",IF(M522&lt;67.5,"NE",IF(M522&lt;112.5,"E",IF(M522&lt;157.5,"SE",IF(M522&lt;202.5,"S",IF(M522&lt;247.5,"SW",IF(M522&lt;292.5,"W",IF(M522&lt;337.5,"NW","N"))))))))))</f>
        <v>SW</v>
      </c>
      <c r="O522" s="20" t="str">
        <f t="shared" si="151"/>
        <v>.</v>
      </c>
      <c r="P522" s="20" t="str">
        <f t="shared" si="164"/>
        <v>.</v>
      </c>
      <c r="Q522" s="21">
        <f t="shared" si="152"/>
        <v>0</v>
      </c>
      <c r="R522" s="21">
        <f t="shared" si="153"/>
        <v>6.9999999999999947</v>
      </c>
      <c r="S522" s="8">
        <v>1</v>
      </c>
      <c r="T522" s="21" t="s">
        <v>4</v>
      </c>
      <c r="U522" s="21" t="str">
        <f t="shared" si="163"/>
        <v>.</v>
      </c>
      <c r="V522" s="3" t="s">
        <v>6</v>
      </c>
      <c r="W522" s="3">
        <v>3.9</v>
      </c>
      <c r="X522" s="3" t="s">
        <v>10</v>
      </c>
      <c r="Y522" s="14">
        <v>0</v>
      </c>
      <c r="Z522" s="14">
        <v>0</v>
      </c>
      <c r="AA522" s="14">
        <v>1</v>
      </c>
      <c r="AB522" s="23">
        <f t="shared" ref="AB522:AB585" si="165">IF(AA522=0,0,IF(AA522=".",".",IF(AA522=AA521,".",1)))</f>
        <v>1</v>
      </c>
      <c r="AC522" s="3" t="s">
        <v>302</v>
      </c>
      <c r="AD522" s="25">
        <v>0</v>
      </c>
      <c r="AE522" s="20">
        <f t="shared" si="154"/>
        <v>0</v>
      </c>
      <c r="AF522" s="20">
        <f t="shared" si="155"/>
        <v>0</v>
      </c>
      <c r="AG522" s="20">
        <f t="shared" si="161"/>
        <v>1</v>
      </c>
      <c r="AH522" s="20">
        <f t="shared" si="156"/>
        <v>0</v>
      </c>
      <c r="AI522" s="20">
        <f t="shared" si="157"/>
        <v>73.82886633841224</v>
      </c>
      <c r="AJ522" s="20">
        <f t="shared" si="158"/>
        <v>59.785437149734562</v>
      </c>
      <c r="AK522" s="20">
        <f t="shared" si="159"/>
        <v>0</v>
      </c>
      <c r="AL522" s="19">
        <v>95</v>
      </c>
      <c r="AM522" s="23">
        <f t="shared" si="160"/>
        <v>28.956000000000003</v>
      </c>
      <c r="AN522" s="19">
        <v>0.89011791851710809</v>
      </c>
    </row>
    <row r="523" spans="1:40" ht="13.5" thickBot="1" x14ac:dyDescent="0.25">
      <c r="A523" s="5">
        <v>42571</v>
      </c>
      <c r="B523" s="3">
        <v>52</v>
      </c>
      <c r="C523" s="26" t="s">
        <v>358</v>
      </c>
      <c r="D523" s="6">
        <v>0.50277777777777777</v>
      </c>
      <c r="E523" s="13">
        <v>12</v>
      </c>
      <c r="F523" s="13">
        <f t="shared" si="148"/>
        <v>240.99999999999991</v>
      </c>
      <c r="G523" s="3">
        <v>29.6</v>
      </c>
      <c r="H523" s="3" t="s">
        <v>366</v>
      </c>
      <c r="I523" s="3">
        <v>25</v>
      </c>
      <c r="J523" s="20" t="str">
        <f t="shared" si="149"/>
        <v>.</v>
      </c>
      <c r="K523" s="20" t="str">
        <f t="shared" si="150"/>
        <v>.</v>
      </c>
      <c r="L523" s="20" t="str">
        <f t="shared" si="162"/>
        <v>.</v>
      </c>
      <c r="M523" s="3">
        <v>51</v>
      </c>
      <c r="N523" s="20" t="str">
        <f>IF(B523=B523, N522, IF(M523=".",".",IF(M523&lt;22.5,"N",IF(M523&lt;67.5,"NE",IF(M523&lt;112.5,"E",IF(M523&lt;157.5,"SE",IF(M523&lt;202.5,"S",IF(M523&lt;247.5,"SW",IF(M523&lt;292.5,"W",IF(M523&lt;337.5,"NW","N"))))))))))</f>
        <v>SW</v>
      </c>
      <c r="O523" s="20" t="str">
        <f t="shared" si="151"/>
        <v>.</v>
      </c>
      <c r="P523" s="20" t="str">
        <f t="shared" si="164"/>
        <v>.</v>
      </c>
      <c r="Q523" s="21">
        <f t="shared" si="152"/>
        <v>0</v>
      </c>
      <c r="R523" s="21">
        <f t="shared" si="153"/>
        <v>6.9999999999999947</v>
      </c>
      <c r="S523" s="8">
        <v>1</v>
      </c>
      <c r="T523" s="21" t="s">
        <v>4</v>
      </c>
      <c r="U523" s="21" t="str">
        <f t="shared" si="163"/>
        <v>.</v>
      </c>
      <c r="V523" s="3" t="s">
        <v>6</v>
      </c>
      <c r="W523" s="3">
        <v>1.2</v>
      </c>
      <c r="X523" s="3" t="s">
        <v>4</v>
      </c>
      <c r="Y523" s="14">
        <v>0</v>
      </c>
      <c r="Z523" s="14">
        <v>0</v>
      </c>
      <c r="AA523" s="14">
        <v>1</v>
      </c>
      <c r="AB523" s="23" t="str">
        <f t="shared" si="165"/>
        <v>.</v>
      </c>
      <c r="AC523" s="3" t="s">
        <v>302</v>
      </c>
      <c r="AD523" s="25">
        <v>0</v>
      </c>
      <c r="AE523" s="20">
        <f t="shared" si="154"/>
        <v>0</v>
      </c>
      <c r="AF523" s="20">
        <f t="shared" si="155"/>
        <v>0</v>
      </c>
      <c r="AG523" s="20">
        <f t="shared" si="161"/>
        <v>1</v>
      </c>
      <c r="AH523" s="20">
        <f t="shared" si="156"/>
        <v>0</v>
      </c>
      <c r="AI523" s="20">
        <f t="shared" si="157"/>
        <v>73.82886633841224</v>
      </c>
      <c r="AJ523" s="20">
        <f t="shared" si="158"/>
        <v>59.785437149734562</v>
      </c>
      <c r="AK523" s="20">
        <f t="shared" si="159"/>
        <v>0</v>
      </c>
      <c r="AL523" s="19">
        <v>95</v>
      </c>
      <c r="AM523" s="23">
        <f t="shared" si="160"/>
        <v>28.956000000000003</v>
      </c>
      <c r="AN523" s="19">
        <v>0.89011791851710809</v>
      </c>
    </row>
    <row r="524" spans="1:40" ht="13.5" thickBot="1" x14ac:dyDescent="0.25">
      <c r="A524" s="5">
        <v>42571</v>
      </c>
      <c r="B524" s="3">
        <v>52</v>
      </c>
      <c r="C524" s="26" t="s">
        <v>358</v>
      </c>
      <c r="D524" s="6">
        <v>0.54652777777777783</v>
      </c>
      <c r="E524" s="13">
        <v>13</v>
      </c>
      <c r="F524" s="13">
        <f t="shared" si="148"/>
        <v>304</v>
      </c>
      <c r="G524" s="3">
        <v>56.4</v>
      </c>
      <c r="H524" s="3" t="s">
        <v>365</v>
      </c>
      <c r="I524" s="3">
        <v>29.7</v>
      </c>
      <c r="J524" s="20" t="str">
        <f t="shared" si="149"/>
        <v>.</v>
      </c>
      <c r="K524" s="20" t="str">
        <f t="shared" si="150"/>
        <v>.</v>
      </c>
      <c r="L524" s="20" t="str">
        <f t="shared" si="162"/>
        <v>.</v>
      </c>
      <c r="M524" s="3">
        <v>51</v>
      </c>
      <c r="N524" s="20" t="str">
        <f>IF(B524=B523, N523, IF(M524=".",".",IF(M524&lt;22.5,"N",IF(M524&lt;67.5,"NE",IF(M524&lt;112.5,"E",IF(M524&lt;157.5,"SE",IF(M524&lt;202.5,"S",IF(M524&lt;247.5,"SW",IF(M524&lt;292.5,"W",IF(M524&lt;337.5,"NW","N"))))))))))</f>
        <v>SW</v>
      </c>
      <c r="O524" s="20" t="str">
        <f t="shared" si="151"/>
        <v>.</v>
      </c>
      <c r="P524" s="20" t="str">
        <f t="shared" si="164"/>
        <v>.</v>
      </c>
      <c r="Q524" s="21">
        <f t="shared" si="152"/>
        <v>0</v>
      </c>
      <c r="R524" s="21">
        <f t="shared" si="153"/>
        <v>6.9999999999999947</v>
      </c>
      <c r="S524" s="8">
        <v>1</v>
      </c>
      <c r="T524" s="21" t="s">
        <v>4</v>
      </c>
      <c r="U524" s="21" t="str">
        <f t="shared" si="163"/>
        <v>.</v>
      </c>
      <c r="V524" s="3" t="s">
        <v>6</v>
      </c>
      <c r="W524" s="3">
        <v>1.5</v>
      </c>
      <c r="X524" s="3" t="s">
        <v>4</v>
      </c>
      <c r="Y524" s="14">
        <v>0</v>
      </c>
      <c r="Z524" s="14">
        <v>0</v>
      </c>
      <c r="AA524" s="14">
        <v>1</v>
      </c>
      <c r="AB524" s="23" t="str">
        <f t="shared" si="165"/>
        <v>.</v>
      </c>
      <c r="AC524" s="3" t="s">
        <v>302</v>
      </c>
      <c r="AD524" s="25">
        <v>0</v>
      </c>
      <c r="AE524" s="20">
        <f t="shared" si="154"/>
        <v>0</v>
      </c>
      <c r="AF524" s="20">
        <f t="shared" si="155"/>
        <v>0</v>
      </c>
      <c r="AG524" s="20">
        <f t="shared" si="161"/>
        <v>1</v>
      </c>
      <c r="AH524" s="20">
        <f t="shared" si="156"/>
        <v>0</v>
      </c>
      <c r="AI524" s="20">
        <f t="shared" si="157"/>
        <v>73.82886633841224</v>
      </c>
      <c r="AJ524" s="20">
        <f t="shared" si="158"/>
        <v>59.785437149734562</v>
      </c>
      <c r="AK524" s="20">
        <f t="shared" si="159"/>
        <v>0</v>
      </c>
      <c r="AL524" s="19">
        <v>95</v>
      </c>
      <c r="AM524" s="23">
        <f t="shared" si="160"/>
        <v>28.956000000000003</v>
      </c>
      <c r="AN524" s="19">
        <v>0.89011791851710809</v>
      </c>
    </row>
    <row r="525" spans="1:40" ht="13.5" thickBot="1" x14ac:dyDescent="0.25">
      <c r="A525" s="5">
        <v>42571</v>
      </c>
      <c r="B525" s="3">
        <v>52</v>
      </c>
      <c r="C525" s="26" t="s">
        <v>358</v>
      </c>
      <c r="D525" s="6">
        <v>0.59166666666666667</v>
      </c>
      <c r="E525" s="13">
        <v>14</v>
      </c>
      <c r="F525" s="13">
        <f t="shared" si="148"/>
        <v>368.99999999999994</v>
      </c>
      <c r="G525" s="3">
        <v>55.4</v>
      </c>
      <c r="H525" s="3" t="s">
        <v>365</v>
      </c>
      <c r="I525" s="3">
        <v>30.7</v>
      </c>
      <c r="J525" s="20" t="str">
        <f t="shared" si="149"/>
        <v>.</v>
      </c>
      <c r="K525" s="20" t="str">
        <f t="shared" si="150"/>
        <v>.</v>
      </c>
      <c r="L525" s="20" t="str">
        <f t="shared" si="162"/>
        <v>.</v>
      </c>
      <c r="M525" s="3">
        <v>51</v>
      </c>
      <c r="N525" s="20" t="str">
        <f>IF(B525=B525, N524, IF(M525=".",".",IF(M525&lt;22.5,"N",IF(M525&lt;67.5,"NE",IF(M525&lt;112.5,"E",IF(M525&lt;157.5,"SE",IF(M525&lt;202.5,"S",IF(M525&lt;247.5,"SW",IF(M525&lt;292.5,"W",IF(M525&lt;337.5,"NW","N"))))))))))</f>
        <v>SW</v>
      </c>
      <c r="O525" s="20" t="str">
        <f t="shared" si="151"/>
        <v>.</v>
      </c>
      <c r="P525" s="20" t="str">
        <f t="shared" si="164"/>
        <v>.</v>
      </c>
      <c r="Q525" s="21">
        <f t="shared" si="152"/>
        <v>0</v>
      </c>
      <c r="R525" s="21">
        <f t="shared" si="153"/>
        <v>6.9999999999999947</v>
      </c>
      <c r="S525" s="8">
        <v>1</v>
      </c>
      <c r="T525" s="21">
        <f>SQRT((AJ525-AJ519)^2+(AI525-AI519)^2)</f>
        <v>6.9999999999999947</v>
      </c>
      <c r="U525" s="21">
        <f t="shared" si="163"/>
        <v>1</v>
      </c>
      <c r="V525" s="3" t="s">
        <v>6</v>
      </c>
      <c r="W525" s="3">
        <v>2.9</v>
      </c>
      <c r="X525" s="3" t="s">
        <v>4</v>
      </c>
      <c r="Y525" s="14">
        <v>0</v>
      </c>
      <c r="Z525" s="14">
        <v>0</v>
      </c>
      <c r="AA525" s="14">
        <v>1</v>
      </c>
      <c r="AB525" s="23" t="str">
        <f t="shared" si="165"/>
        <v>.</v>
      </c>
      <c r="AC525" s="3" t="s">
        <v>302</v>
      </c>
      <c r="AD525" s="25">
        <v>0</v>
      </c>
      <c r="AE525" s="20">
        <f t="shared" si="154"/>
        <v>0</v>
      </c>
      <c r="AF525" s="20">
        <f t="shared" si="155"/>
        <v>0</v>
      </c>
      <c r="AG525" s="20">
        <f t="shared" si="161"/>
        <v>1</v>
      </c>
      <c r="AH525" s="20">
        <f t="shared" si="156"/>
        <v>0</v>
      </c>
      <c r="AI525" s="20">
        <f t="shared" si="157"/>
        <v>73.82886633841224</v>
      </c>
      <c r="AJ525" s="20">
        <f t="shared" si="158"/>
        <v>59.785437149734562</v>
      </c>
      <c r="AK525" s="20">
        <f t="shared" si="159"/>
        <v>0</v>
      </c>
      <c r="AL525" s="19">
        <v>95</v>
      </c>
      <c r="AM525" s="23">
        <f t="shared" si="160"/>
        <v>28.956000000000003</v>
      </c>
      <c r="AN525" s="19">
        <v>0.89011791851710809</v>
      </c>
    </row>
    <row r="526" spans="1:40" ht="13.5" thickBot="1" x14ac:dyDescent="0.25">
      <c r="A526" s="5">
        <v>42571</v>
      </c>
      <c r="B526" s="3">
        <v>52</v>
      </c>
      <c r="C526" s="26" t="s">
        <v>358</v>
      </c>
      <c r="D526" s="6">
        <v>0.62986111111111109</v>
      </c>
      <c r="E526" s="13">
        <v>15</v>
      </c>
      <c r="F526" s="13">
        <f t="shared" si="148"/>
        <v>423.99999999999989</v>
      </c>
      <c r="G526" s="3">
        <v>52.6</v>
      </c>
      <c r="H526" s="3" t="s">
        <v>365</v>
      </c>
      <c r="I526" s="3">
        <v>31.6</v>
      </c>
      <c r="J526" s="20" t="str">
        <f t="shared" si="149"/>
        <v>.</v>
      </c>
      <c r="K526" s="20" t="str">
        <f t="shared" si="150"/>
        <v>.</v>
      </c>
      <c r="L526" s="20" t="str">
        <f t="shared" si="162"/>
        <v>.</v>
      </c>
      <c r="M526" s="3" t="s">
        <v>4</v>
      </c>
      <c r="N526" s="20" t="str">
        <f>IF(B526=B525, N525, IF(M526=".",".",IF(M526&lt;22.5,"N",IF(M526&lt;67.5,"NE",IF(M526&lt;112.5,"E",IF(M526&lt;157.5,"SE",IF(M526&lt;202.5,"S",IF(M526&lt;247.5,"SW",IF(M526&lt;292.5,"W",IF(M526&lt;337.5,"NW","N"))))))))))</f>
        <v>SW</v>
      </c>
      <c r="O526" s="20" t="str">
        <f t="shared" si="151"/>
        <v>.</v>
      </c>
      <c r="P526" s="20" t="str">
        <f t="shared" si="164"/>
        <v>.</v>
      </c>
      <c r="Q526" s="21" t="str">
        <f t="shared" si="152"/>
        <v>.</v>
      </c>
      <c r="R526" s="21" t="str">
        <f t="shared" si="153"/>
        <v>.</v>
      </c>
      <c r="S526" s="8" t="s">
        <v>4</v>
      </c>
      <c r="T526" s="21" t="s">
        <v>4</v>
      </c>
      <c r="U526" s="21" t="str">
        <f t="shared" si="163"/>
        <v>.</v>
      </c>
      <c r="V526" s="3" t="s">
        <v>4</v>
      </c>
      <c r="W526" s="3">
        <v>3.7</v>
      </c>
      <c r="X526" s="3" t="s">
        <v>147</v>
      </c>
      <c r="Y526" s="14">
        <v>0</v>
      </c>
      <c r="Z526" s="14">
        <v>0</v>
      </c>
      <c r="AA526" s="14">
        <v>1</v>
      </c>
      <c r="AB526" s="23" t="str">
        <f t="shared" si="165"/>
        <v>.</v>
      </c>
      <c r="AC526" s="3" t="s">
        <v>302</v>
      </c>
      <c r="AD526" s="25">
        <v>0</v>
      </c>
      <c r="AE526" s="20" t="str">
        <f t="shared" si="154"/>
        <v>.</v>
      </c>
      <c r="AF526" s="20" t="str">
        <f t="shared" si="155"/>
        <v>.</v>
      </c>
      <c r="AG526" s="20" t="str">
        <f t="shared" si="161"/>
        <v>.</v>
      </c>
      <c r="AH526" s="20" t="str">
        <f t="shared" si="156"/>
        <v>.</v>
      </c>
      <c r="AI526" s="20" t="str">
        <f t="shared" si="157"/>
        <v>.</v>
      </c>
      <c r="AJ526" s="20" t="str">
        <f t="shared" si="158"/>
        <v>.</v>
      </c>
      <c r="AK526" s="20" t="str">
        <f t="shared" si="159"/>
        <v>.</v>
      </c>
      <c r="AL526" s="19" t="s">
        <v>4</v>
      </c>
      <c r="AM526" s="23" t="str">
        <f t="shared" si="160"/>
        <v>.</v>
      </c>
      <c r="AN526" s="19" t="s">
        <v>4</v>
      </c>
    </row>
    <row r="527" spans="1:40" ht="13.5" thickBot="1" x14ac:dyDescent="0.25">
      <c r="A527" s="5">
        <v>42571</v>
      </c>
      <c r="B527" s="3">
        <v>52</v>
      </c>
      <c r="C527" s="26" t="s">
        <v>358</v>
      </c>
      <c r="D527" s="6">
        <v>0.67499999999999993</v>
      </c>
      <c r="E527" s="13">
        <v>16</v>
      </c>
      <c r="F527" s="13">
        <f t="shared" si="148"/>
        <v>488.99999999999983</v>
      </c>
      <c r="G527" s="3">
        <v>47.5</v>
      </c>
      <c r="H527" s="3" t="s">
        <v>365</v>
      </c>
      <c r="I527" s="3">
        <v>35.1</v>
      </c>
      <c r="J527" s="20" t="str">
        <f t="shared" si="149"/>
        <v>.</v>
      </c>
      <c r="K527" s="20" t="str">
        <f t="shared" si="150"/>
        <v>.</v>
      </c>
      <c r="L527" s="20" t="str">
        <f t="shared" si="162"/>
        <v>.</v>
      </c>
      <c r="M527" s="3" t="s">
        <v>4</v>
      </c>
      <c r="N527" s="20" t="str">
        <f>IF(B527=B526, N526, IF(M527=".",".",IF(M527&lt;22.5,"N",IF(M527&lt;67.5,"NE",IF(M527&lt;112.5,"E",IF(M527&lt;157.5,"SE",IF(M527&lt;202.5,"S",IF(M527&lt;247.5,"SW",IF(M527&lt;292.5,"W",IF(M527&lt;337.5,"NW","N"))))))))))</f>
        <v>SW</v>
      </c>
      <c r="O527" s="20" t="str">
        <f t="shared" si="151"/>
        <v>.</v>
      </c>
      <c r="P527" s="20" t="str">
        <f t="shared" si="164"/>
        <v>.</v>
      </c>
      <c r="Q527" s="21" t="str">
        <f t="shared" si="152"/>
        <v>.</v>
      </c>
      <c r="R527" s="21" t="str">
        <f t="shared" si="153"/>
        <v>.</v>
      </c>
      <c r="S527" s="8" t="s">
        <v>4</v>
      </c>
      <c r="T527" s="21" t="s">
        <v>4</v>
      </c>
      <c r="U527" s="21" t="str">
        <f t="shared" si="163"/>
        <v>.</v>
      </c>
      <c r="V527" s="3" t="s">
        <v>4</v>
      </c>
      <c r="W527" s="3">
        <v>3</v>
      </c>
      <c r="X527" s="3" t="s">
        <v>147</v>
      </c>
      <c r="Y527" s="14">
        <v>0</v>
      </c>
      <c r="Z527" s="14">
        <v>0</v>
      </c>
      <c r="AA527" s="14">
        <v>1</v>
      </c>
      <c r="AB527" s="23" t="str">
        <f t="shared" si="165"/>
        <v>.</v>
      </c>
      <c r="AC527" s="3" t="s">
        <v>302</v>
      </c>
      <c r="AD527" s="25">
        <v>0</v>
      </c>
      <c r="AE527" s="20" t="str">
        <f t="shared" si="154"/>
        <v>.</v>
      </c>
      <c r="AF527" s="20" t="str">
        <f t="shared" si="155"/>
        <v>.</v>
      </c>
      <c r="AG527" s="20" t="str">
        <f t="shared" si="161"/>
        <v>.</v>
      </c>
      <c r="AH527" s="20" t="str">
        <f t="shared" si="156"/>
        <v>.</v>
      </c>
      <c r="AI527" s="20" t="str">
        <f t="shared" si="157"/>
        <v>.</v>
      </c>
      <c r="AJ527" s="20" t="str">
        <f t="shared" si="158"/>
        <v>.</v>
      </c>
      <c r="AK527" s="20" t="str">
        <f t="shared" si="159"/>
        <v>.</v>
      </c>
      <c r="AL527" s="19" t="s">
        <v>4</v>
      </c>
      <c r="AM527" s="23" t="str">
        <f t="shared" si="160"/>
        <v>.</v>
      </c>
      <c r="AN527" s="19" t="s">
        <v>4</v>
      </c>
    </row>
    <row r="528" spans="1:40" ht="13.5" thickBot="1" x14ac:dyDescent="0.25">
      <c r="A528" s="5">
        <v>42571</v>
      </c>
      <c r="B528" s="3">
        <v>52</v>
      </c>
      <c r="C528" s="26" t="s">
        <v>358</v>
      </c>
      <c r="D528" s="6">
        <v>0.71111111111111114</v>
      </c>
      <c r="E528" s="13">
        <v>17</v>
      </c>
      <c r="F528" s="13">
        <f t="shared" si="148"/>
        <v>541</v>
      </c>
      <c r="G528" s="3">
        <v>35.6</v>
      </c>
      <c r="H528" s="3" t="s">
        <v>365</v>
      </c>
      <c r="I528" s="3">
        <v>30.4</v>
      </c>
      <c r="J528" s="20" t="str">
        <f t="shared" si="149"/>
        <v>.</v>
      </c>
      <c r="K528" s="20" t="str">
        <f t="shared" si="150"/>
        <v>.</v>
      </c>
      <c r="L528" s="20" t="str">
        <f t="shared" si="162"/>
        <v>.</v>
      </c>
      <c r="M528" s="3" t="s">
        <v>4</v>
      </c>
      <c r="N528" s="20" t="str">
        <f>IF(B528=B528, N527, IF(M528=".",".",IF(M528&lt;22.5,"N",IF(M528&lt;67.5,"NE",IF(M528&lt;112.5,"E",IF(M528&lt;157.5,"SE",IF(M528&lt;202.5,"S",IF(M528&lt;247.5,"SW",IF(M528&lt;292.5,"W",IF(M528&lt;337.5,"NW","N"))))))))))</f>
        <v>SW</v>
      </c>
      <c r="O528" s="20" t="str">
        <f t="shared" si="151"/>
        <v>.</v>
      </c>
      <c r="P528" s="20" t="str">
        <f t="shared" si="164"/>
        <v>.</v>
      </c>
      <c r="Q528" s="21" t="str">
        <f t="shared" si="152"/>
        <v>.</v>
      </c>
      <c r="R528" s="21" t="str">
        <f t="shared" si="153"/>
        <v>.</v>
      </c>
      <c r="S528" s="8" t="s">
        <v>4</v>
      </c>
      <c r="T528" s="21" t="s">
        <v>4</v>
      </c>
      <c r="U528" s="21" t="str">
        <f t="shared" si="163"/>
        <v>.</v>
      </c>
      <c r="V528" s="3" t="s">
        <v>4</v>
      </c>
      <c r="W528" s="3">
        <v>2.7</v>
      </c>
      <c r="X528" s="3" t="s">
        <v>147</v>
      </c>
      <c r="Y528" s="14">
        <v>0</v>
      </c>
      <c r="Z528" s="14">
        <v>0</v>
      </c>
      <c r="AA528" s="14">
        <v>1</v>
      </c>
      <c r="AB528" s="23" t="str">
        <f t="shared" si="165"/>
        <v>.</v>
      </c>
      <c r="AC528" s="3" t="s">
        <v>302</v>
      </c>
      <c r="AD528" s="25">
        <v>0</v>
      </c>
      <c r="AE528" s="20" t="str">
        <f t="shared" si="154"/>
        <v>.</v>
      </c>
      <c r="AF528" s="20" t="str">
        <f t="shared" si="155"/>
        <v>.</v>
      </c>
      <c r="AG528" s="20" t="str">
        <f t="shared" si="161"/>
        <v>.</v>
      </c>
      <c r="AH528" s="20" t="str">
        <f t="shared" si="156"/>
        <v>.</v>
      </c>
      <c r="AI528" s="20" t="str">
        <f t="shared" si="157"/>
        <v>.</v>
      </c>
      <c r="AJ528" s="20" t="str">
        <f t="shared" si="158"/>
        <v>.</v>
      </c>
      <c r="AK528" s="20" t="str">
        <f t="shared" si="159"/>
        <v>.</v>
      </c>
      <c r="AL528" s="19" t="s">
        <v>4</v>
      </c>
      <c r="AM528" s="23" t="str">
        <f t="shared" si="160"/>
        <v>.</v>
      </c>
      <c r="AN528" s="19" t="s">
        <v>4</v>
      </c>
    </row>
    <row r="529" spans="1:40" ht="13.5" thickBot="1" x14ac:dyDescent="0.25">
      <c r="A529" s="5">
        <v>42571</v>
      </c>
      <c r="B529" s="3">
        <v>52</v>
      </c>
      <c r="C529" s="26" t="s">
        <v>358</v>
      </c>
      <c r="D529" s="6">
        <v>0.75069444444444444</v>
      </c>
      <c r="E529" s="13">
        <v>18</v>
      </c>
      <c r="F529" s="13">
        <f t="shared" si="148"/>
        <v>598</v>
      </c>
      <c r="G529" s="3">
        <v>31</v>
      </c>
      <c r="H529" s="3" t="s">
        <v>365</v>
      </c>
      <c r="I529" s="3">
        <v>27.6</v>
      </c>
      <c r="J529" s="20" t="str">
        <f t="shared" si="149"/>
        <v>.</v>
      </c>
      <c r="K529" s="20" t="str">
        <f t="shared" si="150"/>
        <v>.</v>
      </c>
      <c r="L529" s="20" t="str">
        <f t="shared" si="162"/>
        <v>.</v>
      </c>
      <c r="M529" s="3" t="s">
        <v>4</v>
      </c>
      <c r="N529" s="20" t="str">
        <f>IF(B529=B528, N528, IF(M529=".",".",IF(M529&lt;22.5,"N",IF(M529&lt;67.5,"NE",IF(M529&lt;112.5,"E",IF(M529&lt;157.5,"SE",IF(M529&lt;202.5,"S",IF(M529&lt;247.5,"SW",IF(M529&lt;292.5,"W",IF(M529&lt;337.5,"NW","N"))))))))))</f>
        <v>SW</v>
      </c>
      <c r="O529" s="20" t="str">
        <f t="shared" si="151"/>
        <v>.</v>
      </c>
      <c r="P529" s="20" t="str">
        <f t="shared" si="164"/>
        <v>.</v>
      </c>
      <c r="Q529" s="21" t="str">
        <f t="shared" si="152"/>
        <v>.</v>
      </c>
      <c r="R529" s="21" t="str">
        <f t="shared" si="153"/>
        <v>.</v>
      </c>
      <c r="S529" s="8" t="s">
        <v>4</v>
      </c>
      <c r="T529" s="21" t="s">
        <v>4</v>
      </c>
      <c r="U529" s="21" t="str">
        <f t="shared" si="163"/>
        <v>.</v>
      </c>
      <c r="V529" s="3" t="s">
        <v>4</v>
      </c>
      <c r="W529" s="3">
        <v>1.7</v>
      </c>
      <c r="X529" s="3" t="s">
        <v>147</v>
      </c>
      <c r="Y529" s="14">
        <v>0</v>
      </c>
      <c r="Z529" s="14">
        <v>0</v>
      </c>
      <c r="AA529" s="14">
        <v>1</v>
      </c>
      <c r="AB529" s="23" t="str">
        <f t="shared" si="165"/>
        <v>.</v>
      </c>
      <c r="AC529" s="3" t="s">
        <v>302</v>
      </c>
      <c r="AD529" s="25">
        <v>0</v>
      </c>
      <c r="AE529" s="20" t="str">
        <f t="shared" si="154"/>
        <v>.</v>
      </c>
      <c r="AF529" s="20" t="str">
        <f t="shared" si="155"/>
        <v>.</v>
      </c>
      <c r="AG529" s="20" t="str">
        <f t="shared" si="161"/>
        <v>.</v>
      </c>
      <c r="AH529" s="20" t="str">
        <f t="shared" si="156"/>
        <v>.</v>
      </c>
      <c r="AI529" s="20" t="str">
        <f t="shared" si="157"/>
        <v>.</v>
      </c>
      <c r="AJ529" s="20" t="str">
        <f t="shared" si="158"/>
        <v>.</v>
      </c>
      <c r="AK529" s="20" t="str">
        <f t="shared" si="159"/>
        <v>.</v>
      </c>
      <c r="AL529" s="19" t="s">
        <v>4</v>
      </c>
      <c r="AM529" s="23" t="str">
        <f t="shared" si="160"/>
        <v>.</v>
      </c>
      <c r="AN529" s="19" t="s">
        <v>4</v>
      </c>
    </row>
    <row r="530" spans="1:40" ht="13.5" thickBot="1" x14ac:dyDescent="0.25">
      <c r="A530" s="5">
        <v>42571</v>
      </c>
      <c r="B530" s="3">
        <v>53</v>
      </c>
      <c r="C530" s="26" t="s">
        <v>358</v>
      </c>
      <c r="D530" s="6">
        <v>0.3354166666666667</v>
      </c>
      <c r="E530" s="13">
        <v>8</v>
      </c>
      <c r="F530" s="13">
        <f t="shared" si="148"/>
        <v>0</v>
      </c>
      <c r="G530" s="3">
        <v>26.5</v>
      </c>
      <c r="H530" s="3" t="s">
        <v>366</v>
      </c>
      <c r="I530" s="3">
        <v>23.7</v>
      </c>
      <c r="J530" s="20" t="str">
        <f t="shared" si="149"/>
        <v>.</v>
      </c>
      <c r="K530" s="20" t="str">
        <f t="shared" si="150"/>
        <v>.</v>
      </c>
      <c r="L530" s="20" t="str">
        <f t="shared" si="162"/>
        <v>.</v>
      </c>
      <c r="M530" s="3">
        <v>51</v>
      </c>
      <c r="N530" s="20" t="str">
        <f>IF(B530=B530, N529, IF(M530=".",".",IF(M530&lt;22.5,"N",IF(M530&lt;67.5,"NE",IF(M530&lt;112.5,"E",IF(M530&lt;157.5,"SE",IF(M530&lt;202.5,"S",IF(M530&lt;247.5,"SW",IF(M530&lt;292.5,"W",IF(M530&lt;337.5,"NW","N"))))))))))</f>
        <v>SW</v>
      </c>
      <c r="O530" s="20" t="str">
        <f t="shared" si="151"/>
        <v>.</v>
      </c>
      <c r="P530" s="20" t="str">
        <f t="shared" si="164"/>
        <v>.</v>
      </c>
      <c r="Q530" s="21">
        <f t="shared" si="152"/>
        <v>0</v>
      </c>
      <c r="R530" s="21">
        <f t="shared" si="153"/>
        <v>0</v>
      </c>
      <c r="S530" s="8">
        <v>1</v>
      </c>
      <c r="T530" s="21" t="s">
        <v>4</v>
      </c>
      <c r="U530" s="21" t="str">
        <f t="shared" si="163"/>
        <v>.</v>
      </c>
      <c r="V530" s="3" t="s">
        <v>128</v>
      </c>
      <c r="W530" s="3">
        <v>1.9</v>
      </c>
      <c r="X530" s="3" t="s">
        <v>4</v>
      </c>
      <c r="Y530" s="14">
        <v>2</v>
      </c>
      <c r="Z530" s="14">
        <v>1</v>
      </c>
      <c r="AA530" s="14">
        <v>0</v>
      </c>
      <c r="AB530" s="23">
        <f t="shared" si="165"/>
        <v>0</v>
      </c>
      <c r="AC530" s="3" t="s">
        <v>303</v>
      </c>
      <c r="AD530" s="25">
        <v>0</v>
      </c>
      <c r="AE530" s="20" t="str">
        <f t="shared" si="154"/>
        <v>.</v>
      </c>
      <c r="AF530" s="20" t="str">
        <f t="shared" si="155"/>
        <v>.</v>
      </c>
      <c r="AG530" s="20" t="str">
        <f t="shared" si="161"/>
        <v>.</v>
      </c>
      <c r="AH530" s="20" t="str">
        <f t="shared" si="156"/>
        <v>.</v>
      </c>
      <c r="AI530" s="20">
        <f t="shared" si="157"/>
        <v>79.268888068611034</v>
      </c>
      <c r="AJ530" s="20">
        <f t="shared" si="158"/>
        <v>64.190679887083419</v>
      </c>
      <c r="AK530" s="20" t="str">
        <f t="shared" si="159"/>
        <v>.</v>
      </c>
      <c r="AL530" s="19">
        <v>102</v>
      </c>
      <c r="AM530" s="23">
        <f t="shared" si="160"/>
        <v>31.089600000000001</v>
      </c>
      <c r="AN530" s="19">
        <v>0.89011791851710809</v>
      </c>
    </row>
    <row r="531" spans="1:40" ht="13.5" thickBot="1" x14ac:dyDescent="0.25">
      <c r="A531" s="5">
        <v>42571</v>
      </c>
      <c r="B531" s="3">
        <v>53</v>
      </c>
      <c r="C531" s="26" t="s">
        <v>358</v>
      </c>
      <c r="D531" s="6">
        <v>0.38055555555555554</v>
      </c>
      <c r="E531" s="13">
        <v>9</v>
      </c>
      <c r="F531" s="13">
        <f t="shared" si="148"/>
        <v>64.999999999999929</v>
      </c>
      <c r="G531" s="3">
        <v>37.200000000000003</v>
      </c>
      <c r="H531" s="3" t="s">
        <v>365</v>
      </c>
      <c r="I531" s="3">
        <v>26.8</v>
      </c>
      <c r="J531" s="20">
        <f t="shared" si="149"/>
        <v>2.2514747350726849</v>
      </c>
      <c r="K531" s="20">
        <f t="shared" si="150"/>
        <v>231</v>
      </c>
      <c r="L531" s="20">
        <f>K531-MOD(M530+180,360)</f>
        <v>0</v>
      </c>
      <c r="M531" s="3">
        <v>51</v>
      </c>
      <c r="N531" s="20" t="str">
        <f>IF(B531=B530, N530, IF(M531=".",".",IF(M531&lt;22.5,"N",IF(M531&lt;67.5,"NE",IF(M531&lt;112.5,"E",IF(M531&lt;157.5,"SE",IF(M531&lt;202.5,"S",IF(M531&lt;247.5,"SW",IF(M531&lt;292.5,"W",IF(M531&lt;337.5,"NW","N"))))))))))</f>
        <v>SW</v>
      </c>
      <c r="O531" s="20" t="str">
        <f t="shared" si="151"/>
        <v>SW</v>
      </c>
      <c r="P531" s="20">
        <f t="shared" si="164"/>
        <v>6</v>
      </c>
      <c r="Q531" s="21">
        <f t="shared" si="152"/>
        <v>6.9999999999999947</v>
      </c>
      <c r="R531" s="21">
        <f t="shared" si="153"/>
        <v>6.9999999999999947</v>
      </c>
      <c r="S531" s="8">
        <v>1</v>
      </c>
      <c r="T531" s="21" t="s">
        <v>4</v>
      </c>
      <c r="U531" s="21" t="str">
        <f t="shared" si="163"/>
        <v>.</v>
      </c>
      <c r="V531" s="3" t="s">
        <v>6</v>
      </c>
      <c r="W531" s="3">
        <v>2.8</v>
      </c>
      <c r="X531" s="3" t="s">
        <v>4</v>
      </c>
      <c r="Y531" s="14">
        <v>2</v>
      </c>
      <c r="Z531" s="14">
        <v>1</v>
      </c>
      <c r="AA531" s="14">
        <v>0</v>
      </c>
      <c r="AB531" s="23">
        <f t="shared" si="165"/>
        <v>0</v>
      </c>
      <c r="AC531" s="3" t="s">
        <v>303</v>
      </c>
      <c r="AD531" s="25">
        <v>0</v>
      </c>
      <c r="AE531" s="20">
        <f t="shared" si="154"/>
        <v>-4.405242737348857</v>
      </c>
      <c r="AF531" s="20">
        <f t="shared" si="155"/>
        <v>-4.405242737348857</v>
      </c>
      <c r="AG531" s="20">
        <f t="shared" si="161"/>
        <v>1</v>
      </c>
      <c r="AH531" s="20">
        <f t="shared" si="156"/>
        <v>6.9999999999999947</v>
      </c>
      <c r="AI531" s="20">
        <f t="shared" si="157"/>
        <v>73.82886633841224</v>
      </c>
      <c r="AJ531" s="20">
        <f t="shared" si="158"/>
        <v>59.785437149734562</v>
      </c>
      <c r="AK531" s="20">
        <f t="shared" si="159"/>
        <v>-5.4400217301987936</v>
      </c>
      <c r="AL531" s="19">
        <v>95</v>
      </c>
      <c r="AM531" s="23">
        <f t="shared" si="160"/>
        <v>28.956000000000003</v>
      </c>
      <c r="AN531" s="19">
        <v>0.89011791851710809</v>
      </c>
    </row>
    <row r="532" spans="1:40" ht="13.5" thickBot="1" x14ac:dyDescent="0.25">
      <c r="A532" s="5">
        <v>42571</v>
      </c>
      <c r="B532" s="3">
        <v>53</v>
      </c>
      <c r="C532" s="26" t="s">
        <v>358</v>
      </c>
      <c r="D532" s="6">
        <v>0.42291666666666666</v>
      </c>
      <c r="E532" s="13">
        <v>10</v>
      </c>
      <c r="F532" s="13">
        <f t="shared" si="148"/>
        <v>125.99999999999994</v>
      </c>
      <c r="G532" s="3">
        <v>50.2</v>
      </c>
      <c r="H532" s="3" t="s">
        <v>365</v>
      </c>
      <c r="I532" s="3">
        <v>30.9</v>
      </c>
      <c r="J532" s="20" t="str">
        <f t="shared" si="149"/>
        <v>.</v>
      </c>
      <c r="K532" s="20" t="str">
        <f t="shared" si="150"/>
        <v>.</v>
      </c>
      <c r="L532" s="20" t="str">
        <f t="shared" si="162"/>
        <v>.</v>
      </c>
      <c r="M532" s="3">
        <v>51</v>
      </c>
      <c r="N532" s="20" t="str">
        <f>IF(B532=B532, N531, IF(M532=".",".",IF(M532&lt;22.5,"N",IF(M532&lt;67.5,"NE",IF(M532&lt;112.5,"E",IF(M532&lt;157.5,"SE",IF(M532&lt;202.5,"S",IF(M532&lt;247.5,"SW",IF(M532&lt;292.5,"W",IF(M532&lt;337.5,"NW","N"))))))))))</f>
        <v>SW</v>
      </c>
      <c r="O532" s="20" t="str">
        <f t="shared" si="151"/>
        <v>.</v>
      </c>
      <c r="P532" s="20" t="str">
        <f t="shared" si="164"/>
        <v>.</v>
      </c>
      <c r="Q532" s="21">
        <f t="shared" si="152"/>
        <v>0</v>
      </c>
      <c r="R532" s="21">
        <f t="shared" si="153"/>
        <v>6.9999999999999947</v>
      </c>
      <c r="S532" s="8">
        <v>1</v>
      </c>
      <c r="T532" s="21" t="s">
        <v>4</v>
      </c>
      <c r="U532" s="21" t="str">
        <f t="shared" si="163"/>
        <v>.</v>
      </c>
      <c r="V532" s="3" t="s">
        <v>6</v>
      </c>
      <c r="W532" s="3">
        <v>1.5</v>
      </c>
      <c r="X532" s="3" t="s">
        <v>4</v>
      </c>
      <c r="Y532" s="14">
        <v>2</v>
      </c>
      <c r="Z532" s="14">
        <v>1</v>
      </c>
      <c r="AA532" s="14">
        <v>0</v>
      </c>
      <c r="AB532" s="23">
        <f t="shared" si="165"/>
        <v>0</v>
      </c>
      <c r="AC532" s="3" t="s">
        <v>303</v>
      </c>
      <c r="AD532" s="25">
        <v>0</v>
      </c>
      <c r="AE532" s="20">
        <f t="shared" si="154"/>
        <v>0</v>
      </c>
      <c r="AF532" s="20">
        <f t="shared" si="155"/>
        <v>0</v>
      </c>
      <c r="AG532" s="20">
        <f t="shared" si="161"/>
        <v>1</v>
      </c>
      <c r="AH532" s="20">
        <f t="shared" si="156"/>
        <v>0</v>
      </c>
      <c r="AI532" s="20">
        <f t="shared" si="157"/>
        <v>73.82886633841224</v>
      </c>
      <c r="AJ532" s="20">
        <f t="shared" si="158"/>
        <v>59.785437149734562</v>
      </c>
      <c r="AK532" s="20">
        <f t="shared" si="159"/>
        <v>0</v>
      </c>
      <c r="AL532" s="19">
        <v>95</v>
      </c>
      <c r="AM532" s="23">
        <f t="shared" si="160"/>
        <v>28.956000000000003</v>
      </c>
      <c r="AN532" s="19">
        <v>0.89011791851710809</v>
      </c>
    </row>
    <row r="533" spans="1:40" ht="13.5" thickBot="1" x14ac:dyDescent="0.25">
      <c r="A533" s="5">
        <v>42571</v>
      </c>
      <c r="B533" s="3">
        <v>53</v>
      </c>
      <c r="C533" s="26" t="s">
        <v>358</v>
      </c>
      <c r="D533" s="6">
        <v>0.46736111111111112</v>
      </c>
      <c r="E533" s="13">
        <v>11</v>
      </c>
      <c r="F533" s="13">
        <f t="shared" si="148"/>
        <v>189.99999999999994</v>
      </c>
      <c r="G533" s="3">
        <v>27.1</v>
      </c>
      <c r="H533" s="3" t="s">
        <v>366</v>
      </c>
      <c r="I533" s="3">
        <v>24.5</v>
      </c>
      <c r="J533" s="20" t="str">
        <f t="shared" si="149"/>
        <v>.</v>
      </c>
      <c r="K533" s="20" t="str">
        <f t="shared" si="150"/>
        <v>.</v>
      </c>
      <c r="L533" s="20" t="str">
        <f t="shared" si="162"/>
        <v>.</v>
      </c>
      <c r="M533" s="3">
        <v>51</v>
      </c>
      <c r="N533" s="20" t="str">
        <f>IF(B533=B532, N532, IF(M533=".",".",IF(M533&lt;22.5,"N",IF(M533&lt;67.5,"NE",IF(M533&lt;112.5,"E",IF(M533&lt;157.5,"SE",IF(M533&lt;202.5,"S",IF(M533&lt;247.5,"SW",IF(M533&lt;292.5,"W",IF(M533&lt;337.5,"NW","N"))))))))))</f>
        <v>SW</v>
      </c>
      <c r="O533" s="20" t="str">
        <f t="shared" si="151"/>
        <v>.</v>
      </c>
      <c r="P533" s="20" t="str">
        <f t="shared" si="164"/>
        <v>.</v>
      </c>
      <c r="Q533" s="21">
        <f t="shared" si="152"/>
        <v>0</v>
      </c>
      <c r="R533" s="21">
        <f t="shared" si="153"/>
        <v>6.9999999999999947</v>
      </c>
      <c r="S533" s="8">
        <v>1</v>
      </c>
      <c r="T533" s="21" t="s">
        <v>4</v>
      </c>
      <c r="U533" s="21" t="str">
        <f t="shared" si="163"/>
        <v>.</v>
      </c>
      <c r="V533" s="3" t="s">
        <v>6</v>
      </c>
      <c r="W533" s="3">
        <v>3.9</v>
      </c>
      <c r="X533" s="3" t="s">
        <v>10</v>
      </c>
      <c r="Y533" s="14">
        <v>1</v>
      </c>
      <c r="Z533" s="14">
        <v>1</v>
      </c>
      <c r="AA533" s="14">
        <v>0</v>
      </c>
      <c r="AB533" s="23">
        <f t="shared" si="165"/>
        <v>0</v>
      </c>
      <c r="AC533" s="3" t="s">
        <v>303</v>
      </c>
      <c r="AD533" s="25">
        <v>0</v>
      </c>
      <c r="AE533" s="20">
        <f t="shared" si="154"/>
        <v>0</v>
      </c>
      <c r="AF533" s="20">
        <f t="shared" si="155"/>
        <v>0</v>
      </c>
      <c r="AG533" s="20">
        <f t="shared" si="161"/>
        <v>1</v>
      </c>
      <c r="AH533" s="20">
        <f t="shared" si="156"/>
        <v>0</v>
      </c>
      <c r="AI533" s="20">
        <f t="shared" si="157"/>
        <v>73.82886633841224</v>
      </c>
      <c r="AJ533" s="20">
        <f t="shared" si="158"/>
        <v>59.785437149734562</v>
      </c>
      <c r="AK533" s="20">
        <f t="shared" si="159"/>
        <v>0</v>
      </c>
      <c r="AL533" s="19">
        <v>95</v>
      </c>
      <c r="AM533" s="23">
        <f t="shared" si="160"/>
        <v>28.956000000000003</v>
      </c>
      <c r="AN533" s="19">
        <v>0.89011791851710809</v>
      </c>
    </row>
    <row r="534" spans="1:40" ht="13.5" thickBot="1" x14ac:dyDescent="0.25">
      <c r="A534" s="5">
        <v>42571</v>
      </c>
      <c r="B534" s="3">
        <v>53</v>
      </c>
      <c r="C534" s="26" t="s">
        <v>358</v>
      </c>
      <c r="D534" s="6">
        <v>0.50277777777777777</v>
      </c>
      <c r="E534" s="13">
        <v>12</v>
      </c>
      <c r="F534" s="13">
        <f t="shared" si="148"/>
        <v>240.99999999999991</v>
      </c>
      <c r="G534" s="3">
        <v>31.2</v>
      </c>
      <c r="H534" s="3" t="s">
        <v>366</v>
      </c>
      <c r="I534" s="3">
        <v>25</v>
      </c>
      <c r="J534" s="20" t="str">
        <f t="shared" si="149"/>
        <v>.</v>
      </c>
      <c r="K534" s="20" t="str">
        <f t="shared" si="150"/>
        <v>.</v>
      </c>
      <c r="L534" s="20" t="str">
        <f t="shared" si="162"/>
        <v>.</v>
      </c>
      <c r="M534" s="3">
        <v>51</v>
      </c>
      <c r="N534" s="20" t="str">
        <f>IF(B534=B534, N533, IF(M534=".",".",IF(M534&lt;22.5,"N",IF(M534&lt;67.5,"NE",IF(M534&lt;112.5,"E",IF(M534&lt;157.5,"SE",IF(M534&lt;202.5,"S",IF(M534&lt;247.5,"SW",IF(M534&lt;292.5,"W",IF(M534&lt;337.5,"NW","N"))))))))))</f>
        <v>SW</v>
      </c>
      <c r="O534" s="20" t="str">
        <f t="shared" si="151"/>
        <v>.</v>
      </c>
      <c r="P534" s="20" t="str">
        <f t="shared" si="164"/>
        <v>.</v>
      </c>
      <c r="Q534" s="21">
        <f t="shared" si="152"/>
        <v>0</v>
      </c>
      <c r="R534" s="21">
        <f t="shared" si="153"/>
        <v>6.9999999999999947</v>
      </c>
      <c r="S534" s="8">
        <v>1</v>
      </c>
      <c r="T534" s="21" t="s">
        <v>4</v>
      </c>
      <c r="U534" s="21" t="str">
        <f t="shared" si="163"/>
        <v>.</v>
      </c>
      <c r="V534" s="3" t="s">
        <v>6</v>
      </c>
      <c r="W534" s="3">
        <v>1.2</v>
      </c>
      <c r="X534" s="3" t="s">
        <v>4</v>
      </c>
      <c r="Y534" s="14">
        <v>1</v>
      </c>
      <c r="Z534" s="14">
        <v>1</v>
      </c>
      <c r="AA534" s="14">
        <v>0</v>
      </c>
      <c r="AB534" s="23">
        <f t="shared" si="165"/>
        <v>0</v>
      </c>
      <c r="AC534" s="3" t="s">
        <v>303</v>
      </c>
      <c r="AD534" s="25">
        <v>0</v>
      </c>
      <c r="AE534" s="20">
        <f t="shared" si="154"/>
        <v>0</v>
      </c>
      <c r="AF534" s="20">
        <f t="shared" si="155"/>
        <v>0</v>
      </c>
      <c r="AG534" s="20">
        <f t="shared" si="161"/>
        <v>1</v>
      </c>
      <c r="AH534" s="20">
        <f t="shared" si="156"/>
        <v>0</v>
      </c>
      <c r="AI534" s="20">
        <f t="shared" si="157"/>
        <v>73.82886633841224</v>
      </c>
      <c r="AJ534" s="20">
        <f t="shared" si="158"/>
        <v>59.785437149734562</v>
      </c>
      <c r="AK534" s="20">
        <f t="shared" si="159"/>
        <v>0</v>
      </c>
      <c r="AL534" s="19">
        <v>95</v>
      </c>
      <c r="AM534" s="23">
        <f t="shared" si="160"/>
        <v>28.956000000000003</v>
      </c>
      <c r="AN534" s="19">
        <v>0.89011791851710809</v>
      </c>
    </row>
    <row r="535" spans="1:40" ht="13.5" thickBot="1" x14ac:dyDescent="0.25">
      <c r="A535" s="5">
        <v>42571</v>
      </c>
      <c r="B535" s="3">
        <v>53</v>
      </c>
      <c r="C535" s="26" t="s">
        <v>358</v>
      </c>
      <c r="D535" s="6">
        <v>0.54652777777777783</v>
      </c>
      <c r="E535" s="13">
        <v>13</v>
      </c>
      <c r="F535" s="13">
        <f t="shared" si="148"/>
        <v>304</v>
      </c>
      <c r="G535" s="3">
        <v>56.4</v>
      </c>
      <c r="H535" s="3" t="s">
        <v>365</v>
      </c>
      <c r="I535" s="3">
        <v>29.7</v>
      </c>
      <c r="J535" s="20" t="str">
        <f t="shared" si="149"/>
        <v>.</v>
      </c>
      <c r="K535" s="20" t="str">
        <f t="shared" si="150"/>
        <v>.</v>
      </c>
      <c r="L535" s="20" t="str">
        <f t="shared" si="162"/>
        <v>.</v>
      </c>
      <c r="M535" s="3">
        <v>51</v>
      </c>
      <c r="N535" s="20" t="str">
        <f>IF(B535=B534, N534, IF(M535=".",".",IF(M535&lt;22.5,"N",IF(M535&lt;67.5,"NE",IF(M535&lt;112.5,"E",IF(M535&lt;157.5,"SE",IF(M535&lt;202.5,"S",IF(M535&lt;247.5,"SW",IF(M535&lt;292.5,"W",IF(M535&lt;337.5,"NW","N"))))))))))</f>
        <v>SW</v>
      </c>
      <c r="O535" s="20" t="str">
        <f t="shared" si="151"/>
        <v>.</v>
      </c>
      <c r="P535" s="20" t="str">
        <f t="shared" si="164"/>
        <v>.</v>
      </c>
      <c r="Q535" s="21">
        <f t="shared" si="152"/>
        <v>0</v>
      </c>
      <c r="R535" s="21">
        <f t="shared" si="153"/>
        <v>6.9999999999999947</v>
      </c>
      <c r="S535" s="8">
        <v>1</v>
      </c>
      <c r="T535" s="21">
        <f>SQRT((AJ535-AJ530)^2+(AI535-AI530)^2)</f>
        <v>6.9999999999999947</v>
      </c>
      <c r="U535" s="21">
        <f t="shared" si="163"/>
        <v>1</v>
      </c>
      <c r="V535" s="3" t="s">
        <v>6</v>
      </c>
      <c r="W535" s="3">
        <v>1.5</v>
      </c>
      <c r="X535" s="3" t="s">
        <v>4</v>
      </c>
      <c r="Y535" s="14">
        <v>1</v>
      </c>
      <c r="Z535" s="14">
        <v>1</v>
      </c>
      <c r="AA535" s="14">
        <v>0</v>
      </c>
      <c r="AB535" s="23">
        <f t="shared" si="165"/>
        <v>0</v>
      </c>
      <c r="AC535" s="3" t="s">
        <v>303</v>
      </c>
      <c r="AD535" s="25">
        <v>0</v>
      </c>
      <c r="AE535" s="20">
        <f t="shared" si="154"/>
        <v>0</v>
      </c>
      <c r="AF535" s="20">
        <f t="shared" si="155"/>
        <v>0</v>
      </c>
      <c r="AG535" s="20">
        <f t="shared" si="161"/>
        <v>1</v>
      </c>
      <c r="AH535" s="20">
        <f t="shared" si="156"/>
        <v>0</v>
      </c>
      <c r="AI535" s="20">
        <f t="shared" si="157"/>
        <v>73.82886633841224</v>
      </c>
      <c r="AJ535" s="20">
        <f t="shared" si="158"/>
        <v>59.785437149734562</v>
      </c>
      <c r="AK535" s="20">
        <f t="shared" si="159"/>
        <v>0</v>
      </c>
      <c r="AL535" s="19">
        <v>95</v>
      </c>
      <c r="AM535" s="23">
        <f t="shared" si="160"/>
        <v>28.956000000000003</v>
      </c>
      <c r="AN535" s="19">
        <v>0.89011791851710809</v>
      </c>
    </row>
    <row r="536" spans="1:40" ht="13.5" thickBot="1" x14ac:dyDescent="0.25">
      <c r="A536" s="5">
        <v>42571</v>
      </c>
      <c r="B536" s="3">
        <v>53</v>
      </c>
      <c r="C536" s="26" t="s">
        <v>358</v>
      </c>
      <c r="D536" s="6">
        <v>0.59166666666666667</v>
      </c>
      <c r="E536" s="13">
        <v>14</v>
      </c>
      <c r="F536" s="13">
        <f t="shared" si="148"/>
        <v>368.99999999999994</v>
      </c>
      <c r="G536" s="3" t="s">
        <v>4</v>
      </c>
      <c r="H536" s="3" t="s">
        <v>4</v>
      </c>
      <c r="I536" s="3" t="s">
        <v>4</v>
      </c>
      <c r="J536" s="20" t="str">
        <f t="shared" si="149"/>
        <v>.</v>
      </c>
      <c r="K536" s="20" t="str">
        <f t="shared" si="150"/>
        <v>.</v>
      </c>
      <c r="L536" s="20" t="str">
        <f t="shared" si="162"/>
        <v>.</v>
      </c>
      <c r="M536" s="3" t="s">
        <v>4</v>
      </c>
      <c r="N536" s="20" t="str">
        <f>IF(B536=B536, N535, IF(M536=".",".",IF(M536&lt;22.5,"N",IF(M536&lt;67.5,"NE",IF(M536&lt;112.5,"E",IF(M536&lt;157.5,"SE",IF(M536&lt;202.5,"S",IF(M536&lt;247.5,"SW",IF(M536&lt;292.5,"W",IF(M536&lt;337.5,"NW","N"))))))))))</f>
        <v>SW</v>
      </c>
      <c r="O536" s="20" t="str">
        <f t="shared" si="151"/>
        <v>.</v>
      </c>
      <c r="P536" s="20" t="str">
        <f t="shared" si="164"/>
        <v>.</v>
      </c>
      <c r="Q536" s="21" t="str">
        <f t="shared" si="152"/>
        <v>.</v>
      </c>
      <c r="R536" s="21" t="str">
        <f t="shared" si="153"/>
        <v>.</v>
      </c>
      <c r="S536" s="8" t="s">
        <v>4</v>
      </c>
      <c r="T536" s="21" t="s">
        <v>4</v>
      </c>
      <c r="U536" s="21" t="str">
        <f t="shared" si="163"/>
        <v>.</v>
      </c>
      <c r="V536" s="3" t="s">
        <v>4</v>
      </c>
      <c r="W536" s="3" t="s">
        <v>4</v>
      </c>
      <c r="X536" s="3" t="s">
        <v>146</v>
      </c>
      <c r="Y536" s="14" t="s">
        <v>4</v>
      </c>
      <c r="Z536" s="14" t="s">
        <v>4</v>
      </c>
      <c r="AA536" s="14" t="s">
        <v>4</v>
      </c>
      <c r="AB536" s="23" t="str">
        <f t="shared" si="165"/>
        <v>.</v>
      </c>
      <c r="AC536" s="3" t="s">
        <v>303</v>
      </c>
      <c r="AD536" s="25">
        <v>0</v>
      </c>
      <c r="AE536" s="20" t="str">
        <f t="shared" si="154"/>
        <v>.</v>
      </c>
      <c r="AF536" s="20" t="str">
        <f t="shared" si="155"/>
        <v>.</v>
      </c>
      <c r="AG536" s="20" t="str">
        <f t="shared" si="161"/>
        <v>.</v>
      </c>
      <c r="AH536" s="20" t="str">
        <f t="shared" si="156"/>
        <v>.</v>
      </c>
      <c r="AI536" s="20" t="str">
        <f t="shared" si="157"/>
        <v>.</v>
      </c>
      <c r="AJ536" s="20" t="str">
        <f t="shared" si="158"/>
        <v>.</v>
      </c>
      <c r="AK536" s="20" t="str">
        <f t="shared" si="159"/>
        <v>.</v>
      </c>
      <c r="AL536" s="19" t="s">
        <v>4</v>
      </c>
      <c r="AM536" s="23" t="str">
        <f t="shared" si="160"/>
        <v>.</v>
      </c>
      <c r="AN536" s="19" t="s">
        <v>4</v>
      </c>
    </row>
    <row r="537" spans="1:40" ht="13.5" thickBot="1" x14ac:dyDescent="0.25">
      <c r="A537" s="5">
        <v>42571</v>
      </c>
      <c r="B537" s="3">
        <v>53</v>
      </c>
      <c r="C537" s="26" t="s">
        <v>358</v>
      </c>
      <c r="D537" s="6">
        <v>0.62986111111111109</v>
      </c>
      <c r="E537" s="13">
        <v>15</v>
      </c>
      <c r="F537" s="13">
        <f t="shared" si="148"/>
        <v>423.99999999999989</v>
      </c>
      <c r="G537" s="3" t="s">
        <v>4</v>
      </c>
      <c r="H537" s="3" t="s">
        <v>4</v>
      </c>
      <c r="I537" s="3" t="s">
        <v>4</v>
      </c>
      <c r="J537" s="20" t="str">
        <f t="shared" si="149"/>
        <v>.</v>
      </c>
      <c r="K537" s="20" t="str">
        <f t="shared" si="150"/>
        <v>.</v>
      </c>
      <c r="L537" s="20" t="str">
        <f t="shared" si="162"/>
        <v>.</v>
      </c>
      <c r="M537" s="3" t="s">
        <v>4</v>
      </c>
      <c r="N537" s="20" t="str">
        <f>IF(B537=B536, N536, IF(M537=".",".",IF(M537&lt;22.5,"N",IF(M537&lt;67.5,"NE",IF(M537&lt;112.5,"E",IF(M537&lt;157.5,"SE",IF(M537&lt;202.5,"S",IF(M537&lt;247.5,"SW",IF(M537&lt;292.5,"W",IF(M537&lt;337.5,"NW","N"))))))))))</f>
        <v>SW</v>
      </c>
      <c r="O537" s="20" t="str">
        <f t="shared" si="151"/>
        <v>.</v>
      </c>
      <c r="P537" s="20" t="str">
        <f t="shared" si="164"/>
        <v>.</v>
      </c>
      <c r="Q537" s="21" t="str">
        <f t="shared" si="152"/>
        <v>.</v>
      </c>
      <c r="R537" s="21" t="str">
        <f t="shared" si="153"/>
        <v>.</v>
      </c>
      <c r="S537" s="8" t="s">
        <v>4</v>
      </c>
      <c r="T537" s="21" t="s">
        <v>4</v>
      </c>
      <c r="U537" s="21" t="str">
        <f t="shared" si="163"/>
        <v>.</v>
      </c>
      <c r="V537" s="3" t="s">
        <v>4</v>
      </c>
      <c r="W537" s="3" t="s">
        <v>4</v>
      </c>
      <c r="X537" s="3" t="s">
        <v>4</v>
      </c>
      <c r="Y537" s="14" t="s">
        <v>4</v>
      </c>
      <c r="Z537" s="14" t="s">
        <v>4</v>
      </c>
      <c r="AA537" s="14" t="s">
        <v>4</v>
      </c>
      <c r="AB537" s="23" t="str">
        <f t="shared" si="165"/>
        <v>.</v>
      </c>
      <c r="AC537" s="3" t="s">
        <v>303</v>
      </c>
      <c r="AD537" s="25">
        <v>0</v>
      </c>
      <c r="AE537" s="20" t="str">
        <f t="shared" si="154"/>
        <v>.</v>
      </c>
      <c r="AF537" s="20" t="str">
        <f t="shared" si="155"/>
        <v>.</v>
      </c>
      <c r="AG537" s="20" t="str">
        <f t="shared" si="161"/>
        <v>.</v>
      </c>
      <c r="AH537" s="20" t="str">
        <f t="shared" si="156"/>
        <v>.</v>
      </c>
      <c r="AI537" s="20" t="str">
        <f t="shared" si="157"/>
        <v>.</v>
      </c>
      <c r="AJ537" s="20" t="str">
        <f t="shared" si="158"/>
        <v>.</v>
      </c>
      <c r="AK537" s="20" t="str">
        <f t="shared" si="159"/>
        <v>.</v>
      </c>
      <c r="AL537" s="19" t="s">
        <v>4</v>
      </c>
      <c r="AM537" s="23" t="str">
        <f t="shared" si="160"/>
        <v>.</v>
      </c>
      <c r="AN537" s="19" t="s">
        <v>4</v>
      </c>
    </row>
    <row r="538" spans="1:40" ht="13.5" thickBot="1" x14ac:dyDescent="0.25">
      <c r="A538" s="5">
        <v>42571</v>
      </c>
      <c r="B538" s="3">
        <v>53</v>
      </c>
      <c r="C538" s="26" t="s">
        <v>358</v>
      </c>
      <c r="D538" s="6">
        <v>0.67499999999999993</v>
      </c>
      <c r="E538" s="13">
        <v>16</v>
      </c>
      <c r="F538" s="13">
        <f t="shared" si="148"/>
        <v>488.99999999999983</v>
      </c>
      <c r="G538" s="3" t="s">
        <v>4</v>
      </c>
      <c r="H538" s="3" t="s">
        <v>4</v>
      </c>
      <c r="I538" s="3" t="s">
        <v>4</v>
      </c>
      <c r="J538" s="20" t="str">
        <f t="shared" si="149"/>
        <v>.</v>
      </c>
      <c r="K538" s="20" t="str">
        <f t="shared" si="150"/>
        <v>.</v>
      </c>
      <c r="L538" s="20" t="str">
        <f t="shared" si="162"/>
        <v>.</v>
      </c>
      <c r="M538" s="3" t="s">
        <v>4</v>
      </c>
      <c r="N538" s="20" t="str">
        <f>IF(B538=B538, N537, IF(M538=".",".",IF(M538&lt;22.5,"N",IF(M538&lt;67.5,"NE",IF(M538&lt;112.5,"E",IF(M538&lt;157.5,"SE",IF(M538&lt;202.5,"S",IF(M538&lt;247.5,"SW",IF(M538&lt;292.5,"W",IF(M538&lt;337.5,"NW","N"))))))))))</f>
        <v>SW</v>
      </c>
      <c r="O538" s="20" t="str">
        <f t="shared" si="151"/>
        <v>.</v>
      </c>
      <c r="P538" s="20" t="str">
        <f t="shared" si="164"/>
        <v>.</v>
      </c>
      <c r="Q538" s="21" t="str">
        <f t="shared" si="152"/>
        <v>.</v>
      </c>
      <c r="R538" s="21" t="str">
        <f t="shared" si="153"/>
        <v>.</v>
      </c>
      <c r="S538" s="8" t="s">
        <v>4</v>
      </c>
      <c r="T538" s="21" t="s">
        <v>4</v>
      </c>
      <c r="U538" s="21" t="str">
        <f t="shared" si="163"/>
        <v>.</v>
      </c>
      <c r="V538" s="3" t="s">
        <v>4</v>
      </c>
      <c r="W538" s="3" t="s">
        <v>4</v>
      </c>
      <c r="X538" s="3" t="s">
        <v>146</v>
      </c>
      <c r="Y538" s="14" t="s">
        <v>4</v>
      </c>
      <c r="Z538" s="14" t="s">
        <v>4</v>
      </c>
      <c r="AA538" s="14" t="s">
        <v>4</v>
      </c>
      <c r="AB538" s="23" t="str">
        <f t="shared" si="165"/>
        <v>.</v>
      </c>
      <c r="AC538" s="3" t="s">
        <v>303</v>
      </c>
      <c r="AD538" s="25">
        <v>0</v>
      </c>
      <c r="AE538" s="20" t="str">
        <f t="shared" si="154"/>
        <v>.</v>
      </c>
      <c r="AF538" s="20" t="str">
        <f t="shared" si="155"/>
        <v>.</v>
      </c>
      <c r="AG538" s="20" t="str">
        <f t="shared" si="161"/>
        <v>.</v>
      </c>
      <c r="AH538" s="20" t="str">
        <f t="shared" si="156"/>
        <v>.</v>
      </c>
      <c r="AI538" s="20" t="str">
        <f t="shared" si="157"/>
        <v>.</v>
      </c>
      <c r="AJ538" s="20" t="str">
        <f t="shared" si="158"/>
        <v>.</v>
      </c>
      <c r="AK538" s="20" t="str">
        <f t="shared" si="159"/>
        <v>.</v>
      </c>
      <c r="AL538" s="19" t="s">
        <v>4</v>
      </c>
      <c r="AM538" s="23" t="str">
        <f t="shared" si="160"/>
        <v>.</v>
      </c>
      <c r="AN538" s="19" t="s">
        <v>4</v>
      </c>
    </row>
    <row r="539" spans="1:40" ht="13.5" thickBot="1" x14ac:dyDescent="0.25">
      <c r="A539" s="5">
        <v>42571</v>
      </c>
      <c r="B539" s="3">
        <v>53</v>
      </c>
      <c r="C539" s="26" t="s">
        <v>358</v>
      </c>
      <c r="D539" s="6">
        <v>0.71111111111111114</v>
      </c>
      <c r="E539" s="13">
        <v>17</v>
      </c>
      <c r="F539" s="13">
        <f t="shared" si="148"/>
        <v>541</v>
      </c>
      <c r="G539" s="3" t="s">
        <v>4</v>
      </c>
      <c r="H539" s="3" t="s">
        <v>4</v>
      </c>
      <c r="I539" s="3" t="s">
        <v>4</v>
      </c>
      <c r="J539" s="20" t="str">
        <f t="shared" si="149"/>
        <v>.</v>
      </c>
      <c r="K539" s="20" t="str">
        <f t="shared" si="150"/>
        <v>.</v>
      </c>
      <c r="L539" s="20" t="str">
        <f t="shared" si="162"/>
        <v>.</v>
      </c>
      <c r="M539" s="3" t="s">
        <v>4</v>
      </c>
      <c r="N539" s="20" t="str">
        <f>IF(B539=B538, N538, IF(M539=".",".",IF(M539&lt;22.5,"N",IF(M539&lt;67.5,"NE",IF(M539&lt;112.5,"E",IF(M539&lt;157.5,"SE",IF(M539&lt;202.5,"S",IF(M539&lt;247.5,"SW",IF(M539&lt;292.5,"W",IF(M539&lt;337.5,"NW","N"))))))))))</f>
        <v>SW</v>
      </c>
      <c r="O539" s="20" t="str">
        <f t="shared" si="151"/>
        <v>.</v>
      </c>
      <c r="P539" s="20" t="str">
        <f t="shared" si="164"/>
        <v>.</v>
      </c>
      <c r="Q539" s="21" t="str">
        <f t="shared" si="152"/>
        <v>.</v>
      </c>
      <c r="R539" s="21" t="str">
        <f t="shared" si="153"/>
        <v>.</v>
      </c>
      <c r="S539" s="8" t="s">
        <v>4</v>
      </c>
      <c r="T539" s="21" t="s">
        <v>4</v>
      </c>
      <c r="U539" s="21" t="str">
        <f t="shared" si="163"/>
        <v>.</v>
      </c>
      <c r="V539" s="3" t="s">
        <v>4</v>
      </c>
      <c r="W539" s="3" t="s">
        <v>4</v>
      </c>
      <c r="X539" s="3" t="s">
        <v>146</v>
      </c>
      <c r="Y539" s="14" t="s">
        <v>4</v>
      </c>
      <c r="Z539" s="14" t="s">
        <v>4</v>
      </c>
      <c r="AA539" s="14" t="s">
        <v>4</v>
      </c>
      <c r="AB539" s="23" t="str">
        <f t="shared" si="165"/>
        <v>.</v>
      </c>
      <c r="AC539" s="3" t="s">
        <v>303</v>
      </c>
      <c r="AD539" s="25">
        <v>0</v>
      </c>
      <c r="AE539" s="20" t="str">
        <f t="shared" si="154"/>
        <v>.</v>
      </c>
      <c r="AF539" s="20" t="str">
        <f t="shared" si="155"/>
        <v>.</v>
      </c>
      <c r="AG539" s="20" t="str">
        <f t="shared" si="161"/>
        <v>.</v>
      </c>
      <c r="AH539" s="20" t="str">
        <f t="shared" si="156"/>
        <v>.</v>
      </c>
      <c r="AI539" s="20" t="str">
        <f t="shared" si="157"/>
        <v>.</v>
      </c>
      <c r="AJ539" s="20" t="str">
        <f t="shared" si="158"/>
        <v>.</v>
      </c>
      <c r="AK539" s="20" t="str">
        <f t="shared" si="159"/>
        <v>.</v>
      </c>
      <c r="AL539" s="19" t="s">
        <v>4</v>
      </c>
      <c r="AM539" s="23" t="str">
        <f t="shared" si="160"/>
        <v>.</v>
      </c>
      <c r="AN539" s="19" t="s">
        <v>4</v>
      </c>
    </row>
    <row r="540" spans="1:40" ht="13.5" thickBot="1" x14ac:dyDescent="0.25">
      <c r="A540" s="5">
        <v>42571</v>
      </c>
      <c r="B540" s="3">
        <v>53</v>
      </c>
      <c r="C540" s="26" t="s">
        <v>358</v>
      </c>
      <c r="D540" s="6">
        <v>0.75069444444444444</v>
      </c>
      <c r="E540" s="13">
        <v>18</v>
      </c>
      <c r="F540" s="13">
        <f t="shared" si="148"/>
        <v>598</v>
      </c>
      <c r="G540" s="3" t="s">
        <v>4</v>
      </c>
      <c r="H540" s="3" t="s">
        <v>4</v>
      </c>
      <c r="I540" s="3" t="s">
        <v>4</v>
      </c>
      <c r="J540" s="20" t="str">
        <f t="shared" si="149"/>
        <v>.</v>
      </c>
      <c r="K540" s="20" t="str">
        <f t="shared" si="150"/>
        <v>.</v>
      </c>
      <c r="L540" s="20" t="str">
        <f t="shared" si="162"/>
        <v>.</v>
      </c>
      <c r="M540" s="3" t="s">
        <v>4</v>
      </c>
      <c r="N540" s="20" t="str">
        <f>IF(B540=B540, N539, IF(M540=".",".",IF(M540&lt;22.5,"N",IF(M540&lt;67.5,"NE",IF(M540&lt;112.5,"E",IF(M540&lt;157.5,"SE",IF(M540&lt;202.5,"S",IF(M540&lt;247.5,"SW",IF(M540&lt;292.5,"W",IF(M540&lt;337.5,"NW","N"))))))))))</f>
        <v>SW</v>
      </c>
      <c r="O540" s="20" t="str">
        <f t="shared" si="151"/>
        <v>.</v>
      </c>
      <c r="P540" s="20" t="str">
        <f t="shared" si="164"/>
        <v>.</v>
      </c>
      <c r="Q540" s="21" t="str">
        <f t="shared" si="152"/>
        <v>.</v>
      </c>
      <c r="R540" s="21" t="str">
        <f t="shared" si="153"/>
        <v>.</v>
      </c>
      <c r="S540" s="8" t="s">
        <v>4</v>
      </c>
      <c r="T540" s="21" t="s">
        <v>4</v>
      </c>
      <c r="U540" s="21" t="str">
        <f t="shared" si="163"/>
        <v>.</v>
      </c>
      <c r="V540" s="3" t="s">
        <v>4</v>
      </c>
      <c r="W540" s="3" t="s">
        <v>4</v>
      </c>
      <c r="X540" s="3" t="s">
        <v>146</v>
      </c>
      <c r="Y540" s="14" t="s">
        <v>4</v>
      </c>
      <c r="Z540" s="14" t="s">
        <v>4</v>
      </c>
      <c r="AA540" s="14" t="s">
        <v>4</v>
      </c>
      <c r="AB540" s="23" t="str">
        <f t="shared" si="165"/>
        <v>.</v>
      </c>
      <c r="AC540" s="3" t="s">
        <v>303</v>
      </c>
      <c r="AD540" s="25">
        <v>0</v>
      </c>
      <c r="AE540" s="20" t="str">
        <f t="shared" si="154"/>
        <v>.</v>
      </c>
      <c r="AF540" s="20" t="str">
        <f t="shared" si="155"/>
        <v>.</v>
      </c>
      <c r="AG540" s="20" t="str">
        <f t="shared" si="161"/>
        <v>.</v>
      </c>
      <c r="AH540" s="20" t="str">
        <f t="shared" si="156"/>
        <v>.</v>
      </c>
      <c r="AI540" s="20" t="str">
        <f t="shared" si="157"/>
        <v>.</v>
      </c>
      <c r="AJ540" s="20" t="str">
        <f t="shared" si="158"/>
        <v>.</v>
      </c>
      <c r="AK540" s="20" t="str">
        <f t="shared" si="159"/>
        <v>.</v>
      </c>
      <c r="AL540" s="19" t="s">
        <v>4</v>
      </c>
      <c r="AM540" s="23" t="str">
        <f t="shared" si="160"/>
        <v>.</v>
      </c>
      <c r="AN540" s="19" t="s">
        <v>4</v>
      </c>
    </row>
    <row r="541" spans="1:40" ht="13.5" thickBot="1" x14ac:dyDescent="0.25">
      <c r="A541" s="5">
        <v>42572</v>
      </c>
      <c r="B541" s="3">
        <v>54</v>
      </c>
      <c r="C541" s="26" t="s">
        <v>358</v>
      </c>
      <c r="D541" s="6">
        <v>0.3888888888888889</v>
      </c>
      <c r="E541" s="13">
        <v>9</v>
      </c>
      <c r="F541" s="13">
        <f t="shared" si="148"/>
        <v>0</v>
      </c>
      <c r="G541" s="3">
        <v>20</v>
      </c>
      <c r="H541" s="3" t="s">
        <v>366</v>
      </c>
      <c r="I541" s="3">
        <v>22.9</v>
      </c>
      <c r="J541" s="20" t="str">
        <f t="shared" si="149"/>
        <v>.</v>
      </c>
      <c r="K541" s="20" t="str">
        <f t="shared" si="150"/>
        <v>.</v>
      </c>
      <c r="L541" s="20" t="str">
        <f t="shared" si="162"/>
        <v>.</v>
      </c>
      <c r="M541" s="3">
        <v>50</v>
      </c>
      <c r="N541" s="20" t="str">
        <f>IF(B541=B540, N540, IF(M541=".",".",IF(M541&lt;22.5,"N",IF(M541&lt;67.5,"NE",IF(M541&lt;112.5,"E",IF(M541&lt;157.5,"SE",IF(M541&lt;202.5,"S",IF(M541&lt;247.5,"SW",IF(M541&lt;292.5,"W",IF(M541&lt;337.5,"NW","N"))))))))))</f>
        <v>NE</v>
      </c>
      <c r="O541" s="20" t="str">
        <f t="shared" si="151"/>
        <v>.</v>
      </c>
      <c r="P541" s="20" t="str">
        <f t="shared" si="164"/>
        <v>.</v>
      </c>
      <c r="Q541" s="21">
        <f t="shared" si="152"/>
        <v>0</v>
      </c>
      <c r="R541" s="21">
        <f t="shared" si="153"/>
        <v>0</v>
      </c>
      <c r="S541" s="8">
        <v>1</v>
      </c>
      <c r="T541" s="21" t="s">
        <v>4</v>
      </c>
      <c r="U541" s="21" t="str">
        <f t="shared" si="163"/>
        <v>.</v>
      </c>
      <c r="V541" s="3" t="s">
        <v>128</v>
      </c>
      <c r="W541" s="3">
        <v>0</v>
      </c>
      <c r="X541" s="3" t="s">
        <v>4</v>
      </c>
      <c r="Y541" s="14">
        <v>2</v>
      </c>
      <c r="Z541" s="14">
        <v>1</v>
      </c>
      <c r="AA541" s="14">
        <v>0</v>
      </c>
      <c r="AB541" s="23">
        <f t="shared" si="165"/>
        <v>0</v>
      </c>
      <c r="AC541" s="3" t="s">
        <v>304</v>
      </c>
      <c r="AD541" s="25">
        <v>0</v>
      </c>
      <c r="AE541" s="20" t="str">
        <f t="shared" si="154"/>
        <v>.</v>
      </c>
      <c r="AF541" s="20" t="str">
        <f t="shared" si="155"/>
        <v>.</v>
      </c>
      <c r="AG541" s="20" t="str">
        <f t="shared" si="161"/>
        <v>.</v>
      </c>
      <c r="AH541" s="20" t="str">
        <f t="shared" si="156"/>
        <v>.</v>
      </c>
      <c r="AI541" s="20">
        <f t="shared" si="157"/>
        <v>76.604444311897808</v>
      </c>
      <c r="AJ541" s="20">
        <f t="shared" si="158"/>
        <v>64.278760968653941</v>
      </c>
      <c r="AK541" s="20" t="str">
        <f t="shared" si="159"/>
        <v>.</v>
      </c>
      <c r="AL541" s="19">
        <v>100</v>
      </c>
      <c r="AM541" s="23">
        <f t="shared" si="160"/>
        <v>30.48</v>
      </c>
      <c r="AN541" s="19">
        <v>0.87266462599716477</v>
      </c>
    </row>
    <row r="542" spans="1:40" ht="13.5" thickBot="1" x14ac:dyDescent="0.25">
      <c r="A542" s="5">
        <v>42572</v>
      </c>
      <c r="B542" s="3">
        <v>54</v>
      </c>
      <c r="C542" s="26" t="s">
        <v>358</v>
      </c>
      <c r="D542" s="6">
        <v>0.41875000000000001</v>
      </c>
      <c r="E542" s="13">
        <v>10</v>
      </c>
      <c r="F542" s="13">
        <f t="shared" si="148"/>
        <v>43.000000000000007</v>
      </c>
      <c r="G542" s="3">
        <v>23</v>
      </c>
      <c r="H542" s="3" t="s">
        <v>366</v>
      </c>
      <c r="I542" s="3">
        <v>23.8</v>
      </c>
      <c r="J542" s="20">
        <f t="shared" si="149"/>
        <v>2.0780260039809018</v>
      </c>
      <c r="K542" s="20">
        <f t="shared" si="150"/>
        <v>119.06211974654127</v>
      </c>
      <c r="L542" s="20">
        <f>K542-MOD(M541+180,360)</f>
        <v>-110.93788025345873</v>
      </c>
      <c r="M542" s="3">
        <v>54</v>
      </c>
      <c r="N542" s="20" t="str">
        <f>IF(B542=B541, N541, IF(M542=".",".",IF(M542&lt;22.5,"N",IF(M542&lt;67.5,"NE",IF(M542&lt;112.5,"E",IF(M542&lt;157.5,"SE",IF(M542&lt;202.5,"S",IF(M542&lt;247.5,"SW",IF(M542&lt;292.5,"W",IF(M542&lt;337.5,"NW","N"))))))))))</f>
        <v>NE</v>
      </c>
      <c r="O542" s="20" t="str">
        <f t="shared" si="151"/>
        <v>SE</v>
      </c>
      <c r="P542" s="20">
        <f t="shared" si="164"/>
        <v>4</v>
      </c>
      <c r="Q542" s="21">
        <f t="shared" si="152"/>
        <v>7.6928905261689842</v>
      </c>
      <c r="R542" s="21">
        <f t="shared" si="153"/>
        <v>7.6928905261689842</v>
      </c>
      <c r="S542" s="8">
        <v>1</v>
      </c>
      <c r="T542" s="21" t="s">
        <v>4</v>
      </c>
      <c r="U542" s="21" t="str">
        <f t="shared" si="163"/>
        <v>.</v>
      </c>
      <c r="V542" s="3" t="s">
        <v>14</v>
      </c>
      <c r="W542" s="3">
        <v>0.2</v>
      </c>
      <c r="X542" s="3" t="s">
        <v>4</v>
      </c>
      <c r="Y542" s="14">
        <v>2</v>
      </c>
      <c r="Z542" s="14">
        <v>1</v>
      </c>
      <c r="AA542" s="14">
        <v>0</v>
      </c>
      <c r="AB542" s="23">
        <f t="shared" si="165"/>
        <v>0</v>
      </c>
      <c r="AC542" s="3" t="s">
        <v>304</v>
      </c>
      <c r="AD542" s="25">
        <v>0</v>
      </c>
      <c r="AE542" s="20">
        <f t="shared" si="154"/>
        <v>-3.7368799825292101</v>
      </c>
      <c r="AF542" s="20">
        <f t="shared" si="155"/>
        <v>-3.7368799825292101</v>
      </c>
      <c r="AG542" s="20">
        <f t="shared" si="161"/>
        <v>1</v>
      </c>
      <c r="AH542" s="20">
        <f t="shared" si="156"/>
        <v>7.6928905261689842</v>
      </c>
      <c r="AI542" s="20">
        <f t="shared" si="157"/>
        <v>83.328750420619585</v>
      </c>
      <c r="AJ542" s="20">
        <f t="shared" si="158"/>
        <v>60.541880986124731</v>
      </c>
      <c r="AK542" s="20">
        <f t="shared" si="159"/>
        <v>6.7243061087217768</v>
      </c>
      <c r="AL542" s="19">
        <v>103</v>
      </c>
      <c r="AM542" s="23">
        <f t="shared" si="160"/>
        <v>31.394400000000001</v>
      </c>
      <c r="AN542" s="19">
        <v>0.94247779607693793</v>
      </c>
    </row>
    <row r="543" spans="1:40" ht="13.5" thickBot="1" x14ac:dyDescent="0.25">
      <c r="A543" s="5">
        <v>42572</v>
      </c>
      <c r="B543" s="3">
        <v>54</v>
      </c>
      <c r="C543" s="26" t="s">
        <v>358</v>
      </c>
      <c r="D543" s="6">
        <v>0.45902777777777781</v>
      </c>
      <c r="E543" s="13">
        <v>11</v>
      </c>
      <c r="F543" s="13">
        <f t="shared" si="148"/>
        <v>101.00000000000004</v>
      </c>
      <c r="G543" s="3">
        <v>23.3</v>
      </c>
      <c r="H543" s="3" t="s">
        <v>366</v>
      </c>
      <c r="I543" s="3">
        <v>24</v>
      </c>
      <c r="J543" s="20" t="str">
        <f t="shared" si="149"/>
        <v>.</v>
      </c>
      <c r="K543" s="20" t="str">
        <f t="shared" si="150"/>
        <v>.</v>
      </c>
      <c r="L543" s="20" t="str">
        <f t="shared" si="162"/>
        <v>.</v>
      </c>
      <c r="M543" s="3">
        <v>54</v>
      </c>
      <c r="N543" s="20" t="str">
        <f>IF(B543=B543, N542, IF(M543=".",".",IF(M543&lt;22.5,"N",IF(M543&lt;67.5,"NE",IF(M543&lt;112.5,"E",IF(M543&lt;157.5,"SE",IF(M543&lt;202.5,"S",IF(M543&lt;247.5,"SW",IF(M543&lt;292.5,"W",IF(M543&lt;337.5,"NW","N"))))))))))</f>
        <v>NE</v>
      </c>
      <c r="O543" s="20" t="str">
        <f t="shared" si="151"/>
        <v>.</v>
      </c>
      <c r="P543" s="20" t="str">
        <f t="shared" si="164"/>
        <v>.</v>
      </c>
      <c r="Q543" s="21">
        <f t="shared" si="152"/>
        <v>0</v>
      </c>
      <c r="R543" s="21">
        <f t="shared" si="153"/>
        <v>7.6928905261689842</v>
      </c>
      <c r="S543" s="8">
        <v>1</v>
      </c>
      <c r="T543" s="21" t="s">
        <v>4</v>
      </c>
      <c r="U543" s="21" t="str">
        <f t="shared" si="163"/>
        <v>.</v>
      </c>
      <c r="V543" s="3" t="s">
        <v>6</v>
      </c>
      <c r="W543" s="3">
        <v>4.7</v>
      </c>
      <c r="X543" s="3" t="s">
        <v>4</v>
      </c>
      <c r="Y543" s="14">
        <v>2</v>
      </c>
      <c r="Z543" s="14">
        <v>1</v>
      </c>
      <c r="AA543" s="14">
        <v>0</v>
      </c>
      <c r="AB543" s="23">
        <f t="shared" si="165"/>
        <v>0</v>
      </c>
      <c r="AC543" s="3" t="s">
        <v>304</v>
      </c>
      <c r="AD543" s="25">
        <v>0</v>
      </c>
      <c r="AE543" s="20">
        <f t="shared" si="154"/>
        <v>0</v>
      </c>
      <c r="AF543" s="20">
        <f t="shared" si="155"/>
        <v>0</v>
      </c>
      <c r="AG543" s="20">
        <f t="shared" si="161"/>
        <v>1</v>
      </c>
      <c r="AH543" s="20">
        <f t="shared" si="156"/>
        <v>0</v>
      </c>
      <c r="AI543" s="20">
        <f t="shared" si="157"/>
        <v>83.328750420619585</v>
      </c>
      <c r="AJ543" s="20">
        <f t="shared" si="158"/>
        <v>60.541880986124731</v>
      </c>
      <c r="AK543" s="20">
        <f t="shared" si="159"/>
        <v>0</v>
      </c>
      <c r="AL543" s="19">
        <v>103</v>
      </c>
      <c r="AM543" s="23">
        <f t="shared" si="160"/>
        <v>31.394400000000001</v>
      </c>
      <c r="AN543" s="19">
        <v>0.94247779607693793</v>
      </c>
    </row>
    <row r="544" spans="1:40" ht="13.5" thickBot="1" x14ac:dyDescent="0.25">
      <c r="A544" s="5">
        <v>42572</v>
      </c>
      <c r="B544" s="3">
        <v>54</v>
      </c>
      <c r="C544" s="26" t="s">
        <v>358</v>
      </c>
      <c r="D544" s="6">
        <v>0.50347222222222221</v>
      </c>
      <c r="E544" s="13">
        <v>12</v>
      </c>
      <c r="F544" s="13">
        <f t="shared" si="148"/>
        <v>164.99999999999997</v>
      </c>
      <c r="G544" s="3">
        <v>31.5</v>
      </c>
      <c r="H544" s="3" t="s">
        <v>365</v>
      </c>
      <c r="I544" s="3">
        <v>27.2</v>
      </c>
      <c r="J544" s="20">
        <f t="shared" si="149"/>
        <v>0.80201606227753253</v>
      </c>
      <c r="K544" s="20">
        <f t="shared" si="150"/>
        <v>314.04786452979602</v>
      </c>
      <c r="L544" s="20">
        <f>K544-MOD(M543+180,360)</f>
        <v>80.047864529796016</v>
      </c>
      <c r="M544" s="3">
        <v>50</v>
      </c>
      <c r="N544" s="20" t="str">
        <f>IF(B544=B543, N543, IF(M544=".",".",IF(M544&lt;22.5,"N",IF(M544&lt;67.5,"NE",IF(M544&lt;112.5,"E",IF(M544&lt;157.5,"SE",IF(M544&lt;202.5,"S",IF(M544&lt;247.5,"SW",IF(M544&lt;292.5,"W",IF(M544&lt;337.5,"NW","N"))))))))))</f>
        <v>NE</v>
      </c>
      <c r="O544" s="20" t="str">
        <f t="shared" si="151"/>
        <v>NW</v>
      </c>
      <c r="P544" s="20">
        <f t="shared" si="164"/>
        <v>8</v>
      </c>
      <c r="Q544" s="21">
        <f t="shared" si="152"/>
        <v>7.2238615670964395</v>
      </c>
      <c r="R544" s="21">
        <f t="shared" si="153"/>
        <v>14.916752093265423</v>
      </c>
      <c r="S544" s="8">
        <v>1</v>
      </c>
      <c r="T544" s="21" t="s">
        <v>4</v>
      </c>
      <c r="U544" s="21" t="str">
        <f t="shared" si="163"/>
        <v>.</v>
      </c>
      <c r="V544" s="3" t="s">
        <v>6</v>
      </c>
      <c r="W544" s="3">
        <v>3.5</v>
      </c>
      <c r="X544" s="3" t="s">
        <v>4</v>
      </c>
      <c r="Y544" s="14">
        <v>2</v>
      </c>
      <c r="Z544" s="14">
        <v>1</v>
      </c>
      <c r="AA544" s="14">
        <v>0</v>
      </c>
      <c r="AB544" s="23">
        <f t="shared" si="165"/>
        <v>0</v>
      </c>
      <c r="AC544" s="3" t="s">
        <v>304</v>
      </c>
      <c r="AD544" s="25">
        <v>0</v>
      </c>
      <c r="AE544" s="20">
        <f t="shared" si="154"/>
        <v>5.0224552019022823</v>
      </c>
      <c r="AF544" s="20">
        <f t="shared" si="155"/>
        <v>5.0224552019022823</v>
      </c>
      <c r="AG544" s="20">
        <f t="shared" si="161"/>
        <v>1</v>
      </c>
      <c r="AH544" s="20">
        <f t="shared" si="156"/>
        <v>7.2238615670964395</v>
      </c>
      <c r="AI544" s="20">
        <f t="shared" si="157"/>
        <v>78.136533198135751</v>
      </c>
      <c r="AJ544" s="20">
        <f t="shared" si="158"/>
        <v>65.564336188027013</v>
      </c>
      <c r="AK544" s="20">
        <f t="shared" si="159"/>
        <v>-5.1922172224838334</v>
      </c>
      <c r="AL544" s="19">
        <v>102</v>
      </c>
      <c r="AM544" s="23">
        <f t="shared" si="160"/>
        <v>31.089600000000001</v>
      </c>
      <c r="AN544" s="19">
        <v>0.87266462599716477</v>
      </c>
    </row>
    <row r="545" spans="1:40" ht="13.5" thickBot="1" x14ac:dyDescent="0.25">
      <c r="A545" s="5">
        <v>42572</v>
      </c>
      <c r="B545" s="3">
        <v>54</v>
      </c>
      <c r="C545" s="26" t="s">
        <v>358</v>
      </c>
      <c r="D545" s="6">
        <v>0.5444444444444444</v>
      </c>
      <c r="E545" s="13">
        <v>13</v>
      </c>
      <c r="F545" s="13">
        <f t="shared" si="148"/>
        <v>223.99999999999991</v>
      </c>
      <c r="G545" s="3">
        <v>36.299999999999997</v>
      </c>
      <c r="H545" s="3" t="s">
        <v>365</v>
      </c>
      <c r="I545" s="3">
        <v>31.2</v>
      </c>
      <c r="J545" s="20" t="str">
        <f t="shared" si="149"/>
        <v>.</v>
      </c>
      <c r="K545" s="20" t="str">
        <f t="shared" si="150"/>
        <v>.</v>
      </c>
      <c r="L545" s="20" t="str">
        <f t="shared" si="162"/>
        <v>.</v>
      </c>
      <c r="M545" s="3">
        <v>50</v>
      </c>
      <c r="N545" s="20" t="str">
        <f>IF(B545=B545, N544, IF(M545=".",".",IF(M545&lt;22.5,"N",IF(M545&lt;67.5,"NE",IF(M545&lt;112.5,"E",IF(M545&lt;157.5,"SE",IF(M545&lt;202.5,"S",IF(M545&lt;247.5,"SW",IF(M545&lt;292.5,"W",IF(M545&lt;337.5,"NW","N"))))))))))</f>
        <v>NE</v>
      </c>
      <c r="O545" s="20" t="str">
        <f t="shared" si="151"/>
        <v>.</v>
      </c>
      <c r="P545" s="20" t="str">
        <f t="shared" si="164"/>
        <v>.</v>
      </c>
      <c r="Q545" s="21">
        <f t="shared" si="152"/>
        <v>0</v>
      </c>
      <c r="R545" s="21">
        <f t="shared" si="153"/>
        <v>14.916752093265423</v>
      </c>
      <c r="S545" s="8">
        <v>1</v>
      </c>
      <c r="T545" s="21" t="s">
        <v>4</v>
      </c>
      <c r="U545" s="21" t="str">
        <f t="shared" si="163"/>
        <v>.</v>
      </c>
      <c r="V545" s="3" t="s">
        <v>6</v>
      </c>
      <c r="W545" s="3">
        <v>2.2999999999999998</v>
      </c>
      <c r="X545" s="3" t="s">
        <v>4</v>
      </c>
      <c r="Y545" s="14">
        <v>2</v>
      </c>
      <c r="Z545" s="14">
        <v>1</v>
      </c>
      <c r="AA545" s="14">
        <v>0</v>
      </c>
      <c r="AB545" s="23">
        <f t="shared" si="165"/>
        <v>0</v>
      </c>
      <c r="AC545" s="3" t="s">
        <v>304</v>
      </c>
      <c r="AD545" s="25">
        <v>0</v>
      </c>
      <c r="AE545" s="20">
        <f t="shared" si="154"/>
        <v>0</v>
      </c>
      <c r="AF545" s="20">
        <f t="shared" si="155"/>
        <v>0</v>
      </c>
      <c r="AG545" s="20">
        <f t="shared" si="161"/>
        <v>1</v>
      </c>
      <c r="AH545" s="20">
        <f t="shared" si="156"/>
        <v>0</v>
      </c>
      <c r="AI545" s="20">
        <f t="shared" si="157"/>
        <v>78.136533198135751</v>
      </c>
      <c r="AJ545" s="20">
        <f t="shared" si="158"/>
        <v>65.564336188027013</v>
      </c>
      <c r="AK545" s="20">
        <f t="shared" si="159"/>
        <v>0</v>
      </c>
      <c r="AL545" s="19">
        <v>102</v>
      </c>
      <c r="AM545" s="23">
        <f t="shared" si="160"/>
        <v>31.089600000000001</v>
      </c>
      <c r="AN545" s="19">
        <v>0.87266462599716477</v>
      </c>
    </row>
    <row r="546" spans="1:40" ht="13.5" thickBot="1" x14ac:dyDescent="0.25">
      <c r="A546" s="5">
        <v>42572</v>
      </c>
      <c r="B546" s="3">
        <v>54</v>
      </c>
      <c r="C546" s="26" t="s">
        <v>358</v>
      </c>
      <c r="D546" s="6">
        <v>0.5854166666666667</v>
      </c>
      <c r="E546" s="13">
        <v>14</v>
      </c>
      <c r="F546" s="13">
        <f t="shared" si="148"/>
        <v>283</v>
      </c>
      <c r="G546" s="3">
        <v>30</v>
      </c>
      <c r="H546" s="3" t="s">
        <v>366</v>
      </c>
      <c r="I546" s="3">
        <v>30.3</v>
      </c>
      <c r="J546" s="20" t="str">
        <f t="shared" si="149"/>
        <v>.</v>
      </c>
      <c r="K546" s="20" t="str">
        <f t="shared" si="150"/>
        <v>.</v>
      </c>
      <c r="L546" s="20" t="str">
        <f t="shared" si="162"/>
        <v>.</v>
      </c>
      <c r="M546" s="3">
        <v>50</v>
      </c>
      <c r="N546" s="20" t="str">
        <f>IF(B546=B545, N545, IF(M546=".",".",IF(M546&lt;22.5,"N",IF(M546&lt;67.5,"NE",IF(M546&lt;112.5,"E",IF(M546&lt;157.5,"SE",IF(M546&lt;202.5,"S",IF(M546&lt;247.5,"SW",IF(M546&lt;292.5,"W",IF(M546&lt;337.5,"NW","N"))))))))))</f>
        <v>NE</v>
      </c>
      <c r="O546" s="20" t="str">
        <f t="shared" si="151"/>
        <v>.</v>
      </c>
      <c r="P546" s="20" t="str">
        <f t="shared" si="164"/>
        <v>.</v>
      </c>
      <c r="Q546" s="21">
        <f t="shared" si="152"/>
        <v>0</v>
      </c>
      <c r="R546" s="21">
        <f t="shared" si="153"/>
        <v>14.916752093265423</v>
      </c>
      <c r="S546" s="8">
        <v>1</v>
      </c>
      <c r="T546" s="21" t="s">
        <v>4</v>
      </c>
      <c r="U546" s="21" t="str">
        <f t="shared" si="163"/>
        <v>.</v>
      </c>
      <c r="V546" s="3" t="s">
        <v>6</v>
      </c>
      <c r="W546" s="3">
        <v>2.5</v>
      </c>
      <c r="X546" s="3" t="s">
        <v>4</v>
      </c>
      <c r="Y546" s="14">
        <v>2</v>
      </c>
      <c r="Z546" s="14">
        <v>1</v>
      </c>
      <c r="AA546" s="14">
        <v>0</v>
      </c>
      <c r="AB546" s="23">
        <f t="shared" si="165"/>
        <v>0</v>
      </c>
      <c r="AC546" s="3" t="s">
        <v>304</v>
      </c>
      <c r="AD546" s="25">
        <v>0</v>
      </c>
      <c r="AE546" s="20">
        <f t="shared" si="154"/>
        <v>0</v>
      </c>
      <c r="AF546" s="20">
        <f t="shared" si="155"/>
        <v>0</v>
      </c>
      <c r="AG546" s="20">
        <f t="shared" si="161"/>
        <v>1</v>
      </c>
      <c r="AH546" s="20">
        <f t="shared" si="156"/>
        <v>0</v>
      </c>
      <c r="AI546" s="20">
        <f t="shared" si="157"/>
        <v>78.136533198135751</v>
      </c>
      <c r="AJ546" s="20">
        <f t="shared" si="158"/>
        <v>65.564336188027013</v>
      </c>
      <c r="AK546" s="20">
        <f t="shared" si="159"/>
        <v>0</v>
      </c>
      <c r="AL546" s="19">
        <v>102</v>
      </c>
      <c r="AM546" s="23">
        <f t="shared" si="160"/>
        <v>31.089600000000001</v>
      </c>
      <c r="AN546" s="19">
        <v>0.87266462599716477</v>
      </c>
    </row>
    <row r="547" spans="1:40" ht="13.5" thickBot="1" x14ac:dyDescent="0.25">
      <c r="A547" s="5">
        <v>42572</v>
      </c>
      <c r="B547" s="3">
        <v>54</v>
      </c>
      <c r="C547" s="26" t="s">
        <v>358</v>
      </c>
      <c r="D547" s="6">
        <v>0.62777777777777777</v>
      </c>
      <c r="E547" s="13">
        <v>15</v>
      </c>
      <c r="F547" s="13">
        <f t="shared" si="148"/>
        <v>343.99999999999994</v>
      </c>
      <c r="G547" s="3">
        <v>25.7</v>
      </c>
      <c r="H547" s="3" t="s">
        <v>366</v>
      </c>
      <c r="I547" s="3">
        <v>27.9</v>
      </c>
      <c r="J547" s="20" t="str">
        <f t="shared" si="149"/>
        <v>.</v>
      </c>
      <c r="K547" s="20" t="str">
        <f t="shared" si="150"/>
        <v>.</v>
      </c>
      <c r="L547" s="20" t="str">
        <f t="shared" si="162"/>
        <v>.</v>
      </c>
      <c r="M547" s="3">
        <v>50</v>
      </c>
      <c r="N547" s="20" t="str">
        <f>IF(B547=B547, N546, IF(M547=".",".",IF(M547&lt;22.5,"N",IF(M547&lt;67.5,"NE",IF(M547&lt;112.5,"E",IF(M547&lt;157.5,"SE",IF(M547&lt;202.5,"S",IF(M547&lt;247.5,"SW",IF(M547&lt;292.5,"W",IF(M547&lt;337.5,"NW","N"))))))))))</f>
        <v>NE</v>
      </c>
      <c r="O547" s="20" t="str">
        <f t="shared" si="151"/>
        <v>.</v>
      </c>
      <c r="P547" s="20" t="str">
        <f t="shared" si="164"/>
        <v>.</v>
      </c>
      <c r="Q547" s="21">
        <f t="shared" si="152"/>
        <v>0</v>
      </c>
      <c r="R547" s="21">
        <f t="shared" si="153"/>
        <v>14.916752093265423</v>
      </c>
      <c r="S547" s="8">
        <v>1</v>
      </c>
      <c r="T547" s="21" t="s">
        <v>4</v>
      </c>
      <c r="U547" s="21" t="str">
        <f t="shared" si="163"/>
        <v>.</v>
      </c>
      <c r="V547" s="3" t="s">
        <v>6</v>
      </c>
      <c r="W547" s="3">
        <v>0.1</v>
      </c>
      <c r="X547" s="3" t="s">
        <v>4</v>
      </c>
      <c r="Y547" s="14">
        <v>2</v>
      </c>
      <c r="Z547" s="14">
        <v>1</v>
      </c>
      <c r="AA547" s="14">
        <v>0</v>
      </c>
      <c r="AB547" s="23">
        <f t="shared" si="165"/>
        <v>0</v>
      </c>
      <c r="AC547" s="3" t="s">
        <v>304</v>
      </c>
      <c r="AD547" s="25">
        <v>0</v>
      </c>
      <c r="AE547" s="20">
        <f t="shared" si="154"/>
        <v>0</v>
      </c>
      <c r="AF547" s="20">
        <f t="shared" si="155"/>
        <v>0</v>
      </c>
      <c r="AG547" s="20">
        <f t="shared" si="161"/>
        <v>1</v>
      </c>
      <c r="AH547" s="20">
        <f t="shared" si="156"/>
        <v>0</v>
      </c>
      <c r="AI547" s="20">
        <f t="shared" si="157"/>
        <v>78.136533198135751</v>
      </c>
      <c r="AJ547" s="20">
        <f t="shared" si="158"/>
        <v>65.564336188027013</v>
      </c>
      <c r="AK547" s="20">
        <f t="shared" si="159"/>
        <v>0</v>
      </c>
      <c r="AL547" s="19">
        <v>102</v>
      </c>
      <c r="AM547" s="23">
        <f t="shared" si="160"/>
        <v>31.089600000000001</v>
      </c>
      <c r="AN547" s="19">
        <v>0.87266462599716477</v>
      </c>
    </row>
    <row r="548" spans="1:40" ht="13.5" thickBot="1" x14ac:dyDescent="0.25">
      <c r="A548" s="5">
        <v>42572</v>
      </c>
      <c r="B548" s="3">
        <v>54</v>
      </c>
      <c r="C548" s="26" t="s">
        <v>358</v>
      </c>
      <c r="D548" s="6">
        <v>0.66875000000000007</v>
      </c>
      <c r="E548" s="13">
        <v>16</v>
      </c>
      <c r="F548" s="13">
        <f t="shared" si="148"/>
        <v>403.00000000000006</v>
      </c>
      <c r="G548" s="3">
        <v>24.8</v>
      </c>
      <c r="H548" s="3" t="s">
        <v>366</v>
      </c>
      <c r="I548" s="3">
        <v>26.9</v>
      </c>
      <c r="J548" s="20" t="str">
        <f t="shared" si="149"/>
        <v>.</v>
      </c>
      <c r="K548" s="20" t="str">
        <f t="shared" si="150"/>
        <v>.</v>
      </c>
      <c r="L548" s="20" t="str">
        <f t="shared" si="162"/>
        <v>.</v>
      </c>
      <c r="M548" s="3">
        <v>50</v>
      </c>
      <c r="N548" s="20" t="str">
        <f>IF(B548=B547, N547, IF(M548=".",".",IF(M548&lt;22.5,"N",IF(M548&lt;67.5,"NE",IF(M548&lt;112.5,"E",IF(M548&lt;157.5,"SE",IF(M548&lt;202.5,"S",IF(M548&lt;247.5,"SW",IF(M548&lt;292.5,"W",IF(M548&lt;337.5,"NW","N"))))))))))</f>
        <v>NE</v>
      </c>
      <c r="O548" s="20" t="str">
        <f t="shared" si="151"/>
        <v>.</v>
      </c>
      <c r="P548" s="20" t="str">
        <f t="shared" si="164"/>
        <v>.</v>
      </c>
      <c r="Q548" s="21">
        <f t="shared" si="152"/>
        <v>0</v>
      </c>
      <c r="R548" s="21">
        <f t="shared" si="153"/>
        <v>14.916752093265423</v>
      </c>
      <c r="S548" s="8">
        <v>1</v>
      </c>
      <c r="T548" s="21" t="s">
        <v>4</v>
      </c>
      <c r="U548" s="21" t="str">
        <f t="shared" si="163"/>
        <v>.</v>
      </c>
      <c r="V548" s="3" t="s">
        <v>6</v>
      </c>
      <c r="W548" s="3">
        <v>0.7</v>
      </c>
      <c r="X548" s="3" t="s">
        <v>4</v>
      </c>
      <c r="Y548" s="14">
        <v>2</v>
      </c>
      <c r="Z548" s="14">
        <v>1</v>
      </c>
      <c r="AA548" s="14">
        <v>0</v>
      </c>
      <c r="AB548" s="23">
        <f t="shared" si="165"/>
        <v>0</v>
      </c>
      <c r="AC548" s="3" t="s">
        <v>304</v>
      </c>
      <c r="AD548" s="25">
        <v>0</v>
      </c>
      <c r="AE548" s="20">
        <f t="shared" si="154"/>
        <v>0</v>
      </c>
      <c r="AF548" s="20">
        <f t="shared" si="155"/>
        <v>0</v>
      </c>
      <c r="AG548" s="20">
        <f t="shared" si="161"/>
        <v>1</v>
      </c>
      <c r="AH548" s="20">
        <f t="shared" si="156"/>
        <v>0</v>
      </c>
      <c r="AI548" s="20">
        <f t="shared" si="157"/>
        <v>78.136533198135751</v>
      </c>
      <c r="AJ548" s="20">
        <f t="shared" si="158"/>
        <v>65.564336188027013</v>
      </c>
      <c r="AK548" s="20">
        <f t="shared" si="159"/>
        <v>0</v>
      </c>
      <c r="AL548" s="19">
        <v>102</v>
      </c>
      <c r="AM548" s="23">
        <f t="shared" si="160"/>
        <v>31.089600000000001</v>
      </c>
      <c r="AN548" s="19">
        <v>0.87266462599716477</v>
      </c>
    </row>
    <row r="549" spans="1:40" ht="13.5" thickBot="1" x14ac:dyDescent="0.25">
      <c r="A549" s="5">
        <v>42572</v>
      </c>
      <c r="B549" s="3">
        <v>54</v>
      </c>
      <c r="C549" s="26" t="s">
        <v>358</v>
      </c>
      <c r="D549" s="6">
        <v>0.70972222222222225</v>
      </c>
      <c r="E549" s="13">
        <v>17</v>
      </c>
      <c r="F549" s="13">
        <f t="shared" si="148"/>
        <v>462</v>
      </c>
      <c r="G549" s="3">
        <v>21.8</v>
      </c>
      <c r="H549" s="3" t="s">
        <v>366</v>
      </c>
      <c r="I549" s="3">
        <v>23.8</v>
      </c>
      <c r="J549" s="20" t="str">
        <f t="shared" si="149"/>
        <v>.</v>
      </c>
      <c r="K549" s="20" t="str">
        <f t="shared" si="150"/>
        <v>.</v>
      </c>
      <c r="L549" s="20" t="str">
        <f t="shared" si="162"/>
        <v>.</v>
      </c>
      <c r="M549" s="3">
        <v>50</v>
      </c>
      <c r="N549" s="20" t="str">
        <f>IF(B549=B549, N548, IF(M549=".",".",IF(M549&lt;22.5,"N",IF(M549&lt;67.5,"NE",IF(M549&lt;112.5,"E",IF(M549&lt;157.5,"SE",IF(M549&lt;202.5,"S",IF(M549&lt;247.5,"SW",IF(M549&lt;292.5,"W",IF(M549&lt;337.5,"NW","N"))))))))))</f>
        <v>NE</v>
      </c>
      <c r="O549" s="20" t="str">
        <f t="shared" si="151"/>
        <v>.</v>
      </c>
      <c r="P549" s="20" t="str">
        <f t="shared" si="164"/>
        <v>.</v>
      </c>
      <c r="Q549" s="21">
        <f t="shared" si="152"/>
        <v>0</v>
      </c>
      <c r="R549" s="21">
        <f t="shared" si="153"/>
        <v>14.916752093265423</v>
      </c>
      <c r="S549" s="8">
        <v>1</v>
      </c>
      <c r="T549" s="21" t="s">
        <v>4</v>
      </c>
      <c r="U549" s="21" t="str">
        <f t="shared" si="163"/>
        <v>.</v>
      </c>
      <c r="V549" s="3" t="s">
        <v>6</v>
      </c>
      <c r="W549" s="3">
        <v>2</v>
      </c>
      <c r="X549" s="3" t="s">
        <v>4</v>
      </c>
      <c r="Y549" s="14">
        <v>2</v>
      </c>
      <c r="Z549" s="14">
        <v>1</v>
      </c>
      <c r="AA549" s="14">
        <v>0</v>
      </c>
      <c r="AB549" s="23">
        <f t="shared" si="165"/>
        <v>0</v>
      </c>
      <c r="AC549" s="3" t="s">
        <v>304</v>
      </c>
      <c r="AD549" s="25">
        <v>0</v>
      </c>
      <c r="AE549" s="20">
        <f t="shared" si="154"/>
        <v>0</v>
      </c>
      <c r="AF549" s="20">
        <f t="shared" si="155"/>
        <v>0</v>
      </c>
      <c r="AG549" s="20">
        <f t="shared" si="161"/>
        <v>1</v>
      </c>
      <c r="AH549" s="20">
        <f t="shared" si="156"/>
        <v>0</v>
      </c>
      <c r="AI549" s="20">
        <f t="shared" si="157"/>
        <v>78.136533198135751</v>
      </c>
      <c r="AJ549" s="20">
        <f t="shared" si="158"/>
        <v>65.564336188027013</v>
      </c>
      <c r="AK549" s="20">
        <f t="shared" si="159"/>
        <v>0</v>
      </c>
      <c r="AL549" s="19">
        <v>102</v>
      </c>
      <c r="AM549" s="23">
        <f t="shared" si="160"/>
        <v>31.089600000000001</v>
      </c>
      <c r="AN549" s="19">
        <v>0.87266462599716477</v>
      </c>
    </row>
    <row r="550" spans="1:40" ht="13.5" thickBot="1" x14ac:dyDescent="0.25">
      <c r="A550" s="5">
        <v>42572</v>
      </c>
      <c r="B550" s="3">
        <v>54</v>
      </c>
      <c r="C550" s="26" t="s">
        <v>358</v>
      </c>
      <c r="D550" s="6">
        <v>0.74791666666666667</v>
      </c>
      <c r="E550" s="13">
        <v>18</v>
      </c>
      <c r="F550" s="13">
        <f t="shared" si="148"/>
        <v>517</v>
      </c>
      <c r="G550" s="3">
        <v>22.4</v>
      </c>
      <c r="H550" s="3" t="s">
        <v>365</v>
      </c>
      <c r="I550" s="3">
        <v>24.1</v>
      </c>
      <c r="J550" s="20" t="str">
        <f t="shared" si="149"/>
        <v>.</v>
      </c>
      <c r="K550" s="20" t="str">
        <f t="shared" si="150"/>
        <v>.</v>
      </c>
      <c r="L550" s="20" t="str">
        <f t="shared" si="162"/>
        <v>.</v>
      </c>
      <c r="M550" s="3">
        <v>50</v>
      </c>
      <c r="N550" s="20" t="str">
        <f>IF(B550=B549, N549, IF(M550=".",".",IF(M550&lt;22.5,"N",IF(M550&lt;67.5,"NE",IF(M550&lt;112.5,"E",IF(M550&lt;157.5,"SE",IF(M550&lt;202.5,"S",IF(M550&lt;247.5,"SW",IF(M550&lt;292.5,"W",IF(M550&lt;337.5,"NW","N"))))))))))</f>
        <v>NE</v>
      </c>
      <c r="O550" s="20" t="str">
        <f t="shared" si="151"/>
        <v>.</v>
      </c>
      <c r="P550" s="20" t="str">
        <f t="shared" si="164"/>
        <v>.</v>
      </c>
      <c r="Q550" s="21">
        <f t="shared" si="152"/>
        <v>0</v>
      </c>
      <c r="R550" s="21">
        <f t="shared" si="153"/>
        <v>14.916752093265423</v>
      </c>
      <c r="S550" s="8">
        <v>1</v>
      </c>
      <c r="T550" s="21" t="s">
        <v>4</v>
      </c>
      <c r="U550" s="21" t="str">
        <f t="shared" si="163"/>
        <v>.</v>
      </c>
      <c r="V550" s="3" t="s">
        <v>6</v>
      </c>
      <c r="W550" s="3">
        <v>1.6</v>
      </c>
      <c r="X550" s="3" t="s">
        <v>4</v>
      </c>
      <c r="Y550" s="14">
        <v>2</v>
      </c>
      <c r="Z550" s="14">
        <v>1</v>
      </c>
      <c r="AA550" s="14">
        <v>0</v>
      </c>
      <c r="AB550" s="23">
        <f t="shared" si="165"/>
        <v>0</v>
      </c>
      <c r="AC550" s="3" t="s">
        <v>304</v>
      </c>
      <c r="AD550" s="25">
        <v>0</v>
      </c>
      <c r="AE550" s="20">
        <f t="shared" si="154"/>
        <v>0</v>
      </c>
      <c r="AF550" s="20">
        <f t="shared" si="155"/>
        <v>0</v>
      </c>
      <c r="AG550" s="20">
        <f t="shared" si="161"/>
        <v>1</v>
      </c>
      <c r="AH550" s="20">
        <f t="shared" si="156"/>
        <v>0</v>
      </c>
      <c r="AI550" s="20">
        <f t="shared" si="157"/>
        <v>78.136533198135751</v>
      </c>
      <c r="AJ550" s="20">
        <f t="shared" si="158"/>
        <v>65.564336188027013</v>
      </c>
      <c r="AK550" s="20">
        <f t="shared" si="159"/>
        <v>0</v>
      </c>
      <c r="AL550" s="19">
        <v>102</v>
      </c>
      <c r="AM550" s="23">
        <f t="shared" si="160"/>
        <v>31.089600000000001</v>
      </c>
      <c r="AN550" s="19">
        <v>0.87266462599716477</v>
      </c>
    </row>
    <row r="551" spans="1:40" ht="13.5" thickBot="1" x14ac:dyDescent="0.25">
      <c r="A551" s="5">
        <v>42572</v>
      </c>
      <c r="B551" s="3">
        <v>54</v>
      </c>
      <c r="C551" s="26" t="s">
        <v>358</v>
      </c>
      <c r="D551" s="6">
        <v>0.79166666666666663</v>
      </c>
      <c r="E551" s="18">
        <v>19</v>
      </c>
      <c r="F551" s="13">
        <f t="shared" si="148"/>
        <v>579.99999999999989</v>
      </c>
      <c r="G551" s="3">
        <v>28.1</v>
      </c>
      <c r="H551" s="3" t="s">
        <v>365</v>
      </c>
      <c r="I551" s="3">
        <v>27.4</v>
      </c>
      <c r="J551" s="20" t="str">
        <f t="shared" si="149"/>
        <v>.</v>
      </c>
      <c r="K551" s="20" t="str">
        <f t="shared" si="150"/>
        <v>.</v>
      </c>
      <c r="L551" s="20" t="str">
        <f t="shared" si="162"/>
        <v>.</v>
      </c>
      <c r="M551" s="3">
        <v>50</v>
      </c>
      <c r="N551" s="20" t="str">
        <f>IF(B551=B551, N550, IF(M551=".",".",IF(M551&lt;22.5,"N",IF(M551&lt;67.5,"NE",IF(M551&lt;112.5,"E",IF(M551&lt;157.5,"SE",IF(M551&lt;202.5,"S",IF(M551&lt;247.5,"SW",IF(M551&lt;292.5,"W",IF(M551&lt;337.5,"NW","N"))))))))))</f>
        <v>NE</v>
      </c>
      <c r="O551" s="20" t="str">
        <f t="shared" si="151"/>
        <v>.</v>
      </c>
      <c r="P551" s="20" t="str">
        <f t="shared" si="164"/>
        <v>.</v>
      </c>
      <c r="Q551" s="21">
        <f t="shared" si="152"/>
        <v>0</v>
      </c>
      <c r="R551" s="21">
        <f t="shared" si="153"/>
        <v>14.916752093265423</v>
      </c>
      <c r="S551" s="8">
        <v>1</v>
      </c>
      <c r="T551" s="21">
        <f>SQRT((AJ551-AJ541)^2+(AI551-AI541)^2)</f>
        <v>1.9999999999999862</v>
      </c>
      <c r="U551" s="21">
        <f t="shared" si="163"/>
        <v>7.4583760466327629</v>
      </c>
      <c r="V551" s="3" t="s">
        <v>6</v>
      </c>
      <c r="W551" s="3">
        <v>1</v>
      </c>
      <c r="X551" s="3" t="s">
        <v>4</v>
      </c>
      <c r="Y551" s="14">
        <v>2</v>
      </c>
      <c r="Z551" s="14">
        <v>1</v>
      </c>
      <c r="AA551" s="14">
        <v>0</v>
      </c>
      <c r="AB551" s="23">
        <f t="shared" si="165"/>
        <v>0</v>
      </c>
      <c r="AC551" s="3" t="s">
        <v>304</v>
      </c>
      <c r="AD551" s="25">
        <v>0</v>
      </c>
      <c r="AE551" s="20">
        <f t="shared" si="154"/>
        <v>0</v>
      </c>
      <c r="AF551" s="20">
        <f t="shared" si="155"/>
        <v>0</v>
      </c>
      <c r="AG551" s="20">
        <f t="shared" si="161"/>
        <v>1</v>
      </c>
      <c r="AH551" s="20">
        <f t="shared" si="156"/>
        <v>0</v>
      </c>
      <c r="AI551" s="20">
        <f t="shared" si="157"/>
        <v>78.136533198135751</v>
      </c>
      <c r="AJ551" s="20">
        <f t="shared" si="158"/>
        <v>65.564336188027013</v>
      </c>
      <c r="AK551" s="20">
        <f t="shared" si="159"/>
        <v>0</v>
      </c>
      <c r="AL551" s="19">
        <v>102</v>
      </c>
      <c r="AM551" s="23">
        <f t="shared" si="160"/>
        <v>31.089600000000001</v>
      </c>
      <c r="AN551" s="19">
        <v>0.87266462599716477</v>
      </c>
    </row>
    <row r="552" spans="1:40" ht="13.5" thickBot="1" x14ac:dyDescent="0.25">
      <c r="A552" s="5">
        <v>42572</v>
      </c>
      <c r="B552" s="3">
        <v>55</v>
      </c>
      <c r="C552" s="26" t="s">
        <v>358</v>
      </c>
      <c r="D552" s="6">
        <v>0.39027777777777778</v>
      </c>
      <c r="E552" s="13">
        <v>9</v>
      </c>
      <c r="F552" s="13">
        <f t="shared" si="148"/>
        <v>0</v>
      </c>
      <c r="G552" s="3">
        <v>19.899999999999999</v>
      </c>
      <c r="H552" s="3" t="s">
        <v>366</v>
      </c>
      <c r="I552" s="3">
        <v>22.9</v>
      </c>
      <c r="J552" s="20" t="str">
        <f t="shared" si="149"/>
        <v>.</v>
      </c>
      <c r="K552" s="20" t="str">
        <f t="shared" si="150"/>
        <v>.</v>
      </c>
      <c r="L552" s="20" t="str">
        <f t="shared" si="162"/>
        <v>.</v>
      </c>
      <c r="M552" s="3">
        <v>154</v>
      </c>
      <c r="N552" s="20" t="str">
        <f>IF(B552=B551, N551, IF(M552=".",".",IF(M552&lt;22.5,"N",IF(M552&lt;67.5,"NE",IF(M552&lt;112.5,"E",IF(M552&lt;157.5,"SE",IF(M552&lt;202.5,"S",IF(M552&lt;247.5,"SW",IF(M552&lt;292.5,"W",IF(M552&lt;337.5,"NW","N"))))))))))</f>
        <v>SE</v>
      </c>
      <c r="O552" s="20" t="str">
        <f t="shared" si="151"/>
        <v>.</v>
      </c>
      <c r="P552" s="20" t="str">
        <f t="shared" si="164"/>
        <v>.</v>
      </c>
      <c r="Q552" s="21">
        <f t="shared" si="152"/>
        <v>0</v>
      </c>
      <c r="R552" s="21">
        <f t="shared" si="153"/>
        <v>0</v>
      </c>
      <c r="S552" s="8">
        <v>1</v>
      </c>
      <c r="T552" s="21" t="s">
        <v>4</v>
      </c>
      <c r="U552" s="21" t="str">
        <f t="shared" si="163"/>
        <v>.</v>
      </c>
      <c r="V552" s="3" t="s">
        <v>128</v>
      </c>
      <c r="W552" s="3">
        <v>0</v>
      </c>
      <c r="X552" s="3" t="s">
        <v>4</v>
      </c>
      <c r="Y552" s="14">
        <v>2</v>
      </c>
      <c r="Z552" s="14">
        <v>1</v>
      </c>
      <c r="AA552" s="14">
        <v>0</v>
      </c>
      <c r="AB552" s="23">
        <f t="shared" si="165"/>
        <v>0</v>
      </c>
      <c r="AC552" s="3" t="s">
        <v>305</v>
      </c>
      <c r="AD552" s="25">
        <v>0</v>
      </c>
      <c r="AE552" s="20" t="str">
        <f t="shared" si="154"/>
        <v>.</v>
      </c>
      <c r="AF552" s="20" t="str">
        <f t="shared" si="155"/>
        <v>.</v>
      </c>
      <c r="AG552" s="20" t="str">
        <f t="shared" si="161"/>
        <v>.</v>
      </c>
      <c r="AH552" s="20" t="str">
        <f t="shared" si="156"/>
        <v>.</v>
      </c>
      <c r="AI552" s="20">
        <f t="shared" si="157"/>
        <v>43.837114678907732</v>
      </c>
      <c r="AJ552" s="20">
        <f t="shared" si="158"/>
        <v>-89.879404629916706</v>
      </c>
      <c r="AK552" s="20" t="str">
        <f t="shared" si="159"/>
        <v>.</v>
      </c>
      <c r="AL552" s="19">
        <v>100</v>
      </c>
      <c r="AM552" s="23">
        <f t="shared" si="160"/>
        <v>30.48</v>
      </c>
      <c r="AN552" s="19">
        <f>RADIANS(M552)</f>
        <v>2.6878070480712677</v>
      </c>
    </row>
    <row r="553" spans="1:40" ht="13.5" thickBot="1" x14ac:dyDescent="0.25">
      <c r="A553" s="5">
        <v>42572</v>
      </c>
      <c r="B553" s="3">
        <v>55</v>
      </c>
      <c r="C553" s="26" t="s">
        <v>358</v>
      </c>
      <c r="D553" s="6">
        <v>0.42083333333333334</v>
      </c>
      <c r="E553" s="13">
        <v>10</v>
      </c>
      <c r="F553" s="13">
        <f t="shared" si="148"/>
        <v>44</v>
      </c>
      <c r="G553" s="3">
        <v>23.4</v>
      </c>
      <c r="H553" s="3" t="s">
        <v>366</v>
      </c>
      <c r="I553" s="3">
        <v>23.8</v>
      </c>
      <c r="J553" s="20">
        <f t="shared" si="149"/>
        <v>2.6878070480712699</v>
      </c>
      <c r="K553" s="20">
        <f t="shared" si="150"/>
        <v>154.00000000000014</v>
      </c>
      <c r="L553" s="20">
        <f>K553-MOD(M552+180,360)</f>
        <v>-179.99999999999986</v>
      </c>
      <c r="M553" s="3">
        <v>154</v>
      </c>
      <c r="N553" s="20" t="str">
        <f>IF(B553=B553, N552, IF(M553=".",".",IF(M553&lt;22.5,"N",IF(M553&lt;67.5,"NE",IF(M553&lt;112.5,"E",IF(M553&lt;157.5,"SE",IF(M553&lt;202.5,"S",IF(M553&lt;247.5,"SW",IF(M553&lt;292.5,"W",IF(M553&lt;337.5,"NW","N"))))))))))</f>
        <v>SE</v>
      </c>
      <c r="O553" s="20" t="str">
        <f t="shared" si="151"/>
        <v>SE</v>
      </c>
      <c r="P553" s="20">
        <f t="shared" si="164"/>
        <v>4</v>
      </c>
      <c r="Q553" s="21">
        <f t="shared" si="152"/>
        <v>3.0000000000000013</v>
      </c>
      <c r="R553" s="21">
        <f t="shared" si="153"/>
        <v>3.0000000000000013</v>
      </c>
      <c r="S553" s="8">
        <v>1</v>
      </c>
      <c r="T553" s="21" t="s">
        <v>4</v>
      </c>
      <c r="U553" s="21" t="str">
        <f t="shared" si="163"/>
        <v>.</v>
      </c>
      <c r="V553" s="3" t="s">
        <v>6</v>
      </c>
      <c r="W553" s="3">
        <v>0.7</v>
      </c>
      <c r="X553" s="3" t="s">
        <v>4</v>
      </c>
      <c r="Y553" s="14">
        <v>2</v>
      </c>
      <c r="Z553" s="14">
        <v>1</v>
      </c>
      <c r="AA553" s="14">
        <v>0</v>
      </c>
      <c r="AB553" s="23">
        <f t="shared" si="165"/>
        <v>0</v>
      </c>
      <c r="AC553" s="3" t="s">
        <v>305</v>
      </c>
      <c r="AD553" s="25">
        <v>0</v>
      </c>
      <c r="AE553" s="20">
        <f t="shared" si="154"/>
        <v>-2.6963821388975049</v>
      </c>
      <c r="AF553" s="20">
        <f t="shared" si="155"/>
        <v>-2.6963821388975049</v>
      </c>
      <c r="AG553" s="20">
        <f t="shared" si="161"/>
        <v>1</v>
      </c>
      <c r="AH553" s="20">
        <f t="shared" si="156"/>
        <v>3.0000000000000013</v>
      </c>
      <c r="AI553" s="20">
        <f t="shared" si="157"/>
        <v>45.152228119274959</v>
      </c>
      <c r="AJ553" s="20">
        <f t="shared" si="158"/>
        <v>-92.575786768814211</v>
      </c>
      <c r="AK553" s="20">
        <f t="shared" si="159"/>
        <v>1.3151134403672273</v>
      </c>
      <c r="AL553" s="19">
        <v>103</v>
      </c>
      <c r="AM553" s="23">
        <f t="shared" si="160"/>
        <v>31.394400000000001</v>
      </c>
      <c r="AN553" s="19">
        <v>2.6878070480712677</v>
      </c>
    </row>
    <row r="554" spans="1:40" ht="13.5" thickBot="1" x14ac:dyDescent="0.25">
      <c r="A554" s="5">
        <v>42572</v>
      </c>
      <c r="B554" s="3">
        <v>55</v>
      </c>
      <c r="C554" s="26" t="s">
        <v>358</v>
      </c>
      <c r="D554" s="6">
        <v>0.46249999999999997</v>
      </c>
      <c r="E554" s="13">
        <v>11</v>
      </c>
      <c r="F554" s="13">
        <f t="shared" si="148"/>
        <v>103.99999999999994</v>
      </c>
      <c r="G554" s="3">
        <v>26.2</v>
      </c>
      <c r="H554" s="3" t="s">
        <v>366</v>
      </c>
      <c r="I554" s="3">
        <v>23.5</v>
      </c>
      <c r="J554" s="20">
        <f t="shared" si="149"/>
        <v>2.0187851390137048</v>
      </c>
      <c r="K554" s="20">
        <f t="shared" si="150"/>
        <v>244.33213179078354</v>
      </c>
      <c r="L554" s="20">
        <f t="shared" si="162"/>
        <v>90.332131790783393</v>
      </c>
      <c r="M554" s="3">
        <v>168</v>
      </c>
      <c r="N554" s="20" t="str">
        <f>IF(B554=B553, N553, IF(M554=".",".",IF(M554&lt;22.5,"N",IF(M554&lt;67.5,"NE",IF(M554&lt;112.5,"E",IF(M554&lt;157.5,"SE",IF(M554&lt;202.5,"S",IF(M554&lt;247.5,"SW",IF(M554&lt;292.5,"W",IF(M554&lt;337.5,"NW","N"))))))))))</f>
        <v>SE</v>
      </c>
      <c r="O554" s="20" t="str">
        <f t="shared" si="151"/>
        <v>SW</v>
      </c>
      <c r="P554" s="20">
        <f t="shared" si="164"/>
        <v>6</v>
      </c>
      <c r="Q554" s="21">
        <f t="shared" si="152"/>
        <v>25.644151790171193</v>
      </c>
      <c r="R554" s="21">
        <f t="shared" si="153"/>
        <v>28.644151790171193</v>
      </c>
      <c r="S554" s="8">
        <v>1</v>
      </c>
      <c r="T554" s="21" t="s">
        <v>4</v>
      </c>
      <c r="U554" s="21" t="str">
        <f t="shared" si="163"/>
        <v>.</v>
      </c>
      <c r="V554" s="3" t="s">
        <v>72</v>
      </c>
      <c r="W554" s="3">
        <v>4.9000000000000004</v>
      </c>
      <c r="X554" s="3" t="s">
        <v>4</v>
      </c>
      <c r="Y554" s="14">
        <v>2</v>
      </c>
      <c r="Z554" s="14">
        <v>1</v>
      </c>
      <c r="AA554" s="14">
        <v>0</v>
      </c>
      <c r="AB554" s="23">
        <f t="shared" si="165"/>
        <v>0</v>
      </c>
      <c r="AC554" s="3" t="s">
        <v>305</v>
      </c>
      <c r="AD554" s="25">
        <v>0</v>
      </c>
      <c r="AE554" s="20">
        <f t="shared" si="154"/>
        <v>-11.107858908969192</v>
      </c>
      <c r="AF554" s="20">
        <f t="shared" si="155"/>
        <v>-11.107858908969192</v>
      </c>
      <c r="AG554" s="20">
        <f t="shared" si="161"/>
        <v>1</v>
      </c>
      <c r="AH554" s="20">
        <f t="shared" si="156"/>
        <v>25.644151790171193</v>
      </c>
      <c r="AI554" s="20">
        <f t="shared" si="157"/>
        <v>22.038639226682488</v>
      </c>
      <c r="AJ554" s="20">
        <f t="shared" si="158"/>
        <v>-103.6836456777834</v>
      </c>
      <c r="AK554" s="20">
        <f t="shared" si="159"/>
        <v>-23.113588892592471</v>
      </c>
      <c r="AL554" s="19">
        <v>106</v>
      </c>
      <c r="AM554" s="23">
        <f t="shared" si="160"/>
        <v>32.308800000000005</v>
      </c>
      <c r="AN554" s="19">
        <v>2.9321531433504737</v>
      </c>
    </row>
    <row r="555" spans="1:40" ht="13.5" thickBot="1" x14ac:dyDescent="0.25">
      <c r="A555" s="5">
        <v>42572</v>
      </c>
      <c r="B555" s="3">
        <v>55</v>
      </c>
      <c r="C555" s="26" t="s">
        <v>358</v>
      </c>
      <c r="D555" s="6">
        <v>0.51041666666666663</v>
      </c>
      <c r="E555" s="13">
        <v>12</v>
      </c>
      <c r="F555" s="13">
        <f t="shared" si="148"/>
        <v>172.99999999999994</v>
      </c>
      <c r="G555" s="3">
        <v>31.8</v>
      </c>
      <c r="H555" s="3" t="s">
        <v>365</v>
      </c>
      <c r="I555" s="3">
        <v>28.8</v>
      </c>
      <c r="J555" s="20">
        <f t="shared" si="149"/>
        <v>0.74697336485869281</v>
      </c>
      <c r="K555" s="20">
        <f t="shared" si="150"/>
        <v>317.20157878491113</v>
      </c>
      <c r="L555" s="20">
        <f t="shared" si="162"/>
        <v>72.8694469941276</v>
      </c>
      <c r="M555" s="3">
        <v>169</v>
      </c>
      <c r="N555" s="20" t="str">
        <f>IF(B555=B555, N554, IF(M555=".",".",IF(M555&lt;22.5,"N",IF(M555&lt;67.5,"NE",IF(M555&lt;112.5,"E",IF(M555&lt;157.5,"SE",IF(M555&lt;202.5,"S",IF(M555&lt;247.5,"SW",IF(M555&lt;292.5,"W",IF(M555&lt;337.5,"NW","N"))))))))))</f>
        <v>SE</v>
      </c>
      <c r="O555" s="20" t="str">
        <f t="shared" si="151"/>
        <v>NW</v>
      </c>
      <c r="P555" s="20">
        <f t="shared" si="164"/>
        <v>8</v>
      </c>
      <c r="Q555" s="21">
        <f t="shared" si="152"/>
        <v>3.5108016983362709</v>
      </c>
      <c r="R555" s="21">
        <f t="shared" si="153"/>
        <v>32.154953488507466</v>
      </c>
      <c r="S555" s="8">
        <v>1</v>
      </c>
      <c r="T555" s="21" t="s">
        <v>4</v>
      </c>
      <c r="U555" s="21" t="str">
        <f t="shared" si="163"/>
        <v>.</v>
      </c>
      <c r="V555" s="3" t="s">
        <v>6</v>
      </c>
      <c r="W555" s="3">
        <v>1.2</v>
      </c>
      <c r="X555" s="3" t="s">
        <v>4</v>
      </c>
      <c r="Y555" s="14">
        <v>2</v>
      </c>
      <c r="Z555" s="14">
        <v>1</v>
      </c>
      <c r="AA555" s="14">
        <v>0</v>
      </c>
      <c r="AB555" s="23">
        <f t="shared" si="165"/>
        <v>0</v>
      </c>
      <c r="AC555" s="3" t="s">
        <v>305</v>
      </c>
      <c r="AD555" s="25">
        <v>0</v>
      </c>
      <c r="AE555" s="20">
        <f t="shared" si="154"/>
        <v>2.5760457826740151</v>
      </c>
      <c r="AF555" s="20">
        <f t="shared" si="155"/>
        <v>2.5760457826740151</v>
      </c>
      <c r="AG555" s="20">
        <f t="shared" si="161"/>
        <v>1</v>
      </c>
      <c r="AH555" s="20">
        <f t="shared" si="156"/>
        <v>3.5108016983362709</v>
      </c>
      <c r="AI555" s="20">
        <f t="shared" si="157"/>
        <v>19.653326523784131</v>
      </c>
      <c r="AJ555" s="20">
        <f t="shared" si="158"/>
        <v>-101.10759989510939</v>
      </c>
      <c r="AK555" s="20">
        <f t="shared" si="159"/>
        <v>-2.3853127028983572</v>
      </c>
      <c r="AL555" s="19">
        <v>103</v>
      </c>
      <c r="AM555" s="23">
        <f t="shared" si="160"/>
        <v>31.394400000000001</v>
      </c>
      <c r="AN555" s="19">
        <v>2.9496064358704168</v>
      </c>
    </row>
    <row r="556" spans="1:40" ht="13.5" thickBot="1" x14ac:dyDescent="0.25">
      <c r="A556" s="5">
        <v>42572</v>
      </c>
      <c r="B556" s="3">
        <v>55</v>
      </c>
      <c r="C556" s="26" t="s">
        <v>358</v>
      </c>
      <c r="D556" s="6">
        <v>0.54722222222222217</v>
      </c>
      <c r="E556" s="13">
        <v>13</v>
      </c>
      <c r="F556" s="13">
        <f t="shared" si="148"/>
        <v>225.99999999999991</v>
      </c>
      <c r="G556" s="3">
        <v>32</v>
      </c>
      <c r="H556" s="3" t="s">
        <v>365</v>
      </c>
      <c r="I556" s="3">
        <v>30.2</v>
      </c>
      <c r="J556" s="20" t="str">
        <f t="shared" si="149"/>
        <v>.</v>
      </c>
      <c r="K556" s="20" t="str">
        <f t="shared" si="150"/>
        <v>.</v>
      </c>
      <c r="L556" s="20" t="str">
        <f t="shared" si="162"/>
        <v>.</v>
      </c>
      <c r="M556" s="3">
        <v>169</v>
      </c>
      <c r="N556" s="20" t="str">
        <f>IF(B556=B555, N555, IF(M556=".",".",IF(M556&lt;22.5,"N",IF(M556&lt;67.5,"NE",IF(M556&lt;112.5,"E",IF(M556&lt;157.5,"SE",IF(M556&lt;202.5,"S",IF(M556&lt;247.5,"SW",IF(M556&lt;292.5,"W",IF(M556&lt;337.5,"NW","N"))))))))))</f>
        <v>SE</v>
      </c>
      <c r="O556" s="20" t="str">
        <f t="shared" si="151"/>
        <v>.</v>
      </c>
      <c r="P556" s="20" t="str">
        <f t="shared" si="164"/>
        <v>.</v>
      </c>
      <c r="Q556" s="21">
        <f t="shared" si="152"/>
        <v>0</v>
      </c>
      <c r="R556" s="21">
        <f t="shared" si="153"/>
        <v>32.154953488507466</v>
      </c>
      <c r="S556" s="8">
        <v>1</v>
      </c>
      <c r="T556" s="21" t="s">
        <v>4</v>
      </c>
      <c r="U556" s="21" t="str">
        <f t="shared" si="163"/>
        <v>.</v>
      </c>
      <c r="V556" s="3" t="s">
        <v>6</v>
      </c>
      <c r="W556" s="3">
        <v>1.8</v>
      </c>
      <c r="X556" s="3" t="s">
        <v>4</v>
      </c>
      <c r="Y556" s="14">
        <v>2</v>
      </c>
      <c r="Z556" s="14">
        <v>1</v>
      </c>
      <c r="AA556" s="14">
        <v>0</v>
      </c>
      <c r="AB556" s="23">
        <f t="shared" si="165"/>
        <v>0</v>
      </c>
      <c r="AC556" s="3" t="s">
        <v>305</v>
      </c>
      <c r="AD556" s="25">
        <v>0</v>
      </c>
      <c r="AE556" s="20">
        <f t="shared" si="154"/>
        <v>0</v>
      </c>
      <c r="AF556" s="20">
        <f t="shared" si="155"/>
        <v>0</v>
      </c>
      <c r="AG556" s="20">
        <f t="shared" si="161"/>
        <v>1</v>
      </c>
      <c r="AH556" s="20">
        <f t="shared" si="156"/>
        <v>0</v>
      </c>
      <c r="AI556" s="20">
        <f t="shared" si="157"/>
        <v>19.653326523784131</v>
      </c>
      <c r="AJ556" s="20">
        <f t="shared" si="158"/>
        <v>-101.10759989510939</v>
      </c>
      <c r="AK556" s="20">
        <f t="shared" si="159"/>
        <v>0</v>
      </c>
      <c r="AL556" s="19">
        <v>103</v>
      </c>
      <c r="AM556" s="23">
        <f t="shared" si="160"/>
        <v>31.394400000000001</v>
      </c>
      <c r="AN556" s="19">
        <v>2.9496064358704168</v>
      </c>
    </row>
    <row r="557" spans="1:40" ht="13.5" thickBot="1" x14ac:dyDescent="0.25">
      <c r="A557" s="5">
        <v>42572</v>
      </c>
      <c r="B557" s="3">
        <v>55</v>
      </c>
      <c r="C557" s="26" t="s">
        <v>358</v>
      </c>
      <c r="D557" s="6">
        <v>0.58750000000000002</v>
      </c>
      <c r="E557" s="13">
        <v>14</v>
      </c>
      <c r="F557" s="13">
        <f t="shared" si="148"/>
        <v>284</v>
      </c>
      <c r="G557" s="3">
        <v>30.4</v>
      </c>
      <c r="H557" s="3" t="s">
        <v>366</v>
      </c>
      <c r="I557" s="3">
        <v>29.9</v>
      </c>
      <c r="J557" s="20" t="str">
        <f t="shared" si="149"/>
        <v>.</v>
      </c>
      <c r="K557" s="20" t="str">
        <f t="shared" si="150"/>
        <v>.</v>
      </c>
      <c r="L557" s="20" t="str">
        <f t="shared" si="162"/>
        <v>.</v>
      </c>
      <c r="M557" s="3">
        <v>169</v>
      </c>
      <c r="N557" s="20" t="str">
        <f>IF(B557=B556, N556, IF(M557=".",".",IF(M557&lt;22.5,"N",IF(M557&lt;67.5,"NE",IF(M557&lt;112.5,"E",IF(M557&lt;157.5,"SE",IF(M557&lt;202.5,"S",IF(M557&lt;247.5,"SW",IF(M557&lt;292.5,"W",IF(M557&lt;337.5,"NW","N"))))))))))</f>
        <v>SE</v>
      </c>
      <c r="O557" s="20" t="str">
        <f t="shared" si="151"/>
        <v>.</v>
      </c>
      <c r="P557" s="20" t="str">
        <f t="shared" si="164"/>
        <v>.</v>
      </c>
      <c r="Q557" s="21">
        <f t="shared" si="152"/>
        <v>0</v>
      </c>
      <c r="R557" s="21">
        <f t="shared" si="153"/>
        <v>32.154953488507466</v>
      </c>
      <c r="S557" s="8">
        <v>1</v>
      </c>
      <c r="T557" s="21" t="s">
        <v>4</v>
      </c>
      <c r="U557" s="21" t="str">
        <f t="shared" si="163"/>
        <v>.</v>
      </c>
      <c r="V557" s="3" t="s">
        <v>6</v>
      </c>
      <c r="W557" s="3">
        <v>0</v>
      </c>
      <c r="X557" s="3" t="s">
        <v>4</v>
      </c>
      <c r="Y557" s="14">
        <v>2</v>
      </c>
      <c r="Z557" s="14">
        <v>1</v>
      </c>
      <c r="AA557" s="14">
        <v>0</v>
      </c>
      <c r="AB557" s="23">
        <f t="shared" si="165"/>
        <v>0</v>
      </c>
      <c r="AC557" s="3" t="s">
        <v>305</v>
      </c>
      <c r="AD557" s="25">
        <v>0</v>
      </c>
      <c r="AE557" s="20">
        <f t="shared" si="154"/>
        <v>0</v>
      </c>
      <c r="AF557" s="20">
        <f t="shared" si="155"/>
        <v>0</v>
      </c>
      <c r="AG557" s="20">
        <f t="shared" si="161"/>
        <v>1</v>
      </c>
      <c r="AH557" s="20">
        <f t="shared" si="156"/>
        <v>0</v>
      </c>
      <c r="AI557" s="20">
        <f t="shared" si="157"/>
        <v>19.653326523784131</v>
      </c>
      <c r="AJ557" s="20">
        <f t="shared" si="158"/>
        <v>-101.10759989510939</v>
      </c>
      <c r="AK557" s="20">
        <f t="shared" si="159"/>
        <v>0</v>
      </c>
      <c r="AL557" s="19">
        <v>103</v>
      </c>
      <c r="AM557" s="23">
        <f t="shared" si="160"/>
        <v>31.394400000000001</v>
      </c>
      <c r="AN557" s="19">
        <v>2.9496064358704168</v>
      </c>
    </row>
    <row r="558" spans="1:40" ht="13.5" thickBot="1" x14ac:dyDescent="0.25">
      <c r="A558" s="5">
        <v>42572</v>
      </c>
      <c r="B558" s="3">
        <v>55</v>
      </c>
      <c r="C558" s="26" t="s">
        <v>358</v>
      </c>
      <c r="D558" s="6">
        <v>0.62916666666666665</v>
      </c>
      <c r="E558" s="13">
        <v>15</v>
      </c>
      <c r="F558" s="13">
        <f t="shared" si="148"/>
        <v>343.99999999999994</v>
      </c>
      <c r="G558" s="3">
        <v>26.5</v>
      </c>
      <c r="H558" s="3" t="s">
        <v>366</v>
      </c>
      <c r="I558" s="3">
        <v>27.4</v>
      </c>
      <c r="J558" s="20">
        <f t="shared" si="149"/>
        <v>1.1142939147039437</v>
      </c>
      <c r="K558" s="20">
        <f t="shared" si="150"/>
        <v>63.844338449646514</v>
      </c>
      <c r="L558" s="20">
        <f>-360-(K558-MOD(M557+180,360))</f>
        <v>-74.8443384496465</v>
      </c>
      <c r="M558" s="3">
        <v>164</v>
      </c>
      <c r="N558" s="20" t="str">
        <f>IF(B558=B558, N557, IF(M558=".",".",IF(M558&lt;22.5,"N",IF(M558&lt;67.5,"NE",IF(M558&lt;112.5,"E",IF(M558&lt;157.5,"SE",IF(M558&lt;202.5,"S",IF(M558&lt;247.5,"SW",IF(M558&lt;292.5,"W",IF(M558&lt;337.5,"NW","N"))))))))))</f>
        <v>SE</v>
      </c>
      <c r="O558" s="20" t="str">
        <f t="shared" si="151"/>
        <v>NE</v>
      </c>
      <c r="P558" s="20">
        <f t="shared" si="164"/>
        <v>2</v>
      </c>
      <c r="Q558" s="21">
        <f t="shared" si="152"/>
        <v>9.1199293584513157</v>
      </c>
      <c r="R558" s="21">
        <f t="shared" si="153"/>
        <v>41.274882846958782</v>
      </c>
      <c r="S558" s="8">
        <v>1</v>
      </c>
      <c r="T558" s="21" t="s">
        <v>4</v>
      </c>
      <c r="U558" s="21" t="str">
        <f t="shared" si="163"/>
        <v>.</v>
      </c>
      <c r="V558" s="3" t="s">
        <v>6</v>
      </c>
      <c r="W558" s="3">
        <v>0.1</v>
      </c>
      <c r="X558" s="3" t="s">
        <v>4</v>
      </c>
      <c r="Y558" s="14">
        <v>2</v>
      </c>
      <c r="Z558" s="14">
        <v>1</v>
      </c>
      <c r="AA558" s="14">
        <v>0</v>
      </c>
      <c r="AB558" s="23">
        <f t="shared" si="165"/>
        <v>0</v>
      </c>
      <c r="AC558" s="3" t="s">
        <v>305</v>
      </c>
      <c r="AD558" s="25">
        <v>0</v>
      </c>
      <c r="AE558" s="20">
        <f t="shared" si="154"/>
        <v>4.0201686053391796</v>
      </c>
      <c r="AF558" s="20">
        <f t="shared" si="155"/>
        <v>4.0201686053391796</v>
      </c>
      <c r="AG558" s="20">
        <f t="shared" si="161"/>
        <v>1</v>
      </c>
      <c r="AH558" s="20">
        <f t="shared" si="156"/>
        <v>9.1199293584513157</v>
      </c>
      <c r="AI558" s="20">
        <f t="shared" si="157"/>
        <v>27.83937293751692</v>
      </c>
      <c r="AJ558" s="20">
        <f t="shared" si="158"/>
        <v>-97.087431289770208</v>
      </c>
      <c r="AK558" s="20">
        <f t="shared" si="159"/>
        <v>8.1860464137327895</v>
      </c>
      <c r="AL558" s="19">
        <v>101</v>
      </c>
      <c r="AM558" s="23">
        <f t="shared" si="160"/>
        <v>30.784800000000001</v>
      </c>
      <c r="AN558" s="19">
        <v>2.8623399732707004</v>
      </c>
    </row>
    <row r="559" spans="1:40" ht="13.5" thickBot="1" x14ac:dyDescent="0.25">
      <c r="A559" s="5">
        <v>42572</v>
      </c>
      <c r="B559" s="3">
        <v>55</v>
      </c>
      <c r="C559" s="26" t="s">
        <v>358</v>
      </c>
      <c r="D559" s="6">
        <v>0.67083333333333339</v>
      </c>
      <c r="E559" s="13">
        <v>16</v>
      </c>
      <c r="F559" s="13">
        <f t="shared" si="148"/>
        <v>404.00000000000006</v>
      </c>
      <c r="G559" s="3">
        <v>24.7</v>
      </c>
      <c r="H559" s="3" t="s">
        <v>366</v>
      </c>
      <c r="I559" s="3">
        <v>26.4</v>
      </c>
      <c r="J559" s="20" t="str">
        <f t="shared" si="149"/>
        <v>.</v>
      </c>
      <c r="K559" s="20" t="str">
        <f t="shared" si="150"/>
        <v>.</v>
      </c>
      <c r="L559" s="20" t="str">
        <f t="shared" si="162"/>
        <v>.</v>
      </c>
      <c r="M559" s="3">
        <v>164</v>
      </c>
      <c r="N559" s="20" t="str">
        <f>IF(B559=B558, N558, IF(M559=".",".",IF(M559&lt;22.5,"N",IF(M559&lt;67.5,"NE",IF(M559&lt;112.5,"E",IF(M559&lt;157.5,"SE",IF(M559&lt;202.5,"S",IF(M559&lt;247.5,"SW",IF(M559&lt;292.5,"W",IF(M559&lt;337.5,"NW","N"))))))))))</f>
        <v>SE</v>
      </c>
      <c r="O559" s="20" t="str">
        <f t="shared" si="151"/>
        <v>.</v>
      </c>
      <c r="P559" s="20" t="str">
        <f t="shared" si="164"/>
        <v>.</v>
      </c>
      <c r="Q559" s="21">
        <f t="shared" si="152"/>
        <v>0</v>
      </c>
      <c r="R559" s="21">
        <f t="shared" si="153"/>
        <v>41.274882846958782</v>
      </c>
      <c r="S559" s="8">
        <v>1</v>
      </c>
      <c r="T559" s="21" t="s">
        <v>4</v>
      </c>
      <c r="U559" s="21" t="str">
        <f t="shared" si="163"/>
        <v>.</v>
      </c>
      <c r="V559" s="3" t="s">
        <v>6</v>
      </c>
      <c r="W559" s="3">
        <v>1.2</v>
      </c>
      <c r="X559" s="3" t="s">
        <v>4</v>
      </c>
      <c r="Y559" s="14">
        <v>2</v>
      </c>
      <c r="Z559" s="14">
        <v>1</v>
      </c>
      <c r="AA559" s="14">
        <v>0</v>
      </c>
      <c r="AB559" s="23">
        <f t="shared" si="165"/>
        <v>0</v>
      </c>
      <c r="AC559" s="3" t="s">
        <v>305</v>
      </c>
      <c r="AD559" s="25">
        <v>0</v>
      </c>
      <c r="AE559" s="20">
        <f t="shared" si="154"/>
        <v>0</v>
      </c>
      <c r="AF559" s="20">
        <f t="shared" si="155"/>
        <v>0</v>
      </c>
      <c r="AG559" s="20">
        <f t="shared" si="161"/>
        <v>1</v>
      </c>
      <c r="AH559" s="20">
        <f t="shared" si="156"/>
        <v>0</v>
      </c>
      <c r="AI559" s="20">
        <f t="shared" si="157"/>
        <v>27.83937293751692</v>
      </c>
      <c r="AJ559" s="20">
        <f t="shared" si="158"/>
        <v>-97.087431289770208</v>
      </c>
      <c r="AK559" s="20">
        <f t="shared" si="159"/>
        <v>0</v>
      </c>
      <c r="AL559" s="19">
        <v>101</v>
      </c>
      <c r="AM559" s="23">
        <f t="shared" si="160"/>
        <v>30.784800000000001</v>
      </c>
      <c r="AN559" s="19">
        <v>2.8623399732707004</v>
      </c>
    </row>
    <row r="560" spans="1:40" ht="13.5" thickBot="1" x14ac:dyDescent="0.25">
      <c r="A560" s="5">
        <v>42572</v>
      </c>
      <c r="B560" s="3">
        <v>55</v>
      </c>
      <c r="C560" s="26" t="s">
        <v>358</v>
      </c>
      <c r="D560" s="6">
        <v>0.71180555555555547</v>
      </c>
      <c r="E560" s="13">
        <v>17</v>
      </c>
      <c r="F560" s="13">
        <f t="shared" si="148"/>
        <v>462.99999999999983</v>
      </c>
      <c r="G560" s="3">
        <v>23</v>
      </c>
      <c r="H560" s="3" t="s">
        <v>366</v>
      </c>
      <c r="I560" s="3">
        <v>23.7</v>
      </c>
      <c r="J560" s="20" t="str">
        <f t="shared" si="149"/>
        <v>.</v>
      </c>
      <c r="K560" s="20" t="str">
        <f t="shared" si="150"/>
        <v>.</v>
      </c>
      <c r="L560" s="20" t="str">
        <f t="shared" si="162"/>
        <v>.</v>
      </c>
      <c r="M560" s="3">
        <v>164</v>
      </c>
      <c r="N560" s="20" t="str">
        <f>IF(B560=B560, N559, IF(M560=".",".",IF(M560&lt;22.5,"N",IF(M560&lt;67.5,"NE",IF(M560&lt;112.5,"E",IF(M560&lt;157.5,"SE",IF(M560&lt;202.5,"S",IF(M560&lt;247.5,"SW",IF(M560&lt;292.5,"W",IF(M560&lt;337.5,"NW","N"))))))))))</f>
        <v>SE</v>
      </c>
      <c r="O560" s="20" t="str">
        <f t="shared" si="151"/>
        <v>.</v>
      </c>
      <c r="P560" s="20" t="str">
        <f t="shared" si="164"/>
        <v>.</v>
      </c>
      <c r="Q560" s="21">
        <f t="shared" si="152"/>
        <v>0</v>
      </c>
      <c r="R560" s="21">
        <f t="shared" si="153"/>
        <v>41.274882846958782</v>
      </c>
      <c r="S560" s="8">
        <v>1</v>
      </c>
      <c r="T560" s="21" t="s">
        <v>4</v>
      </c>
      <c r="U560" s="21" t="str">
        <f t="shared" si="163"/>
        <v>.</v>
      </c>
      <c r="V560" s="3" t="s">
        <v>6</v>
      </c>
      <c r="W560" s="3">
        <v>1.1000000000000001</v>
      </c>
      <c r="X560" s="3" t="s">
        <v>4</v>
      </c>
      <c r="Y560" s="14">
        <v>2</v>
      </c>
      <c r="Z560" s="14">
        <v>1</v>
      </c>
      <c r="AA560" s="14">
        <v>0</v>
      </c>
      <c r="AB560" s="23">
        <f t="shared" si="165"/>
        <v>0</v>
      </c>
      <c r="AC560" s="3" t="s">
        <v>305</v>
      </c>
      <c r="AD560" s="25">
        <v>0</v>
      </c>
      <c r="AE560" s="20">
        <f t="shared" si="154"/>
        <v>0</v>
      </c>
      <c r="AF560" s="20">
        <f t="shared" si="155"/>
        <v>0</v>
      </c>
      <c r="AG560" s="20">
        <f t="shared" si="161"/>
        <v>1</v>
      </c>
      <c r="AH560" s="20">
        <f t="shared" si="156"/>
        <v>0</v>
      </c>
      <c r="AI560" s="20">
        <f t="shared" si="157"/>
        <v>27.83937293751692</v>
      </c>
      <c r="AJ560" s="20">
        <f t="shared" si="158"/>
        <v>-97.087431289770208</v>
      </c>
      <c r="AK560" s="20">
        <f t="shared" si="159"/>
        <v>0</v>
      </c>
      <c r="AL560" s="19">
        <v>101</v>
      </c>
      <c r="AM560" s="23">
        <f t="shared" si="160"/>
        <v>30.784800000000001</v>
      </c>
      <c r="AN560" s="19">
        <v>2.8623399732707004</v>
      </c>
    </row>
    <row r="561" spans="1:40" ht="13.5" thickBot="1" x14ac:dyDescent="0.25">
      <c r="A561" s="5">
        <v>42572</v>
      </c>
      <c r="B561" s="3">
        <v>55</v>
      </c>
      <c r="C561" s="26" t="s">
        <v>358</v>
      </c>
      <c r="D561" s="6">
        <v>0.75069444444444444</v>
      </c>
      <c r="E561" s="13">
        <v>18</v>
      </c>
      <c r="F561" s="13">
        <f t="shared" si="148"/>
        <v>519</v>
      </c>
      <c r="G561" s="3">
        <v>23.6</v>
      </c>
      <c r="H561" s="3" t="s">
        <v>365</v>
      </c>
      <c r="I561" s="3">
        <v>24.7</v>
      </c>
      <c r="J561" s="20" t="str">
        <f t="shared" si="149"/>
        <v>.</v>
      </c>
      <c r="K561" s="20" t="str">
        <f t="shared" si="150"/>
        <v>.</v>
      </c>
      <c r="L561" s="20" t="str">
        <f t="shared" si="162"/>
        <v>.</v>
      </c>
      <c r="M561" s="3">
        <v>164</v>
      </c>
      <c r="N561" s="20" t="str">
        <f>IF(B561=B560, N560, IF(M561=".",".",IF(M561&lt;22.5,"N",IF(M561&lt;67.5,"NE",IF(M561&lt;112.5,"E",IF(M561&lt;157.5,"SE",IF(M561&lt;202.5,"S",IF(M561&lt;247.5,"SW",IF(M561&lt;292.5,"W",IF(M561&lt;337.5,"NW","N"))))))))))</f>
        <v>SE</v>
      </c>
      <c r="O561" s="20" t="str">
        <f t="shared" si="151"/>
        <v>.</v>
      </c>
      <c r="P561" s="20" t="str">
        <f t="shared" si="164"/>
        <v>.</v>
      </c>
      <c r="Q561" s="21">
        <f t="shared" si="152"/>
        <v>0</v>
      </c>
      <c r="R561" s="21">
        <f t="shared" si="153"/>
        <v>41.274882846958782</v>
      </c>
      <c r="S561" s="8">
        <v>1</v>
      </c>
      <c r="T561" s="21" t="s">
        <v>4</v>
      </c>
      <c r="U561" s="21" t="str">
        <f t="shared" si="163"/>
        <v>.</v>
      </c>
      <c r="V561" s="3" t="s">
        <v>6</v>
      </c>
      <c r="W561" s="3">
        <v>0.8</v>
      </c>
      <c r="X561" s="3" t="s">
        <v>4</v>
      </c>
      <c r="Y561" s="14">
        <v>2</v>
      </c>
      <c r="Z561" s="14">
        <v>1</v>
      </c>
      <c r="AA561" s="14">
        <v>0</v>
      </c>
      <c r="AB561" s="23">
        <f t="shared" si="165"/>
        <v>0</v>
      </c>
      <c r="AC561" s="3" t="s">
        <v>305</v>
      </c>
      <c r="AD561" s="25">
        <v>0</v>
      </c>
      <c r="AE561" s="20">
        <f t="shared" si="154"/>
        <v>0</v>
      </c>
      <c r="AF561" s="20">
        <f t="shared" si="155"/>
        <v>0</v>
      </c>
      <c r="AG561" s="20">
        <f t="shared" si="161"/>
        <v>1</v>
      </c>
      <c r="AH561" s="20">
        <f t="shared" si="156"/>
        <v>0</v>
      </c>
      <c r="AI561" s="20">
        <f t="shared" si="157"/>
        <v>27.83937293751692</v>
      </c>
      <c r="AJ561" s="20">
        <f t="shared" si="158"/>
        <v>-97.087431289770208</v>
      </c>
      <c r="AK561" s="20">
        <f t="shared" si="159"/>
        <v>0</v>
      </c>
      <c r="AL561" s="19">
        <v>101</v>
      </c>
      <c r="AM561" s="23">
        <f t="shared" si="160"/>
        <v>30.784800000000001</v>
      </c>
      <c r="AN561" s="19">
        <v>2.8623399732707004</v>
      </c>
    </row>
    <row r="562" spans="1:40" ht="13.5" thickBot="1" x14ac:dyDescent="0.25">
      <c r="A562" s="5">
        <v>42572</v>
      </c>
      <c r="B562" s="3">
        <v>55</v>
      </c>
      <c r="C562" s="26" t="s">
        <v>358</v>
      </c>
      <c r="D562" s="6">
        <v>0.79513888888888884</v>
      </c>
      <c r="E562" s="18">
        <v>19</v>
      </c>
      <c r="F562" s="13">
        <f t="shared" si="148"/>
        <v>582.99999999999989</v>
      </c>
      <c r="G562" s="3">
        <v>26.3</v>
      </c>
      <c r="H562" s="3" t="s">
        <v>365</v>
      </c>
      <c r="I562" s="3">
        <v>29.2</v>
      </c>
      <c r="J562" s="20">
        <f t="shared" si="149"/>
        <v>2.1076586477520984</v>
      </c>
      <c r="K562" s="20">
        <f t="shared" si="150"/>
        <v>239.24005482955454</v>
      </c>
      <c r="L562" s="20">
        <f>K562-MOD(M561+180,360)</f>
        <v>-104.75994517044546</v>
      </c>
      <c r="M562" s="3">
        <v>166</v>
      </c>
      <c r="N562" s="20" t="str">
        <f>IF(B562=B562, N561, IF(M562=".",".",IF(M562&lt;22.5,"N",IF(M562&lt;67.5,"NE",IF(M562&lt;112.5,"E",IF(M562&lt;157.5,"SE",IF(M562&lt;202.5,"S",IF(M562&lt;247.5,"SW",IF(M562&lt;292.5,"W",IF(M562&lt;337.5,"NW","N"))))))))))</f>
        <v>SE</v>
      </c>
      <c r="O562" s="20" t="str">
        <f t="shared" si="151"/>
        <v>SW</v>
      </c>
      <c r="P562" s="20">
        <f t="shared" si="164"/>
        <v>6</v>
      </c>
      <c r="Q562" s="21">
        <f t="shared" si="152"/>
        <v>3.6812226363738927</v>
      </c>
      <c r="R562" s="21">
        <f t="shared" si="153"/>
        <v>44.956105483332678</v>
      </c>
      <c r="S562" s="8">
        <v>1</v>
      </c>
      <c r="T562" s="21">
        <f>SQRT((AJ562-AJ552)^2+(AI562-AI552)^2)</f>
        <v>21.208228238831371</v>
      </c>
      <c r="U562" s="21">
        <f t="shared" si="163"/>
        <v>2.1197482871775186</v>
      </c>
      <c r="V562" s="3"/>
      <c r="W562" s="3">
        <v>0.7</v>
      </c>
      <c r="X562" s="3" t="s">
        <v>4</v>
      </c>
      <c r="Y562" s="14">
        <v>2</v>
      </c>
      <c r="Z562" s="14">
        <v>1</v>
      </c>
      <c r="AA562" s="14">
        <v>0</v>
      </c>
      <c r="AB562" s="23">
        <f t="shared" si="165"/>
        <v>0</v>
      </c>
      <c r="AC562" s="3" t="s">
        <v>305</v>
      </c>
      <c r="AD562" s="25">
        <v>0</v>
      </c>
      <c r="AE562" s="20">
        <f t="shared" si="154"/>
        <v>-1.882732790381425</v>
      </c>
      <c r="AF562" s="20">
        <f t="shared" si="155"/>
        <v>-1.882732790381425</v>
      </c>
      <c r="AG562" s="20">
        <f t="shared" si="161"/>
        <v>1</v>
      </c>
      <c r="AH562" s="20">
        <f t="shared" si="156"/>
        <v>3.6812226363738927</v>
      </c>
      <c r="AI562" s="20">
        <f t="shared" si="157"/>
        <v>24.676033351166108</v>
      </c>
      <c r="AJ562" s="20">
        <f t="shared" si="158"/>
        <v>-98.970164080151633</v>
      </c>
      <c r="AK562" s="20">
        <f t="shared" si="159"/>
        <v>-3.163339586350812</v>
      </c>
      <c r="AL562" s="19">
        <v>102</v>
      </c>
      <c r="AM562" s="23">
        <f t="shared" si="160"/>
        <v>31.089600000000001</v>
      </c>
      <c r="AN562" s="19">
        <v>2.8972465583105871</v>
      </c>
    </row>
    <row r="563" spans="1:40" ht="13.5" thickBot="1" x14ac:dyDescent="0.25">
      <c r="A563" s="5">
        <v>42572</v>
      </c>
      <c r="B563" s="3">
        <v>56</v>
      </c>
      <c r="C563" s="26" t="s">
        <v>359</v>
      </c>
      <c r="D563" s="6">
        <v>0.39097222222222222</v>
      </c>
      <c r="E563" s="13">
        <v>9</v>
      </c>
      <c r="F563" s="13">
        <f t="shared" si="148"/>
        <v>0</v>
      </c>
      <c r="G563" s="3" t="s">
        <v>4</v>
      </c>
      <c r="H563" s="3" t="s">
        <v>4</v>
      </c>
      <c r="I563" s="3">
        <v>23</v>
      </c>
      <c r="J563" s="20" t="str">
        <f t="shared" si="149"/>
        <v>.</v>
      </c>
      <c r="K563" s="20" t="str">
        <f t="shared" si="150"/>
        <v>.</v>
      </c>
      <c r="L563" s="20" t="str">
        <f t="shared" si="162"/>
        <v>.</v>
      </c>
      <c r="M563" s="3">
        <v>225</v>
      </c>
      <c r="N563" s="20" t="str">
        <f>IF(B563=B562, N562, IF(M563=".",".",IF(M563&lt;22.5,"N",IF(M563&lt;67.5,"NE",IF(M563&lt;112.5,"E",IF(M563&lt;157.5,"SE",IF(M563&lt;202.5,"S",IF(M563&lt;247.5,"SW",IF(M563&lt;292.5,"W",IF(M563&lt;337.5,"NW","N"))))))))))</f>
        <v>SW</v>
      </c>
      <c r="O563" s="20" t="str">
        <f t="shared" si="151"/>
        <v>.</v>
      </c>
      <c r="P563" s="20" t="str">
        <f t="shared" si="164"/>
        <v>.</v>
      </c>
      <c r="Q563" s="21">
        <f t="shared" si="152"/>
        <v>0</v>
      </c>
      <c r="R563" s="21">
        <f t="shared" si="153"/>
        <v>0</v>
      </c>
      <c r="S563" s="8">
        <v>0</v>
      </c>
      <c r="T563" s="21" t="s">
        <v>4</v>
      </c>
      <c r="U563" s="21" t="str">
        <f t="shared" si="163"/>
        <v>.</v>
      </c>
      <c r="V563" s="3" t="s">
        <v>8</v>
      </c>
      <c r="W563" s="3">
        <v>1.9</v>
      </c>
      <c r="X563" s="3" t="s">
        <v>4</v>
      </c>
      <c r="Y563" s="14">
        <v>2</v>
      </c>
      <c r="Z563" s="14">
        <v>1</v>
      </c>
      <c r="AA563" s="14">
        <v>0</v>
      </c>
      <c r="AB563" s="23">
        <f t="shared" si="165"/>
        <v>0</v>
      </c>
      <c r="AC563" s="3" t="s">
        <v>306</v>
      </c>
      <c r="AD563" s="25">
        <v>1</v>
      </c>
      <c r="AE563" s="20" t="str">
        <f t="shared" si="154"/>
        <v>.</v>
      </c>
      <c r="AF563" s="20" t="str">
        <f t="shared" si="155"/>
        <v>.</v>
      </c>
      <c r="AG563" s="20" t="str">
        <f t="shared" si="161"/>
        <v>.</v>
      </c>
      <c r="AH563" s="20" t="str">
        <f t="shared" si="156"/>
        <v>.</v>
      </c>
      <c r="AI563" s="20">
        <f t="shared" si="157"/>
        <v>-70.710678118654741</v>
      </c>
      <c r="AJ563" s="20">
        <f t="shared" si="158"/>
        <v>-70.710678118654769</v>
      </c>
      <c r="AK563" s="20" t="str">
        <f t="shared" si="159"/>
        <v>.</v>
      </c>
      <c r="AL563" s="19">
        <v>100</v>
      </c>
      <c r="AM563" s="23">
        <f t="shared" si="160"/>
        <v>30.48</v>
      </c>
      <c r="AN563" s="19">
        <v>3.9269908169872414</v>
      </c>
    </row>
    <row r="564" spans="1:40" ht="13.5" thickBot="1" x14ac:dyDescent="0.25">
      <c r="A564" s="5">
        <v>42572</v>
      </c>
      <c r="B564" s="3">
        <v>56</v>
      </c>
      <c r="C564" s="26" t="s">
        <v>359</v>
      </c>
      <c r="D564" s="6">
        <v>0.42777777777777781</v>
      </c>
      <c r="E564" s="13">
        <v>10</v>
      </c>
      <c r="F564" s="13">
        <f t="shared" si="148"/>
        <v>53.00000000000005</v>
      </c>
      <c r="G564" s="3" t="s">
        <v>4</v>
      </c>
      <c r="H564" s="3" t="s">
        <v>4</v>
      </c>
      <c r="I564" s="3">
        <v>24.9</v>
      </c>
      <c r="J564" s="20" t="str">
        <f t="shared" si="149"/>
        <v>.</v>
      </c>
      <c r="K564" s="20" t="str">
        <f t="shared" si="150"/>
        <v>.</v>
      </c>
      <c r="L564" s="20" t="str">
        <f t="shared" si="162"/>
        <v>.</v>
      </c>
      <c r="M564" s="3">
        <v>225</v>
      </c>
      <c r="N564" s="20" t="str">
        <f>IF(B564=B564, N563, IF(M564=".",".",IF(M564&lt;22.5,"N",IF(M564&lt;67.5,"NE",IF(M564&lt;112.5,"E",IF(M564&lt;157.5,"SE",IF(M564&lt;202.5,"S",IF(M564&lt;247.5,"SW",IF(M564&lt;292.5,"W",IF(M564&lt;337.5,"NW","N"))))))))))</f>
        <v>SW</v>
      </c>
      <c r="O564" s="20" t="str">
        <f t="shared" si="151"/>
        <v>.</v>
      </c>
      <c r="P564" s="20" t="str">
        <f t="shared" si="164"/>
        <v>.</v>
      </c>
      <c r="Q564" s="21">
        <f t="shared" si="152"/>
        <v>0</v>
      </c>
      <c r="R564" s="21">
        <f t="shared" si="153"/>
        <v>0</v>
      </c>
      <c r="S564" s="8">
        <v>0</v>
      </c>
      <c r="T564" s="21" t="s">
        <v>4</v>
      </c>
      <c r="U564" s="21" t="str">
        <f t="shared" si="163"/>
        <v>.</v>
      </c>
      <c r="V564" s="3" t="s">
        <v>8</v>
      </c>
      <c r="W564" s="3">
        <v>0</v>
      </c>
      <c r="X564" s="3" t="s">
        <v>19</v>
      </c>
      <c r="Y564" s="14">
        <v>2</v>
      </c>
      <c r="Z564" s="14">
        <v>1</v>
      </c>
      <c r="AA564" s="14">
        <v>0</v>
      </c>
      <c r="AB564" s="23">
        <f t="shared" si="165"/>
        <v>0</v>
      </c>
      <c r="AC564" s="3" t="s">
        <v>306</v>
      </c>
      <c r="AD564" s="25">
        <v>1</v>
      </c>
      <c r="AE564" s="20">
        <f t="shared" si="154"/>
        <v>0</v>
      </c>
      <c r="AF564" s="20">
        <f t="shared" si="155"/>
        <v>0</v>
      </c>
      <c r="AG564" s="20">
        <f t="shared" si="161"/>
        <v>1</v>
      </c>
      <c r="AH564" s="20">
        <f t="shared" si="156"/>
        <v>0</v>
      </c>
      <c r="AI564" s="20">
        <f t="shared" si="157"/>
        <v>-70.710678118654741</v>
      </c>
      <c r="AJ564" s="20">
        <f t="shared" si="158"/>
        <v>-70.710678118654769</v>
      </c>
      <c r="AK564" s="20">
        <f t="shared" si="159"/>
        <v>0</v>
      </c>
      <c r="AL564" s="19">
        <v>100</v>
      </c>
      <c r="AM564" s="23">
        <f t="shared" si="160"/>
        <v>30.48</v>
      </c>
      <c r="AN564" s="19">
        <v>3.9269908169872414</v>
      </c>
    </row>
    <row r="565" spans="1:40" ht="13.5" thickBot="1" x14ac:dyDescent="0.25">
      <c r="A565" s="5">
        <v>42572</v>
      </c>
      <c r="B565" s="3">
        <v>56</v>
      </c>
      <c r="C565" s="26" t="s">
        <v>359</v>
      </c>
      <c r="D565" s="6">
        <v>0.46666666666666662</v>
      </c>
      <c r="E565" s="13">
        <v>11</v>
      </c>
      <c r="F565" s="13">
        <f t="shared" si="148"/>
        <v>108.99999999999993</v>
      </c>
      <c r="G565" s="3" t="s">
        <v>4</v>
      </c>
      <c r="H565" s="3" t="s">
        <v>4</v>
      </c>
      <c r="I565" s="3">
        <v>23.7</v>
      </c>
      <c r="J565" s="20" t="str">
        <f t="shared" si="149"/>
        <v>.</v>
      </c>
      <c r="K565" s="20" t="str">
        <f t="shared" si="150"/>
        <v>.</v>
      </c>
      <c r="L565" s="20" t="str">
        <f t="shared" si="162"/>
        <v>.</v>
      </c>
      <c r="M565" s="3">
        <v>225</v>
      </c>
      <c r="N565" s="20" t="str">
        <f>IF(B565=B564, N564, IF(M565=".",".",IF(M565&lt;22.5,"N",IF(M565&lt;67.5,"NE",IF(M565&lt;112.5,"E",IF(M565&lt;157.5,"SE",IF(M565&lt;202.5,"S",IF(M565&lt;247.5,"SW",IF(M565&lt;292.5,"W",IF(M565&lt;337.5,"NW","N"))))))))))</f>
        <v>SW</v>
      </c>
      <c r="O565" s="20" t="str">
        <f t="shared" si="151"/>
        <v>.</v>
      </c>
      <c r="P565" s="20" t="str">
        <f t="shared" si="164"/>
        <v>.</v>
      </c>
      <c r="Q565" s="21">
        <f t="shared" si="152"/>
        <v>0</v>
      </c>
      <c r="R565" s="21">
        <f t="shared" si="153"/>
        <v>0</v>
      </c>
      <c r="S565" s="8">
        <v>0</v>
      </c>
      <c r="T565" s="21" t="s">
        <v>4</v>
      </c>
      <c r="U565" s="21" t="str">
        <f t="shared" si="163"/>
        <v>.</v>
      </c>
      <c r="V565" s="3" t="s">
        <v>8</v>
      </c>
      <c r="W565" s="3">
        <v>5.7</v>
      </c>
      <c r="X565" s="3" t="s">
        <v>6</v>
      </c>
      <c r="Y565" s="14">
        <v>2</v>
      </c>
      <c r="Z565" s="14">
        <v>1</v>
      </c>
      <c r="AA565" s="14">
        <v>0</v>
      </c>
      <c r="AB565" s="23">
        <f t="shared" si="165"/>
        <v>0</v>
      </c>
      <c r="AC565" s="3" t="s">
        <v>306</v>
      </c>
      <c r="AD565" s="25">
        <v>1</v>
      </c>
      <c r="AE565" s="20">
        <f t="shared" si="154"/>
        <v>0</v>
      </c>
      <c r="AF565" s="20">
        <f t="shared" si="155"/>
        <v>0</v>
      </c>
      <c r="AG565" s="20">
        <f t="shared" si="161"/>
        <v>1</v>
      </c>
      <c r="AH565" s="20">
        <f t="shared" si="156"/>
        <v>0</v>
      </c>
      <c r="AI565" s="20">
        <f t="shared" si="157"/>
        <v>-70.710678118654741</v>
      </c>
      <c r="AJ565" s="20">
        <f t="shared" si="158"/>
        <v>-70.710678118654769</v>
      </c>
      <c r="AK565" s="20">
        <f t="shared" si="159"/>
        <v>0</v>
      </c>
      <c r="AL565" s="19">
        <v>100</v>
      </c>
      <c r="AM565" s="23">
        <f t="shared" si="160"/>
        <v>30.48</v>
      </c>
      <c r="AN565" s="19">
        <v>3.9269908169872414</v>
      </c>
    </row>
    <row r="566" spans="1:40" ht="13.5" thickBot="1" x14ac:dyDescent="0.25">
      <c r="A566" s="5">
        <v>42572</v>
      </c>
      <c r="B566" s="3">
        <v>56</v>
      </c>
      <c r="C566" s="26" t="s">
        <v>359</v>
      </c>
      <c r="D566" s="6">
        <v>0.51527777777777783</v>
      </c>
      <c r="E566" s="13">
        <v>12</v>
      </c>
      <c r="F566" s="13">
        <f t="shared" si="148"/>
        <v>179.00000000000009</v>
      </c>
      <c r="G566" s="3" t="s">
        <v>4</v>
      </c>
      <c r="H566" s="3" t="s">
        <v>4</v>
      </c>
      <c r="I566" s="3">
        <v>28.1</v>
      </c>
      <c r="J566" s="20" t="str">
        <f t="shared" si="149"/>
        <v>.</v>
      </c>
      <c r="K566" s="20" t="str">
        <f t="shared" si="150"/>
        <v>.</v>
      </c>
      <c r="L566" s="20" t="str">
        <f t="shared" si="162"/>
        <v>.</v>
      </c>
      <c r="M566" s="3">
        <v>225</v>
      </c>
      <c r="N566" s="20" t="str">
        <f>IF(B566=B566, N565, IF(M566=".",".",IF(M566&lt;22.5,"N",IF(M566&lt;67.5,"NE",IF(M566&lt;112.5,"E",IF(M566&lt;157.5,"SE",IF(M566&lt;202.5,"S",IF(M566&lt;247.5,"SW",IF(M566&lt;292.5,"W",IF(M566&lt;337.5,"NW","N"))))))))))</f>
        <v>SW</v>
      </c>
      <c r="O566" s="20" t="str">
        <f t="shared" si="151"/>
        <v>.</v>
      </c>
      <c r="P566" s="20" t="str">
        <f t="shared" si="164"/>
        <v>.</v>
      </c>
      <c r="Q566" s="21">
        <f t="shared" si="152"/>
        <v>0</v>
      </c>
      <c r="R566" s="21">
        <f t="shared" si="153"/>
        <v>0</v>
      </c>
      <c r="S566" s="8">
        <v>0</v>
      </c>
      <c r="T566" s="21" t="s">
        <v>4</v>
      </c>
      <c r="U566" s="21" t="str">
        <f t="shared" si="163"/>
        <v>.</v>
      </c>
      <c r="V566" s="3" t="s">
        <v>8</v>
      </c>
      <c r="W566" s="3">
        <v>3.3</v>
      </c>
      <c r="X566" s="3" t="s">
        <v>30</v>
      </c>
      <c r="Y566" s="14">
        <v>2</v>
      </c>
      <c r="Z566" s="14">
        <v>1</v>
      </c>
      <c r="AA566" s="14">
        <v>0</v>
      </c>
      <c r="AB566" s="23">
        <f t="shared" si="165"/>
        <v>0</v>
      </c>
      <c r="AC566" s="3" t="s">
        <v>306</v>
      </c>
      <c r="AD566" s="25">
        <v>1</v>
      </c>
      <c r="AE566" s="20">
        <f t="shared" si="154"/>
        <v>0</v>
      </c>
      <c r="AF566" s="20">
        <f t="shared" si="155"/>
        <v>0</v>
      </c>
      <c r="AG566" s="20">
        <f t="shared" si="161"/>
        <v>1</v>
      </c>
      <c r="AH566" s="20">
        <f t="shared" si="156"/>
        <v>0</v>
      </c>
      <c r="AI566" s="20">
        <f t="shared" si="157"/>
        <v>-70.710678118654741</v>
      </c>
      <c r="AJ566" s="20">
        <f t="shared" si="158"/>
        <v>-70.710678118654769</v>
      </c>
      <c r="AK566" s="20">
        <f t="shared" si="159"/>
        <v>0</v>
      </c>
      <c r="AL566" s="19">
        <v>100</v>
      </c>
      <c r="AM566" s="23">
        <f t="shared" si="160"/>
        <v>30.48</v>
      </c>
      <c r="AN566" s="19">
        <v>3.9269908169872414</v>
      </c>
    </row>
    <row r="567" spans="1:40" ht="13.5" thickBot="1" x14ac:dyDescent="0.25">
      <c r="A567" s="5">
        <v>42572</v>
      </c>
      <c r="B567" s="3">
        <v>56</v>
      </c>
      <c r="C567" s="26" t="s">
        <v>359</v>
      </c>
      <c r="D567" s="6">
        <v>0.55138888888888882</v>
      </c>
      <c r="E567" s="13">
        <v>13</v>
      </c>
      <c r="F567" s="13">
        <f t="shared" si="148"/>
        <v>230.99999999999989</v>
      </c>
      <c r="G567" s="3" t="s">
        <v>4</v>
      </c>
      <c r="H567" s="3" t="s">
        <v>4</v>
      </c>
      <c r="I567" s="3">
        <v>31.2</v>
      </c>
      <c r="J567" s="20" t="str">
        <f t="shared" si="149"/>
        <v>.</v>
      </c>
      <c r="K567" s="20" t="str">
        <f t="shared" si="150"/>
        <v>.</v>
      </c>
      <c r="L567" s="20" t="str">
        <f t="shared" si="162"/>
        <v>.</v>
      </c>
      <c r="M567" s="3">
        <v>225</v>
      </c>
      <c r="N567" s="20" t="str">
        <f>IF(B567=B566, N566, IF(M567=".",".",IF(M567&lt;22.5,"N",IF(M567&lt;67.5,"NE",IF(M567&lt;112.5,"E",IF(M567&lt;157.5,"SE",IF(M567&lt;202.5,"S",IF(M567&lt;247.5,"SW",IF(M567&lt;292.5,"W",IF(M567&lt;337.5,"NW","N"))))))))))</f>
        <v>SW</v>
      </c>
      <c r="O567" s="20" t="str">
        <f t="shared" si="151"/>
        <v>.</v>
      </c>
      <c r="P567" s="20" t="str">
        <f t="shared" si="164"/>
        <v>.</v>
      </c>
      <c r="Q567" s="21">
        <f t="shared" si="152"/>
        <v>0</v>
      </c>
      <c r="R567" s="21">
        <f t="shared" si="153"/>
        <v>0</v>
      </c>
      <c r="S567" s="8">
        <v>0</v>
      </c>
      <c r="T567" s="21" t="s">
        <v>4</v>
      </c>
      <c r="U567" s="21" t="str">
        <f t="shared" si="163"/>
        <v>.</v>
      </c>
      <c r="V567" s="3" t="s">
        <v>8</v>
      </c>
      <c r="W567" s="3">
        <v>3.1</v>
      </c>
      <c r="X567" s="3" t="s">
        <v>6</v>
      </c>
      <c r="Y567" s="14">
        <v>2</v>
      </c>
      <c r="Z567" s="14">
        <v>1</v>
      </c>
      <c r="AA567" s="14">
        <v>0</v>
      </c>
      <c r="AB567" s="23">
        <f t="shared" si="165"/>
        <v>0</v>
      </c>
      <c r="AC567" s="3" t="s">
        <v>306</v>
      </c>
      <c r="AD567" s="25">
        <v>1</v>
      </c>
      <c r="AE567" s="20">
        <f t="shared" si="154"/>
        <v>0</v>
      </c>
      <c r="AF567" s="20">
        <f t="shared" si="155"/>
        <v>0</v>
      </c>
      <c r="AG567" s="20">
        <f t="shared" si="161"/>
        <v>1</v>
      </c>
      <c r="AH567" s="20">
        <f t="shared" si="156"/>
        <v>0</v>
      </c>
      <c r="AI567" s="20">
        <f t="shared" si="157"/>
        <v>-70.710678118654741</v>
      </c>
      <c r="AJ567" s="20">
        <f t="shared" si="158"/>
        <v>-70.710678118654769</v>
      </c>
      <c r="AK567" s="20">
        <f t="shared" si="159"/>
        <v>0</v>
      </c>
      <c r="AL567" s="19">
        <v>100</v>
      </c>
      <c r="AM567" s="23">
        <f t="shared" si="160"/>
        <v>30.48</v>
      </c>
      <c r="AN567" s="19">
        <v>3.9269908169872414</v>
      </c>
    </row>
    <row r="568" spans="1:40" ht="13.5" thickBot="1" x14ac:dyDescent="0.25">
      <c r="A568" s="5">
        <v>42572</v>
      </c>
      <c r="B568" s="3">
        <v>56</v>
      </c>
      <c r="C568" s="26" t="s">
        <v>359</v>
      </c>
      <c r="D568" s="6">
        <v>0.59027777777777779</v>
      </c>
      <c r="E568" s="13">
        <v>14</v>
      </c>
      <c r="F568" s="13">
        <f t="shared" si="148"/>
        <v>287</v>
      </c>
      <c r="G568" s="3" t="s">
        <v>4</v>
      </c>
      <c r="H568" s="3" t="s">
        <v>4</v>
      </c>
      <c r="I568" s="3">
        <v>29.2</v>
      </c>
      <c r="J568" s="20" t="str">
        <f t="shared" si="149"/>
        <v>.</v>
      </c>
      <c r="K568" s="20" t="str">
        <f t="shared" si="150"/>
        <v>.</v>
      </c>
      <c r="L568" s="20" t="str">
        <f t="shared" si="162"/>
        <v>.</v>
      </c>
      <c r="M568" s="3">
        <v>225</v>
      </c>
      <c r="N568" s="20" t="str">
        <f>IF(B568=B568, N567, IF(M568=".",".",IF(M568&lt;22.5,"N",IF(M568&lt;67.5,"NE",IF(M568&lt;112.5,"E",IF(M568&lt;157.5,"SE",IF(M568&lt;202.5,"S",IF(M568&lt;247.5,"SW",IF(M568&lt;292.5,"W",IF(M568&lt;337.5,"NW","N"))))))))))</f>
        <v>SW</v>
      </c>
      <c r="O568" s="20" t="str">
        <f t="shared" si="151"/>
        <v>.</v>
      </c>
      <c r="P568" s="20" t="str">
        <f t="shared" si="164"/>
        <v>.</v>
      </c>
      <c r="Q568" s="21">
        <f t="shared" si="152"/>
        <v>0</v>
      </c>
      <c r="R568" s="21">
        <f t="shared" si="153"/>
        <v>0</v>
      </c>
      <c r="S568" s="8">
        <v>0</v>
      </c>
      <c r="T568" s="21" t="s">
        <v>4</v>
      </c>
      <c r="U568" s="21" t="str">
        <f t="shared" si="163"/>
        <v>.</v>
      </c>
      <c r="V568" s="3" t="s">
        <v>8</v>
      </c>
      <c r="W568" s="3">
        <v>2</v>
      </c>
      <c r="X568" s="3" t="s">
        <v>6</v>
      </c>
      <c r="Y568" s="14">
        <v>2</v>
      </c>
      <c r="Z568" s="14">
        <v>1</v>
      </c>
      <c r="AA568" s="14">
        <v>0</v>
      </c>
      <c r="AB568" s="23">
        <f t="shared" si="165"/>
        <v>0</v>
      </c>
      <c r="AC568" s="3" t="s">
        <v>306</v>
      </c>
      <c r="AD568" s="25">
        <v>1</v>
      </c>
      <c r="AE568" s="20">
        <f t="shared" si="154"/>
        <v>0</v>
      </c>
      <c r="AF568" s="20">
        <f t="shared" si="155"/>
        <v>0</v>
      </c>
      <c r="AG568" s="20">
        <f t="shared" si="161"/>
        <v>1</v>
      </c>
      <c r="AH568" s="20">
        <f t="shared" si="156"/>
        <v>0</v>
      </c>
      <c r="AI568" s="20">
        <f t="shared" si="157"/>
        <v>-70.710678118654741</v>
      </c>
      <c r="AJ568" s="20">
        <f t="shared" si="158"/>
        <v>-70.710678118654769</v>
      </c>
      <c r="AK568" s="20">
        <f t="shared" si="159"/>
        <v>0</v>
      </c>
      <c r="AL568" s="19">
        <v>100</v>
      </c>
      <c r="AM568" s="23">
        <f t="shared" si="160"/>
        <v>30.48</v>
      </c>
      <c r="AN568" s="19">
        <v>3.9269908169872414</v>
      </c>
    </row>
    <row r="569" spans="1:40" ht="13.5" thickBot="1" x14ac:dyDescent="0.25">
      <c r="A569" s="5">
        <v>42572</v>
      </c>
      <c r="B569" s="3">
        <v>56</v>
      </c>
      <c r="C569" s="26" t="s">
        <v>359</v>
      </c>
      <c r="D569" s="6">
        <v>0.63194444444444442</v>
      </c>
      <c r="E569" s="13">
        <v>15</v>
      </c>
      <c r="F569" s="13">
        <f t="shared" si="148"/>
        <v>346.99999999999994</v>
      </c>
      <c r="G569" s="3" t="s">
        <v>4</v>
      </c>
      <c r="H569" s="3" t="s">
        <v>4</v>
      </c>
      <c r="I569" s="3">
        <v>27.3</v>
      </c>
      <c r="J569" s="20" t="str">
        <f t="shared" si="149"/>
        <v>.</v>
      </c>
      <c r="K569" s="20" t="str">
        <f t="shared" si="150"/>
        <v>.</v>
      </c>
      <c r="L569" s="20" t="str">
        <f t="shared" si="162"/>
        <v>.</v>
      </c>
      <c r="M569" s="3">
        <v>225</v>
      </c>
      <c r="N569" s="20" t="str">
        <f>IF(B569=B568, N568, IF(M569=".",".",IF(M569&lt;22.5,"N",IF(M569&lt;67.5,"NE",IF(M569&lt;112.5,"E",IF(M569&lt;157.5,"SE",IF(M569&lt;202.5,"S",IF(M569&lt;247.5,"SW",IF(M569&lt;292.5,"W",IF(M569&lt;337.5,"NW","N"))))))))))</f>
        <v>SW</v>
      </c>
      <c r="O569" s="20" t="str">
        <f t="shared" si="151"/>
        <v>.</v>
      </c>
      <c r="P569" s="20" t="str">
        <f t="shared" si="164"/>
        <v>.</v>
      </c>
      <c r="Q569" s="21">
        <f t="shared" si="152"/>
        <v>0</v>
      </c>
      <c r="R569" s="21">
        <f t="shared" si="153"/>
        <v>0</v>
      </c>
      <c r="S569" s="8">
        <v>0</v>
      </c>
      <c r="T569" s="21" t="s">
        <v>4</v>
      </c>
      <c r="U569" s="21" t="str">
        <f t="shared" si="163"/>
        <v>.</v>
      </c>
      <c r="V569" s="3" t="s">
        <v>8</v>
      </c>
      <c r="W569" s="3">
        <v>1.5</v>
      </c>
      <c r="X569" s="3" t="s">
        <v>176</v>
      </c>
      <c r="Y569" s="14">
        <v>2</v>
      </c>
      <c r="Z569" s="14">
        <v>1</v>
      </c>
      <c r="AA569" s="14">
        <v>0</v>
      </c>
      <c r="AB569" s="23">
        <f t="shared" si="165"/>
        <v>0</v>
      </c>
      <c r="AC569" s="3" t="s">
        <v>306</v>
      </c>
      <c r="AD569" s="25">
        <v>1</v>
      </c>
      <c r="AE569" s="20">
        <f t="shared" si="154"/>
        <v>0</v>
      </c>
      <c r="AF569" s="20">
        <f t="shared" si="155"/>
        <v>0</v>
      </c>
      <c r="AG569" s="20">
        <f t="shared" si="161"/>
        <v>1</v>
      </c>
      <c r="AH569" s="20">
        <f t="shared" si="156"/>
        <v>0</v>
      </c>
      <c r="AI569" s="20">
        <f t="shared" si="157"/>
        <v>-70.710678118654741</v>
      </c>
      <c r="AJ569" s="20">
        <f t="shared" si="158"/>
        <v>-70.710678118654769</v>
      </c>
      <c r="AK569" s="20">
        <f t="shared" si="159"/>
        <v>0</v>
      </c>
      <c r="AL569" s="19">
        <v>100</v>
      </c>
      <c r="AM569" s="23">
        <f t="shared" si="160"/>
        <v>30.48</v>
      </c>
      <c r="AN569" s="19">
        <v>3.9269908169872414</v>
      </c>
    </row>
    <row r="570" spans="1:40" ht="13.5" thickBot="1" x14ac:dyDescent="0.25">
      <c r="A570" s="5">
        <v>42572</v>
      </c>
      <c r="B570" s="3">
        <v>56</v>
      </c>
      <c r="C570" s="26" t="s">
        <v>359</v>
      </c>
      <c r="D570" s="6">
        <v>0.67222222222222217</v>
      </c>
      <c r="E570" s="13">
        <v>16</v>
      </c>
      <c r="F570" s="13">
        <f t="shared" si="148"/>
        <v>404.99999999999989</v>
      </c>
      <c r="G570" s="3" t="s">
        <v>4</v>
      </c>
      <c r="H570" s="3" t="s">
        <v>4</v>
      </c>
      <c r="I570" s="3">
        <v>26</v>
      </c>
      <c r="J570" s="20" t="str">
        <f t="shared" si="149"/>
        <v>.</v>
      </c>
      <c r="K570" s="20" t="str">
        <f t="shared" si="150"/>
        <v>.</v>
      </c>
      <c r="L570" s="20" t="str">
        <f t="shared" si="162"/>
        <v>.</v>
      </c>
      <c r="M570" s="3">
        <v>225</v>
      </c>
      <c r="N570" s="20" t="str">
        <f>IF(B570=B570, N569, IF(M570=".",".",IF(M570&lt;22.5,"N",IF(M570&lt;67.5,"NE",IF(M570&lt;112.5,"E",IF(M570&lt;157.5,"SE",IF(M570&lt;202.5,"S",IF(M570&lt;247.5,"SW",IF(M570&lt;292.5,"W",IF(M570&lt;337.5,"NW","N"))))))))))</f>
        <v>SW</v>
      </c>
      <c r="O570" s="20" t="str">
        <f t="shared" si="151"/>
        <v>.</v>
      </c>
      <c r="P570" s="20" t="str">
        <f t="shared" si="164"/>
        <v>.</v>
      </c>
      <c r="Q570" s="21">
        <f t="shared" si="152"/>
        <v>0</v>
      </c>
      <c r="R570" s="21">
        <f t="shared" si="153"/>
        <v>0</v>
      </c>
      <c r="S570" s="8">
        <v>0</v>
      </c>
      <c r="T570" s="21" t="s">
        <v>4</v>
      </c>
      <c r="U570" s="21" t="str">
        <f t="shared" si="163"/>
        <v>.</v>
      </c>
      <c r="V570" s="3" t="s">
        <v>8</v>
      </c>
      <c r="W570" s="3">
        <v>3</v>
      </c>
      <c r="X570" s="3" t="s">
        <v>177</v>
      </c>
      <c r="Y570" s="14">
        <v>2</v>
      </c>
      <c r="Z570" s="14">
        <v>1</v>
      </c>
      <c r="AA570" s="14">
        <v>0</v>
      </c>
      <c r="AB570" s="23">
        <f t="shared" si="165"/>
        <v>0</v>
      </c>
      <c r="AC570" s="3" t="s">
        <v>306</v>
      </c>
      <c r="AD570" s="25">
        <v>1</v>
      </c>
      <c r="AE570" s="20">
        <f t="shared" si="154"/>
        <v>0</v>
      </c>
      <c r="AF570" s="20">
        <f t="shared" si="155"/>
        <v>0</v>
      </c>
      <c r="AG570" s="20">
        <f t="shared" si="161"/>
        <v>1</v>
      </c>
      <c r="AH570" s="20">
        <f t="shared" si="156"/>
        <v>0</v>
      </c>
      <c r="AI570" s="20">
        <f t="shared" si="157"/>
        <v>-70.710678118654741</v>
      </c>
      <c r="AJ570" s="20">
        <f t="shared" si="158"/>
        <v>-70.710678118654769</v>
      </c>
      <c r="AK570" s="20">
        <f t="shared" si="159"/>
        <v>0</v>
      </c>
      <c r="AL570" s="19">
        <v>100</v>
      </c>
      <c r="AM570" s="23">
        <f t="shared" si="160"/>
        <v>30.48</v>
      </c>
      <c r="AN570" s="19">
        <v>3.9269908169872414</v>
      </c>
    </row>
    <row r="571" spans="1:40" ht="13.5" thickBot="1" x14ac:dyDescent="0.25">
      <c r="A571" s="5">
        <v>42572</v>
      </c>
      <c r="B571" s="3">
        <v>56</v>
      </c>
      <c r="C571" s="26" t="s">
        <v>359</v>
      </c>
      <c r="D571" s="6">
        <v>0.71319444444444446</v>
      </c>
      <c r="E571" s="13">
        <v>17</v>
      </c>
      <c r="F571" s="13">
        <f t="shared" si="148"/>
        <v>464</v>
      </c>
      <c r="G571" s="3" t="s">
        <v>4</v>
      </c>
      <c r="H571" s="3" t="s">
        <v>4</v>
      </c>
      <c r="I571" s="3">
        <v>23.8</v>
      </c>
      <c r="J571" s="20" t="str">
        <f t="shared" si="149"/>
        <v>.</v>
      </c>
      <c r="K571" s="20" t="str">
        <f t="shared" si="150"/>
        <v>.</v>
      </c>
      <c r="L571" s="20" t="str">
        <f t="shared" si="162"/>
        <v>.</v>
      </c>
      <c r="M571" s="3">
        <v>225</v>
      </c>
      <c r="N571" s="20" t="str">
        <f>IF(B571=B570, N570, IF(M571=".",".",IF(M571&lt;22.5,"N",IF(M571&lt;67.5,"NE",IF(M571&lt;112.5,"E",IF(M571&lt;157.5,"SE",IF(M571&lt;202.5,"S",IF(M571&lt;247.5,"SW",IF(M571&lt;292.5,"W",IF(M571&lt;337.5,"NW","N"))))))))))</f>
        <v>SW</v>
      </c>
      <c r="O571" s="20" t="str">
        <f t="shared" si="151"/>
        <v>.</v>
      </c>
      <c r="P571" s="20" t="str">
        <f t="shared" si="164"/>
        <v>.</v>
      </c>
      <c r="Q571" s="21">
        <f t="shared" si="152"/>
        <v>0</v>
      </c>
      <c r="R571" s="21">
        <f t="shared" si="153"/>
        <v>0</v>
      </c>
      <c r="S571" s="8">
        <v>0</v>
      </c>
      <c r="T571" s="21" t="s">
        <v>4</v>
      </c>
      <c r="U571" s="21" t="str">
        <f t="shared" si="163"/>
        <v>.</v>
      </c>
      <c r="V571" s="3" t="s">
        <v>8</v>
      </c>
      <c r="W571" s="3">
        <v>0.2</v>
      </c>
      <c r="X571" s="3" t="s">
        <v>6</v>
      </c>
      <c r="Y571" s="14">
        <v>2</v>
      </c>
      <c r="Z571" s="14">
        <v>1</v>
      </c>
      <c r="AA571" s="14">
        <v>0</v>
      </c>
      <c r="AB571" s="23">
        <f t="shared" si="165"/>
        <v>0</v>
      </c>
      <c r="AC571" s="3" t="s">
        <v>306</v>
      </c>
      <c r="AD571" s="25">
        <v>1</v>
      </c>
      <c r="AE571" s="20">
        <f t="shared" si="154"/>
        <v>0</v>
      </c>
      <c r="AF571" s="20">
        <f t="shared" si="155"/>
        <v>0</v>
      </c>
      <c r="AG571" s="20">
        <f t="shared" si="161"/>
        <v>1</v>
      </c>
      <c r="AH571" s="20">
        <f t="shared" si="156"/>
        <v>0</v>
      </c>
      <c r="AI571" s="20">
        <f t="shared" si="157"/>
        <v>-70.710678118654741</v>
      </c>
      <c r="AJ571" s="20">
        <f t="shared" si="158"/>
        <v>-70.710678118654769</v>
      </c>
      <c r="AK571" s="20">
        <f t="shared" si="159"/>
        <v>0</v>
      </c>
      <c r="AL571" s="19">
        <v>100</v>
      </c>
      <c r="AM571" s="23">
        <f t="shared" si="160"/>
        <v>30.48</v>
      </c>
      <c r="AN571" s="19">
        <v>3.9269908169872414</v>
      </c>
    </row>
    <row r="572" spans="1:40" ht="13.5" thickBot="1" x14ac:dyDescent="0.25">
      <c r="A572" s="5">
        <v>42572</v>
      </c>
      <c r="B572" s="3">
        <v>56</v>
      </c>
      <c r="C572" s="26" t="s">
        <v>359</v>
      </c>
      <c r="D572" s="6">
        <v>0.75208333333333333</v>
      </c>
      <c r="E572" s="13">
        <v>18</v>
      </c>
      <c r="F572" s="13">
        <f t="shared" si="148"/>
        <v>520</v>
      </c>
      <c r="G572" s="3" t="s">
        <v>4</v>
      </c>
      <c r="H572" s="3" t="s">
        <v>4</v>
      </c>
      <c r="I572" s="3">
        <v>25</v>
      </c>
      <c r="J572" s="20" t="str">
        <f t="shared" si="149"/>
        <v>.</v>
      </c>
      <c r="K572" s="20" t="str">
        <f t="shared" si="150"/>
        <v>.</v>
      </c>
      <c r="L572" s="20" t="str">
        <f t="shared" si="162"/>
        <v>.</v>
      </c>
      <c r="M572" s="3">
        <v>225</v>
      </c>
      <c r="N572" s="20" t="str">
        <f>IF(B572=B571, N571, IF(M572=".",".",IF(M572&lt;22.5,"N",IF(M572&lt;67.5,"NE",IF(M572&lt;112.5,"E",IF(M572&lt;157.5,"SE",IF(M572&lt;202.5,"S",IF(M572&lt;247.5,"SW",IF(M572&lt;292.5,"W",IF(M572&lt;337.5,"NW","N"))))))))))</f>
        <v>SW</v>
      </c>
      <c r="O572" s="20" t="str">
        <f t="shared" si="151"/>
        <v>.</v>
      </c>
      <c r="P572" s="20" t="str">
        <f t="shared" si="164"/>
        <v>.</v>
      </c>
      <c r="Q572" s="21">
        <f t="shared" si="152"/>
        <v>0</v>
      </c>
      <c r="R572" s="21">
        <f t="shared" si="153"/>
        <v>0</v>
      </c>
      <c r="S572" s="8">
        <v>0</v>
      </c>
      <c r="T572" s="21" t="s">
        <v>4</v>
      </c>
      <c r="U572" s="21" t="str">
        <f t="shared" si="163"/>
        <v>.</v>
      </c>
      <c r="V572" s="3" t="s">
        <v>6</v>
      </c>
      <c r="W572" s="3">
        <v>0.5</v>
      </c>
      <c r="X572" s="3" t="s">
        <v>4</v>
      </c>
      <c r="Y572" s="14">
        <v>2</v>
      </c>
      <c r="Z572" s="14">
        <v>1</v>
      </c>
      <c r="AA572" s="14">
        <v>0</v>
      </c>
      <c r="AB572" s="23">
        <f t="shared" si="165"/>
        <v>0</v>
      </c>
      <c r="AC572" s="3" t="s">
        <v>306</v>
      </c>
      <c r="AD572" s="25">
        <v>1</v>
      </c>
      <c r="AE572" s="20">
        <f t="shared" si="154"/>
        <v>0</v>
      </c>
      <c r="AF572" s="20">
        <f t="shared" si="155"/>
        <v>0</v>
      </c>
      <c r="AG572" s="20">
        <f t="shared" si="161"/>
        <v>1</v>
      </c>
      <c r="AH572" s="20">
        <f t="shared" si="156"/>
        <v>0</v>
      </c>
      <c r="AI572" s="20">
        <f t="shared" si="157"/>
        <v>-70.710678118654741</v>
      </c>
      <c r="AJ572" s="20">
        <f t="shared" si="158"/>
        <v>-70.710678118654769</v>
      </c>
      <c r="AK572" s="20">
        <f t="shared" si="159"/>
        <v>0</v>
      </c>
      <c r="AL572" s="19">
        <v>100</v>
      </c>
      <c r="AM572" s="23">
        <f t="shared" si="160"/>
        <v>30.48</v>
      </c>
      <c r="AN572" s="19">
        <v>3.9269908169872414</v>
      </c>
    </row>
    <row r="573" spans="1:40" ht="13.5" thickBot="1" x14ac:dyDescent="0.25">
      <c r="A573" s="5">
        <v>42572</v>
      </c>
      <c r="B573" s="3">
        <v>56</v>
      </c>
      <c r="C573" s="26" t="s">
        <v>359</v>
      </c>
      <c r="D573" s="6">
        <v>0.79652777777777783</v>
      </c>
      <c r="E573" s="18">
        <v>19</v>
      </c>
      <c r="F573" s="13">
        <f t="shared" si="148"/>
        <v>584.00000000000011</v>
      </c>
      <c r="G573" s="3" t="s">
        <v>4</v>
      </c>
      <c r="H573" s="3" t="s">
        <v>4</v>
      </c>
      <c r="I573" s="3">
        <v>29.4</v>
      </c>
      <c r="J573" s="20" t="str">
        <f t="shared" si="149"/>
        <v>.</v>
      </c>
      <c r="K573" s="20" t="str">
        <f t="shared" si="150"/>
        <v>.</v>
      </c>
      <c r="L573" s="20" t="str">
        <f t="shared" si="162"/>
        <v>.</v>
      </c>
      <c r="M573" s="3">
        <v>225</v>
      </c>
      <c r="N573" s="20" t="str">
        <f>IF(B573=B573, N572, IF(M573=".",".",IF(M573&lt;22.5,"N",IF(M573&lt;67.5,"NE",IF(M573&lt;112.5,"E",IF(M573&lt;157.5,"SE",IF(M573&lt;202.5,"S",IF(M573&lt;247.5,"SW",IF(M573&lt;292.5,"W",IF(M573&lt;337.5,"NW","N"))))))))))</f>
        <v>SW</v>
      </c>
      <c r="O573" s="20" t="str">
        <f t="shared" si="151"/>
        <v>.</v>
      </c>
      <c r="P573" s="20" t="str">
        <f t="shared" si="164"/>
        <v>.</v>
      </c>
      <c r="Q573" s="21">
        <f t="shared" si="152"/>
        <v>0</v>
      </c>
      <c r="R573" s="21">
        <f t="shared" si="153"/>
        <v>0</v>
      </c>
      <c r="S573" s="8">
        <v>0</v>
      </c>
      <c r="T573" s="21">
        <f>SQRT((AJ573-AJ563)^2+(AI573-AI563)^2)</f>
        <v>0</v>
      </c>
      <c r="U573" s="21">
        <f t="shared" si="163"/>
        <v>0</v>
      </c>
      <c r="V573" s="3" t="s">
        <v>8</v>
      </c>
      <c r="W573" s="3">
        <v>1.8</v>
      </c>
      <c r="X573" s="3" t="s">
        <v>68</v>
      </c>
      <c r="Y573" s="14">
        <v>2</v>
      </c>
      <c r="Z573" s="14">
        <v>1</v>
      </c>
      <c r="AA573" s="14">
        <v>0</v>
      </c>
      <c r="AB573" s="23">
        <f t="shared" si="165"/>
        <v>0</v>
      </c>
      <c r="AC573" s="3" t="s">
        <v>306</v>
      </c>
      <c r="AD573" s="25">
        <v>1</v>
      </c>
      <c r="AE573" s="20">
        <f t="shared" si="154"/>
        <v>0</v>
      </c>
      <c r="AF573" s="20">
        <f t="shared" si="155"/>
        <v>0</v>
      </c>
      <c r="AG573" s="20">
        <f t="shared" si="161"/>
        <v>1</v>
      </c>
      <c r="AH573" s="20">
        <f t="shared" si="156"/>
        <v>0</v>
      </c>
      <c r="AI573" s="20">
        <f t="shared" si="157"/>
        <v>-70.710678118654741</v>
      </c>
      <c r="AJ573" s="20">
        <f t="shared" si="158"/>
        <v>-70.710678118654769</v>
      </c>
      <c r="AK573" s="20">
        <f t="shared" si="159"/>
        <v>0</v>
      </c>
      <c r="AL573" s="19">
        <v>100</v>
      </c>
      <c r="AM573" s="23">
        <f t="shared" si="160"/>
        <v>30.48</v>
      </c>
      <c r="AN573" s="19">
        <v>3.9269908169872414</v>
      </c>
    </row>
    <row r="574" spans="1:40" ht="13.5" thickBot="1" x14ac:dyDescent="0.25">
      <c r="A574" s="5">
        <v>42572</v>
      </c>
      <c r="B574" s="3">
        <v>57</v>
      </c>
      <c r="C574" s="26" t="s">
        <v>359</v>
      </c>
      <c r="D574" s="6">
        <v>0.39097222222222222</v>
      </c>
      <c r="E574" s="13">
        <v>9</v>
      </c>
      <c r="F574" s="13">
        <f t="shared" si="148"/>
        <v>0</v>
      </c>
      <c r="G574" s="3" t="s">
        <v>4</v>
      </c>
      <c r="H574" s="3" t="s">
        <v>4</v>
      </c>
      <c r="I574" s="3">
        <v>23</v>
      </c>
      <c r="J574" s="20" t="str">
        <f t="shared" si="149"/>
        <v>.</v>
      </c>
      <c r="K574" s="20" t="str">
        <f t="shared" si="150"/>
        <v>.</v>
      </c>
      <c r="L574" s="20" t="str">
        <f t="shared" si="162"/>
        <v>.</v>
      </c>
      <c r="M574" s="3">
        <v>225</v>
      </c>
      <c r="N574" s="20" t="str">
        <f>IF(B574=B573, N573, IF(M574=".",".",IF(M574&lt;22.5,"N",IF(M574&lt;67.5,"NE",IF(M574&lt;112.5,"E",IF(M574&lt;157.5,"SE",IF(M574&lt;202.5,"S",IF(M574&lt;247.5,"SW",IF(M574&lt;292.5,"W",IF(M574&lt;337.5,"NW","N"))))))))))</f>
        <v>SW</v>
      </c>
      <c r="O574" s="20" t="str">
        <f t="shared" si="151"/>
        <v>.</v>
      </c>
      <c r="P574" s="20" t="str">
        <f t="shared" si="164"/>
        <v>.</v>
      </c>
      <c r="Q574" s="21">
        <f t="shared" si="152"/>
        <v>0</v>
      </c>
      <c r="R574" s="21">
        <f t="shared" si="153"/>
        <v>0</v>
      </c>
      <c r="S574" s="8">
        <v>0</v>
      </c>
      <c r="T574" s="21" t="s">
        <v>4</v>
      </c>
      <c r="U574" s="21" t="str">
        <f t="shared" si="163"/>
        <v>.</v>
      </c>
      <c r="V574" s="3" t="s">
        <v>7</v>
      </c>
      <c r="W574" s="3">
        <v>1.9</v>
      </c>
      <c r="X574" s="3" t="s">
        <v>4</v>
      </c>
      <c r="Y574" s="14">
        <v>2</v>
      </c>
      <c r="Z574" s="14">
        <v>1</v>
      </c>
      <c r="AA574" s="14">
        <v>0</v>
      </c>
      <c r="AB574" s="23">
        <f t="shared" si="165"/>
        <v>0</v>
      </c>
      <c r="AC574" s="3" t="s">
        <v>307</v>
      </c>
      <c r="AD574" s="25">
        <v>1</v>
      </c>
      <c r="AE574" s="20" t="str">
        <f t="shared" si="154"/>
        <v>.</v>
      </c>
      <c r="AF574" s="20" t="str">
        <f t="shared" si="155"/>
        <v>.</v>
      </c>
      <c r="AG574" s="20" t="str">
        <f t="shared" si="161"/>
        <v>.</v>
      </c>
      <c r="AH574" s="20" t="str">
        <f t="shared" si="156"/>
        <v>.</v>
      </c>
      <c r="AI574" s="20">
        <f t="shared" si="157"/>
        <v>-70.710678118654741</v>
      </c>
      <c r="AJ574" s="20">
        <f t="shared" si="158"/>
        <v>-70.710678118654769</v>
      </c>
      <c r="AK574" s="20" t="str">
        <f t="shared" si="159"/>
        <v>.</v>
      </c>
      <c r="AL574" s="19">
        <v>100</v>
      </c>
      <c r="AM574" s="23">
        <f t="shared" si="160"/>
        <v>30.48</v>
      </c>
      <c r="AN574" s="19">
        <v>3.9269908169872414</v>
      </c>
    </row>
    <row r="575" spans="1:40" ht="13.5" thickBot="1" x14ac:dyDescent="0.25">
      <c r="A575" s="5">
        <v>42572</v>
      </c>
      <c r="B575" s="3">
        <v>57</v>
      </c>
      <c r="C575" s="26" t="s">
        <v>359</v>
      </c>
      <c r="D575" s="6">
        <v>0.42777777777777781</v>
      </c>
      <c r="E575" s="13">
        <v>10</v>
      </c>
      <c r="F575" s="13">
        <f t="shared" si="148"/>
        <v>53.00000000000005</v>
      </c>
      <c r="G575" s="3" t="s">
        <v>4</v>
      </c>
      <c r="H575" s="3" t="s">
        <v>4</v>
      </c>
      <c r="I575" s="3">
        <v>24.9</v>
      </c>
      <c r="J575" s="20" t="str">
        <f t="shared" si="149"/>
        <v>.</v>
      </c>
      <c r="K575" s="20" t="str">
        <f t="shared" si="150"/>
        <v>.</v>
      </c>
      <c r="L575" s="20" t="str">
        <f t="shared" si="162"/>
        <v>.</v>
      </c>
      <c r="M575" s="3">
        <v>225</v>
      </c>
      <c r="N575" s="20" t="str">
        <f>IF(B575=B575, N574, IF(M575=".",".",IF(M575&lt;22.5,"N",IF(M575&lt;67.5,"NE",IF(M575&lt;112.5,"E",IF(M575&lt;157.5,"SE",IF(M575&lt;202.5,"S",IF(M575&lt;247.5,"SW",IF(M575&lt;292.5,"W",IF(M575&lt;337.5,"NW","N"))))))))))</f>
        <v>SW</v>
      </c>
      <c r="O575" s="20" t="str">
        <f t="shared" si="151"/>
        <v>.</v>
      </c>
      <c r="P575" s="20" t="str">
        <f t="shared" si="164"/>
        <v>.</v>
      </c>
      <c r="Q575" s="21">
        <f t="shared" si="152"/>
        <v>0</v>
      </c>
      <c r="R575" s="21">
        <f t="shared" si="153"/>
        <v>0</v>
      </c>
      <c r="S575" s="8">
        <v>0</v>
      </c>
      <c r="T575" s="21" t="s">
        <v>4</v>
      </c>
      <c r="U575" s="21" t="str">
        <f t="shared" si="163"/>
        <v>.</v>
      </c>
      <c r="V575" s="3" t="s">
        <v>7</v>
      </c>
      <c r="W575" s="3">
        <v>0</v>
      </c>
      <c r="X575" s="3" t="s">
        <v>160</v>
      </c>
      <c r="Y575" s="14">
        <v>2</v>
      </c>
      <c r="Z575" s="14">
        <v>1</v>
      </c>
      <c r="AA575" s="14">
        <v>0</v>
      </c>
      <c r="AB575" s="23">
        <f t="shared" si="165"/>
        <v>0</v>
      </c>
      <c r="AC575" s="3" t="s">
        <v>307</v>
      </c>
      <c r="AD575" s="25">
        <v>1</v>
      </c>
      <c r="AE575" s="20">
        <f t="shared" si="154"/>
        <v>0</v>
      </c>
      <c r="AF575" s="20">
        <f t="shared" si="155"/>
        <v>0</v>
      </c>
      <c r="AG575" s="20">
        <f t="shared" si="161"/>
        <v>1</v>
      </c>
      <c r="AH575" s="20">
        <f t="shared" si="156"/>
        <v>0</v>
      </c>
      <c r="AI575" s="20">
        <f t="shared" si="157"/>
        <v>-70.710678118654741</v>
      </c>
      <c r="AJ575" s="20">
        <f t="shared" si="158"/>
        <v>-70.710678118654769</v>
      </c>
      <c r="AK575" s="20">
        <f t="shared" si="159"/>
        <v>0</v>
      </c>
      <c r="AL575" s="19">
        <v>100</v>
      </c>
      <c r="AM575" s="23">
        <f t="shared" si="160"/>
        <v>30.48</v>
      </c>
      <c r="AN575" s="19">
        <v>3.9269908169872414</v>
      </c>
    </row>
    <row r="576" spans="1:40" ht="13.5" thickBot="1" x14ac:dyDescent="0.25">
      <c r="A576" s="5">
        <v>42572</v>
      </c>
      <c r="B576" s="3">
        <v>57</v>
      </c>
      <c r="C576" s="26" t="s">
        <v>359</v>
      </c>
      <c r="D576" s="6">
        <v>0.46666666666666662</v>
      </c>
      <c r="E576" s="13">
        <v>11</v>
      </c>
      <c r="F576" s="13">
        <f t="shared" si="148"/>
        <v>108.99999999999993</v>
      </c>
      <c r="G576" s="3" t="s">
        <v>4</v>
      </c>
      <c r="H576" s="3" t="s">
        <v>4</v>
      </c>
      <c r="I576" s="3">
        <v>23.7</v>
      </c>
      <c r="J576" s="20" t="str">
        <f t="shared" si="149"/>
        <v>.</v>
      </c>
      <c r="K576" s="20" t="str">
        <f t="shared" si="150"/>
        <v>.</v>
      </c>
      <c r="L576" s="20" t="str">
        <f t="shared" si="162"/>
        <v>.</v>
      </c>
      <c r="M576" s="3">
        <v>225</v>
      </c>
      <c r="N576" s="20" t="str">
        <f>IF(B576=B575, N575, IF(M576=".",".",IF(M576&lt;22.5,"N",IF(M576&lt;67.5,"NE",IF(M576&lt;112.5,"E",IF(M576&lt;157.5,"SE",IF(M576&lt;202.5,"S",IF(M576&lt;247.5,"SW",IF(M576&lt;292.5,"W",IF(M576&lt;337.5,"NW","N"))))))))))</f>
        <v>SW</v>
      </c>
      <c r="O576" s="20" t="str">
        <f t="shared" si="151"/>
        <v>.</v>
      </c>
      <c r="P576" s="20" t="str">
        <f t="shared" si="164"/>
        <v>.</v>
      </c>
      <c r="Q576" s="21">
        <f t="shared" si="152"/>
        <v>0</v>
      </c>
      <c r="R576" s="21">
        <f t="shared" si="153"/>
        <v>0</v>
      </c>
      <c r="S576" s="8">
        <v>0</v>
      </c>
      <c r="T576" s="21" t="s">
        <v>4</v>
      </c>
      <c r="U576" s="21" t="str">
        <f t="shared" si="163"/>
        <v>.</v>
      </c>
      <c r="V576" s="3" t="s">
        <v>7</v>
      </c>
      <c r="W576" s="3">
        <v>5.7</v>
      </c>
      <c r="X576" s="3" t="s">
        <v>164</v>
      </c>
      <c r="Y576" s="14">
        <v>2</v>
      </c>
      <c r="Z576" s="14">
        <v>1</v>
      </c>
      <c r="AA576" s="14">
        <v>0</v>
      </c>
      <c r="AB576" s="23">
        <f t="shared" si="165"/>
        <v>0</v>
      </c>
      <c r="AC576" s="3" t="s">
        <v>307</v>
      </c>
      <c r="AD576" s="25">
        <v>1</v>
      </c>
      <c r="AE576" s="20">
        <f t="shared" si="154"/>
        <v>0</v>
      </c>
      <c r="AF576" s="20">
        <f t="shared" si="155"/>
        <v>0</v>
      </c>
      <c r="AG576" s="20">
        <f t="shared" si="161"/>
        <v>1</v>
      </c>
      <c r="AH576" s="20">
        <f t="shared" si="156"/>
        <v>0</v>
      </c>
      <c r="AI576" s="20">
        <f t="shared" si="157"/>
        <v>-70.710678118654741</v>
      </c>
      <c r="AJ576" s="20">
        <f t="shared" si="158"/>
        <v>-70.710678118654769</v>
      </c>
      <c r="AK576" s="20">
        <f t="shared" si="159"/>
        <v>0</v>
      </c>
      <c r="AL576" s="19">
        <v>100</v>
      </c>
      <c r="AM576" s="23">
        <f t="shared" si="160"/>
        <v>30.48</v>
      </c>
      <c r="AN576" s="19">
        <v>3.9269908169872414</v>
      </c>
    </row>
    <row r="577" spans="1:40" ht="13.5" thickBot="1" x14ac:dyDescent="0.25">
      <c r="A577" s="5">
        <v>42572</v>
      </c>
      <c r="B577" s="3">
        <v>57</v>
      </c>
      <c r="C577" s="26" t="s">
        <v>359</v>
      </c>
      <c r="D577" s="6">
        <v>0.51527777777777783</v>
      </c>
      <c r="E577" s="13">
        <v>12</v>
      </c>
      <c r="F577" s="13">
        <f t="shared" si="148"/>
        <v>179.00000000000009</v>
      </c>
      <c r="G577" s="3" t="s">
        <v>4</v>
      </c>
      <c r="H577" s="3" t="s">
        <v>4</v>
      </c>
      <c r="I577" s="3">
        <v>28.1</v>
      </c>
      <c r="J577" s="20" t="str">
        <f t="shared" si="149"/>
        <v>.</v>
      </c>
      <c r="K577" s="20" t="str">
        <f t="shared" si="150"/>
        <v>.</v>
      </c>
      <c r="L577" s="20" t="str">
        <f t="shared" si="162"/>
        <v>.</v>
      </c>
      <c r="M577" s="3">
        <v>225</v>
      </c>
      <c r="N577" s="20" t="str">
        <f>IF(B577=B577, N576, IF(M577=".",".",IF(M577&lt;22.5,"N",IF(M577&lt;67.5,"NE",IF(M577&lt;112.5,"E",IF(M577&lt;157.5,"SE",IF(M577&lt;202.5,"S",IF(M577&lt;247.5,"SW",IF(M577&lt;292.5,"W",IF(M577&lt;337.5,"NW","N"))))))))))</f>
        <v>SW</v>
      </c>
      <c r="O577" s="20" t="str">
        <f t="shared" si="151"/>
        <v>.</v>
      </c>
      <c r="P577" s="20" t="str">
        <f t="shared" si="164"/>
        <v>.</v>
      </c>
      <c r="Q577" s="21">
        <f t="shared" si="152"/>
        <v>0</v>
      </c>
      <c r="R577" s="21">
        <f t="shared" si="153"/>
        <v>0</v>
      </c>
      <c r="S577" s="8">
        <v>0</v>
      </c>
      <c r="T577" s="21" t="s">
        <v>4</v>
      </c>
      <c r="U577" s="21" t="str">
        <f t="shared" si="163"/>
        <v>.</v>
      </c>
      <c r="V577" s="3" t="s">
        <v>7</v>
      </c>
      <c r="W577" s="3">
        <v>3.3</v>
      </c>
      <c r="X577" s="3" t="s">
        <v>167</v>
      </c>
      <c r="Y577" s="14">
        <v>2</v>
      </c>
      <c r="Z577" s="14">
        <v>1</v>
      </c>
      <c r="AA577" s="14">
        <v>0</v>
      </c>
      <c r="AB577" s="23">
        <f t="shared" si="165"/>
        <v>0</v>
      </c>
      <c r="AC577" s="3" t="s">
        <v>307</v>
      </c>
      <c r="AD577" s="25">
        <v>1</v>
      </c>
      <c r="AE577" s="20">
        <f t="shared" si="154"/>
        <v>0</v>
      </c>
      <c r="AF577" s="20">
        <f t="shared" si="155"/>
        <v>0</v>
      </c>
      <c r="AG577" s="20">
        <f t="shared" si="161"/>
        <v>1</v>
      </c>
      <c r="AH577" s="20">
        <f t="shared" si="156"/>
        <v>0</v>
      </c>
      <c r="AI577" s="20">
        <f t="shared" si="157"/>
        <v>-70.710678118654741</v>
      </c>
      <c r="AJ577" s="20">
        <f t="shared" si="158"/>
        <v>-70.710678118654769</v>
      </c>
      <c r="AK577" s="20">
        <f t="shared" si="159"/>
        <v>0</v>
      </c>
      <c r="AL577" s="19">
        <v>100</v>
      </c>
      <c r="AM577" s="23">
        <f t="shared" si="160"/>
        <v>30.48</v>
      </c>
      <c r="AN577" s="19">
        <v>3.9269908169872414</v>
      </c>
    </row>
    <row r="578" spans="1:40" ht="13.5" thickBot="1" x14ac:dyDescent="0.25">
      <c r="A578" s="5">
        <v>42572</v>
      </c>
      <c r="B578" s="3">
        <v>57</v>
      </c>
      <c r="C578" s="26" t="s">
        <v>359</v>
      </c>
      <c r="D578" s="6">
        <v>0.55138888888888882</v>
      </c>
      <c r="E578" s="13">
        <v>13</v>
      </c>
      <c r="F578" s="13">
        <f t="shared" ref="F578:F641" si="166">IF(B578=B577,((D578-D577)*1440)+F577,0)</f>
        <v>230.99999999999989</v>
      </c>
      <c r="G578" s="3" t="s">
        <v>4</v>
      </c>
      <c r="H578" s="3" t="s">
        <v>4</v>
      </c>
      <c r="I578" s="3">
        <v>31.2</v>
      </c>
      <c r="J578" s="20" t="str">
        <f t="shared" ref="J578:J641" si="167">IF(AH578=".",".",IF(AH578=0,".",ACOS(AF578/(AG578*AH578))))</f>
        <v>.</v>
      </c>
      <c r="K578" s="20" t="str">
        <f t="shared" ref="K578:K641" si="168">IF(J578=".",".",IF(AK578&lt;0,360-DEGREES(J578),DEGREES(J578)))</f>
        <v>.</v>
      </c>
      <c r="L578" s="20" t="str">
        <f t="shared" si="162"/>
        <v>.</v>
      </c>
      <c r="M578" s="3">
        <v>225</v>
      </c>
      <c r="N578" s="20" t="str">
        <f>IF(B578=B577, N577, IF(M578=".",".",IF(M578&lt;22.5,"N",IF(M578&lt;67.5,"NE",IF(M578&lt;112.5,"E",IF(M578&lt;157.5,"SE",IF(M578&lt;202.5,"S",IF(M578&lt;247.5,"SW",IF(M578&lt;292.5,"W",IF(M578&lt;337.5,"NW","N"))))))))))</f>
        <v>SW</v>
      </c>
      <c r="O578" s="20" t="str">
        <f t="shared" ref="O578:O641" si="169">IF(K578=".",".",IF(K578&lt;22.5,"N",IF(K578&lt;67.5,"NE",IF(K578&lt;112.5,"E",IF(K578&lt;157.5,"SE",IF(K578&lt;202.5,"S",IF(K578&lt;247.5,"SW",IF(K578&lt;292.5,"W",IF(K578&lt;337.5,"NW","N")))))))))</f>
        <v>.</v>
      </c>
      <c r="P578" s="20" t="str">
        <f t="shared" si="164"/>
        <v>.</v>
      </c>
      <c r="Q578" s="21">
        <f t="shared" ref="Q578:Q641" si="170">IF(AN578=".",".",IF(B578=B577,SQRT((AI578-AI577)^2+(AJ578-AJ577)^2),0))</f>
        <v>0</v>
      </c>
      <c r="R578" s="21">
        <f t="shared" ref="R578:R641" si="171">IF(AN578=".",".",IF(B578=B577,Q578+R577,0))</f>
        <v>0</v>
      </c>
      <c r="S578" s="8">
        <v>0</v>
      </c>
      <c r="T578" s="21" t="s">
        <v>4</v>
      </c>
      <c r="U578" s="21" t="str">
        <f t="shared" si="163"/>
        <v>.</v>
      </c>
      <c r="V578" s="3" t="s">
        <v>7</v>
      </c>
      <c r="W578" s="3">
        <v>3.1</v>
      </c>
      <c r="X578" s="3" t="s">
        <v>171</v>
      </c>
      <c r="Y578" s="14">
        <v>2</v>
      </c>
      <c r="Z578" s="14">
        <v>1</v>
      </c>
      <c r="AA578" s="14">
        <v>0</v>
      </c>
      <c r="AB578" s="23">
        <f t="shared" si="165"/>
        <v>0</v>
      </c>
      <c r="AC578" s="3" t="s">
        <v>307</v>
      </c>
      <c r="AD578" s="25">
        <v>1</v>
      </c>
      <c r="AE578" s="20">
        <f t="shared" ref="AE578:AE641" si="172">IF(AJ578=".",".",IF(AJ577=".",".",IF(B578=B577,AJ578-AJ577,".")))</f>
        <v>0</v>
      </c>
      <c r="AF578" s="20">
        <f t="shared" ref="AF578:AF641" si="173">IF(AE578=".",".", 0*AK578+1*AE578)</f>
        <v>0</v>
      </c>
      <c r="AG578" s="20">
        <f t="shared" si="161"/>
        <v>1</v>
      </c>
      <c r="AH578" s="20">
        <f t="shared" ref="AH578:AH641" si="174">IF(AG578=".",".",SQRT((AK578)^2+(AE578)^2))</f>
        <v>0</v>
      </c>
      <c r="AI578" s="20">
        <f t="shared" ref="AI578:AI641" si="175">IF(AN578=".",".",IF(M578&lt;90,AL578*SIN(AN578),IF(M578&lt;180,AL578*SIN(AN578),IF(M578&lt;270,AL578*SIN(AN578),AL578*SIN(AN578)))))</f>
        <v>-70.710678118654741</v>
      </c>
      <c r="AJ578" s="20">
        <f t="shared" ref="AJ578:AJ641" si="176">IF(AN578=".",".",IF(M578&lt;90,AL578*COS(AN578),IF(M578&lt;180,AL578*COS(AN578),IF(M578&lt;270,AL578*COS(AN578),AL578*COS(AN578)))))</f>
        <v>-70.710678118654769</v>
      </c>
      <c r="AK578" s="20">
        <f t="shared" ref="AK578:AK641" si="177">IF(AI578=".",".",IF(AI577=".",".",IF(B578=B577,AI578-AI577,".")))</f>
        <v>0</v>
      </c>
      <c r="AL578" s="19">
        <v>100</v>
      </c>
      <c r="AM578" s="23">
        <f t="shared" ref="AM578:AM641" si="178">IF(AL578=".",".",AL578*0.3048)</f>
        <v>30.48</v>
      </c>
      <c r="AN578" s="19">
        <v>3.9269908169872414</v>
      </c>
    </row>
    <row r="579" spans="1:40" ht="13.5" thickBot="1" x14ac:dyDescent="0.25">
      <c r="A579" s="5">
        <v>42572</v>
      </c>
      <c r="B579" s="3">
        <v>57</v>
      </c>
      <c r="C579" s="26" t="s">
        <v>359</v>
      </c>
      <c r="D579" s="6">
        <v>0.59027777777777779</v>
      </c>
      <c r="E579" s="13">
        <v>14</v>
      </c>
      <c r="F579" s="13">
        <f t="shared" si="166"/>
        <v>287</v>
      </c>
      <c r="G579" s="3" t="s">
        <v>4</v>
      </c>
      <c r="H579" s="3" t="s">
        <v>4</v>
      </c>
      <c r="I579" s="3">
        <v>29.2</v>
      </c>
      <c r="J579" s="20" t="str">
        <f t="shared" si="167"/>
        <v>.</v>
      </c>
      <c r="K579" s="20" t="str">
        <f t="shared" si="168"/>
        <v>.</v>
      </c>
      <c r="L579" s="20" t="str">
        <f t="shared" si="162"/>
        <v>.</v>
      </c>
      <c r="M579" s="3">
        <v>225</v>
      </c>
      <c r="N579" s="20" t="str">
        <f>IF(B579=B579, N578, IF(M579=".",".",IF(M579&lt;22.5,"N",IF(M579&lt;67.5,"NE",IF(M579&lt;112.5,"E",IF(M579&lt;157.5,"SE",IF(M579&lt;202.5,"S",IF(M579&lt;247.5,"SW",IF(M579&lt;292.5,"W",IF(M579&lt;337.5,"NW","N"))))))))))</f>
        <v>SW</v>
      </c>
      <c r="O579" s="20" t="str">
        <f t="shared" si="169"/>
        <v>.</v>
      </c>
      <c r="P579" s="20" t="str">
        <f t="shared" si="164"/>
        <v>.</v>
      </c>
      <c r="Q579" s="21">
        <f t="shared" si="170"/>
        <v>0</v>
      </c>
      <c r="R579" s="21">
        <f t="shared" si="171"/>
        <v>0</v>
      </c>
      <c r="S579" s="8">
        <v>0</v>
      </c>
      <c r="T579" s="21" t="s">
        <v>4</v>
      </c>
      <c r="U579" s="21" t="str">
        <f t="shared" si="163"/>
        <v>.</v>
      </c>
      <c r="V579" s="3" t="s">
        <v>7</v>
      </c>
      <c r="W579" s="3">
        <v>2</v>
      </c>
      <c r="X579" s="3" t="s">
        <v>108</v>
      </c>
      <c r="Y579" s="14">
        <v>2</v>
      </c>
      <c r="Z579" s="14">
        <v>1</v>
      </c>
      <c r="AA579" s="14">
        <v>0</v>
      </c>
      <c r="AB579" s="23">
        <f t="shared" si="165"/>
        <v>0</v>
      </c>
      <c r="AC579" s="3" t="s">
        <v>307</v>
      </c>
      <c r="AD579" s="25">
        <v>1</v>
      </c>
      <c r="AE579" s="20">
        <f t="shared" si="172"/>
        <v>0</v>
      </c>
      <c r="AF579" s="20">
        <f t="shared" si="173"/>
        <v>0</v>
      </c>
      <c r="AG579" s="20">
        <f t="shared" ref="AG579:AG642" si="179">IF(AF579=".",".",1)</f>
        <v>1</v>
      </c>
      <c r="AH579" s="20">
        <f t="shared" si="174"/>
        <v>0</v>
      </c>
      <c r="AI579" s="20">
        <f t="shared" si="175"/>
        <v>-70.710678118654741</v>
      </c>
      <c r="AJ579" s="20">
        <f t="shared" si="176"/>
        <v>-70.710678118654769</v>
      </c>
      <c r="AK579" s="20">
        <f t="shared" si="177"/>
        <v>0</v>
      </c>
      <c r="AL579" s="19">
        <v>100</v>
      </c>
      <c r="AM579" s="23">
        <f t="shared" si="178"/>
        <v>30.48</v>
      </c>
      <c r="AN579" s="19">
        <v>3.9269908169872414</v>
      </c>
    </row>
    <row r="580" spans="1:40" ht="13.5" thickBot="1" x14ac:dyDescent="0.25">
      <c r="A580" s="5">
        <v>42572</v>
      </c>
      <c r="B580" s="3">
        <v>57</v>
      </c>
      <c r="C580" s="26" t="s">
        <v>359</v>
      </c>
      <c r="D580" s="6">
        <v>0.63194444444444442</v>
      </c>
      <c r="E580" s="13">
        <v>15</v>
      </c>
      <c r="F580" s="13">
        <f t="shared" si="166"/>
        <v>346.99999999999994</v>
      </c>
      <c r="G580" s="3" t="s">
        <v>4</v>
      </c>
      <c r="H580" s="3" t="s">
        <v>4</v>
      </c>
      <c r="I580" s="3">
        <v>27.3</v>
      </c>
      <c r="J580" s="20" t="str">
        <f t="shared" si="167"/>
        <v>.</v>
      </c>
      <c r="K580" s="20" t="str">
        <f t="shared" si="168"/>
        <v>.</v>
      </c>
      <c r="L580" s="20" t="str">
        <f t="shared" si="162"/>
        <v>.</v>
      </c>
      <c r="M580" s="3">
        <v>225</v>
      </c>
      <c r="N580" s="20" t="str">
        <f>IF(B580=B579, N579, IF(M580=".",".",IF(M580&lt;22.5,"N",IF(M580&lt;67.5,"NE",IF(M580&lt;112.5,"E",IF(M580&lt;157.5,"SE",IF(M580&lt;202.5,"S",IF(M580&lt;247.5,"SW",IF(M580&lt;292.5,"W",IF(M580&lt;337.5,"NW","N"))))))))))</f>
        <v>SW</v>
      </c>
      <c r="O580" s="20" t="str">
        <f t="shared" si="169"/>
        <v>.</v>
      </c>
      <c r="P580" s="20" t="str">
        <f t="shared" si="164"/>
        <v>.</v>
      </c>
      <c r="Q580" s="21">
        <f t="shared" si="170"/>
        <v>0</v>
      </c>
      <c r="R580" s="21">
        <f t="shared" si="171"/>
        <v>0</v>
      </c>
      <c r="S580" s="8">
        <v>0</v>
      </c>
      <c r="T580" s="21" t="s">
        <v>4</v>
      </c>
      <c r="U580" s="21" t="str">
        <f t="shared" si="163"/>
        <v>.</v>
      </c>
      <c r="V580" s="3" t="s">
        <v>7</v>
      </c>
      <c r="W580" s="3">
        <v>1.5</v>
      </c>
      <c r="X580" s="3" t="s">
        <v>6</v>
      </c>
      <c r="Y580" s="14">
        <v>2</v>
      </c>
      <c r="Z580" s="14">
        <v>1</v>
      </c>
      <c r="AA580" s="14">
        <v>0</v>
      </c>
      <c r="AB580" s="23">
        <f t="shared" si="165"/>
        <v>0</v>
      </c>
      <c r="AC580" s="3" t="s">
        <v>307</v>
      </c>
      <c r="AD580" s="25">
        <v>1</v>
      </c>
      <c r="AE580" s="20">
        <f t="shared" si="172"/>
        <v>0</v>
      </c>
      <c r="AF580" s="20">
        <f t="shared" si="173"/>
        <v>0</v>
      </c>
      <c r="AG580" s="20">
        <f t="shared" si="179"/>
        <v>1</v>
      </c>
      <c r="AH580" s="20">
        <f t="shared" si="174"/>
        <v>0</v>
      </c>
      <c r="AI580" s="20">
        <f t="shared" si="175"/>
        <v>-70.710678118654741</v>
      </c>
      <c r="AJ580" s="20">
        <f t="shared" si="176"/>
        <v>-70.710678118654769</v>
      </c>
      <c r="AK580" s="20">
        <f t="shared" si="177"/>
        <v>0</v>
      </c>
      <c r="AL580" s="19">
        <v>100</v>
      </c>
      <c r="AM580" s="23">
        <f t="shared" si="178"/>
        <v>30.48</v>
      </c>
      <c r="AN580" s="19">
        <v>3.9269908169872414</v>
      </c>
    </row>
    <row r="581" spans="1:40" ht="13.5" thickBot="1" x14ac:dyDescent="0.25">
      <c r="A581" s="5">
        <v>42572</v>
      </c>
      <c r="B581" s="3">
        <v>57</v>
      </c>
      <c r="C581" s="26" t="s">
        <v>359</v>
      </c>
      <c r="D581" s="6">
        <v>0.67222222222222217</v>
      </c>
      <c r="E581" s="13">
        <v>16</v>
      </c>
      <c r="F581" s="13">
        <f t="shared" si="166"/>
        <v>404.99999999999989</v>
      </c>
      <c r="G581" s="3" t="s">
        <v>4</v>
      </c>
      <c r="H581" s="3" t="s">
        <v>4</v>
      </c>
      <c r="I581" s="3">
        <v>26</v>
      </c>
      <c r="J581" s="20" t="str">
        <f t="shared" si="167"/>
        <v>.</v>
      </c>
      <c r="K581" s="20" t="str">
        <f t="shared" si="168"/>
        <v>.</v>
      </c>
      <c r="L581" s="20" t="str">
        <f t="shared" ref="L581:L644" si="180">IF(K581=".",".",IF(K581-K580&gt;180,(K581-K580)-360,IF(K581-K580&lt;-180,-360-(K581-K580),IF(K581-K580&gt;180,360-(K581-K580),K581-K580))))</f>
        <v>.</v>
      </c>
      <c r="M581" s="3">
        <v>225</v>
      </c>
      <c r="N581" s="20" t="str">
        <f>IF(B581=B581, N580, IF(M581=".",".",IF(M581&lt;22.5,"N",IF(M581&lt;67.5,"NE",IF(M581&lt;112.5,"E",IF(M581&lt;157.5,"SE",IF(M581&lt;202.5,"S",IF(M581&lt;247.5,"SW",IF(M581&lt;292.5,"W",IF(M581&lt;337.5,"NW","N"))))))))))</f>
        <v>SW</v>
      </c>
      <c r="O581" s="20" t="str">
        <f t="shared" si="169"/>
        <v>.</v>
      </c>
      <c r="P581" s="20" t="str">
        <f t="shared" si="164"/>
        <v>.</v>
      </c>
      <c r="Q581" s="21">
        <f t="shared" si="170"/>
        <v>0</v>
      </c>
      <c r="R581" s="21">
        <f t="shared" si="171"/>
        <v>0</v>
      </c>
      <c r="S581" s="8">
        <v>0</v>
      </c>
      <c r="T581" s="21" t="s">
        <v>4</v>
      </c>
      <c r="U581" s="21" t="str">
        <f t="shared" ref="U581:U644" si="181">IF(T581=".",".",IF(T581=0,0,R581/T581))</f>
        <v>.</v>
      </c>
      <c r="V581" s="3" t="s">
        <v>7</v>
      </c>
      <c r="W581" s="3">
        <v>3</v>
      </c>
      <c r="X581" s="3" t="s">
        <v>6</v>
      </c>
      <c r="Y581" s="14">
        <v>2</v>
      </c>
      <c r="Z581" s="14">
        <v>1</v>
      </c>
      <c r="AA581" s="14">
        <v>0</v>
      </c>
      <c r="AB581" s="23">
        <f t="shared" si="165"/>
        <v>0</v>
      </c>
      <c r="AC581" s="3" t="s">
        <v>307</v>
      </c>
      <c r="AD581" s="25">
        <v>1</v>
      </c>
      <c r="AE581" s="20">
        <f t="shared" si="172"/>
        <v>0</v>
      </c>
      <c r="AF581" s="20">
        <f t="shared" si="173"/>
        <v>0</v>
      </c>
      <c r="AG581" s="20">
        <f t="shared" si="179"/>
        <v>1</v>
      </c>
      <c r="AH581" s="20">
        <f t="shared" si="174"/>
        <v>0</v>
      </c>
      <c r="AI581" s="20">
        <f t="shared" si="175"/>
        <v>-70.710678118654741</v>
      </c>
      <c r="AJ581" s="20">
        <f t="shared" si="176"/>
        <v>-70.710678118654769</v>
      </c>
      <c r="AK581" s="20">
        <f t="shared" si="177"/>
        <v>0</v>
      </c>
      <c r="AL581" s="19">
        <v>100</v>
      </c>
      <c r="AM581" s="23">
        <f t="shared" si="178"/>
        <v>30.48</v>
      </c>
      <c r="AN581" s="19">
        <v>3.9269908169872414</v>
      </c>
    </row>
    <row r="582" spans="1:40" ht="13.5" thickBot="1" x14ac:dyDescent="0.25">
      <c r="A582" s="5">
        <v>42572</v>
      </c>
      <c r="B582" s="3">
        <v>57</v>
      </c>
      <c r="C582" s="26" t="s">
        <v>359</v>
      </c>
      <c r="D582" s="6">
        <v>0.71319444444444446</v>
      </c>
      <c r="E582" s="13">
        <v>17</v>
      </c>
      <c r="F582" s="13">
        <f t="shared" si="166"/>
        <v>464</v>
      </c>
      <c r="G582" s="3" t="s">
        <v>4</v>
      </c>
      <c r="H582" s="3" t="s">
        <v>4</v>
      </c>
      <c r="I582" s="3">
        <v>23.8</v>
      </c>
      <c r="J582" s="20" t="str">
        <f t="shared" si="167"/>
        <v>.</v>
      </c>
      <c r="K582" s="20" t="str">
        <f t="shared" si="168"/>
        <v>.</v>
      </c>
      <c r="L582" s="20" t="str">
        <f t="shared" si="180"/>
        <v>.</v>
      </c>
      <c r="M582" s="3">
        <v>225</v>
      </c>
      <c r="N582" s="20" t="str">
        <f>IF(B582=B581, N581, IF(M582=".",".",IF(M582&lt;22.5,"N",IF(M582&lt;67.5,"NE",IF(M582&lt;112.5,"E",IF(M582&lt;157.5,"SE",IF(M582&lt;202.5,"S",IF(M582&lt;247.5,"SW",IF(M582&lt;292.5,"W",IF(M582&lt;337.5,"NW","N"))))))))))</f>
        <v>SW</v>
      </c>
      <c r="O582" s="20" t="str">
        <f t="shared" si="169"/>
        <v>.</v>
      </c>
      <c r="P582" s="20" t="str">
        <f t="shared" si="164"/>
        <v>.</v>
      </c>
      <c r="Q582" s="21">
        <f t="shared" si="170"/>
        <v>0</v>
      </c>
      <c r="R582" s="21">
        <f t="shared" si="171"/>
        <v>0</v>
      </c>
      <c r="S582" s="8">
        <v>0</v>
      </c>
      <c r="T582" s="21" t="s">
        <v>4</v>
      </c>
      <c r="U582" s="21" t="str">
        <f t="shared" si="181"/>
        <v>.</v>
      </c>
      <c r="V582" s="3" t="s">
        <v>7</v>
      </c>
      <c r="W582" s="3">
        <v>0.2</v>
      </c>
      <c r="X582" s="3" t="s">
        <v>6</v>
      </c>
      <c r="Y582" s="14">
        <v>2</v>
      </c>
      <c r="Z582" s="14">
        <v>1</v>
      </c>
      <c r="AA582" s="14">
        <v>0</v>
      </c>
      <c r="AB582" s="23">
        <f t="shared" si="165"/>
        <v>0</v>
      </c>
      <c r="AC582" s="3" t="s">
        <v>307</v>
      </c>
      <c r="AD582" s="25">
        <v>1</v>
      </c>
      <c r="AE582" s="20">
        <f t="shared" si="172"/>
        <v>0</v>
      </c>
      <c r="AF582" s="20">
        <f t="shared" si="173"/>
        <v>0</v>
      </c>
      <c r="AG582" s="20">
        <f t="shared" si="179"/>
        <v>1</v>
      </c>
      <c r="AH582" s="20">
        <f t="shared" si="174"/>
        <v>0</v>
      </c>
      <c r="AI582" s="20">
        <f t="shared" si="175"/>
        <v>-70.710678118654741</v>
      </c>
      <c r="AJ582" s="20">
        <f t="shared" si="176"/>
        <v>-70.710678118654769</v>
      </c>
      <c r="AK582" s="20">
        <f t="shared" si="177"/>
        <v>0</v>
      </c>
      <c r="AL582" s="19">
        <v>100</v>
      </c>
      <c r="AM582" s="23">
        <f t="shared" si="178"/>
        <v>30.48</v>
      </c>
      <c r="AN582" s="19">
        <v>3.9269908169872414</v>
      </c>
    </row>
    <row r="583" spans="1:40" ht="13.5" thickBot="1" x14ac:dyDescent="0.25">
      <c r="A583" s="5">
        <v>42572</v>
      </c>
      <c r="B583" s="3">
        <v>57</v>
      </c>
      <c r="C583" s="26" t="s">
        <v>359</v>
      </c>
      <c r="D583" s="6">
        <v>0.75208333333333333</v>
      </c>
      <c r="E583" s="13">
        <v>18</v>
      </c>
      <c r="F583" s="13">
        <f t="shared" si="166"/>
        <v>520</v>
      </c>
      <c r="G583" s="3" t="s">
        <v>4</v>
      </c>
      <c r="H583" s="3" t="s">
        <v>4</v>
      </c>
      <c r="I583" s="3">
        <v>25</v>
      </c>
      <c r="J583" s="20" t="str">
        <f t="shared" si="167"/>
        <v>.</v>
      </c>
      <c r="K583" s="20" t="str">
        <f t="shared" si="168"/>
        <v>.</v>
      </c>
      <c r="L583" s="20" t="str">
        <f t="shared" si="180"/>
        <v>.</v>
      </c>
      <c r="M583" s="3">
        <v>225</v>
      </c>
      <c r="N583" s="20" t="str">
        <f>IF(B583=B583, N582, IF(M583=".",".",IF(M583&lt;22.5,"N",IF(M583&lt;67.5,"NE",IF(M583&lt;112.5,"E",IF(M583&lt;157.5,"SE",IF(M583&lt;202.5,"S",IF(M583&lt;247.5,"SW",IF(M583&lt;292.5,"W",IF(M583&lt;337.5,"NW","N"))))))))))</f>
        <v>SW</v>
      </c>
      <c r="O583" s="20" t="str">
        <f t="shared" si="169"/>
        <v>.</v>
      </c>
      <c r="P583" s="20" t="str">
        <f t="shared" ref="P583:P646" si="182">IF(O583=".",".",IF(O583="N", 1, IF( O583 ="NE", 2, IF(O583="E",3,IF(O583="SE",4,IF(O583="S",5,IF(O583="SW",6,IF(O583="W",7,8))))))))</f>
        <v>.</v>
      </c>
      <c r="Q583" s="21">
        <f t="shared" si="170"/>
        <v>0</v>
      </c>
      <c r="R583" s="21">
        <f t="shared" si="171"/>
        <v>0</v>
      </c>
      <c r="S583" s="8">
        <v>0</v>
      </c>
      <c r="T583" s="21" t="s">
        <v>4</v>
      </c>
      <c r="U583" s="21" t="str">
        <f t="shared" si="181"/>
        <v>.</v>
      </c>
      <c r="V583" s="3" t="s">
        <v>6</v>
      </c>
      <c r="W583" s="3">
        <v>0.5</v>
      </c>
      <c r="X583" s="3" t="s">
        <v>4</v>
      </c>
      <c r="Y583" s="14">
        <v>2</v>
      </c>
      <c r="Z583" s="14">
        <v>1</v>
      </c>
      <c r="AA583" s="14">
        <v>0</v>
      </c>
      <c r="AB583" s="23">
        <f t="shared" si="165"/>
        <v>0</v>
      </c>
      <c r="AC583" s="3" t="s">
        <v>307</v>
      </c>
      <c r="AD583" s="25">
        <v>1</v>
      </c>
      <c r="AE583" s="20">
        <f t="shared" si="172"/>
        <v>0</v>
      </c>
      <c r="AF583" s="20">
        <f t="shared" si="173"/>
        <v>0</v>
      </c>
      <c r="AG583" s="20">
        <f t="shared" si="179"/>
        <v>1</v>
      </c>
      <c r="AH583" s="20">
        <f t="shared" si="174"/>
        <v>0</v>
      </c>
      <c r="AI583" s="20">
        <f t="shared" si="175"/>
        <v>-70.710678118654741</v>
      </c>
      <c r="AJ583" s="20">
        <f t="shared" si="176"/>
        <v>-70.710678118654769</v>
      </c>
      <c r="AK583" s="20">
        <f t="shared" si="177"/>
        <v>0</v>
      </c>
      <c r="AL583" s="19">
        <v>100</v>
      </c>
      <c r="AM583" s="23">
        <f t="shared" si="178"/>
        <v>30.48</v>
      </c>
      <c r="AN583" s="19">
        <v>3.9269908169872414</v>
      </c>
    </row>
    <row r="584" spans="1:40" ht="13.5" thickBot="1" x14ac:dyDescent="0.25">
      <c r="A584" s="5">
        <v>42572</v>
      </c>
      <c r="B584" s="3">
        <v>57</v>
      </c>
      <c r="C584" s="26" t="s">
        <v>359</v>
      </c>
      <c r="D584" s="6">
        <v>0.79652777777777783</v>
      </c>
      <c r="E584" s="18">
        <v>19</v>
      </c>
      <c r="F584" s="13">
        <f t="shared" si="166"/>
        <v>584.00000000000011</v>
      </c>
      <c r="G584" s="3" t="s">
        <v>4</v>
      </c>
      <c r="H584" s="3" t="s">
        <v>4</v>
      </c>
      <c r="I584" s="3">
        <v>29.4</v>
      </c>
      <c r="J584" s="20" t="str">
        <f t="shared" si="167"/>
        <v>.</v>
      </c>
      <c r="K584" s="20" t="str">
        <f t="shared" si="168"/>
        <v>.</v>
      </c>
      <c r="L584" s="20" t="str">
        <f t="shared" si="180"/>
        <v>.</v>
      </c>
      <c r="M584" s="3">
        <v>225</v>
      </c>
      <c r="N584" s="20" t="str">
        <f>IF(B584=B583, N583, IF(M584=".",".",IF(M584&lt;22.5,"N",IF(M584&lt;67.5,"NE",IF(M584&lt;112.5,"E",IF(M584&lt;157.5,"SE",IF(M584&lt;202.5,"S",IF(M584&lt;247.5,"SW",IF(M584&lt;292.5,"W",IF(M584&lt;337.5,"NW","N"))))))))))</f>
        <v>SW</v>
      </c>
      <c r="O584" s="20" t="str">
        <f t="shared" si="169"/>
        <v>.</v>
      </c>
      <c r="P584" s="20" t="str">
        <f t="shared" si="182"/>
        <v>.</v>
      </c>
      <c r="Q584" s="21">
        <f t="shared" si="170"/>
        <v>0</v>
      </c>
      <c r="R584" s="21">
        <f t="shared" si="171"/>
        <v>0</v>
      </c>
      <c r="S584" s="8">
        <v>0</v>
      </c>
      <c r="T584" s="21">
        <f>SQRT((AJ584-AJ574)^2+(AI584-AI574)^2)</f>
        <v>0</v>
      </c>
      <c r="U584" s="21">
        <f t="shared" si="181"/>
        <v>0</v>
      </c>
      <c r="V584" s="3" t="s">
        <v>7</v>
      </c>
      <c r="W584" s="3">
        <v>1.8</v>
      </c>
      <c r="X584" s="3" t="s">
        <v>6</v>
      </c>
      <c r="Y584" s="14">
        <v>2</v>
      </c>
      <c r="Z584" s="14">
        <v>1</v>
      </c>
      <c r="AA584" s="14">
        <v>0</v>
      </c>
      <c r="AB584" s="23">
        <f t="shared" si="165"/>
        <v>0</v>
      </c>
      <c r="AC584" s="3" t="s">
        <v>307</v>
      </c>
      <c r="AD584" s="25">
        <v>1</v>
      </c>
      <c r="AE584" s="20">
        <f t="shared" si="172"/>
        <v>0</v>
      </c>
      <c r="AF584" s="20">
        <f t="shared" si="173"/>
        <v>0</v>
      </c>
      <c r="AG584" s="20">
        <f t="shared" si="179"/>
        <v>1</v>
      </c>
      <c r="AH584" s="20">
        <f t="shared" si="174"/>
        <v>0</v>
      </c>
      <c r="AI584" s="20">
        <f t="shared" si="175"/>
        <v>-70.710678118654741</v>
      </c>
      <c r="AJ584" s="20">
        <f t="shared" si="176"/>
        <v>-70.710678118654769</v>
      </c>
      <c r="AK584" s="20">
        <f t="shared" si="177"/>
        <v>0</v>
      </c>
      <c r="AL584" s="19">
        <v>100</v>
      </c>
      <c r="AM584" s="23">
        <f t="shared" si="178"/>
        <v>30.48</v>
      </c>
      <c r="AN584" s="19">
        <v>3.9269908169872414</v>
      </c>
    </row>
    <row r="585" spans="1:40" ht="13.5" thickBot="1" x14ac:dyDescent="0.25">
      <c r="A585" s="5">
        <v>42572</v>
      </c>
      <c r="B585" s="3">
        <v>58</v>
      </c>
      <c r="C585" s="26" t="s">
        <v>358</v>
      </c>
      <c r="D585" s="6">
        <v>0.39027777777777778</v>
      </c>
      <c r="E585" s="13">
        <v>9</v>
      </c>
      <c r="F585" s="13">
        <f t="shared" si="166"/>
        <v>0</v>
      </c>
      <c r="G585" s="3">
        <v>19.899999999999999</v>
      </c>
      <c r="H585" s="3" t="s">
        <v>366</v>
      </c>
      <c r="I585" s="3">
        <v>22.9</v>
      </c>
      <c r="J585" s="20" t="str">
        <f t="shared" si="167"/>
        <v>.</v>
      </c>
      <c r="K585" s="20" t="str">
        <f t="shared" si="168"/>
        <v>.</v>
      </c>
      <c r="L585" s="20" t="str">
        <f t="shared" si="180"/>
        <v>.</v>
      </c>
      <c r="M585" s="3">
        <v>154</v>
      </c>
      <c r="N585" s="20" t="str">
        <f>IF(B585=B585, N584, IF(M585=".",".",IF(M585&lt;22.5,"N",IF(M585&lt;67.5,"NE",IF(M585&lt;112.5,"E",IF(M585&lt;157.5,"SE",IF(M585&lt;202.5,"S",IF(M585&lt;247.5,"SW",IF(M585&lt;292.5,"W",IF(M585&lt;337.5,"NW","N"))))))))))</f>
        <v>SW</v>
      </c>
      <c r="O585" s="20" t="str">
        <f t="shared" si="169"/>
        <v>.</v>
      </c>
      <c r="P585" s="20" t="str">
        <f t="shared" si="182"/>
        <v>.</v>
      </c>
      <c r="Q585" s="21">
        <f t="shared" si="170"/>
        <v>0</v>
      </c>
      <c r="R585" s="21">
        <f t="shared" si="171"/>
        <v>0</v>
      </c>
      <c r="S585" s="8">
        <v>1</v>
      </c>
      <c r="T585" s="21" t="s">
        <v>4</v>
      </c>
      <c r="U585" s="21" t="str">
        <f t="shared" si="181"/>
        <v>.</v>
      </c>
      <c r="V585" s="3" t="s">
        <v>128</v>
      </c>
      <c r="W585" s="3">
        <v>0</v>
      </c>
      <c r="X585" s="3" t="s">
        <v>4</v>
      </c>
      <c r="Y585" s="14">
        <v>2</v>
      </c>
      <c r="Z585" s="14">
        <v>1</v>
      </c>
      <c r="AA585" s="14">
        <v>0</v>
      </c>
      <c r="AB585" s="23">
        <f t="shared" si="165"/>
        <v>0</v>
      </c>
      <c r="AC585" s="3" t="s">
        <v>308</v>
      </c>
      <c r="AD585" s="25">
        <v>0</v>
      </c>
      <c r="AE585" s="20" t="str">
        <f t="shared" si="172"/>
        <v>.</v>
      </c>
      <c r="AF585" s="20" t="str">
        <f t="shared" si="173"/>
        <v>.</v>
      </c>
      <c r="AG585" s="20" t="str">
        <f t="shared" si="179"/>
        <v>.</v>
      </c>
      <c r="AH585" s="20" t="str">
        <f t="shared" si="174"/>
        <v>.</v>
      </c>
      <c r="AI585" s="20">
        <f t="shared" si="175"/>
        <v>43.837114678907732</v>
      </c>
      <c r="AJ585" s="20">
        <f t="shared" si="176"/>
        <v>-89.879404629916706</v>
      </c>
      <c r="AK585" s="20" t="str">
        <f t="shared" si="177"/>
        <v>.</v>
      </c>
      <c r="AL585" s="19">
        <v>100</v>
      </c>
      <c r="AM585" s="23">
        <f t="shared" si="178"/>
        <v>30.48</v>
      </c>
      <c r="AN585" s="19">
        <v>2.6878070480712677</v>
      </c>
    </row>
    <row r="586" spans="1:40" ht="13.5" thickBot="1" x14ac:dyDescent="0.25">
      <c r="A586" s="5">
        <v>42572</v>
      </c>
      <c r="B586" s="3">
        <v>58</v>
      </c>
      <c r="C586" s="26" t="s">
        <v>358</v>
      </c>
      <c r="D586" s="6">
        <v>0.42083333333333334</v>
      </c>
      <c r="E586" s="13">
        <v>10</v>
      </c>
      <c r="F586" s="13">
        <f t="shared" si="166"/>
        <v>44</v>
      </c>
      <c r="G586" s="3">
        <v>23</v>
      </c>
      <c r="H586" s="3" t="s">
        <v>366</v>
      </c>
      <c r="I586" s="3">
        <v>23.8</v>
      </c>
      <c r="J586" s="20">
        <f t="shared" si="167"/>
        <v>2.2903712313472173</v>
      </c>
      <c r="K586" s="20">
        <f t="shared" si="168"/>
        <v>228.77139492562299</v>
      </c>
      <c r="L586" s="20">
        <f>(K586-MOD(M585+180,360))</f>
        <v>-105.22860507437701</v>
      </c>
      <c r="M586" s="3">
        <v>162</v>
      </c>
      <c r="N586" s="20" t="str">
        <f>IF(B586=B585, N585, IF(M586=".",".",IF(M586&lt;22.5,"N",IF(M586&lt;67.5,"NE",IF(M586&lt;112.5,"E",IF(M586&lt;157.5,"SE",IF(M586&lt;202.5,"S",IF(M586&lt;247.5,"SW",IF(M586&lt;292.5,"W",IF(M586&lt;337.5,"NW","N"))))))))))</f>
        <v>SW</v>
      </c>
      <c r="O586" s="20" t="str">
        <f t="shared" si="169"/>
        <v>SW</v>
      </c>
      <c r="P586" s="20">
        <f t="shared" si="182"/>
        <v>6</v>
      </c>
      <c r="Q586" s="21">
        <f t="shared" si="170"/>
        <v>15.144984530431939</v>
      </c>
      <c r="R586" s="21">
        <f t="shared" si="171"/>
        <v>15.144984530431939</v>
      </c>
      <c r="S586" s="8">
        <v>1</v>
      </c>
      <c r="T586" s="21" t="s">
        <v>4</v>
      </c>
      <c r="U586" s="21" t="str">
        <f t="shared" si="181"/>
        <v>.</v>
      </c>
      <c r="V586" s="3" t="s">
        <v>6</v>
      </c>
      <c r="W586" s="3">
        <v>0.7</v>
      </c>
      <c r="X586" s="3" t="s">
        <v>4</v>
      </c>
      <c r="Y586" s="14">
        <v>2</v>
      </c>
      <c r="Z586" s="14">
        <v>1</v>
      </c>
      <c r="AA586" s="14">
        <v>0</v>
      </c>
      <c r="AB586" s="23">
        <f t="shared" ref="AB586:AB649" si="183">IF(AA586=0,0,IF(AA586=".",".",IF(AA586=AA585,".",1)))</f>
        <v>0</v>
      </c>
      <c r="AC586" s="3" t="s">
        <v>308</v>
      </c>
      <c r="AD586" s="25">
        <v>0</v>
      </c>
      <c r="AE586" s="20">
        <f t="shared" si="172"/>
        <v>-9.9815295810744118</v>
      </c>
      <c r="AF586" s="20">
        <f t="shared" si="173"/>
        <v>-9.9815295810744118</v>
      </c>
      <c r="AG586" s="20">
        <f t="shared" si="179"/>
        <v>1</v>
      </c>
      <c r="AH586" s="20">
        <f t="shared" si="174"/>
        <v>15.144984530431939</v>
      </c>
      <c r="AI586" s="20">
        <f t="shared" si="175"/>
        <v>32.446784409369485</v>
      </c>
      <c r="AJ586" s="20">
        <f t="shared" si="176"/>
        <v>-99.860934210991118</v>
      </c>
      <c r="AK586" s="20">
        <f t="shared" si="177"/>
        <v>-11.390330269538246</v>
      </c>
      <c r="AL586" s="19">
        <v>105</v>
      </c>
      <c r="AM586" s="23">
        <f t="shared" si="178"/>
        <v>32.004000000000005</v>
      </c>
      <c r="AN586" s="19">
        <v>2.8274333882308138</v>
      </c>
    </row>
    <row r="587" spans="1:40" ht="13.5" thickBot="1" x14ac:dyDescent="0.25">
      <c r="A587" s="5">
        <v>42572</v>
      </c>
      <c r="B587" s="3">
        <v>58</v>
      </c>
      <c r="C587" s="26" t="s">
        <v>358</v>
      </c>
      <c r="D587" s="6">
        <v>0.46249999999999997</v>
      </c>
      <c r="E587" s="13">
        <v>11</v>
      </c>
      <c r="F587" s="13">
        <f t="shared" si="166"/>
        <v>103.99999999999994</v>
      </c>
      <c r="G587" s="3">
        <v>25.9</v>
      </c>
      <c r="H587" s="3" t="s">
        <v>366</v>
      </c>
      <c r="I587" s="3">
        <v>23.5</v>
      </c>
      <c r="J587" s="20">
        <f t="shared" si="167"/>
        <v>2.3630004154216011</v>
      </c>
      <c r="K587" s="20">
        <f t="shared" si="168"/>
        <v>224.610049208682</v>
      </c>
      <c r="L587" s="20">
        <f t="shared" si="180"/>
        <v>-4.1613457169409855</v>
      </c>
      <c r="M587" s="3">
        <v>164</v>
      </c>
      <c r="N587" s="20" t="str">
        <f>IF(B587=B586, N586, IF(M587=".",".",IF(M587&lt;22.5,"N",IF(M587&lt;67.5,"NE",IF(M587&lt;112.5,"E",IF(M587&lt;157.5,"SE",IF(M587&lt;202.5,"S",IF(M587&lt;247.5,"SW",IF(M587&lt;292.5,"W",IF(M587&lt;337.5,"NW","N"))))))))))</f>
        <v>SW</v>
      </c>
      <c r="O587" s="20" t="str">
        <f t="shared" si="169"/>
        <v>SW</v>
      </c>
      <c r="P587" s="20">
        <f t="shared" si="182"/>
        <v>6</v>
      </c>
      <c r="Q587" s="21">
        <f t="shared" si="170"/>
        <v>4.2057242992044817</v>
      </c>
      <c r="R587" s="21">
        <f t="shared" si="171"/>
        <v>19.350708829636421</v>
      </c>
      <c r="S587" s="8">
        <v>1</v>
      </c>
      <c r="T587" s="21" t="s">
        <v>4</v>
      </c>
      <c r="U587" s="21" t="str">
        <f t="shared" si="181"/>
        <v>.</v>
      </c>
      <c r="V587" s="3" t="s">
        <v>6</v>
      </c>
      <c r="W587" s="3">
        <v>4.9000000000000004</v>
      </c>
      <c r="X587" s="3" t="s">
        <v>4</v>
      </c>
      <c r="Y587" s="14">
        <v>2</v>
      </c>
      <c r="Z587" s="14">
        <v>1</v>
      </c>
      <c r="AA587" s="14">
        <v>0</v>
      </c>
      <c r="AB587" s="23">
        <f t="shared" si="183"/>
        <v>0</v>
      </c>
      <c r="AC587" s="3" t="s">
        <v>308</v>
      </c>
      <c r="AD587" s="25">
        <v>0</v>
      </c>
      <c r="AE587" s="20">
        <f t="shared" si="172"/>
        <v>-2.9940672544090035</v>
      </c>
      <c r="AF587" s="20">
        <f t="shared" si="173"/>
        <v>-2.9940672544090035</v>
      </c>
      <c r="AG587" s="20">
        <f t="shared" si="179"/>
        <v>1</v>
      </c>
      <c r="AH587" s="20">
        <f t="shared" si="174"/>
        <v>4.2057242992044817</v>
      </c>
      <c r="AI587" s="20">
        <f t="shared" si="175"/>
        <v>29.493197072418916</v>
      </c>
      <c r="AJ587" s="20">
        <f t="shared" si="176"/>
        <v>-102.85500146540012</v>
      </c>
      <c r="AK587" s="20">
        <f t="shared" si="177"/>
        <v>-2.9535873369505694</v>
      </c>
      <c r="AL587" s="19">
        <v>107</v>
      </c>
      <c r="AM587" s="23">
        <f t="shared" si="178"/>
        <v>32.613599999999998</v>
      </c>
      <c r="AN587" s="19">
        <v>2.8623399732707004</v>
      </c>
    </row>
    <row r="588" spans="1:40" ht="13.5" thickBot="1" x14ac:dyDescent="0.25">
      <c r="A588" s="5">
        <v>42572</v>
      </c>
      <c r="B588" s="3">
        <v>58</v>
      </c>
      <c r="C588" s="26" t="s">
        <v>358</v>
      </c>
      <c r="D588" s="6">
        <v>0.51041666666666663</v>
      </c>
      <c r="E588" s="13">
        <v>12</v>
      </c>
      <c r="F588" s="13">
        <f t="shared" si="166"/>
        <v>172.99999999999994</v>
      </c>
      <c r="G588" s="3">
        <v>30.2</v>
      </c>
      <c r="H588" s="3" t="s">
        <v>365</v>
      </c>
      <c r="I588" s="3">
        <v>28.8</v>
      </c>
      <c r="J588" s="20">
        <f t="shared" si="167"/>
        <v>0.7070878028618014</v>
      </c>
      <c r="K588" s="20">
        <f t="shared" si="168"/>
        <v>319.48685315084043</v>
      </c>
      <c r="L588" s="20">
        <f t="shared" si="180"/>
        <v>94.876803942158432</v>
      </c>
      <c r="M588" s="3">
        <v>168</v>
      </c>
      <c r="N588" s="20" t="str">
        <f>IF(B588=B588, N587, IF(M588=".",".",IF(M588&lt;22.5,"N",IF(M588&lt;67.5,"NE",IF(M588&lt;112.5,"E",IF(M588&lt;157.5,"SE",IF(M588&lt;202.5,"S",IF(M588&lt;247.5,"SW",IF(M588&lt;292.5,"W",IF(M588&lt;337.5,"NW","N"))))))))))</f>
        <v>SW</v>
      </c>
      <c r="O588" s="20" t="str">
        <f t="shared" si="169"/>
        <v>NW</v>
      </c>
      <c r="P588" s="20">
        <f t="shared" si="182"/>
        <v>8</v>
      </c>
      <c r="Q588" s="21">
        <f t="shared" si="170"/>
        <v>15.635864917841221</v>
      </c>
      <c r="R588" s="21">
        <f t="shared" si="171"/>
        <v>34.986573747477642</v>
      </c>
      <c r="S588" s="8">
        <v>1</v>
      </c>
      <c r="T588" s="21" t="s">
        <v>4</v>
      </c>
      <c r="U588" s="21" t="str">
        <f t="shared" si="181"/>
        <v>.</v>
      </c>
      <c r="V588" s="3" t="s">
        <v>20</v>
      </c>
      <c r="W588" s="3">
        <v>1.2</v>
      </c>
      <c r="X588" s="3" t="s">
        <v>4</v>
      </c>
      <c r="Y588" s="14">
        <v>2</v>
      </c>
      <c r="Z588" s="14">
        <v>1</v>
      </c>
      <c r="AA588" s="14">
        <v>0</v>
      </c>
      <c r="AB588" s="23">
        <f t="shared" si="183"/>
        <v>0</v>
      </c>
      <c r="AC588" s="3" t="s">
        <v>308</v>
      </c>
      <c r="AD588" s="25">
        <v>0</v>
      </c>
      <c r="AE588" s="20">
        <f t="shared" si="172"/>
        <v>11.887274597156193</v>
      </c>
      <c r="AF588" s="20">
        <f t="shared" si="173"/>
        <v>11.887274597156193</v>
      </c>
      <c r="AG588" s="20">
        <f t="shared" si="179"/>
        <v>1</v>
      </c>
      <c r="AH588" s="20">
        <f t="shared" si="174"/>
        <v>15.635864917841221</v>
      </c>
      <c r="AI588" s="20">
        <f t="shared" si="175"/>
        <v>19.335787246051616</v>
      </c>
      <c r="AJ588" s="20">
        <f t="shared" si="176"/>
        <v>-90.967726868243929</v>
      </c>
      <c r="AK588" s="20">
        <f t="shared" si="177"/>
        <v>-10.157409826367299</v>
      </c>
      <c r="AL588" s="19">
        <v>93</v>
      </c>
      <c r="AM588" s="23">
        <f t="shared" si="178"/>
        <v>28.346400000000003</v>
      </c>
      <c r="AN588" s="19">
        <v>2.9321531433504737</v>
      </c>
    </row>
    <row r="589" spans="1:40" ht="13.5" thickBot="1" x14ac:dyDescent="0.25">
      <c r="A589" s="5">
        <v>42572</v>
      </c>
      <c r="B589" s="3">
        <v>58</v>
      </c>
      <c r="C589" s="26" t="s">
        <v>358</v>
      </c>
      <c r="D589" s="6">
        <v>0.54722222222222217</v>
      </c>
      <c r="E589" s="13">
        <v>13</v>
      </c>
      <c r="F589" s="13">
        <f t="shared" si="166"/>
        <v>225.99999999999991</v>
      </c>
      <c r="G589" s="3">
        <v>35.6</v>
      </c>
      <c r="H589" s="3" t="s">
        <v>365</v>
      </c>
      <c r="I589" s="3">
        <v>30.2</v>
      </c>
      <c r="J589" s="20">
        <f t="shared" si="167"/>
        <v>0.10378551462694641</v>
      </c>
      <c r="K589" s="20">
        <f t="shared" si="168"/>
        <v>5.9464719627173013</v>
      </c>
      <c r="L589" s="20">
        <f t="shared" si="180"/>
        <v>-46.459618811876851</v>
      </c>
      <c r="M589" s="3">
        <v>166</v>
      </c>
      <c r="N589" s="20" t="str">
        <f>IF(B589=B588, N588, IF(M589=".",".",IF(M589&lt;22.5,"N",IF(M589&lt;67.5,"NE",IF(M589&lt;112.5,"E",IF(M589&lt;157.5,"SE",IF(M589&lt;202.5,"S",IF(M589&lt;247.5,"SW",IF(M589&lt;292.5,"W",IF(M589&lt;337.5,"NW","N"))))))))))</f>
        <v>SW</v>
      </c>
      <c r="O589" s="20" t="str">
        <f t="shared" si="169"/>
        <v>N</v>
      </c>
      <c r="P589" s="20">
        <f t="shared" si="182"/>
        <v>1</v>
      </c>
      <c r="Q589" s="21">
        <f t="shared" si="170"/>
        <v>9.5140800214024104</v>
      </c>
      <c r="R589" s="21">
        <f t="shared" si="171"/>
        <v>44.500653768880056</v>
      </c>
      <c r="S589" s="8">
        <v>1</v>
      </c>
      <c r="T589" s="21" t="s">
        <v>4</v>
      </c>
      <c r="U589" s="21" t="str">
        <f t="shared" si="181"/>
        <v>.</v>
      </c>
      <c r="V589" s="3" t="s">
        <v>20</v>
      </c>
      <c r="W589" s="3">
        <v>1.8</v>
      </c>
      <c r="X589" s="3" t="s">
        <v>4</v>
      </c>
      <c r="Y589" s="14">
        <v>2</v>
      </c>
      <c r="Z589" s="14">
        <v>1</v>
      </c>
      <c r="AA589" s="14">
        <v>0</v>
      </c>
      <c r="AB589" s="23">
        <f t="shared" si="183"/>
        <v>0</v>
      </c>
      <c r="AC589" s="3" t="s">
        <v>308</v>
      </c>
      <c r="AD589" s="25">
        <v>0</v>
      </c>
      <c r="AE589" s="20">
        <f t="shared" si="172"/>
        <v>9.4628858610602293</v>
      </c>
      <c r="AF589" s="20">
        <f t="shared" si="173"/>
        <v>9.4628858610602293</v>
      </c>
      <c r="AG589" s="20">
        <f t="shared" si="179"/>
        <v>1</v>
      </c>
      <c r="AH589" s="20">
        <f t="shared" si="174"/>
        <v>9.5140800214024104</v>
      </c>
      <c r="AI589" s="20">
        <f t="shared" si="175"/>
        <v>20.321439230372089</v>
      </c>
      <c r="AJ589" s="20">
        <f t="shared" si="176"/>
        <v>-81.5048410071837</v>
      </c>
      <c r="AK589" s="20">
        <f t="shared" si="177"/>
        <v>0.98565198432047296</v>
      </c>
      <c r="AL589" s="19">
        <v>84</v>
      </c>
      <c r="AM589" s="23">
        <f t="shared" si="178"/>
        <v>25.603200000000001</v>
      </c>
      <c r="AN589" s="19">
        <v>2.8972465583105871</v>
      </c>
    </row>
    <row r="590" spans="1:40" ht="13.5" thickBot="1" x14ac:dyDescent="0.25">
      <c r="A590" s="5">
        <v>42572</v>
      </c>
      <c r="B590" s="3">
        <v>58</v>
      </c>
      <c r="C590" s="26" t="s">
        <v>358</v>
      </c>
      <c r="D590" s="6">
        <v>0.58750000000000002</v>
      </c>
      <c r="E590" s="13">
        <v>14</v>
      </c>
      <c r="F590" s="13">
        <f t="shared" si="166"/>
        <v>284</v>
      </c>
      <c r="G590" s="3">
        <v>30.2</v>
      </c>
      <c r="H590" s="3" t="s">
        <v>366</v>
      </c>
      <c r="I590" s="3">
        <v>29.9</v>
      </c>
      <c r="J590" s="20">
        <f t="shared" si="167"/>
        <v>0.24434609527920603</v>
      </c>
      <c r="K590" s="20">
        <f t="shared" si="168"/>
        <v>346</v>
      </c>
      <c r="L590" s="20">
        <f t="shared" si="180"/>
        <v>-19.946471962717283</v>
      </c>
      <c r="M590" s="3">
        <v>166</v>
      </c>
      <c r="N590" s="20" t="str">
        <f>IF(B590=B590, N589, IF(M590=".",".",IF(M590&lt;22.5,"N",IF(M590&lt;67.5,"NE",IF(M590&lt;112.5,"E",IF(M590&lt;157.5,"SE",IF(M590&lt;202.5,"S",IF(M590&lt;247.5,"SW",IF(M590&lt;292.5,"W",IF(M590&lt;337.5,"NW","N"))))))))))</f>
        <v>SW</v>
      </c>
      <c r="O590" s="20" t="str">
        <f t="shared" si="169"/>
        <v>N</v>
      </c>
      <c r="P590" s="20">
        <f t="shared" si="182"/>
        <v>1</v>
      </c>
      <c r="Q590" s="21">
        <f t="shared" si="170"/>
        <v>1.9999999999999916</v>
      </c>
      <c r="R590" s="21">
        <f t="shared" si="171"/>
        <v>46.500653768880049</v>
      </c>
      <c r="S590" s="8">
        <v>1</v>
      </c>
      <c r="T590" s="21" t="s">
        <v>4</v>
      </c>
      <c r="U590" s="21" t="str">
        <f t="shared" si="181"/>
        <v>.</v>
      </c>
      <c r="V590" s="3" t="s">
        <v>20</v>
      </c>
      <c r="W590" s="3">
        <v>0</v>
      </c>
      <c r="X590" s="3" t="s">
        <v>4</v>
      </c>
      <c r="Y590" s="14">
        <v>2</v>
      </c>
      <c r="Z590" s="14">
        <v>1</v>
      </c>
      <c r="AA590" s="14">
        <v>0</v>
      </c>
      <c r="AB590" s="23">
        <f t="shared" si="183"/>
        <v>0</v>
      </c>
      <c r="AC590" s="3" t="s">
        <v>308</v>
      </c>
      <c r="AD590" s="25">
        <v>0</v>
      </c>
      <c r="AE590" s="20">
        <f t="shared" si="172"/>
        <v>1.9405914525519847</v>
      </c>
      <c r="AF590" s="20">
        <f t="shared" si="173"/>
        <v>1.9405914525519847</v>
      </c>
      <c r="AG590" s="20">
        <f t="shared" si="179"/>
        <v>1</v>
      </c>
      <c r="AH590" s="20">
        <f t="shared" si="174"/>
        <v>1.9999999999999916</v>
      </c>
      <c r="AI590" s="20">
        <f t="shared" si="175"/>
        <v>19.837595439172755</v>
      </c>
      <c r="AJ590" s="20">
        <f t="shared" si="176"/>
        <v>-79.564249554631715</v>
      </c>
      <c r="AK590" s="20">
        <f t="shared" si="177"/>
        <v>-0.48384379119933385</v>
      </c>
      <c r="AL590" s="19">
        <v>82</v>
      </c>
      <c r="AM590" s="23">
        <f t="shared" si="178"/>
        <v>24.993600000000001</v>
      </c>
      <c r="AN590" s="19">
        <v>2.8972465583105871</v>
      </c>
    </row>
    <row r="591" spans="1:40" ht="13.5" thickBot="1" x14ac:dyDescent="0.25">
      <c r="A591" s="5">
        <v>42572</v>
      </c>
      <c r="B591" s="3">
        <v>58</v>
      </c>
      <c r="C591" s="26" t="s">
        <v>358</v>
      </c>
      <c r="D591" s="6">
        <v>0.62916666666666665</v>
      </c>
      <c r="E591" s="13">
        <v>15</v>
      </c>
      <c r="F591" s="13">
        <f t="shared" si="166"/>
        <v>343.99999999999994</v>
      </c>
      <c r="G591" s="3">
        <v>26.2</v>
      </c>
      <c r="H591" s="3" t="s">
        <v>366</v>
      </c>
      <c r="I591" s="3">
        <v>27.4</v>
      </c>
      <c r="J591" s="20">
        <f t="shared" si="167"/>
        <v>0.97101122343548463</v>
      </c>
      <c r="K591" s="20">
        <f t="shared" si="168"/>
        <v>55.634844962687843</v>
      </c>
      <c r="L591" s="20">
        <f t="shared" si="180"/>
        <v>-69.634844962687851</v>
      </c>
      <c r="M591" s="3">
        <v>164</v>
      </c>
      <c r="N591" s="20" t="str">
        <f>IF(B591=B590, N590, IF(M591=".",".",IF(M591&lt;22.5,"N",IF(M591&lt;67.5,"NE",IF(M591&lt;112.5,"E",IF(M591&lt;157.5,"SE",IF(M591&lt;202.5,"S",IF(M591&lt;247.5,"SW",IF(M591&lt;292.5,"W",IF(M591&lt;337.5,"NW","N"))))))))))</f>
        <v>SW</v>
      </c>
      <c r="O591" s="20" t="str">
        <f t="shared" si="169"/>
        <v>NE</v>
      </c>
      <c r="P591" s="20">
        <f t="shared" si="182"/>
        <v>2</v>
      </c>
      <c r="Q591" s="21">
        <f t="shared" si="170"/>
        <v>3.0153364452963336</v>
      </c>
      <c r="R591" s="21">
        <f t="shared" si="171"/>
        <v>49.515990214176384</v>
      </c>
      <c r="S591" s="8">
        <v>1</v>
      </c>
      <c r="T591" s="21" t="s">
        <v>4</v>
      </c>
      <c r="U591" s="21" t="str">
        <f t="shared" si="181"/>
        <v>.</v>
      </c>
      <c r="V591" s="3" t="s">
        <v>6</v>
      </c>
      <c r="W591" s="3">
        <v>0.1</v>
      </c>
      <c r="X591" s="3" t="s">
        <v>4</v>
      </c>
      <c r="Y591" s="14">
        <v>2</v>
      </c>
      <c r="Z591" s="14">
        <v>1</v>
      </c>
      <c r="AA591" s="14">
        <v>0</v>
      </c>
      <c r="AB591" s="23">
        <f t="shared" si="183"/>
        <v>0</v>
      </c>
      <c r="AC591" s="3" t="s">
        <v>308</v>
      </c>
      <c r="AD591" s="25">
        <v>0</v>
      </c>
      <c r="AE591" s="20">
        <f t="shared" si="172"/>
        <v>1.7020521836278846</v>
      </c>
      <c r="AF591" s="20">
        <f t="shared" si="173"/>
        <v>1.7020521836278846</v>
      </c>
      <c r="AG591" s="20">
        <f t="shared" si="179"/>
        <v>1</v>
      </c>
      <c r="AH591" s="20">
        <f t="shared" si="174"/>
        <v>3.0153364452963336</v>
      </c>
      <c r="AI591" s="20">
        <f t="shared" si="175"/>
        <v>22.326625821176936</v>
      </c>
      <c r="AJ591" s="20">
        <f t="shared" si="176"/>
        <v>-77.86219737100383</v>
      </c>
      <c r="AK591" s="20">
        <f t="shared" si="177"/>
        <v>2.4890303820041808</v>
      </c>
      <c r="AL591" s="19">
        <v>81</v>
      </c>
      <c r="AM591" s="23">
        <f t="shared" si="178"/>
        <v>24.688800000000001</v>
      </c>
      <c r="AN591" s="19">
        <v>2.8623399732707004</v>
      </c>
    </row>
    <row r="592" spans="1:40" ht="13.5" thickBot="1" x14ac:dyDescent="0.25">
      <c r="A592" s="5">
        <v>42572</v>
      </c>
      <c r="B592" s="3">
        <v>58</v>
      </c>
      <c r="C592" s="26" t="s">
        <v>358</v>
      </c>
      <c r="D592" s="6">
        <v>0.67083333333333339</v>
      </c>
      <c r="E592" s="13">
        <v>16</v>
      </c>
      <c r="F592" s="13">
        <f t="shared" si="166"/>
        <v>404.00000000000006</v>
      </c>
      <c r="G592" s="3">
        <v>24.7</v>
      </c>
      <c r="H592" s="3" t="s">
        <v>366</v>
      </c>
      <c r="I592" s="3">
        <v>26.4</v>
      </c>
      <c r="J592" s="20" t="str">
        <f t="shared" si="167"/>
        <v>.</v>
      </c>
      <c r="K592" s="20" t="str">
        <f t="shared" si="168"/>
        <v>.</v>
      </c>
      <c r="L592" s="20" t="str">
        <f t="shared" si="180"/>
        <v>.</v>
      </c>
      <c r="M592" s="3">
        <v>164</v>
      </c>
      <c r="N592" s="20" t="str">
        <f>IF(B592=B592, N591, IF(M592=".",".",IF(M592&lt;22.5,"N",IF(M592&lt;67.5,"NE",IF(M592&lt;112.5,"E",IF(M592&lt;157.5,"SE",IF(M592&lt;202.5,"S",IF(M592&lt;247.5,"SW",IF(M592&lt;292.5,"W",IF(M592&lt;337.5,"NW","N"))))))))))</f>
        <v>SW</v>
      </c>
      <c r="O592" s="20" t="str">
        <f t="shared" si="169"/>
        <v>.</v>
      </c>
      <c r="P592" s="20" t="str">
        <f t="shared" si="182"/>
        <v>.</v>
      </c>
      <c r="Q592" s="21">
        <f t="shared" si="170"/>
        <v>0</v>
      </c>
      <c r="R592" s="21">
        <f t="shared" si="171"/>
        <v>49.515990214176384</v>
      </c>
      <c r="S592" s="8">
        <v>1</v>
      </c>
      <c r="T592" s="21" t="s">
        <v>4</v>
      </c>
      <c r="U592" s="21" t="str">
        <f t="shared" si="181"/>
        <v>.</v>
      </c>
      <c r="V592" s="3" t="s">
        <v>6</v>
      </c>
      <c r="W592" s="3">
        <v>1.2</v>
      </c>
      <c r="X592" s="3" t="s">
        <v>4</v>
      </c>
      <c r="Y592" s="14">
        <v>2</v>
      </c>
      <c r="Z592" s="14">
        <v>1</v>
      </c>
      <c r="AA592" s="14">
        <v>0</v>
      </c>
      <c r="AB592" s="23">
        <f t="shared" si="183"/>
        <v>0</v>
      </c>
      <c r="AC592" s="3" t="s">
        <v>308</v>
      </c>
      <c r="AD592" s="25">
        <v>0</v>
      </c>
      <c r="AE592" s="20">
        <f t="shared" si="172"/>
        <v>0</v>
      </c>
      <c r="AF592" s="20">
        <f t="shared" si="173"/>
        <v>0</v>
      </c>
      <c r="AG592" s="20">
        <f t="shared" si="179"/>
        <v>1</v>
      </c>
      <c r="AH592" s="20">
        <f t="shared" si="174"/>
        <v>0</v>
      </c>
      <c r="AI592" s="20">
        <f t="shared" si="175"/>
        <v>22.326625821176936</v>
      </c>
      <c r="AJ592" s="20">
        <f t="shared" si="176"/>
        <v>-77.86219737100383</v>
      </c>
      <c r="AK592" s="20">
        <f t="shared" si="177"/>
        <v>0</v>
      </c>
      <c r="AL592" s="19">
        <v>81</v>
      </c>
      <c r="AM592" s="23">
        <f t="shared" si="178"/>
        <v>24.688800000000001</v>
      </c>
      <c r="AN592" s="19">
        <v>2.8623399732707004</v>
      </c>
    </row>
    <row r="593" spans="1:40" ht="13.5" thickBot="1" x14ac:dyDescent="0.25">
      <c r="A593" s="5">
        <v>42572</v>
      </c>
      <c r="B593" s="3">
        <v>58</v>
      </c>
      <c r="C593" s="26" t="s">
        <v>358</v>
      </c>
      <c r="D593" s="6">
        <v>0.71180555555555547</v>
      </c>
      <c r="E593" s="13">
        <v>17</v>
      </c>
      <c r="F593" s="13">
        <f t="shared" si="166"/>
        <v>462.99999999999983</v>
      </c>
      <c r="G593" s="3">
        <v>22.4</v>
      </c>
      <c r="H593" s="3" t="s">
        <v>366</v>
      </c>
      <c r="I593" s="3">
        <v>23.7</v>
      </c>
      <c r="J593" s="20" t="str">
        <f t="shared" si="167"/>
        <v>.</v>
      </c>
      <c r="K593" s="20" t="str">
        <f t="shared" si="168"/>
        <v>.</v>
      </c>
      <c r="L593" s="20" t="str">
        <f t="shared" si="180"/>
        <v>.</v>
      </c>
      <c r="M593" s="3">
        <v>164</v>
      </c>
      <c r="N593" s="20" t="str">
        <f>IF(B593=B592, N592, IF(M593=".",".",IF(M593&lt;22.5,"N",IF(M593&lt;67.5,"NE",IF(M593&lt;112.5,"E",IF(M593&lt;157.5,"SE",IF(M593&lt;202.5,"S",IF(M593&lt;247.5,"SW",IF(M593&lt;292.5,"W",IF(M593&lt;337.5,"NW","N"))))))))))</f>
        <v>SW</v>
      </c>
      <c r="O593" s="20" t="str">
        <f t="shared" si="169"/>
        <v>.</v>
      </c>
      <c r="P593" s="20" t="str">
        <f t="shared" si="182"/>
        <v>.</v>
      </c>
      <c r="Q593" s="21">
        <f t="shared" si="170"/>
        <v>0</v>
      </c>
      <c r="R593" s="21">
        <f t="shared" si="171"/>
        <v>49.515990214176384</v>
      </c>
      <c r="S593" s="8">
        <v>1</v>
      </c>
      <c r="T593" s="21">
        <f>SQRT((AJ593-AJ585)^2+(AI593-AI585)^2)</f>
        <v>24.639691580907197</v>
      </c>
      <c r="U593" s="21">
        <f t="shared" si="181"/>
        <v>2.0096026791400803</v>
      </c>
      <c r="V593" s="3" t="s">
        <v>6</v>
      </c>
      <c r="W593" s="3">
        <v>1.1000000000000001</v>
      </c>
      <c r="X593" s="3" t="s">
        <v>4</v>
      </c>
      <c r="Y593" s="14">
        <v>2</v>
      </c>
      <c r="Z593" s="14">
        <v>1</v>
      </c>
      <c r="AA593" s="14">
        <v>0</v>
      </c>
      <c r="AB593" s="23">
        <f t="shared" si="183"/>
        <v>0</v>
      </c>
      <c r="AC593" s="3" t="s">
        <v>308</v>
      </c>
      <c r="AD593" s="25">
        <v>0</v>
      </c>
      <c r="AE593" s="20">
        <f t="shared" si="172"/>
        <v>0</v>
      </c>
      <c r="AF593" s="20">
        <f t="shared" si="173"/>
        <v>0</v>
      </c>
      <c r="AG593" s="20">
        <f t="shared" si="179"/>
        <v>1</v>
      </c>
      <c r="AH593" s="20">
        <f t="shared" si="174"/>
        <v>0</v>
      </c>
      <c r="AI593" s="20">
        <f t="shared" si="175"/>
        <v>22.326625821176936</v>
      </c>
      <c r="AJ593" s="20">
        <f t="shared" si="176"/>
        <v>-77.86219737100383</v>
      </c>
      <c r="AK593" s="20">
        <f t="shared" si="177"/>
        <v>0</v>
      </c>
      <c r="AL593" s="19">
        <v>81</v>
      </c>
      <c r="AM593" s="23">
        <f t="shared" si="178"/>
        <v>24.688800000000001</v>
      </c>
      <c r="AN593" s="19">
        <v>2.8623399732707004</v>
      </c>
    </row>
    <row r="594" spans="1:40" ht="13.5" thickBot="1" x14ac:dyDescent="0.25">
      <c r="A594" s="5">
        <v>42572</v>
      </c>
      <c r="B594" s="3">
        <v>58</v>
      </c>
      <c r="C594" s="26" t="s">
        <v>358</v>
      </c>
      <c r="D594" s="6">
        <v>0.75069444444444444</v>
      </c>
      <c r="E594" s="13">
        <v>18</v>
      </c>
      <c r="F594" s="13">
        <f t="shared" si="166"/>
        <v>519</v>
      </c>
      <c r="G594" s="3" t="s">
        <v>4</v>
      </c>
      <c r="H594" s="3" t="s">
        <v>4</v>
      </c>
      <c r="I594" s="3" t="s">
        <v>4</v>
      </c>
      <c r="J594" s="20" t="str">
        <f t="shared" si="167"/>
        <v>.</v>
      </c>
      <c r="K594" s="20" t="str">
        <f t="shared" si="168"/>
        <v>.</v>
      </c>
      <c r="L594" s="20" t="str">
        <f t="shared" si="180"/>
        <v>.</v>
      </c>
      <c r="M594" s="3" t="s">
        <v>4</v>
      </c>
      <c r="N594" s="20" t="str">
        <f>IF(B594=B594, N593, IF(M594=".",".",IF(M594&lt;22.5,"N",IF(M594&lt;67.5,"NE",IF(M594&lt;112.5,"E",IF(M594&lt;157.5,"SE",IF(M594&lt;202.5,"S",IF(M594&lt;247.5,"SW",IF(M594&lt;292.5,"W",IF(M594&lt;337.5,"NW","N"))))))))))</f>
        <v>SW</v>
      </c>
      <c r="O594" s="20" t="str">
        <f t="shared" si="169"/>
        <v>.</v>
      </c>
      <c r="P594" s="20" t="str">
        <f t="shared" si="182"/>
        <v>.</v>
      </c>
      <c r="Q594" s="21" t="str">
        <f t="shared" si="170"/>
        <v>.</v>
      </c>
      <c r="R594" s="21" t="str">
        <f t="shared" si="171"/>
        <v>.</v>
      </c>
      <c r="S594" s="8" t="s">
        <v>4</v>
      </c>
      <c r="T594" s="21" t="s">
        <v>4</v>
      </c>
      <c r="U594" s="21" t="str">
        <f t="shared" si="181"/>
        <v>.</v>
      </c>
      <c r="V594" s="3" t="s">
        <v>4</v>
      </c>
      <c r="W594" s="3" t="s">
        <v>4</v>
      </c>
      <c r="X594" s="3" t="s">
        <v>146</v>
      </c>
      <c r="Y594" s="14" t="s">
        <v>4</v>
      </c>
      <c r="Z594" s="14" t="s">
        <v>4</v>
      </c>
      <c r="AA594" s="14" t="s">
        <v>4</v>
      </c>
      <c r="AB594" s="23" t="str">
        <f t="shared" si="183"/>
        <v>.</v>
      </c>
      <c r="AC594" s="3" t="s">
        <v>308</v>
      </c>
      <c r="AD594" s="25">
        <v>0</v>
      </c>
      <c r="AE594" s="20" t="str">
        <f t="shared" si="172"/>
        <v>.</v>
      </c>
      <c r="AF594" s="20" t="str">
        <f t="shared" si="173"/>
        <v>.</v>
      </c>
      <c r="AG594" s="20" t="str">
        <f t="shared" si="179"/>
        <v>.</v>
      </c>
      <c r="AH594" s="20" t="str">
        <f t="shared" si="174"/>
        <v>.</v>
      </c>
      <c r="AI594" s="20" t="str">
        <f t="shared" si="175"/>
        <v>.</v>
      </c>
      <c r="AJ594" s="20" t="str">
        <f t="shared" si="176"/>
        <v>.</v>
      </c>
      <c r="AK594" s="20" t="str">
        <f t="shared" si="177"/>
        <v>.</v>
      </c>
      <c r="AL594" s="19" t="s">
        <v>4</v>
      </c>
      <c r="AM594" s="23" t="str">
        <f t="shared" si="178"/>
        <v>.</v>
      </c>
      <c r="AN594" s="19" t="s">
        <v>4</v>
      </c>
    </row>
    <row r="595" spans="1:40" ht="13.5" thickBot="1" x14ac:dyDescent="0.25">
      <c r="A595" s="5">
        <v>42572</v>
      </c>
      <c r="B595" s="3">
        <v>58</v>
      </c>
      <c r="C595" s="26" t="s">
        <v>358</v>
      </c>
      <c r="D595" s="6">
        <v>0.79513888888888884</v>
      </c>
      <c r="E595" s="18">
        <v>19</v>
      </c>
      <c r="F595" s="13">
        <f t="shared" si="166"/>
        <v>582.99999999999989</v>
      </c>
      <c r="G595" s="3" t="s">
        <v>4</v>
      </c>
      <c r="H595" s="3" t="s">
        <v>4</v>
      </c>
      <c r="I595" s="3" t="s">
        <v>4</v>
      </c>
      <c r="J595" s="20" t="str">
        <f t="shared" si="167"/>
        <v>.</v>
      </c>
      <c r="K595" s="20" t="str">
        <f t="shared" si="168"/>
        <v>.</v>
      </c>
      <c r="L595" s="20" t="str">
        <f t="shared" si="180"/>
        <v>.</v>
      </c>
      <c r="M595" s="3" t="s">
        <v>4</v>
      </c>
      <c r="N595" s="20" t="str">
        <f>IF(B595=B594, N594, IF(M595=".",".",IF(M595&lt;22.5,"N",IF(M595&lt;67.5,"NE",IF(M595&lt;112.5,"E",IF(M595&lt;157.5,"SE",IF(M595&lt;202.5,"S",IF(M595&lt;247.5,"SW",IF(M595&lt;292.5,"W",IF(M595&lt;337.5,"NW","N"))))))))))</f>
        <v>SW</v>
      </c>
      <c r="O595" s="20" t="str">
        <f t="shared" si="169"/>
        <v>.</v>
      </c>
      <c r="P595" s="20" t="str">
        <f t="shared" si="182"/>
        <v>.</v>
      </c>
      <c r="Q595" s="21" t="str">
        <f t="shared" si="170"/>
        <v>.</v>
      </c>
      <c r="R595" s="21" t="str">
        <f t="shared" si="171"/>
        <v>.</v>
      </c>
      <c r="S595" s="8" t="s">
        <v>4</v>
      </c>
      <c r="U595" s="21">
        <f t="shared" si="181"/>
        <v>0</v>
      </c>
      <c r="V595" s="3" t="s">
        <v>4</v>
      </c>
      <c r="W595" s="3" t="s">
        <v>4</v>
      </c>
      <c r="X595" s="3" t="s">
        <v>67</v>
      </c>
      <c r="Y595" s="14" t="s">
        <v>4</v>
      </c>
      <c r="Z595" s="14" t="s">
        <v>4</v>
      </c>
      <c r="AA595" s="14" t="s">
        <v>4</v>
      </c>
      <c r="AB595" s="23" t="str">
        <f t="shared" si="183"/>
        <v>.</v>
      </c>
      <c r="AC595" s="3" t="s">
        <v>308</v>
      </c>
      <c r="AD595" s="25">
        <v>0</v>
      </c>
      <c r="AE595" s="20" t="str">
        <f t="shared" si="172"/>
        <v>.</v>
      </c>
      <c r="AF595" s="20" t="str">
        <f t="shared" si="173"/>
        <v>.</v>
      </c>
      <c r="AG595" s="20" t="str">
        <f t="shared" si="179"/>
        <v>.</v>
      </c>
      <c r="AH595" s="20" t="str">
        <f t="shared" si="174"/>
        <v>.</v>
      </c>
      <c r="AI595" s="20" t="str">
        <f t="shared" si="175"/>
        <v>.</v>
      </c>
      <c r="AJ595" s="20" t="str">
        <f t="shared" si="176"/>
        <v>.</v>
      </c>
      <c r="AK595" s="20" t="str">
        <f t="shared" si="177"/>
        <v>.</v>
      </c>
      <c r="AL595" s="19" t="s">
        <v>4</v>
      </c>
      <c r="AM595" s="23" t="str">
        <f t="shared" si="178"/>
        <v>.</v>
      </c>
      <c r="AN595" s="19" t="s">
        <v>4</v>
      </c>
    </row>
    <row r="596" spans="1:40" ht="13.5" thickBot="1" x14ac:dyDescent="0.25">
      <c r="A596" s="5">
        <v>42572</v>
      </c>
      <c r="B596" s="3">
        <v>59</v>
      </c>
      <c r="C596" s="26" t="s">
        <v>358</v>
      </c>
      <c r="D596" s="6">
        <v>0.39027777777777778</v>
      </c>
      <c r="E596" s="13">
        <v>9</v>
      </c>
      <c r="F596" s="13">
        <f t="shared" si="166"/>
        <v>0</v>
      </c>
      <c r="G596" s="3">
        <v>19.899999999999999</v>
      </c>
      <c r="H596" s="3" t="s">
        <v>366</v>
      </c>
      <c r="I596" s="3">
        <v>22.9</v>
      </c>
      <c r="J596" s="20" t="str">
        <f t="shared" si="167"/>
        <v>.</v>
      </c>
      <c r="K596" s="20" t="str">
        <f t="shared" si="168"/>
        <v>.</v>
      </c>
      <c r="L596" s="20" t="str">
        <f t="shared" si="180"/>
        <v>.</v>
      </c>
      <c r="M596" s="3">
        <v>154</v>
      </c>
      <c r="N596" s="20" t="str">
        <f>IF(B596=B596, N595, IF(M596=".",".",IF(M596&lt;22.5,"N",IF(M596&lt;67.5,"NE",IF(M596&lt;112.5,"E",IF(M596&lt;157.5,"SE",IF(M596&lt;202.5,"S",IF(M596&lt;247.5,"SW",IF(M596&lt;292.5,"W",IF(M596&lt;337.5,"NW","N"))))))))))</f>
        <v>SW</v>
      </c>
      <c r="O596" s="20" t="str">
        <f t="shared" si="169"/>
        <v>.</v>
      </c>
      <c r="P596" s="20" t="str">
        <f t="shared" si="182"/>
        <v>.</v>
      </c>
      <c r="Q596" s="21">
        <f t="shared" si="170"/>
        <v>0</v>
      </c>
      <c r="R596" s="21">
        <f t="shared" si="171"/>
        <v>0</v>
      </c>
      <c r="S596" s="8">
        <v>1</v>
      </c>
      <c r="T596" s="21" t="s">
        <v>4</v>
      </c>
      <c r="U596" s="21" t="str">
        <f t="shared" si="181"/>
        <v>.</v>
      </c>
      <c r="V596" s="3" t="s">
        <v>128</v>
      </c>
      <c r="W596" s="3">
        <v>0</v>
      </c>
      <c r="X596" s="3" t="s">
        <v>4</v>
      </c>
      <c r="Y596" s="14">
        <v>2</v>
      </c>
      <c r="Z596" s="14">
        <v>1</v>
      </c>
      <c r="AA596" s="14">
        <v>0</v>
      </c>
      <c r="AB596" s="23">
        <f t="shared" si="183"/>
        <v>0</v>
      </c>
      <c r="AC596" s="3" t="s">
        <v>309</v>
      </c>
      <c r="AD596" s="25">
        <v>0</v>
      </c>
      <c r="AE596" s="20" t="str">
        <f t="shared" si="172"/>
        <v>.</v>
      </c>
      <c r="AF596" s="20" t="str">
        <f t="shared" si="173"/>
        <v>.</v>
      </c>
      <c r="AG596" s="20" t="str">
        <f t="shared" si="179"/>
        <v>.</v>
      </c>
      <c r="AH596" s="20" t="str">
        <f t="shared" si="174"/>
        <v>.</v>
      </c>
      <c r="AI596" s="20">
        <f t="shared" si="175"/>
        <v>43.837114678907732</v>
      </c>
      <c r="AJ596" s="20">
        <f t="shared" si="176"/>
        <v>-89.879404629916706</v>
      </c>
      <c r="AK596" s="20" t="str">
        <f t="shared" si="177"/>
        <v>.</v>
      </c>
      <c r="AL596" s="19">
        <v>100</v>
      </c>
      <c r="AM596" s="23">
        <f t="shared" si="178"/>
        <v>30.48</v>
      </c>
      <c r="AN596" s="19">
        <v>2.6878070480712677</v>
      </c>
    </row>
    <row r="597" spans="1:40" ht="13.5" thickBot="1" x14ac:dyDescent="0.25">
      <c r="A597" s="5">
        <v>42572</v>
      </c>
      <c r="B597" s="3">
        <v>59</v>
      </c>
      <c r="C597" s="26" t="s">
        <v>358</v>
      </c>
      <c r="D597" s="6">
        <v>0.42083333333333334</v>
      </c>
      <c r="E597" s="13">
        <v>10</v>
      </c>
      <c r="F597" s="13">
        <f t="shared" si="166"/>
        <v>44</v>
      </c>
      <c r="G597" s="3">
        <v>23.5</v>
      </c>
      <c r="H597" s="3" t="s">
        <v>366</v>
      </c>
      <c r="I597" s="3">
        <v>23.8</v>
      </c>
      <c r="J597" s="20">
        <f t="shared" si="167"/>
        <v>2.1902123988450919</v>
      </c>
      <c r="K597" s="20">
        <f t="shared" si="168"/>
        <v>234.51007330895249</v>
      </c>
      <c r="L597" s="20">
        <f>(K597-MOD(M596+180,360))</f>
        <v>-99.489926691047515</v>
      </c>
      <c r="M597" s="3">
        <v>163</v>
      </c>
      <c r="N597" s="20" t="str">
        <f>IF(B597=B596, N596, IF(M597=".",".",IF(M597&lt;22.5,"N",IF(M597&lt;67.5,"NE",IF(M597&lt;112.5,"E",IF(M597&lt;157.5,"SE",IF(M597&lt;202.5,"S",IF(M597&lt;247.5,"SW",IF(M597&lt;292.5,"W",IF(M597&lt;337.5,"NW","N"))))))))))</f>
        <v>SW</v>
      </c>
      <c r="O597" s="20" t="str">
        <f t="shared" si="169"/>
        <v>SW</v>
      </c>
      <c r="P597" s="20">
        <f t="shared" si="182"/>
        <v>6</v>
      </c>
      <c r="Q597" s="21">
        <f t="shared" si="170"/>
        <v>16.49492393499089</v>
      </c>
      <c r="R597" s="21">
        <f t="shared" si="171"/>
        <v>16.49492393499089</v>
      </c>
      <c r="S597" s="8">
        <v>1</v>
      </c>
      <c r="T597" s="21" t="s">
        <v>4</v>
      </c>
      <c r="U597" s="21" t="str">
        <f t="shared" si="181"/>
        <v>.</v>
      </c>
      <c r="V597" s="3" t="s">
        <v>6</v>
      </c>
      <c r="W597" s="3">
        <v>0.7</v>
      </c>
      <c r="X597" s="3" t="s">
        <v>4</v>
      </c>
      <c r="Y597" s="14">
        <v>2</v>
      </c>
      <c r="Z597" s="14">
        <v>1</v>
      </c>
      <c r="AA597" s="14">
        <v>0</v>
      </c>
      <c r="AB597" s="23">
        <f t="shared" si="183"/>
        <v>0</v>
      </c>
      <c r="AC597" s="3" t="s">
        <v>309</v>
      </c>
      <c r="AD597" s="25">
        <v>0</v>
      </c>
      <c r="AE597" s="20">
        <f t="shared" si="172"/>
        <v>-9.5762899902389904</v>
      </c>
      <c r="AF597" s="20">
        <f t="shared" si="173"/>
        <v>-9.5762899902389904</v>
      </c>
      <c r="AG597" s="20">
        <f t="shared" si="179"/>
        <v>1</v>
      </c>
      <c r="AH597" s="20">
        <f t="shared" si="174"/>
        <v>16.49492393499089</v>
      </c>
      <c r="AI597" s="20">
        <f t="shared" si="175"/>
        <v>30.406657291164606</v>
      </c>
      <c r="AJ597" s="20">
        <f t="shared" si="176"/>
        <v>-99.455694620155697</v>
      </c>
      <c r="AK597" s="20">
        <f t="shared" si="177"/>
        <v>-13.430457387743125</v>
      </c>
      <c r="AL597" s="19">
        <v>104</v>
      </c>
      <c r="AM597" s="23">
        <f t="shared" si="178"/>
        <v>31.699200000000001</v>
      </c>
      <c r="AN597" s="19">
        <v>2.8448866807507573</v>
      </c>
    </row>
    <row r="598" spans="1:40" ht="13.5" thickBot="1" x14ac:dyDescent="0.25">
      <c r="A598" s="5">
        <v>42572</v>
      </c>
      <c r="B598" s="3">
        <v>59</v>
      </c>
      <c r="C598" s="26" t="s">
        <v>358</v>
      </c>
      <c r="D598" s="6">
        <v>0.46249999999999997</v>
      </c>
      <c r="E598" s="13">
        <v>11</v>
      </c>
      <c r="F598" s="13">
        <f t="shared" si="166"/>
        <v>103.99999999999994</v>
      </c>
      <c r="G598" s="3">
        <v>26.6</v>
      </c>
      <c r="H598" s="3" t="s">
        <v>366</v>
      </c>
      <c r="I598" s="3">
        <v>23.5</v>
      </c>
      <c r="J598" s="20">
        <f t="shared" si="167"/>
        <v>2.6878125143110685</v>
      </c>
      <c r="K598" s="20">
        <f t="shared" si="168"/>
        <v>205.9996868075296</v>
      </c>
      <c r="L598" s="20">
        <f t="shared" si="180"/>
        <v>-28.510386501422886</v>
      </c>
      <c r="M598" s="3">
        <v>164</v>
      </c>
      <c r="N598" s="20" t="str">
        <f>IF(B598=B598, N597, IF(M598=".",".",IF(M598&lt;22.5,"N",IF(M598&lt;67.5,"NE",IF(M598&lt;112.5,"E",IF(M598&lt;157.5,"SE",IF(M598&lt;202.5,"S",IF(M598&lt;247.5,"SW",IF(M598&lt;292.5,"W",IF(M598&lt;337.5,"NW","N"))))))))))</f>
        <v>SW</v>
      </c>
      <c r="O598" s="20" t="str">
        <f t="shared" si="169"/>
        <v>SW</v>
      </c>
      <c r="P598" s="20">
        <f t="shared" si="182"/>
        <v>6</v>
      </c>
      <c r="Q598" s="21">
        <f t="shared" si="170"/>
        <v>2.7125665322505728</v>
      </c>
      <c r="R598" s="21">
        <f t="shared" si="171"/>
        <v>19.207490467241463</v>
      </c>
      <c r="S598" s="8">
        <v>1</v>
      </c>
      <c r="T598" s="21" t="s">
        <v>4</v>
      </c>
      <c r="U598" s="21" t="str">
        <f t="shared" si="181"/>
        <v>.</v>
      </c>
      <c r="V598" s="3" t="s">
        <v>27</v>
      </c>
      <c r="W598" s="3">
        <v>4.9000000000000004</v>
      </c>
      <c r="X598" s="3" t="s">
        <v>4</v>
      </c>
      <c r="Y598" s="14">
        <v>2</v>
      </c>
      <c r="Z598" s="14">
        <v>1</v>
      </c>
      <c r="AA598" s="14">
        <v>0</v>
      </c>
      <c r="AB598" s="23">
        <f t="shared" si="183"/>
        <v>0</v>
      </c>
      <c r="AC598" s="3" t="s">
        <v>309</v>
      </c>
      <c r="AD598" s="25">
        <v>0</v>
      </c>
      <c r="AE598" s="20">
        <f t="shared" si="172"/>
        <v>-2.4380451493061059</v>
      </c>
      <c r="AF598" s="20">
        <f t="shared" si="173"/>
        <v>-2.4380451493061059</v>
      </c>
      <c r="AG598" s="20">
        <f t="shared" si="179"/>
        <v>1</v>
      </c>
      <c r="AH598" s="20">
        <f t="shared" si="174"/>
        <v>2.7125665322505728</v>
      </c>
      <c r="AI598" s="20">
        <f t="shared" si="175"/>
        <v>29.217559716601919</v>
      </c>
      <c r="AJ598" s="20">
        <f t="shared" si="176"/>
        <v>-101.8937397694618</v>
      </c>
      <c r="AK598" s="20">
        <f t="shared" si="177"/>
        <v>-1.1890975745626875</v>
      </c>
      <c r="AL598" s="19">
        <v>106</v>
      </c>
      <c r="AM598" s="23">
        <f t="shared" si="178"/>
        <v>32.308800000000005</v>
      </c>
      <c r="AN598" s="19">
        <v>2.8623399732707004</v>
      </c>
    </row>
    <row r="599" spans="1:40" ht="13.5" thickBot="1" x14ac:dyDescent="0.25">
      <c r="A599" s="5">
        <v>42572</v>
      </c>
      <c r="B599" s="3">
        <v>59</v>
      </c>
      <c r="C599" s="26" t="s">
        <v>358</v>
      </c>
      <c r="D599" s="6">
        <v>0.51041666666666663</v>
      </c>
      <c r="E599" s="13">
        <v>12</v>
      </c>
      <c r="F599" s="13">
        <f t="shared" si="166"/>
        <v>172.99999999999994</v>
      </c>
      <c r="G599" s="3">
        <v>31.8</v>
      </c>
      <c r="H599" s="3" t="s">
        <v>365</v>
      </c>
      <c r="I599" s="3">
        <v>28.8</v>
      </c>
      <c r="J599" s="20">
        <f t="shared" si="167"/>
        <v>2.0953444469052265</v>
      </c>
      <c r="K599" s="20">
        <f t="shared" si="168"/>
        <v>239.9456065661567</v>
      </c>
      <c r="L599" s="20">
        <f t="shared" si="180"/>
        <v>33.945919758627099</v>
      </c>
      <c r="M599" s="3">
        <v>166</v>
      </c>
      <c r="N599" s="20" t="str">
        <f>IF(B599=B598, N598, IF(M599=".",".",IF(M599&lt;22.5,"N",IF(M599&lt;67.5,"NE",IF(M599&lt;112.5,"E",IF(M599&lt;157.5,"SE",IF(M599&lt;202.5,"S",IF(M599&lt;247.5,"SW",IF(M599&lt;292.5,"W",IF(M599&lt;337.5,"NW","N"))))))))))</f>
        <v>SW</v>
      </c>
      <c r="O599" s="20" t="str">
        <f t="shared" si="169"/>
        <v>SW</v>
      </c>
      <c r="P599" s="20">
        <f t="shared" si="182"/>
        <v>6</v>
      </c>
      <c r="Q599" s="21">
        <f t="shared" si="170"/>
        <v>3.8494778735346027</v>
      </c>
      <c r="R599" s="21">
        <f t="shared" si="171"/>
        <v>23.056968340776066</v>
      </c>
      <c r="S599" s="8">
        <v>1</v>
      </c>
      <c r="T599" s="21" t="s">
        <v>4</v>
      </c>
      <c r="U599" s="21" t="str">
        <f t="shared" si="181"/>
        <v>.</v>
      </c>
      <c r="V599" s="3" t="s">
        <v>6</v>
      </c>
      <c r="W599" s="3">
        <v>1.2</v>
      </c>
      <c r="X599" s="3" t="s">
        <v>4</v>
      </c>
      <c r="Y599" s="14">
        <v>2</v>
      </c>
      <c r="Z599" s="14">
        <v>1</v>
      </c>
      <c r="AA599" s="14">
        <v>0</v>
      </c>
      <c r="AB599" s="23">
        <f t="shared" si="183"/>
        <v>0</v>
      </c>
      <c r="AC599" s="3" t="s">
        <v>309</v>
      </c>
      <c r="AD599" s="25">
        <v>0</v>
      </c>
      <c r="AE599" s="20">
        <f t="shared" si="172"/>
        <v>-1.9279029420698208</v>
      </c>
      <c r="AF599" s="20">
        <f t="shared" si="173"/>
        <v>-1.9279029420698208</v>
      </c>
      <c r="AG599" s="20">
        <f t="shared" si="179"/>
        <v>1</v>
      </c>
      <c r="AH599" s="20">
        <f t="shared" si="174"/>
        <v>3.8494778735346027</v>
      </c>
      <c r="AI599" s="20">
        <f t="shared" si="175"/>
        <v>25.885642829164446</v>
      </c>
      <c r="AJ599" s="20">
        <f t="shared" si="176"/>
        <v>-103.82164271153162</v>
      </c>
      <c r="AK599" s="20">
        <f t="shared" si="177"/>
        <v>-3.3319168874374725</v>
      </c>
      <c r="AL599" s="19">
        <v>107</v>
      </c>
      <c r="AM599" s="23">
        <f t="shared" si="178"/>
        <v>32.613599999999998</v>
      </c>
      <c r="AN599" s="19">
        <v>2.8972465583105871</v>
      </c>
    </row>
    <row r="600" spans="1:40" ht="13.5" thickBot="1" x14ac:dyDescent="0.25">
      <c r="A600" s="5">
        <v>42572</v>
      </c>
      <c r="B600" s="3">
        <v>59</v>
      </c>
      <c r="C600" s="26" t="s">
        <v>358</v>
      </c>
      <c r="D600" s="6">
        <v>0.54722222222222217</v>
      </c>
      <c r="E600" s="13">
        <v>13</v>
      </c>
      <c r="F600" s="13">
        <f t="shared" si="166"/>
        <v>225.99999999999991</v>
      </c>
      <c r="G600" s="3">
        <v>32.9</v>
      </c>
      <c r="H600" s="3" t="s">
        <v>365</v>
      </c>
      <c r="I600" s="3">
        <v>30.2</v>
      </c>
      <c r="J600" s="20">
        <f t="shared" si="167"/>
        <v>0.24434609527920426</v>
      </c>
      <c r="K600" s="20">
        <f t="shared" si="168"/>
        <v>346.00000000000011</v>
      </c>
      <c r="L600" s="20">
        <f t="shared" si="180"/>
        <v>106.05439343384342</v>
      </c>
      <c r="M600" s="3">
        <v>166</v>
      </c>
      <c r="N600" s="20" t="str">
        <f>IF(B600=B600, N599, IF(M600=".",".",IF(M600&lt;22.5,"N",IF(M600&lt;67.5,"NE",IF(M600&lt;112.5,"E",IF(M600&lt;157.5,"SE",IF(M600&lt;202.5,"S",IF(M600&lt;247.5,"SW",IF(M600&lt;292.5,"W",IF(M600&lt;337.5,"NW","N"))))))))))</f>
        <v>SW</v>
      </c>
      <c r="O600" s="20" t="str">
        <f t="shared" si="169"/>
        <v>N</v>
      </c>
      <c r="P600" s="20">
        <f t="shared" si="182"/>
        <v>1</v>
      </c>
      <c r="Q600" s="21">
        <f t="shared" si="170"/>
        <v>2.0000000000000053</v>
      </c>
      <c r="R600" s="21">
        <f t="shared" si="171"/>
        <v>25.056968340776073</v>
      </c>
      <c r="S600" s="8">
        <v>1</v>
      </c>
      <c r="T600" s="21" t="s">
        <v>4</v>
      </c>
      <c r="U600" s="21" t="str">
        <f t="shared" si="181"/>
        <v>.</v>
      </c>
      <c r="V600" s="3" t="s">
        <v>6</v>
      </c>
      <c r="W600" s="3">
        <v>1.8</v>
      </c>
      <c r="X600" s="3" t="s">
        <v>4</v>
      </c>
      <c r="Y600" s="14">
        <v>2</v>
      </c>
      <c r="Z600" s="14">
        <v>1</v>
      </c>
      <c r="AA600" s="14">
        <v>0</v>
      </c>
      <c r="AB600" s="23">
        <f t="shared" si="183"/>
        <v>0</v>
      </c>
      <c r="AC600" s="3" t="s">
        <v>309</v>
      </c>
      <c r="AD600" s="25">
        <v>0</v>
      </c>
      <c r="AE600" s="20">
        <f t="shared" si="172"/>
        <v>1.9405914525519989</v>
      </c>
      <c r="AF600" s="20">
        <f t="shared" si="173"/>
        <v>1.9405914525519989</v>
      </c>
      <c r="AG600" s="20">
        <f t="shared" si="179"/>
        <v>1</v>
      </c>
      <c r="AH600" s="20">
        <f t="shared" si="174"/>
        <v>2.0000000000000053</v>
      </c>
      <c r="AI600" s="20">
        <f t="shared" si="175"/>
        <v>25.401799037965112</v>
      </c>
      <c r="AJ600" s="20">
        <f t="shared" si="176"/>
        <v>-101.88105125897962</v>
      </c>
      <c r="AK600" s="20">
        <f t="shared" si="177"/>
        <v>-0.48384379119933385</v>
      </c>
      <c r="AL600" s="19">
        <v>105</v>
      </c>
      <c r="AM600" s="23">
        <f t="shared" si="178"/>
        <v>32.004000000000005</v>
      </c>
      <c r="AN600" s="19">
        <v>2.8972465583105871</v>
      </c>
    </row>
    <row r="601" spans="1:40" ht="13.5" thickBot="1" x14ac:dyDescent="0.25">
      <c r="A601" s="5">
        <v>42572</v>
      </c>
      <c r="B601" s="3">
        <v>59</v>
      </c>
      <c r="C601" s="26" t="s">
        <v>358</v>
      </c>
      <c r="D601" s="6">
        <v>0.58750000000000002</v>
      </c>
      <c r="E601" s="13">
        <v>14</v>
      </c>
      <c r="F601" s="13">
        <f t="shared" si="166"/>
        <v>284</v>
      </c>
      <c r="G601" s="3">
        <v>29.7</v>
      </c>
      <c r="H601" s="3" t="s">
        <v>366</v>
      </c>
      <c r="I601" s="3">
        <v>29.9</v>
      </c>
      <c r="J601" s="20" t="str">
        <f t="shared" si="167"/>
        <v>.</v>
      </c>
      <c r="K601" s="20" t="str">
        <f t="shared" si="168"/>
        <v>.</v>
      </c>
      <c r="L601" s="20" t="str">
        <f t="shared" si="180"/>
        <v>.</v>
      </c>
      <c r="M601" s="3">
        <v>166</v>
      </c>
      <c r="N601" s="20" t="str">
        <f>IF(B601=B600, N600, IF(M601=".",".",IF(M601&lt;22.5,"N",IF(M601&lt;67.5,"NE",IF(M601&lt;112.5,"E",IF(M601&lt;157.5,"SE",IF(M601&lt;202.5,"S",IF(M601&lt;247.5,"SW",IF(M601&lt;292.5,"W",IF(M601&lt;337.5,"NW","N"))))))))))</f>
        <v>SW</v>
      </c>
      <c r="O601" s="20" t="str">
        <f t="shared" si="169"/>
        <v>.</v>
      </c>
      <c r="P601" s="20" t="str">
        <f t="shared" si="182"/>
        <v>.</v>
      </c>
      <c r="Q601" s="21">
        <f t="shared" si="170"/>
        <v>0</v>
      </c>
      <c r="R601" s="21">
        <f t="shared" si="171"/>
        <v>25.056968340776073</v>
      </c>
      <c r="S601" s="8">
        <v>1</v>
      </c>
      <c r="T601" s="21" t="s">
        <v>4</v>
      </c>
      <c r="U601" s="21" t="str">
        <f t="shared" si="181"/>
        <v>.</v>
      </c>
      <c r="V601" s="3" t="s">
        <v>6</v>
      </c>
      <c r="W601" s="3">
        <v>0</v>
      </c>
      <c r="X601" s="3" t="s">
        <v>4</v>
      </c>
      <c r="Y601" s="14">
        <v>2</v>
      </c>
      <c r="Z601" s="14">
        <v>1</v>
      </c>
      <c r="AA601" s="14">
        <v>0</v>
      </c>
      <c r="AB601" s="23">
        <f t="shared" si="183"/>
        <v>0</v>
      </c>
      <c r="AC601" s="3" t="s">
        <v>309</v>
      </c>
      <c r="AD601" s="25">
        <v>0</v>
      </c>
      <c r="AE601" s="20">
        <f t="shared" si="172"/>
        <v>0</v>
      </c>
      <c r="AF601" s="20">
        <f t="shared" si="173"/>
        <v>0</v>
      </c>
      <c r="AG601" s="20">
        <f t="shared" si="179"/>
        <v>1</v>
      </c>
      <c r="AH601" s="20">
        <f t="shared" si="174"/>
        <v>0</v>
      </c>
      <c r="AI601" s="20">
        <f t="shared" si="175"/>
        <v>25.401799037965112</v>
      </c>
      <c r="AJ601" s="20">
        <f t="shared" si="176"/>
        <v>-101.88105125897962</v>
      </c>
      <c r="AK601" s="20">
        <f t="shared" si="177"/>
        <v>0</v>
      </c>
      <c r="AL601" s="19">
        <v>105</v>
      </c>
      <c r="AM601" s="23">
        <f t="shared" si="178"/>
        <v>32.004000000000005</v>
      </c>
      <c r="AN601" s="19">
        <v>2.8972465583105871</v>
      </c>
    </row>
    <row r="602" spans="1:40" ht="13.5" thickBot="1" x14ac:dyDescent="0.25">
      <c r="A602" s="5">
        <v>42572</v>
      </c>
      <c r="B602" s="3">
        <v>59</v>
      </c>
      <c r="C602" s="26" t="s">
        <v>358</v>
      </c>
      <c r="D602" s="6">
        <v>0.62916666666666665</v>
      </c>
      <c r="E602" s="13">
        <v>15</v>
      </c>
      <c r="F602" s="13">
        <f t="shared" si="166"/>
        <v>343.99999999999994</v>
      </c>
      <c r="G602" s="3">
        <v>26.4</v>
      </c>
      <c r="H602" s="3" t="s">
        <v>366</v>
      </c>
      <c r="I602" s="3">
        <v>27.4</v>
      </c>
      <c r="J602" s="20" t="str">
        <f t="shared" si="167"/>
        <v>.</v>
      </c>
      <c r="K602" s="20" t="str">
        <f t="shared" si="168"/>
        <v>.</v>
      </c>
      <c r="L602" s="20" t="str">
        <f t="shared" si="180"/>
        <v>.</v>
      </c>
      <c r="M602" s="3">
        <v>166</v>
      </c>
      <c r="N602" s="20" t="str">
        <f>IF(B602=B601, N601, IF(M602=".",".",IF(M602&lt;22.5,"N",IF(M602&lt;67.5,"NE",IF(M602&lt;112.5,"E",IF(M602&lt;157.5,"SE",IF(M602&lt;202.5,"S",IF(M602&lt;247.5,"SW",IF(M602&lt;292.5,"W",IF(M602&lt;337.5,"NW","N"))))))))))</f>
        <v>SW</v>
      </c>
      <c r="O602" s="20" t="str">
        <f t="shared" si="169"/>
        <v>.</v>
      </c>
      <c r="P602" s="20" t="str">
        <f t="shared" si="182"/>
        <v>.</v>
      </c>
      <c r="Q602" s="21">
        <f t="shared" si="170"/>
        <v>0</v>
      </c>
      <c r="R602" s="21">
        <f t="shared" si="171"/>
        <v>25.056968340776073</v>
      </c>
      <c r="S602" s="8">
        <v>1</v>
      </c>
      <c r="T602" s="21" t="s">
        <v>4</v>
      </c>
      <c r="U602" s="21" t="str">
        <f t="shared" si="181"/>
        <v>.</v>
      </c>
      <c r="V602" s="3" t="s">
        <v>6</v>
      </c>
      <c r="W602" s="3">
        <v>0.1</v>
      </c>
      <c r="X602" s="3" t="s">
        <v>4</v>
      </c>
      <c r="Y602" s="14">
        <v>2</v>
      </c>
      <c r="Z602" s="14">
        <v>1</v>
      </c>
      <c r="AA602" s="14">
        <v>0</v>
      </c>
      <c r="AB602" s="23">
        <f t="shared" si="183"/>
        <v>0</v>
      </c>
      <c r="AC602" s="3" t="s">
        <v>309</v>
      </c>
      <c r="AD602" s="25">
        <v>0</v>
      </c>
      <c r="AE602" s="20">
        <f t="shared" si="172"/>
        <v>0</v>
      </c>
      <c r="AF602" s="20">
        <f t="shared" si="173"/>
        <v>0</v>
      </c>
      <c r="AG602" s="20">
        <f t="shared" si="179"/>
        <v>1</v>
      </c>
      <c r="AH602" s="20">
        <f t="shared" si="174"/>
        <v>0</v>
      </c>
      <c r="AI602" s="20">
        <f t="shared" si="175"/>
        <v>25.401799037965112</v>
      </c>
      <c r="AJ602" s="20">
        <f t="shared" si="176"/>
        <v>-101.88105125897962</v>
      </c>
      <c r="AK602" s="20">
        <f t="shared" si="177"/>
        <v>0</v>
      </c>
      <c r="AL602" s="19">
        <v>105</v>
      </c>
      <c r="AM602" s="23">
        <f t="shared" si="178"/>
        <v>32.004000000000005</v>
      </c>
      <c r="AN602" s="19">
        <v>2.8972465583105871</v>
      </c>
    </row>
    <row r="603" spans="1:40" ht="13.5" thickBot="1" x14ac:dyDescent="0.25">
      <c r="A603" s="5">
        <v>42572</v>
      </c>
      <c r="B603" s="3">
        <v>59</v>
      </c>
      <c r="C603" s="26" t="s">
        <v>358</v>
      </c>
      <c r="D603" s="6">
        <v>0.67083333333333339</v>
      </c>
      <c r="E603" s="13">
        <v>16</v>
      </c>
      <c r="F603" s="13">
        <f t="shared" si="166"/>
        <v>404.00000000000006</v>
      </c>
      <c r="G603" s="3">
        <v>24.8</v>
      </c>
      <c r="H603" s="3" t="s">
        <v>366</v>
      </c>
      <c r="I603" s="3">
        <v>26.4</v>
      </c>
      <c r="J603" s="20" t="str">
        <f t="shared" si="167"/>
        <v>.</v>
      </c>
      <c r="K603" s="20" t="str">
        <f t="shared" si="168"/>
        <v>.</v>
      </c>
      <c r="L603" s="20" t="str">
        <f t="shared" si="180"/>
        <v>.</v>
      </c>
      <c r="M603" s="3">
        <v>166</v>
      </c>
      <c r="N603" s="20" t="str">
        <f>IF(B603=B603, N602, IF(M603=".",".",IF(M603&lt;22.5,"N",IF(M603&lt;67.5,"NE",IF(M603&lt;112.5,"E",IF(M603&lt;157.5,"SE",IF(M603&lt;202.5,"S",IF(M603&lt;247.5,"SW",IF(M603&lt;292.5,"W",IF(M603&lt;337.5,"NW","N"))))))))))</f>
        <v>SW</v>
      </c>
      <c r="O603" s="20" t="str">
        <f t="shared" si="169"/>
        <v>.</v>
      </c>
      <c r="P603" s="20" t="str">
        <f t="shared" si="182"/>
        <v>.</v>
      </c>
      <c r="Q603" s="21">
        <f t="shared" si="170"/>
        <v>0</v>
      </c>
      <c r="R603" s="21">
        <f t="shared" si="171"/>
        <v>25.056968340776073</v>
      </c>
      <c r="S603" s="8">
        <v>1</v>
      </c>
      <c r="T603" s="21" t="s">
        <v>4</v>
      </c>
      <c r="U603" s="21" t="str">
        <f t="shared" si="181"/>
        <v>.</v>
      </c>
      <c r="V603" s="3" t="s">
        <v>6</v>
      </c>
      <c r="W603" s="3">
        <v>1.2</v>
      </c>
      <c r="X603" s="3" t="s">
        <v>4</v>
      </c>
      <c r="Y603" s="14">
        <v>2</v>
      </c>
      <c r="Z603" s="14">
        <v>1</v>
      </c>
      <c r="AA603" s="14">
        <v>0</v>
      </c>
      <c r="AB603" s="23">
        <f t="shared" si="183"/>
        <v>0</v>
      </c>
      <c r="AC603" s="3" t="s">
        <v>309</v>
      </c>
      <c r="AD603" s="25">
        <v>0</v>
      </c>
      <c r="AE603" s="20">
        <f t="shared" si="172"/>
        <v>0</v>
      </c>
      <c r="AF603" s="20">
        <f t="shared" si="173"/>
        <v>0</v>
      </c>
      <c r="AG603" s="20">
        <f t="shared" si="179"/>
        <v>1</v>
      </c>
      <c r="AH603" s="20">
        <f t="shared" si="174"/>
        <v>0</v>
      </c>
      <c r="AI603" s="20">
        <f t="shared" si="175"/>
        <v>25.401799037965112</v>
      </c>
      <c r="AJ603" s="20">
        <f t="shared" si="176"/>
        <v>-101.88105125897962</v>
      </c>
      <c r="AK603" s="20">
        <f t="shared" si="177"/>
        <v>0</v>
      </c>
      <c r="AL603" s="19">
        <v>105</v>
      </c>
      <c r="AM603" s="23">
        <f t="shared" si="178"/>
        <v>32.004000000000005</v>
      </c>
      <c r="AN603" s="19">
        <v>2.8972465583105871</v>
      </c>
    </row>
    <row r="604" spans="1:40" ht="13.5" thickBot="1" x14ac:dyDescent="0.25">
      <c r="A604" s="5">
        <v>42572</v>
      </c>
      <c r="B604" s="3">
        <v>59</v>
      </c>
      <c r="C604" s="26" t="s">
        <v>358</v>
      </c>
      <c r="D604" s="6">
        <v>0.71180555555555547</v>
      </c>
      <c r="E604" s="13">
        <v>17</v>
      </c>
      <c r="F604" s="13">
        <f t="shared" si="166"/>
        <v>462.99999999999983</v>
      </c>
      <c r="G604" s="3">
        <v>22.6</v>
      </c>
      <c r="H604" s="3" t="s">
        <v>366</v>
      </c>
      <c r="I604" s="3">
        <v>23.7</v>
      </c>
      <c r="J604" s="20" t="str">
        <f t="shared" si="167"/>
        <v>.</v>
      </c>
      <c r="K604" s="20" t="str">
        <f t="shared" si="168"/>
        <v>.</v>
      </c>
      <c r="L604" s="20" t="str">
        <f t="shared" si="180"/>
        <v>.</v>
      </c>
      <c r="M604" s="3">
        <v>166</v>
      </c>
      <c r="N604" s="20" t="str">
        <f>IF(B604=B603, N603, IF(M604=".",".",IF(M604&lt;22.5,"N",IF(M604&lt;67.5,"NE",IF(M604&lt;112.5,"E",IF(M604&lt;157.5,"SE",IF(M604&lt;202.5,"S",IF(M604&lt;247.5,"SW",IF(M604&lt;292.5,"W",IF(M604&lt;337.5,"NW","N"))))))))))</f>
        <v>SW</v>
      </c>
      <c r="O604" s="20" t="str">
        <f t="shared" si="169"/>
        <v>.</v>
      </c>
      <c r="P604" s="20" t="str">
        <f t="shared" si="182"/>
        <v>.</v>
      </c>
      <c r="Q604" s="21">
        <f t="shared" si="170"/>
        <v>0</v>
      </c>
      <c r="R604" s="21">
        <f t="shared" si="171"/>
        <v>25.056968340776073</v>
      </c>
      <c r="S604" s="8">
        <v>1</v>
      </c>
      <c r="T604" s="21" t="s">
        <v>4</v>
      </c>
      <c r="U604" s="21" t="str">
        <f t="shared" si="181"/>
        <v>.</v>
      </c>
      <c r="V604" s="3" t="s">
        <v>6</v>
      </c>
      <c r="W604" s="3">
        <v>1.1000000000000001</v>
      </c>
      <c r="X604" s="3" t="s">
        <v>4</v>
      </c>
      <c r="Y604" s="14">
        <v>2</v>
      </c>
      <c r="Z604" s="14">
        <v>1</v>
      </c>
      <c r="AA604" s="14">
        <v>0</v>
      </c>
      <c r="AB604" s="23">
        <f t="shared" si="183"/>
        <v>0</v>
      </c>
      <c r="AC604" s="3" t="s">
        <v>309</v>
      </c>
      <c r="AD604" s="25">
        <v>0</v>
      </c>
      <c r="AE604" s="20">
        <f t="shared" si="172"/>
        <v>0</v>
      </c>
      <c r="AF604" s="20">
        <f t="shared" si="173"/>
        <v>0</v>
      </c>
      <c r="AG604" s="20">
        <f t="shared" si="179"/>
        <v>1</v>
      </c>
      <c r="AH604" s="20">
        <f t="shared" si="174"/>
        <v>0</v>
      </c>
      <c r="AI604" s="20">
        <f t="shared" si="175"/>
        <v>25.401799037965112</v>
      </c>
      <c r="AJ604" s="20">
        <f t="shared" si="176"/>
        <v>-101.88105125897962</v>
      </c>
      <c r="AK604" s="20">
        <f t="shared" si="177"/>
        <v>0</v>
      </c>
      <c r="AL604" s="19">
        <v>105</v>
      </c>
      <c r="AM604" s="23">
        <f t="shared" si="178"/>
        <v>32.004000000000005</v>
      </c>
      <c r="AN604" s="19">
        <v>2.8972465583105871</v>
      </c>
    </row>
    <row r="605" spans="1:40" ht="13.5" thickBot="1" x14ac:dyDescent="0.25">
      <c r="A605" s="5">
        <v>42572</v>
      </c>
      <c r="B605" s="3">
        <v>59</v>
      </c>
      <c r="C605" s="26" t="s">
        <v>358</v>
      </c>
      <c r="D605" s="6">
        <v>0.75069444444444444</v>
      </c>
      <c r="E605" s="13">
        <v>18</v>
      </c>
      <c r="F605" s="13">
        <f t="shared" si="166"/>
        <v>519</v>
      </c>
      <c r="G605" s="3">
        <v>23.3</v>
      </c>
      <c r="H605" s="3" t="s">
        <v>365</v>
      </c>
      <c r="I605" s="3">
        <v>24.7</v>
      </c>
      <c r="J605" s="20" t="str">
        <f t="shared" si="167"/>
        <v>.</v>
      </c>
      <c r="K605" s="20" t="str">
        <f t="shared" si="168"/>
        <v>.</v>
      </c>
      <c r="L605" s="20" t="str">
        <f t="shared" si="180"/>
        <v>.</v>
      </c>
      <c r="M605" s="3">
        <v>166</v>
      </c>
      <c r="N605" s="20" t="str">
        <f>IF(B605=B605, N604, IF(M605=".",".",IF(M605&lt;22.5,"N",IF(M605&lt;67.5,"NE",IF(M605&lt;112.5,"E",IF(M605&lt;157.5,"SE",IF(M605&lt;202.5,"S",IF(M605&lt;247.5,"SW",IF(M605&lt;292.5,"W",IF(M605&lt;337.5,"NW","N"))))))))))</f>
        <v>SW</v>
      </c>
      <c r="O605" s="20" t="str">
        <f t="shared" si="169"/>
        <v>.</v>
      </c>
      <c r="P605" s="20" t="str">
        <f t="shared" si="182"/>
        <v>.</v>
      </c>
      <c r="Q605" s="21">
        <f t="shared" si="170"/>
        <v>0</v>
      </c>
      <c r="R605" s="21">
        <f t="shared" si="171"/>
        <v>25.056968340776073</v>
      </c>
      <c r="S605" s="8">
        <v>1</v>
      </c>
      <c r="T605" s="21" t="s">
        <v>4</v>
      </c>
      <c r="U605" s="21" t="str">
        <f t="shared" si="181"/>
        <v>.</v>
      </c>
      <c r="V605" s="3" t="s">
        <v>6</v>
      </c>
      <c r="W605" s="3">
        <v>0.8</v>
      </c>
      <c r="X605" s="3" t="s">
        <v>4</v>
      </c>
      <c r="Y605" s="14">
        <v>2</v>
      </c>
      <c r="Z605" s="14">
        <v>1</v>
      </c>
      <c r="AA605" s="14">
        <v>0</v>
      </c>
      <c r="AB605" s="23">
        <f t="shared" si="183"/>
        <v>0</v>
      </c>
      <c r="AC605" s="3" t="s">
        <v>309</v>
      </c>
      <c r="AD605" s="25">
        <v>0</v>
      </c>
      <c r="AE605" s="20">
        <f t="shared" si="172"/>
        <v>0</v>
      </c>
      <c r="AF605" s="20">
        <f t="shared" si="173"/>
        <v>0</v>
      </c>
      <c r="AG605" s="20">
        <f t="shared" si="179"/>
        <v>1</v>
      </c>
      <c r="AH605" s="20">
        <f t="shared" si="174"/>
        <v>0</v>
      </c>
      <c r="AI605" s="20">
        <f t="shared" si="175"/>
        <v>25.401799037965112</v>
      </c>
      <c r="AJ605" s="20">
        <f t="shared" si="176"/>
        <v>-101.88105125897962</v>
      </c>
      <c r="AK605" s="20">
        <f t="shared" si="177"/>
        <v>0</v>
      </c>
      <c r="AL605" s="19">
        <v>105</v>
      </c>
      <c r="AM605" s="23">
        <f t="shared" si="178"/>
        <v>32.004000000000005</v>
      </c>
      <c r="AN605" s="19">
        <v>2.8972465583105871</v>
      </c>
    </row>
    <row r="606" spans="1:40" ht="13.5" thickBot="1" x14ac:dyDescent="0.25">
      <c r="A606" s="5">
        <v>42572</v>
      </c>
      <c r="B606" s="3">
        <v>59</v>
      </c>
      <c r="C606" s="26" t="s">
        <v>358</v>
      </c>
      <c r="D606" s="6">
        <v>0.79513888888888884</v>
      </c>
      <c r="E606" s="18">
        <v>19</v>
      </c>
      <c r="F606" s="13">
        <f t="shared" si="166"/>
        <v>582.99999999999989</v>
      </c>
      <c r="G606" s="3">
        <v>26.8</v>
      </c>
      <c r="H606" s="3" t="s">
        <v>365</v>
      </c>
      <c r="I606" s="3">
        <v>29.2</v>
      </c>
      <c r="J606" s="20" t="str">
        <f t="shared" si="167"/>
        <v>.</v>
      </c>
      <c r="K606" s="20" t="str">
        <f t="shared" si="168"/>
        <v>.</v>
      </c>
      <c r="L606" s="20" t="str">
        <f t="shared" si="180"/>
        <v>.</v>
      </c>
      <c r="M606" s="3">
        <v>166</v>
      </c>
      <c r="N606" s="20" t="str">
        <f>IF(B606=B605, N605, IF(M606=".",".",IF(M606&lt;22.5,"N",IF(M606&lt;67.5,"NE",IF(M606&lt;112.5,"E",IF(M606&lt;157.5,"SE",IF(M606&lt;202.5,"S",IF(M606&lt;247.5,"SW",IF(M606&lt;292.5,"W",IF(M606&lt;337.5,"NW","N"))))))))))</f>
        <v>SW</v>
      </c>
      <c r="O606" s="20" t="str">
        <f t="shared" si="169"/>
        <v>.</v>
      </c>
      <c r="P606" s="20" t="str">
        <f t="shared" si="182"/>
        <v>.</v>
      </c>
      <c r="Q606" s="21">
        <f t="shared" si="170"/>
        <v>0</v>
      </c>
      <c r="R606" s="21">
        <f t="shared" si="171"/>
        <v>25.056968340776073</v>
      </c>
      <c r="S606" s="8">
        <v>1</v>
      </c>
      <c r="T606" s="21">
        <f>SQRT((AJ606-AJ596)^2+(AI606-AI596)^2)</f>
        <v>21.99773589690723</v>
      </c>
      <c r="U606" s="21">
        <f t="shared" si="181"/>
        <v>1.1390703324290277</v>
      </c>
      <c r="V606" s="3" t="s">
        <v>6</v>
      </c>
      <c r="W606" s="3">
        <v>0.7</v>
      </c>
      <c r="X606" s="3" t="s">
        <v>4</v>
      </c>
      <c r="Y606" s="14">
        <v>2</v>
      </c>
      <c r="Z606" s="14">
        <v>1</v>
      </c>
      <c r="AA606" s="14">
        <v>0</v>
      </c>
      <c r="AB606" s="23">
        <f t="shared" si="183"/>
        <v>0</v>
      </c>
      <c r="AC606" s="3" t="s">
        <v>309</v>
      </c>
      <c r="AD606" s="25">
        <v>0</v>
      </c>
      <c r="AE606" s="20">
        <f t="shared" si="172"/>
        <v>0</v>
      </c>
      <c r="AF606" s="20">
        <f t="shared" si="173"/>
        <v>0</v>
      </c>
      <c r="AG606" s="20">
        <f t="shared" si="179"/>
        <v>1</v>
      </c>
      <c r="AH606" s="20">
        <f t="shared" si="174"/>
        <v>0</v>
      </c>
      <c r="AI606" s="20">
        <f t="shared" si="175"/>
        <v>25.401799037965112</v>
      </c>
      <c r="AJ606" s="20">
        <f t="shared" si="176"/>
        <v>-101.88105125897962</v>
      </c>
      <c r="AK606" s="20">
        <f t="shared" si="177"/>
        <v>0</v>
      </c>
      <c r="AL606" s="19">
        <v>105</v>
      </c>
      <c r="AM606" s="23">
        <f t="shared" si="178"/>
        <v>32.004000000000005</v>
      </c>
      <c r="AN606" s="19">
        <v>2.8972465583105871</v>
      </c>
    </row>
    <row r="607" spans="1:40" ht="13.5" thickBot="1" x14ac:dyDescent="0.25">
      <c r="A607" s="5">
        <v>42572</v>
      </c>
      <c r="B607" s="3">
        <v>60</v>
      </c>
      <c r="C607" s="26" t="s">
        <v>358</v>
      </c>
      <c r="D607" s="6">
        <v>0.3888888888888889</v>
      </c>
      <c r="E607" s="13">
        <v>9</v>
      </c>
      <c r="F607" s="13">
        <f t="shared" si="166"/>
        <v>0</v>
      </c>
      <c r="G607" s="3">
        <v>18.899999999999999</v>
      </c>
      <c r="H607" s="3" t="s">
        <v>366</v>
      </c>
      <c r="I607" s="3">
        <v>21.4</v>
      </c>
      <c r="J607" s="20" t="str">
        <f t="shared" si="167"/>
        <v>.</v>
      </c>
      <c r="K607" s="20" t="str">
        <f t="shared" si="168"/>
        <v>.</v>
      </c>
      <c r="L607" s="20" t="str">
        <f t="shared" si="180"/>
        <v>.</v>
      </c>
      <c r="M607" s="3">
        <v>45</v>
      </c>
      <c r="N607" s="20" t="str">
        <f>IF(B607=B607, N606, IF(M607=".",".",IF(M607&lt;22.5,"N",IF(M607&lt;67.5,"NE",IF(M607&lt;112.5,"E",IF(M607&lt;157.5,"SE",IF(M607&lt;202.5,"S",IF(M607&lt;247.5,"SW",IF(M607&lt;292.5,"W",IF(M607&lt;337.5,"NW","N"))))))))))</f>
        <v>SW</v>
      </c>
      <c r="O607" s="20" t="str">
        <f t="shared" si="169"/>
        <v>.</v>
      </c>
      <c r="P607" s="20" t="str">
        <f t="shared" si="182"/>
        <v>.</v>
      </c>
      <c r="Q607" s="21">
        <f t="shared" si="170"/>
        <v>0</v>
      </c>
      <c r="R607" s="21">
        <f t="shared" si="171"/>
        <v>0</v>
      </c>
      <c r="S607" s="8">
        <v>1</v>
      </c>
      <c r="T607" s="21" t="s">
        <v>4</v>
      </c>
      <c r="U607" s="21" t="str">
        <f t="shared" si="181"/>
        <v>.</v>
      </c>
      <c r="V607" s="3" t="s">
        <v>128</v>
      </c>
      <c r="W607" s="3">
        <v>0</v>
      </c>
      <c r="X607" s="3" t="s">
        <v>4</v>
      </c>
      <c r="Y607" s="14">
        <v>2</v>
      </c>
      <c r="Z607" s="14">
        <v>1</v>
      </c>
      <c r="AA607" s="14">
        <v>0</v>
      </c>
      <c r="AB607" s="23">
        <f t="shared" si="183"/>
        <v>0</v>
      </c>
      <c r="AC607" s="3" t="s">
        <v>310</v>
      </c>
      <c r="AD607" s="25">
        <v>0</v>
      </c>
      <c r="AE607" s="20" t="str">
        <f t="shared" si="172"/>
        <v>.</v>
      </c>
      <c r="AF607" s="20" t="str">
        <f t="shared" si="173"/>
        <v>.</v>
      </c>
      <c r="AG607" s="20" t="str">
        <f t="shared" si="179"/>
        <v>.</v>
      </c>
      <c r="AH607" s="20" t="str">
        <f t="shared" si="174"/>
        <v>.</v>
      </c>
      <c r="AI607" s="20">
        <f t="shared" si="175"/>
        <v>70.710678118654741</v>
      </c>
      <c r="AJ607" s="20">
        <f t="shared" si="176"/>
        <v>70.710678118654755</v>
      </c>
      <c r="AK607" s="20" t="str">
        <f t="shared" si="177"/>
        <v>.</v>
      </c>
      <c r="AL607" s="19">
        <v>100</v>
      </c>
      <c r="AM607" s="23">
        <f t="shared" si="178"/>
        <v>30.48</v>
      </c>
      <c r="AN607" s="19">
        <v>0.78539816339744828</v>
      </c>
    </row>
    <row r="608" spans="1:40" ht="13.5" thickBot="1" x14ac:dyDescent="0.25">
      <c r="A608" s="5">
        <v>42572</v>
      </c>
      <c r="B608" s="3">
        <v>60</v>
      </c>
      <c r="C608" s="26" t="s">
        <v>358</v>
      </c>
      <c r="D608" s="6">
        <v>0.41875000000000001</v>
      </c>
      <c r="E608" s="13">
        <v>10</v>
      </c>
      <c r="F608" s="13">
        <f t="shared" si="166"/>
        <v>43.000000000000007</v>
      </c>
      <c r="G608" s="3">
        <v>23</v>
      </c>
      <c r="H608" s="3" t="s">
        <v>366</v>
      </c>
      <c r="I608" s="3">
        <v>23.8</v>
      </c>
      <c r="J608" s="20">
        <f t="shared" si="167"/>
        <v>2.371603361320255</v>
      </c>
      <c r="K608" s="20">
        <f t="shared" si="168"/>
        <v>135.88286328269024</v>
      </c>
      <c r="L608" s="20">
        <f>(K608-MOD(M607+180,360))</f>
        <v>-89.117136717309762</v>
      </c>
      <c r="M608" s="3">
        <v>54</v>
      </c>
      <c r="N608" s="20" t="str">
        <f>IF(B608=B607, N607, IF(M608=".",".",IF(M608&lt;22.5,"N",IF(M608&lt;67.5,"NE",IF(M608&lt;112.5,"E",IF(M608&lt;157.5,"SE",IF(M608&lt;202.5,"S",IF(M608&lt;247.5,"SW",IF(M608&lt;292.5,"W",IF(M608&lt;337.5,"NW","N"))))))))))</f>
        <v>SW</v>
      </c>
      <c r="O608" s="20" t="str">
        <f t="shared" si="169"/>
        <v>SE</v>
      </c>
      <c r="P608" s="20">
        <f t="shared" si="182"/>
        <v>4</v>
      </c>
      <c r="Q608" s="21">
        <f t="shared" si="170"/>
        <v>15.801756863659765</v>
      </c>
      <c r="R608" s="21">
        <f t="shared" si="171"/>
        <v>15.801756863659765</v>
      </c>
      <c r="S608" s="8">
        <v>1</v>
      </c>
      <c r="T608" s="21" t="s">
        <v>4</v>
      </c>
      <c r="U608" s="21" t="str">
        <f t="shared" si="181"/>
        <v>.</v>
      </c>
      <c r="V608" s="3" t="s">
        <v>14</v>
      </c>
      <c r="W608" s="3">
        <v>0.2</v>
      </c>
      <c r="X608" s="3" t="s">
        <v>4</v>
      </c>
      <c r="Y608" s="14">
        <v>2</v>
      </c>
      <c r="Z608" s="14">
        <v>1</v>
      </c>
      <c r="AA608" s="14">
        <v>0</v>
      </c>
      <c r="AB608" s="23">
        <f t="shared" si="183"/>
        <v>0</v>
      </c>
      <c r="AC608" s="3" t="s">
        <v>310</v>
      </c>
      <c r="AD608" s="25">
        <v>0</v>
      </c>
      <c r="AE608" s="20">
        <f t="shared" si="172"/>
        <v>-11.344367637114971</v>
      </c>
      <c r="AF608" s="20">
        <f t="shared" si="173"/>
        <v>-11.344367637114971</v>
      </c>
      <c r="AG608" s="20">
        <f t="shared" si="179"/>
        <v>1</v>
      </c>
      <c r="AH608" s="20">
        <f t="shared" si="174"/>
        <v>15.801756863659765</v>
      </c>
      <c r="AI608" s="20">
        <f t="shared" si="175"/>
        <v>81.710716431869699</v>
      </c>
      <c r="AJ608" s="20">
        <f t="shared" si="176"/>
        <v>59.366310481539784</v>
      </c>
      <c r="AK608" s="20">
        <f t="shared" si="177"/>
        <v>11.000038313214958</v>
      </c>
      <c r="AL608" s="19">
        <v>101</v>
      </c>
      <c r="AM608" s="23">
        <f t="shared" si="178"/>
        <v>30.784800000000001</v>
      </c>
      <c r="AN608" s="19">
        <v>0.94247779607693793</v>
      </c>
    </row>
    <row r="609" spans="1:40" ht="13.5" thickBot="1" x14ac:dyDescent="0.25">
      <c r="A609" s="5">
        <v>42572</v>
      </c>
      <c r="B609" s="3">
        <v>60</v>
      </c>
      <c r="C609" s="26" t="s">
        <v>358</v>
      </c>
      <c r="D609" s="6">
        <v>0.45902777777777781</v>
      </c>
      <c r="E609" s="13">
        <v>11</v>
      </c>
      <c r="F609" s="13">
        <f t="shared" si="166"/>
        <v>101.00000000000004</v>
      </c>
      <c r="G609" s="3">
        <v>23.3</v>
      </c>
      <c r="H609" s="3" t="s">
        <v>366</v>
      </c>
      <c r="I609" s="3">
        <v>24</v>
      </c>
      <c r="J609" s="20" t="str">
        <f t="shared" si="167"/>
        <v>.</v>
      </c>
      <c r="K609" s="20" t="str">
        <f t="shared" si="168"/>
        <v>.</v>
      </c>
      <c r="L609" s="20" t="str">
        <f t="shared" si="180"/>
        <v>.</v>
      </c>
      <c r="M609" s="3">
        <v>54</v>
      </c>
      <c r="N609" s="20" t="str">
        <f>IF(B609=B609, N608, IF(M609=".",".",IF(M609&lt;22.5,"N",IF(M609&lt;67.5,"NE",IF(M609&lt;112.5,"E",IF(M609&lt;157.5,"SE",IF(M609&lt;202.5,"S",IF(M609&lt;247.5,"SW",IF(M609&lt;292.5,"W",IF(M609&lt;337.5,"NW","N"))))))))))</f>
        <v>SW</v>
      </c>
      <c r="O609" s="20" t="str">
        <f t="shared" si="169"/>
        <v>.</v>
      </c>
      <c r="P609" s="20" t="str">
        <f t="shared" si="182"/>
        <v>.</v>
      </c>
      <c r="Q609" s="21">
        <f t="shared" si="170"/>
        <v>0</v>
      </c>
      <c r="R609" s="21">
        <f t="shared" si="171"/>
        <v>15.801756863659765</v>
      </c>
      <c r="S609" s="8">
        <v>1</v>
      </c>
      <c r="T609" s="21" t="s">
        <v>4</v>
      </c>
      <c r="U609" s="21" t="str">
        <f t="shared" si="181"/>
        <v>.</v>
      </c>
      <c r="V609" s="3" t="s">
        <v>6</v>
      </c>
      <c r="W609" s="3">
        <v>4.7</v>
      </c>
      <c r="X609" s="3" t="s">
        <v>4</v>
      </c>
      <c r="Y609" s="14">
        <v>2</v>
      </c>
      <c r="Z609" s="14">
        <v>1</v>
      </c>
      <c r="AA609" s="14">
        <v>0</v>
      </c>
      <c r="AB609" s="23">
        <f t="shared" si="183"/>
        <v>0</v>
      </c>
      <c r="AC609" s="3" t="s">
        <v>310</v>
      </c>
      <c r="AD609" s="25">
        <v>0</v>
      </c>
      <c r="AE609" s="20">
        <f t="shared" si="172"/>
        <v>0</v>
      </c>
      <c r="AF609" s="20">
        <f t="shared" si="173"/>
        <v>0</v>
      </c>
      <c r="AG609" s="20">
        <f t="shared" si="179"/>
        <v>1</v>
      </c>
      <c r="AH609" s="20">
        <f t="shared" si="174"/>
        <v>0</v>
      </c>
      <c r="AI609" s="20">
        <f t="shared" si="175"/>
        <v>81.710716431869699</v>
      </c>
      <c r="AJ609" s="20">
        <f t="shared" si="176"/>
        <v>59.366310481539784</v>
      </c>
      <c r="AK609" s="20">
        <f t="shared" si="177"/>
        <v>0</v>
      </c>
      <c r="AL609" s="19">
        <v>101</v>
      </c>
      <c r="AM609" s="23">
        <f t="shared" si="178"/>
        <v>30.784800000000001</v>
      </c>
      <c r="AN609" s="19">
        <v>0.94247779607693793</v>
      </c>
    </row>
    <row r="610" spans="1:40" ht="13.5" thickBot="1" x14ac:dyDescent="0.25">
      <c r="A610" s="5">
        <v>42572</v>
      </c>
      <c r="B610" s="3">
        <v>60</v>
      </c>
      <c r="C610" s="26" t="s">
        <v>358</v>
      </c>
      <c r="D610" s="6">
        <v>0.50347222222222221</v>
      </c>
      <c r="E610" s="13">
        <v>12</v>
      </c>
      <c r="F610" s="13">
        <f t="shared" si="166"/>
        <v>164.99999999999997</v>
      </c>
      <c r="G610" s="3">
        <v>32.200000000000003</v>
      </c>
      <c r="H610" s="3" t="s">
        <v>365</v>
      </c>
      <c r="I610" s="3">
        <v>27.2</v>
      </c>
      <c r="J610" s="20">
        <f t="shared" si="167"/>
        <v>0.45106879894609975</v>
      </c>
      <c r="K610" s="20">
        <f t="shared" si="168"/>
        <v>334.15566155035339</v>
      </c>
      <c r="L610" s="20">
        <f>IF(K610=".",".",IF(K610-K608&gt;180,(K610-K608)-360,IF(K610-K608&lt;-180,-360-(K610-K608),IF(K610-K608&gt;180,360-(K610-K608),K610-K608))))</f>
        <v>-161.72720173233685</v>
      </c>
      <c r="M610" s="3">
        <v>49</v>
      </c>
      <c r="N610" s="20" t="str">
        <f>IF(B610=B609, N609, IF(M610=".",".",IF(M610&lt;22.5,"N",IF(M610&lt;67.5,"NE",IF(M610&lt;112.5,"E",IF(M610&lt;157.5,"SE",IF(M610&lt;202.5,"S",IF(M610&lt;247.5,"SW",IF(M610&lt;292.5,"W",IF(M610&lt;337.5,"NW","N"))))))))))</f>
        <v>SW</v>
      </c>
      <c r="O610" s="20" t="str">
        <f t="shared" si="169"/>
        <v>NW</v>
      </c>
      <c r="P610" s="20">
        <f t="shared" si="182"/>
        <v>8</v>
      </c>
      <c r="Q610" s="21">
        <f t="shared" si="170"/>
        <v>9.1199293584513388</v>
      </c>
      <c r="R610" s="21">
        <f t="shared" si="171"/>
        <v>24.921686222111106</v>
      </c>
      <c r="S610" s="8">
        <v>1</v>
      </c>
      <c r="T610" s="21" t="s">
        <v>4</v>
      </c>
      <c r="U610" s="21" t="str">
        <f t="shared" si="181"/>
        <v>.</v>
      </c>
      <c r="V610" s="3" t="s">
        <v>21</v>
      </c>
      <c r="W610" s="3">
        <v>3.5</v>
      </c>
      <c r="X610" s="3" t="s">
        <v>4</v>
      </c>
      <c r="Y610" s="14">
        <v>2</v>
      </c>
      <c r="Z610" s="14">
        <v>1</v>
      </c>
      <c r="AA610" s="14">
        <v>0</v>
      </c>
      <c r="AB610" s="23">
        <f t="shared" si="183"/>
        <v>0</v>
      </c>
      <c r="AC610" s="3" t="s">
        <v>310</v>
      </c>
      <c r="AD610" s="25">
        <v>0</v>
      </c>
      <c r="AE610" s="20">
        <f t="shared" si="172"/>
        <v>8.2077695044824708</v>
      </c>
      <c r="AF610" s="20">
        <f t="shared" si="173"/>
        <v>8.2077695044824708</v>
      </c>
      <c r="AG610" s="20">
        <f t="shared" si="179"/>
        <v>1</v>
      </c>
      <c r="AH610" s="20">
        <f t="shared" si="174"/>
        <v>9.1199293584513388</v>
      </c>
      <c r="AI610" s="20">
        <f t="shared" si="175"/>
        <v>77.735086762945514</v>
      </c>
      <c r="AJ610" s="20">
        <f t="shared" si="176"/>
        <v>67.574079986022255</v>
      </c>
      <c r="AK610" s="20">
        <f t="shared" si="177"/>
        <v>-3.975629668924185</v>
      </c>
      <c r="AL610" s="19">
        <v>103</v>
      </c>
      <c r="AM610" s="23">
        <f t="shared" si="178"/>
        <v>31.394400000000001</v>
      </c>
      <c r="AN610" s="19">
        <v>0.85521133347722145</v>
      </c>
    </row>
    <row r="611" spans="1:40" ht="13.5" thickBot="1" x14ac:dyDescent="0.25">
      <c r="A611" s="5">
        <v>42572</v>
      </c>
      <c r="B611" s="3">
        <v>60</v>
      </c>
      <c r="C611" s="26" t="s">
        <v>358</v>
      </c>
      <c r="D611" s="6">
        <v>0.5444444444444444</v>
      </c>
      <c r="E611" s="13">
        <v>13</v>
      </c>
      <c r="F611" s="13">
        <f t="shared" si="166"/>
        <v>223.99999999999991</v>
      </c>
      <c r="G611" s="3">
        <v>36</v>
      </c>
      <c r="H611" s="3" t="s">
        <v>365</v>
      </c>
      <c r="I611" s="3">
        <v>31.2</v>
      </c>
      <c r="J611" s="20">
        <f t="shared" si="167"/>
        <v>3.0049957641997529</v>
      </c>
      <c r="K611" s="20">
        <f t="shared" si="168"/>
        <v>187.82642525666463</v>
      </c>
      <c r="L611" s="20">
        <f t="shared" si="180"/>
        <v>-146.32923629368875</v>
      </c>
      <c r="M611" s="3">
        <v>50</v>
      </c>
      <c r="N611" s="20" t="str">
        <f>IF(B611=B611, N610, IF(M611=".",".",IF(M611&lt;22.5,"N",IF(M611&lt;67.5,"NE",IF(M611&lt;112.5,"E",IF(M611&lt;157.5,"SE",IF(M611&lt;202.5,"S",IF(M611&lt;247.5,"SW",IF(M611&lt;292.5,"W",IF(M611&lt;337.5,"NW","N"))))))))))</f>
        <v>SW</v>
      </c>
      <c r="O611" s="20" t="str">
        <f t="shared" si="169"/>
        <v>S</v>
      </c>
      <c r="P611" s="20">
        <f t="shared" si="182"/>
        <v>5</v>
      </c>
      <c r="Q611" s="21">
        <f t="shared" si="170"/>
        <v>2.6774716760637967</v>
      </c>
      <c r="R611" s="21">
        <f t="shared" si="171"/>
        <v>27.599157898174902</v>
      </c>
      <c r="S611" s="8">
        <v>1</v>
      </c>
      <c r="T611" s="21" t="s">
        <v>4</v>
      </c>
      <c r="U611" s="21" t="str">
        <f t="shared" si="181"/>
        <v>.</v>
      </c>
      <c r="V611" s="3" t="s">
        <v>170</v>
      </c>
      <c r="W611" s="3">
        <v>2.2999999999999998</v>
      </c>
      <c r="X611" s="3" t="s">
        <v>4</v>
      </c>
      <c r="Y611" s="14">
        <v>2</v>
      </c>
      <c r="Z611" s="14">
        <v>1</v>
      </c>
      <c r="AA611" s="14">
        <v>0</v>
      </c>
      <c r="AB611" s="23">
        <f t="shared" si="183"/>
        <v>0</v>
      </c>
      <c r="AC611" s="3" t="s">
        <v>310</v>
      </c>
      <c r="AD611" s="25">
        <v>0</v>
      </c>
      <c r="AE611" s="20">
        <f t="shared" si="172"/>
        <v>-2.6525314076817779</v>
      </c>
      <c r="AF611" s="20">
        <f t="shared" si="173"/>
        <v>-2.6525314076817779</v>
      </c>
      <c r="AG611" s="20">
        <f t="shared" si="179"/>
        <v>1</v>
      </c>
      <c r="AH611" s="20">
        <f t="shared" si="174"/>
        <v>2.6774716760637967</v>
      </c>
      <c r="AI611" s="20">
        <f t="shared" si="175"/>
        <v>77.37048875501678</v>
      </c>
      <c r="AJ611" s="20">
        <f t="shared" si="176"/>
        <v>64.921548578340477</v>
      </c>
      <c r="AK611" s="20">
        <f t="shared" si="177"/>
        <v>-0.36459800792873409</v>
      </c>
      <c r="AL611" s="19">
        <v>101</v>
      </c>
      <c r="AM611" s="23">
        <f t="shared" si="178"/>
        <v>30.784800000000001</v>
      </c>
      <c r="AN611" s="19">
        <v>0.87266462599716477</v>
      </c>
    </row>
    <row r="612" spans="1:40" ht="13.5" thickBot="1" x14ac:dyDescent="0.25">
      <c r="A612" s="5">
        <v>42572</v>
      </c>
      <c r="B612" s="3">
        <v>60</v>
      </c>
      <c r="C612" s="26" t="s">
        <v>358</v>
      </c>
      <c r="D612" s="6">
        <v>0.5854166666666667</v>
      </c>
      <c r="E612" s="13">
        <v>14</v>
      </c>
      <c r="F612" s="13">
        <f t="shared" si="166"/>
        <v>283</v>
      </c>
      <c r="G612" s="3">
        <v>30.8</v>
      </c>
      <c r="H612" s="3" t="s">
        <v>366</v>
      </c>
      <c r="I612" s="3">
        <v>30.3</v>
      </c>
      <c r="J612" s="20" t="str">
        <f t="shared" si="167"/>
        <v>.</v>
      </c>
      <c r="K612" s="20" t="str">
        <f t="shared" si="168"/>
        <v>.</v>
      </c>
      <c r="L612" s="20" t="str">
        <f t="shared" si="180"/>
        <v>.</v>
      </c>
      <c r="M612" s="3">
        <v>50</v>
      </c>
      <c r="N612" s="20" t="str">
        <f>IF(B612=B611, N611, IF(M612=".",".",IF(M612&lt;22.5,"N",IF(M612&lt;67.5,"NE",IF(M612&lt;112.5,"E",IF(M612&lt;157.5,"SE",IF(M612&lt;202.5,"S",IF(M612&lt;247.5,"SW",IF(M612&lt;292.5,"W",IF(M612&lt;337.5,"NW","N"))))))))))</f>
        <v>SW</v>
      </c>
      <c r="O612" s="20" t="str">
        <f t="shared" si="169"/>
        <v>.</v>
      </c>
      <c r="P612" s="20" t="str">
        <f t="shared" si="182"/>
        <v>.</v>
      </c>
      <c r="Q612" s="21">
        <f t="shared" si="170"/>
        <v>0</v>
      </c>
      <c r="R612" s="21">
        <f t="shared" si="171"/>
        <v>27.599157898174902</v>
      </c>
      <c r="S612" s="8">
        <v>1</v>
      </c>
      <c r="T612" s="21" t="s">
        <v>4</v>
      </c>
      <c r="U612" s="21" t="str">
        <f t="shared" si="181"/>
        <v>.</v>
      </c>
      <c r="V612" s="3" t="s">
        <v>6</v>
      </c>
      <c r="W612" s="3">
        <v>2.5</v>
      </c>
      <c r="X612" s="3" t="s">
        <v>4</v>
      </c>
      <c r="Y612" s="14">
        <v>2</v>
      </c>
      <c r="Z612" s="14">
        <v>1</v>
      </c>
      <c r="AA612" s="14">
        <v>0</v>
      </c>
      <c r="AB612" s="23">
        <f t="shared" si="183"/>
        <v>0</v>
      </c>
      <c r="AC612" s="3" t="s">
        <v>310</v>
      </c>
      <c r="AD612" s="25">
        <v>0</v>
      </c>
      <c r="AE612" s="20">
        <f t="shared" si="172"/>
        <v>0</v>
      </c>
      <c r="AF612" s="20">
        <f t="shared" si="173"/>
        <v>0</v>
      </c>
      <c r="AG612" s="20">
        <f t="shared" si="179"/>
        <v>1</v>
      </c>
      <c r="AH612" s="20">
        <f t="shared" si="174"/>
        <v>0</v>
      </c>
      <c r="AI612" s="20">
        <f t="shared" si="175"/>
        <v>77.37048875501678</v>
      </c>
      <c r="AJ612" s="20">
        <f t="shared" si="176"/>
        <v>64.921548578340477</v>
      </c>
      <c r="AK612" s="20">
        <f t="shared" si="177"/>
        <v>0</v>
      </c>
      <c r="AL612" s="19">
        <v>101</v>
      </c>
      <c r="AM612" s="23">
        <f t="shared" si="178"/>
        <v>30.784800000000001</v>
      </c>
      <c r="AN612" s="19">
        <v>0.87266462599716477</v>
      </c>
    </row>
    <row r="613" spans="1:40" ht="13.5" thickBot="1" x14ac:dyDescent="0.25">
      <c r="A613" s="5">
        <v>42572</v>
      </c>
      <c r="B613" s="3">
        <v>60</v>
      </c>
      <c r="C613" s="26" t="s">
        <v>358</v>
      </c>
      <c r="D613" s="6">
        <v>0.62777777777777777</v>
      </c>
      <c r="E613" s="13">
        <v>15</v>
      </c>
      <c r="F613" s="13">
        <f t="shared" si="166"/>
        <v>343.99999999999994</v>
      </c>
      <c r="G613" s="3">
        <v>26.5</v>
      </c>
      <c r="H613" s="3" t="s">
        <v>366</v>
      </c>
      <c r="I613" s="3">
        <v>27.9</v>
      </c>
      <c r="J613" s="20">
        <f t="shared" si="167"/>
        <v>2.1858513121539493</v>
      </c>
      <c r="K613" s="20">
        <f t="shared" si="168"/>
        <v>125.24005482955437</v>
      </c>
      <c r="L613" s="20">
        <f>IF(K613=".",".",IF(K613-K611&gt;180,(K613-K611)-360,IF(K613-K611&lt;-180,-360-(K613-K611),IF(K613-K611&gt;180,360-(K613-K611),K613-K611))))</f>
        <v>-62.586370427110268</v>
      </c>
      <c r="M613" s="3">
        <v>52</v>
      </c>
      <c r="N613" s="20" t="str">
        <f>IF(B613=B613, N612, IF(M613=".",".",IF(M613&lt;22.5,"N",IF(M613&lt;67.5,"NE",IF(M613&lt;112.5,"E",IF(M613&lt;157.5,"SE",IF(M613&lt;202.5,"S",IF(M613&lt;247.5,"SW",IF(M613&lt;292.5,"W",IF(M613&lt;337.5,"NW","N"))))))))))</f>
        <v>SW</v>
      </c>
      <c r="O613" s="20" t="str">
        <f t="shared" si="169"/>
        <v>SE</v>
      </c>
      <c r="P613" s="20">
        <f t="shared" si="182"/>
        <v>4</v>
      </c>
      <c r="Q613" s="21">
        <f t="shared" si="170"/>
        <v>3.6812226363739002</v>
      </c>
      <c r="R613" s="21">
        <f t="shared" si="171"/>
        <v>31.280380534548801</v>
      </c>
      <c r="S613" s="8">
        <v>1</v>
      </c>
      <c r="T613" s="21" t="s">
        <v>4</v>
      </c>
      <c r="U613" s="21" t="str">
        <f t="shared" si="181"/>
        <v>.</v>
      </c>
      <c r="V613" s="3" t="s">
        <v>72</v>
      </c>
      <c r="W613" s="3">
        <v>0.1</v>
      </c>
      <c r="X613" s="3" t="s">
        <v>4</v>
      </c>
      <c r="Y613" s="14">
        <v>2</v>
      </c>
      <c r="Z613" s="14">
        <v>1</v>
      </c>
      <c r="AA613" s="14">
        <v>0</v>
      </c>
      <c r="AB613" s="23">
        <f t="shared" si="183"/>
        <v>0</v>
      </c>
      <c r="AC613" s="3" t="s">
        <v>310</v>
      </c>
      <c r="AD613" s="25">
        <v>0</v>
      </c>
      <c r="AE613" s="20">
        <f t="shared" si="172"/>
        <v>-2.1240780951233305</v>
      </c>
      <c r="AF613" s="20">
        <f t="shared" si="173"/>
        <v>-2.1240780951233305</v>
      </c>
      <c r="AG613" s="20">
        <f t="shared" si="179"/>
        <v>1</v>
      </c>
      <c r="AH613" s="20">
        <f t="shared" si="174"/>
        <v>3.6812226363739002</v>
      </c>
      <c r="AI613" s="20">
        <f t="shared" si="175"/>
        <v>80.377096867885641</v>
      </c>
      <c r="AJ613" s="20">
        <f t="shared" si="176"/>
        <v>62.797470483217147</v>
      </c>
      <c r="AK613" s="20">
        <f t="shared" si="177"/>
        <v>3.0066081128688609</v>
      </c>
      <c r="AL613" s="19">
        <v>102</v>
      </c>
      <c r="AM613" s="23">
        <f t="shared" si="178"/>
        <v>31.089600000000001</v>
      </c>
      <c r="AN613" s="19">
        <v>0.90757121103705141</v>
      </c>
    </row>
    <row r="614" spans="1:40" ht="13.5" thickBot="1" x14ac:dyDescent="0.25">
      <c r="A614" s="5">
        <v>42572</v>
      </c>
      <c r="B614" s="3">
        <v>60</v>
      </c>
      <c r="C614" s="26" t="s">
        <v>358</v>
      </c>
      <c r="D614" s="6">
        <v>0.66875000000000007</v>
      </c>
      <c r="E614" s="13">
        <v>16</v>
      </c>
      <c r="F614" s="13">
        <f t="shared" si="166"/>
        <v>403.00000000000006</v>
      </c>
      <c r="G614" s="3">
        <v>25.3</v>
      </c>
      <c r="H614" s="3" t="s">
        <v>366</v>
      </c>
      <c r="I614" s="3">
        <v>26.9</v>
      </c>
      <c r="J614" s="20" t="str">
        <f t="shared" si="167"/>
        <v>.</v>
      </c>
      <c r="K614" s="20" t="str">
        <f t="shared" si="168"/>
        <v>.</v>
      </c>
      <c r="L614" s="20" t="str">
        <f t="shared" si="180"/>
        <v>.</v>
      </c>
      <c r="M614" s="3">
        <v>52</v>
      </c>
      <c r="N614" s="20" t="str">
        <f>IF(B614=B613, N613, IF(M614=".",".",IF(M614&lt;22.5,"N",IF(M614&lt;67.5,"NE",IF(M614&lt;112.5,"E",IF(M614&lt;157.5,"SE",IF(M614&lt;202.5,"S",IF(M614&lt;247.5,"SW",IF(M614&lt;292.5,"W",IF(M614&lt;337.5,"NW","N"))))))))))</f>
        <v>SW</v>
      </c>
      <c r="O614" s="20" t="str">
        <f t="shared" si="169"/>
        <v>.</v>
      </c>
      <c r="P614" s="20" t="str">
        <f t="shared" si="182"/>
        <v>.</v>
      </c>
      <c r="Q614" s="21">
        <f t="shared" si="170"/>
        <v>0</v>
      </c>
      <c r="R614" s="21">
        <f t="shared" si="171"/>
        <v>31.280380534548801</v>
      </c>
      <c r="S614" s="8">
        <v>1</v>
      </c>
      <c r="T614" s="21" t="s">
        <v>4</v>
      </c>
      <c r="U614" s="21" t="str">
        <f t="shared" si="181"/>
        <v>.</v>
      </c>
      <c r="V614" s="3" t="s">
        <v>6</v>
      </c>
      <c r="W614" s="3">
        <v>0.7</v>
      </c>
      <c r="X614" s="3" t="s">
        <v>4</v>
      </c>
      <c r="Y614" s="14">
        <v>2</v>
      </c>
      <c r="Z614" s="14">
        <v>1</v>
      </c>
      <c r="AA614" s="14">
        <v>0</v>
      </c>
      <c r="AB614" s="23">
        <f t="shared" si="183"/>
        <v>0</v>
      </c>
      <c r="AC614" s="3" t="s">
        <v>310</v>
      </c>
      <c r="AD614" s="25">
        <v>0</v>
      </c>
      <c r="AE614" s="20">
        <f t="shared" si="172"/>
        <v>0</v>
      </c>
      <c r="AF614" s="20">
        <f t="shared" si="173"/>
        <v>0</v>
      </c>
      <c r="AG614" s="20">
        <f t="shared" si="179"/>
        <v>1</v>
      </c>
      <c r="AH614" s="20">
        <f t="shared" si="174"/>
        <v>0</v>
      </c>
      <c r="AI614" s="20">
        <f t="shared" si="175"/>
        <v>80.377096867885641</v>
      </c>
      <c r="AJ614" s="20">
        <f t="shared" si="176"/>
        <v>62.797470483217147</v>
      </c>
      <c r="AK614" s="20">
        <f t="shared" si="177"/>
        <v>0</v>
      </c>
      <c r="AL614" s="19">
        <v>102</v>
      </c>
      <c r="AM614" s="23">
        <f t="shared" si="178"/>
        <v>31.089600000000001</v>
      </c>
      <c r="AN614" s="19">
        <v>0.90757121103705141</v>
      </c>
    </row>
    <row r="615" spans="1:40" ht="13.5" thickBot="1" x14ac:dyDescent="0.25">
      <c r="A615" s="5">
        <v>42572</v>
      </c>
      <c r="B615" s="3">
        <v>60</v>
      </c>
      <c r="C615" s="26" t="s">
        <v>358</v>
      </c>
      <c r="D615" s="6">
        <v>0.70972222222222225</v>
      </c>
      <c r="E615" s="13">
        <v>17</v>
      </c>
      <c r="F615" s="13">
        <f t="shared" si="166"/>
        <v>462</v>
      </c>
      <c r="G615" s="3">
        <v>22.4</v>
      </c>
      <c r="H615" s="3" t="s">
        <v>366</v>
      </c>
      <c r="I615" s="3">
        <v>23.8</v>
      </c>
      <c r="J615" s="20" t="str">
        <f t="shared" si="167"/>
        <v>.</v>
      </c>
      <c r="K615" s="20" t="str">
        <f t="shared" si="168"/>
        <v>.</v>
      </c>
      <c r="L615" s="20" t="str">
        <f t="shared" si="180"/>
        <v>.</v>
      </c>
      <c r="M615" s="3">
        <v>52</v>
      </c>
      <c r="N615" s="20" t="str">
        <f>IF(B615=B615, N614, IF(M615=".",".",IF(M615&lt;22.5,"N",IF(M615&lt;67.5,"NE",IF(M615&lt;112.5,"E",IF(M615&lt;157.5,"SE",IF(M615&lt;202.5,"S",IF(M615&lt;247.5,"SW",IF(M615&lt;292.5,"W",IF(M615&lt;337.5,"NW","N"))))))))))</f>
        <v>SW</v>
      </c>
      <c r="O615" s="20" t="str">
        <f t="shared" si="169"/>
        <v>.</v>
      </c>
      <c r="P615" s="20" t="str">
        <f t="shared" si="182"/>
        <v>.</v>
      </c>
      <c r="Q615" s="21">
        <f t="shared" si="170"/>
        <v>0</v>
      </c>
      <c r="R615" s="21">
        <f t="shared" si="171"/>
        <v>31.280380534548801</v>
      </c>
      <c r="S615" s="8">
        <v>1</v>
      </c>
      <c r="T615" s="21" t="s">
        <v>4</v>
      </c>
      <c r="U615" s="21" t="str">
        <f t="shared" si="181"/>
        <v>.</v>
      </c>
      <c r="V615" s="3" t="s">
        <v>6</v>
      </c>
      <c r="W615" s="3">
        <v>2</v>
      </c>
      <c r="X615" s="3" t="s">
        <v>4</v>
      </c>
      <c r="Y615" s="14">
        <v>2</v>
      </c>
      <c r="Z615" s="14">
        <v>1</v>
      </c>
      <c r="AA615" s="14">
        <v>0</v>
      </c>
      <c r="AB615" s="23">
        <f t="shared" si="183"/>
        <v>0</v>
      </c>
      <c r="AC615" s="3" t="s">
        <v>310</v>
      </c>
      <c r="AD615" s="25">
        <v>0</v>
      </c>
      <c r="AE615" s="20">
        <f t="shared" si="172"/>
        <v>0</v>
      </c>
      <c r="AF615" s="20">
        <f t="shared" si="173"/>
        <v>0</v>
      </c>
      <c r="AG615" s="20">
        <f t="shared" si="179"/>
        <v>1</v>
      </c>
      <c r="AH615" s="20">
        <f t="shared" si="174"/>
        <v>0</v>
      </c>
      <c r="AI615" s="20">
        <f t="shared" si="175"/>
        <v>80.377096867885641</v>
      </c>
      <c r="AJ615" s="20">
        <f t="shared" si="176"/>
        <v>62.797470483217147</v>
      </c>
      <c r="AK615" s="20">
        <f t="shared" si="177"/>
        <v>0</v>
      </c>
      <c r="AL615" s="19">
        <v>102</v>
      </c>
      <c r="AM615" s="23">
        <f t="shared" si="178"/>
        <v>31.089600000000001</v>
      </c>
      <c r="AN615" s="19">
        <v>0.90757121103705141</v>
      </c>
    </row>
    <row r="616" spans="1:40" ht="13.5" thickBot="1" x14ac:dyDescent="0.25">
      <c r="A616" s="5">
        <v>42572</v>
      </c>
      <c r="B616" s="3">
        <v>60</v>
      </c>
      <c r="C616" s="26" t="s">
        <v>358</v>
      </c>
      <c r="D616" s="6">
        <v>0.74791666666666667</v>
      </c>
      <c r="E616" s="13">
        <v>18</v>
      </c>
      <c r="F616" s="13">
        <f t="shared" si="166"/>
        <v>517</v>
      </c>
      <c r="G616" s="3">
        <v>22.9</v>
      </c>
      <c r="H616" s="3" t="s">
        <v>365</v>
      </c>
      <c r="I616" s="3">
        <v>24.1</v>
      </c>
      <c r="J616" s="20" t="str">
        <f t="shared" si="167"/>
        <v>.</v>
      </c>
      <c r="K616" s="20" t="str">
        <f t="shared" si="168"/>
        <v>.</v>
      </c>
      <c r="L616" s="20" t="str">
        <f t="shared" si="180"/>
        <v>.</v>
      </c>
      <c r="M616" s="3">
        <v>52</v>
      </c>
      <c r="N616" s="20" t="str">
        <f>IF(B616=B615, N615, IF(M616=".",".",IF(M616&lt;22.5,"N",IF(M616&lt;67.5,"NE",IF(M616&lt;112.5,"E",IF(M616&lt;157.5,"SE",IF(M616&lt;202.5,"S",IF(M616&lt;247.5,"SW",IF(M616&lt;292.5,"W",IF(M616&lt;337.5,"NW","N"))))))))))</f>
        <v>SW</v>
      </c>
      <c r="O616" s="20" t="str">
        <f t="shared" si="169"/>
        <v>.</v>
      </c>
      <c r="P616" s="20" t="str">
        <f t="shared" si="182"/>
        <v>.</v>
      </c>
      <c r="Q616" s="21">
        <f t="shared" si="170"/>
        <v>0</v>
      </c>
      <c r="R616" s="21">
        <f t="shared" si="171"/>
        <v>31.280380534548801</v>
      </c>
      <c r="S616" s="8">
        <v>1</v>
      </c>
      <c r="T616" s="21" t="s">
        <v>4</v>
      </c>
      <c r="U616" s="21" t="str">
        <f t="shared" si="181"/>
        <v>.</v>
      </c>
      <c r="V616" s="3" t="s">
        <v>6</v>
      </c>
      <c r="W616" s="3">
        <v>1.6</v>
      </c>
      <c r="X616" s="3" t="s">
        <v>4</v>
      </c>
      <c r="Y616" s="14">
        <v>2</v>
      </c>
      <c r="Z616" s="14">
        <v>1</v>
      </c>
      <c r="AA616" s="14">
        <v>0</v>
      </c>
      <c r="AB616" s="23">
        <f t="shared" si="183"/>
        <v>0</v>
      </c>
      <c r="AC616" s="3" t="s">
        <v>310</v>
      </c>
      <c r="AD616" s="25">
        <v>0</v>
      </c>
      <c r="AE616" s="20">
        <f t="shared" si="172"/>
        <v>0</v>
      </c>
      <c r="AF616" s="20">
        <f t="shared" si="173"/>
        <v>0</v>
      </c>
      <c r="AG616" s="20">
        <f t="shared" si="179"/>
        <v>1</v>
      </c>
      <c r="AH616" s="20">
        <f t="shared" si="174"/>
        <v>0</v>
      </c>
      <c r="AI616" s="20">
        <f t="shared" si="175"/>
        <v>80.377096867885641</v>
      </c>
      <c r="AJ616" s="20">
        <f t="shared" si="176"/>
        <v>62.797470483217147</v>
      </c>
      <c r="AK616" s="20">
        <f t="shared" si="177"/>
        <v>0</v>
      </c>
      <c r="AL616" s="19">
        <v>102</v>
      </c>
      <c r="AM616" s="23">
        <f t="shared" si="178"/>
        <v>31.089600000000001</v>
      </c>
      <c r="AN616" s="19">
        <v>0.90757121103705141</v>
      </c>
    </row>
    <row r="617" spans="1:40" ht="13.5" thickBot="1" x14ac:dyDescent="0.25">
      <c r="A617" s="5">
        <v>42572</v>
      </c>
      <c r="B617" s="3">
        <v>60</v>
      </c>
      <c r="C617" s="26" t="s">
        <v>358</v>
      </c>
      <c r="D617" s="6">
        <v>0.79166666666666663</v>
      </c>
      <c r="E617" s="18">
        <v>19</v>
      </c>
      <c r="F617" s="13">
        <f t="shared" si="166"/>
        <v>579.99999999999989</v>
      </c>
      <c r="G617" s="3">
        <v>28.7</v>
      </c>
      <c r="H617" s="3" t="s">
        <v>365</v>
      </c>
      <c r="I617" s="3">
        <v>27.4</v>
      </c>
      <c r="J617" s="20">
        <f t="shared" si="167"/>
        <v>2.234021442552748</v>
      </c>
      <c r="K617" s="20">
        <f t="shared" si="168"/>
        <v>231.99999999999963</v>
      </c>
      <c r="L617" s="20">
        <f>IF(K617=".",".",IF(K617-K613&gt;180,(K617-K613)-360,IF(K617-K613&lt;-180,-360-(K617-K613),IF(K617-K613&gt;180,360-(K617-K613),K617-K613))))</f>
        <v>106.75994517044526</v>
      </c>
      <c r="M617" s="3">
        <v>52</v>
      </c>
      <c r="N617" s="20" t="str">
        <f>IF(B617=B616, N616, IF(M617=".",".",IF(M617&lt;22.5,"N",IF(M617&lt;67.5,"NE",IF(M617&lt;112.5,"E",IF(M617&lt;157.5,"SE",IF(M617&lt;202.5,"S",IF(M617&lt;247.5,"SW",IF(M617&lt;292.5,"W",IF(M617&lt;337.5,"NW","N"))))))))))</f>
        <v>SW</v>
      </c>
      <c r="O617" s="20" t="str">
        <f t="shared" si="169"/>
        <v>SW</v>
      </c>
      <c r="P617" s="20">
        <f t="shared" si="182"/>
        <v>6</v>
      </c>
      <c r="Q617" s="21">
        <f t="shared" si="170"/>
        <v>0.99999999999999334</v>
      </c>
      <c r="R617" s="21">
        <f t="shared" si="171"/>
        <v>32.280380534548797</v>
      </c>
      <c r="S617" s="8">
        <v>1</v>
      </c>
      <c r="T617" s="21">
        <f>SQRT((AJ617-AJ607)^2+(AI617-AI607)^2)</f>
        <v>12.31128493883946</v>
      </c>
      <c r="U617" s="21">
        <f t="shared" si="181"/>
        <v>2.6220155487353827</v>
      </c>
      <c r="V617" s="3" t="s">
        <v>41</v>
      </c>
      <c r="W617" s="3">
        <v>1</v>
      </c>
      <c r="X617" s="3" t="s">
        <v>4</v>
      </c>
      <c r="Y617" s="14">
        <v>2</v>
      </c>
      <c r="Z617" s="14">
        <v>1</v>
      </c>
      <c r="AA617" s="14">
        <v>0</v>
      </c>
      <c r="AB617" s="23">
        <f t="shared" si="183"/>
        <v>0</v>
      </c>
      <c r="AC617" s="3" t="s">
        <v>310</v>
      </c>
      <c r="AD617" s="25">
        <v>0</v>
      </c>
      <c r="AE617" s="20">
        <f t="shared" si="172"/>
        <v>-0.61566147532565907</v>
      </c>
      <c r="AF617" s="20">
        <f t="shared" si="173"/>
        <v>-0.61566147532565907</v>
      </c>
      <c r="AG617" s="20">
        <f t="shared" si="179"/>
        <v>1</v>
      </c>
      <c r="AH617" s="20">
        <f t="shared" si="174"/>
        <v>0.99999999999999334</v>
      </c>
      <c r="AI617" s="20">
        <f t="shared" si="175"/>
        <v>79.589086114278928</v>
      </c>
      <c r="AJ617" s="20">
        <f t="shared" si="176"/>
        <v>62.181809007891488</v>
      </c>
      <c r="AK617" s="20">
        <f t="shared" si="177"/>
        <v>-0.78801075360671291</v>
      </c>
      <c r="AL617" s="19">
        <v>101</v>
      </c>
      <c r="AM617" s="23">
        <f t="shared" si="178"/>
        <v>30.784800000000001</v>
      </c>
      <c r="AN617" s="19">
        <v>0.90757121103705141</v>
      </c>
    </row>
    <row r="618" spans="1:40" ht="13.5" thickBot="1" x14ac:dyDescent="0.25">
      <c r="A618" s="5">
        <v>42572</v>
      </c>
      <c r="B618" s="3">
        <v>61</v>
      </c>
      <c r="C618" s="26" t="s">
        <v>359</v>
      </c>
      <c r="D618" s="6">
        <v>0.38819444444444445</v>
      </c>
      <c r="E618" s="13">
        <v>9</v>
      </c>
      <c r="F618" s="13">
        <f t="shared" si="166"/>
        <v>0</v>
      </c>
      <c r="G618" s="3" t="s">
        <v>4</v>
      </c>
      <c r="H618" s="3" t="s">
        <v>4</v>
      </c>
      <c r="I618" s="3">
        <v>21.4</v>
      </c>
      <c r="J618" s="20" t="str">
        <f t="shared" si="167"/>
        <v>.</v>
      </c>
      <c r="K618" s="20" t="str">
        <f t="shared" si="168"/>
        <v>.</v>
      </c>
      <c r="L618" s="20" t="str">
        <f t="shared" si="180"/>
        <v>.</v>
      </c>
      <c r="M618" s="3">
        <v>315</v>
      </c>
      <c r="N618" s="20" t="str">
        <f>IF(B618=B618, N617, IF(M618=".",".",IF(M618&lt;22.5,"N",IF(M618&lt;67.5,"NE",IF(M618&lt;112.5,"E",IF(M618&lt;157.5,"SE",IF(M618&lt;202.5,"S",IF(M618&lt;247.5,"SW",IF(M618&lt;292.5,"W",IF(M618&lt;337.5,"NW","N"))))))))))</f>
        <v>SW</v>
      </c>
      <c r="O618" s="20" t="str">
        <f t="shared" si="169"/>
        <v>.</v>
      </c>
      <c r="P618" s="20" t="str">
        <f t="shared" si="182"/>
        <v>.</v>
      </c>
      <c r="Q618" s="21">
        <f t="shared" si="170"/>
        <v>0</v>
      </c>
      <c r="R618" s="21">
        <f t="shared" si="171"/>
        <v>0</v>
      </c>
      <c r="S618" s="8">
        <v>0</v>
      </c>
      <c r="T618" s="21" t="s">
        <v>4</v>
      </c>
      <c r="U618" s="21" t="str">
        <f t="shared" si="181"/>
        <v>.</v>
      </c>
      <c r="V618" s="3" t="s">
        <v>7</v>
      </c>
      <c r="W618" s="3">
        <v>2.4</v>
      </c>
      <c r="X618" s="3" t="s">
        <v>4</v>
      </c>
      <c r="Y618" s="14">
        <v>2</v>
      </c>
      <c r="Z618" s="14">
        <v>1</v>
      </c>
      <c r="AA618" s="14">
        <v>0</v>
      </c>
      <c r="AB618" s="23">
        <f t="shared" si="183"/>
        <v>0</v>
      </c>
      <c r="AC618" s="3" t="s">
        <v>311</v>
      </c>
      <c r="AD618" s="25">
        <v>1</v>
      </c>
      <c r="AE618" s="20" t="str">
        <f t="shared" si="172"/>
        <v>.</v>
      </c>
      <c r="AF618" s="20" t="str">
        <f t="shared" si="173"/>
        <v>.</v>
      </c>
      <c r="AG618" s="20" t="str">
        <f t="shared" si="179"/>
        <v>.</v>
      </c>
      <c r="AH618" s="20" t="str">
        <f t="shared" si="174"/>
        <v>.</v>
      </c>
      <c r="AI618" s="20">
        <f t="shared" si="175"/>
        <v>-70.710678118654769</v>
      </c>
      <c r="AJ618" s="20">
        <f t="shared" si="176"/>
        <v>70.710678118654741</v>
      </c>
      <c r="AK618" s="20" t="str">
        <f t="shared" si="177"/>
        <v>.</v>
      </c>
      <c r="AL618" s="19">
        <v>100</v>
      </c>
      <c r="AM618" s="23">
        <f t="shared" si="178"/>
        <v>30.48</v>
      </c>
      <c r="AN618" s="19">
        <v>5.497787143782138</v>
      </c>
    </row>
    <row r="619" spans="1:40" ht="13.5" thickBot="1" x14ac:dyDescent="0.25">
      <c r="A619" s="5">
        <v>42572</v>
      </c>
      <c r="B619" s="3">
        <v>61</v>
      </c>
      <c r="C619" s="26" t="s">
        <v>359</v>
      </c>
      <c r="D619" s="6">
        <v>0.41666666666666669</v>
      </c>
      <c r="E619" s="13">
        <v>10</v>
      </c>
      <c r="F619" s="13">
        <f t="shared" si="166"/>
        <v>41.000000000000014</v>
      </c>
      <c r="G619" s="3" t="s">
        <v>4</v>
      </c>
      <c r="H619" s="3" t="s">
        <v>4</v>
      </c>
      <c r="I619" s="3">
        <v>22.7</v>
      </c>
      <c r="J619" s="20" t="str">
        <f t="shared" si="167"/>
        <v>.</v>
      </c>
      <c r="K619" s="20" t="str">
        <f t="shared" si="168"/>
        <v>.</v>
      </c>
      <c r="L619" s="20" t="str">
        <f t="shared" si="180"/>
        <v>.</v>
      </c>
      <c r="M619" s="3">
        <v>315</v>
      </c>
      <c r="N619" s="20" t="str">
        <f>IF(B619=B618, N618, IF(M619=".",".",IF(M619&lt;22.5,"N",IF(M619&lt;67.5,"NE",IF(M619&lt;112.5,"E",IF(M619&lt;157.5,"SE",IF(M619&lt;202.5,"S",IF(M619&lt;247.5,"SW",IF(M619&lt;292.5,"W",IF(M619&lt;337.5,"NW","N"))))))))))</f>
        <v>SW</v>
      </c>
      <c r="O619" s="20" t="str">
        <f t="shared" si="169"/>
        <v>.</v>
      </c>
      <c r="P619" s="20" t="str">
        <f t="shared" si="182"/>
        <v>.</v>
      </c>
      <c r="Q619" s="21">
        <f t="shared" si="170"/>
        <v>0</v>
      </c>
      <c r="R619" s="21">
        <f t="shared" si="171"/>
        <v>0</v>
      </c>
      <c r="S619" s="8">
        <v>0</v>
      </c>
      <c r="T619" s="21" t="s">
        <v>4</v>
      </c>
      <c r="U619" s="21" t="str">
        <f t="shared" si="181"/>
        <v>.</v>
      </c>
      <c r="V619" s="3" t="s">
        <v>7</v>
      </c>
      <c r="W619" s="3">
        <v>0</v>
      </c>
      <c r="X619" s="3" t="s">
        <v>19</v>
      </c>
      <c r="Y619" s="14">
        <v>2</v>
      </c>
      <c r="Z619" s="14">
        <v>1</v>
      </c>
      <c r="AA619" s="14">
        <v>0</v>
      </c>
      <c r="AB619" s="23">
        <f t="shared" si="183"/>
        <v>0</v>
      </c>
      <c r="AC619" s="3" t="s">
        <v>311</v>
      </c>
      <c r="AD619" s="25">
        <v>1</v>
      </c>
      <c r="AE619" s="20">
        <f t="shared" si="172"/>
        <v>0</v>
      </c>
      <c r="AF619" s="20">
        <f t="shared" si="173"/>
        <v>0</v>
      </c>
      <c r="AG619" s="20">
        <f t="shared" si="179"/>
        <v>1</v>
      </c>
      <c r="AH619" s="20">
        <f t="shared" si="174"/>
        <v>0</v>
      </c>
      <c r="AI619" s="20">
        <f t="shared" si="175"/>
        <v>-70.710678118654769</v>
      </c>
      <c r="AJ619" s="20">
        <f t="shared" si="176"/>
        <v>70.710678118654741</v>
      </c>
      <c r="AK619" s="20">
        <f t="shared" si="177"/>
        <v>0</v>
      </c>
      <c r="AL619" s="19">
        <v>100</v>
      </c>
      <c r="AM619" s="23">
        <f t="shared" si="178"/>
        <v>30.48</v>
      </c>
      <c r="AN619" s="19">
        <v>5.497787143782138</v>
      </c>
    </row>
    <row r="620" spans="1:40" ht="13.5" thickBot="1" x14ac:dyDescent="0.25">
      <c r="A620" s="5">
        <v>42572</v>
      </c>
      <c r="B620" s="3">
        <v>61</v>
      </c>
      <c r="C620" s="26" t="s">
        <v>359</v>
      </c>
      <c r="D620" s="6">
        <v>0.45694444444444443</v>
      </c>
      <c r="E620" s="13">
        <v>11</v>
      </c>
      <c r="F620" s="13">
        <f t="shared" si="166"/>
        <v>98.999999999999972</v>
      </c>
      <c r="G620" s="3" t="s">
        <v>4</v>
      </c>
      <c r="H620" s="3" t="s">
        <v>4</v>
      </c>
      <c r="I620" s="3">
        <v>22.7</v>
      </c>
      <c r="J620" s="20" t="str">
        <f t="shared" si="167"/>
        <v>.</v>
      </c>
      <c r="K620" s="20" t="str">
        <f t="shared" si="168"/>
        <v>.</v>
      </c>
      <c r="L620" s="20" t="str">
        <f t="shared" si="180"/>
        <v>.</v>
      </c>
      <c r="M620" s="3">
        <v>315</v>
      </c>
      <c r="N620" s="20" t="str">
        <f>IF(B620=B620, N619, IF(M620=".",".",IF(M620&lt;22.5,"N",IF(M620&lt;67.5,"NE",IF(M620&lt;112.5,"E",IF(M620&lt;157.5,"SE",IF(M620&lt;202.5,"S",IF(M620&lt;247.5,"SW",IF(M620&lt;292.5,"W",IF(M620&lt;337.5,"NW","N"))))))))))</f>
        <v>SW</v>
      </c>
      <c r="O620" s="20" t="str">
        <f t="shared" si="169"/>
        <v>.</v>
      </c>
      <c r="P620" s="20" t="str">
        <f t="shared" si="182"/>
        <v>.</v>
      </c>
      <c r="Q620" s="21">
        <f t="shared" si="170"/>
        <v>0</v>
      </c>
      <c r="R620" s="21">
        <f t="shared" si="171"/>
        <v>0</v>
      </c>
      <c r="S620" s="8">
        <v>0</v>
      </c>
      <c r="T620" s="21" t="s">
        <v>4</v>
      </c>
      <c r="U620" s="21" t="str">
        <f t="shared" si="181"/>
        <v>.</v>
      </c>
      <c r="V620" s="3" t="s">
        <v>7</v>
      </c>
      <c r="W620" s="3">
        <v>2.5</v>
      </c>
      <c r="X620" s="3" t="s">
        <v>162</v>
      </c>
      <c r="Y620" s="14">
        <v>2</v>
      </c>
      <c r="Z620" s="14">
        <v>1</v>
      </c>
      <c r="AA620" s="14">
        <v>0</v>
      </c>
      <c r="AB620" s="23">
        <f t="shared" si="183"/>
        <v>0</v>
      </c>
      <c r="AC620" s="3" t="s">
        <v>311</v>
      </c>
      <c r="AD620" s="25">
        <v>1</v>
      </c>
      <c r="AE620" s="20">
        <f t="shared" si="172"/>
        <v>0</v>
      </c>
      <c r="AF620" s="20">
        <f t="shared" si="173"/>
        <v>0</v>
      </c>
      <c r="AG620" s="20">
        <f t="shared" si="179"/>
        <v>1</v>
      </c>
      <c r="AH620" s="20">
        <f t="shared" si="174"/>
        <v>0</v>
      </c>
      <c r="AI620" s="20">
        <f t="shared" si="175"/>
        <v>-70.710678118654769</v>
      </c>
      <c r="AJ620" s="20">
        <f t="shared" si="176"/>
        <v>70.710678118654741</v>
      </c>
      <c r="AK620" s="20">
        <f t="shared" si="177"/>
        <v>0</v>
      </c>
      <c r="AL620" s="19">
        <v>100</v>
      </c>
      <c r="AM620" s="23">
        <f t="shared" si="178"/>
        <v>30.48</v>
      </c>
      <c r="AN620" s="19">
        <v>5.497787143782138</v>
      </c>
    </row>
    <row r="621" spans="1:40" ht="13.5" thickBot="1" x14ac:dyDescent="0.25">
      <c r="A621" s="5">
        <v>42572</v>
      </c>
      <c r="B621" s="3">
        <v>61</v>
      </c>
      <c r="C621" s="26" t="s">
        <v>359</v>
      </c>
      <c r="D621" s="6">
        <v>0.49791666666666662</v>
      </c>
      <c r="E621" s="13">
        <v>12</v>
      </c>
      <c r="F621" s="13">
        <f t="shared" si="166"/>
        <v>157.99999999999991</v>
      </c>
      <c r="G621" s="3" t="s">
        <v>4</v>
      </c>
      <c r="H621" s="3" t="s">
        <v>4</v>
      </c>
      <c r="I621" s="3">
        <v>25.4</v>
      </c>
      <c r="J621" s="20" t="str">
        <f t="shared" si="167"/>
        <v>.</v>
      </c>
      <c r="K621" s="20" t="str">
        <f t="shared" si="168"/>
        <v>.</v>
      </c>
      <c r="L621" s="20" t="str">
        <f t="shared" si="180"/>
        <v>.</v>
      </c>
      <c r="M621" s="3">
        <v>315</v>
      </c>
      <c r="N621" s="20" t="str">
        <f>IF(B621=B620, N620, IF(M621=".",".",IF(M621&lt;22.5,"N",IF(M621&lt;67.5,"NE",IF(M621&lt;112.5,"E",IF(M621&lt;157.5,"SE",IF(M621&lt;202.5,"S",IF(M621&lt;247.5,"SW",IF(M621&lt;292.5,"W",IF(M621&lt;337.5,"NW","N"))))))))))</f>
        <v>SW</v>
      </c>
      <c r="O621" s="20" t="str">
        <f t="shared" si="169"/>
        <v>.</v>
      </c>
      <c r="P621" s="20" t="str">
        <f t="shared" si="182"/>
        <v>.</v>
      </c>
      <c r="Q621" s="21">
        <f t="shared" si="170"/>
        <v>0</v>
      </c>
      <c r="R621" s="21">
        <f t="shared" si="171"/>
        <v>0</v>
      </c>
      <c r="S621" s="8">
        <v>0</v>
      </c>
      <c r="T621" s="21" t="s">
        <v>4</v>
      </c>
      <c r="U621" s="21" t="str">
        <f t="shared" si="181"/>
        <v>.</v>
      </c>
      <c r="V621" s="3" t="s">
        <v>7</v>
      </c>
      <c r="W621" s="3">
        <v>4.5</v>
      </c>
      <c r="X621" s="3" t="s">
        <v>22</v>
      </c>
      <c r="Y621" s="14">
        <v>2</v>
      </c>
      <c r="Z621" s="14">
        <v>1</v>
      </c>
      <c r="AA621" s="14">
        <v>0</v>
      </c>
      <c r="AB621" s="23">
        <f t="shared" si="183"/>
        <v>0</v>
      </c>
      <c r="AC621" s="3" t="s">
        <v>311</v>
      </c>
      <c r="AD621" s="25">
        <v>1</v>
      </c>
      <c r="AE621" s="20">
        <f t="shared" si="172"/>
        <v>0</v>
      </c>
      <c r="AF621" s="20">
        <f t="shared" si="173"/>
        <v>0</v>
      </c>
      <c r="AG621" s="20">
        <f t="shared" si="179"/>
        <v>1</v>
      </c>
      <c r="AH621" s="20">
        <f t="shared" si="174"/>
        <v>0</v>
      </c>
      <c r="AI621" s="20">
        <f t="shared" si="175"/>
        <v>-70.710678118654769</v>
      </c>
      <c r="AJ621" s="20">
        <f t="shared" si="176"/>
        <v>70.710678118654741</v>
      </c>
      <c r="AK621" s="20">
        <f t="shared" si="177"/>
        <v>0</v>
      </c>
      <c r="AL621" s="19">
        <v>100</v>
      </c>
      <c r="AM621" s="23">
        <f t="shared" si="178"/>
        <v>30.48</v>
      </c>
      <c r="AN621" s="19">
        <v>5.497787143782138</v>
      </c>
    </row>
    <row r="622" spans="1:40" ht="13.5" thickBot="1" x14ac:dyDescent="0.25">
      <c r="A622" s="5">
        <v>42572</v>
      </c>
      <c r="B622" s="3">
        <v>61</v>
      </c>
      <c r="C622" s="26" t="s">
        <v>359</v>
      </c>
      <c r="D622" s="6">
        <v>0.54166666666666663</v>
      </c>
      <c r="E622" s="13">
        <v>13</v>
      </c>
      <c r="F622" s="13">
        <f t="shared" si="166"/>
        <v>220.99999999999994</v>
      </c>
      <c r="G622" s="3" t="s">
        <v>4</v>
      </c>
      <c r="H622" s="3" t="s">
        <v>4</v>
      </c>
      <c r="I622" s="3">
        <v>29.6</v>
      </c>
      <c r="J622" s="20" t="str">
        <f t="shared" si="167"/>
        <v>.</v>
      </c>
      <c r="K622" s="20" t="str">
        <f t="shared" si="168"/>
        <v>.</v>
      </c>
      <c r="L622" s="20" t="str">
        <f t="shared" si="180"/>
        <v>.</v>
      </c>
      <c r="M622" s="3">
        <v>315</v>
      </c>
      <c r="N622" s="20" t="str">
        <f>IF(B622=B622, N621, IF(M622=".",".",IF(M622&lt;22.5,"N",IF(M622&lt;67.5,"NE",IF(M622&lt;112.5,"E",IF(M622&lt;157.5,"SE",IF(M622&lt;202.5,"S",IF(M622&lt;247.5,"SW",IF(M622&lt;292.5,"W",IF(M622&lt;337.5,"NW","N"))))))))))</f>
        <v>SW</v>
      </c>
      <c r="O622" s="20" t="str">
        <f t="shared" si="169"/>
        <v>.</v>
      </c>
      <c r="P622" s="20" t="str">
        <f t="shared" si="182"/>
        <v>.</v>
      </c>
      <c r="Q622" s="21">
        <f t="shared" si="170"/>
        <v>0</v>
      </c>
      <c r="R622" s="21">
        <f t="shared" si="171"/>
        <v>0</v>
      </c>
      <c r="S622" s="8">
        <v>0</v>
      </c>
      <c r="T622" s="21" t="s">
        <v>4</v>
      </c>
      <c r="U622" s="21" t="str">
        <f t="shared" si="181"/>
        <v>.</v>
      </c>
      <c r="V622" s="3" t="s">
        <v>7</v>
      </c>
      <c r="W622" s="3">
        <v>1.9</v>
      </c>
      <c r="X622" s="3" t="s">
        <v>169</v>
      </c>
      <c r="Y622" s="14">
        <v>2</v>
      </c>
      <c r="Z622" s="14">
        <v>1</v>
      </c>
      <c r="AA622" s="14">
        <v>0</v>
      </c>
      <c r="AB622" s="23">
        <f t="shared" si="183"/>
        <v>0</v>
      </c>
      <c r="AC622" s="3" t="s">
        <v>311</v>
      </c>
      <c r="AD622" s="25">
        <v>1</v>
      </c>
      <c r="AE622" s="20">
        <f t="shared" si="172"/>
        <v>0</v>
      </c>
      <c r="AF622" s="20">
        <f t="shared" si="173"/>
        <v>0</v>
      </c>
      <c r="AG622" s="20">
        <f t="shared" si="179"/>
        <v>1</v>
      </c>
      <c r="AH622" s="20">
        <f t="shared" si="174"/>
        <v>0</v>
      </c>
      <c r="AI622" s="20">
        <f t="shared" si="175"/>
        <v>-70.710678118654769</v>
      </c>
      <c r="AJ622" s="20">
        <f t="shared" si="176"/>
        <v>70.710678118654741</v>
      </c>
      <c r="AK622" s="20">
        <f t="shared" si="177"/>
        <v>0</v>
      </c>
      <c r="AL622" s="19">
        <v>100</v>
      </c>
      <c r="AM622" s="23">
        <f t="shared" si="178"/>
        <v>30.48</v>
      </c>
      <c r="AN622" s="19">
        <v>5.497787143782138</v>
      </c>
    </row>
    <row r="623" spans="1:40" ht="13.5" thickBot="1" x14ac:dyDescent="0.25">
      <c r="A623" s="5">
        <v>42572</v>
      </c>
      <c r="B623" s="3">
        <v>61</v>
      </c>
      <c r="C623" s="26" t="s">
        <v>359</v>
      </c>
      <c r="D623" s="6">
        <v>0.58263888888888882</v>
      </c>
      <c r="E623" s="13">
        <v>14</v>
      </c>
      <c r="F623" s="13">
        <f t="shared" si="166"/>
        <v>279.99999999999989</v>
      </c>
      <c r="G623" s="3" t="s">
        <v>4</v>
      </c>
      <c r="H623" s="3" t="s">
        <v>4</v>
      </c>
      <c r="I623" s="3">
        <v>30.5</v>
      </c>
      <c r="J623" s="20" t="str">
        <f t="shared" si="167"/>
        <v>.</v>
      </c>
      <c r="K623" s="20" t="str">
        <f t="shared" si="168"/>
        <v>.</v>
      </c>
      <c r="L623" s="20" t="str">
        <f t="shared" si="180"/>
        <v>.</v>
      </c>
      <c r="M623" s="3">
        <v>315</v>
      </c>
      <c r="N623" s="20" t="str">
        <f>IF(B623=B622, N622, IF(M623=".",".",IF(M623&lt;22.5,"N",IF(M623&lt;67.5,"NE",IF(M623&lt;112.5,"E",IF(M623&lt;157.5,"SE",IF(M623&lt;202.5,"S",IF(M623&lt;247.5,"SW",IF(M623&lt;292.5,"W",IF(M623&lt;337.5,"NW","N"))))))))))</f>
        <v>SW</v>
      </c>
      <c r="O623" s="20" t="str">
        <f t="shared" si="169"/>
        <v>.</v>
      </c>
      <c r="P623" s="20" t="str">
        <f t="shared" si="182"/>
        <v>.</v>
      </c>
      <c r="Q623" s="21">
        <f t="shared" si="170"/>
        <v>0</v>
      </c>
      <c r="R623" s="21">
        <f t="shared" si="171"/>
        <v>0</v>
      </c>
      <c r="S623" s="8">
        <v>0</v>
      </c>
      <c r="T623" s="21" t="s">
        <v>4</v>
      </c>
      <c r="U623" s="21" t="str">
        <f t="shared" si="181"/>
        <v>.</v>
      </c>
      <c r="V623" s="3" t="s">
        <v>7</v>
      </c>
      <c r="W623" s="3">
        <v>1.8</v>
      </c>
      <c r="X623" s="3" t="s">
        <v>173</v>
      </c>
      <c r="Y623" s="14">
        <v>2</v>
      </c>
      <c r="Z623" s="14">
        <v>1</v>
      </c>
      <c r="AA623" s="14">
        <v>0</v>
      </c>
      <c r="AB623" s="23">
        <f t="shared" si="183"/>
        <v>0</v>
      </c>
      <c r="AC623" s="3" t="s">
        <v>311</v>
      </c>
      <c r="AD623" s="25">
        <v>1</v>
      </c>
      <c r="AE623" s="20">
        <f t="shared" si="172"/>
        <v>0</v>
      </c>
      <c r="AF623" s="20">
        <f t="shared" si="173"/>
        <v>0</v>
      </c>
      <c r="AG623" s="20">
        <f t="shared" si="179"/>
        <v>1</v>
      </c>
      <c r="AH623" s="20">
        <f t="shared" si="174"/>
        <v>0</v>
      </c>
      <c r="AI623" s="20">
        <f t="shared" si="175"/>
        <v>-70.710678118654769</v>
      </c>
      <c r="AJ623" s="20">
        <f t="shared" si="176"/>
        <v>70.710678118654741</v>
      </c>
      <c r="AK623" s="20">
        <f t="shared" si="177"/>
        <v>0</v>
      </c>
      <c r="AL623" s="19">
        <v>100</v>
      </c>
      <c r="AM623" s="23">
        <f t="shared" si="178"/>
        <v>30.48</v>
      </c>
      <c r="AN623" s="19">
        <v>5.497787143782138</v>
      </c>
    </row>
    <row r="624" spans="1:40" ht="13.5" thickBot="1" x14ac:dyDescent="0.25">
      <c r="A624" s="5">
        <v>42572</v>
      </c>
      <c r="B624" s="3">
        <v>61</v>
      </c>
      <c r="C624" s="26" t="s">
        <v>359</v>
      </c>
      <c r="D624" s="6">
        <v>0.62430555555555556</v>
      </c>
      <c r="E624" s="13">
        <v>15</v>
      </c>
      <c r="F624" s="13">
        <f t="shared" si="166"/>
        <v>340</v>
      </c>
      <c r="G624" s="3" t="s">
        <v>4</v>
      </c>
      <c r="H624" s="3" t="s">
        <v>4</v>
      </c>
      <c r="I624" s="3">
        <v>28.7</v>
      </c>
      <c r="J624" s="20" t="str">
        <f t="shared" si="167"/>
        <v>.</v>
      </c>
      <c r="K624" s="20" t="str">
        <f t="shared" si="168"/>
        <v>.</v>
      </c>
      <c r="L624" s="20" t="str">
        <f t="shared" si="180"/>
        <v>.</v>
      </c>
      <c r="M624" s="3">
        <v>315</v>
      </c>
      <c r="N624" s="20" t="str">
        <f>IF(B624=B624, N623, IF(M624=".",".",IF(M624&lt;22.5,"N",IF(M624&lt;67.5,"NE",IF(M624&lt;112.5,"E",IF(M624&lt;157.5,"SE",IF(M624&lt;202.5,"S",IF(M624&lt;247.5,"SW",IF(M624&lt;292.5,"W",IF(M624&lt;337.5,"NW","N"))))))))))</f>
        <v>SW</v>
      </c>
      <c r="O624" s="20" t="str">
        <f t="shared" si="169"/>
        <v>.</v>
      </c>
      <c r="P624" s="20" t="str">
        <f t="shared" si="182"/>
        <v>.</v>
      </c>
      <c r="Q624" s="21">
        <f t="shared" si="170"/>
        <v>0</v>
      </c>
      <c r="R624" s="21">
        <f t="shared" si="171"/>
        <v>0</v>
      </c>
      <c r="S624" s="8">
        <v>0</v>
      </c>
      <c r="T624" s="21" t="s">
        <v>4</v>
      </c>
      <c r="U624" s="21" t="str">
        <f t="shared" si="181"/>
        <v>.</v>
      </c>
      <c r="V624" s="3" t="s">
        <v>7</v>
      </c>
      <c r="W624" s="3">
        <v>0.1</v>
      </c>
      <c r="X624" s="3" t="s">
        <v>175</v>
      </c>
      <c r="Y624" s="14">
        <v>2</v>
      </c>
      <c r="Z624" s="14">
        <v>1</v>
      </c>
      <c r="AA624" s="14">
        <v>0</v>
      </c>
      <c r="AB624" s="23">
        <f t="shared" si="183"/>
        <v>0</v>
      </c>
      <c r="AC624" s="3" t="s">
        <v>311</v>
      </c>
      <c r="AD624" s="25">
        <v>1</v>
      </c>
      <c r="AE624" s="20">
        <f t="shared" si="172"/>
        <v>0</v>
      </c>
      <c r="AF624" s="20">
        <f t="shared" si="173"/>
        <v>0</v>
      </c>
      <c r="AG624" s="20">
        <f t="shared" si="179"/>
        <v>1</v>
      </c>
      <c r="AH624" s="20">
        <f t="shared" si="174"/>
        <v>0</v>
      </c>
      <c r="AI624" s="20">
        <f t="shared" si="175"/>
        <v>-70.710678118654769</v>
      </c>
      <c r="AJ624" s="20">
        <f t="shared" si="176"/>
        <v>70.710678118654741</v>
      </c>
      <c r="AK624" s="20">
        <f t="shared" si="177"/>
        <v>0</v>
      </c>
      <c r="AL624" s="19">
        <v>100</v>
      </c>
      <c r="AM624" s="23">
        <f t="shared" si="178"/>
        <v>30.48</v>
      </c>
      <c r="AN624" s="19">
        <v>5.497787143782138</v>
      </c>
    </row>
    <row r="625" spans="1:40" ht="13.5" thickBot="1" x14ac:dyDescent="0.25">
      <c r="A625" s="5">
        <v>42572</v>
      </c>
      <c r="B625" s="3">
        <v>61</v>
      </c>
      <c r="C625" s="26" t="s">
        <v>359</v>
      </c>
      <c r="D625" s="6">
        <v>0.66527777777777775</v>
      </c>
      <c r="E625" s="13">
        <v>16</v>
      </c>
      <c r="F625" s="13">
        <f t="shared" si="166"/>
        <v>398.99999999999994</v>
      </c>
      <c r="G625" s="3" t="s">
        <v>4</v>
      </c>
      <c r="H625" s="3" t="s">
        <v>4</v>
      </c>
      <c r="I625" s="3">
        <v>27</v>
      </c>
      <c r="J625" s="20" t="str">
        <f t="shared" si="167"/>
        <v>.</v>
      </c>
      <c r="K625" s="20" t="str">
        <f t="shared" si="168"/>
        <v>.</v>
      </c>
      <c r="L625" s="20" t="str">
        <f t="shared" si="180"/>
        <v>.</v>
      </c>
      <c r="M625" s="3">
        <v>315</v>
      </c>
      <c r="N625" s="20" t="str">
        <f>IF(B625=B624, N624, IF(M625=".",".",IF(M625&lt;22.5,"N",IF(M625&lt;67.5,"NE",IF(M625&lt;112.5,"E",IF(M625&lt;157.5,"SE",IF(M625&lt;202.5,"S",IF(M625&lt;247.5,"SW",IF(M625&lt;292.5,"W",IF(M625&lt;337.5,"NW","N"))))))))))</f>
        <v>SW</v>
      </c>
      <c r="O625" s="20" t="str">
        <f t="shared" si="169"/>
        <v>.</v>
      </c>
      <c r="P625" s="20" t="str">
        <f t="shared" si="182"/>
        <v>.</v>
      </c>
      <c r="Q625" s="21">
        <f t="shared" si="170"/>
        <v>0</v>
      </c>
      <c r="R625" s="21">
        <f t="shared" si="171"/>
        <v>0</v>
      </c>
      <c r="S625" s="8">
        <v>0</v>
      </c>
      <c r="T625" s="21" t="s">
        <v>4</v>
      </c>
      <c r="U625" s="21" t="str">
        <f t="shared" si="181"/>
        <v>.</v>
      </c>
      <c r="V625" s="3" t="s">
        <v>6</v>
      </c>
      <c r="W625" s="3">
        <v>1.4</v>
      </c>
      <c r="X625" s="3" t="s">
        <v>4</v>
      </c>
      <c r="Y625" s="14">
        <v>2</v>
      </c>
      <c r="Z625" s="14">
        <v>1</v>
      </c>
      <c r="AA625" s="14">
        <v>0</v>
      </c>
      <c r="AB625" s="23">
        <f t="shared" si="183"/>
        <v>0</v>
      </c>
      <c r="AC625" s="3" t="s">
        <v>311</v>
      </c>
      <c r="AD625" s="25">
        <v>1</v>
      </c>
      <c r="AE625" s="20">
        <f t="shared" si="172"/>
        <v>0</v>
      </c>
      <c r="AF625" s="20">
        <f t="shared" si="173"/>
        <v>0</v>
      </c>
      <c r="AG625" s="20">
        <f t="shared" si="179"/>
        <v>1</v>
      </c>
      <c r="AH625" s="20">
        <f t="shared" si="174"/>
        <v>0</v>
      </c>
      <c r="AI625" s="20">
        <f t="shared" si="175"/>
        <v>-70.710678118654769</v>
      </c>
      <c r="AJ625" s="20">
        <f t="shared" si="176"/>
        <v>70.710678118654741</v>
      </c>
      <c r="AK625" s="20">
        <f t="shared" si="177"/>
        <v>0</v>
      </c>
      <c r="AL625" s="19">
        <v>100</v>
      </c>
      <c r="AM625" s="23">
        <f t="shared" si="178"/>
        <v>30.48</v>
      </c>
      <c r="AN625" s="19">
        <v>5.497787143782138</v>
      </c>
    </row>
    <row r="626" spans="1:40" ht="13.5" thickBot="1" x14ac:dyDescent="0.25">
      <c r="A626" s="5">
        <v>42572</v>
      </c>
      <c r="B626" s="3">
        <v>61</v>
      </c>
      <c r="C626" s="26" t="s">
        <v>359</v>
      </c>
      <c r="D626" s="6">
        <v>0.70763888888888893</v>
      </c>
      <c r="E626" s="13">
        <v>17</v>
      </c>
      <c r="F626" s="13">
        <f t="shared" si="166"/>
        <v>460.00000000000006</v>
      </c>
      <c r="G626" s="3" t="s">
        <v>4</v>
      </c>
      <c r="H626" s="3" t="s">
        <v>4</v>
      </c>
      <c r="I626" s="3">
        <v>24.2</v>
      </c>
      <c r="J626" s="20" t="str">
        <f t="shared" si="167"/>
        <v>.</v>
      </c>
      <c r="K626" s="20" t="str">
        <f t="shared" si="168"/>
        <v>.</v>
      </c>
      <c r="L626" s="20" t="str">
        <f t="shared" si="180"/>
        <v>.</v>
      </c>
      <c r="M626" s="3">
        <v>315</v>
      </c>
      <c r="N626" s="20" t="str">
        <f>IF(B626=B626, N625, IF(M626=".",".",IF(M626&lt;22.5,"N",IF(M626&lt;67.5,"NE",IF(M626&lt;112.5,"E",IF(M626&lt;157.5,"SE",IF(M626&lt;202.5,"S",IF(M626&lt;247.5,"SW",IF(M626&lt;292.5,"W",IF(M626&lt;337.5,"NW","N"))))))))))</f>
        <v>SW</v>
      </c>
      <c r="O626" s="20" t="str">
        <f t="shared" si="169"/>
        <v>.</v>
      </c>
      <c r="P626" s="20" t="str">
        <f t="shared" si="182"/>
        <v>.</v>
      </c>
      <c r="Q626" s="21">
        <f t="shared" si="170"/>
        <v>0</v>
      </c>
      <c r="R626" s="21">
        <f t="shared" si="171"/>
        <v>0</v>
      </c>
      <c r="S626" s="8">
        <v>0</v>
      </c>
      <c r="T626" s="21" t="s">
        <v>4</v>
      </c>
      <c r="U626" s="21" t="str">
        <f t="shared" si="181"/>
        <v>.</v>
      </c>
      <c r="V626" s="3" t="s">
        <v>7</v>
      </c>
      <c r="W626" s="3">
        <v>1.8</v>
      </c>
      <c r="X626" s="3" t="s">
        <v>178</v>
      </c>
      <c r="Y626" s="14">
        <v>2</v>
      </c>
      <c r="Z626" s="14">
        <v>1</v>
      </c>
      <c r="AA626" s="14">
        <v>0</v>
      </c>
      <c r="AB626" s="23">
        <f t="shared" si="183"/>
        <v>0</v>
      </c>
      <c r="AC626" s="3" t="s">
        <v>311</v>
      </c>
      <c r="AD626" s="25">
        <v>1</v>
      </c>
      <c r="AE626" s="20">
        <f t="shared" si="172"/>
        <v>0</v>
      </c>
      <c r="AF626" s="20">
        <f t="shared" si="173"/>
        <v>0</v>
      </c>
      <c r="AG626" s="20">
        <f t="shared" si="179"/>
        <v>1</v>
      </c>
      <c r="AH626" s="20">
        <f t="shared" si="174"/>
        <v>0</v>
      </c>
      <c r="AI626" s="20">
        <f t="shared" si="175"/>
        <v>-70.710678118654769</v>
      </c>
      <c r="AJ626" s="20">
        <f t="shared" si="176"/>
        <v>70.710678118654741</v>
      </c>
      <c r="AK626" s="20">
        <f t="shared" si="177"/>
        <v>0</v>
      </c>
      <c r="AL626" s="19">
        <v>100</v>
      </c>
      <c r="AM626" s="23">
        <f t="shared" si="178"/>
        <v>30.48</v>
      </c>
      <c r="AN626" s="19">
        <v>5.497787143782138</v>
      </c>
    </row>
    <row r="627" spans="1:40" ht="13.5" thickBot="1" x14ac:dyDescent="0.25">
      <c r="A627" s="5">
        <v>42572</v>
      </c>
      <c r="B627" s="3">
        <v>61</v>
      </c>
      <c r="C627" s="26" t="s">
        <v>359</v>
      </c>
      <c r="D627" s="6">
        <v>0.74652777777777779</v>
      </c>
      <c r="E627" s="13">
        <v>18</v>
      </c>
      <c r="F627" s="13">
        <f t="shared" si="166"/>
        <v>516</v>
      </c>
      <c r="G627" s="3" t="s">
        <v>4</v>
      </c>
      <c r="H627" s="3" t="s">
        <v>4</v>
      </c>
      <c r="I627" s="3">
        <v>23.9</v>
      </c>
      <c r="J627" s="20" t="str">
        <f t="shared" si="167"/>
        <v>.</v>
      </c>
      <c r="K627" s="20" t="str">
        <f t="shared" si="168"/>
        <v>.</v>
      </c>
      <c r="L627" s="20" t="str">
        <f t="shared" si="180"/>
        <v>.</v>
      </c>
      <c r="M627" s="3">
        <v>315</v>
      </c>
      <c r="N627" s="20" t="str">
        <f>IF(B627=B626, N626, IF(M627=".",".",IF(M627&lt;22.5,"N",IF(M627&lt;67.5,"NE",IF(M627&lt;112.5,"E",IF(M627&lt;157.5,"SE",IF(M627&lt;202.5,"S",IF(M627&lt;247.5,"SW",IF(M627&lt;292.5,"W",IF(M627&lt;337.5,"NW","N"))))))))))</f>
        <v>SW</v>
      </c>
      <c r="O627" s="20" t="str">
        <f t="shared" si="169"/>
        <v>.</v>
      </c>
      <c r="P627" s="20" t="str">
        <f t="shared" si="182"/>
        <v>.</v>
      </c>
      <c r="Q627" s="21">
        <f t="shared" si="170"/>
        <v>0</v>
      </c>
      <c r="R627" s="21">
        <f t="shared" si="171"/>
        <v>0</v>
      </c>
      <c r="S627" s="8">
        <v>0</v>
      </c>
      <c r="T627" s="21" t="s">
        <v>4</v>
      </c>
      <c r="U627" s="21" t="str">
        <f t="shared" si="181"/>
        <v>.</v>
      </c>
      <c r="V627" s="3" t="s">
        <v>6</v>
      </c>
      <c r="W627" s="3">
        <v>0.7</v>
      </c>
      <c r="X627" s="3" t="s">
        <v>4</v>
      </c>
      <c r="Y627" s="14">
        <v>2</v>
      </c>
      <c r="Z627" s="14">
        <v>1</v>
      </c>
      <c r="AA627" s="14">
        <v>0</v>
      </c>
      <c r="AB627" s="23">
        <f t="shared" si="183"/>
        <v>0</v>
      </c>
      <c r="AC627" s="3" t="s">
        <v>311</v>
      </c>
      <c r="AD627" s="25">
        <v>1</v>
      </c>
      <c r="AE627" s="20">
        <f t="shared" si="172"/>
        <v>0</v>
      </c>
      <c r="AF627" s="20">
        <f t="shared" si="173"/>
        <v>0</v>
      </c>
      <c r="AG627" s="20">
        <f t="shared" si="179"/>
        <v>1</v>
      </c>
      <c r="AH627" s="20">
        <f t="shared" si="174"/>
        <v>0</v>
      </c>
      <c r="AI627" s="20">
        <f t="shared" si="175"/>
        <v>-70.710678118654769</v>
      </c>
      <c r="AJ627" s="20">
        <f t="shared" si="176"/>
        <v>70.710678118654741</v>
      </c>
      <c r="AK627" s="20">
        <f t="shared" si="177"/>
        <v>0</v>
      </c>
      <c r="AL627" s="19">
        <v>100</v>
      </c>
      <c r="AM627" s="23">
        <f t="shared" si="178"/>
        <v>30.48</v>
      </c>
      <c r="AN627" s="19">
        <v>5.497787143782138</v>
      </c>
    </row>
    <row r="628" spans="1:40" ht="13.5" thickBot="1" x14ac:dyDescent="0.25">
      <c r="A628" s="5">
        <v>42572</v>
      </c>
      <c r="B628" s="3">
        <v>61</v>
      </c>
      <c r="C628" s="26" t="s">
        <v>359</v>
      </c>
      <c r="D628" s="6">
        <v>0.78888888888888886</v>
      </c>
      <c r="E628" s="18">
        <v>19</v>
      </c>
      <c r="F628" s="13">
        <f t="shared" si="166"/>
        <v>577</v>
      </c>
      <c r="G628" s="3" t="s">
        <v>4</v>
      </c>
      <c r="H628" s="3" t="s">
        <v>4</v>
      </c>
      <c r="I628" s="3">
        <v>26.8</v>
      </c>
      <c r="J628" s="20" t="str">
        <f t="shared" si="167"/>
        <v>.</v>
      </c>
      <c r="K628" s="20" t="str">
        <f t="shared" si="168"/>
        <v>.</v>
      </c>
      <c r="L628" s="20" t="str">
        <f t="shared" si="180"/>
        <v>.</v>
      </c>
      <c r="M628" s="3">
        <v>315</v>
      </c>
      <c r="N628" s="20" t="str">
        <f>IF(B628=B628, N627, IF(M628=".",".",IF(M628&lt;22.5,"N",IF(M628&lt;67.5,"NE",IF(M628&lt;112.5,"E",IF(M628&lt;157.5,"SE",IF(M628&lt;202.5,"S",IF(M628&lt;247.5,"SW",IF(M628&lt;292.5,"W",IF(M628&lt;337.5,"NW","N"))))))))))</f>
        <v>SW</v>
      </c>
      <c r="O628" s="20" t="str">
        <f t="shared" si="169"/>
        <v>.</v>
      </c>
      <c r="P628" s="20" t="str">
        <f t="shared" si="182"/>
        <v>.</v>
      </c>
      <c r="Q628" s="21">
        <f t="shared" si="170"/>
        <v>0</v>
      </c>
      <c r="R628" s="21">
        <f t="shared" si="171"/>
        <v>0</v>
      </c>
      <c r="S628" s="8">
        <v>0</v>
      </c>
      <c r="T628" s="21">
        <f>SQRT((AJ628-AJ618)^2+(AI628-AI618)^2)</f>
        <v>0</v>
      </c>
      <c r="U628" s="21">
        <f t="shared" si="181"/>
        <v>0</v>
      </c>
      <c r="V628" s="3" t="s">
        <v>6</v>
      </c>
      <c r="W628" s="3">
        <v>0</v>
      </c>
      <c r="X628" s="3" t="s">
        <v>4</v>
      </c>
      <c r="Y628" s="14">
        <v>2</v>
      </c>
      <c r="Z628" s="14">
        <v>1</v>
      </c>
      <c r="AA628" s="14">
        <v>0</v>
      </c>
      <c r="AB628" s="23">
        <f t="shared" si="183"/>
        <v>0</v>
      </c>
      <c r="AC628" s="3" t="s">
        <v>311</v>
      </c>
      <c r="AD628" s="25">
        <v>1</v>
      </c>
      <c r="AE628" s="20">
        <f t="shared" si="172"/>
        <v>0</v>
      </c>
      <c r="AF628" s="20">
        <f t="shared" si="173"/>
        <v>0</v>
      </c>
      <c r="AG628" s="20">
        <f t="shared" si="179"/>
        <v>1</v>
      </c>
      <c r="AH628" s="20">
        <f t="shared" si="174"/>
        <v>0</v>
      </c>
      <c r="AI628" s="20">
        <f t="shared" si="175"/>
        <v>-70.710678118654769</v>
      </c>
      <c r="AJ628" s="20">
        <f t="shared" si="176"/>
        <v>70.710678118654741</v>
      </c>
      <c r="AK628" s="20">
        <f t="shared" si="177"/>
        <v>0</v>
      </c>
      <c r="AL628" s="19">
        <v>100</v>
      </c>
      <c r="AM628" s="23">
        <f t="shared" si="178"/>
        <v>30.48</v>
      </c>
      <c r="AN628" s="19">
        <v>5.497787143782138</v>
      </c>
    </row>
    <row r="629" spans="1:40" ht="13.5" thickBot="1" x14ac:dyDescent="0.25">
      <c r="A629" s="5">
        <v>42572</v>
      </c>
      <c r="B629" s="3">
        <v>62</v>
      </c>
      <c r="C629" s="26" t="s">
        <v>358</v>
      </c>
      <c r="D629" s="6">
        <v>0.3888888888888889</v>
      </c>
      <c r="E629" s="13">
        <v>9</v>
      </c>
      <c r="F629" s="13">
        <f t="shared" si="166"/>
        <v>0</v>
      </c>
      <c r="G629" s="3">
        <v>20</v>
      </c>
      <c r="H629" s="3" t="s">
        <v>366</v>
      </c>
      <c r="I629" s="3">
        <v>22.9</v>
      </c>
      <c r="J629" s="20" t="str">
        <f t="shared" si="167"/>
        <v>.</v>
      </c>
      <c r="K629" s="20" t="str">
        <f t="shared" si="168"/>
        <v>.</v>
      </c>
      <c r="L629" s="20" t="str">
        <f t="shared" si="180"/>
        <v>.</v>
      </c>
      <c r="M629" s="3">
        <v>45</v>
      </c>
      <c r="N629" s="20" t="str">
        <f>IF(B629=B628, N628, IF(M629=".",".",IF(M629&lt;22.5,"N",IF(M629&lt;67.5,"NE",IF(M629&lt;112.5,"E",IF(M629&lt;157.5,"SE",IF(M629&lt;202.5,"S",IF(M629&lt;247.5,"SW",IF(M629&lt;292.5,"W",IF(M629&lt;337.5,"NW","N"))))))))))</f>
        <v>NE</v>
      </c>
      <c r="O629" s="20" t="str">
        <f t="shared" si="169"/>
        <v>.</v>
      </c>
      <c r="P629" s="20" t="str">
        <f t="shared" si="182"/>
        <v>.</v>
      </c>
      <c r="Q629" s="21">
        <f t="shared" si="170"/>
        <v>0</v>
      </c>
      <c r="R629" s="21">
        <f t="shared" si="171"/>
        <v>0</v>
      </c>
      <c r="S629" s="8">
        <v>1</v>
      </c>
      <c r="T629" s="21" t="s">
        <v>4</v>
      </c>
      <c r="U629" s="21" t="str">
        <f t="shared" si="181"/>
        <v>.</v>
      </c>
      <c r="V629" s="3" t="s">
        <v>128</v>
      </c>
      <c r="W629" s="3">
        <v>0</v>
      </c>
      <c r="X629" s="3" t="s">
        <v>4</v>
      </c>
      <c r="Y629" s="14">
        <v>2</v>
      </c>
      <c r="Z629" s="14">
        <v>1</v>
      </c>
      <c r="AA629" s="14">
        <v>0</v>
      </c>
      <c r="AB629" s="23">
        <f t="shared" si="183"/>
        <v>0</v>
      </c>
      <c r="AC629" s="3" t="s">
        <v>312</v>
      </c>
      <c r="AD629" s="25">
        <v>0</v>
      </c>
      <c r="AE629" s="20" t="str">
        <f t="shared" si="172"/>
        <v>.</v>
      </c>
      <c r="AF629" s="20" t="str">
        <f t="shared" si="173"/>
        <v>.</v>
      </c>
      <c r="AG629" s="20" t="str">
        <f t="shared" si="179"/>
        <v>.</v>
      </c>
      <c r="AH629" s="20" t="str">
        <f t="shared" si="174"/>
        <v>.</v>
      </c>
      <c r="AI629" s="20">
        <f t="shared" si="175"/>
        <v>70.710678118654741</v>
      </c>
      <c r="AJ629" s="20">
        <f t="shared" si="176"/>
        <v>70.710678118654755</v>
      </c>
      <c r="AK629" s="20" t="str">
        <f t="shared" si="177"/>
        <v>.</v>
      </c>
      <c r="AL629" s="19">
        <v>100</v>
      </c>
      <c r="AM629" s="23">
        <f t="shared" si="178"/>
        <v>30.48</v>
      </c>
      <c r="AN629" s="19">
        <v>0.78539816339744828</v>
      </c>
    </row>
    <row r="630" spans="1:40" ht="13.5" thickBot="1" x14ac:dyDescent="0.25">
      <c r="A630" s="5">
        <v>42572</v>
      </c>
      <c r="B630" s="3">
        <v>62</v>
      </c>
      <c r="C630" s="26" t="s">
        <v>358</v>
      </c>
      <c r="D630" s="6">
        <v>0.41875000000000001</v>
      </c>
      <c r="E630" s="13">
        <v>10</v>
      </c>
      <c r="F630" s="13">
        <f t="shared" si="166"/>
        <v>43.000000000000007</v>
      </c>
      <c r="G630" s="3">
        <v>23</v>
      </c>
      <c r="H630" s="3" t="s">
        <v>366</v>
      </c>
      <c r="I630" s="3">
        <v>23.8</v>
      </c>
      <c r="J630" s="20">
        <f t="shared" si="167"/>
        <v>2.249119333247644</v>
      </c>
      <c r="K630" s="20">
        <f t="shared" si="168"/>
        <v>128.86504541636774</v>
      </c>
      <c r="L630" s="20">
        <f>(K630-MOD(M629+180,360))</f>
        <v>-96.134954583632265</v>
      </c>
      <c r="M630" s="3">
        <v>54</v>
      </c>
      <c r="N630" s="20" t="str">
        <f>IF(B630=B630, N629, IF(M630=".",".",IF(M630&lt;22.5,"N",IF(M630&lt;67.5,"NE",IF(M630&lt;112.5,"E",IF(M630&lt;157.5,"SE",IF(M630&lt;202.5,"S",IF(M630&lt;247.5,"SW",IF(M630&lt;292.5,"W",IF(M630&lt;337.5,"NW","N"))))))))))</f>
        <v>NE</v>
      </c>
      <c r="O630" s="20" t="str">
        <f t="shared" si="169"/>
        <v>SE</v>
      </c>
      <c r="P630" s="20">
        <f t="shared" si="182"/>
        <v>4</v>
      </c>
      <c r="Q630" s="21">
        <f t="shared" si="170"/>
        <v>16.205560272331322</v>
      </c>
      <c r="R630" s="21">
        <f t="shared" si="171"/>
        <v>16.205560272331322</v>
      </c>
      <c r="S630" s="8">
        <v>1</v>
      </c>
      <c r="T630" s="21" t="s">
        <v>4</v>
      </c>
      <c r="U630" s="21" t="str">
        <f t="shared" si="181"/>
        <v>.</v>
      </c>
      <c r="V630" s="3" t="s">
        <v>14</v>
      </c>
      <c r="W630" s="3">
        <v>0.2</v>
      </c>
      <c r="X630" s="3" t="s">
        <v>4</v>
      </c>
      <c r="Y630" s="14">
        <v>2</v>
      </c>
      <c r="Z630" s="14">
        <v>1</v>
      </c>
      <c r="AA630" s="14">
        <v>0</v>
      </c>
      <c r="AB630" s="23">
        <f t="shared" si="183"/>
        <v>0</v>
      </c>
      <c r="AC630" s="3" t="s">
        <v>312</v>
      </c>
      <c r="AD630" s="25">
        <v>0</v>
      </c>
      <c r="AE630" s="20">
        <f t="shared" si="172"/>
        <v>-10.168797132530024</v>
      </c>
      <c r="AF630" s="20">
        <f t="shared" si="173"/>
        <v>-10.168797132530024</v>
      </c>
      <c r="AG630" s="20">
        <f t="shared" si="179"/>
        <v>1</v>
      </c>
      <c r="AH630" s="20">
        <f t="shared" si="174"/>
        <v>16.205560272331322</v>
      </c>
      <c r="AI630" s="20">
        <f t="shared" si="175"/>
        <v>83.328750420619585</v>
      </c>
      <c r="AJ630" s="20">
        <f t="shared" si="176"/>
        <v>60.541880986124731</v>
      </c>
      <c r="AK630" s="20">
        <f t="shared" si="177"/>
        <v>12.618072301964844</v>
      </c>
      <c r="AL630" s="19">
        <v>103</v>
      </c>
      <c r="AM630" s="23">
        <f t="shared" si="178"/>
        <v>31.394400000000001</v>
      </c>
      <c r="AN630" s="19">
        <v>0.94247779607693793</v>
      </c>
    </row>
    <row r="631" spans="1:40" ht="13.5" thickBot="1" x14ac:dyDescent="0.25">
      <c r="A631" s="5">
        <v>42572</v>
      </c>
      <c r="B631" s="3">
        <v>62</v>
      </c>
      <c r="C631" s="26" t="s">
        <v>358</v>
      </c>
      <c r="D631" s="6">
        <v>0.45902777777777781</v>
      </c>
      <c r="E631" s="13">
        <v>11</v>
      </c>
      <c r="F631" s="13">
        <f t="shared" si="166"/>
        <v>101.00000000000004</v>
      </c>
      <c r="G631" s="3">
        <v>23.3</v>
      </c>
      <c r="H631" s="3" t="s">
        <v>366</v>
      </c>
      <c r="I631" s="3">
        <v>24</v>
      </c>
      <c r="J631" s="20">
        <f t="shared" si="167"/>
        <v>2.5569073541716918</v>
      </c>
      <c r="K631" s="20">
        <f t="shared" si="168"/>
        <v>146.49999999999994</v>
      </c>
      <c r="L631" s="20">
        <f t="shared" si="180"/>
        <v>17.634954583632208</v>
      </c>
      <c r="M631" s="3">
        <v>59</v>
      </c>
      <c r="N631" s="20" t="str">
        <f>IF(B631=B630, N630, IF(M631=".",".",IF(M631&lt;22.5,"N",IF(M631&lt;67.5,"NE",IF(M631&lt;112.5,"E",IF(M631&lt;157.5,"SE",IF(M631&lt;202.5,"S",IF(M631&lt;247.5,"SW",IF(M631&lt;292.5,"W",IF(M631&lt;337.5,"NW","N"))))))))))</f>
        <v>NE</v>
      </c>
      <c r="O631" s="20" t="str">
        <f t="shared" si="169"/>
        <v>SE</v>
      </c>
      <c r="P631" s="20">
        <f t="shared" si="182"/>
        <v>4</v>
      </c>
      <c r="Q631" s="21">
        <f t="shared" si="170"/>
        <v>8.9855937972592237</v>
      </c>
      <c r="R631" s="21">
        <f t="shared" si="171"/>
        <v>25.191154069590546</v>
      </c>
      <c r="S631" s="8">
        <v>1</v>
      </c>
      <c r="T631" s="21" t="s">
        <v>4</v>
      </c>
      <c r="U631" s="21" t="str">
        <f t="shared" si="181"/>
        <v>.</v>
      </c>
      <c r="V631" s="3" t="s">
        <v>33</v>
      </c>
      <c r="W631" s="3">
        <v>4.7</v>
      </c>
      <c r="X631" s="3" t="s">
        <v>4</v>
      </c>
      <c r="Y631" s="14">
        <v>2</v>
      </c>
      <c r="Z631" s="14">
        <v>1</v>
      </c>
      <c r="AA631" s="14">
        <v>0</v>
      </c>
      <c r="AB631" s="23">
        <f t="shared" si="183"/>
        <v>0</v>
      </c>
      <c r="AC631" s="3" t="s">
        <v>312</v>
      </c>
      <c r="AD631" s="25">
        <v>0</v>
      </c>
      <c r="AE631" s="20">
        <f t="shared" si="172"/>
        <v>-7.4929592703891501</v>
      </c>
      <c r="AF631" s="20">
        <f t="shared" si="173"/>
        <v>-7.4929592703891501</v>
      </c>
      <c r="AG631" s="20">
        <f t="shared" si="179"/>
        <v>1</v>
      </c>
      <c r="AH631" s="20">
        <f t="shared" si="174"/>
        <v>8.9855937972592237</v>
      </c>
      <c r="AI631" s="20">
        <f t="shared" si="175"/>
        <v>88.288231972317575</v>
      </c>
      <c r="AJ631" s="20">
        <f t="shared" si="176"/>
        <v>53.048921715735581</v>
      </c>
      <c r="AK631" s="20">
        <f t="shared" si="177"/>
        <v>4.9594815516979907</v>
      </c>
      <c r="AL631" s="19">
        <v>103</v>
      </c>
      <c r="AM631" s="23">
        <f t="shared" si="178"/>
        <v>31.394400000000001</v>
      </c>
      <c r="AN631" s="19">
        <v>1.0297442586766545</v>
      </c>
    </row>
    <row r="632" spans="1:40" ht="13.5" thickBot="1" x14ac:dyDescent="0.25">
      <c r="A632" s="5">
        <v>42572</v>
      </c>
      <c r="B632" s="3">
        <v>62</v>
      </c>
      <c r="C632" s="26" t="s">
        <v>358</v>
      </c>
      <c r="D632" s="6">
        <v>0.50347222222222221</v>
      </c>
      <c r="E632" s="13">
        <v>12</v>
      </c>
      <c r="F632" s="13">
        <f t="shared" si="166"/>
        <v>164.99999999999997</v>
      </c>
      <c r="G632" s="3">
        <v>33.6</v>
      </c>
      <c r="H632" s="3" t="s">
        <v>365</v>
      </c>
      <c r="I632" s="3">
        <v>27.2</v>
      </c>
      <c r="J632" s="20">
        <f t="shared" si="167"/>
        <v>0.44620472119909516</v>
      </c>
      <c r="K632" s="20">
        <f t="shared" si="168"/>
        <v>334.43435267648027</v>
      </c>
      <c r="L632" s="20">
        <f t="shared" si="180"/>
        <v>-172.06564732351967</v>
      </c>
      <c r="M632" s="3">
        <v>52</v>
      </c>
      <c r="N632" s="20" t="str">
        <f>IF(B632=B631, N631, IF(M632=".",".",IF(M632&lt;22.5,"N",IF(M632&lt;67.5,"NE",IF(M632&lt;112.5,"E",IF(M632&lt;157.5,"SE",IF(M632&lt;202.5,"S",IF(M632&lt;247.5,"SW",IF(M632&lt;292.5,"W",IF(M632&lt;337.5,"NW","N"))))))))))</f>
        <v>NE</v>
      </c>
      <c r="O632" s="20" t="str">
        <f t="shared" si="169"/>
        <v>NW</v>
      </c>
      <c r="P632" s="20">
        <f t="shared" si="182"/>
        <v>8</v>
      </c>
      <c r="Q632" s="21">
        <f t="shared" si="170"/>
        <v>12.854055391128695</v>
      </c>
      <c r="R632" s="21">
        <f t="shared" si="171"/>
        <v>38.045209460719242</v>
      </c>
      <c r="S632" s="8">
        <v>1</v>
      </c>
      <c r="T632" s="21" t="s">
        <v>4</v>
      </c>
      <c r="U632" s="21" t="str">
        <f t="shared" si="181"/>
        <v>.</v>
      </c>
      <c r="V632" s="3" t="s">
        <v>15</v>
      </c>
      <c r="W632" s="3">
        <v>3.5</v>
      </c>
      <c r="X632" s="3" t="s">
        <v>4</v>
      </c>
      <c r="Y632" s="14">
        <v>2</v>
      </c>
      <c r="Z632" s="14">
        <v>1</v>
      </c>
      <c r="AA632" s="14">
        <v>0</v>
      </c>
      <c r="AB632" s="23">
        <f t="shared" si="183"/>
        <v>0</v>
      </c>
      <c r="AC632" s="3" t="s">
        <v>312</v>
      </c>
      <c r="AD632" s="25">
        <v>0</v>
      </c>
      <c r="AE632" s="20">
        <f t="shared" si="172"/>
        <v>11.595533193458543</v>
      </c>
      <c r="AF632" s="20">
        <f t="shared" si="173"/>
        <v>11.595533193458543</v>
      </c>
      <c r="AG632" s="20">
        <f t="shared" si="179"/>
        <v>1</v>
      </c>
      <c r="AH632" s="20">
        <f t="shared" si="174"/>
        <v>12.854055391128695</v>
      </c>
      <c r="AI632" s="20">
        <f t="shared" si="175"/>
        <v>82.741129128705808</v>
      </c>
      <c r="AJ632" s="20">
        <f t="shared" si="176"/>
        <v>64.644454909194124</v>
      </c>
      <c r="AK632" s="20">
        <f t="shared" si="177"/>
        <v>-5.5471028436117678</v>
      </c>
      <c r="AL632" s="19">
        <v>105</v>
      </c>
      <c r="AM632" s="23">
        <f t="shared" si="178"/>
        <v>32.004000000000005</v>
      </c>
      <c r="AN632" s="19">
        <v>0.90757121103705141</v>
      </c>
    </row>
    <row r="633" spans="1:40" ht="13.5" thickBot="1" x14ac:dyDescent="0.25">
      <c r="A633" s="5">
        <v>42572</v>
      </c>
      <c r="B633" s="3">
        <v>62</v>
      </c>
      <c r="C633" s="26" t="s">
        <v>358</v>
      </c>
      <c r="D633" s="6">
        <v>0.5444444444444444</v>
      </c>
      <c r="E633" s="13">
        <v>13</v>
      </c>
      <c r="F633" s="13">
        <f t="shared" si="166"/>
        <v>223.99999999999991</v>
      </c>
      <c r="G633" s="3">
        <v>37.200000000000003</v>
      </c>
      <c r="H633" s="3" t="s">
        <v>365</v>
      </c>
      <c r="I633" s="3">
        <v>31.2</v>
      </c>
      <c r="J633" s="20" t="str">
        <f t="shared" si="167"/>
        <v>.</v>
      </c>
      <c r="K633" s="20" t="str">
        <f t="shared" si="168"/>
        <v>.</v>
      </c>
      <c r="L633" s="20" t="str">
        <f t="shared" si="180"/>
        <v>.</v>
      </c>
      <c r="M633" s="3">
        <v>52</v>
      </c>
      <c r="N633" s="20" t="str">
        <f>IF(B633=B633, N632, IF(M633=".",".",IF(M633&lt;22.5,"N",IF(M633&lt;67.5,"NE",IF(M633&lt;112.5,"E",IF(M633&lt;157.5,"SE",IF(M633&lt;202.5,"S",IF(M633&lt;247.5,"SW",IF(M633&lt;292.5,"W",IF(M633&lt;337.5,"NW","N"))))))))))</f>
        <v>NE</v>
      </c>
      <c r="O633" s="20" t="str">
        <f t="shared" si="169"/>
        <v>.</v>
      </c>
      <c r="P633" s="20" t="str">
        <f t="shared" si="182"/>
        <v>.</v>
      </c>
      <c r="Q633" s="21">
        <f t="shared" si="170"/>
        <v>0</v>
      </c>
      <c r="R633" s="21">
        <f t="shared" si="171"/>
        <v>38.045209460719242</v>
      </c>
      <c r="S633" s="8">
        <v>1</v>
      </c>
      <c r="T633" s="21" t="s">
        <v>4</v>
      </c>
      <c r="U633" s="21" t="str">
        <f t="shared" si="181"/>
        <v>.</v>
      </c>
      <c r="V633" s="3" t="s">
        <v>6</v>
      </c>
      <c r="W633" s="3">
        <v>2.2999999999999998</v>
      </c>
      <c r="X633" s="3" t="s">
        <v>4</v>
      </c>
      <c r="Y633" s="14">
        <v>2</v>
      </c>
      <c r="Z633" s="14">
        <v>1</v>
      </c>
      <c r="AA633" s="14">
        <v>0</v>
      </c>
      <c r="AB633" s="23">
        <f t="shared" si="183"/>
        <v>0</v>
      </c>
      <c r="AC633" s="3" t="s">
        <v>312</v>
      </c>
      <c r="AD633" s="25">
        <v>0</v>
      </c>
      <c r="AE633" s="20">
        <f t="shared" si="172"/>
        <v>0</v>
      </c>
      <c r="AF633" s="20">
        <f t="shared" si="173"/>
        <v>0</v>
      </c>
      <c r="AG633" s="20">
        <f t="shared" si="179"/>
        <v>1</v>
      </c>
      <c r="AH633" s="20">
        <f t="shared" si="174"/>
        <v>0</v>
      </c>
      <c r="AI633" s="20">
        <f t="shared" si="175"/>
        <v>82.741129128705808</v>
      </c>
      <c r="AJ633" s="20">
        <f t="shared" si="176"/>
        <v>64.644454909194124</v>
      </c>
      <c r="AK633" s="20">
        <f t="shared" si="177"/>
        <v>0</v>
      </c>
      <c r="AL633" s="19">
        <v>105</v>
      </c>
      <c r="AM633" s="23">
        <f t="shared" si="178"/>
        <v>32.004000000000005</v>
      </c>
      <c r="AN633" s="19">
        <v>0.90757121103705141</v>
      </c>
    </row>
    <row r="634" spans="1:40" ht="13.5" thickBot="1" x14ac:dyDescent="0.25">
      <c r="A634" s="5">
        <v>42572</v>
      </c>
      <c r="B634" s="3">
        <v>62</v>
      </c>
      <c r="C634" s="26" t="s">
        <v>358</v>
      </c>
      <c r="D634" s="6">
        <v>0.58611111111111114</v>
      </c>
      <c r="E634" s="13">
        <v>14</v>
      </c>
      <c r="F634" s="13">
        <f t="shared" si="166"/>
        <v>284</v>
      </c>
      <c r="G634" s="3">
        <v>31.5</v>
      </c>
      <c r="H634" s="3" t="s">
        <v>366</v>
      </c>
      <c r="I634" s="3">
        <v>30.3</v>
      </c>
      <c r="J634" s="20">
        <f t="shared" si="167"/>
        <v>2.2099517620787008</v>
      </c>
      <c r="K634" s="20">
        <f t="shared" si="168"/>
        <v>126.620908894609</v>
      </c>
      <c r="L634" s="20">
        <f>IF(K634=".",".",IF(K634-K632&gt;180,(K634-K632)-360,IF(K634-K632&lt;-180,-360-(K634-K632),IF(K634-K632&gt;180,360-(K634-K632),K634-K632))))</f>
        <v>-152.18655621812871</v>
      </c>
      <c r="M634" s="3">
        <v>57</v>
      </c>
      <c r="N634" s="20" t="str">
        <f>IF(B634=B633, N633, IF(M634=".",".",IF(M634&lt;22.5,"N",IF(M634&lt;67.5,"NE",IF(M634&lt;112.5,"E",IF(M634&lt;157.5,"SE",IF(M634&lt;202.5,"S",IF(M634&lt;247.5,"SW",IF(M634&lt;292.5,"W",IF(M634&lt;337.5,"NW","N"))))))))))</f>
        <v>NE</v>
      </c>
      <c r="O634" s="20" t="str">
        <f t="shared" si="169"/>
        <v>SE</v>
      </c>
      <c r="P634" s="20">
        <f t="shared" si="182"/>
        <v>4</v>
      </c>
      <c r="Q634" s="21">
        <f t="shared" si="170"/>
        <v>9.7623894246855087</v>
      </c>
      <c r="R634" s="21">
        <f t="shared" si="171"/>
        <v>47.807598885404751</v>
      </c>
      <c r="S634" s="8">
        <v>1</v>
      </c>
      <c r="T634" s="21" t="s">
        <v>4</v>
      </c>
      <c r="U634" s="21" t="str">
        <f t="shared" si="181"/>
        <v>.</v>
      </c>
      <c r="V634" s="3" t="s">
        <v>15</v>
      </c>
      <c r="W634" s="3">
        <v>2.5</v>
      </c>
      <c r="X634" s="3" t="s">
        <v>4</v>
      </c>
      <c r="Y634" s="14">
        <v>2</v>
      </c>
      <c r="Z634" s="14">
        <v>1</v>
      </c>
      <c r="AA634" s="14">
        <v>0</v>
      </c>
      <c r="AB634" s="23">
        <f t="shared" si="183"/>
        <v>0</v>
      </c>
      <c r="AC634" s="3" t="s">
        <v>312</v>
      </c>
      <c r="AD634" s="25">
        <v>0</v>
      </c>
      <c r="AE634" s="20">
        <f t="shared" si="172"/>
        <v>-5.8234391275711985</v>
      </c>
      <c r="AF634" s="20">
        <f t="shared" si="173"/>
        <v>-5.8234391275711985</v>
      </c>
      <c r="AG634" s="20">
        <f t="shared" si="179"/>
        <v>1</v>
      </c>
      <c r="AH634" s="20">
        <f t="shared" si="174"/>
        <v>9.7623894246855087</v>
      </c>
      <c r="AI634" s="20">
        <f t="shared" si="175"/>
        <v>90.576421338105803</v>
      </c>
      <c r="AJ634" s="20">
        <f t="shared" si="176"/>
        <v>58.821015781622926</v>
      </c>
      <c r="AK634" s="20">
        <f t="shared" si="177"/>
        <v>7.835292209399995</v>
      </c>
      <c r="AL634" s="19">
        <v>108</v>
      </c>
      <c r="AM634" s="23">
        <f t="shared" si="178"/>
        <v>32.918399999999998</v>
      </c>
      <c r="AN634" s="19">
        <v>0.99483767363676789</v>
      </c>
    </row>
    <row r="635" spans="1:40" ht="13.5" thickBot="1" x14ac:dyDescent="0.25">
      <c r="A635" s="5">
        <v>42572</v>
      </c>
      <c r="B635" s="3">
        <v>62</v>
      </c>
      <c r="C635" s="26" t="s">
        <v>358</v>
      </c>
      <c r="D635" s="6">
        <v>0.62777777777777777</v>
      </c>
      <c r="E635" s="13">
        <v>15</v>
      </c>
      <c r="F635" s="13">
        <f t="shared" si="166"/>
        <v>343.99999999999994</v>
      </c>
      <c r="G635" s="3">
        <v>28.5</v>
      </c>
      <c r="H635" s="3" t="s">
        <v>366</v>
      </c>
      <c r="I635" s="3">
        <v>27.9</v>
      </c>
      <c r="J635" s="20" t="str">
        <f t="shared" si="167"/>
        <v>.</v>
      </c>
      <c r="K635" s="20" t="str">
        <f t="shared" si="168"/>
        <v>.</v>
      </c>
      <c r="L635" s="20" t="str">
        <f t="shared" si="180"/>
        <v>.</v>
      </c>
      <c r="M635" s="3">
        <v>57</v>
      </c>
      <c r="N635" s="20" t="str">
        <f>IF(B635=B635, N634, IF(M635=".",".",IF(M635&lt;22.5,"N",IF(M635&lt;67.5,"NE",IF(M635&lt;112.5,"E",IF(M635&lt;157.5,"SE",IF(M635&lt;202.5,"S",IF(M635&lt;247.5,"SW",IF(M635&lt;292.5,"W",IF(M635&lt;337.5,"NW","N"))))))))))</f>
        <v>NE</v>
      </c>
      <c r="O635" s="20" t="str">
        <f t="shared" si="169"/>
        <v>.</v>
      </c>
      <c r="P635" s="20" t="str">
        <f t="shared" si="182"/>
        <v>.</v>
      </c>
      <c r="Q635" s="21">
        <f t="shared" si="170"/>
        <v>0</v>
      </c>
      <c r="R635" s="21">
        <f t="shared" si="171"/>
        <v>47.807598885404751</v>
      </c>
      <c r="S635" s="8">
        <v>1</v>
      </c>
      <c r="T635" s="21" t="s">
        <v>4</v>
      </c>
      <c r="U635" s="21" t="str">
        <f t="shared" si="181"/>
        <v>.</v>
      </c>
      <c r="V635" s="3" t="s">
        <v>6</v>
      </c>
      <c r="W635" s="3">
        <v>0.1</v>
      </c>
      <c r="X635" s="3" t="s">
        <v>4</v>
      </c>
      <c r="Y635" s="14">
        <v>2</v>
      </c>
      <c r="Z635" s="14">
        <v>1</v>
      </c>
      <c r="AA635" s="14">
        <v>0</v>
      </c>
      <c r="AB635" s="23">
        <f t="shared" si="183"/>
        <v>0</v>
      </c>
      <c r="AC635" s="3" t="s">
        <v>312</v>
      </c>
      <c r="AD635" s="25">
        <v>0</v>
      </c>
      <c r="AE635" s="20">
        <f t="shared" si="172"/>
        <v>0</v>
      </c>
      <c r="AF635" s="20">
        <f t="shared" si="173"/>
        <v>0</v>
      </c>
      <c r="AG635" s="20">
        <f t="shared" si="179"/>
        <v>1</v>
      </c>
      <c r="AH635" s="20">
        <f t="shared" si="174"/>
        <v>0</v>
      </c>
      <c r="AI635" s="20">
        <f t="shared" si="175"/>
        <v>90.576421338105803</v>
      </c>
      <c r="AJ635" s="20">
        <f t="shared" si="176"/>
        <v>58.821015781622926</v>
      </c>
      <c r="AK635" s="20">
        <f t="shared" si="177"/>
        <v>0</v>
      </c>
      <c r="AL635" s="19">
        <v>108</v>
      </c>
      <c r="AM635" s="23">
        <f t="shared" si="178"/>
        <v>32.918399999999998</v>
      </c>
      <c r="AN635" s="19">
        <v>0.99483767363676789</v>
      </c>
    </row>
    <row r="636" spans="1:40" ht="13.5" thickBot="1" x14ac:dyDescent="0.25">
      <c r="A636" s="5">
        <v>42572</v>
      </c>
      <c r="B636" s="3">
        <v>62</v>
      </c>
      <c r="C636" s="26" t="s">
        <v>358</v>
      </c>
      <c r="D636" s="6">
        <v>0.66875000000000007</v>
      </c>
      <c r="E636" s="13">
        <v>16</v>
      </c>
      <c r="F636" s="13">
        <f t="shared" si="166"/>
        <v>403.00000000000006</v>
      </c>
      <c r="G636" s="3">
        <v>25.9</v>
      </c>
      <c r="H636" s="3" t="s">
        <v>366</v>
      </c>
      <c r="I636" s="3">
        <v>26.9</v>
      </c>
      <c r="J636" s="20" t="str">
        <f t="shared" si="167"/>
        <v>.</v>
      </c>
      <c r="K636" s="20" t="str">
        <f t="shared" si="168"/>
        <v>.</v>
      </c>
      <c r="L636" s="20" t="str">
        <f t="shared" si="180"/>
        <v>.</v>
      </c>
      <c r="M636" s="3">
        <v>57</v>
      </c>
      <c r="N636" s="20" t="str">
        <f>IF(B636=B635, N635, IF(M636=".",".",IF(M636&lt;22.5,"N",IF(M636&lt;67.5,"NE",IF(M636&lt;112.5,"E",IF(M636&lt;157.5,"SE",IF(M636&lt;202.5,"S",IF(M636&lt;247.5,"SW",IF(M636&lt;292.5,"W",IF(M636&lt;337.5,"NW","N"))))))))))</f>
        <v>NE</v>
      </c>
      <c r="O636" s="20" t="str">
        <f t="shared" si="169"/>
        <v>.</v>
      </c>
      <c r="P636" s="20" t="str">
        <f t="shared" si="182"/>
        <v>.</v>
      </c>
      <c r="Q636" s="21">
        <f t="shared" si="170"/>
        <v>0</v>
      </c>
      <c r="R636" s="21">
        <f t="shared" si="171"/>
        <v>47.807598885404751</v>
      </c>
      <c r="S636" s="8">
        <v>1</v>
      </c>
      <c r="T636" s="21" t="s">
        <v>4</v>
      </c>
      <c r="U636" s="21" t="str">
        <f t="shared" si="181"/>
        <v>.</v>
      </c>
      <c r="V636" s="3" t="s">
        <v>6</v>
      </c>
      <c r="W636" s="3">
        <v>0.7</v>
      </c>
      <c r="X636" s="3" t="s">
        <v>4</v>
      </c>
      <c r="Y636" s="14">
        <v>2</v>
      </c>
      <c r="Z636" s="14">
        <v>1</v>
      </c>
      <c r="AA636" s="14">
        <v>0</v>
      </c>
      <c r="AB636" s="23">
        <f t="shared" si="183"/>
        <v>0</v>
      </c>
      <c r="AC636" s="3" t="s">
        <v>312</v>
      </c>
      <c r="AD636" s="25">
        <v>0</v>
      </c>
      <c r="AE636" s="20">
        <f t="shared" si="172"/>
        <v>0</v>
      </c>
      <c r="AF636" s="20">
        <f t="shared" si="173"/>
        <v>0</v>
      </c>
      <c r="AG636" s="20">
        <f t="shared" si="179"/>
        <v>1</v>
      </c>
      <c r="AH636" s="20">
        <f t="shared" si="174"/>
        <v>0</v>
      </c>
      <c r="AI636" s="20">
        <f t="shared" si="175"/>
        <v>90.576421338105803</v>
      </c>
      <c r="AJ636" s="20">
        <f t="shared" si="176"/>
        <v>58.821015781622926</v>
      </c>
      <c r="AK636" s="20">
        <f t="shared" si="177"/>
        <v>0</v>
      </c>
      <c r="AL636" s="19">
        <v>108</v>
      </c>
      <c r="AM636" s="23">
        <f t="shared" si="178"/>
        <v>32.918399999999998</v>
      </c>
      <c r="AN636" s="19">
        <v>0.99483767363676789</v>
      </c>
    </row>
    <row r="637" spans="1:40" ht="13.5" thickBot="1" x14ac:dyDescent="0.25">
      <c r="A637" s="5">
        <v>42572</v>
      </c>
      <c r="B637" s="3">
        <v>62</v>
      </c>
      <c r="C637" s="26" t="s">
        <v>358</v>
      </c>
      <c r="D637" s="6">
        <v>0.70972222222222225</v>
      </c>
      <c r="E637" s="13">
        <v>17</v>
      </c>
      <c r="F637" s="13">
        <f t="shared" si="166"/>
        <v>462</v>
      </c>
      <c r="G637" s="3">
        <v>22.4</v>
      </c>
      <c r="H637" s="3" t="s">
        <v>366</v>
      </c>
      <c r="I637" s="3">
        <v>23.8</v>
      </c>
      <c r="J637" s="20" t="str">
        <f t="shared" si="167"/>
        <v>.</v>
      </c>
      <c r="K637" s="20" t="str">
        <f t="shared" si="168"/>
        <v>.</v>
      </c>
      <c r="L637" s="20" t="str">
        <f t="shared" si="180"/>
        <v>.</v>
      </c>
      <c r="M637" s="3">
        <v>57</v>
      </c>
      <c r="N637" s="20" t="str">
        <f>IF(B637=B637, N636, IF(M637=".",".",IF(M637&lt;22.5,"N",IF(M637&lt;67.5,"NE",IF(M637&lt;112.5,"E",IF(M637&lt;157.5,"SE",IF(M637&lt;202.5,"S",IF(M637&lt;247.5,"SW",IF(M637&lt;292.5,"W",IF(M637&lt;337.5,"NW","N"))))))))))</f>
        <v>NE</v>
      </c>
      <c r="O637" s="20" t="str">
        <f t="shared" si="169"/>
        <v>.</v>
      </c>
      <c r="P637" s="20" t="str">
        <f t="shared" si="182"/>
        <v>.</v>
      </c>
      <c r="Q637" s="21">
        <f t="shared" si="170"/>
        <v>0</v>
      </c>
      <c r="R637" s="21">
        <f t="shared" si="171"/>
        <v>47.807598885404751</v>
      </c>
      <c r="S637" s="8">
        <v>1</v>
      </c>
      <c r="T637" s="21" t="s">
        <v>4</v>
      </c>
      <c r="U637" s="21" t="str">
        <f t="shared" si="181"/>
        <v>.</v>
      </c>
      <c r="V637" s="3" t="s">
        <v>6</v>
      </c>
      <c r="W637" s="3">
        <v>2</v>
      </c>
      <c r="X637" s="3" t="s">
        <v>4</v>
      </c>
      <c r="Y637" s="14">
        <v>2</v>
      </c>
      <c r="Z637" s="14">
        <v>1</v>
      </c>
      <c r="AA637" s="14">
        <v>0</v>
      </c>
      <c r="AB637" s="23">
        <f t="shared" si="183"/>
        <v>0</v>
      </c>
      <c r="AC637" s="3" t="s">
        <v>312</v>
      </c>
      <c r="AD637" s="25">
        <v>0</v>
      </c>
      <c r="AE637" s="20">
        <f t="shared" si="172"/>
        <v>0</v>
      </c>
      <c r="AF637" s="20">
        <f t="shared" si="173"/>
        <v>0</v>
      </c>
      <c r="AG637" s="20">
        <f t="shared" si="179"/>
        <v>1</v>
      </c>
      <c r="AH637" s="20">
        <f t="shared" si="174"/>
        <v>0</v>
      </c>
      <c r="AI637" s="20">
        <f t="shared" si="175"/>
        <v>90.576421338105803</v>
      </c>
      <c r="AJ637" s="20">
        <f t="shared" si="176"/>
        <v>58.821015781622926</v>
      </c>
      <c r="AK637" s="20">
        <f t="shared" si="177"/>
        <v>0</v>
      </c>
      <c r="AL637" s="19">
        <v>108</v>
      </c>
      <c r="AM637" s="23">
        <f t="shared" si="178"/>
        <v>32.918399999999998</v>
      </c>
      <c r="AN637" s="19">
        <v>0.99483767363676789</v>
      </c>
    </row>
    <row r="638" spans="1:40" ht="13.5" thickBot="1" x14ac:dyDescent="0.25">
      <c r="A638" s="5">
        <v>42572</v>
      </c>
      <c r="B638" s="3">
        <v>62</v>
      </c>
      <c r="C638" s="26" t="s">
        <v>358</v>
      </c>
      <c r="D638" s="6">
        <v>0.74791666666666667</v>
      </c>
      <c r="E638" s="13">
        <v>18</v>
      </c>
      <c r="F638" s="13">
        <f t="shared" si="166"/>
        <v>517</v>
      </c>
      <c r="G638" s="3">
        <v>23</v>
      </c>
      <c r="H638" s="3" t="s">
        <v>365</v>
      </c>
      <c r="I638" s="3">
        <v>24.1</v>
      </c>
      <c r="J638" s="20" t="str">
        <f t="shared" si="167"/>
        <v>.</v>
      </c>
      <c r="K638" s="20" t="str">
        <f t="shared" si="168"/>
        <v>.</v>
      </c>
      <c r="L638" s="20" t="str">
        <f t="shared" si="180"/>
        <v>.</v>
      </c>
      <c r="M638" s="3">
        <v>57</v>
      </c>
      <c r="N638" s="20" t="str">
        <f>IF(B638=B637, N637, IF(M638=".",".",IF(M638&lt;22.5,"N",IF(M638&lt;67.5,"NE",IF(M638&lt;112.5,"E",IF(M638&lt;157.5,"SE",IF(M638&lt;202.5,"S",IF(M638&lt;247.5,"SW",IF(M638&lt;292.5,"W",IF(M638&lt;337.5,"NW","N"))))))))))</f>
        <v>NE</v>
      </c>
      <c r="O638" s="20" t="str">
        <f t="shared" si="169"/>
        <v>.</v>
      </c>
      <c r="P638" s="20" t="str">
        <f t="shared" si="182"/>
        <v>.</v>
      </c>
      <c r="Q638" s="21">
        <f t="shared" si="170"/>
        <v>0</v>
      </c>
      <c r="R638" s="21">
        <f t="shared" si="171"/>
        <v>47.807598885404751</v>
      </c>
      <c r="S638" s="8">
        <v>1</v>
      </c>
      <c r="T638" s="21" t="s">
        <v>4</v>
      </c>
      <c r="U638" s="21" t="str">
        <f t="shared" si="181"/>
        <v>.</v>
      </c>
      <c r="V638" s="3" t="s">
        <v>6</v>
      </c>
      <c r="W638" s="3">
        <v>1.6</v>
      </c>
      <c r="X638" s="3" t="s">
        <v>4</v>
      </c>
      <c r="Y638" s="14">
        <v>2</v>
      </c>
      <c r="Z638" s="14">
        <v>1</v>
      </c>
      <c r="AA638" s="14">
        <v>0</v>
      </c>
      <c r="AB638" s="23">
        <f t="shared" si="183"/>
        <v>0</v>
      </c>
      <c r="AC638" s="3" t="s">
        <v>312</v>
      </c>
      <c r="AD638" s="25">
        <v>0</v>
      </c>
      <c r="AE638" s="20">
        <f t="shared" si="172"/>
        <v>0</v>
      </c>
      <c r="AF638" s="20">
        <f t="shared" si="173"/>
        <v>0</v>
      </c>
      <c r="AG638" s="20">
        <f t="shared" si="179"/>
        <v>1</v>
      </c>
      <c r="AH638" s="20">
        <f t="shared" si="174"/>
        <v>0</v>
      </c>
      <c r="AI638" s="20">
        <f t="shared" si="175"/>
        <v>90.576421338105803</v>
      </c>
      <c r="AJ638" s="20">
        <f t="shared" si="176"/>
        <v>58.821015781622926</v>
      </c>
      <c r="AK638" s="20">
        <f t="shared" si="177"/>
        <v>0</v>
      </c>
      <c r="AL638" s="19">
        <v>108</v>
      </c>
      <c r="AM638" s="23">
        <f t="shared" si="178"/>
        <v>32.918399999999998</v>
      </c>
      <c r="AN638" s="19">
        <v>0.99483767363676789</v>
      </c>
    </row>
    <row r="639" spans="1:40" ht="13.5" thickBot="1" x14ac:dyDescent="0.25">
      <c r="A639" s="5">
        <v>42572</v>
      </c>
      <c r="B639" s="3">
        <v>62</v>
      </c>
      <c r="C639" s="26" t="s">
        <v>358</v>
      </c>
      <c r="D639" s="6">
        <v>0.79166666666666663</v>
      </c>
      <c r="E639" s="18">
        <v>19</v>
      </c>
      <c r="F639" s="13">
        <f t="shared" si="166"/>
        <v>579.99999999999989</v>
      </c>
      <c r="G639" s="3">
        <v>27.1</v>
      </c>
      <c r="H639" s="3" t="s">
        <v>365</v>
      </c>
      <c r="I639" s="3">
        <v>27.4</v>
      </c>
      <c r="J639" s="20">
        <f t="shared" si="167"/>
        <v>2.1467549799530263</v>
      </c>
      <c r="K639" s="20">
        <f t="shared" si="168"/>
        <v>236.99999999999994</v>
      </c>
      <c r="L639" s="20">
        <f>IF(K639=".",".",IF(K639-K634&gt;180,(K639-K634)-360,IF(K639-K634&lt;-180,-360-(K639-K634),IF(K639-K634&gt;180,360-(K639-K634),K639-K634))))</f>
        <v>110.37909110539094</v>
      </c>
      <c r="M639" s="3">
        <v>57</v>
      </c>
      <c r="N639" s="20" t="str">
        <f>IF(B639=B639, N638, IF(M639=".",".",IF(M639&lt;22.5,"N",IF(M639&lt;67.5,"NE",IF(M639&lt;112.5,"E",IF(M639&lt;157.5,"SE",IF(M639&lt;202.5,"S",IF(M639&lt;247.5,"SW",IF(M639&lt;292.5,"W",IF(M639&lt;337.5,"NW","N"))))))))))</f>
        <v>NE</v>
      </c>
      <c r="O639" s="20" t="str">
        <f t="shared" si="169"/>
        <v>SW</v>
      </c>
      <c r="P639" s="20">
        <f t="shared" si="182"/>
        <v>6</v>
      </c>
      <c r="Q639" s="21">
        <f t="shared" si="170"/>
        <v>1.0000000000000056</v>
      </c>
      <c r="R639" s="21">
        <f t="shared" si="171"/>
        <v>48.807598885404758</v>
      </c>
      <c r="S639" s="8">
        <v>1</v>
      </c>
      <c r="T639" s="21">
        <f>SQRT((AJ639-AJ629)^2+(AI639-AI629)^2)</f>
        <v>22.729745803606342</v>
      </c>
      <c r="U639" s="21">
        <f t="shared" si="181"/>
        <v>2.1473006916628545</v>
      </c>
      <c r="V639" s="3" t="s">
        <v>15</v>
      </c>
      <c r="W639" s="3">
        <v>1</v>
      </c>
      <c r="X639" s="3" t="s">
        <v>4</v>
      </c>
      <c r="Y639" s="14">
        <v>2</v>
      </c>
      <c r="Z639" s="14">
        <v>1</v>
      </c>
      <c r="AA639" s="14">
        <v>0</v>
      </c>
      <c r="AB639" s="23">
        <f t="shared" si="183"/>
        <v>0</v>
      </c>
      <c r="AC639" s="3" t="s">
        <v>312</v>
      </c>
      <c r="AD639" s="25">
        <v>0</v>
      </c>
      <c r="AE639" s="20">
        <f t="shared" si="172"/>
        <v>-0.54463903501503097</v>
      </c>
      <c r="AF639" s="20">
        <f t="shared" si="173"/>
        <v>-0.54463903501503097</v>
      </c>
      <c r="AG639" s="20">
        <f t="shared" si="179"/>
        <v>1</v>
      </c>
      <c r="AH639" s="20">
        <f t="shared" si="174"/>
        <v>1.0000000000000056</v>
      </c>
      <c r="AI639" s="20">
        <f t="shared" si="175"/>
        <v>89.737750770160375</v>
      </c>
      <c r="AJ639" s="20">
        <f t="shared" si="176"/>
        <v>58.276376746607895</v>
      </c>
      <c r="AK639" s="20">
        <f t="shared" si="177"/>
        <v>-0.83867056794542805</v>
      </c>
      <c r="AL639" s="19">
        <v>107</v>
      </c>
      <c r="AM639" s="23">
        <f t="shared" si="178"/>
        <v>32.613599999999998</v>
      </c>
      <c r="AN639" s="19">
        <v>0.99483767363676789</v>
      </c>
    </row>
    <row r="640" spans="1:40" ht="13.5" thickBot="1" x14ac:dyDescent="0.25">
      <c r="A640" s="5">
        <v>42572</v>
      </c>
      <c r="B640" s="3">
        <v>63</v>
      </c>
      <c r="C640" s="26" t="s">
        <v>359</v>
      </c>
      <c r="D640" s="6">
        <v>0.39097222222222222</v>
      </c>
      <c r="E640" s="13">
        <v>9</v>
      </c>
      <c r="F640" s="13">
        <f t="shared" si="166"/>
        <v>0</v>
      </c>
      <c r="G640" s="3" t="s">
        <v>4</v>
      </c>
      <c r="H640" s="3" t="s">
        <v>4</v>
      </c>
      <c r="I640" s="3">
        <v>23</v>
      </c>
      <c r="J640" s="20" t="str">
        <f t="shared" si="167"/>
        <v>.</v>
      </c>
      <c r="K640" s="20" t="str">
        <f t="shared" si="168"/>
        <v>.</v>
      </c>
      <c r="L640" s="20" t="str">
        <f t="shared" si="180"/>
        <v>.</v>
      </c>
      <c r="M640" s="3">
        <v>225</v>
      </c>
      <c r="N640" s="20" t="str">
        <f>IF(B640=B639, N639, IF(M640=".",".",IF(M640&lt;22.5,"N",IF(M640&lt;67.5,"NE",IF(M640&lt;112.5,"E",IF(M640&lt;157.5,"SE",IF(M640&lt;202.5,"S",IF(M640&lt;247.5,"SW",IF(M640&lt;292.5,"W",IF(M640&lt;337.5,"NW","N"))))))))))</f>
        <v>SW</v>
      </c>
      <c r="O640" s="20" t="str">
        <f t="shared" si="169"/>
        <v>.</v>
      </c>
      <c r="P640" s="20" t="str">
        <f t="shared" si="182"/>
        <v>.</v>
      </c>
      <c r="Q640" s="21">
        <f t="shared" si="170"/>
        <v>0</v>
      </c>
      <c r="R640" s="21">
        <f t="shared" si="171"/>
        <v>0</v>
      </c>
      <c r="S640" s="8">
        <v>0</v>
      </c>
      <c r="T640" s="21" t="s">
        <v>4</v>
      </c>
      <c r="U640" s="21" t="str">
        <f t="shared" si="181"/>
        <v>.</v>
      </c>
      <c r="V640" s="3" t="s">
        <v>8</v>
      </c>
      <c r="W640" s="3">
        <v>1.9</v>
      </c>
      <c r="X640" s="3" t="s">
        <v>4</v>
      </c>
      <c r="Y640" s="14">
        <v>2</v>
      </c>
      <c r="Z640" s="14">
        <v>1</v>
      </c>
      <c r="AA640" s="14">
        <v>0</v>
      </c>
      <c r="AB640" s="23">
        <f t="shared" si="183"/>
        <v>0</v>
      </c>
      <c r="AC640" s="3" t="s">
        <v>313</v>
      </c>
      <c r="AD640" s="25">
        <v>1</v>
      </c>
      <c r="AE640" s="20" t="str">
        <f t="shared" si="172"/>
        <v>.</v>
      </c>
      <c r="AF640" s="20" t="str">
        <f t="shared" si="173"/>
        <v>.</v>
      </c>
      <c r="AG640" s="20" t="str">
        <f t="shared" si="179"/>
        <v>.</v>
      </c>
      <c r="AH640" s="20" t="str">
        <f t="shared" si="174"/>
        <v>.</v>
      </c>
      <c r="AI640" s="20">
        <f t="shared" si="175"/>
        <v>-70.710678118654741</v>
      </c>
      <c r="AJ640" s="20">
        <f t="shared" si="176"/>
        <v>-70.710678118654769</v>
      </c>
      <c r="AK640" s="20" t="str">
        <f t="shared" si="177"/>
        <v>.</v>
      </c>
      <c r="AL640" s="19">
        <v>100</v>
      </c>
      <c r="AM640" s="23">
        <f t="shared" si="178"/>
        <v>30.48</v>
      </c>
      <c r="AN640" s="19">
        <v>3.9269908169872414</v>
      </c>
    </row>
    <row r="641" spans="1:40" ht="13.5" thickBot="1" x14ac:dyDescent="0.25">
      <c r="A641" s="5">
        <v>42572</v>
      </c>
      <c r="B641" s="3">
        <v>63</v>
      </c>
      <c r="C641" s="26" t="s">
        <v>359</v>
      </c>
      <c r="D641" s="6">
        <v>0.42777777777777781</v>
      </c>
      <c r="E641" s="13">
        <v>10</v>
      </c>
      <c r="F641" s="13">
        <f t="shared" si="166"/>
        <v>53.00000000000005</v>
      </c>
      <c r="G641" s="3" t="s">
        <v>4</v>
      </c>
      <c r="H641" s="3" t="s">
        <v>4</v>
      </c>
      <c r="I641" s="3">
        <v>24.9</v>
      </c>
      <c r="J641" s="20" t="str">
        <f t="shared" si="167"/>
        <v>.</v>
      </c>
      <c r="K641" s="20" t="str">
        <f t="shared" si="168"/>
        <v>.</v>
      </c>
      <c r="L641" s="20" t="str">
        <f t="shared" si="180"/>
        <v>.</v>
      </c>
      <c r="M641" s="3">
        <v>225</v>
      </c>
      <c r="N641" s="20" t="str">
        <f>IF(B641=B641, N640, IF(M641=".",".",IF(M641&lt;22.5,"N",IF(M641&lt;67.5,"NE",IF(M641&lt;112.5,"E",IF(M641&lt;157.5,"SE",IF(M641&lt;202.5,"S",IF(M641&lt;247.5,"SW",IF(M641&lt;292.5,"W",IF(M641&lt;337.5,"NW","N"))))))))))</f>
        <v>SW</v>
      </c>
      <c r="O641" s="20" t="str">
        <f t="shared" si="169"/>
        <v>.</v>
      </c>
      <c r="P641" s="20" t="str">
        <f t="shared" si="182"/>
        <v>.</v>
      </c>
      <c r="Q641" s="21">
        <f t="shared" si="170"/>
        <v>0</v>
      </c>
      <c r="R641" s="21">
        <f t="shared" si="171"/>
        <v>0</v>
      </c>
      <c r="S641" s="8">
        <v>0</v>
      </c>
      <c r="T641" s="21" t="s">
        <v>4</v>
      </c>
      <c r="U641" s="21" t="str">
        <f t="shared" si="181"/>
        <v>.</v>
      </c>
      <c r="V641" s="3" t="s">
        <v>8</v>
      </c>
      <c r="W641" s="3">
        <v>0</v>
      </c>
      <c r="X641" s="3" t="s">
        <v>161</v>
      </c>
      <c r="Y641" s="14">
        <v>2</v>
      </c>
      <c r="Z641" s="14">
        <v>1</v>
      </c>
      <c r="AA641" s="14">
        <v>0</v>
      </c>
      <c r="AB641" s="23">
        <f t="shared" si="183"/>
        <v>0</v>
      </c>
      <c r="AC641" s="3" t="s">
        <v>313</v>
      </c>
      <c r="AD641" s="25">
        <v>1</v>
      </c>
      <c r="AE641" s="20">
        <f t="shared" si="172"/>
        <v>0</v>
      </c>
      <c r="AF641" s="20">
        <f t="shared" si="173"/>
        <v>0</v>
      </c>
      <c r="AG641" s="20">
        <f t="shared" si="179"/>
        <v>1</v>
      </c>
      <c r="AH641" s="20">
        <f t="shared" si="174"/>
        <v>0</v>
      </c>
      <c r="AI641" s="20">
        <f t="shared" si="175"/>
        <v>-70.710678118654741</v>
      </c>
      <c r="AJ641" s="20">
        <f t="shared" si="176"/>
        <v>-70.710678118654769</v>
      </c>
      <c r="AK641" s="20">
        <f t="shared" si="177"/>
        <v>0</v>
      </c>
      <c r="AL641" s="19">
        <v>100</v>
      </c>
      <c r="AM641" s="23">
        <f t="shared" si="178"/>
        <v>30.48</v>
      </c>
      <c r="AN641" s="19">
        <v>3.9269908169872414</v>
      </c>
    </row>
    <row r="642" spans="1:40" ht="13.5" thickBot="1" x14ac:dyDescent="0.25">
      <c r="A642" s="5">
        <v>42572</v>
      </c>
      <c r="B642" s="3">
        <v>63</v>
      </c>
      <c r="C642" s="26" t="s">
        <v>359</v>
      </c>
      <c r="D642" s="6">
        <v>0.46666666666666662</v>
      </c>
      <c r="E642" s="13">
        <v>11</v>
      </c>
      <c r="F642" s="13">
        <f t="shared" ref="F642:F705" si="184">IF(B642=B641,((D642-D641)*1440)+F641,0)</f>
        <v>108.99999999999993</v>
      </c>
      <c r="G642" s="3" t="s">
        <v>4</v>
      </c>
      <c r="H642" s="3" t="s">
        <v>4</v>
      </c>
      <c r="I642" s="3">
        <v>23.7</v>
      </c>
      <c r="J642" s="20" t="str">
        <f t="shared" ref="J642:J705" si="185">IF(AH642=".",".",IF(AH642=0,".",ACOS(AF642/(AG642*AH642))))</f>
        <v>.</v>
      </c>
      <c r="K642" s="20" t="str">
        <f t="shared" ref="K642:K705" si="186">IF(J642=".",".",IF(AK642&lt;0,360-DEGREES(J642),DEGREES(J642)))</f>
        <v>.</v>
      </c>
      <c r="L642" s="20" t="str">
        <f t="shared" si="180"/>
        <v>.</v>
      </c>
      <c r="M642" s="3">
        <v>225</v>
      </c>
      <c r="N642" s="20" t="str">
        <f>IF(B642=B641, N641, IF(M642=".",".",IF(M642&lt;22.5,"N",IF(M642&lt;67.5,"NE",IF(M642&lt;112.5,"E",IF(M642&lt;157.5,"SE",IF(M642&lt;202.5,"S",IF(M642&lt;247.5,"SW",IF(M642&lt;292.5,"W",IF(M642&lt;337.5,"NW","N"))))))))))</f>
        <v>SW</v>
      </c>
      <c r="O642" s="20" t="str">
        <f t="shared" ref="O642:O705" si="187">IF(K642=".",".",IF(K642&lt;22.5,"N",IF(K642&lt;67.5,"NE",IF(K642&lt;112.5,"E",IF(K642&lt;157.5,"SE",IF(K642&lt;202.5,"S",IF(K642&lt;247.5,"SW",IF(K642&lt;292.5,"W",IF(K642&lt;337.5,"NW","N")))))))))</f>
        <v>.</v>
      </c>
      <c r="P642" s="20" t="str">
        <f t="shared" si="182"/>
        <v>.</v>
      </c>
      <c r="Q642" s="21">
        <f t="shared" ref="Q642:Q705" si="188">IF(AN642=".",".",IF(B642=B641,SQRT((AI642-AI641)^2+(AJ642-AJ641)^2),0))</f>
        <v>0</v>
      </c>
      <c r="R642" s="21">
        <f t="shared" ref="R642:R705" si="189">IF(AN642=".",".",IF(B642=B641,Q642+R641,0))</f>
        <v>0</v>
      </c>
      <c r="S642" s="8">
        <v>0</v>
      </c>
      <c r="T642" s="21" t="s">
        <v>4</v>
      </c>
      <c r="U642" s="21" t="str">
        <f t="shared" si="181"/>
        <v>.</v>
      </c>
      <c r="V642" s="3" t="s">
        <v>8</v>
      </c>
      <c r="W642" s="3">
        <v>5.7</v>
      </c>
      <c r="X642" s="3" t="s">
        <v>165</v>
      </c>
      <c r="Y642" s="14">
        <v>2</v>
      </c>
      <c r="Z642" s="14">
        <v>1</v>
      </c>
      <c r="AA642" s="14">
        <v>0</v>
      </c>
      <c r="AB642" s="23">
        <f t="shared" si="183"/>
        <v>0</v>
      </c>
      <c r="AC642" s="3" t="s">
        <v>313</v>
      </c>
      <c r="AD642" s="25">
        <v>1</v>
      </c>
      <c r="AE642" s="20">
        <f t="shared" ref="AE642:AE705" si="190">IF(AJ642=".",".",IF(AJ641=".",".",IF(B642=B641,AJ642-AJ641,".")))</f>
        <v>0</v>
      </c>
      <c r="AF642" s="20">
        <f t="shared" ref="AF642:AF705" si="191">IF(AE642=".",".", 0*AK642+1*AE642)</f>
        <v>0</v>
      </c>
      <c r="AG642" s="20">
        <f t="shared" si="179"/>
        <v>1</v>
      </c>
      <c r="AH642" s="20">
        <f t="shared" ref="AH642:AH705" si="192">IF(AG642=".",".",SQRT((AK642)^2+(AE642)^2))</f>
        <v>0</v>
      </c>
      <c r="AI642" s="20">
        <f t="shared" ref="AI642:AI705" si="193">IF(AN642=".",".",IF(M642&lt;90,AL642*SIN(AN642),IF(M642&lt;180,AL642*SIN(AN642),IF(M642&lt;270,AL642*SIN(AN642),AL642*SIN(AN642)))))</f>
        <v>-70.710678118654741</v>
      </c>
      <c r="AJ642" s="20">
        <f t="shared" ref="AJ642:AJ705" si="194">IF(AN642=".",".",IF(M642&lt;90,AL642*COS(AN642),IF(M642&lt;180,AL642*COS(AN642),IF(M642&lt;270,AL642*COS(AN642),AL642*COS(AN642)))))</f>
        <v>-70.710678118654769</v>
      </c>
      <c r="AK642" s="20">
        <f t="shared" ref="AK642:AK705" si="195">IF(AI642=".",".",IF(AI641=".",".",IF(B642=B641,AI642-AI641,".")))</f>
        <v>0</v>
      </c>
      <c r="AL642" s="19">
        <v>100</v>
      </c>
      <c r="AM642" s="23">
        <f t="shared" ref="AM642:AM705" si="196">IF(AL642=".",".",AL642*0.3048)</f>
        <v>30.48</v>
      </c>
      <c r="AN642" s="19">
        <v>3.9269908169872414</v>
      </c>
    </row>
    <row r="643" spans="1:40" ht="13.5" thickBot="1" x14ac:dyDescent="0.25">
      <c r="A643" s="5">
        <v>42572</v>
      </c>
      <c r="B643" s="3">
        <v>63</v>
      </c>
      <c r="C643" s="26" t="s">
        <v>359</v>
      </c>
      <c r="D643" s="6">
        <v>0.51527777777777783</v>
      </c>
      <c r="E643" s="13">
        <v>12</v>
      </c>
      <c r="F643" s="13">
        <f t="shared" si="184"/>
        <v>179.00000000000009</v>
      </c>
      <c r="G643" s="3" t="s">
        <v>4</v>
      </c>
      <c r="H643" s="3" t="s">
        <v>4</v>
      </c>
      <c r="I643" s="3">
        <v>28.1</v>
      </c>
      <c r="J643" s="20" t="str">
        <f t="shared" si="185"/>
        <v>.</v>
      </c>
      <c r="K643" s="20" t="str">
        <f t="shared" si="186"/>
        <v>.</v>
      </c>
      <c r="L643" s="20" t="str">
        <f t="shared" si="180"/>
        <v>.</v>
      </c>
      <c r="M643" s="3">
        <v>225</v>
      </c>
      <c r="N643" s="20" t="str">
        <f>IF(B643=B643, N642, IF(M643=".",".",IF(M643&lt;22.5,"N",IF(M643&lt;67.5,"NE",IF(M643&lt;112.5,"E",IF(M643&lt;157.5,"SE",IF(M643&lt;202.5,"S",IF(M643&lt;247.5,"SW",IF(M643&lt;292.5,"W",IF(M643&lt;337.5,"NW","N"))))))))))</f>
        <v>SW</v>
      </c>
      <c r="O643" s="20" t="str">
        <f t="shared" si="187"/>
        <v>.</v>
      </c>
      <c r="P643" s="20" t="str">
        <f t="shared" si="182"/>
        <v>.</v>
      </c>
      <c r="Q643" s="21">
        <f t="shared" si="188"/>
        <v>0</v>
      </c>
      <c r="R643" s="21">
        <f t="shared" si="189"/>
        <v>0</v>
      </c>
      <c r="S643" s="8">
        <v>0</v>
      </c>
      <c r="T643" s="21" t="s">
        <v>4</v>
      </c>
      <c r="U643" s="21" t="str">
        <f t="shared" si="181"/>
        <v>.</v>
      </c>
      <c r="V643" s="3" t="s">
        <v>8</v>
      </c>
      <c r="W643" s="3">
        <v>3.3</v>
      </c>
      <c r="X643" s="3" t="s">
        <v>168</v>
      </c>
      <c r="Y643" s="14">
        <v>2</v>
      </c>
      <c r="Z643" s="14">
        <v>1</v>
      </c>
      <c r="AA643" s="14">
        <v>0</v>
      </c>
      <c r="AB643" s="23">
        <f t="shared" si="183"/>
        <v>0</v>
      </c>
      <c r="AC643" s="3" t="s">
        <v>313</v>
      </c>
      <c r="AD643" s="25">
        <v>1</v>
      </c>
      <c r="AE643" s="20">
        <f t="shared" si="190"/>
        <v>0</v>
      </c>
      <c r="AF643" s="20">
        <f t="shared" si="191"/>
        <v>0</v>
      </c>
      <c r="AG643" s="20">
        <f t="shared" ref="AG643:AG706" si="197">IF(AF643=".",".",1)</f>
        <v>1</v>
      </c>
      <c r="AH643" s="20">
        <f t="shared" si="192"/>
        <v>0</v>
      </c>
      <c r="AI643" s="20">
        <f t="shared" si="193"/>
        <v>-70.710678118654741</v>
      </c>
      <c r="AJ643" s="20">
        <f t="shared" si="194"/>
        <v>-70.710678118654769</v>
      </c>
      <c r="AK643" s="20">
        <f t="shared" si="195"/>
        <v>0</v>
      </c>
      <c r="AL643" s="19">
        <v>100</v>
      </c>
      <c r="AM643" s="23">
        <f t="shared" si="196"/>
        <v>30.48</v>
      </c>
      <c r="AN643" s="19">
        <v>3.9269908169872414</v>
      </c>
    </row>
    <row r="644" spans="1:40" ht="13.5" thickBot="1" x14ac:dyDescent="0.25">
      <c r="A644" s="5">
        <v>42572</v>
      </c>
      <c r="B644" s="3">
        <v>63</v>
      </c>
      <c r="C644" s="26" t="s">
        <v>359</v>
      </c>
      <c r="D644" s="6">
        <v>0.55138888888888882</v>
      </c>
      <c r="E644" s="13">
        <v>13</v>
      </c>
      <c r="F644" s="13">
        <f t="shared" si="184"/>
        <v>230.99999999999989</v>
      </c>
      <c r="G644" s="3" t="s">
        <v>4</v>
      </c>
      <c r="H644" s="3" t="s">
        <v>4</v>
      </c>
      <c r="I644" s="3">
        <v>31.2</v>
      </c>
      <c r="J644" s="20" t="str">
        <f t="shared" si="185"/>
        <v>.</v>
      </c>
      <c r="K644" s="20" t="str">
        <f t="shared" si="186"/>
        <v>.</v>
      </c>
      <c r="L644" s="20" t="str">
        <f t="shared" si="180"/>
        <v>.</v>
      </c>
      <c r="M644" s="3">
        <v>225</v>
      </c>
      <c r="N644" s="20" t="str">
        <f>IF(B644=B643, N643, IF(M644=".",".",IF(M644&lt;22.5,"N",IF(M644&lt;67.5,"NE",IF(M644&lt;112.5,"E",IF(M644&lt;157.5,"SE",IF(M644&lt;202.5,"S",IF(M644&lt;247.5,"SW",IF(M644&lt;292.5,"W",IF(M644&lt;337.5,"NW","N"))))))))))</f>
        <v>SW</v>
      </c>
      <c r="O644" s="20" t="str">
        <f t="shared" si="187"/>
        <v>.</v>
      </c>
      <c r="P644" s="20" t="str">
        <f t="shared" si="182"/>
        <v>.</v>
      </c>
      <c r="Q644" s="21">
        <f t="shared" si="188"/>
        <v>0</v>
      </c>
      <c r="R644" s="21">
        <f t="shared" si="189"/>
        <v>0</v>
      </c>
      <c r="S644" s="8">
        <v>0</v>
      </c>
      <c r="T644" s="21" t="s">
        <v>4</v>
      </c>
      <c r="U644" s="21" t="str">
        <f t="shared" si="181"/>
        <v>.</v>
      </c>
      <c r="V644" s="3" t="s">
        <v>8</v>
      </c>
      <c r="W644" s="3">
        <v>3.1</v>
      </c>
      <c r="X644" s="3" t="s">
        <v>6</v>
      </c>
      <c r="Y644" s="14">
        <v>2</v>
      </c>
      <c r="Z644" s="14">
        <v>1</v>
      </c>
      <c r="AA644" s="14">
        <v>0</v>
      </c>
      <c r="AB644" s="23">
        <f t="shared" si="183"/>
        <v>0</v>
      </c>
      <c r="AC644" s="3" t="s">
        <v>313</v>
      </c>
      <c r="AD644" s="25">
        <v>1</v>
      </c>
      <c r="AE644" s="20">
        <f t="shared" si="190"/>
        <v>0</v>
      </c>
      <c r="AF644" s="20">
        <f t="shared" si="191"/>
        <v>0</v>
      </c>
      <c r="AG644" s="20">
        <f t="shared" si="197"/>
        <v>1</v>
      </c>
      <c r="AH644" s="20">
        <f t="shared" si="192"/>
        <v>0</v>
      </c>
      <c r="AI644" s="20">
        <f t="shared" si="193"/>
        <v>-70.710678118654741</v>
      </c>
      <c r="AJ644" s="20">
        <f t="shared" si="194"/>
        <v>-70.710678118654769</v>
      </c>
      <c r="AK644" s="20">
        <f t="shared" si="195"/>
        <v>0</v>
      </c>
      <c r="AL644" s="19">
        <v>100</v>
      </c>
      <c r="AM644" s="23">
        <f t="shared" si="196"/>
        <v>30.48</v>
      </c>
      <c r="AN644" s="19">
        <v>3.9269908169872414</v>
      </c>
    </row>
    <row r="645" spans="1:40" ht="13.5" thickBot="1" x14ac:dyDescent="0.25">
      <c r="A645" s="5">
        <v>42572</v>
      </c>
      <c r="B645" s="3">
        <v>63</v>
      </c>
      <c r="C645" s="26" t="s">
        <v>359</v>
      </c>
      <c r="D645" s="6">
        <v>0.59027777777777779</v>
      </c>
      <c r="E645" s="13">
        <v>14</v>
      </c>
      <c r="F645" s="13">
        <f t="shared" si="184"/>
        <v>287</v>
      </c>
      <c r="G645" s="3" t="s">
        <v>4</v>
      </c>
      <c r="H645" s="3" t="s">
        <v>4</v>
      </c>
      <c r="I645" s="3">
        <v>29.2</v>
      </c>
      <c r="J645" s="20" t="str">
        <f t="shared" si="185"/>
        <v>.</v>
      </c>
      <c r="K645" s="20" t="str">
        <f t="shared" si="186"/>
        <v>.</v>
      </c>
      <c r="L645" s="20" t="str">
        <f t="shared" ref="L645:L662" si="198">IF(K645=".",".",IF(K645-K644&gt;180,(K645-K644)-360,IF(K645-K644&lt;-180,-360-(K645-K644),IF(K645-K644&gt;180,360-(K645-K644),K645-K644))))</f>
        <v>.</v>
      </c>
      <c r="M645" s="3">
        <v>225</v>
      </c>
      <c r="N645" s="20" t="str">
        <f>IF(B645=B645, N644, IF(M645=".",".",IF(M645&lt;22.5,"N",IF(M645&lt;67.5,"NE",IF(M645&lt;112.5,"E",IF(M645&lt;157.5,"SE",IF(M645&lt;202.5,"S",IF(M645&lt;247.5,"SW",IF(M645&lt;292.5,"W",IF(M645&lt;337.5,"NW","N"))))))))))</f>
        <v>SW</v>
      </c>
      <c r="O645" s="20" t="str">
        <f t="shared" si="187"/>
        <v>.</v>
      </c>
      <c r="P645" s="20" t="str">
        <f t="shared" si="182"/>
        <v>.</v>
      </c>
      <c r="Q645" s="21">
        <f t="shared" si="188"/>
        <v>0</v>
      </c>
      <c r="R645" s="21">
        <f t="shared" si="189"/>
        <v>0</v>
      </c>
      <c r="S645" s="8">
        <v>0</v>
      </c>
      <c r="T645" s="21" t="s">
        <v>4</v>
      </c>
      <c r="U645" s="21" t="str">
        <f t="shared" ref="U645:U708" si="199">IF(T645=".",".",IF(T645=0,0,R645/T645))</f>
        <v>.</v>
      </c>
      <c r="V645" s="3" t="s">
        <v>8</v>
      </c>
      <c r="W645" s="3">
        <v>2</v>
      </c>
      <c r="X645" s="3" t="s">
        <v>4</v>
      </c>
      <c r="Y645" s="14">
        <v>2</v>
      </c>
      <c r="Z645" s="14">
        <v>1</v>
      </c>
      <c r="AA645" s="14">
        <v>0</v>
      </c>
      <c r="AB645" s="23">
        <f t="shared" si="183"/>
        <v>0</v>
      </c>
      <c r="AC645" s="3" t="s">
        <v>313</v>
      </c>
      <c r="AD645" s="25">
        <v>1</v>
      </c>
      <c r="AE645" s="20">
        <f t="shared" si="190"/>
        <v>0</v>
      </c>
      <c r="AF645" s="20">
        <f t="shared" si="191"/>
        <v>0</v>
      </c>
      <c r="AG645" s="20">
        <f t="shared" si="197"/>
        <v>1</v>
      </c>
      <c r="AH645" s="20">
        <f t="shared" si="192"/>
        <v>0</v>
      </c>
      <c r="AI645" s="20">
        <f t="shared" si="193"/>
        <v>-70.710678118654741</v>
      </c>
      <c r="AJ645" s="20">
        <f t="shared" si="194"/>
        <v>-70.710678118654769</v>
      </c>
      <c r="AK645" s="20">
        <f t="shared" si="195"/>
        <v>0</v>
      </c>
      <c r="AL645" s="19">
        <v>100</v>
      </c>
      <c r="AM645" s="23">
        <f t="shared" si="196"/>
        <v>30.48</v>
      </c>
      <c r="AN645" s="19">
        <v>3.9269908169872414</v>
      </c>
    </row>
    <row r="646" spans="1:40" ht="13.5" thickBot="1" x14ac:dyDescent="0.25">
      <c r="A646" s="5">
        <v>42572</v>
      </c>
      <c r="B646" s="3">
        <v>63</v>
      </c>
      <c r="C646" s="26" t="s">
        <v>359</v>
      </c>
      <c r="D646" s="6">
        <v>0.63194444444444442</v>
      </c>
      <c r="E646" s="13">
        <v>15</v>
      </c>
      <c r="F646" s="13">
        <f t="shared" si="184"/>
        <v>346.99999999999994</v>
      </c>
      <c r="G646" s="3" t="s">
        <v>4</v>
      </c>
      <c r="H646" s="3" t="s">
        <v>4</v>
      </c>
      <c r="I646" s="3">
        <v>27.3</v>
      </c>
      <c r="J646" s="20" t="str">
        <f t="shared" si="185"/>
        <v>.</v>
      </c>
      <c r="K646" s="20" t="str">
        <f t="shared" si="186"/>
        <v>.</v>
      </c>
      <c r="L646" s="20" t="str">
        <f t="shared" si="198"/>
        <v>.</v>
      </c>
      <c r="M646" s="3">
        <v>225</v>
      </c>
      <c r="N646" s="20" t="str">
        <f>IF(B646=B645, N645, IF(M646=".",".",IF(M646&lt;22.5,"N",IF(M646&lt;67.5,"NE",IF(M646&lt;112.5,"E",IF(M646&lt;157.5,"SE",IF(M646&lt;202.5,"S",IF(M646&lt;247.5,"SW",IF(M646&lt;292.5,"W",IF(M646&lt;337.5,"NW","N"))))))))))</f>
        <v>SW</v>
      </c>
      <c r="O646" s="20" t="str">
        <f t="shared" si="187"/>
        <v>.</v>
      </c>
      <c r="P646" s="20" t="str">
        <f t="shared" si="182"/>
        <v>.</v>
      </c>
      <c r="Q646" s="21">
        <f t="shared" si="188"/>
        <v>0</v>
      </c>
      <c r="R646" s="21">
        <f t="shared" si="189"/>
        <v>0</v>
      </c>
      <c r="S646" s="8">
        <v>0</v>
      </c>
      <c r="T646" s="21" t="s">
        <v>4</v>
      </c>
      <c r="U646" s="21" t="str">
        <f t="shared" si="199"/>
        <v>.</v>
      </c>
      <c r="V646" s="3" t="s">
        <v>8</v>
      </c>
      <c r="W646" s="3">
        <v>1.5</v>
      </c>
      <c r="X646" s="3" t="s">
        <v>6</v>
      </c>
      <c r="Y646" s="14">
        <v>2</v>
      </c>
      <c r="Z646" s="14">
        <v>1</v>
      </c>
      <c r="AA646" s="14">
        <v>0</v>
      </c>
      <c r="AB646" s="23">
        <f t="shared" si="183"/>
        <v>0</v>
      </c>
      <c r="AC646" s="3" t="s">
        <v>313</v>
      </c>
      <c r="AD646" s="25">
        <v>1</v>
      </c>
      <c r="AE646" s="20">
        <f t="shared" si="190"/>
        <v>0</v>
      </c>
      <c r="AF646" s="20">
        <f t="shared" si="191"/>
        <v>0</v>
      </c>
      <c r="AG646" s="20">
        <f t="shared" si="197"/>
        <v>1</v>
      </c>
      <c r="AH646" s="20">
        <f t="shared" si="192"/>
        <v>0</v>
      </c>
      <c r="AI646" s="20">
        <f t="shared" si="193"/>
        <v>-70.710678118654741</v>
      </c>
      <c r="AJ646" s="20">
        <f t="shared" si="194"/>
        <v>-70.710678118654769</v>
      </c>
      <c r="AK646" s="20">
        <f t="shared" si="195"/>
        <v>0</v>
      </c>
      <c r="AL646" s="19">
        <v>100</v>
      </c>
      <c r="AM646" s="23">
        <f t="shared" si="196"/>
        <v>30.48</v>
      </c>
      <c r="AN646" s="19">
        <v>3.9269908169872414</v>
      </c>
    </row>
    <row r="647" spans="1:40" ht="13.5" thickBot="1" x14ac:dyDescent="0.25">
      <c r="A647" s="5">
        <v>42572</v>
      </c>
      <c r="B647" s="3">
        <v>63</v>
      </c>
      <c r="C647" s="26" t="s">
        <v>359</v>
      </c>
      <c r="D647" s="6">
        <v>0.67222222222222217</v>
      </c>
      <c r="E647" s="13">
        <v>16</v>
      </c>
      <c r="F647" s="13">
        <f t="shared" si="184"/>
        <v>404.99999999999989</v>
      </c>
      <c r="G647" s="3" t="s">
        <v>4</v>
      </c>
      <c r="H647" s="3" t="s">
        <v>4</v>
      </c>
      <c r="I647" s="3">
        <v>26</v>
      </c>
      <c r="J647" s="20" t="str">
        <f t="shared" si="185"/>
        <v>.</v>
      </c>
      <c r="K647" s="20" t="str">
        <f t="shared" si="186"/>
        <v>.</v>
      </c>
      <c r="L647" s="20" t="str">
        <f t="shared" si="198"/>
        <v>.</v>
      </c>
      <c r="M647" s="3">
        <v>225</v>
      </c>
      <c r="N647" s="20" t="str">
        <f>IF(B647=B646, N646, IF(M647=".",".",IF(M647&lt;22.5,"N",IF(M647&lt;67.5,"NE",IF(M647&lt;112.5,"E",IF(M647&lt;157.5,"SE",IF(M647&lt;202.5,"S",IF(M647&lt;247.5,"SW",IF(M647&lt;292.5,"W",IF(M647&lt;337.5,"NW","N"))))))))))</f>
        <v>SW</v>
      </c>
      <c r="O647" s="20" t="str">
        <f t="shared" si="187"/>
        <v>.</v>
      </c>
      <c r="P647" s="20" t="str">
        <f t="shared" ref="P647:P710" si="200">IF(O647=".",".",IF(O647="N", 1, IF( O647 ="NE", 2, IF(O647="E",3,IF(O647="SE",4,IF(O647="S",5,IF(O647="SW",6,IF(O647="W",7,8))))))))</f>
        <v>.</v>
      </c>
      <c r="Q647" s="21">
        <f t="shared" si="188"/>
        <v>0</v>
      </c>
      <c r="R647" s="21">
        <f t="shared" si="189"/>
        <v>0</v>
      </c>
      <c r="S647" s="8">
        <v>0</v>
      </c>
      <c r="T647" s="21" t="s">
        <v>4</v>
      </c>
      <c r="U647" s="21" t="str">
        <f t="shared" si="199"/>
        <v>.</v>
      </c>
      <c r="V647" s="3" t="s">
        <v>8</v>
      </c>
      <c r="W647" s="3">
        <v>3</v>
      </c>
      <c r="X647" s="3" t="s">
        <v>6</v>
      </c>
      <c r="Y647" s="14">
        <v>2</v>
      </c>
      <c r="Z647" s="14">
        <v>1</v>
      </c>
      <c r="AA647" s="14">
        <v>0</v>
      </c>
      <c r="AB647" s="23">
        <f t="shared" si="183"/>
        <v>0</v>
      </c>
      <c r="AC647" s="3" t="s">
        <v>313</v>
      </c>
      <c r="AD647" s="25">
        <v>1</v>
      </c>
      <c r="AE647" s="20">
        <f t="shared" si="190"/>
        <v>0</v>
      </c>
      <c r="AF647" s="20">
        <f t="shared" si="191"/>
        <v>0</v>
      </c>
      <c r="AG647" s="20">
        <f t="shared" si="197"/>
        <v>1</v>
      </c>
      <c r="AH647" s="20">
        <f t="shared" si="192"/>
        <v>0</v>
      </c>
      <c r="AI647" s="20">
        <f t="shared" si="193"/>
        <v>-70.710678118654741</v>
      </c>
      <c r="AJ647" s="20">
        <f t="shared" si="194"/>
        <v>-70.710678118654769</v>
      </c>
      <c r="AK647" s="20">
        <f t="shared" si="195"/>
        <v>0</v>
      </c>
      <c r="AL647" s="19">
        <v>100</v>
      </c>
      <c r="AM647" s="23">
        <f t="shared" si="196"/>
        <v>30.48</v>
      </c>
      <c r="AN647" s="19">
        <v>3.9269908169872414</v>
      </c>
    </row>
    <row r="648" spans="1:40" ht="13.5" thickBot="1" x14ac:dyDescent="0.25">
      <c r="A648" s="5">
        <v>42572</v>
      </c>
      <c r="B648" s="3">
        <v>63</v>
      </c>
      <c r="C648" s="26" t="s">
        <v>359</v>
      </c>
      <c r="D648" s="6">
        <v>0.71319444444444446</v>
      </c>
      <c r="E648" s="13">
        <v>17</v>
      </c>
      <c r="F648" s="13">
        <f t="shared" si="184"/>
        <v>464</v>
      </c>
      <c r="G648" s="3" t="s">
        <v>4</v>
      </c>
      <c r="H648" s="3" t="s">
        <v>4</v>
      </c>
      <c r="I648" s="3">
        <v>23.8</v>
      </c>
      <c r="J648" s="20" t="str">
        <f t="shared" si="185"/>
        <v>.</v>
      </c>
      <c r="K648" s="20" t="str">
        <f t="shared" si="186"/>
        <v>.</v>
      </c>
      <c r="L648" s="20" t="str">
        <f t="shared" si="198"/>
        <v>.</v>
      </c>
      <c r="M648" s="3">
        <v>225</v>
      </c>
      <c r="N648" s="20" t="str">
        <f>IF(B648=B648, N647, IF(M648=".",".",IF(M648&lt;22.5,"N",IF(M648&lt;67.5,"NE",IF(M648&lt;112.5,"E",IF(M648&lt;157.5,"SE",IF(M648&lt;202.5,"S",IF(M648&lt;247.5,"SW",IF(M648&lt;292.5,"W",IF(M648&lt;337.5,"NW","N"))))))))))</f>
        <v>SW</v>
      </c>
      <c r="O648" s="20" t="str">
        <f t="shared" si="187"/>
        <v>.</v>
      </c>
      <c r="P648" s="20" t="str">
        <f t="shared" si="200"/>
        <v>.</v>
      </c>
      <c r="Q648" s="21">
        <f t="shared" si="188"/>
        <v>0</v>
      </c>
      <c r="R648" s="21">
        <f t="shared" si="189"/>
        <v>0</v>
      </c>
      <c r="S648" s="8">
        <v>0</v>
      </c>
      <c r="T648" s="21" t="s">
        <v>4</v>
      </c>
      <c r="U648" s="21" t="str">
        <f t="shared" si="199"/>
        <v>.</v>
      </c>
      <c r="V648" s="3" t="s">
        <v>8</v>
      </c>
      <c r="W648" s="3">
        <v>0.2</v>
      </c>
      <c r="X648" s="3" t="s">
        <v>6</v>
      </c>
      <c r="Y648" s="14">
        <v>2</v>
      </c>
      <c r="Z648" s="14">
        <v>1</v>
      </c>
      <c r="AA648" s="14">
        <v>0</v>
      </c>
      <c r="AB648" s="23">
        <f t="shared" si="183"/>
        <v>0</v>
      </c>
      <c r="AC648" s="3" t="s">
        <v>313</v>
      </c>
      <c r="AD648" s="25">
        <v>1</v>
      </c>
      <c r="AE648" s="20">
        <f t="shared" si="190"/>
        <v>0</v>
      </c>
      <c r="AF648" s="20">
        <f t="shared" si="191"/>
        <v>0</v>
      </c>
      <c r="AG648" s="20">
        <f t="shared" si="197"/>
        <v>1</v>
      </c>
      <c r="AH648" s="20">
        <f t="shared" si="192"/>
        <v>0</v>
      </c>
      <c r="AI648" s="20">
        <f t="shared" si="193"/>
        <v>-70.710678118654741</v>
      </c>
      <c r="AJ648" s="20">
        <f t="shared" si="194"/>
        <v>-70.710678118654769</v>
      </c>
      <c r="AK648" s="20">
        <f t="shared" si="195"/>
        <v>0</v>
      </c>
      <c r="AL648" s="19">
        <v>100</v>
      </c>
      <c r="AM648" s="23">
        <f t="shared" si="196"/>
        <v>30.48</v>
      </c>
      <c r="AN648" s="19">
        <v>3.9269908169872414</v>
      </c>
    </row>
    <row r="649" spans="1:40" ht="13.5" thickBot="1" x14ac:dyDescent="0.25">
      <c r="A649" s="5">
        <v>42572</v>
      </c>
      <c r="B649" s="3">
        <v>63</v>
      </c>
      <c r="C649" s="26" t="s">
        <v>359</v>
      </c>
      <c r="D649" s="6">
        <v>0.75208333333333333</v>
      </c>
      <c r="E649" s="13">
        <v>18</v>
      </c>
      <c r="F649" s="13">
        <f t="shared" si="184"/>
        <v>520</v>
      </c>
      <c r="G649" s="3" t="s">
        <v>4</v>
      </c>
      <c r="H649" s="3" t="s">
        <v>4</v>
      </c>
      <c r="I649" s="3">
        <v>25</v>
      </c>
      <c r="J649" s="20" t="str">
        <f t="shared" si="185"/>
        <v>.</v>
      </c>
      <c r="K649" s="20" t="str">
        <f t="shared" si="186"/>
        <v>.</v>
      </c>
      <c r="L649" s="20" t="str">
        <f t="shared" si="198"/>
        <v>.</v>
      </c>
      <c r="M649" s="3">
        <v>225</v>
      </c>
      <c r="N649" s="20" t="str">
        <f>IF(B649=B648, N648, IF(M649=".",".",IF(M649&lt;22.5,"N",IF(M649&lt;67.5,"NE",IF(M649&lt;112.5,"E",IF(M649&lt;157.5,"SE",IF(M649&lt;202.5,"S",IF(M649&lt;247.5,"SW",IF(M649&lt;292.5,"W",IF(M649&lt;337.5,"NW","N"))))))))))</f>
        <v>SW</v>
      </c>
      <c r="O649" s="20" t="str">
        <f t="shared" si="187"/>
        <v>.</v>
      </c>
      <c r="P649" s="20" t="str">
        <f t="shared" si="200"/>
        <v>.</v>
      </c>
      <c r="Q649" s="21">
        <f t="shared" si="188"/>
        <v>0</v>
      </c>
      <c r="R649" s="21">
        <f t="shared" si="189"/>
        <v>0</v>
      </c>
      <c r="S649" s="8">
        <v>0</v>
      </c>
      <c r="T649" s="21" t="s">
        <v>4</v>
      </c>
      <c r="U649" s="21" t="str">
        <f t="shared" si="199"/>
        <v>.</v>
      </c>
      <c r="V649" s="3" t="s">
        <v>6</v>
      </c>
      <c r="W649" s="3">
        <v>0.5</v>
      </c>
      <c r="X649" s="3" t="s">
        <v>4</v>
      </c>
      <c r="Y649" s="14">
        <v>2</v>
      </c>
      <c r="Z649" s="14">
        <v>1</v>
      </c>
      <c r="AA649" s="14">
        <v>0</v>
      </c>
      <c r="AB649" s="23">
        <f t="shared" si="183"/>
        <v>0</v>
      </c>
      <c r="AC649" s="3" t="s">
        <v>313</v>
      </c>
      <c r="AD649" s="25">
        <v>1</v>
      </c>
      <c r="AE649" s="20">
        <f t="shared" si="190"/>
        <v>0</v>
      </c>
      <c r="AF649" s="20">
        <f t="shared" si="191"/>
        <v>0</v>
      </c>
      <c r="AG649" s="20">
        <f t="shared" si="197"/>
        <v>1</v>
      </c>
      <c r="AH649" s="20">
        <f t="shared" si="192"/>
        <v>0</v>
      </c>
      <c r="AI649" s="20">
        <f t="shared" si="193"/>
        <v>-70.710678118654741</v>
      </c>
      <c r="AJ649" s="20">
        <f t="shared" si="194"/>
        <v>-70.710678118654769</v>
      </c>
      <c r="AK649" s="20">
        <f t="shared" si="195"/>
        <v>0</v>
      </c>
      <c r="AL649" s="19">
        <v>100</v>
      </c>
      <c r="AM649" s="23">
        <f t="shared" si="196"/>
        <v>30.48</v>
      </c>
      <c r="AN649" s="19">
        <v>3.9269908169872414</v>
      </c>
    </row>
    <row r="650" spans="1:40" ht="13.5" thickBot="1" x14ac:dyDescent="0.25">
      <c r="A650" s="5">
        <v>42572</v>
      </c>
      <c r="B650" s="3">
        <v>63</v>
      </c>
      <c r="C650" s="26" t="s">
        <v>359</v>
      </c>
      <c r="D650" s="6">
        <v>0.79652777777777783</v>
      </c>
      <c r="E650" s="18">
        <v>19</v>
      </c>
      <c r="F650" s="13">
        <f t="shared" si="184"/>
        <v>584.00000000000011</v>
      </c>
      <c r="G650" s="3">
        <v>25.9</v>
      </c>
      <c r="H650" s="3" t="s">
        <v>366</v>
      </c>
      <c r="I650" s="3">
        <v>29.4</v>
      </c>
      <c r="J650" s="20" t="str">
        <f t="shared" si="185"/>
        <v>.</v>
      </c>
      <c r="K650" s="20" t="str">
        <f t="shared" si="186"/>
        <v>.</v>
      </c>
      <c r="L650" s="20" t="str">
        <f t="shared" si="198"/>
        <v>.</v>
      </c>
      <c r="M650" s="3">
        <v>225</v>
      </c>
      <c r="N650" s="20" t="str">
        <f>IF(B650=B650, N649, IF(M650=".",".",IF(M650&lt;22.5,"N",IF(M650&lt;67.5,"NE",IF(M650&lt;112.5,"E",IF(M650&lt;157.5,"SE",IF(M650&lt;202.5,"S",IF(M650&lt;247.5,"SW",IF(M650&lt;292.5,"W",IF(M650&lt;337.5,"NW","N"))))))))))</f>
        <v>SW</v>
      </c>
      <c r="O650" s="20" t="str">
        <f t="shared" si="187"/>
        <v>.</v>
      </c>
      <c r="P650" s="20" t="str">
        <f t="shared" si="200"/>
        <v>.</v>
      </c>
      <c r="Q650" s="21">
        <f t="shared" si="188"/>
        <v>0</v>
      </c>
      <c r="R650" s="21">
        <f t="shared" si="189"/>
        <v>0</v>
      </c>
      <c r="S650" s="8">
        <v>0</v>
      </c>
      <c r="T650" s="21">
        <f>SQRT((AJ650-AJ640)^2+(AI650-AI640)^2)</f>
        <v>0</v>
      </c>
      <c r="U650" s="21">
        <f t="shared" si="199"/>
        <v>0</v>
      </c>
      <c r="V650" s="3" t="s">
        <v>6</v>
      </c>
      <c r="W650" s="3">
        <v>1.8</v>
      </c>
      <c r="X650" s="3" t="s">
        <v>69</v>
      </c>
      <c r="Y650" s="14">
        <v>2</v>
      </c>
      <c r="Z650" s="14">
        <v>1</v>
      </c>
      <c r="AA650" s="14">
        <v>0</v>
      </c>
      <c r="AB650" s="23">
        <f t="shared" ref="AB650:AB713" si="201">IF(AA650=0,0,IF(AA650=".",".",IF(AA650=AA649,".",1)))</f>
        <v>0</v>
      </c>
      <c r="AC650" s="3" t="s">
        <v>313</v>
      </c>
      <c r="AD650" s="25">
        <v>1</v>
      </c>
      <c r="AE650" s="20">
        <f t="shared" si="190"/>
        <v>0</v>
      </c>
      <c r="AF650" s="20">
        <f t="shared" si="191"/>
        <v>0</v>
      </c>
      <c r="AG650" s="20">
        <f t="shared" si="197"/>
        <v>1</v>
      </c>
      <c r="AH650" s="20">
        <f t="shared" si="192"/>
        <v>0</v>
      </c>
      <c r="AI650" s="20">
        <f t="shared" si="193"/>
        <v>-70.710678118654741</v>
      </c>
      <c r="AJ650" s="20">
        <f t="shared" si="194"/>
        <v>-70.710678118654769</v>
      </c>
      <c r="AK650" s="20">
        <f t="shared" si="195"/>
        <v>0</v>
      </c>
      <c r="AL650" s="19">
        <v>100</v>
      </c>
      <c r="AM650" s="23">
        <f t="shared" si="196"/>
        <v>30.48</v>
      </c>
      <c r="AN650" s="19">
        <v>3.9269908169872414</v>
      </c>
    </row>
    <row r="651" spans="1:40" ht="13.5" thickBot="1" x14ac:dyDescent="0.25">
      <c r="A651" s="5">
        <v>42572</v>
      </c>
      <c r="B651" s="3">
        <v>65</v>
      </c>
      <c r="C651" s="26" t="s">
        <v>359</v>
      </c>
      <c r="D651" s="6">
        <v>0.38819444444444445</v>
      </c>
      <c r="E651" s="13">
        <v>9</v>
      </c>
      <c r="F651" s="13">
        <f t="shared" si="184"/>
        <v>0</v>
      </c>
      <c r="G651" s="3" t="s">
        <v>4</v>
      </c>
      <c r="H651" s="3" t="s">
        <v>4</v>
      </c>
      <c r="I651" s="3">
        <v>21.4</v>
      </c>
      <c r="J651" s="20" t="str">
        <f t="shared" si="185"/>
        <v>.</v>
      </c>
      <c r="K651" s="20" t="str">
        <f t="shared" si="186"/>
        <v>.</v>
      </c>
      <c r="L651" s="20" t="str">
        <f t="shared" si="198"/>
        <v>.</v>
      </c>
      <c r="M651" s="3">
        <v>315</v>
      </c>
      <c r="N651" s="20" t="str">
        <f>IF(B651=B650, N650, IF(M651=".",".",IF(M651&lt;22.5,"N",IF(M651&lt;67.5,"NE",IF(M651&lt;112.5,"E",IF(M651&lt;157.5,"SE",IF(M651&lt;202.5,"S",IF(M651&lt;247.5,"SW",IF(M651&lt;292.5,"W",IF(M651&lt;337.5,"NW","N"))))))))))</f>
        <v>NW</v>
      </c>
      <c r="O651" s="20" t="str">
        <f t="shared" si="187"/>
        <v>.</v>
      </c>
      <c r="P651" s="20" t="str">
        <f t="shared" si="200"/>
        <v>.</v>
      </c>
      <c r="Q651" s="21">
        <f t="shared" si="188"/>
        <v>0</v>
      </c>
      <c r="R651" s="21">
        <f t="shared" si="189"/>
        <v>0</v>
      </c>
      <c r="S651" s="8">
        <v>0</v>
      </c>
      <c r="T651" s="21" t="s">
        <v>4</v>
      </c>
      <c r="U651" s="21" t="str">
        <f t="shared" si="199"/>
        <v>.</v>
      </c>
      <c r="V651" s="3" t="s">
        <v>7</v>
      </c>
      <c r="W651" s="3">
        <v>2.4</v>
      </c>
      <c r="X651" s="3" t="s">
        <v>4</v>
      </c>
      <c r="Y651" s="14">
        <v>2</v>
      </c>
      <c r="Z651" s="14">
        <v>1</v>
      </c>
      <c r="AA651" s="14">
        <v>0</v>
      </c>
      <c r="AB651" s="23">
        <f t="shared" si="201"/>
        <v>0</v>
      </c>
      <c r="AC651" s="3" t="s">
        <v>314</v>
      </c>
      <c r="AD651" s="25">
        <v>1</v>
      </c>
      <c r="AE651" s="20" t="str">
        <f t="shared" si="190"/>
        <v>.</v>
      </c>
      <c r="AF651" s="20" t="str">
        <f t="shared" si="191"/>
        <v>.</v>
      </c>
      <c r="AG651" s="20" t="str">
        <f t="shared" si="197"/>
        <v>.</v>
      </c>
      <c r="AH651" s="20" t="str">
        <f t="shared" si="192"/>
        <v>.</v>
      </c>
      <c r="AI651" s="20">
        <f t="shared" si="193"/>
        <v>-70.710678118654769</v>
      </c>
      <c r="AJ651" s="20">
        <f t="shared" si="194"/>
        <v>70.710678118654741</v>
      </c>
      <c r="AK651" s="20" t="str">
        <f t="shared" si="195"/>
        <v>.</v>
      </c>
      <c r="AL651" s="19">
        <v>100</v>
      </c>
      <c r="AM651" s="23">
        <f t="shared" si="196"/>
        <v>30.48</v>
      </c>
      <c r="AN651" s="19">
        <v>5.497787143782138</v>
      </c>
    </row>
    <row r="652" spans="1:40" ht="13.5" thickBot="1" x14ac:dyDescent="0.25">
      <c r="A652" s="5">
        <v>42572</v>
      </c>
      <c r="B652" s="3">
        <v>65</v>
      </c>
      <c r="C652" s="26" t="s">
        <v>359</v>
      </c>
      <c r="D652" s="6">
        <v>0.41666666666666669</v>
      </c>
      <c r="E652" s="13">
        <v>10</v>
      </c>
      <c r="F652" s="13">
        <f t="shared" si="184"/>
        <v>41.000000000000014</v>
      </c>
      <c r="G652" s="3" t="s">
        <v>4</v>
      </c>
      <c r="H652" s="3" t="s">
        <v>4</v>
      </c>
      <c r="I652" s="3">
        <v>22.7</v>
      </c>
      <c r="J652" s="20" t="str">
        <f t="shared" si="185"/>
        <v>.</v>
      </c>
      <c r="K652" s="20" t="str">
        <f t="shared" si="186"/>
        <v>.</v>
      </c>
      <c r="L652" s="20" t="str">
        <f t="shared" si="198"/>
        <v>.</v>
      </c>
      <c r="M652" s="3">
        <v>315</v>
      </c>
      <c r="N652" s="20" t="str">
        <f>IF(B652=B652, N651, IF(M652=".",".",IF(M652&lt;22.5,"N",IF(M652&lt;67.5,"NE",IF(M652&lt;112.5,"E",IF(M652&lt;157.5,"SE",IF(M652&lt;202.5,"S",IF(M652&lt;247.5,"SW",IF(M652&lt;292.5,"W",IF(M652&lt;337.5,"NW","N"))))))))))</f>
        <v>NW</v>
      </c>
      <c r="O652" s="20" t="str">
        <f t="shared" si="187"/>
        <v>.</v>
      </c>
      <c r="P652" s="20" t="str">
        <f t="shared" si="200"/>
        <v>.</v>
      </c>
      <c r="Q652" s="21">
        <f t="shared" si="188"/>
        <v>0</v>
      </c>
      <c r="R652" s="21">
        <f t="shared" si="189"/>
        <v>0</v>
      </c>
      <c r="S652" s="8">
        <v>0</v>
      </c>
      <c r="T652" s="21" t="s">
        <v>4</v>
      </c>
      <c r="U652" s="21" t="str">
        <f t="shared" si="199"/>
        <v>.</v>
      </c>
      <c r="V652" s="3" t="s">
        <v>7</v>
      </c>
      <c r="W652" s="3">
        <v>0</v>
      </c>
      <c r="X652" s="3" t="s">
        <v>133</v>
      </c>
      <c r="Y652" s="14">
        <v>2</v>
      </c>
      <c r="Z652" s="14">
        <v>1</v>
      </c>
      <c r="AA652" s="14">
        <v>0</v>
      </c>
      <c r="AB652" s="23">
        <f t="shared" si="201"/>
        <v>0</v>
      </c>
      <c r="AC652" s="3" t="s">
        <v>314</v>
      </c>
      <c r="AD652" s="25">
        <v>1</v>
      </c>
      <c r="AE652" s="20">
        <f t="shared" si="190"/>
        <v>0</v>
      </c>
      <c r="AF652" s="20">
        <f t="shared" si="191"/>
        <v>0</v>
      </c>
      <c r="AG652" s="20">
        <f t="shared" si="197"/>
        <v>1</v>
      </c>
      <c r="AH652" s="20">
        <f t="shared" si="192"/>
        <v>0</v>
      </c>
      <c r="AI652" s="20">
        <f t="shared" si="193"/>
        <v>-70.710678118654769</v>
      </c>
      <c r="AJ652" s="20">
        <f t="shared" si="194"/>
        <v>70.710678118654741</v>
      </c>
      <c r="AK652" s="20">
        <f t="shared" si="195"/>
        <v>0</v>
      </c>
      <c r="AL652" s="19">
        <v>100</v>
      </c>
      <c r="AM652" s="23">
        <f t="shared" si="196"/>
        <v>30.48</v>
      </c>
      <c r="AN652" s="19">
        <v>5.497787143782138</v>
      </c>
    </row>
    <row r="653" spans="1:40" ht="13.5" thickBot="1" x14ac:dyDescent="0.25">
      <c r="A653" s="5">
        <v>42572</v>
      </c>
      <c r="B653" s="3">
        <v>65</v>
      </c>
      <c r="C653" s="26" t="s">
        <v>359</v>
      </c>
      <c r="D653" s="6">
        <v>0.45694444444444443</v>
      </c>
      <c r="E653" s="13">
        <v>11</v>
      </c>
      <c r="F653" s="13">
        <f t="shared" si="184"/>
        <v>98.999999999999972</v>
      </c>
      <c r="G653" s="3" t="s">
        <v>4</v>
      </c>
      <c r="H653" s="3" t="s">
        <v>4</v>
      </c>
      <c r="I653" s="3">
        <v>22.7</v>
      </c>
      <c r="J653" s="20" t="str">
        <f t="shared" si="185"/>
        <v>.</v>
      </c>
      <c r="K653" s="20" t="str">
        <f t="shared" si="186"/>
        <v>.</v>
      </c>
      <c r="L653" s="20" t="str">
        <f t="shared" si="198"/>
        <v>.</v>
      </c>
      <c r="M653" s="3">
        <v>315</v>
      </c>
      <c r="N653" s="20" t="str">
        <f>IF(B653=B652, N652, IF(M653=".",".",IF(M653&lt;22.5,"N",IF(M653&lt;67.5,"NE",IF(M653&lt;112.5,"E",IF(M653&lt;157.5,"SE",IF(M653&lt;202.5,"S",IF(M653&lt;247.5,"SW",IF(M653&lt;292.5,"W",IF(M653&lt;337.5,"NW","N"))))))))))</f>
        <v>NW</v>
      </c>
      <c r="O653" s="20" t="str">
        <f t="shared" si="187"/>
        <v>.</v>
      </c>
      <c r="P653" s="20" t="str">
        <f t="shared" si="200"/>
        <v>.</v>
      </c>
      <c r="Q653" s="21">
        <f t="shared" si="188"/>
        <v>0</v>
      </c>
      <c r="R653" s="21">
        <f t="shared" si="189"/>
        <v>0</v>
      </c>
      <c r="S653" s="8">
        <v>0</v>
      </c>
      <c r="T653" s="21" t="s">
        <v>4</v>
      </c>
      <c r="U653" s="21" t="str">
        <f t="shared" si="199"/>
        <v>.</v>
      </c>
      <c r="V653" s="3" t="s">
        <v>7</v>
      </c>
      <c r="W653" s="3">
        <v>2.5</v>
      </c>
      <c r="X653" s="3" t="s">
        <v>6</v>
      </c>
      <c r="Y653" s="14">
        <v>2</v>
      </c>
      <c r="Z653" s="14">
        <v>1</v>
      </c>
      <c r="AA653" s="14">
        <v>0</v>
      </c>
      <c r="AB653" s="23">
        <f t="shared" si="201"/>
        <v>0</v>
      </c>
      <c r="AC653" s="3" t="s">
        <v>314</v>
      </c>
      <c r="AD653" s="25">
        <v>1</v>
      </c>
      <c r="AE653" s="20">
        <f t="shared" si="190"/>
        <v>0</v>
      </c>
      <c r="AF653" s="20">
        <f t="shared" si="191"/>
        <v>0</v>
      </c>
      <c r="AG653" s="20">
        <f t="shared" si="197"/>
        <v>1</v>
      </c>
      <c r="AH653" s="20">
        <f t="shared" si="192"/>
        <v>0</v>
      </c>
      <c r="AI653" s="20">
        <f t="shared" si="193"/>
        <v>-70.710678118654769</v>
      </c>
      <c r="AJ653" s="20">
        <f t="shared" si="194"/>
        <v>70.710678118654741</v>
      </c>
      <c r="AK653" s="20">
        <f t="shared" si="195"/>
        <v>0</v>
      </c>
      <c r="AL653" s="19">
        <v>100</v>
      </c>
      <c r="AM653" s="23">
        <f t="shared" si="196"/>
        <v>30.48</v>
      </c>
      <c r="AN653" s="19">
        <v>5.497787143782138</v>
      </c>
    </row>
    <row r="654" spans="1:40" ht="13.5" thickBot="1" x14ac:dyDescent="0.25">
      <c r="A654" s="5">
        <v>42572</v>
      </c>
      <c r="B654" s="3">
        <v>65</v>
      </c>
      <c r="C654" s="26" t="s">
        <v>359</v>
      </c>
      <c r="D654" s="6">
        <v>0.49791666666666662</v>
      </c>
      <c r="E654" s="13">
        <v>12</v>
      </c>
      <c r="F654" s="13">
        <f t="shared" si="184"/>
        <v>157.99999999999991</v>
      </c>
      <c r="G654" s="3" t="s">
        <v>4</v>
      </c>
      <c r="H654" s="3" t="s">
        <v>4</v>
      </c>
      <c r="I654" s="3">
        <v>25.4</v>
      </c>
      <c r="J654" s="20" t="str">
        <f t="shared" si="185"/>
        <v>.</v>
      </c>
      <c r="K654" s="20" t="str">
        <f t="shared" si="186"/>
        <v>.</v>
      </c>
      <c r="L654" s="20" t="str">
        <f t="shared" si="198"/>
        <v>.</v>
      </c>
      <c r="M654" s="3">
        <v>315</v>
      </c>
      <c r="N654" s="20" t="str">
        <f>IF(B654=B654, N653, IF(M654=".",".",IF(M654&lt;22.5,"N",IF(M654&lt;67.5,"NE",IF(M654&lt;112.5,"E",IF(M654&lt;157.5,"SE",IF(M654&lt;202.5,"S",IF(M654&lt;247.5,"SW",IF(M654&lt;292.5,"W",IF(M654&lt;337.5,"NW","N"))))))))))</f>
        <v>NW</v>
      </c>
      <c r="O654" s="20" t="str">
        <f t="shared" si="187"/>
        <v>.</v>
      </c>
      <c r="P654" s="20" t="str">
        <f t="shared" si="200"/>
        <v>.</v>
      </c>
      <c r="Q654" s="21">
        <f t="shared" si="188"/>
        <v>0</v>
      </c>
      <c r="R654" s="21">
        <f t="shared" si="189"/>
        <v>0</v>
      </c>
      <c r="S654" s="8">
        <v>0</v>
      </c>
      <c r="T654" s="21" t="s">
        <v>4</v>
      </c>
      <c r="U654" s="21" t="str">
        <f t="shared" si="199"/>
        <v>.</v>
      </c>
      <c r="V654" s="3" t="s">
        <v>7</v>
      </c>
      <c r="W654" s="3">
        <v>4.5</v>
      </c>
      <c r="X654" s="3" t="s">
        <v>166</v>
      </c>
      <c r="Y654" s="14">
        <v>2</v>
      </c>
      <c r="Z654" s="14">
        <v>1</v>
      </c>
      <c r="AA654" s="14">
        <v>0</v>
      </c>
      <c r="AB654" s="23">
        <f t="shared" si="201"/>
        <v>0</v>
      </c>
      <c r="AC654" s="3" t="s">
        <v>314</v>
      </c>
      <c r="AD654" s="25">
        <v>1</v>
      </c>
      <c r="AE654" s="20">
        <f t="shared" si="190"/>
        <v>0</v>
      </c>
      <c r="AF654" s="20">
        <f t="shared" si="191"/>
        <v>0</v>
      </c>
      <c r="AG654" s="20">
        <f t="shared" si="197"/>
        <v>1</v>
      </c>
      <c r="AH654" s="20">
        <f t="shared" si="192"/>
        <v>0</v>
      </c>
      <c r="AI654" s="20">
        <f t="shared" si="193"/>
        <v>-70.710678118654769</v>
      </c>
      <c r="AJ654" s="20">
        <f t="shared" si="194"/>
        <v>70.710678118654741</v>
      </c>
      <c r="AK654" s="20">
        <f t="shared" si="195"/>
        <v>0</v>
      </c>
      <c r="AL654" s="19">
        <v>100</v>
      </c>
      <c r="AM654" s="23">
        <f t="shared" si="196"/>
        <v>30.48</v>
      </c>
      <c r="AN654" s="19">
        <v>5.497787143782138</v>
      </c>
    </row>
    <row r="655" spans="1:40" ht="13.5" thickBot="1" x14ac:dyDescent="0.25">
      <c r="A655" s="5">
        <v>42572</v>
      </c>
      <c r="B655" s="3">
        <v>65</v>
      </c>
      <c r="C655" s="26" t="s">
        <v>359</v>
      </c>
      <c r="D655" s="6">
        <v>0.54166666666666663</v>
      </c>
      <c r="E655" s="13">
        <v>13</v>
      </c>
      <c r="F655" s="13">
        <f t="shared" si="184"/>
        <v>220.99999999999994</v>
      </c>
      <c r="G655" s="3" t="s">
        <v>4</v>
      </c>
      <c r="H655" s="3" t="s">
        <v>4</v>
      </c>
      <c r="I655" s="3">
        <v>29.6</v>
      </c>
      <c r="J655" s="20" t="str">
        <f t="shared" si="185"/>
        <v>.</v>
      </c>
      <c r="K655" s="20" t="str">
        <f t="shared" si="186"/>
        <v>.</v>
      </c>
      <c r="L655" s="20" t="str">
        <f t="shared" si="198"/>
        <v>.</v>
      </c>
      <c r="M655" s="3">
        <v>315</v>
      </c>
      <c r="N655" s="20" t="str">
        <f>IF(B655=B654, N654, IF(M655=".",".",IF(M655&lt;22.5,"N",IF(M655&lt;67.5,"NE",IF(M655&lt;112.5,"E",IF(M655&lt;157.5,"SE",IF(M655&lt;202.5,"S",IF(M655&lt;247.5,"SW",IF(M655&lt;292.5,"W",IF(M655&lt;337.5,"NW","N"))))))))))</f>
        <v>NW</v>
      </c>
      <c r="O655" s="20" t="str">
        <f t="shared" si="187"/>
        <v>.</v>
      </c>
      <c r="P655" s="20" t="str">
        <f t="shared" si="200"/>
        <v>.</v>
      </c>
      <c r="Q655" s="21">
        <f t="shared" si="188"/>
        <v>0</v>
      </c>
      <c r="R655" s="21">
        <f t="shared" si="189"/>
        <v>0</v>
      </c>
      <c r="S655" s="8">
        <v>0</v>
      </c>
      <c r="T655" s="21" t="s">
        <v>4</v>
      </c>
      <c r="U655" s="21" t="str">
        <f t="shared" si="199"/>
        <v>.</v>
      </c>
      <c r="V655" s="3" t="s">
        <v>7</v>
      </c>
      <c r="W655" s="3">
        <v>1.9</v>
      </c>
      <c r="X655" s="3" t="s">
        <v>6</v>
      </c>
      <c r="Y655" s="14">
        <v>2</v>
      </c>
      <c r="Z655" s="14">
        <v>1</v>
      </c>
      <c r="AA655" s="14">
        <v>0</v>
      </c>
      <c r="AB655" s="23">
        <f t="shared" si="201"/>
        <v>0</v>
      </c>
      <c r="AC655" s="3" t="s">
        <v>314</v>
      </c>
      <c r="AD655" s="25">
        <v>1</v>
      </c>
      <c r="AE655" s="20">
        <f t="shared" si="190"/>
        <v>0</v>
      </c>
      <c r="AF655" s="20">
        <f t="shared" si="191"/>
        <v>0</v>
      </c>
      <c r="AG655" s="20">
        <f t="shared" si="197"/>
        <v>1</v>
      </c>
      <c r="AH655" s="20">
        <f t="shared" si="192"/>
        <v>0</v>
      </c>
      <c r="AI655" s="20">
        <f t="shared" si="193"/>
        <v>-70.710678118654769</v>
      </c>
      <c r="AJ655" s="20">
        <f t="shared" si="194"/>
        <v>70.710678118654741</v>
      </c>
      <c r="AK655" s="20">
        <f t="shared" si="195"/>
        <v>0</v>
      </c>
      <c r="AL655" s="19">
        <v>100</v>
      </c>
      <c r="AM655" s="23">
        <f t="shared" si="196"/>
        <v>30.48</v>
      </c>
      <c r="AN655" s="19">
        <v>5.497787143782138</v>
      </c>
    </row>
    <row r="656" spans="1:40" ht="13.5" thickBot="1" x14ac:dyDescent="0.25">
      <c r="A656" s="5">
        <v>42572</v>
      </c>
      <c r="B656" s="3">
        <v>65</v>
      </c>
      <c r="C656" s="26" t="s">
        <v>359</v>
      </c>
      <c r="D656" s="6">
        <v>0.58263888888888882</v>
      </c>
      <c r="E656" s="13">
        <v>14</v>
      </c>
      <c r="F656" s="13">
        <f t="shared" si="184"/>
        <v>279.99999999999989</v>
      </c>
      <c r="G656" s="3" t="s">
        <v>4</v>
      </c>
      <c r="H656" s="3" t="s">
        <v>4</v>
      </c>
      <c r="I656" s="3">
        <v>30.5</v>
      </c>
      <c r="J656" s="20" t="str">
        <f t="shared" si="185"/>
        <v>.</v>
      </c>
      <c r="K656" s="20" t="str">
        <f t="shared" si="186"/>
        <v>.</v>
      </c>
      <c r="L656" s="20" t="str">
        <f t="shared" si="198"/>
        <v>.</v>
      </c>
      <c r="M656" s="3">
        <v>315</v>
      </c>
      <c r="N656" s="20" t="str">
        <f>IF(B656=B656, N655, IF(M656=".",".",IF(M656&lt;22.5,"N",IF(M656&lt;67.5,"NE",IF(M656&lt;112.5,"E",IF(M656&lt;157.5,"SE",IF(M656&lt;202.5,"S",IF(M656&lt;247.5,"SW",IF(M656&lt;292.5,"W",IF(M656&lt;337.5,"NW","N"))))))))))</f>
        <v>NW</v>
      </c>
      <c r="O656" s="20" t="str">
        <f t="shared" si="187"/>
        <v>.</v>
      </c>
      <c r="P656" s="20" t="str">
        <f t="shared" si="200"/>
        <v>.</v>
      </c>
      <c r="Q656" s="21">
        <f t="shared" si="188"/>
        <v>0</v>
      </c>
      <c r="R656" s="21">
        <f t="shared" si="189"/>
        <v>0</v>
      </c>
      <c r="S656" s="8">
        <v>0</v>
      </c>
      <c r="T656" s="21" t="s">
        <v>4</v>
      </c>
      <c r="U656" s="21" t="str">
        <f t="shared" si="199"/>
        <v>.</v>
      </c>
      <c r="V656" s="3" t="s">
        <v>6</v>
      </c>
      <c r="W656" s="3">
        <v>1.8</v>
      </c>
      <c r="X656" s="3" t="s">
        <v>172</v>
      </c>
      <c r="Y656" s="14">
        <v>2</v>
      </c>
      <c r="Z656" s="14">
        <v>1</v>
      </c>
      <c r="AA656" s="14">
        <v>0</v>
      </c>
      <c r="AB656" s="23">
        <f t="shared" si="201"/>
        <v>0</v>
      </c>
      <c r="AC656" s="3" t="s">
        <v>314</v>
      </c>
      <c r="AD656" s="25">
        <v>1</v>
      </c>
      <c r="AE656" s="20">
        <f t="shared" si="190"/>
        <v>0</v>
      </c>
      <c r="AF656" s="20">
        <f t="shared" si="191"/>
        <v>0</v>
      </c>
      <c r="AG656" s="20">
        <f t="shared" si="197"/>
        <v>1</v>
      </c>
      <c r="AH656" s="20">
        <f t="shared" si="192"/>
        <v>0</v>
      </c>
      <c r="AI656" s="20">
        <f t="shared" si="193"/>
        <v>-70.710678118654769</v>
      </c>
      <c r="AJ656" s="20">
        <f t="shared" si="194"/>
        <v>70.710678118654741</v>
      </c>
      <c r="AK656" s="20">
        <f t="shared" si="195"/>
        <v>0</v>
      </c>
      <c r="AL656" s="19">
        <v>100</v>
      </c>
      <c r="AM656" s="23">
        <f t="shared" si="196"/>
        <v>30.48</v>
      </c>
      <c r="AN656" s="19">
        <v>5.497787143782138</v>
      </c>
    </row>
    <row r="657" spans="1:40" ht="13.5" thickBot="1" x14ac:dyDescent="0.25">
      <c r="A657" s="5">
        <v>42572</v>
      </c>
      <c r="B657" s="3">
        <v>65</v>
      </c>
      <c r="C657" s="26" t="s">
        <v>359</v>
      </c>
      <c r="D657" s="6">
        <v>0.62430555555555556</v>
      </c>
      <c r="E657" s="13">
        <v>15</v>
      </c>
      <c r="F657" s="13">
        <f t="shared" si="184"/>
        <v>340</v>
      </c>
      <c r="G657" s="3" t="s">
        <v>4</v>
      </c>
      <c r="H657" s="3" t="s">
        <v>4</v>
      </c>
      <c r="I657" s="3">
        <v>28.7</v>
      </c>
      <c r="J657" s="20" t="str">
        <f t="shared" si="185"/>
        <v>.</v>
      </c>
      <c r="K657" s="20" t="str">
        <f t="shared" si="186"/>
        <v>.</v>
      </c>
      <c r="L657" s="20" t="str">
        <f t="shared" si="198"/>
        <v>.</v>
      </c>
      <c r="M657" s="3">
        <v>315</v>
      </c>
      <c r="N657" s="20" t="str">
        <f>IF(B657=B656, N656, IF(M657=".",".",IF(M657&lt;22.5,"N",IF(M657&lt;67.5,"NE",IF(M657&lt;112.5,"E",IF(M657&lt;157.5,"SE",IF(M657&lt;202.5,"S",IF(M657&lt;247.5,"SW",IF(M657&lt;292.5,"W",IF(M657&lt;337.5,"NW","N"))))))))))</f>
        <v>NW</v>
      </c>
      <c r="O657" s="20" t="str">
        <f t="shared" si="187"/>
        <v>.</v>
      </c>
      <c r="P657" s="20" t="str">
        <f t="shared" si="200"/>
        <v>.</v>
      </c>
      <c r="Q657" s="21">
        <f t="shared" si="188"/>
        <v>0</v>
      </c>
      <c r="R657" s="21">
        <f t="shared" si="189"/>
        <v>0</v>
      </c>
      <c r="S657" s="8">
        <v>0</v>
      </c>
      <c r="T657" s="21">
        <f>SQRT((AJ657-AJ651)^2+(AI657-AI651)^2)</f>
        <v>0</v>
      </c>
      <c r="U657" s="21">
        <f t="shared" si="199"/>
        <v>0</v>
      </c>
      <c r="V657" s="3" t="s">
        <v>4</v>
      </c>
      <c r="W657" s="3">
        <v>0.1</v>
      </c>
      <c r="X657" s="3" t="s">
        <v>4</v>
      </c>
      <c r="Y657" s="14">
        <v>2</v>
      </c>
      <c r="Z657" s="14">
        <v>1</v>
      </c>
      <c r="AA657" s="14">
        <v>0</v>
      </c>
      <c r="AB657" s="23">
        <f t="shared" si="201"/>
        <v>0</v>
      </c>
      <c r="AC657" s="3" t="s">
        <v>314</v>
      </c>
      <c r="AD657" s="25">
        <v>1</v>
      </c>
      <c r="AE657" s="20">
        <f t="shared" si="190"/>
        <v>0</v>
      </c>
      <c r="AF657" s="20">
        <f t="shared" si="191"/>
        <v>0</v>
      </c>
      <c r="AG657" s="20">
        <f t="shared" si="197"/>
        <v>1</v>
      </c>
      <c r="AH657" s="20">
        <f t="shared" si="192"/>
        <v>0</v>
      </c>
      <c r="AI657" s="20">
        <f t="shared" si="193"/>
        <v>-70.710678118654769</v>
      </c>
      <c r="AJ657" s="20">
        <f t="shared" si="194"/>
        <v>70.710678118654741</v>
      </c>
      <c r="AK657" s="20">
        <f t="shared" si="195"/>
        <v>0</v>
      </c>
      <c r="AL657" s="19">
        <v>100</v>
      </c>
      <c r="AM657" s="23">
        <f t="shared" si="196"/>
        <v>30.48</v>
      </c>
      <c r="AN657" s="19">
        <v>5.497787143782138</v>
      </c>
    </row>
    <row r="658" spans="1:40" ht="13.5" thickBot="1" x14ac:dyDescent="0.25">
      <c r="A658" s="5">
        <v>42572</v>
      </c>
      <c r="B658" s="3">
        <v>65</v>
      </c>
      <c r="C658" s="26" t="s">
        <v>359</v>
      </c>
      <c r="D658" s="6">
        <v>0.66527777777777775</v>
      </c>
      <c r="E658" s="13">
        <v>16</v>
      </c>
      <c r="F658" s="13">
        <f t="shared" si="184"/>
        <v>398.99999999999994</v>
      </c>
      <c r="G658" s="3" t="s">
        <v>4</v>
      </c>
      <c r="H658" s="3" t="s">
        <v>4</v>
      </c>
      <c r="I658" s="3" t="s">
        <v>4</v>
      </c>
      <c r="J658" s="20" t="str">
        <f t="shared" si="185"/>
        <v>.</v>
      </c>
      <c r="K658" s="20" t="str">
        <f t="shared" si="186"/>
        <v>.</v>
      </c>
      <c r="L658" s="20" t="str">
        <f t="shared" si="198"/>
        <v>.</v>
      </c>
      <c r="M658" s="3" t="s">
        <v>4</v>
      </c>
      <c r="N658" s="20" t="str">
        <f>IF(B658=B658, N657, IF(M658=".",".",IF(M658&lt;22.5,"N",IF(M658&lt;67.5,"NE",IF(M658&lt;112.5,"E",IF(M658&lt;157.5,"SE",IF(M658&lt;202.5,"S",IF(M658&lt;247.5,"SW",IF(M658&lt;292.5,"W",IF(M658&lt;337.5,"NW","N"))))))))))</f>
        <v>NW</v>
      </c>
      <c r="O658" s="20" t="str">
        <f t="shared" si="187"/>
        <v>.</v>
      </c>
      <c r="P658" s="20" t="str">
        <f t="shared" si="200"/>
        <v>.</v>
      </c>
      <c r="Q658" s="21" t="str">
        <f t="shared" si="188"/>
        <v>.</v>
      </c>
      <c r="R658" s="21" t="str">
        <f t="shared" si="189"/>
        <v>.</v>
      </c>
      <c r="S658" s="8" t="s">
        <v>4</v>
      </c>
      <c r="T658" s="21" t="s">
        <v>4</v>
      </c>
      <c r="U658" s="21" t="str">
        <f t="shared" si="199"/>
        <v>.</v>
      </c>
      <c r="V658" s="3" t="s">
        <v>4</v>
      </c>
      <c r="W658" s="3" t="s">
        <v>4</v>
      </c>
      <c r="X658" s="3" t="s">
        <v>146</v>
      </c>
      <c r="Y658" s="14" t="s">
        <v>4</v>
      </c>
      <c r="Z658" s="14" t="s">
        <v>4</v>
      </c>
      <c r="AA658" s="14" t="s">
        <v>4</v>
      </c>
      <c r="AB658" s="23" t="str">
        <f t="shared" si="201"/>
        <v>.</v>
      </c>
      <c r="AC658" s="3" t="s">
        <v>314</v>
      </c>
      <c r="AD658" s="25">
        <v>1</v>
      </c>
      <c r="AE658" s="20" t="str">
        <f t="shared" si="190"/>
        <v>.</v>
      </c>
      <c r="AF658" s="20" t="str">
        <f t="shared" si="191"/>
        <v>.</v>
      </c>
      <c r="AG658" s="20" t="str">
        <f t="shared" si="197"/>
        <v>.</v>
      </c>
      <c r="AH658" s="20" t="str">
        <f t="shared" si="192"/>
        <v>.</v>
      </c>
      <c r="AI658" s="20" t="str">
        <f t="shared" si="193"/>
        <v>.</v>
      </c>
      <c r="AJ658" s="20" t="str">
        <f t="shared" si="194"/>
        <v>.</v>
      </c>
      <c r="AK658" s="20" t="str">
        <f t="shared" si="195"/>
        <v>.</v>
      </c>
      <c r="AL658" s="19" t="s">
        <v>4</v>
      </c>
      <c r="AM658" s="23" t="str">
        <f t="shared" si="196"/>
        <v>.</v>
      </c>
      <c r="AN658" s="19" t="s">
        <v>4</v>
      </c>
    </row>
    <row r="659" spans="1:40" ht="13.5" thickBot="1" x14ac:dyDescent="0.25">
      <c r="A659" s="5">
        <v>42572</v>
      </c>
      <c r="B659" s="3">
        <v>65</v>
      </c>
      <c r="C659" s="26" t="s">
        <v>359</v>
      </c>
      <c r="D659" s="6">
        <v>0.70763888888888893</v>
      </c>
      <c r="E659" s="13">
        <v>17</v>
      </c>
      <c r="F659" s="13">
        <f t="shared" si="184"/>
        <v>460.00000000000006</v>
      </c>
      <c r="G659" s="3" t="s">
        <v>4</v>
      </c>
      <c r="H659" s="3" t="s">
        <v>4</v>
      </c>
      <c r="I659" s="3" t="s">
        <v>4</v>
      </c>
      <c r="J659" s="20" t="str">
        <f t="shared" si="185"/>
        <v>.</v>
      </c>
      <c r="K659" s="20" t="str">
        <f t="shared" si="186"/>
        <v>.</v>
      </c>
      <c r="L659" s="20" t="str">
        <f t="shared" si="198"/>
        <v>.</v>
      </c>
      <c r="M659" s="3" t="s">
        <v>4</v>
      </c>
      <c r="N659" s="20" t="str">
        <f>IF(B659=B658, N658, IF(M659=".",".",IF(M659&lt;22.5,"N",IF(M659&lt;67.5,"NE",IF(M659&lt;112.5,"E",IF(M659&lt;157.5,"SE",IF(M659&lt;202.5,"S",IF(M659&lt;247.5,"SW",IF(M659&lt;292.5,"W",IF(M659&lt;337.5,"NW","N"))))))))))</f>
        <v>NW</v>
      </c>
      <c r="O659" s="20" t="str">
        <f t="shared" si="187"/>
        <v>.</v>
      </c>
      <c r="P659" s="20" t="str">
        <f t="shared" si="200"/>
        <v>.</v>
      </c>
      <c r="Q659" s="21" t="str">
        <f t="shared" si="188"/>
        <v>.</v>
      </c>
      <c r="R659" s="21" t="str">
        <f t="shared" si="189"/>
        <v>.</v>
      </c>
      <c r="S659" s="8" t="s">
        <v>4</v>
      </c>
      <c r="T659" s="21" t="s">
        <v>4</v>
      </c>
      <c r="U659" s="21" t="str">
        <f t="shared" si="199"/>
        <v>.</v>
      </c>
      <c r="V659" s="3" t="s">
        <v>4</v>
      </c>
      <c r="W659" s="3" t="s">
        <v>4</v>
      </c>
      <c r="X659" s="3" t="s">
        <v>250</v>
      </c>
      <c r="Y659" s="14" t="s">
        <v>4</v>
      </c>
      <c r="Z659" s="14" t="s">
        <v>4</v>
      </c>
      <c r="AA659" s="14" t="s">
        <v>4</v>
      </c>
      <c r="AB659" s="23" t="str">
        <f t="shared" si="201"/>
        <v>.</v>
      </c>
      <c r="AC659" s="3" t="s">
        <v>314</v>
      </c>
      <c r="AD659" s="25">
        <v>1</v>
      </c>
      <c r="AE659" s="20" t="str">
        <f t="shared" si="190"/>
        <v>.</v>
      </c>
      <c r="AF659" s="20" t="str">
        <f t="shared" si="191"/>
        <v>.</v>
      </c>
      <c r="AG659" s="20" t="str">
        <f t="shared" si="197"/>
        <v>.</v>
      </c>
      <c r="AH659" s="20" t="str">
        <f t="shared" si="192"/>
        <v>.</v>
      </c>
      <c r="AI659" s="20" t="str">
        <f t="shared" si="193"/>
        <v>.</v>
      </c>
      <c r="AJ659" s="20" t="str">
        <f t="shared" si="194"/>
        <v>.</v>
      </c>
      <c r="AK659" s="20" t="str">
        <f t="shared" si="195"/>
        <v>.</v>
      </c>
      <c r="AL659" s="19" t="s">
        <v>4</v>
      </c>
      <c r="AM659" s="23" t="str">
        <f t="shared" si="196"/>
        <v>.</v>
      </c>
      <c r="AN659" s="19" t="s">
        <v>4</v>
      </c>
    </row>
    <row r="660" spans="1:40" ht="13.5" thickBot="1" x14ac:dyDescent="0.25">
      <c r="A660" s="5">
        <v>42572</v>
      </c>
      <c r="B660" s="3">
        <v>66</v>
      </c>
      <c r="C660" s="26" t="s">
        <v>359</v>
      </c>
      <c r="D660" s="6">
        <v>0.38819444444444445</v>
      </c>
      <c r="E660" s="13">
        <v>9</v>
      </c>
      <c r="F660" s="13">
        <f t="shared" si="184"/>
        <v>0</v>
      </c>
      <c r="G660" s="3" t="s">
        <v>4</v>
      </c>
      <c r="H660" s="3" t="s">
        <v>4</v>
      </c>
      <c r="I660" s="3">
        <v>21.4</v>
      </c>
      <c r="J660" s="20" t="str">
        <f t="shared" si="185"/>
        <v>.</v>
      </c>
      <c r="K660" s="20" t="str">
        <f t="shared" si="186"/>
        <v>.</v>
      </c>
      <c r="L660" s="20" t="str">
        <f t="shared" si="198"/>
        <v>.</v>
      </c>
      <c r="M660" s="3">
        <v>315</v>
      </c>
      <c r="N660" s="20" t="str">
        <f>IF(B660=B660, N659, IF(M660=".",".",IF(M660&lt;22.5,"N",IF(M660&lt;67.5,"NE",IF(M660&lt;112.5,"E",IF(M660&lt;157.5,"SE",IF(M660&lt;202.5,"S",IF(M660&lt;247.5,"SW",IF(M660&lt;292.5,"W",IF(M660&lt;337.5,"NW","N"))))))))))</f>
        <v>NW</v>
      </c>
      <c r="O660" s="20" t="str">
        <f t="shared" si="187"/>
        <v>.</v>
      </c>
      <c r="P660" s="20" t="str">
        <f t="shared" si="200"/>
        <v>.</v>
      </c>
      <c r="Q660" s="21">
        <f t="shared" si="188"/>
        <v>0</v>
      </c>
      <c r="R660" s="21">
        <f t="shared" si="189"/>
        <v>0</v>
      </c>
      <c r="S660" s="8">
        <v>0</v>
      </c>
      <c r="T660" s="21" t="s">
        <v>4</v>
      </c>
      <c r="U660" s="21" t="str">
        <f t="shared" si="199"/>
        <v>.</v>
      </c>
      <c r="V660" s="3" t="s">
        <v>7</v>
      </c>
      <c r="W660" s="3">
        <v>2.4</v>
      </c>
      <c r="X660" s="3" t="s">
        <v>4</v>
      </c>
      <c r="Y660" s="14">
        <v>2</v>
      </c>
      <c r="Z660" s="14">
        <v>1</v>
      </c>
      <c r="AA660" s="14">
        <v>0</v>
      </c>
      <c r="AB660" s="23">
        <f t="shared" si="201"/>
        <v>0</v>
      </c>
      <c r="AC660" s="3" t="s">
        <v>315</v>
      </c>
      <c r="AD660" s="25">
        <v>1</v>
      </c>
      <c r="AE660" s="20" t="str">
        <f t="shared" si="190"/>
        <v>.</v>
      </c>
      <c r="AF660" s="20" t="str">
        <f t="shared" si="191"/>
        <v>.</v>
      </c>
      <c r="AG660" s="20" t="str">
        <f t="shared" si="197"/>
        <v>.</v>
      </c>
      <c r="AH660" s="20" t="str">
        <f t="shared" si="192"/>
        <v>.</v>
      </c>
      <c r="AI660" s="20">
        <f t="shared" si="193"/>
        <v>-70.710678118654769</v>
      </c>
      <c r="AJ660" s="20">
        <f t="shared" si="194"/>
        <v>70.710678118654741</v>
      </c>
      <c r="AK660" s="20" t="str">
        <f t="shared" si="195"/>
        <v>.</v>
      </c>
      <c r="AL660" s="19">
        <v>100</v>
      </c>
      <c r="AM660" s="23">
        <f t="shared" si="196"/>
        <v>30.48</v>
      </c>
      <c r="AN660" s="19">
        <v>5.497787143782138</v>
      </c>
    </row>
    <row r="661" spans="1:40" ht="13.5" thickBot="1" x14ac:dyDescent="0.25">
      <c r="A661" s="5">
        <v>42572</v>
      </c>
      <c r="B661" s="3">
        <v>66</v>
      </c>
      <c r="C661" s="26" t="s">
        <v>359</v>
      </c>
      <c r="D661" s="6">
        <v>0.4152777777777778</v>
      </c>
      <c r="E661" s="13">
        <v>10</v>
      </c>
      <c r="F661" s="13">
        <f t="shared" si="184"/>
        <v>39.000000000000021</v>
      </c>
      <c r="G661" s="3" t="s">
        <v>4</v>
      </c>
      <c r="H661" s="3" t="s">
        <v>4</v>
      </c>
      <c r="I661" s="3">
        <v>22.7</v>
      </c>
      <c r="J661" s="20" t="str">
        <f t="shared" si="185"/>
        <v>.</v>
      </c>
      <c r="K661" s="20" t="str">
        <f t="shared" si="186"/>
        <v>.</v>
      </c>
      <c r="L661" s="20" t="str">
        <f t="shared" si="198"/>
        <v>.</v>
      </c>
      <c r="M661" s="3">
        <v>315</v>
      </c>
      <c r="N661" s="20" t="str">
        <f>IF(B661=B660, N660, IF(M661=".",".",IF(M661&lt;22.5,"N",IF(M661&lt;67.5,"NE",IF(M661&lt;112.5,"E",IF(M661&lt;157.5,"SE",IF(M661&lt;202.5,"S",IF(M661&lt;247.5,"SW",IF(M661&lt;292.5,"W",IF(M661&lt;337.5,"NW","N"))))))))))</f>
        <v>NW</v>
      </c>
      <c r="O661" s="20" t="str">
        <f t="shared" si="187"/>
        <v>.</v>
      </c>
      <c r="P661" s="20" t="str">
        <f t="shared" si="200"/>
        <v>.</v>
      </c>
      <c r="Q661" s="21">
        <f t="shared" si="188"/>
        <v>0</v>
      </c>
      <c r="R661" s="21">
        <f t="shared" si="189"/>
        <v>0</v>
      </c>
      <c r="S661" s="8">
        <v>0</v>
      </c>
      <c r="T661" s="21" t="s">
        <v>4</v>
      </c>
      <c r="U661" s="21" t="str">
        <f t="shared" si="199"/>
        <v>.</v>
      </c>
      <c r="V661" s="3" t="s">
        <v>8</v>
      </c>
      <c r="W661" s="3">
        <v>0</v>
      </c>
      <c r="X661" s="3" t="s">
        <v>159</v>
      </c>
      <c r="Y661" s="14">
        <v>2</v>
      </c>
      <c r="Z661" s="14">
        <v>1</v>
      </c>
      <c r="AA661" s="14">
        <v>0</v>
      </c>
      <c r="AB661" s="23">
        <f t="shared" si="201"/>
        <v>0</v>
      </c>
      <c r="AC661" s="3" t="s">
        <v>315</v>
      </c>
      <c r="AD661" s="25">
        <v>1</v>
      </c>
      <c r="AE661" s="20">
        <f t="shared" si="190"/>
        <v>0</v>
      </c>
      <c r="AF661" s="20">
        <f t="shared" si="191"/>
        <v>0</v>
      </c>
      <c r="AG661" s="20">
        <f t="shared" si="197"/>
        <v>1</v>
      </c>
      <c r="AH661" s="20">
        <f t="shared" si="192"/>
        <v>0</v>
      </c>
      <c r="AI661" s="20">
        <f t="shared" si="193"/>
        <v>-70.710678118654769</v>
      </c>
      <c r="AJ661" s="20">
        <f t="shared" si="194"/>
        <v>70.710678118654741</v>
      </c>
      <c r="AK661" s="20">
        <f t="shared" si="195"/>
        <v>0</v>
      </c>
      <c r="AL661" s="19">
        <v>100</v>
      </c>
      <c r="AM661" s="23">
        <f t="shared" si="196"/>
        <v>30.48</v>
      </c>
      <c r="AN661" s="19">
        <v>5.497787143782138</v>
      </c>
    </row>
    <row r="662" spans="1:40" ht="13.5" thickBot="1" x14ac:dyDescent="0.25">
      <c r="A662" s="5">
        <v>42572</v>
      </c>
      <c r="B662" s="3">
        <v>66</v>
      </c>
      <c r="C662" s="26" t="s">
        <v>359</v>
      </c>
      <c r="D662" s="6">
        <v>0.45694444444444443</v>
      </c>
      <c r="E662" s="13">
        <v>11</v>
      </c>
      <c r="F662" s="13">
        <f t="shared" si="184"/>
        <v>98.999999999999972</v>
      </c>
      <c r="G662" s="3">
        <v>22.1</v>
      </c>
      <c r="H662" s="3" t="s">
        <v>366</v>
      </c>
      <c r="I662" s="3">
        <v>22.7</v>
      </c>
      <c r="J662" s="20" t="str">
        <f t="shared" si="185"/>
        <v>.</v>
      </c>
      <c r="K662" s="20" t="str">
        <f t="shared" si="186"/>
        <v>.</v>
      </c>
      <c r="L662" s="20" t="str">
        <f t="shared" si="198"/>
        <v>.</v>
      </c>
      <c r="M662" s="3">
        <v>315</v>
      </c>
      <c r="N662" s="20" t="str">
        <f>IF(B662=B661, N661, IF(M662=".",".",IF(M662&lt;22.5,"N",IF(M662&lt;67.5,"NE",IF(M662&lt;112.5,"E",IF(M662&lt;157.5,"SE",IF(M662&lt;202.5,"S",IF(M662&lt;247.5,"SW",IF(M662&lt;292.5,"W",IF(M662&lt;337.5,"NW","N"))))))))))</f>
        <v>NW</v>
      </c>
      <c r="O662" s="20" t="str">
        <f t="shared" si="187"/>
        <v>.</v>
      </c>
      <c r="P662" s="20" t="str">
        <f t="shared" si="200"/>
        <v>.</v>
      </c>
      <c r="Q662" s="21">
        <f t="shared" si="188"/>
        <v>0</v>
      </c>
      <c r="R662" s="21">
        <f t="shared" si="189"/>
        <v>0</v>
      </c>
      <c r="S662" s="8">
        <v>1</v>
      </c>
      <c r="T662" s="21" t="s">
        <v>4</v>
      </c>
      <c r="U662" s="21" t="str">
        <f t="shared" si="199"/>
        <v>.</v>
      </c>
      <c r="V662" s="3" t="s">
        <v>163</v>
      </c>
      <c r="W662" s="3">
        <v>2.5</v>
      </c>
      <c r="X662" s="3" t="s">
        <v>88</v>
      </c>
      <c r="Y662" s="14">
        <v>2</v>
      </c>
      <c r="Z662" s="14">
        <v>1</v>
      </c>
      <c r="AA662" s="14">
        <v>0</v>
      </c>
      <c r="AB662" s="23">
        <f t="shared" si="201"/>
        <v>0</v>
      </c>
      <c r="AC662" s="3" t="s">
        <v>315</v>
      </c>
      <c r="AD662" s="25">
        <v>1</v>
      </c>
      <c r="AE662" s="20">
        <f t="shared" si="190"/>
        <v>0</v>
      </c>
      <c r="AF662" s="20">
        <f t="shared" si="191"/>
        <v>0</v>
      </c>
      <c r="AG662" s="20">
        <f t="shared" si="197"/>
        <v>1</v>
      </c>
      <c r="AH662" s="20">
        <f t="shared" si="192"/>
        <v>0</v>
      </c>
      <c r="AI662" s="20">
        <f t="shared" si="193"/>
        <v>-70.710678118654769</v>
      </c>
      <c r="AJ662" s="20">
        <f t="shared" si="194"/>
        <v>70.710678118654741</v>
      </c>
      <c r="AK662" s="20">
        <f t="shared" si="195"/>
        <v>0</v>
      </c>
      <c r="AL662" s="19">
        <v>100</v>
      </c>
      <c r="AM662" s="23">
        <f t="shared" si="196"/>
        <v>30.48</v>
      </c>
      <c r="AN662" s="19">
        <v>5.497787143782138</v>
      </c>
    </row>
    <row r="663" spans="1:40" ht="13.5" thickBot="1" x14ac:dyDescent="0.25">
      <c r="A663" s="5">
        <v>42572</v>
      </c>
      <c r="B663" s="3">
        <v>66</v>
      </c>
      <c r="C663" s="26" t="s">
        <v>359</v>
      </c>
      <c r="D663" s="6">
        <v>0.49791666666666662</v>
      </c>
      <c r="E663" s="13">
        <v>12</v>
      </c>
      <c r="F663" s="13">
        <f t="shared" si="184"/>
        <v>157.99999999999991</v>
      </c>
      <c r="G663" s="3">
        <v>33</v>
      </c>
      <c r="H663" s="3" t="s">
        <v>365</v>
      </c>
      <c r="I663" s="3">
        <v>25.4</v>
      </c>
      <c r="J663" s="20">
        <f t="shared" si="185"/>
        <v>1.2597404093772342</v>
      </c>
      <c r="K663" s="20">
        <f t="shared" si="186"/>
        <v>287.82219126060193</v>
      </c>
      <c r="L663" s="20">
        <f>(K663-MOD(M662+180,360))</f>
        <v>152.82219126060193</v>
      </c>
      <c r="M663" s="3">
        <v>310</v>
      </c>
      <c r="N663" s="20" t="str">
        <f>IF(B663=B663, N662, IF(M663=".",".",IF(M663&lt;22.5,"N",IF(M663&lt;67.5,"NE",IF(M663&lt;112.5,"E",IF(M663&lt;157.5,"SE",IF(M663&lt;202.5,"S",IF(M663&lt;247.5,"SW",IF(M663&lt;292.5,"W",IF(M663&lt;337.5,"NW","N"))))))))))</f>
        <v>NW</v>
      </c>
      <c r="O663" s="20" t="str">
        <f t="shared" si="187"/>
        <v>W</v>
      </c>
      <c r="P663" s="20">
        <f t="shared" si="200"/>
        <v>7</v>
      </c>
      <c r="Q663" s="21">
        <f t="shared" si="188"/>
        <v>23.088705164641819</v>
      </c>
      <c r="R663" s="21">
        <f t="shared" si="189"/>
        <v>23.088705164641819</v>
      </c>
      <c r="S663" s="8">
        <v>1</v>
      </c>
      <c r="T663" s="21" t="s">
        <v>4</v>
      </c>
      <c r="U663" s="21" t="str">
        <f t="shared" si="199"/>
        <v>.</v>
      </c>
      <c r="V663" s="3" t="s">
        <v>21</v>
      </c>
      <c r="W663" s="3">
        <v>4.5</v>
      </c>
      <c r="X663" s="3" t="s">
        <v>4</v>
      </c>
      <c r="Y663" s="14">
        <v>2</v>
      </c>
      <c r="Z663" s="14">
        <v>1</v>
      </c>
      <c r="AA663" s="14">
        <v>0</v>
      </c>
      <c r="AB663" s="23">
        <f t="shared" si="201"/>
        <v>0</v>
      </c>
      <c r="AC663" s="3" t="s">
        <v>315</v>
      </c>
      <c r="AD663" s="25">
        <v>1</v>
      </c>
      <c r="AE663" s="20">
        <f t="shared" si="190"/>
        <v>7.066622653416502</v>
      </c>
      <c r="AF663" s="20">
        <f t="shared" si="191"/>
        <v>7.066622653416502</v>
      </c>
      <c r="AG663" s="20">
        <f t="shared" si="197"/>
        <v>1</v>
      </c>
      <c r="AH663" s="20">
        <f t="shared" si="192"/>
        <v>23.088705164641819</v>
      </c>
      <c r="AI663" s="20">
        <f t="shared" si="193"/>
        <v>-92.691377617396356</v>
      </c>
      <c r="AJ663" s="20">
        <f t="shared" si="194"/>
        <v>77.777300772071243</v>
      </c>
      <c r="AK663" s="20">
        <f t="shared" si="195"/>
        <v>-21.980699498741586</v>
      </c>
      <c r="AL663" s="19">
        <v>121</v>
      </c>
      <c r="AM663" s="23">
        <f t="shared" si="196"/>
        <v>36.880800000000001</v>
      </c>
      <c r="AN663" s="19">
        <v>5.4105206811824216</v>
      </c>
    </row>
    <row r="664" spans="1:40" ht="13.5" thickBot="1" x14ac:dyDescent="0.25">
      <c r="A664" s="5">
        <v>42572</v>
      </c>
      <c r="B664" s="3">
        <v>66</v>
      </c>
      <c r="C664" s="26" t="s">
        <v>359</v>
      </c>
      <c r="D664" s="6">
        <v>0.54166666666666663</v>
      </c>
      <c r="E664" s="13">
        <v>13</v>
      </c>
      <c r="F664" s="13">
        <f t="shared" si="184"/>
        <v>220.99999999999994</v>
      </c>
      <c r="G664" s="3">
        <v>33.6</v>
      </c>
      <c r="H664" s="3" t="s">
        <v>365</v>
      </c>
      <c r="I664" s="3">
        <v>29.6</v>
      </c>
      <c r="J664" s="20" t="str">
        <f t="shared" si="185"/>
        <v>.</v>
      </c>
      <c r="K664" s="20" t="str">
        <f t="shared" si="186"/>
        <v>.</v>
      </c>
      <c r="L664" s="20" t="str">
        <f t="shared" ref="L664:L708" si="202">IF(K664=".",".",IF(K664-K663&gt;180,(K664-K663)-360,IF(K664-K663&lt;-180,-360-(K664-K663),IF(K664-K663&gt;180,360-(K664-K663),K664-K663))))</f>
        <v>.</v>
      </c>
      <c r="M664" s="3">
        <v>310</v>
      </c>
      <c r="N664" s="20" t="str">
        <f>IF(B664=B663, N663, IF(M664=".",".",IF(M664&lt;22.5,"N",IF(M664&lt;67.5,"NE",IF(M664&lt;112.5,"E",IF(M664&lt;157.5,"SE",IF(M664&lt;202.5,"S",IF(M664&lt;247.5,"SW",IF(M664&lt;292.5,"W",IF(M664&lt;337.5,"NW","N"))))))))))</f>
        <v>NW</v>
      </c>
      <c r="O664" s="20" t="str">
        <f t="shared" si="187"/>
        <v>.</v>
      </c>
      <c r="P664" s="20" t="str">
        <f t="shared" si="200"/>
        <v>.</v>
      </c>
      <c r="Q664" s="21">
        <f t="shared" si="188"/>
        <v>0</v>
      </c>
      <c r="R664" s="21">
        <f t="shared" si="189"/>
        <v>23.088705164641819</v>
      </c>
      <c r="S664" s="8">
        <v>1</v>
      </c>
      <c r="T664" s="21" t="s">
        <v>4</v>
      </c>
      <c r="U664" s="21" t="str">
        <f t="shared" si="199"/>
        <v>.</v>
      </c>
      <c r="V664" s="3" t="s">
        <v>6</v>
      </c>
      <c r="W664" s="3">
        <v>1.9</v>
      </c>
      <c r="X664" s="3" t="s">
        <v>4</v>
      </c>
      <c r="Y664" s="14">
        <v>2</v>
      </c>
      <c r="Z664" s="14">
        <v>1</v>
      </c>
      <c r="AA664" s="14">
        <v>0</v>
      </c>
      <c r="AB664" s="23">
        <f t="shared" si="201"/>
        <v>0</v>
      </c>
      <c r="AC664" s="3" t="s">
        <v>315</v>
      </c>
      <c r="AD664" s="25">
        <v>1</v>
      </c>
      <c r="AE664" s="20">
        <f t="shared" si="190"/>
        <v>0</v>
      </c>
      <c r="AF664" s="20">
        <f t="shared" si="191"/>
        <v>0</v>
      </c>
      <c r="AG664" s="20">
        <f t="shared" si="197"/>
        <v>1</v>
      </c>
      <c r="AH664" s="20">
        <f t="shared" si="192"/>
        <v>0</v>
      </c>
      <c r="AI664" s="20">
        <f t="shared" si="193"/>
        <v>-92.691377617396356</v>
      </c>
      <c r="AJ664" s="20">
        <f t="shared" si="194"/>
        <v>77.777300772071243</v>
      </c>
      <c r="AK664" s="20">
        <f t="shared" si="195"/>
        <v>0</v>
      </c>
      <c r="AL664" s="19">
        <v>121</v>
      </c>
      <c r="AM664" s="23">
        <f t="shared" si="196"/>
        <v>36.880800000000001</v>
      </c>
      <c r="AN664" s="19">
        <v>5.4105206811824216</v>
      </c>
    </row>
    <row r="665" spans="1:40" ht="13.5" thickBot="1" x14ac:dyDescent="0.25">
      <c r="A665" s="5">
        <v>42572</v>
      </c>
      <c r="B665" s="3">
        <v>66</v>
      </c>
      <c r="C665" s="26" t="s">
        <v>359</v>
      </c>
      <c r="D665" s="6">
        <v>0.58263888888888882</v>
      </c>
      <c r="E665" s="13">
        <v>14</v>
      </c>
      <c r="F665" s="13">
        <f t="shared" si="184"/>
        <v>279.99999999999989</v>
      </c>
      <c r="G665" s="3">
        <v>30.2</v>
      </c>
      <c r="H665" s="3" t="s">
        <v>366</v>
      </c>
      <c r="I665" s="3">
        <v>30.5</v>
      </c>
      <c r="J665" s="20" t="str">
        <f t="shared" si="185"/>
        <v>.</v>
      </c>
      <c r="K665" s="20" t="str">
        <f t="shared" si="186"/>
        <v>.</v>
      </c>
      <c r="L665" s="20" t="str">
        <f t="shared" si="202"/>
        <v>.</v>
      </c>
      <c r="M665" s="3">
        <v>310</v>
      </c>
      <c r="N665" s="20" t="str">
        <f>IF(B665=B665, N664, IF(M665=".",".",IF(M665&lt;22.5,"N",IF(M665&lt;67.5,"NE",IF(M665&lt;112.5,"E",IF(M665&lt;157.5,"SE",IF(M665&lt;202.5,"S",IF(M665&lt;247.5,"SW",IF(M665&lt;292.5,"W",IF(M665&lt;337.5,"NW","N"))))))))))</f>
        <v>NW</v>
      </c>
      <c r="O665" s="20" t="str">
        <f t="shared" si="187"/>
        <v>.</v>
      </c>
      <c r="P665" s="20" t="str">
        <f t="shared" si="200"/>
        <v>.</v>
      </c>
      <c r="Q665" s="21">
        <f t="shared" si="188"/>
        <v>0</v>
      </c>
      <c r="R665" s="21">
        <f t="shared" si="189"/>
        <v>23.088705164641819</v>
      </c>
      <c r="S665" s="8">
        <v>1</v>
      </c>
      <c r="T665" s="21" t="s">
        <v>4</v>
      </c>
      <c r="U665" s="21" t="str">
        <f t="shared" si="199"/>
        <v>.</v>
      </c>
      <c r="V665" s="3" t="s">
        <v>6</v>
      </c>
      <c r="W665" s="3">
        <v>1.8</v>
      </c>
      <c r="X665" s="3" t="s">
        <v>172</v>
      </c>
      <c r="Y665" s="14">
        <v>2</v>
      </c>
      <c r="Z665" s="14">
        <v>1</v>
      </c>
      <c r="AA665" s="14">
        <v>0</v>
      </c>
      <c r="AB665" s="23">
        <f t="shared" si="201"/>
        <v>0</v>
      </c>
      <c r="AC665" s="3" t="s">
        <v>315</v>
      </c>
      <c r="AD665" s="25">
        <v>1</v>
      </c>
      <c r="AE665" s="20">
        <f t="shared" si="190"/>
        <v>0</v>
      </c>
      <c r="AF665" s="20">
        <f t="shared" si="191"/>
        <v>0</v>
      </c>
      <c r="AG665" s="20">
        <f t="shared" si="197"/>
        <v>1</v>
      </c>
      <c r="AH665" s="20">
        <f t="shared" si="192"/>
        <v>0</v>
      </c>
      <c r="AI665" s="20">
        <f t="shared" si="193"/>
        <v>-92.691377617396356</v>
      </c>
      <c r="AJ665" s="20">
        <f t="shared" si="194"/>
        <v>77.777300772071243</v>
      </c>
      <c r="AK665" s="20">
        <f t="shared" si="195"/>
        <v>0</v>
      </c>
      <c r="AL665" s="19">
        <v>121</v>
      </c>
      <c r="AM665" s="23">
        <f t="shared" si="196"/>
        <v>36.880800000000001</v>
      </c>
      <c r="AN665" s="19">
        <v>5.4105206811824216</v>
      </c>
    </row>
    <row r="666" spans="1:40" ht="13.5" thickBot="1" x14ac:dyDescent="0.25">
      <c r="A666" s="5">
        <v>42572</v>
      </c>
      <c r="B666" s="3">
        <v>66</v>
      </c>
      <c r="C666" s="26" t="s">
        <v>359</v>
      </c>
      <c r="D666" s="6">
        <v>0.62430555555555556</v>
      </c>
      <c r="E666" s="13">
        <v>15</v>
      </c>
      <c r="F666" s="13">
        <f t="shared" si="184"/>
        <v>340</v>
      </c>
      <c r="G666" s="3">
        <v>26.7</v>
      </c>
      <c r="H666" s="3" t="s">
        <v>366</v>
      </c>
      <c r="I666" s="3">
        <v>28.7</v>
      </c>
      <c r="J666" s="20" t="str">
        <f t="shared" si="185"/>
        <v>.</v>
      </c>
      <c r="K666" s="20" t="str">
        <f t="shared" si="186"/>
        <v>.</v>
      </c>
      <c r="L666" s="20" t="str">
        <f t="shared" si="202"/>
        <v>.</v>
      </c>
      <c r="M666" s="3">
        <v>310</v>
      </c>
      <c r="N666" s="20" t="str">
        <f>IF(B666=B665, N665, IF(M666=".",".",IF(M666&lt;22.5,"N",IF(M666&lt;67.5,"NE",IF(M666&lt;112.5,"E",IF(M666&lt;157.5,"SE",IF(M666&lt;202.5,"S",IF(M666&lt;247.5,"SW",IF(M666&lt;292.5,"W",IF(M666&lt;337.5,"NW","N"))))))))))</f>
        <v>NW</v>
      </c>
      <c r="O666" s="20" t="str">
        <f t="shared" si="187"/>
        <v>.</v>
      </c>
      <c r="P666" s="20" t="str">
        <f t="shared" si="200"/>
        <v>.</v>
      </c>
      <c r="Q666" s="21">
        <f t="shared" si="188"/>
        <v>0</v>
      </c>
      <c r="R666" s="21">
        <f t="shared" si="189"/>
        <v>23.088705164641819</v>
      </c>
      <c r="S666" s="8">
        <v>1</v>
      </c>
      <c r="T666" s="21" t="s">
        <v>4</v>
      </c>
      <c r="U666" s="21" t="str">
        <f t="shared" si="199"/>
        <v>.</v>
      </c>
      <c r="V666" s="3" t="s">
        <v>6</v>
      </c>
      <c r="W666" s="3">
        <v>0.1</v>
      </c>
      <c r="X666" s="3" t="s">
        <v>174</v>
      </c>
      <c r="Y666" s="14">
        <v>2</v>
      </c>
      <c r="Z666" s="14">
        <v>1</v>
      </c>
      <c r="AA666" s="14">
        <v>0</v>
      </c>
      <c r="AB666" s="23">
        <f t="shared" si="201"/>
        <v>0</v>
      </c>
      <c r="AC666" s="3" t="s">
        <v>315</v>
      </c>
      <c r="AD666" s="25">
        <v>1</v>
      </c>
      <c r="AE666" s="20">
        <f t="shared" si="190"/>
        <v>0</v>
      </c>
      <c r="AF666" s="20">
        <f t="shared" si="191"/>
        <v>0</v>
      </c>
      <c r="AG666" s="20">
        <f t="shared" si="197"/>
        <v>1</v>
      </c>
      <c r="AH666" s="20">
        <f t="shared" si="192"/>
        <v>0</v>
      </c>
      <c r="AI666" s="20">
        <f t="shared" si="193"/>
        <v>-92.691377617396356</v>
      </c>
      <c r="AJ666" s="20">
        <f t="shared" si="194"/>
        <v>77.777300772071243</v>
      </c>
      <c r="AK666" s="20">
        <f t="shared" si="195"/>
        <v>0</v>
      </c>
      <c r="AL666" s="19">
        <v>121</v>
      </c>
      <c r="AM666" s="23">
        <f t="shared" si="196"/>
        <v>36.880800000000001</v>
      </c>
      <c r="AN666" s="19">
        <v>5.4105206811824216</v>
      </c>
    </row>
    <row r="667" spans="1:40" ht="13.5" thickBot="1" x14ac:dyDescent="0.25">
      <c r="A667" s="5">
        <v>42572</v>
      </c>
      <c r="B667" s="3">
        <v>66</v>
      </c>
      <c r="C667" s="26" t="s">
        <v>359</v>
      </c>
      <c r="D667" s="6">
        <v>0.66527777777777775</v>
      </c>
      <c r="E667" s="13">
        <v>16</v>
      </c>
      <c r="F667" s="13">
        <f t="shared" si="184"/>
        <v>398.99999999999994</v>
      </c>
      <c r="G667" s="3">
        <v>24.9</v>
      </c>
      <c r="H667" s="3" t="s">
        <v>366</v>
      </c>
      <c r="I667" s="3">
        <v>27</v>
      </c>
      <c r="J667" s="20">
        <f t="shared" si="185"/>
        <v>0.9489708439186415</v>
      </c>
      <c r="K667" s="20">
        <f t="shared" si="186"/>
        <v>54.372024237506146</v>
      </c>
      <c r="L667" s="20">
        <f>IF(K667=".",".",IF(K667-K663&gt;180,(K667-K663)-360,IF(K667-K663&lt;-180,-360-(K667-K663),IF(K667-K663&gt;180,360-(K667-K663),K667-K663))))</f>
        <v>-126.54983297690421</v>
      </c>
      <c r="M667" s="3">
        <v>312</v>
      </c>
      <c r="N667" s="20" t="str">
        <f>IF(B667=B667, N666, IF(M667=".",".",IF(M667&lt;22.5,"N",IF(M667&lt;67.5,"NE",IF(M667&lt;112.5,"E",IF(M667&lt;157.5,"SE",IF(M667&lt;202.5,"S",IF(M667&lt;247.5,"SW",IF(M667&lt;292.5,"W",IF(M667&lt;337.5,"NW","N"))))))))))</f>
        <v>NW</v>
      </c>
      <c r="O667" s="20" t="str">
        <f t="shared" si="187"/>
        <v>NE</v>
      </c>
      <c r="P667" s="20">
        <f t="shared" si="200"/>
        <v>2</v>
      </c>
      <c r="Q667" s="21">
        <f t="shared" si="188"/>
        <v>4.3232376022443662</v>
      </c>
      <c r="R667" s="21">
        <f t="shared" si="189"/>
        <v>27.411942766886185</v>
      </c>
      <c r="S667" s="8">
        <v>1</v>
      </c>
      <c r="T667" s="21" t="s">
        <v>4</v>
      </c>
      <c r="U667" s="21" t="str">
        <f t="shared" si="199"/>
        <v>.</v>
      </c>
      <c r="V667" s="3" t="s">
        <v>6</v>
      </c>
      <c r="W667" s="3">
        <v>1.4</v>
      </c>
      <c r="X667" s="3" t="s">
        <v>4</v>
      </c>
      <c r="Y667" s="14">
        <v>2</v>
      </c>
      <c r="Z667" s="14">
        <v>1</v>
      </c>
      <c r="AA667" s="14">
        <v>0</v>
      </c>
      <c r="AB667" s="23">
        <f t="shared" si="201"/>
        <v>0</v>
      </c>
      <c r="AC667" s="3" t="s">
        <v>315</v>
      </c>
      <c r="AD667" s="25">
        <v>1</v>
      </c>
      <c r="AE667" s="20">
        <f t="shared" si="190"/>
        <v>2.518371990991696</v>
      </c>
      <c r="AF667" s="20">
        <f t="shared" si="191"/>
        <v>2.518371990991696</v>
      </c>
      <c r="AG667" s="20">
        <f t="shared" si="197"/>
        <v>1</v>
      </c>
      <c r="AH667" s="20">
        <f t="shared" si="192"/>
        <v>4.3232376022443662</v>
      </c>
      <c r="AI667" s="20">
        <f t="shared" si="193"/>
        <v>-89.177379057287354</v>
      </c>
      <c r="AJ667" s="20">
        <f t="shared" si="194"/>
        <v>80.295672763062939</v>
      </c>
      <c r="AK667" s="20">
        <f t="shared" si="195"/>
        <v>3.5139985601090018</v>
      </c>
      <c r="AL667" s="19">
        <v>120</v>
      </c>
      <c r="AM667" s="23">
        <f t="shared" si="196"/>
        <v>36.576000000000001</v>
      </c>
      <c r="AN667" s="19">
        <v>5.4454272662223078</v>
      </c>
    </row>
    <row r="668" spans="1:40" ht="13.5" thickBot="1" x14ac:dyDescent="0.25">
      <c r="A668" s="5">
        <v>42572</v>
      </c>
      <c r="B668" s="3">
        <v>66</v>
      </c>
      <c r="C668" s="26" t="s">
        <v>359</v>
      </c>
      <c r="D668" s="6">
        <v>0.70763888888888893</v>
      </c>
      <c r="E668" s="13">
        <v>17</v>
      </c>
      <c r="F668" s="13">
        <f t="shared" si="184"/>
        <v>460.00000000000006</v>
      </c>
      <c r="G668" s="3">
        <v>21.1</v>
      </c>
      <c r="H668" s="3" t="s">
        <v>366</v>
      </c>
      <c r="I668" s="3">
        <v>24.2</v>
      </c>
      <c r="J668" s="20">
        <f t="shared" si="185"/>
        <v>0.83775804095728046</v>
      </c>
      <c r="K668" s="20">
        <f t="shared" si="186"/>
        <v>311.99999999999989</v>
      </c>
      <c r="L668" s="20">
        <f t="shared" si="202"/>
        <v>-102.37202423750625</v>
      </c>
      <c r="M668" s="3">
        <v>312</v>
      </c>
      <c r="N668" s="20" t="str">
        <f>IF(B668=B667, N667, IF(M668=".",".",IF(M668&lt;22.5,"N",IF(M668&lt;67.5,"NE",IF(M668&lt;112.5,"E",IF(M668&lt;157.5,"SE",IF(M668&lt;202.5,"S",IF(M668&lt;247.5,"SW",IF(M668&lt;292.5,"W",IF(M668&lt;337.5,"NW","N"))))))))))</f>
        <v>NW</v>
      </c>
      <c r="O668" s="20" t="str">
        <f t="shared" si="187"/>
        <v>NW</v>
      </c>
      <c r="P668" s="20">
        <f t="shared" si="200"/>
        <v>8</v>
      </c>
      <c r="Q668" s="21">
        <f t="shared" si="188"/>
        <v>0.99999999999998801</v>
      </c>
      <c r="R668" s="21">
        <f t="shared" si="189"/>
        <v>28.411942766886174</v>
      </c>
      <c r="S668" s="8">
        <v>1</v>
      </c>
      <c r="T668" s="21" t="s">
        <v>4</v>
      </c>
      <c r="U668" s="21" t="str">
        <f t="shared" si="199"/>
        <v>.</v>
      </c>
      <c r="V668" s="3" t="s">
        <v>6</v>
      </c>
      <c r="W668" s="3">
        <v>1.8</v>
      </c>
      <c r="X668" s="3" t="s">
        <v>4</v>
      </c>
      <c r="Y668" s="14">
        <v>2</v>
      </c>
      <c r="Z668" s="14">
        <v>1</v>
      </c>
      <c r="AA668" s="14">
        <v>0</v>
      </c>
      <c r="AB668" s="23">
        <f t="shared" si="201"/>
        <v>0</v>
      </c>
      <c r="AC668" s="3" t="s">
        <v>315</v>
      </c>
      <c r="AD668" s="25">
        <v>1</v>
      </c>
      <c r="AE668" s="20">
        <f t="shared" si="190"/>
        <v>0.66913060635884847</v>
      </c>
      <c r="AF668" s="20">
        <f t="shared" si="191"/>
        <v>0.66913060635884847</v>
      </c>
      <c r="AG668" s="20">
        <f t="shared" si="197"/>
        <v>1</v>
      </c>
      <c r="AH668" s="20">
        <f t="shared" si="192"/>
        <v>0.99999999999998801</v>
      </c>
      <c r="AI668" s="20">
        <f t="shared" si="193"/>
        <v>-89.920523882764741</v>
      </c>
      <c r="AJ668" s="20">
        <f t="shared" si="194"/>
        <v>80.964803369421787</v>
      </c>
      <c r="AK668" s="20">
        <f t="shared" si="195"/>
        <v>-0.74314482547738692</v>
      </c>
      <c r="AL668" s="19">
        <v>121</v>
      </c>
      <c r="AM668" s="23">
        <f t="shared" si="196"/>
        <v>36.880800000000001</v>
      </c>
      <c r="AN668" s="19">
        <v>5.4454272662223078</v>
      </c>
    </row>
    <row r="669" spans="1:40" ht="13.5" thickBot="1" x14ac:dyDescent="0.25">
      <c r="A669" s="5">
        <v>42572</v>
      </c>
      <c r="B669" s="3">
        <v>66</v>
      </c>
      <c r="C669" s="26" t="s">
        <v>359</v>
      </c>
      <c r="D669" s="6">
        <v>0.74652777777777779</v>
      </c>
      <c r="E669" s="13">
        <v>18</v>
      </c>
      <c r="F669" s="13">
        <f t="shared" si="184"/>
        <v>516</v>
      </c>
      <c r="G669" s="3">
        <v>21.2</v>
      </c>
      <c r="H669" s="3" t="s">
        <v>365</v>
      </c>
      <c r="I669" s="3">
        <v>23.9</v>
      </c>
      <c r="J669" s="20" t="str">
        <f t="shared" si="185"/>
        <v>.</v>
      </c>
      <c r="K669" s="20" t="str">
        <f t="shared" si="186"/>
        <v>.</v>
      </c>
      <c r="L669" s="20" t="str">
        <f t="shared" si="202"/>
        <v>.</v>
      </c>
      <c r="M669" s="3">
        <v>312</v>
      </c>
      <c r="N669" s="20" t="str">
        <f>IF(B669=B669, N668, IF(M669=".",".",IF(M669&lt;22.5,"N",IF(M669&lt;67.5,"NE",IF(M669&lt;112.5,"E",IF(M669&lt;157.5,"SE",IF(M669&lt;202.5,"S",IF(M669&lt;247.5,"SW",IF(M669&lt;292.5,"W",IF(M669&lt;337.5,"NW","N"))))))))))</f>
        <v>NW</v>
      </c>
      <c r="O669" s="20" t="str">
        <f t="shared" si="187"/>
        <v>.</v>
      </c>
      <c r="P669" s="20" t="str">
        <f t="shared" si="200"/>
        <v>.</v>
      </c>
      <c r="Q669" s="21">
        <f t="shared" si="188"/>
        <v>0</v>
      </c>
      <c r="R669" s="21">
        <f t="shared" si="189"/>
        <v>28.411942766886174</v>
      </c>
      <c r="S669" s="8">
        <v>1</v>
      </c>
      <c r="T669" s="21" t="s">
        <v>4</v>
      </c>
      <c r="U669" s="21" t="str">
        <f t="shared" si="199"/>
        <v>.</v>
      </c>
      <c r="V669" s="3" t="s">
        <v>6</v>
      </c>
      <c r="W669" s="3">
        <v>0.7</v>
      </c>
      <c r="X669" s="3" t="s">
        <v>4</v>
      </c>
      <c r="Y669" s="14">
        <v>2</v>
      </c>
      <c r="Z669" s="14">
        <v>1</v>
      </c>
      <c r="AA669" s="14">
        <v>0</v>
      </c>
      <c r="AB669" s="23">
        <f t="shared" si="201"/>
        <v>0</v>
      </c>
      <c r="AC669" s="3" t="s">
        <v>315</v>
      </c>
      <c r="AD669" s="25">
        <v>1</v>
      </c>
      <c r="AE669" s="20">
        <f t="shared" si="190"/>
        <v>0</v>
      </c>
      <c r="AF669" s="20">
        <f t="shared" si="191"/>
        <v>0</v>
      </c>
      <c r="AG669" s="20">
        <f t="shared" si="197"/>
        <v>1</v>
      </c>
      <c r="AH669" s="20">
        <f t="shared" si="192"/>
        <v>0</v>
      </c>
      <c r="AI669" s="20">
        <f t="shared" si="193"/>
        <v>-89.920523882764741</v>
      </c>
      <c r="AJ669" s="20">
        <f t="shared" si="194"/>
        <v>80.964803369421787</v>
      </c>
      <c r="AK669" s="20">
        <f t="shared" si="195"/>
        <v>0</v>
      </c>
      <c r="AL669" s="19">
        <v>121</v>
      </c>
      <c r="AM669" s="23">
        <f t="shared" si="196"/>
        <v>36.880800000000001</v>
      </c>
      <c r="AN669" s="19">
        <v>5.4454272662223078</v>
      </c>
    </row>
    <row r="670" spans="1:40" ht="13.5" thickBot="1" x14ac:dyDescent="0.25">
      <c r="A670" s="5">
        <v>42572</v>
      </c>
      <c r="B670" s="3">
        <v>66</v>
      </c>
      <c r="C670" s="26" t="s">
        <v>359</v>
      </c>
      <c r="D670" s="6">
        <v>0.78888888888888886</v>
      </c>
      <c r="E670" s="18">
        <v>19</v>
      </c>
      <c r="F670" s="13">
        <f t="shared" si="184"/>
        <v>577</v>
      </c>
      <c r="G670" s="3">
        <v>23.3</v>
      </c>
      <c r="H670" s="3" t="s">
        <v>365</v>
      </c>
      <c r="I670" s="3">
        <v>26.8</v>
      </c>
      <c r="J670" s="20" t="str">
        <f t="shared" si="185"/>
        <v>.</v>
      </c>
      <c r="K670" s="20" t="str">
        <f t="shared" si="186"/>
        <v>.</v>
      </c>
      <c r="L670" s="20" t="str">
        <f t="shared" si="202"/>
        <v>.</v>
      </c>
      <c r="M670" s="3">
        <v>312</v>
      </c>
      <c r="N670" s="20" t="str">
        <f>IF(B670=B669, N669, IF(M670=".",".",IF(M670&lt;22.5,"N",IF(M670&lt;67.5,"NE",IF(M670&lt;112.5,"E",IF(M670&lt;157.5,"SE",IF(M670&lt;202.5,"S",IF(M670&lt;247.5,"SW",IF(M670&lt;292.5,"W",IF(M670&lt;337.5,"NW","N"))))))))))</f>
        <v>NW</v>
      </c>
      <c r="O670" s="20" t="str">
        <f t="shared" si="187"/>
        <v>.</v>
      </c>
      <c r="P670" s="20" t="str">
        <f t="shared" si="200"/>
        <v>.</v>
      </c>
      <c r="Q670" s="21">
        <f t="shared" si="188"/>
        <v>0</v>
      </c>
      <c r="R670" s="21">
        <f t="shared" si="189"/>
        <v>28.411942766886174</v>
      </c>
      <c r="S670" s="8">
        <v>1</v>
      </c>
      <c r="T670" s="21">
        <f>SQRT((AJ670-AJ660)^2+(AI670-AI660)^2)</f>
        <v>21.775336023568318</v>
      </c>
      <c r="U670" s="21">
        <f t="shared" si="199"/>
        <v>1.304776318314206</v>
      </c>
      <c r="V670" s="3" t="s">
        <v>6</v>
      </c>
      <c r="W670" s="3">
        <v>0</v>
      </c>
      <c r="X670" s="3" t="s">
        <v>4</v>
      </c>
      <c r="Y670" s="14">
        <v>2</v>
      </c>
      <c r="Z670" s="14">
        <v>1</v>
      </c>
      <c r="AA670" s="14">
        <v>0</v>
      </c>
      <c r="AB670" s="23">
        <f t="shared" si="201"/>
        <v>0</v>
      </c>
      <c r="AC670" s="3" t="s">
        <v>315</v>
      </c>
      <c r="AD670" s="25">
        <v>1</v>
      </c>
      <c r="AE670" s="20">
        <f t="shared" si="190"/>
        <v>0</v>
      </c>
      <c r="AF670" s="20">
        <f t="shared" si="191"/>
        <v>0</v>
      </c>
      <c r="AG670" s="20">
        <f t="shared" si="197"/>
        <v>1</v>
      </c>
      <c r="AH670" s="20">
        <f t="shared" si="192"/>
        <v>0</v>
      </c>
      <c r="AI670" s="20">
        <f t="shared" si="193"/>
        <v>-89.920523882764741</v>
      </c>
      <c r="AJ670" s="20">
        <f t="shared" si="194"/>
        <v>80.964803369421787</v>
      </c>
      <c r="AK670" s="20">
        <f t="shared" si="195"/>
        <v>0</v>
      </c>
      <c r="AL670" s="19">
        <v>121</v>
      </c>
      <c r="AM670" s="23">
        <f t="shared" si="196"/>
        <v>36.880800000000001</v>
      </c>
      <c r="AN670" s="19">
        <v>5.4454272662223078</v>
      </c>
    </row>
    <row r="671" spans="1:40" ht="13.5" thickBot="1" x14ac:dyDescent="0.25">
      <c r="A671" s="5">
        <v>42574</v>
      </c>
      <c r="B671" s="3">
        <v>45</v>
      </c>
      <c r="C671" s="26" t="s">
        <v>359</v>
      </c>
      <c r="D671" s="6">
        <v>0.2638888888888889</v>
      </c>
      <c r="E671" s="13">
        <v>6</v>
      </c>
      <c r="F671" s="13">
        <f t="shared" si="184"/>
        <v>0</v>
      </c>
      <c r="G671" s="3" t="s">
        <v>4</v>
      </c>
      <c r="H671" s="3" t="s">
        <v>4</v>
      </c>
      <c r="I671" s="3">
        <v>21.6</v>
      </c>
      <c r="J671" s="20" t="str">
        <f t="shared" si="185"/>
        <v>.</v>
      </c>
      <c r="K671" s="20" t="str">
        <f t="shared" si="186"/>
        <v>.</v>
      </c>
      <c r="L671" s="20" t="str">
        <f t="shared" si="202"/>
        <v>.</v>
      </c>
      <c r="M671" s="3">
        <v>45</v>
      </c>
      <c r="N671" s="20" t="str">
        <f>IF(B671=B671, N670, IF(M671=".",".",IF(M671&lt;22.5,"N",IF(M671&lt;67.5,"NE",IF(M671&lt;112.5,"E",IF(M671&lt;157.5,"SE",IF(M671&lt;202.5,"S",IF(M671&lt;247.5,"SW",IF(M671&lt;292.5,"W",IF(M671&lt;337.5,"NW","N"))))))))))</f>
        <v>NW</v>
      </c>
      <c r="O671" s="20" t="str">
        <f t="shared" si="187"/>
        <v>.</v>
      </c>
      <c r="P671" s="20" t="str">
        <f t="shared" si="200"/>
        <v>.</v>
      </c>
      <c r="Q671" s="21">
        <f t="shared" si="188"/>
        <v>0</v>
      </c>
      <c r="R671" s="21">
        <f t="shared" si="189"/>
        <v>0</v>
      </c>
      <c r="S671" s="8">
        <v>0</v>
      </c>
      <c r="T671" s="21" t="s">
        <v>4</v>
      </c>
      <c r="U671" s="21" t="str">
        <f t="shared" si="199"/>
        <v>.</v>
      </c>
      <c r="V671" s="3" t="s">
        <v>8</v>
      </c>
      <c r="W671" s="3">
        <v>0</v>
      </c>
      <c r="X671" s="3" t="s">
        <v>4</v>
      </c>
      <c r="Y671" s="14">
        <v>2</v>
      </c>
      <c r="Z671" s="14">
        <v>1</v>
      </c>
      <c r="AA671" s="14">
        <v>0</v>
      </c>
      <c r="AB671" s="23">
        <f t="shared" si="201"/>
        <v>0</v>
      </c>
      <c r="AC671" s="3" t="s">
        <v>316</v>
      </c>
      <c r="AD671" s="25">
        <v>1</v>
      </c>
      <c r="AE671" s="20" t="str">
        <f t="shared" si="190"/>
        <v>.</v>
      </c>
      <c r="AF671" s="20" t="str">
        <f t="shared" si="191"/>
        <v>.</v>
      </c>
      <c r="AG671" s="20" t="str">
        <f t="shared" si="197"/>
        <v>.</v>
      </c>
      <c r="AH671" s="20" t="str">
        <f t="shared" si="192"/>
        <v>.</v>
      </c>
      <c r="AI671" s="20">
        <f t="shared" si="193"/>
        <v>70.710678118654741</v>
      </c>
      <c r="AJ671" s="20">
        <f t="shared" si="194"/>
        <v>70.710678118654755</v>
      </c>
      <c r="AK671" s="20" t="str">
        <f t="shared" si="195"/>
        <v>.</v>
      </c>
      <c r="AL671" s="19">
        <v>100</v>
      </c>
      <c r="AM671" s="23">
        <f t="shared" si="196"/>
        <v>30.48</v>
      </c>
      <c r="AN671" s="19">
        <v>0.78539816339744828</v>
      </c>
    </row>
    <row r="672" spans="1:40" ht="13.5" thickBot="1" x14ac:dyDescent="0.25">
      <c r="A672" s="5">
        <v>42574</v>
      </c>
      <c r="B672" s="3">
        <v>45</v>
      </c>
      <c r="C672" s="26" t="s">
        <v>359</v>
      </c>
      <c r="D672" s="6">
        <v>0.2986111111111111</v>
      </c>
      <c r="E672" s="13">
        <v>7</v>
      </c>
      <c r="F672" s="13">
        <f t="shared" si="184"/>
        <v>49.999999999999986</v>
      </c>
      <c r="G672" s="3" t="s">
        <v>4</v>
      </c>
      <c r="H672" s="3" t="s">
        <v>4</v>
      </c>
      <c r="I672" s="3">
        <v>23.7</v>
      </c>
      <c r="J672" s="20" t="str">
        <f t="shared" si="185"/>
        <v>.</v>
      </c>
      <c r="K672" s="20" t="str">
        <f t="shared" si="186"/>
        <v>.</v>
      </c>
      <c r="L672" s="20" t="str">
        <f t="shared" si="202"/>
        <v>.</v>
      </c>
      <c r="M672" s="3">
        <v>45</v>
      </c>
      <c r="N672" s="20" t="str">
        <f>IF(B672=B671, N671, IF(M672=".",".",IF(M672&lt;22.5,"N",IF(M672&lt;67.5,"NE",IF(M672&lt;112.5,"E",IF(M672&lt;157.5,"SE",IF(M672&lt;202.5,"S",IF(M672&lt;247.5,"SW",IF(M672&lt;292.5,"W",IF(M672&lt;337.5,"NW","N"))))))))))</f>
        <v>NW</v>
      </c>
      <c r="O672" s="20" t="str">
        <f t="shared" si="187"/>
        <v>.</v>
      </c>
      <c r="P672" s="20" t="str">
        <f t="shared" si="200"/>
        <v>.</v>
      </c>
      <c r="Q672" s="21">
        <f t="shared" si="188"/>
        <v>0</v>
      </c>
      <c r="R672" s="21">
        <f t="shared" si="189"/>
        <v>0</v>
      </c>
      <c r="S672" s="8">
        <v>0</v>
      </c>
      <c r="T672" s="21" t="s">
        <v>4</v>
      </c>
      <c r="U672" s="21" t="str">
        <f t="shared" si="199"/>
        <v>.</v>
      </c>
      <c r="V672" s="3" t="s">
        <v>8</v>
      </c>
      <c r="W672" s="3">
        <v>1.4</v>
      </c>
      <c r="X672" s="3" t="s">
        <v>74</v>
      </c>
      <c r="Y672" s="14">
        <v>2</v>
      </c>
      <c r="Z672" s="14">
        <v>1</v>
      </c>
      <c r="AA672" s="14">
        <v>0</v>
      </c>
      <c r="AB672" s="23">
        <f t="shared" si="201"/>
        <v>0</v>
      </c>
      <c r="AC672" s="3" t="s">
        <v>316</v>
      </c>
      <c r="AD672" s="25">
        <v>1</v>
      </c>
      <c r="AE672" s="20">
        <f t="shared" si="190"/>
        <v>0</v>
      </c>
      <c r="AF672" s="20">
        <f t="shared" si="191"/>
        <v>0</v>
      </c>
      <c r="AG672" s="20">
        <f t="shared" si="197"/>
        <v>1</v>
      </c>
      <c r="AH672" s="20">
        <f t="shared" si="192"/>
        <v>0</v>
      </c>
      <c r="AI672" s="20">
        <f t="shared" si="193"/>
        <v>70.710678118654741</v>
      </c>
      <c r="AJ672" s="20">
        <f t="shared" si="194"/>
        <v>70.710678118654755</v>
      </c>
      <c r="AK672" s="20">
        <f t="shared" si="195"/>
        <v>0</v>
      </c>
      <c r="AL672" s="19">
        <v>100</v>
      </c>
      <c r="AM672" s="23">
        <f t="shared" si="196"/>
        <v>30.48</v>
      </c>
      <c r="AN672" s="19">
        <v>0.78539816339744828</v>
      </c>
    </row>
    <row r="673" spans="1:40" ht="13.5" thickBot="1" x14ac:dyDescent="0.25">
      <c r="A673" s="5">
        <v>42574</v>
      </c>
      <c r="B673" s="3">
        <v>45</v>
      </c>
      <c r="C673" s="26" t="s">
        <v>359</v>
      </c>
      <c r="D673" s="6">
        <v>0.34236111111111112</v>
      </c>
      <c r="E673" s="13">
        <v>8</v>
      </c>
      <c r="F673" s="13">
        <f t="shared" si="184"/>
        <v>113</v>
      </c>
      <c r="G673" s="3" t="s">
        <v>4</v>
      </c>
      <c r="H673" s="3" t="s">
        <v>4</v>
      </c>
      <c r="I673" s="3">
        <v>31.5</v>
      </c>
      <c r="J673" s="20" t="str">
        <f t="shared" si="185"/>
        <v>.</v>
      </c>
      <c r="K673" s="20" t="str">
        <f t="shared" si="186"/>
        <v>.</v>
      </c>
      <c r="L673" s="20" t="str">
        <f t="shared" si="202"/>
        <v>.</v>
      </c>
      <c r="M673" s="3">
        <v>45</v>
      </c>
      <c r="N673" s="20" t="str">
        <f>IF(B673=B673, N672, IF(M673=".",".",IF(M673&lt;22.5,"N",IF(M673&lt;67.5,"NE",IF(M673&lt;112.5,"E",IF(M673&lt;157.5,"SE",IF(M673&lt;202.5,"S",IF(M673&lt;247.5,"SW",IF(M673&lt;292.5,"W",IF(M673&lt;337.5,"NW","N"))))))))))</f>
        <v>NW</v>
      </c>
      <c r="O673" s="20" t="str">
        <f t="shared" si="187"/>
        <v>.</v>
      </c>
      <c r="P673" s="20" t="str">
        <f t="shared" si="200"/>
        <v>.</v>
      </c>
      <c r="Q673" s="21">
        <f t="shared" si="188"/>
        <v>0</v>
      </c>
      <c r="R673" s="21">
        <f t="shared" si="189"/>
        <v>0</v>
      </c>
      <c r="S673" s="8">
        <v>0</v>
      </c>
      <c r="T673" s="21" t="s">
        <v>4</v>
      </c>
      <c r="U673" s="21" t="str">
        <f t="shared" si="199"/>
        <v>.</v>
      </c>
      <c r="V673" s="3" t="s">
        <v>8</v>
      </c>
      <c r="W673" s="3">
        <v>0</v>
      </c>
      <c r="X673" s="3" t="s">
        <v>4</v>
      </c>
      <c r="Y673" s="14">
        <v>2</v>
      </c>
      <c r="Z673" s="14">
        <v>1</v>
      </c>
      <c r="AA673" s="14">
        <v>0</v>
      </c>
      <c r="AB673" s="23">
        <f t="shared" si="201"/>
        <v>0</v>
      </c>
      <c r="AC673" s="3" t="s">
        <v>316</v>
      </c>
      <c r="AD673" s="25">
        <v>1</v>
      </c>
      <c r="AE673" s="20">
        <f t="shared" si="190"/>
        <v>0</v>
      </c>
      <c r="AF673" s="20">
        <f t="shared" si="191"/>
        <v>0</v>
      </c>
      <c r="AG673" s="20">
        <f t="shared" si="197"/>
        <v>1</v>
      </c>
      <c r="AH673" s="20">
        <f t="shared" si="192"/>
        <v>0</v>
      </c>
      <c r="AI673" s="20">
        <f t="shared" si="193"/>
        <v>70.710678118654741</v>
      </c>
      <c r="AJ673" s="20">
        <f t="shared" si="194"/>
        <v>70.710678118654755</v>
      </c>
      <c r="AK673" s="20">
        <f t="shared" si="195"/>
        <v>0</v>
      </c>
      <c r="AL673" s="19">
        <v>100</v>
      </c>
      <c r="AM673" s="23">
        <f t="shared" si="196"/>
        <v>30.48</v>
      </c>
      <c r="AN673" s="19">
        <v>0.78539816339744828</v>
      </c>
    </row>
    <row r="674" spans="1:40" ht="13.5" thickBot="1" x14ac:dyDescent="0.25">
      <c r="A674" s="5">
        <v>42574</v>
      </c>
      <c r="B674" s="3">
        <v>45</v>
      </c>
      <c r="C674" s="26" t="s">
        <v>359</v>
      </c>
      <c r="D674" s="6">
        <v>0.38750000000000001</v>
      </c>
      <c r="E674" s="13">
        <v>9</v>
      </c>
      <c r="F674" s="13">
        <f t="shared" si="184"/>
        <v>178</v>
      </c>
      <c r="G674" s="3" t="s">
        <v>4</v>
      </c>
      <c r="H674" s="3" t="s">
        <v>4</v>
      </c>
      <c r="I674" s="3">
        <v>33</v>
      </c>
      <c r="J674" s="20" t="str">
        <f t="shared" si="185"/>
        <v>.</v>
      </c>
      <c r="K674" s="20" t="str">
        <f t="shared" si="186"/>
        <v>.</v>
      </c>
      <c r="L674" s="20" t="str">
        <f t="shared" si="202"/>
        <v>.</v>
      </c>
      <c r="M674" s="3">
        <v>45</v>
      </c>
      <c r="N674" s="20" t="str">
        <f>IF(B674=B673, N673, IF(M674=".",".",IF(M674&lt;22.5,"N",IF(M674&lt;67.5,"NE",IF(M674&lt;112.5,"E",IF(M674&lt;157.5,"SE",IF(M674&lt;202.5,"S",IF(M674&lt;247.5,"SW",IF(M674&lt;292.5,"W",IF(M674&lt;337.5,"NW","N"))))))))))</f>
        <v>NW</v>
      </c>
      <c r="O674" s="20" t="str">
        <f t="shared" si="187"/>
        <v>.</v>
      </c>
      <c r="P674" s="20" t="str">
        <f t="shared" si="200"/>
        <v>.</v>
      </c>
      <c r="Q674" s="21">
        <f t="shared" si="188"/>
        <v>0</v>
      </c>
      <c r="R674" s="21">
        <f t="shared" si="189"/>
        <v>0</v>
      </c>
      <c r="S674" s="8">
        <v>1</v>
      </c>
      <c r="T674" s="21" t="s">
        <v>4</v>
      </c>
      <c r="U674" s="21" t="str">
        <f t="shared" si="199"/>
        <v>.</v>
      </c>
      <c r="V674" s="3" t="s">
        <v>8</v>
      </c>
      <c r="W674" s="3">
        <v>1.6</v>
      </c>
      <c r="X674" s="3" t="s">
        <v>107</v>
      </c>
      <c r="Y674" s="14">
        <v>2</v>
      </c>
      <c r="Z674" s="14">
        <v>1</v>
      </c>
      <c r="AA674" s="14">
        <v>0</v>
      </c>
      <c r="AB674" s="23">
        <f t="shared" si="201"/>
        <v>0</v>
      </c>
      <c r="AC674" s="3" t="s">
        <v>316</v>
      </c>
      <c r="AD674" s="25">
        <v>1</v>
      </c>
      <c r="AE674" s="20">
        <f t="shared" si="190"/>
        <v>0</v>
      </c>
      <c r="AF674" s="20">
        <f t="shared" si="191"/>
        <v>0</v>
      </c>
      <c r="AG674" s="20">
        <f t="shared" si="197"/>
        <v>1</v>
      </c>
      <c r="AH674" s="20">
        <f t="shared" si="192"/>
        <v>0</v>
      </c>
      <c r="AI674" s="20">
        <f t="shared" si="193"/>
        <v>70.710678118654741</v>
      </c>
      <c r="AJ674" s="20">
        <f t="shared" si="194"/>
        <v>70.710678118654755</v>
      </c>
      <c r="AK674" s="20">
        <f t="shared" si="195"/>
        <v>0</v>
      </c>
      <c r="AL674" s="19">
        <v>100</v>
      </c>
      <c r="AM674" s="23">
        <f t="shared" si="196"/>
        <v>30.48</v>
      </c>
      <c r="AN674" s="19">
        <v>0.78539816339744828</v>
      </c>
    </row>
    <row r="675" spans="1:40" ht="13.5" thickBot="1" x14ac:dyDescent="0.25">
      <c r="A675" s="5">
        <v>42574</v>
      </c>
      <c r="B675" s="3">
        <v>45</v>
      </c>
      <c r="C675" s="26" t="s">
        <v>359</v>
      </c>
      <c r="D675" s="6">
        <v>0.42083333333333334</v>
      </c>
      <c r="E675" s="13">
        <v>10</v>
      </c>
      <c r="F675" s="13">
        <f t="shared" si="184"/>
        <v>226</v>
      </c>
      <c r="G675" s="3">
        <v>31.6</v>
      </c>
      <c r="H675" s="3" t="s">
        <v>365</v>
      </c>
      <c r="I675" s="3">
        <v>35.299999999999997</v>
      </c>
      <c r="J675" s="20">
        <f t="shared" si="185"/>
        <v>1.6776579668290554</v>
      </c>
      <c r="K675" s="20">
        <f t="shared" si="186"/>
        <v>96.122720965803538</v>
      </c>
      <c r="L675" s="20">
        <f>(K675-MOD(M674+180,360))</f>
        <v>-128.87727903419648</v>
      </c>
      <c r="M675" s="3">
        <v>50</v>
      </c>
      <c r="N675" s="20" t="str">
        <f>IF(B675=B675, N674, IF(M675=".",".",IF(M675&lt;22.5,"N",IF(M675&lt;67.5,"NE",IF(M675&lt;112.5,"E",IF(M675&lt;157.5,"SE",IF(M675&lt;202.5,"S",IF(M675&lt;247.5,"SW",IF(M675&lt;292.5,"W",IF(M675&lt;337.5,"NW","N"))))))))))</f>
        <v>NW</v>
      </c>
      <c r="O675" s="20" t="str">
        <f t="shared" si="187"/>
        <v>E</v>
      </c>
      <c r="P675" s="20">
        <f t="shared" si="200"/>
        <v>3</v>
      </c>
      <c r="Q675" s="21">
        <f t="shared" si="188"/>
        <v>12.091092639554819</v>
      </c>
      <c r="R675" s="21">
        <f t="shared" si="189"/>
        <v>12.091092639554819</v>
      </c>
      <c r="S675" s="8">
        <v>1</v>
      </c>
      <c r="T675" s="21" t="s">
        <v>4</v>
      </c>
      <c r="U675" s="21" t="str">
        <f t="shared" si="199"/>
        <v>.</v>
      </c>
      <c r="V675" s="3" t="s">
        <v>6</v>
      </c>
      <c r="W675" s="3">
        <v>0.3</v>
      </c>
      <c r="X675" s="3" t="s">
        <v>113</v>
      </c>
      <c r="Y675" s="14">
        <v>2</v>
      </c>
      <c r="Z675" s="14">
        <v>1</v>
      </c>
      <c r="AA675" s="14">
        <v>0</v>
      </c>
      <c r="AB675" s="23">
        <f t="shared" si="201"/>
        <v>0</v>
      </c>
      <c r="AC675" s="3" t="s">
        <v>316</v>
      </c>
      <c r="AD675" s="25">
        <v>1</v>
      </c>
      <c r="AE675" s="20">
        <f t="shared" si="190"/>
        <v>-1.2896162725085105</v>
      </c>
      <c r="AF675" s="20">
        <f t="shared" si="191"/>
        <v>-1.2896162725085105</v>
      </c>
      <c r="AG675" s="20">
        <f t="shared" si="197"/>
        <v>1</v>
      </c>
      <c r="AH675" s="20">
        <f t="shared" si="192"/>
        <v>12.091092639554819</v>
      </c>
      <c r="AI675" s="20">
        <f t="shared" si="193"/>
        <v>82.732799856849624</v>
      </c>
      <c r="AJ675" s="20">
        <f t="shared" si="194"/>
        <v>69.421061846146245</v>
      </c>
      <c r="AK675" s="20">
        <f t="shared" si="195"/>
        <v>12.022121738194883</v>
      </c>
      <c r="AL675" s="19">
        <v>108</v>
      </c>
      <c r="AM675" s="23">
        <f t="shared" si="196"/>
        <v>32.918399999999998</v>
      </c>
      <c r="AN675" s="19">
        <v>0.87266462599716477</v>
      </c>
    </row>
    <row r="676" spans="1:40" ht="13.5" thickBot="1" x14ac:dyDescent="0.25">
      <c r="A676" s="5">
        <v>42574</v>
      </c>
      <c r="B676" s="3">
        <v>45</v>
      </c>
      <c r="C676" s="26" t="s">
        <v>359</v>
      </c>
      <c r="D676" s="6">
        <v>0.46180555555555558</v>
      </c>
      <c r="E676" s="13">
        <v>11</v>
      </c>
      <c r="F676" s="13">
        <f t="shared" si="184"/>
        <v>285</v>
      </c>
      <c r="G676" s="3">
        <v>34.1</v>
      </c>
      <c r="H676" s="3" t="s">
        <v>365</v>
      </c>
      <c r="I676" s="3">
        <v>34.200000000000003</v>
      </c>
      <c r="J676" s="20" t="str">
        <f t="shared" si="185"/>
        <v>.</v>
      </c>
      <c r="K676" s="20" t="str">
        <f t="shared" si="186"/>
        <v>.</v>
      </c>
      <c r="L676" s="20" t="str">
        <f t="shared" si="202"/>
        <v>.</v>
      </c>
      <c r="M676" s="3">
        <v>50</v>
      </c>
      <c r="N676" s="20" t="str">
        <f>IF(B676=B675, N675, IF(M676=".",".",IF(M676&lt;22.5,"N",IF(M676&lt;67.5,"NE",IF(M676&lt;112.5,"E",IF(M676&lt;157.5,"SE",IF(M676&lt;202.5,"S",IF(M676&lt;247.5,"SW",IF(M676&lt;292.5,"W",IF(M676&lt;337.5,"NW","N"))))))))))</f>
        <v>NW</v>
      </c>
      <c r="O676" s="20" t="str">
        <f t="shared" si="187"/>
        <v>.</v>
      </c>
      <c r="P676" s="20" t="str">
        <f t="shared" si="200"/>
        <v>.</v>
      </c>
      <c r="Q676" s="21">
        <f t="shared" si="188"/>
        <v>0</v>
      </c>
      <c r="R676" s="21">
        <f t="shared" si="189"/>
        <v>12.091092639554819</v>
      </c>
      <c r="S676" s="8">
        <v>1</v>
      </c>
      <c r="T676" s="21" t="s">
        <v>4</v>
      </c>
      <c r="U676" s="21" t="str">
        <f t="shared" si="199"/>
        <v>.</v>
      </c>
      <c r="V676" s="3" t="s">
        <v>6</v>
      </c>
      <c r="W676" s="3">
        <v>1.2</v>
      </c>
      <c r="X676" s="3" t="s">
        <v>4</v>
      </c>
      <c r="Y676" s="14">
        <v>2</v>
      </c>
      <c r="Z676" s="14">
        <v>1</v>
      </c>
      <c r="AA676" s="14">
        <v>0</v>
      </c>
      <c r="AB676" s="23">
        <f t="shared" si="201"/>
        <v>0</v>
      </c>
      <c r="AC676" s="3" t="s">
        <v>316</v>
      </c>
      <c r="AD676" s="25">
        <v>1</v>
      </c>
      <c r="AE676" s="20">
        <f t="shared" si="190"/>
        <v>0</v>
      </c>
      <c r="AF676" s="20">
        <f t="shared" si="191"/>
        <v>0</v>
      </c>
      <c r="AG676" s="20">
        <f t="shared" si="197"/>
        <v>1</v>
      </c>
      <c r="AH676" s="20">
        <f t="shared" si="192"/>
        <v>0</v>
      </c>
      <c r="AI676" s="20">
        <f t="shared" si="193"/>
        <v>82.732799856849624</v>
      </c>
      <c r="AJ676" s="20">
        <f t="shared" si="194"/>
        <v>69.421061846146245</v>
      </c>
      <c r="AK676" s="20">
        <f t="shared" si="195"/>
        <v>0</v>
      </c>
      <c r="AL676" s="19">
        <v>108</v>
      </c>
      <c r="AM676" s="23">
        <f t="shared" si="196"/>
        <v>32.918399999999998</v>
      </c>
      <c r="AN676" s="19">
        <v>0.87266462599716477</v>
      </c>
    </row>
    <row r="677" spans="1:40" ht="13.5" thickBot="1" x14ac:dyDescent="0.25">
      <c r="A677" s="5">
        <v>42574</v>
      </c>
      <c r="B677" s="3">
        <v>45</v>
      </c>
      <c r="C677" s="26" t="s">
        <v>359</v>
      </c>
      <c r="D677" s="6">
        <v>0.50277777777777777</v>
      </c>
      <c r="E677" s="13">
        <v>12</v>
      </c>
      <c r="F677" s="13">
        <f t="shared" si="184"/>
        <v>343.99999999999994</v>
      </c>
      <c r="G677" s="3">
        <v>31.3</v>
      </c>
      <c r="H677" s="3" t="s">
        <v>366</v>
      </c>
      <c r="I677" s="3">
        <v>33.200000000000003</v>
      </c>
      <c r="J677" s="20" t="str">
        <f t="shared" si="185"/>
        <v>.</v>
      </c>
      <c r="K677" s="20" t="str">
        <f t="shared" si="186"/>
        <v>.</v>
      </c>
      <c r="L677" s="20" t="str">
        <f t="shared" si="202"/>
        <v>.</v>
      </c>
      <c r="M677" s="3">
        <v>50</v>
      </c>
      <c r="N677" s="20" t="str">
        <f>IF(B677=B676, N676, IF(M677=".",".",IF(M677&lt;22.5,"N",IF(M677&lt;67.5,"NE",IF(M677&lt;112.5,"E",IF(M677&lt;157.5,"SE",IF(M677&lt;202.5,"S",IF(M677&lt;247.5,"SW",IF(M677&lt;292.5,"W",IF(M677&lt;337.5,"NW","N"))))))))))</f>
        <v>NW</v>
      </c>
      <c r="O677" s="20" t="str">
        <f t="shared" si="187"/>
        <v>.</v>
      </c>
      <c r="P677" s="20" t="str">
        <f t="shared" si="200"/>
        <v>.</v>
      </c>
      <c r="Q677" s="21">
        <f t="shared" si="188"/>
        <v>0</v>
      </c>
      <c r="R677" s="21">
        <f t="shared" si="189"/>
        <v>12.091092639554819</v>
      </c>
      <c r="S677" s="8">
        <v>1</v>
      </c>
      <c r="T677" s="21" t="s">
        <v>4</v>
      </c>
      <c r="U677" s="21" t="str">
        <f t="shared" si="199"/>
        <v>.</v>
      </c>
      <c r="V677" s="3" t="s">
        <v>6</v>
      </c>
      <c r="W677" s="3">
        <v>0.5</v>
      </c>
      <c r="X677" s="3" t="s">
        <v>43</v>
      </c>
      <c r="Y677" s="14">
        <v>0</v>
      </c>
      <c r="Z677" s="14">
        <v>0</v>
      </c>
      <c r="AA677" s="14">
        <v>1</v>
      </c>
      <c r="AB677" s="23">
        <f t="shared" si="201"/>
        <v>1</v>
      </c>
      <c r="AC677" s="3" t="s">
        <v>316</v>
      </c>
      <c r="AD677" s="25">
        <v>1</v>
      </c>
      <c r="AE677" s="20">
        <f t="shared" si="190"/>
        <v>0</v>
      </c>
      <c r="AF677" s="20">
        <f t="shared" si="191"/>
        <v>0</v>
      </c>
      <c r="AG677" s="20">
        <f t="shared" si="197"/>
        <v>1</v>
      </c>
      <c r="AH677" s="20">
        <f t="shared" si="192"/>
        <v>0</v>
      </c>
      <c r="AI677" s="20">
        <f t="shared" si="193"/>
        <v>82.732799856849624</v>
      </c>
      <c r="AJ677" s="20">
        <f t="shared" si="194"/>
        <v>69.421061846146245</v>
      </c>
      <c r="AK677" s="20">
        <f t="shared" si="195"/>
        <v>0</v>
      </c>
      <c r="AL677" s="19">
        <v>108</v>
      </c>
      <c r="AM677" s="23">
        <f t="shared" si="196"/>
        <v>32.918399999999998</v>
      </c>
      <c r="AN677" s="19">
        <v>0.87266462599716477</v>
      </c>
    </row>
    <row r="678" spans="1:40" ht="13.5" thickBot="1" x14ac:dyDescent="0.25">
      <c r="A678" s="5">
        <v>42574</v>
      </c>
      <c r="B678" s="3">
        <v>45</v>
      </c>
      <c r="C678" s="26" t="s">
        <v>359</v>
      </c>
      <c r="D678" s="6">
        <v>0.54305555555555551</v>
      </c>
      <c r="E678" s="13">
        <v>13</v>
      </c>
      <c r="F678" s="13">
        <f t="shared" si="184"/>
        <v>401.99999999999989</v>
      </c>
      <c r="G678" s="3">
        <v>27.1</v>
      </c>
      <c r="H678" s="3" t="s">
        <v>366</v>
      </c>
      <c r="I678" s="3">
        <v>30.5</v>
      </c>
      <c r="J678" s="20" t="str">
        <f t="shared" si="185"/>
        <v>.</v>
      </c>
      <c r="K678" s="20" t="str">
        <f t="shared" si="186"/>
        <v>.</v>
      </c>
      <c r="L678" s="20" t="str">
        <f t="shared" si="202"/>
        <v>.</v>
      </c>
      <c r="M678" s="3">
        <v>50</v>
      </c>
      <c r="N678" s="20" t="str">
        <f>IF(B678=B678, N677, IF(M678=".",".",IF(M678&lt;22.5,"N",IF(M678&lt;67.5,"NE",IF(M678&lt;112.5,"E",IF(M678&lt;157.5,"SE",IF(M678&lt;202.5,"S",IF(M678&lt;247.5,"SW",IF(M678&lt;292.5,"W",IF(M678&lt;337.5,"NW","N"))))))))))</f>
        <v>NW</v>
      </c>
      <c r="O678" s="20" t="str">
        <f t="shared" si="187"/>
        <v>.</v>
      </c>
      <c r="P678" s="20" t="str">
        <f t="shared" si="200"/>
        <v>.</v>
      </c>
      <c r="Q678" s="21">
        <f t="shared" si="188"/>
        <v>0</v>
      </c>
      <c r="R678" s="21">
        <f t="shared" si="189"/>
        <v>12.091092639554819</v>
      </c>
      <c r="S678" s="8">
        <v>1</v>
      </c>
      <c r="T678" s="21" t="s">
        <v>4</v>
      </c>
      <c r="U678" s="21" t="str">
        <f t="shared" si="199"/>
        <v>.</v>
      </c>
      <c r="V678" s="3" t="s">
        <v>6</v>
      </c>
      <c r="W678" s="3">
        <v>0.1</v>
      </c>
      <c r="X678" s="3" t="s">
        <v>43</v>
      </c>
      <c r="Y678" s="14">
        <v>0</v>
      </c>
      <c r="Z678" s="14">
        <v>0</v>
      </c>
      <c r="AA678" s="14">
        <v>1</v>
      </c>
      <c r="AB678" s="23" t="str">
        <f t="shared" si="201"/>
        <v>.</v>
      </c>
      <c r="AC678" s="3" t="s">
        <v>316</v>
      </c>
      <c r="AD678" s="25">
        <v>1</v>
      </c>
      <c r="AE678" s="20">
        <f t="shared" si="190"/>
        <v>0</v>
      </c>
      <c r="AF678" s="20">
        <f t="shared" si="191"/>
        <v>0</v>
      </c>
      <c r="AG678" s="20">
        <f t="shared" si="197"/>
        <v>1</v>
      </c>
      <c r="AH678" s="20">
        <f t="shared" si="192"/>
        <v>0</v>
      </c>
      <c r="AI678" s="20">
        <f t="shared" si="193"/>
        <v>82.732799856849624</v>
      </c>
      <c r="AJ678" s="20">
        <f t="shared" si="194"/>
        <v>69.421061846146245</v>
      </c>
      <c r="AK678" s="20">
        <f t="shared" si="195"/>
        <v>0</v>
      </c>
      <c r="AL678" s="19">
        <v>108</v>
      </c>
      <c r="AM678" s="23">
        <f t="shared" si="196"/>
        <v>32.918399999999998</v>
      </c>
      <c r="AN678" s="19">
        <v>0.87266462599716477</v>
      </c>
    </row>
    <row r="679" spans="1:40" ht="13.5" thickBot="1" x14ac:dyDescent="0.25">
      <c r="A679" s="5">
        <v>42574</v>
      </c>
      <c r="B679" s="3">
        <v>45</v>
      </c>
      <c r="C679" s="26" t="s">
        <v>359</v>
      </c>
      <c r="D679" s="6">
        <v>0.58472222222222225</v>
      </c>
      <c r="E679" s="13">
        <v>14</v>
      </c>
      <c r="F679" s="13">
        <f t="shared" si="184"/>
        <v>462</v>
      </c>
      <c r="G679" s="3">
        <v>27</v>
      </c>
      <c r="H679" s="3" t="s">
        <v>366</v>
      </c>
      <c r="I679" s="3">
        <v>28.6</v>
      </c>
      <c r="J679" s="20" t="str">
        <f t="shared" si="185"/>
        <v>.</v>
      </c>
      <c r="K679" s="20" t="str">
        <f t="shared" si="186"/>
        <v>.</v>
      </c>
      <c r="L679" s="20" t="str">
        <f t="shared" si="202"/>
        <v>.</v>
      </c>
      <c r="M679" s="3">
        <v>50</v>
      </c>
      <c r="N679" s="20" t="str">
        <f>IF(B679=B678, N678, IF(M679=".",".",IF(M679&lt;22.5,"N",IF(M679&lt;67.5,"NE",IF(M679&lt;112.5,"E",IF(M679&lt;157.5,"SE",IF(M679&lt;202.5,"S",IF(M679&lt;247.5,"SW",IF(M679&lt;292.5,"W",IF(M679&lt;337.5,"NW","N"))))))))))</f>
        <v>NW</v>
      </c>
      <c r="O679" s="20" t="str">
        <f t="shared" si="187"/>
        <v>.</v>
      </c>
      <c r="P679" s="20" t="str">
        <f t="shared" si="200"/>
        <v>.</v>
      </c>
      <c r="Q679" s="21">
        <f t="shared" si="188"/>
        <v>0</v>
      </c>
      <c r="R679" s="21">
        <f t="shared" si="189"/>
        <v>12.091092639554819</v>
      </c>
      <c r="S679" s="8">
        <v>1</v>
      </c>
      <c r="T679" s="21" t="s">
        <v>4</v>
      </c>
      <c r="U679" s="21" t="str">
        <f t="shared" si="199"/>
        <v>.</v>
      </c>
      <c r="V679" s="3" t="s">
        <v>6</v>
      </c>
      <c r="W679" s="3">
        <v>0</v>
      </c>
      <c r="X679" s="3" t="s">
        <v>43</v>
      </c>
      <c r="Y679" s="14">
        <v>0</v>
      </c>
      <c r="Z679" s="14">
        <v>0</v>
      </c>
      <c r="AA679" s="14">
        <v>1</v>
      </c>
      <c r="AB679" s="23" t="str">
        <f t="shared" si="201"/>
        <v>.</v>
      </c>
      <c r="AC679" s="3" t="s">
        <v>316</v>
      </c>
      <c r="AD679" s="25">
        <v>1</v>
      </c>
      <c r="AE679" s="20">
        <f t="shared" si="190"/>
        <v>0</v>
      </c>
      <c r="AF679" s="20">
        <f t="shared" si="191"/>
        <v>0</v>
      </c>
      <c r="AG679" s="20">
        <f t="shared" si="197"/>
        <v>1</v>
      </c>
      <c r="AH679" s="20">
        <f t="shared" si="192"/>
        <v>0</v>
      </c>
      <c r="AI679" s="20">
        <f t="shared" si="193"/>
        <v>82.732799856849624</v>
      </c>
      <c r="AJ679" s="20">
        <f t="shared" si="194"/>
        <v>69.421061846146245</v>
      </c>
      <c r="AK679" s="20">
        <f t="shared" si="195"/>
        <v>0</v>
      </c>
      <c r="AL679" s="19">
        <v>108</v>
      </c>
      <c r="AM679" s="23">
        <f t="shared" si="196"/>
        <v>32.918399999999998</v>
      </c>
      <c r="AN679" s="19">
        <v>0.87266462599716477</v>
      </c>
    </row>
    <row r="680" spans="1:40" ht="13.5" thickBot="1" x14ac:dyDescent="0.25">
      <c r="A680" s="5">
        <v>42574</v>
      </c>
      <c r="B680" s="3">
        <v>45</v>
      </c>
      <c r="C680" s="26" t="s">
        <v>359</v>
      </c>
      <c r="D680" s="6">
        <v>0.62777777777777777</v>
      </c>
      <c r="E680" s="13">
        <v>15</v>
      </c>
      <c r="F680" s="13">
        <f t="shared" si="184"/>
        <v>524</v>
      </c>
      <c r="G680" s="3">
        <v>24.8</v>
      </c>
      <c r="H680" s="3" t="s">
        <v>366</v>
      </c>
      <c r="I680" s="3">
        <v>26.7</v>
      </c>
      <c r="J680" s="20" t="str">
        <f t="shared" si="185"/>
        <v>.</v>
      </c>
      <c r="K680" s="20" t="str">
        <f t="shared" si="186"/>
        <v>.</v>
      </c>
      <c r="L680" s="20" t="str">
        <f t="shared" si="202"/>
        <v>.</v>
      </c>
      <c r="M680" s="3">
        <v>50</v>
      </c>
      <c r="N680" s="20" t="str">
        <f>IF(B680=B680, N679, IF(M680=".",".",IF(M680&lt;22.5,"N",IF(M680&lt;67.5,"NE",IF(M680&lt;112.5,"E",IF(M680&lt;157.5,"SE",IF(M680&lt;202.5,"S",IF(M680&lt;247.5,"SW",IF(M680&lt;292.5,"W",IF(M680&lt;337.5,"NW","N"))))))))))</f>
        <v>NW</v>
      </c>
      <c r="O680" s="20" t="str">
        <f t="shared" si="187"/>
        <v>.</v>
      </c>
      <c r="P680" s="20" t="str">
        <f t="shared" si="200"/>
        <v>.</v>
      </c>
      <c r="Q680" s="21">
        <f t="shared" si="188"/>
        <v>0</v>
      </c>
      <c r="R680" s="21">
        <f t="shared" si="189"/>
        <v>12.091092639554819</v>
      </c>
      <c r="S680" s="8">
        <v>1</v>
      </c>
      <c r="T680" s="21" t="s">
        <v>4</v>
      </c>
      <c r="U680" s="21" t="str">
        <f t="shared" si="199"/>
        <v>.</v>
      </c>
      <c r="V680" s="3" t="s">
        <v>6</v>
      </c>
      <c r="W680" s="3">
        <v>3.9</v>
      </c>
      <c r="X680" s="3" t="s">
        <v>43</v>
      </c>
      <c r="Y680" s="14">
        <v>0</v>
      </c>
      <c r="Z680" s="14">
        <v>0</v>
      </c>
      <c r="AA680" s="14">
        <v>1</v>
      </c>
      <c r="AB680" s="23" t="str">
        <f t="shared" si="201"/>
        <v>.</v>
      </c>
      <c r="AC680" s="3" t="s">
        <v>316</v>
      </c>
      <c r="AD680" s="25">
        <v>1</v>
      </c>
      <c r="AE680" s="20">
        <f t="shared" si="190"/>
        <v>0</v>
      </c>
      <c r="AF680" s="20">
        <f t="shared" si="191"/>
        <v>0</v>
      </c>
      <c r="AG680" s="20">
        <f t="shared" si="197"/>
        <v>1</v>
      </c>
      <c r="AH680" s="20">
        <f t="shared" si="192"/>
        <v>0</v>
      </c>
      <c r="AI680" s="20">
        <f t="shared" si="193"/>
        <v>82.732799856849624</v>
      </c>
      <c r="AJ680" s="20">
        <f t="shared" si="194"/>
        <v>69.421061846146245</v>
      </c>
      <c r="AK680" s="20">
        <f t="shared" si="195"/>
        <v>0</v>
      </c>
      <c r="AL680" s="19">
        <v>108</v>
      </c>
      <c r="AM680" s="23">
        <f t="shared" si="196"/>
        <v>32.918399999999998</v>
      </c>
      <c r="AN680" s="19">
        <v>0.87266462599716477</v>
      </c>
    </row>
    <row r="681" spans="1:40" ht="13.5" thickBot="1" x14ac:dyDescent="0.25">
      <c r="A681" s="5">
        <v>42574</v>
      </c>
      <c r="B681" s="3">
        <v>45</v>
      </c>
      <c r="C681" s="26" t="s">
        <v>359</v>
      </c>
      <c r="D681" s="6">
        <v>0.66736111111111107</v>
      </c>
      <c r="E681" s="13">
        <v>16</v>
      </c>
      <c r="F681" s="13">
        <f t="shared" si="184"/>
        <v>581</v>
      </c>
      <c r="G681" s="3">
        <v>24.2</v>
      </c>
      <c r="H681" s="3" t="s">
        <v>366</v>
      </c>
      <c r="I681" s="3">
        <v>26</v>
      </c>
      <c r="J681" s="20" t="str">
        <f t="shared" si="185"/>
        <v>.</v>
      </c>
      <c r="K681" s="20" t="str">
        <f t="shared" si="186"/>
        <v>.</v>
      </c>
      <c r="L681" s="20" t="str">
        <f t="shared" si="202"/>
        <v>.</v>
      </c>
      <c r="M681" s="3">
        <v>50</v>
      </c>
      <c r="N681" s="20" t="str">
        <f>IF(B681=B680, N680, IF(M681=".",".",IF(M681&lt;22.5,"N",IF(M681&lt;67.5,"NE",IF(M681&lt;112.5,"E",IF(M681&lt;157.5,"SE",IF(M681&lt;202.5,"S",IF(M681&lt;247.5,"SW",IF(M681&lt;292.5,"W",IF(M681&lt;337.5,"NW","N"))))))))))</f>
        <v>NW</v>
      </c>
      <c r="O681" s="20" t="str">
        <f t="shared" si="187"/>
        <v>.</v>
      </c>
      <c r="P681" s="20" t="str">
        <f t="shared" si="200"/>
        <v>.</v>
      </c>
      <c r="Q681" s="21">
        <f t="shared" si="188"/>
        <v>0</v>
      </c>
      <c r="R681" s="21">
        <f t="shared" si="189"/>
        <v>12.091092639554819</v>
      </c>
      <c r="S681" s="8">
        <v>1</v>
      </c>
      <c r="T681" s="21">
        <f>SQRT((AJ681-AJ671)^2+(AI681-AI671)^2)</f>
        <v>12.091092639554819</v>
      </c>
      <c r="U681" s="21">
        <f t="shared" si="199"/>
        <v>1</v>
      </c>
      <c r="V681" s="3" t="s">
        <v>6</v>
      </c>
      <c r="W681" s="3">
        <v>0</v>
      </c>
      <c r="X681" s="3" t="s">
        <v>43</v>
      </c>
      <c r="Y681" s="14">
        <v>0</v>
      </c>
      <c r="Z681" s="14">
        <v>0</v>
      </c>
      <c r="AA681" s="14">
        <v>1</v>
      </c>
      <c r="AB681" s="23" t="str">
        <f t="shared" si="201"/>
        <v>.</v>
      </c>
      <c r="AC681" s="3" t="s">
        <v>316</v>
      </c>
      <c r="AD681" s="25">
        <v>1</v>
      </c>
      <c r="AE681" s="20">
        <f t="shared" si="190"/>
        <v>0</v>
      </c>
      <c r="AF681" s="20">
        <f t="shared" si="191"/>
        <v>0</v>
      </c>
      <c r="AG681" s="20">
        <f t="shared" si="197"/>
        <v>1</v>
      </c>
      <c r="AH681" s="20">
        <f t="shared" si="192"/>
        <v>0</v>
      </c>
      <c r="AI681" s="20">
        <f t="shared" si="193"/>
        <v>82.732799856849624</v>
      </c>
      <c r="AJ681" s="20">
        <f t="shared" si="194"/>
        <v>69.421061846146245</v>
      </c>
      <c r="AK681" s="20">
        <f t="shared" si="195"/>
        <v>0</v>
      </c>
      <c r="AL681" s="19">
        <v>108</v>
      </c>
      <c r="AM681" s="23">
        <f t="shared" si="196"/>
        <v>32.918399999999998</v>
      </c>
      <c r="AN681" s="19">
        <v>0.87266462599716477</v>
      </c>
    </row>
    <row r="682" spans="1:40" ht="13.5" thickBot="1" x14ac:dyDescent="0.25">
      <c r="A682" s="5">
        <v>42574</v>
      </c>
      <c r="B682" s="3">
        <v>67</v>
      </c>
      <c r="C682" s="26" t="s">
        <v>358</v>
      </c>
      <c r="D682" s="6">
        <v>0.26111111111111113</v>
      </c>
      <c r="E682" s="13">
        <v>6</v>
      </c>
      <c r="F682" s="13">
        <f t="shared" si="184"/>
        <v>0</v>
      </c>
      <c r="G682" s="3">
        <v>17</v>
      </c>
      <c r="H682" s="3" t="s">
        <v>365</v>
      </c>
      <c r="I682" s="3">
        <v>21.4</v>
      </c>
      <c r="J682" s="20" t="str">
        <f t="shared" si="185"/>
        <v>.</v>
      </c>
      <c r="K682" s="20" t="str">
        <f t="shared" si="186"/>
        <v>.</v>
      </c>
      <c r="L682" s="20" t="str">
        <f t="shared" si="202"/>
        <v>.</v>
      </c>
      <c r="M682" s="3">
        <v>162</v>
      </c>
      <c r="N682" s="20" t="str">
        <f>IF(B682=B682, N681, IF(M682=".",".",IF(M682&lt;22.5,"N",IF(M682&lt;67.5,"NE",IF(M682&lt;112.5,"E",IF(M682&lt;157.5,"SE",IF(M682&lt;202.5,"S",IF(M682&lt;247.5,"SW",IF(M682&lt;292.5,"W",IF(M682&lt;337.5,"NW","N"))))))))))</f>
        <v>NW</v>
      </c>
      <c r="O682" s="20" t="str">
        <f t="shared" si="187"/>
        <v>.</v>
      </c>
      <c r="P682" s="20" t="str">
        <f t="shared" si="200"/>
        <v>.</v>
      </c>
      <c r="Q682" s="21">
        <f t="shared" si="188"/>
        <v>0</v>
      </c>
      <c r="R682" s="21">
        <f t="shared" si="189"/>
        <v>0</v>
      </c>
      <c r="S682" s="8">
        <v>1</v>
      </c>
      <c r="T682" s="21" t="s">
        <v>4</v>
      </c>
      <c r="U682" s="21" t="str">
        <f t="shared" si="199"/>
        <v>.</v>
      </c>
      <c r="V682" s="3" t="s">
        <v>6</v>
      </c>
      <c r="W682" s="3">
        <v>0.2</v>
      </c>
      <c r="X682" s="3" t="s">
        <v>4</v>
      </c>
      <c r="Y682" s="14">
        <v>2</v>
      </c>
      <c r="Z682" s="14">
        <v>1</v>
      </c>
      <c r="AA682" s="14">
        <v>0</v>
      </c>
      <c r="AB682" s="23">
        <f t="shared" si="201"/>
        <v>0</v>
      </c>
      <c r="AC682" s="3" t="s">
        <v>317</v>
      </c>
      <c r="AD682" s="25">
        <v>0</v>
      </c>
      <c r="AE682" s="20" t="str">
        <f t="shared" si="190"/>
        <v>.</v>
      </c>
      <c r="AF682" s="20" t="str">
        <f t="shared" si="191"/>
        <v>.</v>
      </c>
      <c r="AG682" s="20" t="str">
        <f t="shared" si="197"/>
        <v>.</v>
      </c>
      <c r="AH682" s="20" t="str">
        <f t="shared" si="192"/>
        <v>.</v>
      </c>
      <c r="AI682" s="20">
        <f t="shared" si="193"/>
        <v>31.519733426244645</v>
      </c>
      <c r="AJ682" s="20">
        <f t="shared" si="194"/>
        <v>-97.007764662105657</v>
      </c>
      <c r="AK682" s="20" t="str">
        <f t="shared" si="195"/>
        <v>.</v>
      </c>
      <c r="AL682" s="19">
        <v>102</v>
      </c>
      <c r="AM682" s="23">
        <f t="shared" si="196"/>
        <v>31.089600000000001</v>
      </c>
      <c r="AN682" s="19">
        <v>2.8274333882308138</v>
      </c>
    </row>
    <row r="683" spans="1:40" ht="13.5" thickBot="1" x14ac:dyDescent="0.25">
      <c r="A683" s="5">
        <v>42574</v>
      </c>
      <c r="B683" s="3">
        <v>67</v>
      </c>
      <c r="C683" s="26" t="s">
        <v>358</v>
      </c>
      <c r="D683" s="6">
        <v>0.29375000000000001</v>
      </c>
      <c r="E683" s="13">
        <v>7</v>
      </c>
      <c r="F683" s="13">
        <f t="shared" si="184"/>
        <v>46.999999999999993</v>
      </c>
      <c r="G683" s="3">
        <v>19.100000000000001</v>
      </c>
      <c r="H683" s="3" t="s">
        <v>366</v>
      </c>
      <c r="I683" s="3">
        <v>23.6</v>
      </c>
      <c r="J683" s="20">
        <f t="shared" si="185"/>
        <v>1.7388753328432265</v>
      </c>
      <c r="K683" s="20">
        <f t="shared" si="186"/>
        <v>260.36978232867688</v>
      </c>
      <c r="L683" s="20">
        <f>(K683-MOD(M682+180,360))</f>
        <v>-81.630217671323123</v>
      </c>
      <c r="M683" s="3">
        <v>168</v>
      </c>
      <c r="N683" s="20" t="str">
        <f>IF(B683=B682, N682, IF(M683=".",".",IF(M683&lt;22.5,"N",IF(M683&lt;67.5,"NE",IF(M683&lt;112.5,"E",IF(M683&lt;157.5,"SE",IF(M683&lt;202.5,"S",IF(M683&lt;247.5,"SW",IF(M683&lt;292.5,"W",IF(M683&lt;337.5,"NW","N"))))))))))</f>
        <v>NW</v>
      </c>
      <c r="O683" s="20" t="str">
        <f t="shared" si="187"/>
        <v>W</v>
      </c>
      <c r="P683" s="20">
        <f t="shared" si="200"/>
        <v>7</v>
      </c>
      <c r="Q683" s="21">
        <f t="shared" si="188"/>
        <v>10.671029370782204</v>
      </c>
      <c r="R683" s="21">
        <f t="shared" si="189"/>
        <v>10.671029370782204</v>
      </c>
      <c r="S683" s="8">
        <v>1</v>
      </c>
      <c r="T683" s="21" t="s">
        <v>4</v>
      </c>
      <c r="U683" s="21" t="str">
        <f t="shared" si="199"/>
        <v>.</v>
      </c>
      <c r="V683" s="3" t="s">
        <v>31</v>
      </c>
      <c r="W683" s="3">
        <v>1.9</v>
      </c>
      <c r="X683" s="3" t="s">
        <v>73</v>
      </c>
      <c r="Y683" s="14">
        <v>2</v>
      </c>
      <c r="Z683" s="14">
        <v>1</v>
      </c>
      <c r="AA683" s="14">
        <v>0</v>
      </c>
      <c r="AB683" s="23">
        <f t="shared" si="201"/>
        <v>0</v>
      </c>
      <c r="AC683" s="3" t="s">
        <v>317</v>
      </c>
      <c r="AD683" s="25">
        <v>0</v>
      </c>
      <c r="AE683" s="20">
        <f t="shared" si="190"/>
        <v>-1.7851430120087173</v>
      </c>
      <c r="AF683" s="20">
        <f t="shared" si="191"/>
        <v>-1.7851430120087173</v>
      </c>
      <c r="AG683" s="20">
        <f t="shared" si="197"/>
        <v>1</v>
      </c>
      <c r="AH683" s="20">
        <f t="shared" si="192"/>
        <v>10.671029370782204</v>
      </c>
      <c r="AI683" s="20">
        <f t="shared" si="193"/>
        <v>20.99908077259369</v>
      </c>
      <c r="AJ683" s="20">
        <f t="shared" si="194"/>
        <v>-98.792907674114375</v>
      </c>
      <c r="AK683" s="20">
        <f t="shared" si="195"/>
        <v>-10.520652653650956</v>
      </c>
      <c r="AL683" s="19">
        <v>101</v>
      </c>
      <c r="AM683" s="23">
        <f t="shared" si="196"/>
        <v>30.784800000000001</v>
      </c>
      <c r="AN683" s="19">
        <v>2.9321531433504737</v>
      </c>
    </row>
    <row r="684" spans="1:40" ht="13.5" thickBot="1" x14ac:dyDescent="0.25">
      <c r="A684" s="5">
        <v>42574</v>
      </c>
      <c r="B684" s="3">
        <v>67</v>
      </c>
      <c r="C684" s="26" t="s">
        <v>358</v>
      </c>
      <c r="D684" s="6">
        <v>0.3354166666666667</v>
      </c>
      <c r="E684" s="13">
        <v>8</v>
      </c>
      <c r="F684" s="13">
        <f t="shared" si="184"/>
        <v>107.00000000000003</v>
      </c>
      <c r="G684" s="3">
        <v>39.200000000000003</v>
      </c>
      <c r="H684" s="3" t="s">
        <v>365</v>
      </c>
      <c r="I684" s="3">
        <v>27.9</v>
      </c>
      <c r="J684" s="20">
        <f t="shared" si="185"/>
        <v>1.7807531087144495</v>
      </c>
      <c r="K684" s="20">
        <f t="shared" si="186"/>
        <v>257.97036251586098</v>
      </c>
      <c r="L684" s="20">
        <f t="shared" si="202"/>
        <v>-2.3994198128158928</v>
      </c>
      <c r="M684" s="3">
        <v>176</v>
      </c>
      <c r="N684" s="20" t="str">
        <f>IF(B684=B684, N683, IF(M684=".",".",IF(M684&lt;22.5,"N",IF(M684&lt;67.5,"NE",IF(M684&lt;112.5,"E",IF(M684&lt;157.5,"SE",IF(M684&lt;202.5,"S",IF(M684&lt;247.5,"SW",IF(M684&lt;292.5,"W",IF(M684&lt;337.5,"NW","N"))))))))))</f>
        <v>NW</v>
      </c>
      <c r="O684" s="20" t="str">
        <f t="shared" si="187"/>
        <v>W</v>
      </c>
      <c r="P684" s="20">
        <f t="shared" si="200"/>
        <v>7</v>
      </c>
      <c r="Q684" s="21">
        <f t="shared" si="188"/>
        <v>14.195658197092675</v>
      </c>
      <c r="R684" s="21">
        <f t="shared" si="189"/>
        <v>24.866687567874877</v>
      </c>
      <c r="S684" s="8">
        <v>1</v>
      </c>
      <c r="T684" s="21" t="s">
        <v>4</v>
      </c>
      <c r="U684" s="21" t="str">
        <f t="shared" si="199"/>
        <v>.</v>
      </c>
      <c r="V684" s="3" t="s">
        <v>31</v>
      </c>
      <c r="W684" s="3">
        <v>0</v>
      </c>
      <c r="X684" s="3" t="s">
        <v>81</v>
      </c>
      <c r="Y684" s="14">
        <v>2</v>
      </c>
      <c r="Z684" s="14">
        <v>1</v>
      </c>
      <c r="AA684" s="14">
        <v>0</v>
      </c>
      <c r="AB684" s="23">
        <f t="shared" si="201"/>
        <v>0</v>
      </c>
      <c r="AC684" s="3" t="s">
        <v>317</v>
      </c>
      <c r="AD684" s="25">
        <v>0</v>
      </c>
      <c r="AE684" s="20">
        <f t="shared" si="190"/>
        <v>-2.9586254523876931</v>
      </c>
      <c r="AF684" s="20">
        <f t="shared" si="191"/>
        <v>-2.9586254523876931</v>
      </c>
      <c r="AG684" s="20">
        <f t="shared" si="197"/>
        <v>1</v>
      </c>
      <c r="AH684" s="20">
        <f t="shared" si="192"/>
        <v>14.195658197092675</v>
      </c>
      <c r="AI684" s="20">
        <f t="shared" si="193"/>
        <v>7.1151603219008033</v>
      </c>
      <c r="AJ684" s="20">
        <f t="shared" si="194"/>
        <v>-101.75153312650207</v>
      </c>
      <c r="AK684" s="20">
        <f t="shared" si="195"/>
        <v>-13.883920450692887</v>
      </c>
      <c r="AL684" s="19">
        <v>102</v>
      </c>
      <c r="AM684" s="23">
        <f t="shared" si="196"/>
        <v>31.089600000000001</v>
      </c>
      <c r="AN684" s="19">
        <v>3.0717794835100198</v>
      </c>
    </row>
    <row r="685" spans="1:40" ht="13.5" thickBot="1" x14ac:dyDescent="0.25">
      <c r="A685" s="5">
        <v>42574</v>
      </c>
      <c r="B685" s="3">
        <v>67</v>
      </c>
      <c r="C685" s="26" t="s">
        <v>358</v>
      </c>
      <c r="D685" s="6">
        <v>0.37777777777777777</v>
      </c>
      <c r="E685" s="13">
        <v>9</v>
      </c>
      <c r="F685" s="13">
        <f t="shared" si="184"/>
        <v>167.99999999999997</v>
      </c>
      <c r="G685" s="3">
        <v>42.2</v>
      </c>
      <c r="H685" s="3" t="s">
        <v>365</v>
      </c>
      <c r="I685" s="3">
        <v>36.299999999999997</v>
      </c>
      <c r="J685" s="20" t="str">
        <f t="shared" si="185"/>
        <v>.</v>
      </c>
      <c r="K685" s="20" t="str">
        <f t="shared" si="186"/>
        <v>.</v>
      </c>
      <c r="L685" s="20" t="str">
        <f t="shared" si="202"/>
        <v>.</v>
      </c>
      <c r="M685" s="3">
        <v>176</v>
      </c>
      <c r="N685" s="20" t="str">
        <f>IF(B685=B684, N684, IF(M685=".",".",IF(M685&lt;22.5,"N",IF(M685&lt;67.5,"NE",IF(M685&lt;112.5,"E",IF(M685&lt;157.5,"SE",IF(M685&lt;202.5,"S",IF(M685&lt;247.5,"SW",IF(M685&lt;292.5,"W",IF(M685&lt;337.5,"NW","N"))))))))))</f>
        <v>NW</v>
      </c>
      <c r="O685" s="20" t="str">
        <f t="shared" si="187"/>
        <v>.</v>
      </c>
      <c r="P685" s="20" t="str">
        <f t="shared" si="200"/>
        <v>.</v>
      </c>
      <c r="Q685" s="21">
        <f t="shared" si="188"/>
        <v>0</v>
      </c>
      <c r="R685" s="21">
        <f t="shared" si="189"/>
        <v>24.866687567874877</v>
      </c>
      <c r="S685" s="8">
        <v>1</v>
      </c>
      <c r="T685" s="21" t="s">
        <v>4</v>
      </c>
      <c r="U685" s="21" t="str">
        <f t="shared" si="199"/>
        <v>.</v>
      </c>
      <c r="V685" s="3" t="s">
        <v>6</v>
      </c>
      <c r="W685" s="3">
        <v>0</v>
      </c>
      <c r="X685" s="3" t="s">
        <v>40</v>
      </c>
      <c r="Y685" s="14">
        <v>2</v>
      </c>
      <c r="Z685" s="14">
        <v>1</v>
      </c>
      <c r="AA685" s="14">
        <v>0</v>
      </c>
      <c r="AB685" s="23">
        <f t="shared" si="201"/>
        <v>0</v>
      </c>
      <c r="AC685" s="3" t="s">
        <v>317</v>
      </c>
      <c r="AD685" s="25">
        <v>0</v>
      </c>
      <c r="AE685" s="20">
        <f t="shared" si="190"/>
        <v>0</v>
      </c>
      <c r="AF685" s="20">
        <f t="shared" si="191"/>
        <v>0</v>
      </c>
      <c r="AG685" s="20">
        <f t="shared" si="197"/>
        <v>1</v>
      </c>
      <c r="AH685" s="20">
        <f t="shared" si="192"/>
        <v>0</v>
      </c>
      <c r="AI685" s="20">
        <f t="shared" si="193"/>
        <v>7.1151603219008033</v>
      </c>
      <c r="AJ685" s="20">
        <f t="shared" si="194"/>
        <v>-101.75153312650207</v>
      </c>
      <c r="AK685" s="20">
        <f t="shared" si="195"/>
        <v>0</v>
      </c>
      <c r="AL685" s="19">
        <v>102</v>
      </c>
      <c r="AM685" s="23">
        <f t="shared" si="196"/>
        <v>31.089600000000001</v>
      </c>
      <c r="AN685" s="19">
        <v>3.0717794835100198</v>
      </c>
    </row>
    <row r="686" spans="1:40" ht="13.5" thickBot="1" x14ac:dyDescent="0.25">
      <c r="A686" s="5">
        <v>42574</v>
      </c>
      <c r="B686" s="3">
        <v>67</v>
      </c>
      <c r="C686" s="26" t="s">
        <v>358</v>
      </c>
      <c r="D686" s="6">
        <v>0.41736111111111113</v>
      </c>
      <c r="E686" s="13">
        <v>10</v>
      </c>
      <c r="F686" s="13">
        <f t="shared" si="184"/>
        <v>225</v>
      </c>
      <c r="G686" s="3">
        <v>50.2</v>
      </c>
      <c r="H686" s="3" t="s">
        <v>365</v>
      </c>
      <c r="I686" s="3">
        <v>35.700000000000003</v>
      </c>
      <c r="J686" s="20" t="str">
        <f t="shared" si="185"/>
        <v>.</v>
      </c>
      <c r="K686" s="20" t="str">
        <f t="shared" si="186"/>
        <v>.</v>
      </c>
      <c r="L686" s="20" t="str">
        <f t="shared" si="202"/>
        <v>.</v>
      </c>
      <c r="M686" s="3">
        <v>176</v>
      </c>
      <c r="N686" s="20" t="str">
        <f>IF(B686=B686, N685, IF(M686=".",".",IF(M686&lt;22.5,"N",IF(M686&lt;67.5,"NE",IF(M686&lt;112.5,"E",IF(M686&lt;157.5,"SE",IF(M686&lt;202.5,"S",IF(M686&lt;247.5,"SW",IF(M686&lt;292.5,"W",IF(M686&lt;337.5,"NW","N"))))))))))</f>
        <v>NW</v>
      </c>
      <c r="O686" s="20" t="str">
        <f t="shared" si="187"/>
        <v>.</v>
      </c>
      <c r="P686" s="20" t="str">
        <f t="shared" si="200"/>
        <v>.</v>
      </c>
      <c r="Q686" s="21">
        <f t="shared" si="188"/>
        <v>0</v>
      </c>
      <c r="R686" s="21">
        <f t="shared" si="189"/>
        <v>24.866687567874877</v>
      </c>
      <c r="S686" s="8">
        <v>1</v>
      </c>
      <c r="T686" s="21" t="s">
        <v>4</v>
      </c>
      <c r="U686" s="21" t="str">
        <f t="shared" si="199"/>
        <v>.</v>
      </c>
      <c r="V686" s="3" t="s">
        <v>6</v>
      </c>
      <c r="W686" s="3">
        <v>0.6</v>
      </c>
      <c r="X686" s="3" t="s">
        <v>10</v>
      </c>
      <c r="Y686" s="14">
        <v>0</v>
      </c>
      <c r="Z686" s="14">
        <v>0</v>
      </c>
      <c r="AA686" s="14">
        <v>1</v>
      </c>
      <c r="AB686" s="23">
        <f t="shared" si="201"/>
        <v>1</v>
      </c>
      <c r="AC686" s="3" t="s">
        <v>317</v>
      </c>
      <c r="AD686" s="25">
        <v>0</v>
      </c>
      <c r="AE686" s="20">
        <f t="shared" si="190"/>
        <v>0</v>
      </c>
      <c r="AF686" s="20">
        <f t="shared" si="191"/>
        <v>0</v>
      </c>
      <c r="AG686" s="20">
        <f t="shared" si="197"/>
        <v>1</v>
      </c>
      <c r="AH686" s="20">
        <f t="shared" si="192"/>
        <v>0</v>
      </c>
      <c r="AI686" s="20">
        <f t="shared" si="193"/>
        <v>7.1151603219008033</v>
      </c>
      <c r="AJ686" s="20">
        <f t="shared" si="194"/>
        <v>-101.75153312650207</v>
      </c>
      <c r="AK686" s="20">
        <f t="shared" si="195"/>
        <v>0</v>
      </c>
      <c r="AL686" s="19">
        <v>102</v>
      </c>
      <c r="AM686" s="23">
        <f t="shared" si="196"/>
        <v>31.089600000000001</v>
      </c>
      <c r="AN686" s="19">
        <v>3.0717794835100198</v>
      </c>
    </row>
    <row r="687" spans="1:40" ht="13.5" thickBot="1" x14ac:dyDescent="0.25">
      <c r="A687" s="5">
        <v>42574</v>
      </c>
      <c r="B687" s="3">
        <v>67</v>
      </c>
      <c r="C687" s="26" t="s">
        <v>358</v>
      </c>
      <c r="D687" s="6">
        <v>0.4604166666666667</v>
      </c>
      <c r="E687" s="13">
        <v>11</v>
      </c>
      <c r="F687" s="13">
        <f t="shared" si="184"/>
        <v>287</v>
      </c>
      <c r="G687" s="3">
        <v>52.6</v>
      </c>
      <c r="H687" s="3" t="s">
        <v>365</v>
      </c>
      <c r="I687" s="3">
        <v>37.5</v>
      </c>
      <c r="J687" s="20" t="str">
        <f t="shared" si="185"/>
        <v>.</v>
      </c>
      <c r="K687" s="20" t="str">
        <f t="shared" si="186"/>
        <v>.</v>
      </c>
      <c r="L687" s="20" t="str">
        <f t="shared" si="202"/>
        <v>.</v>
      </c>
      <c r="M687" s="3">
        <v>176</v>
      </c>
      <c r="N687" s="20" t="str">
        <f>IF(B687=B686, N686, IF(M687=".",".",IF(M687&lt;22.5,"N",IF(M687&lt;67.5,"NE",IF(M687&lt;112.5,"E",IF(M687&lt;157.5,"SE",IF(M687&lt;202.5,"S",IF(M687&lt;247.5,"SW",IF(M687&lt;292.5,"W",IF(M687&lt;337.5,"NW","N"))))))))))</f>
        <v>NW</v>
      </c>
      <c r="O687" s="20" t="str">
        <f t="shared" si="187"/>
        <v>.</v>
      </c>
      <c r="P687" s="20" t="str">
        <f t="shared" si="200"/>
        <v>.</v>
      </c>
      <c r="Q687" s="21">
        <f t="shared" si="188"/>
        <v>0</v>
      </c>
      <c r="R687" s="21">
        <f t="shared" si="189"/>
        <v>24.866687567874877</v>
      </c>
      <c r="S687" s="8">
        <v>1</v>
      </c>
      <c r="T687" s="21" t="s">
        <v>4</v>
      </c>
      <c r="U687" s="21" t="str">
        <f t="shared" si="199"/>
        <v>.</v>
      </c>
      <c r="V687" s="3" t="s">
        <v>6</v>
      </c>
      <c r="W687" s="3">
        <v>0</v>
      </c>
      <c r="X687" s="3" t="s">
        <v>4</v>
      </c>
      <c r="Y687" s="14">
        <v>0</v>
      </c>
      <c r="Z687" s="14">
        <v>0</v>
      </c>
      <c r="AA687" s="14">
        <v>1</v>
      </c>
      <c r="AB687" s="23" t="str">
        <f t="shared" si="201"/>
        <v>.</v>
      </c>
      <c r="AC687" s="3" t="s">
        <v>317</v>
      </c>
      <c r="AD687" s="25">
        <v>0</v>
      </c>
      <c r="AE687" s="20">
        <f t="shared" si="190"/>
        <v>0</v>
      </c>
      <c r="AF687" s="20">
        <f t="shared" si="191"/>
        <v>0</v>
      </c>
      <c r="AG687" s="20">
        <f t="shared" si="197"/>
        <v>1</v>
      </c>
      <c r="AH687" s="20">
        <f t="shared" si="192"/>
        <v>0</v>
      </c>
      <c r="AI687" s="20">
        <f t="shared" si="193"/>
        <v>7.1151603219008033</v>
      </c>
      <c r="AJ687" s="20">
        <f t="shared" si="194"/>
        <v>-101.75153312650207</v>
      </c>
      <c r="AK687" s="20">
        <f t="shared" si="195"/>
        <v>0</v>
      </c>
      <c r="AL687" s="19">
        <v>102</v>
      </c>
      <c r="AM687" s="23">
        <f t="shared" si="196"/>
        <v>31.089600000000001</v>
      </c>
      <c r="AN687" s="19">
        <v>3.0717794835100198</v>
      </c>
    </row>
    <row r="688" spans="1:40" ht="13.5" thickBot="1" x14ac:dyDescent="0.25">
      <c r="A688" s="5">
        <v>42574</v>
      </c>
      <c r="B688" s="3">
        <v>67</v>
      </c>
      <c r="C688" s="26" t="s">
        <v>358</v>
      </c>
      <c r="D688" s="6">
        <v>0.5</v>
      </c>
      <c r="E688" s="13">
        <v>12</v>
      </c>
      <c r="F688" s="13">
        <f t="shared" si="184"/>
        <v>343.99999999999994</v>
      </c>
      <c r="G688" s="3">
        <v>42.3</v>
      </c>
      <c r="H688" s="3" t="s">
        <v>366</v>
      </c>
      <c r="I688" s="3">
        <v>32</v>
      </c>
      <c r="J688" s="20" t="str">
        <f t="shared" si="185"/>
        <v>.</v>
      </c>
      <c r="K688" s="20" t="str">
        <f t="shared" si="186"/>
        <v>.</v>
      </c>
      <c r="L688" s="20" t="str">
        <f t="shared" si="202"/>
        <v>.</v>
      </c>
      <c r="M688" s="3">
        <v>176</v>
      </c>
      <c r="N688" s="20" t="str">
        <f>IF(B688=B688, N687, IF(M688=".",".",IF(M688&lt;22.5,"N",IF(M688&lt;67.5,"NE",IF(M688&lt;112.5,"E",IF(M688&lt;157.5,"SE",IF(M688&lt;202.5,"S",IF(M688&lt;247.5,"SW",IF(M688&lt;292.5,"W",IF(M688&lt;337.5,"NW","N"))))))))))</f>
        <v>NW</v>
      </c>
      <c r="O688" s="20" t="str">
        <f t="shared" si="187"/>
        <v>.</v>
      </c>
      <c r="P688" s="20" t="str">
        <f t="shared" si="200"/>
        <v>.</v>
      </c>
      <c r="Q688" s="21">
        <f t="shared" si="188"/>
        <v>0</v>
      </c>
      <c r="R688" s="21">
        <f t="shared" si="189"/>
        <v>24.866687567874877</v>
      </c>
      <c r="S688" s="8">
        <v>1</v>
      </c>
      <c r="T688" s="21" t="s">
        <v>4</v>
      </c>
      <c r="U688" s="21" t="str">
        <f t="shared" si="199"/>
        <v>.</v>
      </c>
      <c r="V688" s="3" t="s">
        <v>6</v>
      </c>
      <c r="W688" s="3">
        <v>2.6</v>
      </c>
      <c r="X688" s="3" t="s">
        <v>4</v>
      </c>
      <c r="Y688" s="14">
        <v>0</v>
      </c>
      <c r="Z688" s="14">
        <v>0</v>
      </c>
      <c r="AA688" s="14">
        <v>1</v>
      </c>
      <c r="AB688" s="23" t="str">
        <f t="shared" si="201"/>
        <v>.</v>
      </c>
      <c r="AC688" s="3" t="s">
        <v>317</v>
      </c>
      <c r="AD688" s="25">
        <v>0</v>
      </c>
      <c r="AE688" s="20">
        <f t="shared" si="190"/>
        <v>0</v>
      </c>
      <c r="AF688" s="20">
        <f t="shared" si="191"/>
        <v>0</v>
      </c>
      <c r="AG688" s="20">
        <f t="shared" si="197"/>
        <v>1</v>
      </c>
      <c r="AH688" s="20">
        <f t="shared" si="192"/>
        <v>0</v>
      </c>
      <c r="AI688" s="20">
        <f t="shared" si="193"/>
        <v>7.1151603219008033</v>
      </c>
      <c r="AJ688" s="20">
        <f t="shared" si="194"/>
        <v>-101.75153312650207</v>
      </c>
      <c r="AK688" s="20">
        <f t="shared" si="195"/>
        <v>0</v>
      </c>
      <c r="AL688" s="19">
        <v>102</v>
      </c>
      <c r="AM688" s="23">
        <f t="shared" si="196"/>
        <v>31.089600000000001</v>
      </c>
      <c r="AN688" s="19">
        <v>3.0717794835100198</v>
      </c>
    </row>
    <row r="689" spans="1:40" ht="13.5" thickBot="1" x14ac:dyDescent="0.25">
      <c r="A689" s="5">
        <v>42574</v>
      </c>
      <c r="B689" s="3">
        <v>67</v>
      </c>
      <c r="C689" s="26" t="s">
        <v>358</v>
      </c>
      <c r="D689" s="6">
        <v>0.54097222222222219</v>
      </c>
      <c r="E689" s="13">
        <v>13</v>
      </c>
      <c r="F689" s="13">
        <f t="shared" si="184"/>
        <v>402.99999999999989</v>
      </c>
      <c r="G689" s="3">
        <v>32.4</v>
      </c>
      <c r="H689" s="3" t="s">
        <v>366</v>
      </c>
      <c r="I689" s="3">
        <v>31.3</v>
      </c>
      <c r="J689" s="20" t="str">
        <f t="shared" si="185"/>
        <v>.</v>
      </c>
      <c r="K689" s="20" t="str">
        <f t="shared" si="186"/>
        <v>.</v>
      </c>
      <c r="L689" s="20" t="str">
        <f t="shared" si="202"/>
        <v>.</v>
      </c>
      <c r="M689" s="3">
        <v>176</v>
      </c>
      <c r="N689" s="20" t="str">
        <f>IF(B689=B688, N688, IF(M689=".",".",IF(M689&lt;22.5,"N",IF(M689&lt;67.5,"NE",IF(M689&lt;112.5,"E",IF(M689&lt;157.5,"SE",IF(M689&lt;202.5,"S",IF(M689&lt;247.5,"SW",IF(M689&lt;292.5,"W",IF(M689&lt;337.5,"NW","N"))))))))))</f>
        <v>NW</v>
      </c>
      <c r="O689" s="20" t="str">
        <f t="shared" si="187"/>
        <v>.</v>
      </c>
      <c r="P689" s="20" t="str">
        <f t="shared" si="200"/>
        <v>.</v>
      </c>
      <c r="Q689" s="21">
        <f t="shared" si="188"/>
        <v>0</v>
      </c>
      <c r="R689" s="21">
        <f t="shared" si="189"/>
        <v>24.866687567874877</v>
      </c>
      <c r="S689" s="8">
        <v>1</v>
      </c>
      <c r="T689" s="21" t="s">
        <v>4</v>
      </c>
      <c r="U689" s="21" t="str">
        <f t="shared" si="199"/>
        <v>.</v>
      </c>
      <c r="V689" s="3" t="s">
        <v>6</v>
      </c>
      <c r="W689" s="3">
        <v>0</v>
      </c>
      <c r="X689" s="3" t="s">
        <v>43</v>
      </c>
      <c r="Y689" s="14">
        <v>0</v>
      </c>
      <c r="Z689" s="14">
        <v>0</v>
      </c>
      <c r="AA689" s="14">
        <v>1</v>
      </c>
      <c r="AB689" s="23" t="str">
        <f t="shared" si="201"/>
        <v>.</v>
      </c>
      <c r="AC689" s="3" t="s">
        <v>317</v>
      </c>
      <c r="AD689" s="25">
        <v>0</v>
      </c>
      <c r="AE689" s="20">
        <f t="shared" si="190"/>
        <v>0</v>
      </c>
      <c r="AF689" s="20">
        <f t="shared" si="191"/>
        <v>0</v>
      </c>
      <c r="AG689" s="20">
        <f t="shared" si="197"/>
        <v>1</v>
      </c>
      <c r="AH689" s="20">
        <f t="shared" si="192"/>
        <v>0</v>
      </c>
      <c r="AI689" s="20">
        <f t="shared" si="193"/>
        <v>7.1151603219008033</v>
      </c>
      <c r="AJ689" s="20">
        <f t="shared" si="194"/>
        <v>-101.75153312650207</v>
      </c>
      <c r="AK689" s="20">
        <f t="shared" si="195"/>
        <v>0</v>
      </c>
      <c r="AL689" s="19">
        <v>102</v>
      </c>
      <c r="AM689" s="23">
        <f t="shared" si="196"/>
        <v>31.089600000000001</v>
      </c>
      <c r="AN689" s="19">
        <v>3.0717794835100198</v>
      </c>
    </row>
    <row r="690" spans="1:40" ht="13.5" thickBot="1" x14ac:dyDescent="0.25">
      <c r="A690" s="5">
        <v>42574</v>
      </c>
      <c r="B690" s="3">
        <v>67</v>
      </c>
      <c r="C690" s="26" t="s">
        <v>358</v>
      </c>
      <c r="D690" s="6">
        <v>0.58263888888888882</v>
      </c>
      <c r="E690" s="13">
        <v>14</v>
      </c>
      <c r="F690" s="13">
        <f t="shared" si="184"/>
        <v>462.99999999999983</v>
      </c>
      <c r="G690" s="3">
        <v>32.4</v>
      </c>
      <c r="H690" s="3" t="s">
        <v>366</v>
      </c>
      <c r="I690" s="3">
        <v>29.4</v>
      </c>
      <c r="J690" s="20" t="str">
        <f t="shared" si="185"/>
        <v>.</v>
      </c>
      <c r="K690" s="20" t="str">
        <f t="shared" si="186"/>
        <v>.</v>
      </c>
      <c r="L690" s="20" t="str">
        <f t="shared" si="202"/>
        <v>.</v>
      </c>
      <c r="M690" s="3">
        <v>176</v>
      </c>
      <c r="N690" s="20" t="str">
        <f>IF(B690=B690, N689, IF(M690=".",".",IF(M690&lt;22.5,"N",IF(M690&lt;67.5,"NE",IF(M690&lt;112.5,"E",IF(M690&lt;157.5,"SE",IF(M690&lt;202.5,"S",IF(M690&lt;247.5,"SW",IF(M690&lt;292.5,"W",IF(M690&lt;337.5,"NW","N"))))))))))</f>
        <v>NW</v>
      </c>
      <c r="O690" s="20" t="str">
        <f t="shared" si="187"/>
        <v>.</v>
      </c>
      <c r="P690" s="20" t="str">
        <f t="shared" si="200"/>
        <v>.</v>
      </c>
      <c r="Q690" s="21">
        <f t="shared" si="188"/>
        <v>0</v>
      </c>
      <c r="R690" s="21">
        <f t="shared" si="189"/>
        <v>24.866687567874877</v>
      </c>
      <c r="S690" s="8">
        <v>1</v>
      </c>
      <c r="T690" s="21" t="s">
        <v>4</v>
      </c>
      <c r="U690" s="21" t="str">
        <f t="shared" si="199"/>
        <v>.</v>
      </c>
      <c r="V690" s="3" t="s">
        <v>6</v>
      </c>
      <c r="W690" s="3">
        <v>0</v>
      </c>
      <c r="X690" s="3" t="s">
        <v>43</v>
      </c>
      <c r="Y690" s="14">
        <v>0</v>
      </c>
      <c r="Z690" s="14">
        <v>0</v>
      </c>
      <c r="AA690" s="14">
        <v>1</v>
      </c>
      <c r="AB690" s="23" t="str">
        <f t="shared" si="201"/>
        <v>.</v>
      </c>
      <c r="AC690" s="3" t="s">
        <v>317</v>
      </c>
      <c r="AD690" s="25">
        <v>0</v>
      </c>
      <c r="AE690" s="20">
        <f t="shared" si="190"/>
        <v>0</v>
      </c>
      <c r="AF690" s="20">
        <f t="shared" si="191"/>
        <v>0</v>
      </c>
      <c r="AG690" s="20">
        <f t="shared" si="197"/>
        <v>1</v>
      </c>
      <c r="AH690" s="20">
        <f t="shared" si="192"/>
        <v>0</v>
      </c>
      <c r="AI690" s="20">
        <f t="shared" si="193"/>
        <v>7.1151603219008033</v>
      </c>
      <c r="AJ690" s="20">
        <f t="shared" si="194"/>
        <v>-101.75153312650207</v>
      </c>
      <c r="AK690" s="20">
        <f t="shared" si="195"/>
        <v>0</v>
      </c>
      <c r="AL690" s="19">
        <v>102</v>
      </c>
      <c r="AM690" s="23">
        <f t="shared" si="196"/>
        <v>31.089600000000001</v>
      </c>
      <c r="AN690" s="19">
        <v>3.0717794835100198</v>
      </c>
    </row>
    <row r="691" spans="1:40" ht="13.5" thickBot="1" x14ac:dyDescent="0.25">
      <c r="A691" s="5">
        <v>42574</v>
      </c>
      <c r="B691" s="3">
        <v>67</v>
      </c>
      <c r="C691" s="26" t="s">
        <v>358</v>
      </c>
      <c r="D691" s="6">
        <v>0.62569444444444444</v>
      </c>
      <c r="E691" s="13">
        <v>15</v>
      </c>
      <c r="F691" s="13">
        <f t="shared" si="184"/>
        <v>524.99999999999989</v>
      </c>
      <c r="G691" s="3">
        <v>27</v>
      </c>
      <c r="H691" s="3" t="s">
        <v>366</v>
      </c>
      <c r="I691" s="3">
        <v>26.7</v>
      </c>
      <c r="J691" s="20" t="str">
        <f t="shared" si="185"/>
        <v>.</v>
      </c>
      <c r="K691" s="20" t="str">
        <f t="shared" si="186"/>
        <v>.</v>
      </c>
      <c r="L691" s="20" t="str">
        <f t="shared" si="202"/>
        <v>.</v>
      </c>
      <c r="M691" s="3">
        <v>176</v>
      </c>
      <c r="N691" s="20" t="str">
        <f>IF(B691=B690, N690, IF(M691=".",".",IF(M691&lt;22.5,"N",IF(M691&lt;67.5,"NE",IF(M691&lt;112.5,"E",IF(M691&lt;157.5,"SE",IF(M691&lt;202.5,"S",IF(M691&lt;247.5,"SW",IF(M691&lt;292.5,"W",IF(M691&lt;337.5,"NW","N"))))))))))</f>
        <v>NW</v>
      </c>
      <c r="O691" s="20" t="str">
        <f t="shared" si="187"/>
        <v>.</v>
      </c>
      <c r="P691" s="20" t="str">
        <f t="shared" si="200"/>
        <v>.</v>
      </c>
      <c r="Q691" s="21">
        <f t="shared" si="188"/>
        <v>0</v>
      </c>
      <c r="R691" s="21">
        <f t="shared" si="189"/>
        <v>24.866687567874877</v>
      </c>
      <c r="S691" s="8">
        <v>1</v>
      </c>
      <c r="T691" s="21" t="s">
        <v>4</v>
      </c>
      <c r="U691" s="21" t="str">
        <f t="shared" si="199"/>
        <v>.</v>
      </c>
      <c r="V691" s="3" t="s">
        <v>6</v>
      </c>
      <c r="W691" s="3">
        <v>2.5</v>
      </c>
      <c r="X691" s="3" t="s">
        <v>43</v>
      </c>
      <c r="Y691" s="14">
        <v>0</v>
      </c>
      <c r="Z691" s="14">
        <v>0</v>
      </c>
      <c r="AA691" s="14">
        <v>1</v>
      </c>
      <c r="AB691" s="23" t="str">
        <f t="shared" si="201"/>
        <v>.</v>
      </c>
      <c r="AC691" s="3" t="s">
        <v>317</v>
      </c>
      <c r="AD691" s="25">
        <v>0</v>
      </c>
      <c r="AE691" s="20">
        <f t="shared" si="190"/>
        <v>0</v>
      </c>
      <c r="AF691" s="20">
        <f t="shared" si="191"/>
        <v>0</v>
      </c>
      <c r="AG691" s="20">
        <f t="shared" si="197"/>
        <v>1</v>
      </c>
      <c r="AH691" s="20">
        <f t="shared" si="192"/>
        <v>0</v>
      </c>
      <c r="AI691" s="20">
        <f t="shared" si="193"/>
        <v>7.1151603219008033</v>
      </c>
      <c r="AJ691" s="20">
        <f t="shared" si="194"/>
        <v>-101.75153312650207</v>
      </c>
      <c r="AK691" s="20">
        <f t="shared" si="195"/>
        <v>0</v>
      </c>
      <c r="AL691" s="19">
        <v>102</v>
      </c>
      <c r="AM691" s="23">
        <f t="shared" si="196"/>
        <v>31.089600000000001</v>
      </c>
      <c r="AN691" s="19">
        <v>3.0717794835100198</v>
      </c>
    </row>
    <row r="692" spans="1:40" ht="13.5" thickBot="1" x14ac:dyDescent="0.25">
      <c r="A692" s="5">
        <v>42574</v>
      </c>
      <c r="B692" s="3">
        <v>67</v>
      </c>
      <c r="C692" s="26" t="s">
        <v>358</v>
      </c>
      <c r="D692" s="6">
        <v>0.66597222222222219</v>
      </c>
      <c r="E692" s="13">
        <v>16</v>
      </c>
      <c r="F692" s="13">
        <f t="shared" si="184"/>
        <v>582.99999999999989</v>
      </c>
      <c r="G692" s="3">
        <v>26.5</v>
      </c>
      <c r="H692" s="3" t="s">
        <v>366</v>
      </c>
      <c r="I692" s="3">
        <v>25.8</v>
      </c>
      <c r="J692" s="20" t="str">
        <f t="shared" si="185"/>
        <v>.</v>
      </c>
      <c r="K692" s="20" t="str">
        <f t="shared" si="186"/>
        <v>.</v>
      </c>
      <c r="L692" s="20" t="str">
        <f t="shared" si="202"/>
        <v>.</v>
      </c>
      <c r="M692" s="3">
        <v>176</v>
      </c>
      <c r="N692" s="20" t="str">
        <f>IF(B692=B691, N691, IF(M692=".",".",IF(M692&lt;22.5,"N",IF(M692&lt;67.5,"NE",IF(M692&lt;112.5,"E",IF(M692&lt;157.5,"SE",IF(M692&lt;202.5,"S",IF(M692&lt;247.5,"SW",IF(M692&lt;292.5,"W",IF(M692&lt;337.5,"NW","N"))))))))))</f>
        <v>NW</v>
      </c>
      <c r="O692" s="20" t="str">
        <f t="shared" si="187"/>
        <v>.</v>
      </c>
      <c r="P692" s="20" t="str">
        <f t="shared" si="200"/>
        <v>.</v>
      </c>
      <c r="Q692" s="21">
        <f t="shared" si="188"/>
        <v>0</v>
      </c>
      <c r="R692" s="21">
        <f t="shared" si="189"/>
        <v>24.866687567874877</v>
      </c>
      <c r="S692" s="8">
        <v>1</v>
      </c>
      <c r="T692" s="21">
        <f>SQRT((AJ692-AJ682)^2+(AI692-AI682)^2)</f>
        <v>24.86134605465007</v>
      </c>
      <c r="U692" s="21">
        <f t="shared" si="199"/>
        <v>1.0002148521328276</v>
      </c>
      <c r="V692" s="3" t="s">
        <v>6</v>
      </c>
      <c r="W692" s="3">
        <v>0</v>
      </c>
      <c r="X692" s="3" t="s">
        <v>43</v>
      </c>
      <c r="Y692" s="14">
        <v>0</v>
      </c>
      <c r="Z692" s="14">
        <v>0</v>
      </c>
      <c r="AA692" s="14">
        <v>1</v>
      </c>
      <c r="AB692" s="23" t="str">
        <f t="shared" si="201"/>
        <v>.</v>
      </c>
      <c r="AC692" s="3" t="s">
        <v>317</v>
      </c>
      <c r="AD692" s="25">
        <v>0</v>
      </c>
      <c r="AE692" s="20">
        <f t="shared" si="190"/>
        <v>0</v>
      </c>
      <c r="AF692" s="20">
        <f t="shared" si="191"/>
        <v>0</v>
      </c>
      <c r="AG692" s="20">
        <f t="shared" si="197"/>
        <v>1</v>
      </c>
      <c r="AH692" s="20">
        <f t="shared" si="192"/>
        <v>0</v>
      </c>
      <c r="AI692" s="20">
        <f t="shared" si="193"/>
        <v>7.1151603219008033</v>
      </c>
      <c r="AJ692" s="20">
        <f t="shared" si="194"/>
        <v>-101.75153312650207</v>
      </c>
      <c r="AK692" s="20">
        <f t="shared" si="195"/>
        <v>0</v>
      </c>
      <c r="AL692" s="19">
        <v>102</v>
      </c>
      <c r="AM692" s="23">
        <f t="shared" si="196"/>
        <v>31.089600000000001</v>
      </c>
      <c r="AN692" s="19">
        <v>3.0717794835100198</v>
      </c>
    </row>
    <row r="693" spans="1:40" ht="13.5" thickBot="1" x14ac:dyDescent="0.25">
      <c r="A693" s="5">
        <v>42574</v>
      </c>
      <c r="B693" s="3">
        <v>68</v>
      </c>
      <c r="C693" s="26" t="s">
        <v>358</v>
      </c>
      <c r="D693" s="6">
        <v>0.26597222222222222</v>
      </c>
      <c r="E693" s="13">
        <v>6</v>
      </c>
      <c r="F693" s="13">
        <f t="shared" si="184"/>
        <v>0</v>
      </c>
      <c r="G693" s="3">
        <v>19.100000000000001</v>
      </c>
      <c r="H693" s="3" t="s">
        <v>365</v>
      </c>
      <c r="I693" s="3">
        <v>22.2</v>
      </c>
      <c r="J693" s="20" t="str">
        <f t="shared" si="185"/>
        <v>.</v>
      </c>
      <c r="K693" s="20" t="str">
        <f t="shared" si="186"/>
        <v>.</v>
      </c>
      <c r="L693" s="20" t="str">
        <f t="shared" si="202"/>
        <v>.</v>
      </c>
      <c r="M693" s="3">
        <v>316</v>
      </c>
      <c r="N693" s="20" t="str">
        <f>IF(B693=B693, N692, IF(M693=".",".",IF(M693&lt;22.5,"N",IF(M693&lt;67.5,"NE",IF(M693&lt;112.5,"E",IF(M693&lt;157.5,"SE",IF(M693&lt;202.5,"S",IF(M693&lt;247.5,"SW",IF(M693&lt;292.5,"W",IF(M693&lt;337.5,"NW","N"))))))))))</f>
        <v>NW</v>
      </c>
      <c r="O693" s="20" t="str">
        <f t="shared" si="187"/>
        <v>.</v>
      </c>
      <c r="P693" s="20" t="str">
        <f t="shared" si="200"/>
        <v>.</v>
      </c>
      <c r="Q693" s="21">
        <f t="shared" si="188"/>
        <v>0</v>
      </c>
      <c r="R693" s="21">
        <f t="shared" si="189"/>
        <v>0</v>
      </c>
      <c r="S693" s="8">
        <v>1</v>
      </c>
      <c r="T693" s="21" t="s">
        <v>4</v>
      </c>
      <c r="U693" s="21" t="str">
        <f t="shared" si="199"/>
        <v>.</v>
      </c>
      <c r="V693" s="3" t="s">
        <v>6</v>
      </c>
      <c r="W693" s="3">
        <v>0.4</v>
      </c>
      <c r="X693" s="3" t="s">
        <v>4</v>
      </c>
      <c r="Y693" s="14">
        <v>2</v>
      </c>
      <c r="Z693" s="14">
        <v>1</v>
      </c>
      <c r="AA693" s="14">
        <v>0</v>
      </c>
      <c r="AB693" s="23">
        <f t="shared" si="201"/>
        <v>0</v>
      </c>
      <c r="AC693" s="3" t="s">
        <v>318</v>
      </c>
      <c r="AD693" s="25">
        <v>0</v>
      </c>
      <c r="AE693" s="20" t="str">
        <f t="shared" si="190"/>
        <v>.</v>
      </c>
      <c r="AF693" s="20" t="str">
        <f t="shared" si="191"/>
        <v>.</v>
      </c>
      <c r="AG693" s="20" t="str">
        <f t="shared" si="197"/>
        <v>.</v>
      </c>
      <c r="AH693" s="20" t="str">
        <f t="shared" si="192"/>
        <v>.</v>
      </c>
      <c r="AI693" s="20">
        <f t="shared" si="193"/>
        <v>-71.549812157276747</v>
      </c>
      <c r="AJ693" s="20">
        <f t="shared" si="194"/>
        <v>74.091999434881032</v>
      </c>
      <c r="AK693" s="20" t="str">
        <f t="shared" si="195"/>
        <v>.</v>
      </c>
      <c r="AL693" s="19">
        <v>103</v>
      </c>
      <c r="AM693" s="23">
        <f t="shared" si="196"/>
        <v>31.394400000000001</v>
      </c>
      <c r="AN693" s="19">
        <v>5.5152404363020811</v>
      </c>
    </row>
    <row r="694" spans="1:40" ht="13.5" thickBot="1" x14ac:dyDescent="0.25">
      <c r="A694" s="5">
        <v>42574</v>
      </c>
      <c r="B694" s="3">
        <v>68</v>
      </c>
      <c r="C694" s="26" t="s">
        <v>358</v>
      </c>
      <c r="D694" s="6">
        <v>0.30277777777777776</v>
      </c>
      <c r="E694" s="13">
        <v>7</v>
      </c>
      <c r="F694" s="13">
        <f t="shared" si="184"/>
        <v>52.999999999999972</v>
      </c>
      <c r="G694" s="3">
        <v>20.2</v>
      </c>
      <c r="H694" s="3" t="s">
        <v>366</v>
      </c>
      <c r="I694" s="3">
        <v>23.2</v>
      </c>
      <c r="J694" s="20">
        <f t="shared" si="185"/>
        <v>0.76794487087750496</v>
      </c>
      <c r="K694" s="20">
        <f t="shared" si="186"/>
        <v>316</v>
      </c>
      <c r="L694" s="20">
        <f>(K694-MOD(M693+180,360))</f>
        <v>180</v>
      </c>
      <c r="M694" s="3">
        <v>316</v>
      </c>
      <c r="N694" s="20" t="str">
        <f>IF(B694=B693, N693, IF(M694=".",".",IF(M694&lt;22.5,"N",IF(M694&lt;67.5,"NE",IF(M694&lt;112.5,"E",IF(M694&lt;157.5,"SE",IF(M694&lt;202.5,"S",IF(M694&lt;247.5,"SW",IF(M694&lt;292.5,"W",IF(M694&lt;337.5,"NW","N"))))))))))</f>
        <v>NW</v>
      </c>
      <c r="O694" s="20" t="str">
        <f t="shared" si="187"/>
        <v>NW</v>
      </c>
      <c r="P694" s="20">
        <f t="shared" si="200"/>
        <v>8</v>
      </c>
      <c r="Q694" s="21">
        <f t="shared" si="188"/>
        <v>6.0000000000000062</v>
      </c>
      <c r="R694" s="21">
        <f t="shared" si="189"/>
        <v>6.0000000000000062</v>
      </c>
      <c r="S694" s="8">
        <v>1</v>
      </c>
      <c r="T694" s="21">
        <f>SQRT((AJ694-AJ693)^2+(AI694-AI693)^2)</f>
        <v>6.0000000000000062</v>
      </c>
      <c r="U694" s="21">
        <f t="shared" si="199"/>
        <v>1</v>
      </c>
      <c r="V694" s="3" t="s">
        <v>21</v>
      </c>
      <c r="W694" s="3">
        <v>3.4</v>
      </c>
      <c r="X694" s="3" t="s">
        <v>4</v>
      </c>
      <c r="Y694" s="14">
        <v>2</v>
      </c>
      <c r="Z694" s="14">
        <v>1</v>
      </c>
      <c r="AA694" s="14">
        <v>0</v>
      </c>
      <c r="AB694" s="23">
        <f t="shared" si="201"/>
        <v>0</v>
      </c>
      <c r="AC694" s="3" t="s">
        <v>318</v>
      </c>
      <c r="AD694" s="25">
        <v>0</v>
      </c>
      <c r="AE694" s="20">
        <f t="shared" si="190"/>
        <v>4.3160388020319118</v>
      </c>
      <c r="AF694" s="20">
        <f t="shared" si="191"/>
        <v>4.3160388020319118</v>
      </c>
      <c r="AG694" s="20">
        <f t="shared" si="197"/>
        <v>1</v>
      </c>
      <c r="AH694" s="20">
        <f t="shared" si="192"/>
        <v>6.0000000000000062</v>
      </c>
      <c r="AI694" s="20">
        <f t="shared" si="193"/>
        <v>-75.717762380030734</v>
      </c>
      <c r="AJ694" s="20">
        <f t="shared" si="194"/>
        <v>78.408038236912944</v>
      </c>
      <c r="AK694" s="20">
        <f t="shared" si="195"/>
        <v>-4.1679502227539871</v>
      </c>
      <c r="AL694" s="19">
        <v>109</v>
      </c>
      <c r="AM694" s="23">
        <f t="shared" si="196"/>
        <v>33.223199999999999</v>
      </c>
      <c r="AN694" s="19">
        <v>5.5152404363020811</v>
      </c>
    </row>
    <row r="695" spans="1:40" ht="13.5" thickBot="1" x14ac:dyDescent="0.25">
      <c r="A695" s="5">
        <v>42574</v>
      </c>
      <c r="B695" s="3">
        <v>68</v>
      </c>
      <c r="C695" s="26" t="s">
        <v>358</v>
      </c>
      <c r="D695" s="6">
        <v>0.34652777777777777</v>
      </c>
      <c r="E695" s="13">
        <v>8</v>
      </c>
      <c r="F695" s="13">
        <f t="shared" si="184"/>
        <v>115.99999999999999</v>
      </c>
      <c r="G695" s="3" t="s">
        <v>4</v>
      </c>
      <c r="H695" s="3" t="s">
        <v>4</v>
      </c>
      <c r="I695" s="3" t="s">
        <v>4</v>
      </c>
      <c r="J695" s="20" t="str">
        <f t="shared" si="185"/>
        <v>.</v>
      </c>
      <c r="K695" s="20" t="str">
        <f t="shared" si="186"/>
        <v>.</v>
      </c>
      <c r="L695" s="20" t="str">
        <f t="shared" si="202"/>
        <v>.</v>
      </c>
      <c r="M695" s="3" t="s">
        <v>4</v>
      </c>
      <c r="N695" s="20" t="str">
        <f>IF(B695=B695, N694, IF(M695=".",".",IF(M695&lt;22.5,"N",IF(M695&lt;67.5,"NE",IF(M695&lt;112.5,"E",IF(M695&lt;157.5,"SE",IF(M695&lt;202.5,"S",IF(M695&lt;247.5,"SW",IF(M695&lt;292.5,"W",IF(M695&lt;337.5,"NW","N"))))))))))</f>
        <v>NW</v>
      </c>
      <c r="O695" s="20" t="str">
        <f t="shared" si="187"/>
        <v>.</v>
      </c>
      <c r="P695" s="20" t="str">
        <f t="shared" si="200"/>
        <v>.</v>
      </c>
      <c r="Q695" s="21" t="str">
        <f t="shared" si="188"/>
        <v>.</v>
      </c>
      <c r="R695" s="21" t="str">
        <f t="shared" si="189"/>
        <v>.</v>
      </c>
      <c r="S695" s="8" t="s">
        <v>4</v>
      </c>
      <c r="T695" s="21" t="s">
        <v>4</v>
      </c>
      <c r="U695" s="21" t="str">
        <f t="shared" si="199"/>
        <v>.</v>
      </c>
      <c r="V695" s="3" t="s">
        <v>4</v>
      </c>
      <c r="W695" s="3" t="s">
        <v>4</v>
      </c>
      <c r="X695" s="3" t="s">
        <v>67</v>
      </c>
      <c r="Y695" s="14" t="s">
        <v>4</v>
      </c>
      <c r="Z695" s="14" t="s">
        <v>4</v>
      </c>
      <c r="AA695" s="14" t="s">
        <v>4</v>
      </c>
      <c r="AB695" s="23" t="str">
        <f t="shared" si="201"/>
        <v>.</v>
      </c>
      <c r="AC695" s="3" t="s">
        <v>318</v>
      </c>
      <c r="AD695" s="25">
        <v>0</v>
      </c>
      <c r="AE695" s="20" t="str">
        <f t="shared" si="190"/>
        <v>.</v>
      </c>
      <c r="AF695" s="20" t="str">
        <f t="shared" si="191"/>
        <v>.</v>
      </c>
      <c r="AG695" s="20" t="str">
        <f t="shared" si="197"/>
        <v>.</v>
      </c>
      <c r="AH695" s="20" t="str">
        <f t="shared" si="192"/>
        <v>.</v>
      </c>
      <c r="AI695" s="20" t="str">
        <f t="shared" si="193"/>
        <v>.</v>
      </c>
      <c r="AJ695" s="20" t="str">
        <f t="shared" si="194"/>
        <v>.</v>
      </c>
      <c r="AK695" s="20" t="str">
        <f t="shared" si="195"/>
        <v>.</v>
      </c>
      <c r="AL695" s="19" t="s">
        <v>4</v>
      </c>
      <c r="AM695" s="23" t="str">
        <f t="shared" si="196"/>
        <v>.</v>
      </c>
      <c r="AN695" s="19" t="s">
        <v>4</v>
      </c>
    </row>
    <row r="696" spans="1:40" ht="13.5" thickBot="1" x14ac:dyDescent="0.25">
      <c r="A696" s="5">
        <v>42574</v>
      </c>
      <c r="B696" s="3">
        <v>68</v>
      </c>
      <c r="C696" s="26" t="s">
        <v>358</v>
      </c>
      <c r="D696" s="6">
        <v>0.38958333333333334</v>
      </c>
      <c r="E696" s="13">
        <v>9</v>
      </c>
      <c r="F696" s="13">
        <f t="shared" si="184"/>
        <v>178</v>
      </c>
      <c r="G696" s="3" t="s">
        <v>4</v>
      </c>
      <c r="H696" s="3" t="s">
        <v>4</v>
      </c>
      <c r="I696" s="3" t="s">
        <v>4</v>
      </c>
      <c r="J696" s="20" t="str">
        <f t="shared" si="185"/>
        <v>.</v>
      </c>
      <c r="K696" s="20" t="str">
        <f t="shared" si="186"/>
        <v>.</v>
      </c>
      <c r="L696" s="20" t="str">
        <f t="shared" si="202"/>
        <v>.</v>
      </c>
      <c r="M696" s="3" t="s">
        <v>4</v>
      </c>
      <c r="N696" s="20" t="str">
        <f>IF(B696=B695, N695, IF(M696=".",".",IF(M696&lt;22.5,"N",IF(M696&lt;67.5,"NE",IF(M696&lt;112.5,"E",IF(M696&lt;157.5,"SE",IF(M696&lt;202.5,"S",IF(M696&lt;247.5,"SW",IF(M696&lt;292.5,"W",IF(M696&lt;337.5,"NW","N"))))))))))</f>
        <v>NW</v>
      </c>
      <c r="O696" s="20" t="str">
        <f t="shared" si="187"/>
        <v>.</v>
      </c>
      <c r="P696" s="20" t="str">
        <f t="shared" si="200"/>
        <v>.</v>
      </c>
      <c r="Q696" s="21" t="str">
        <f t="shared" si="188"/>
        <v>.</v>
      </c>
      <c r="R696" s="21" t="str">
        <f t="shared" si="189"/>
        <v>.</v>
      </c>
      <c r="S696" s="8" t="s">
        <v>4</v>
      </c>
      <c r="T696" s="21" t="s">
        <v>4</v>
      </c>
      <c r="U696" s="21" t="str">
        <f t="shared" si="199"/>
        <v>.</v>
      </c>
      <c r="V696" s="3" t="s">
        <v>4</v>
      </c>
      <c r="W696" s="3" t="s">
        <v>4</v>
      </c>
      <c r="X696" s="3" t="s">
        <v>251</v>
      </c>
      <c r="Y696" s="14" t="s">
        <v>4</v>
      </c>
      <c r="Z696" s="14" t="s">
        <v>4</v>
      </c>
      <c r="AA696" s="14" t="s">
        <v>4</v>
      </c>
      <c r="AB696" s="23" t="str">
        <f t="shared" si="201"/>
        <v>.</v>
      </c>
      <c r="AC696" s="3" t="s">
        <v>318</v>
      </c>
      <c r="AD696" s="25">
        <v>0</v>
      </c>
      <c r="AE696" s="20" t="str">
        <f t="shared" si="190"/>
        <v>.</v>
      </c>
      <c r="AF696" s="20" t="str">
        <f t="shared" si="191"/>
        <v>.</v>
      </c>
      <c r="AG696" s="20" t="str">
        <f t="shared" si="197"/>
        <v>.</v>
      </c>
      <c r="AH696" s="20" t="str">
        <f t="shared" si="192"/>
        <v>.</v>
      </c>
      <c r="AI696" s="20" t="str">
        <f t="shared" si="193"/>
        <v>.</v>
      </c>
      <c r="AJ696" s="20" t="str">
        <f t="shared" si="194"/>
        <v>.</v>
      </c>
      <c r="AK696" s="20" t="str">
        <f t="shared" si="195"/>
        <v>.</v>
      </c>
      <c r="AL696" s="19" t="s">
        <v>4</v>
      </c>
      <c r="AM696" s="23" t="str">
        <f t="shared" si="196"/>
        <v>.</v>
      </c>
      <c r="AN696" s="19" t="s">
        <v>4</v>
      </c>
    </row>
    <row r="697" spans="1:40" ht="13.5" thickBot="1" x14ac:dyDescent="0.25">
      <c r="A697" s="5">
        <v>42574</v>
      </c>
      <c r="B697" s="3">
        <v>69</v>
      </c>
      <c r="C697" s="26" t="s">
        <v>358</v>
      </c>
      <c r="D697" s="6">
        <v>0.26597222222222222</v>
      </c>
      <c r="E697" s="13">
        <v>6</v>
      </c>
      <c r="F697" s="13">
        <f t="shared" si="184"/>
        <v>0</v>
      </c>
      <c r="G697" s="3">
        <v>19.100000000000001</v>
      </c>
      <c r="H697" s="3" t="s">
        <v>365</v>
      </c>
      <c r="I697" s="3">
        <v>22.2</v>
      </c>
      <c r="J697" s="20" t="str">
        <f t="shared" si="185"/>
        <v>.</v>
      </c>
      <c r="K697" s="20" t="str">
        <f t="shared" si="186"/>
        <v>.</v>
      </c>
      <c r="L697" s="20" t="str">
        <f t="shared" si="202"/>
        <v>.</v>
      </c>
      <c r="M697" s="3">
        <v>316</v>
      </c>
      <c r="N697" s="20" t="str">
        <f>IF(B697=B697, N696, IF(M697=".",".",IF(M697&lt;22.5,"N",IF(M697&lt;67.5,"NE",IF(M697&lt;112.5,"E",IF(M697&lt;157.5,"SE",IF(M697&lt;202.5,"S",IF(M697&lt;247.5,"SW",IF(M697&lt;292.5,"W",IF(M697&lt;337.5,"NW","N"))))))))))</f>
        <v>NW</v>
      </c>
      <c r="O697" s="20" t="str">
        <f t="shared" si="187"/>
        <v>.</v>
      </c>
      <c r="P697" s="20" t="str">
        <f t="shared" si="200"/>
        <v>.</v>
      </c>
      <c r="Q697" s="21">
        <f t="shared" si="188"/>
        <v>0</v>
      </c>
      <c r="R697" s="21">
        <f t="shared" si="189"/>
        <v>0</v>
      </c>
      <c r="S697" s="8">
        <v>1</v>
      </c>
      <c r="T697" s="21" t="s">
        <v>4</v>
      </c>
      <c r="U697" s="21" t="str">
        <f t="shared" si="199"/>
        <v>.</v>
      </c>
      <c r="V697" s="3" t="s">
        <v>6</v>
      </c>
      <c r="W697" s="3">
        <v>0.4</v>
      </c>
      <c r="X697" s="3" t="s">
        <v>4</v>
      </c>
      <c r="Y697" s="14">
        <v>2</v>
      </c>
      <c r="Z697" s="14">
        <v>1</v>
      </c>
      <c r="AA697" s="14">
        <v>0</v>
      </c>
      <c r="AB697" s="23">
        <f t="shared" si="201"/>
        <v>0</v>
      </c>
      <c r="AC697" s="3" t="s">
        <v>319</v>
      </c>
      <c r="AD697" s="25">
        <v>0</v>
      </c>
      <c r="AE697" s="20" t="str">
        <f t="shared" si="190"/>
        <v>.</v>
      </c>
      <c r="AF697" s="20" t="str">
        <f t="shared" si="191"/>
        <v>.</v>
      </c>
      <c r="AG697" s="20" t="str">
        <f t="shared" si="197"/>
        <v>.</v>
      </c>
      <c r="AH697" s="20" t="str">
        <f t="shared" si="192"/>
        <v>.</v>
      </c>
      <c r="AI697" s="20">
        <f t="shared" si="193"/>
        <v>-71.549812157276747</v>
      </c>
      <c r="AJ697" s="20">
        <f t="shared" si="194"/>
        <v>74.091999434881032</v>
      </c>
      <c r="AK697" s="20" t="str">
        <f t="shared" si="195"/>
        <v>.</v>
      </c>
      <c r="AL697" s="19">
        <v>103</v>
      </c>
      <c r="AM697" s="23">
        <f t="shared" si="196"/>
        <v>31.394400000000001</v>
      </c>
      <c r="AN697" s="19">
        <v>5.5152404363020811</v>
      </c>
    </row>
    <row r="698" spans="1:40" ht="13.5" thickBot="1" x14ac:dyDescent="0.25">
      <c r="A698" s="5">
        <v>42574</v>
      </c>
      <c r="B698" s="3">
        <v>69</v>
      </c>
      <c r="C698" s="26" t="s">
        <v>358</v>
      </c>
      <c r="D698" s="6">
        <v>0.30277777777777776</v>
      </c>
      <c r="E698" s="13">
        <v>7</v>
      </c>
      <c r="F698" s="13">
        <f t="shared" si="184"/>
        <v>52.999999999999972</v>
      </c>
      <c r="G698" s="3">
        <v>23.3</v>
      </c>
      <c r="H698" s="3" t="s">
        <v>366</v>
      </c>
      <c r="I698" s="3">
        <v>23.2</v>
      </c>
      <c r="J698" s="20">
        <f t="shared" si="185"/>
        <v>8.2695501631036006E-2</v>
      </c>
      <c r="K698" s="20">
        <f t="shared" si="186"/>
        <v>4.7381032281755786</v>
      </c>
      <c r="L698" s="20">
        <f>(K698-MOD(M697+180,360))</f>
        <v>-131.26189677182441</v>
      </c>
      <c r="M698" s="3">
        <v>320</v>
      </c>
      <c r="N698" s="20" t="str">
        <f>IF(B698=B697, N697, IF(M698=".",".",IF(M698&lt;22.5,"N",IF(M698&lt;67.5,"NE",IF(M698&lt;112.5,"E",IF(M698&lt;157.5,"SE",IF(M698&lt;202.5,"S",IF(M698&lt;247.5,"SW",IF(M698&lt;292.5,"W",IF(M698&lt;337.5,"NW","N"))))))))))</f>
        <v>NW</v>
      </c>
      <c r="O698" s="20" t="str">
        <f t="shared" si="187"/>
        <v>N</v>
      </c>
      <c r="P698" s="20">
        <f t="shared" si="200"/>
        <v>1</v>
      </c>
      <c r="Q698" s="21">
        <f t="shared" si="188"/>
        <v>10.207772583300562</v>
      </c>
      <c r="R698" s="21">
        <f t="shared" si="189"/>
        <v>10.207772583300562</v>
      </c>
      <c r="S698" s="8">
        <v>1</v>
      </c>
      <c r="T698" s="21" t="s">
        <v>4</v>
      </c>
      <c r="U698" s="21" t="str">
        <f t="shared" si="199"/>
        <v>.</v>
      </c>
      <c r="V698" s="3" t="s">
        <v>21</v>
      </c>
      <c r="W698" s="3">
        <v>3.4</v>
      </c>
      <c r="X698" s="3" t="s">
        <v>4</v>
      </c>
      <c r="Y698" s="14">
        <v>2</v>
      </c>
      <c r="Z698" s="14">
        <v>1</v>
      </c>
      <c r="AA698" s="14">
        <v>0</v>
      </c>
      <c r="AB698" s="23">
        <f t="shared" si="201"/>
        <v>0</v>
      </c>
      <c r="AC698" s="3" t="s">
        <v>319</v>
      </c>
      <c r="AD698" s="25">
        <v>0</v>
      </c>
      <c r="AE698" s="20">
        <f t="shared" si="190"/>
        <v>10.172889308206521</v>
      </c>
      <c r="AF698" s="20">
        <f t="shared" si="191"/>
        <v>10.172889308206521</v>
      </c>
      <c r="AG698" s="20">
        <f t="shared" si="197"/>
        <v>1</v>
      </c>
      <c r="AH698" s="20">
        <f t="shared" si="192"/>
        <v>10.207772583300562</v>
      </c>
      <c r="AI698" s="20">
        <f t="shared" si="193"/>
        <v>-70.706637065519359</v>
      </c>
      <c r="AJ698" s="20">
        <f t="shared" si="194"/>
        <v>84.264888743087553</v>
      </c>
      <c r="AK698" s="20">
        <f t="shared" si="195"/>
        <v>0.84317509175738792</v>
      </c>
      <c r="AL698" s="19">
        <v>110</v>
      </c>
      <c r="AM698" s="23">
        <f t="shared" si="196"/>
        <v>33.527999999999999</v>
      </c>
      <c r="AN698" s="19">
        <v>5.5850536063818543</v>
      </c>
    </row>
    <row r="699" spans="1:40" ht="13.5" thickBot="1" x14ac:dyDescent="0.25">
      <c r="A699" s="5">
        <v>42574</v>
      </c>
      <c r="B699" s="3">
        <v>69</v>
      </c>
      <c r="C699" s="26" t="s">
        <v>358</v>
      </c>
      <c r="D699" s="6">
        <v>0.34652777777777777</v>
      </c>
      <c r="E699" s="13">
        <v>8</v>
      </c>
      <c r="F699" s="13">
        <f t="shared" si="184"/>
        <v>115.99999999999999</v>
      </c>
      <c r="G699" s="3">
        <v>29</v>
      </c>
      <c r="H699" s="3" t="s">
        <v>365</v>
      </c>
      <c r="I699" s="3">
        <v>29.9</v>
      </c>
      <c r="J699" s="20">
        <f t="shared" si="185"/>
        <v>0.6981317007977309</v>
      </c>
      <c r="K699" s="20">
        <f t="shared" si="186"/>
        <v>320.00000000000006</v>
      </c>
      <c r="L699" s="20">
        <f t="shared" si="202"/>
        <v>-44.738103228175532</v>
      </c>
      <c r="M699" s="3">
        <v>320</v>
      </c>
      <c r="N699" s="20" t="str">
        <f>IF(B699=B699, N698, IF(M699=".",".",IF(M699&lt;22.5,"N",IF(M699&lt;67.5,"NE",IF(M699&lt;112.5,"E",IF(M699&lt;157.5,"SE",IF(M699&lt;202.5,"S",IF(M699&lt;247.5,"SW",IF(M699&lt;292.5,"W",IF(M699&lt;337.5,"NW","N"))))))))))</f>
        <v>NW</v>
      </c>
      <c r="O699" s="20" t="str">
        <f t="shared" si="187"/>
        <v>NW</v>
      </c>
      <c r="P699" s="20">
        <f t="shared" si="200"/>
        <v>8</v>
      </c>
      <c r="Q699" s="21">
        <f t="shared" si="188"/>
        <v>10.000000000000004</v>
      </c>
      <c r="R699" s="21">
        <f t="shared" si="189"/>
        <v>20.207772583300567</v>
      </c>
      <c r="S699" s="8">
        <v>1</v>
      </c>
      <c r="T699" s="21" t="s">
        <v>4</v>
      </c>
      <c r="U699" s="21" t="str">
        <f t="shared" si="199"/>
        <v>.</v>
      </c>
      <c r="V699" s="3" t="s">
        <v>21</v>
      </c>
      <c r="W699" s="3">
        <v>0</v>
      </c>
      <c r="X699" s="3" t="s">
        <v>4</v>
      </c>
      <c r="Y699" s="14">
        <v>2</v>
      </c>
      <c r="Z699" s="14">
        <v>1</v>
      </c>
      <c r="AA699" s="14">
        <v>0</v>
      </c>
      <c r="AB699" s="23">
        <f t="shared" si="201"/>
        <v>0</v>
      </c>
      <c r="AC699" s="3" t="s">
        <v>319</v>
      </c>
      <c r="AD699" s="25">
        <v>0</v>
      </c>
      <c r="AE699" s="20">
        <f t="shared" si="190"/>
        <v>7.6604444311897879</v>
      </c>
      <c r="AF699" s="20">
        <f t="shared" si="191"/>
        <v>7.6604444311897879</v>
      </c>
      <c r="AG699" s="20">
        <f t="shared" si="197"/>
        <v>1</v>
      </c>
      <c r="AH699" s="20">
        <f t="shared" si="192"/>
        <v>10.000000000000004</v>
      </c>
      <c r="AI699" s="20">
        <f t="shared" si="193"/>
        <v>-77.134513162384749</v>
      </c>
      <c r="AJ699" s="20">
        <f t="shared" si="194"/>
        <v>91.925333174277341</v>
      </c>
      <c r="AK699" s="20">
        <f t="shared" si="195"/>
        <v>-6.4278760968653899</v>
      </c>
      <c r="AL699" s="19">
        <v>120</v>
      </c>
      <c r="AM699" s="23">
        <f t="shared" si="196"/>
        <v>36.576000000000001</v>
      </c>
      <c r="AN699" s="19">
        <v>5.5850536063818543</v>
      </c>
    </row>
    <row r="700" spans="1:40" ht="13.5" thickBot="1" x14ac:dyDescent="0.25">
      <c r="A700" s="5">
        <v>42574</v>
      </c>
      <c r="B700" s="3">
        <v>69</v>
      </c>
      <c r="C700" s="26" t="s">
        <v>358</v>
      </c>
      <c r="D700" s="6">
        <v>0.38958333333333334</v>
      </c>
      <c r="E700" s="13">
        <v>9</v>
      </c>
      <c r="F700" s="13">
        <f t="shared" si="184"/>
        <v>178</v>
      </c>
      <c r="G700" s="3">
        <v>39.1</v>
      </c>
      <c r="H700" s="3" t="s">
        <v>365</v>
      </c>
      <c r="I700" s="3">
        <v>33.4</v>
      </c>
      <c r="J700" s="20">
        <f t="shared" si="185"/>
        <v>2.3038346126325151</v>
      </c>
      <c r="K700" s="20">
        <f t="shared" si="186"/>
        <v>228</v>
      </c>
      <c r="L700" s="20">
        <f t="shared" si="202"/>
        <v>-92.000000000000057</v>
      </c>
      <c r="M700" s="3">
        <v>316</v>
      </c>
      <c r="N700" s="20" t="str">
        <f>IF(B700=B699, N699, IF(M700=".",".",IF(M700&lt;22.5,"N",IF(M700&lt;67.5,"NE",IF(M700&lt;112.5,"E",IF(M700&lt;157.5,"SE",IF(M700&lt;202.5,"S",IF(M700&lt;247.5,"SW",IF(M700&lt;292.5,"W",IF(M700&lt;337.5,"NW","N"))))))))))</f>
        <v>NW</v>
      </c>
      <c r="O700" s="20" t="str">
        <f t="shared" si="187"/>
        <v>SW</v>
      </c>
      <c r="P700" s="20">
        <f t="shared" si="200"/>
        <v>6</v>
      </c>
      <c r="Q700" s="21">
        <f t="shared" si="188"/>
        <v>8.3758792086002423</v>
      </c>
      <c r="R700" s="21">
        <f t="shared" si="189"/>
        <v>28.58365179190081</v>
      </c>
      <c r="S700" s="8">
        <v>1</v>
      </c>
      <c r="T700" s="21" t="s">
        <v>4</v>
      </c>
      <c r="U700" s="21" t="str">
        <f t="shared" si="199"/>
        <v>.</v>
      </c>
      <c r="V700" s="3" t="s">
        <v>6</v>
      </c>
      <c r="W700" s="3">
        <v>1.1000000000000001</v>
      </c>
      <c r="X700" s="3" t="s">
        <v>4</v>
      </c>
      <c r="Y700" s="14">
        <v>2</v>
      </c>
      <c r="Z700" s="14">
        <v>1</v>
      </c>
      <c r="AA700" s="14">
        <v>0</v>
      </c>
      <c r="AB700" s="23">
        <f t="shared" si="201"/>
        <v>0</v>
      </c>
      <c r="AC700" s="3" t="s">
        <v>319</v>
      </c>
      <c r="AD700" s="25">
        <v>0</v>
      </c>
      <c r="AE700" s="20">
        <f t="shared" si="190"/>
        <v>-5.6045571336392328</v>
      </c>
      <c r="AF700" s="20">
        <f t="shared" si="191"/>
        <v>-5.6045571336392328</v>
      </c>
      <c r="AG700" s="20">
        <f t="shared" si="197"/>
        <v>1</v>
      </c>
      <c r="AH700" s="20">
        <f t="shared" si="192"/>
        <v>8.3758792086002423</v>
      </c>
      <c r="AI700" s="20">
        <f t="shared" si="193"/>
        <v>-83.359004455079713</v>
      </c>
      <c r="AJ700" s="20">
        <f t="shared" si="194"/>
        <v>86.320776040638108</v>
      </c>
      <c r="AK700" s="20">
        <f t="shared" si="195"/>
        <v>-6.2244912926949638</v>
      </c>
      <c r="AL700" s="19">
        <v>120</v>
      </c>
      <c r="AM700" s="23">
        <f t="shared" si="196"/>
        <v>36.576000000000001</v>
      </c>
      <c r="AN700" s="19">
        <v>5.5152404363020811</v>
      </c>
    </row>
    <row r="701" spans="1:40" ht="13.5" thickBot="1" x14ac:dyDescent="0.25">
      <c r="A701" s="5">
        <v>42574</v>
      </c>
      <c r="B701" s="3">
        <v>69</v>
      </c>
      <c r="C701" s="26" t="s">
        <v>358</v>
      </c>
      <c r="D701" s="6">
        <v>0.43055555555555558</v>
      </c>
      <c r="E701" s="13">
        <v>10</v>
      </c>
      <c r="F701" s="13">
        <f t="shared" si="184"/>
        <v>237.00000000000003</v>
      </c>
      <c r="G701" s="3">
        <v>50.2</v>
      </c>
      <c r="H701" s="3" t="s">
        <v>365</v>
      </c>
      <c r="I701" s="3">
        <v>36.9</v>
      </c>
      <c r="J701" s="20" t="str">
        <f t="shared" si="185"/>
        <v>.</v>
      </c>
      <c r="K701" s="20" t="str">
        <f t="shared" si="186"/>
        <v>.</v>
      </c>
      <c r="L701" s="20" t="str">
        <f t="shared" si="202"/>
        <v>.</v>
      </c>
      <c r="M701" s="3">
        <v>316</v>
      </c>
      <c r="N701" s="20" t="str">
        <f>IF(B701=B701, N700, IF(M701=".",".",IF(M701&lt;22.5,"N",IF(M701&lt;67.5,"NE",IF(M701&lt;112.5,"E",IF(M701&lt;157.5,"SE",IF(M701&lt;202.5,"S",IF(M701&lt;247.5,"SW",IF(M701&lt;292.5,"W",IF(M701&lt;337.5,"NW","N"))))))))))</f>
        <v>NW</v>
      </c>
      <c r="O701" s="20" t="str">
        <f t="shared" si="187"/>
        <v>.</v>
      </c>
      <c r="P701" s="20" t="str">
        <f t="shared" si="200"/>
        <v>.</v>
      </c>
      <c r="Q701" s="21">
        <f t="shared" si="188"/>
        <v>0</v>
      </c>
      <c r="R701" s="21">
        <f t="shared" si="189"/>
        <v>28.58365179190081</v>
      </c>
      <c r="S701" s="8">
        <v>1</v>
      </c>
      <c r="T701" s="21" t="s">
        <v>4</v>
      </c>
      <c r="U701" s="21" t="str">
        <f t="shared" si="199"/>
        <v>.</v>
      </c>
      <c r="V701" s="3" t="s">
        <v>6</v>
      </c>
      <c r="W701" s="3">
        <v>1</v>
      </c>
      <c r="X701" s="3" t="s">
        <v>10</v>
      </c>
      <c r="Y701" s="14">
        <v>0</v>
      </c>
      <c r="Z701" s="14">
        <v>0</v>
      </c>
      <c r="AA701" s="14">
        <v>1</v>
      </c>
      <c r="AB701" s="23">
        <f t="shared" si="201"/>
        <v>1</v>
      </c>
      <c r="AC701" s="3" t="s">
        <v>319</v>
      </c>
      <c r="AD701" s="25">
        <v>0</v>
      </c>
      <c r="AE701" s="20">
        <f t="shared" si="190"/>
        <v>0</v>
      </c>
      <c r="AF701" s="20">
        <f t="shared" si="191"/>
        <v>0</v>
      </c>
      <c r="AG701" s="20">
        <f t="shared" si="197"/>
        <v>1</v>
      </c>
      <c r="AH701" s="20">
        <f t="shared" si="192"/>
        <v>0</v>
      </c>
      <c r="AI701" s="20">
        <f t="shared" si="193"/>
        <v>-83.359004455079713</v>
      </c>
      <c r="AJ701" s="20">
        <f t="shared" si="194"/>
        <v>86.320776040638108</v>
      </c>
      <c r="AK701" s="20">
        <f t="shared" si="195"/>
        <v>0</v>
      </c>
      <c r="AL701" s="19">
        <v>120</v>
      </c>
      <c r="AM701" s="23">
        <f t="shared" si="196"/>
        <v>36.576000000000001</v>
      </c>
      <c r="AN701" s="19">
        <v>5.5152404363020811</v>
      </c>
    </row>
    <row r="702" spans="1:40" ht="13.5" thickBot="1" x14ac:dyDescent="0.25">
      <c r="A702" s="5">
        <v>42574</v>
      </c>
      <c r="B702" s="3">
        <v>69</v>
      </c>
      <c r="C702" s="26" t="s">
        <v>358</v>
      </c>
      <c r="D702" s="6">
        <v>0.46458333333333335</v>
      </c>
      <c r="E702" s="13">
        <v>11</v>
      </c>
      <c r="F702" s="13">
        <f t="shared" si="184"/>
        <v>286</v>
      </c>
      <c r="G702" s="3">
        <v>48.5</v>
      </c>
      <c r="H702" s="3" t="s">
        <v>365</v>
      </c>
      <c r="I702" s="3">
        <v>35.5</v>
      </c>
      <c r="J702" s="20" t="str">
        <f t="shared" si="185"/>
        <v>.</v>
      </c>
      <c r="K702" s="20" t="str">
        <f t="shared" si="186"/>
        <v>.</v>
      </c>
      <c r="L702" s="20" t="str">
        <f t="shared" si="202"/>
        <v>.</v>
      </c>
      <c r="M702" s="3">
        <v>316</v>
      </c>
      <c r="N702" s="20" t="str">
        <f>IF(B702=B701, N701, IF(M702=".",".",IF(M702&lt;22.5,"N",IF(M702&lt;67.5,"NE",IF(M702&lt;112.5,"E",IF(M702&lt;157.5,"SE",IF(M702&lt;202.5,"S",IF(M702&lt;247.5,"SW",IF(M702&lt;292.5,"W",IF(M702&lt;337.5,"NW","N"))))))))))</f>
        <v>NW</v>
      </c>
      <c r="O702" s="20" t="str">
        <f t="shared" si="187"/>
        <v>.</v>
      </c>
      <c r="P702" s="20" t="str">
        <f t="shared" si="200"/>
        <v>.</v>
      </c>
      <c r="Q702" s="21">
        <f t="shared" si="188"/>
        <v>0</v>
      </c>
      <c r="R702" s="21">
        <f t="shared" si="189"/>
        <v>28.58365179190081</v>
      </c>
      <c r="S702" s="8">
        <v>1</v>
      </c>
      <c r="T702" s="21" t="s">
        <v>4</v>
      </c>
      <c r="U702" s="21" t="str">
        <f t="shared" si="199"/>
        <v>.</v>
      </c>
      <c r="V702" s="3" t="s">
        <v>6</v>
      </c>
      <c r="W702" s="3">
        <v>1.2</v>
      </c>
      <c r="X702" s="3" t="s">
        <v>43</v>
      </c>
      <c r="Y702" s="14">
        <v>0</v>
      </c>
      <c r="Z702" s="14">
        <v>0</v>
      </c>
      <c r="AA702" s="14">
        <v>1</v>
      </c>
      <c r="AB702" s="23" t="str">
        <f t="shared" si="201"/>
        <v>.</v>
      </c>
      <c r="AC702" s="3" t="s">
        <v>319</v>
      </c>
      <c r="AD702" s="25">
        <v>0</v>
      </c>
      <c r="AE702" s="20">
        <f t="shared" si="190"/>
        <v>0</v>
      </c>
      <c r="AF702" s="20">
        <f t="shared" si="191"/>
        <v>0</v>
      </c>
      <c r="AG702" s="20">
        <f t="shared" si="197"/>
        <v>1</v>
      </c>
      <c r="AH702" s="20">
        <f t="shared" si="192"/>
        <v>0</v>
      </c>
      <c r="AI702" s="20">
        <f t="shared" si="193"/>
        <v>-83.359004455079713</v>
      </c>
      <c r="AJ702" s="20">
        <f t="shared" si="194"/>
        <v>86.320776040638108</v>
      </c>
      <c r="AK702" s="20">
        <f t="shared" si="195"/>
        <v>0</v>
      </c>
      <c r="AL702" s="19">
        <v>120</v>
      </c>
      <c r="AM702" s="23">
        <f t="shared" si="196"/>
        <v>36.576000000000001</v>
      </c>
      <c r="AN702" s="19">
        <v>5.5152404363020811</v>
      </c>
    </row>
    <row r="703" spans="1:40" ht="13.5" thickBot="1" x14ac:dyDescent="0.25">
      <c r="A703" s="5">
        <v>42574</v>
      </c>
      <c r="B703" s="3">
        <v>69</v>
      </c>
      <c r="C703" s="26" t="s">
        <v>358</v>
      </c>
      <c r="D703" s="6">
        <v>0.50486111111111109</v>
      </c>
      <c r="E703" s="13">
        <v>12</v>
      </c>
      <c r="F703" s="13">
        <f t="shared" si="184"/>
        <v>343.99999999999994</v>
      </c>
      <c r="G703" s="3">
        <v>38.4</v>
      </c>
      <c r="H703" s="3" t="s">
        <v>366</v>
      </c>
      <c r="I703" s="3">
        <v>32.1</v>
      </c>
      <c r="J703" s="20" t="str">
        <f t="shared" si="185"/>
        <v>.</v>
      </c>
      <c r="K703" s="20" t="str">
        <f t="shared" si="186"/>
        <v>.</v>
      </c>
      <c r="L703" s="20" t="str">
        <f t="shared" si="202"/>
        <v>.</v>
      </c>
      <c r="M703" s="3">
        <v>316</v>
      </c>
      <c r="N703" s="20" t="str">
        <f>IF(B703=B703, N702, IF(M703=".",".",IF(M703&lt;22.5,"N",IF(M703&lt;67.5,"NE",IF(M703&lt;112.5,"E",IF(M703&lt;157.5,"SE",IF(M703&lt;202.5,"S",IF(M703&lt;247.5,"SW",IF(M703&lt;292.5,"W",IF(M703&lt;337.5,"NW","N"))))))))))</f>
        <v>NW</v>
      </c>
      <c r="O703" s="20" t="str">
        <f t="shared" si="187"/>
        <v>.</v>
      </c>
      <c r="P703" s="20" t="str">
        <f t="shared" si="200"/>
        <v>.</v>
      </c>
      <c r="Q703" s="21">
        <f t="shared" si="188"/>
        <v>0</v>
      </c>
      <c r="R703" s="21">
        <f t="shared" si="189"/>
        <v>28.58365179190081</v>
      </c>
      <c r="S703" s="8">
        <v>1</v>
      </c>
      <c r="T703" s="21" t="s">
        <v>4</v>
      </c>
      <c r="U703" s="21" t="str">
        <f t="shared" si="199"/>
        <v>.</v>
      </c>
      <c r="V703" s="3" t="s">
        <v>6</v>
      </c>
      <c r="W703" s="3">
        <v>1.9</v>
      </c>
      <c r="X703" s="3" t="s">
        <v>43</v>
      </c>
      <c r="Y703" s="14">
        <v>0</v>
      </c>
      <c r="Z703" s="14">
        <v>0</v>
      </c>
      <c r="AA703" s="14">
        <v>1</v>
      </c>
      <c r="AB703" s="23" t="str">
        <f t="shared" si="201"/>
        <v>.</v>
      </c>
      <c r="AC703" s="3" t="s">
        <v>319</v>
      </c>
      <c r="AD703" s="25">
        <v>0</v>
      </c>
      <c r="AE703" s="20">
        <f t="shared" si="190"/>
        <v>0</v>
      </c>
      <c r="AF703" s="20">
        <f t="shared" si="191"/>
        <v>0</v>
      </c>
      <c r="AG703" s="20">
        <f t="shared" si="197"/>
        <v>1</v>
      </c>
      <c r="AH703" s="20">
        <f t="shared" si="192"/>
        <v>0</v>
      </c>
      <c r="AI703" s="20">
        <f t="shared" si="193"/>
        <v>-83.359004455079713</v>
      </c>
      <c r="AJ703" s="20">
        <f t="shared" si="194"/>
        <v>86.320776040638108</v>
      </c>
      <c r="AK703" s="20">
        <f t="shared" si="195"/>
        <v>0</v>
      </c>
      <c r="AL703" s="19">
        <v>120</v>
      </c>
      <c r="AM703" s="23">
        <f t="shared" si="196"/>
        <v>36.576000000000001</v>
      </c>
      <c r="AN703" s="19">
        <v>5.5152404363020811</v>
      </c>
    </row>
    <row r="704" spans="1:40" ht="13.5" thickBot="1" x14ac:dyDescent="0.25">
      <c r="A704" s="5">
        <v>42574</v>
      </c>
      <c r="B704" s="3">
        <v>69</v>
      </c>
      <c r="C704" s="26" t="s">
        <v>358</v>
      </c>
      <c r="D704" s="6">
        <v>0.5444444444444444</v>
      </c>
      <c r="E704" s="13">
        <v>13</v>
      </c>
      <c r="F704" s="13">
        <f t="shared" si="184"/>
        <v>400.99999999999989</v>
      </c>
      <c r="G704" s="3">
        <v>32.4</v>
      </c>
      <c r="H704" s="3" t="s">
        <v>366</v>
      </c>
      <c r="I704" s="3">
        <v>31.1</v>
      </c>
      <c r="J704" s="20" t="str">
        <f t="shared" si="185"/>
        <v>.</v>
      </c>
      <c r="K704" s="20" t="str">
        <f t="shared" si="186"/>
        <v>.</v>
      </c>
      <c r="L704" s="20" t="str">
        <f t="shared" si="202"/>
        <v>.</v>
      </c>
      <c r="M704" s="3">
        <v>316</v>
      </c>
      <c r="N704" s="20" t="str">
        <f>IF(B704=B703, N703, IF(M704=".",".",IF(M704&lt;22.5,"N",IF(M704&lt;67.5,"NE",IF(M704&lt;112.5,"E",IF(M704&lt;157.5,"SE",IF(M704&lt;202.5,"S",IF(M704&lt;247.5,"SW",IF(M704&lt;292.5,"W",IF(M704&lt;337.5,"NW","N"))))))))))</f>
        <v>NW</v>
      </c>
      <c r="O704" s="20" t="str">
        <f t="shared" si="187"/>
        <v>.</v>
      </c>
      <c r="P704" s="20" t="str">
        <f t="shared" si="200"/>
        <v>.</v>
      </c>
      <c r="Q704" s="21">
        <f t="shared" si="188"/>
        <v>0</v>
      </c>
      <c r="R704" s="21">
        <f t="shared" si="189"/>
        <v>28.58365179190081</v>
      </c>
      <c r="S704" s="8">
        <v>1</v>
      </c>
      <c r="T704" s="21" t="s">
        <v>4</v>
      </c>
      <c r="U704" s="21" t="str">
        <f t="shared" si="199"/>
        <v>.</v>
      </c>
      <c r="V704" s="3" t="s">
        <v>6</v>
      </c>
      <c r="W704" s="3">
        <v>0</v>
      </c>
      <c r="X704" s="3" t="s">
        <v>43</v>
      </c>
      <c r="Y704" s="14">
        <v>0</v>
      </c>
      <c r="Z704" s="14">
        <v>0</v>
      </c>
      <c r="AA704" s="14">
        <v>1</v>
      </c>
      <c r="AB704" s="23" t="str">
        <f t="shared" si="201"/>
        <v>.</v>
      </c>
      <c r="AC704" s="3" t="s">
        <v>319</v>
      </c>
      <c r="AD704" s="25">
        <v>0</v>
      </c>
      <c r="AE704" s="20">
        <f t="shared" si="190"/>
        <v>0</v>
      </c>
      <c r="AF704" s="20">
        <f t="shared" si="191"/>
        <v>0</v>
      </c>
      <c r="AG704" s="20">
        <f t="shared" si="197"/>
        <v>1</v>
      </c>
      <c r="AH704" s="20">
        <f t="shared" si="192"/>
        <v>0</v>
      </c>
      <c r="AI704" s="20">
        <f t="shared" si="193"/>
        <v>-83.359004455079713</v>
      </c>
      <c r="AJ704" s="20">
        <f t="shared" si="194"/>
        <v>86.320776040638108</v>
      </c>
      <c r="AK704" s="20">
        <f t="shared" si="195"/>
        <v>0</v>
      </c>
      <c r="AL704" s="19">
        <v>120</v>
      </c>
      <c r="AM704" s="23">
        <f t="shared" si="196"/>
        <v>36.576000000000001</v>
      </c>
      <c r="AN704" s="19">
        <v>5.5152404363020811</v>
      </c>
    </row>
    <row r="705" spans="1:40" ht="13.5" thickBot="1" x14ac:dyDescent="0.25">
      <c r="A705" s="5">
        <v>42574</v>
      </c>
      <c r="B705" s="3">
        <v>69</v>
      </c>
      <c r="C705" s="26" t="s">
        <v>358</v>
      </c>
      <c r="D705" s="6">
        <v>0.58611111111111114</v>
      </c>
      <c r="E705" s="13">
        <v>14</v>
      </c>
      <c r="F705" s="13">
        <f t="shared" si="184"/>
        <v>461</v>
      </c>
      <c r="G705" s="3">
        <v>31.5</v>
      </c>
      <c r="H705" s="3" t="s">
        <v>366</v>
      </c>
      <c r="I705" s="3">
        <v>29.2</v>
      </c>
      <c r="J705" s="20" t="str">
        <f t="shared" si="185"/>
        <v>.</v>
      </c>
      <c r="K705" s="20" t="str">
        <f t="shared" si="186"/>
        <v>.</v>
      </c>
      <c r="L705" s="20" t="str">
        <f t="shared" si="202"/>
        <v>.</v>
      </c>
      <c r="M705" s="3">
        <v>316</v>
      </c>
      <c r="N705" s="20" t="str">
        <f>IF(B705=B705, N704, IF(M705=".",".",IF(M705&lt;22.5,"N",IF(M705&lt;67.5,"NE",IF(M705&lt;112.5,"E",IF(M705&lt;157.5,"SE",IF(M705&lt;202.5,"S",IF(M705&lt;247.5,"SW",IF(M705&lt;292.5,"W",IF(M705&lt;337.5,"NW","N"))))))))))</f>
        <v>NW</v>
      </c>
      <c r="O705" s="20" t="str">
        <f t="shared" si="187"/>
        <v>.</v>
      </c>
      <c r="P705" s="20" t="str">
        <f t="shared" si="200"/>
        <v>.</v>
      </c>
      <c r="Q705" s="21">
        <f t="shared" si="188"/>
        <v>0</v>
      </c>
      <c r="R705" s="21">
        <f t="shared" si="189"/>
        <v>28.58365179190081</v>
      </c>
      <c r="S705" s="8">
        <v>1</v>
      </c>
      <c r="T705" s="21" t="s">
        <v>4</v>
      </c>
      <c r="U705" s="21" t="str">
        <f t="shared" si="199"/>
        <v>.</v>
      </c>
      <c r="V705" s="3" t="s">
        <v>6</v>
      </c>
      <c r="W705" s="3">
        <v>0</v>
      </c>
      <c r="X705" s="3" t="s">
        <v>43</v>
      </c>
      <c r="Y705" s="14">
        <v>0</v>
      </c>
      <c r="Z705" s="14">
        <v>0</v>
      </c>
      <c r="AA705" s="14">
        <v>1</v>
      </c>
      <c r="AB705" s="23" t="str">
        <f t="shared" si="201"/>
        <v>.</v>
      </c>
      <c r="AC705" s="3" t="s">
        <v>319</v>
      </c>
      <c r="AD705" s="25">
        <v>0</v>
      </c>
      <c r="AE705" s="20">
        <f t="shared" si="190"/>
        <v>0</v>
      </c>
      <c r="AF705" s="20">
        <f t="shared" si="191"/>
        <v>0</v>
      </c>
      <c r="AG705" s="20">
        <f t="shared" si="197"/>
        <v>1</v>
      </c>
      <c r="AH705" s="20">
        <f t="shared" si="192"/>
        <v>0</v>
      </c>
      <c r="AI705" s="20">
        <f t="shared" si="193"/>
        <v>-83.359004455079713</v>
      </c>
      <c r="AJ705" s="20">
        <f t="shared" si="194"/>
        <v>86.320776040638108</v>
      </c>
      <c r="AK705" s="20">
        <f t="shared" si="195"/>
        <v>0</v>
      </c>
      <c r="AL705" s="19">
        <v>120</v>
      </c>
      <c r="AM705" s="23">
        <f t="shared" si="196"/>
        <v>36.576000000000001</v>
      </c>
      <c r="AN705" s="19">
        <v>5.5152404363020811</v>
      </c>
    </row>
    <row r="706" spans="1:40" ht="13.5" thickBot="1" x14ac:dyDescent="0.25">
      <c r="A706" s="5">
        <v>42574</v>
      </c>
      <c r="B706" s="3">
        <v>69</v>
      </c>
      <c r="C706" s="26" t="s">
        <v>358</v>
      </c>
      <c r="D706" s="6">
        <v>0.62916666666666665</v>
      </c>
      <c r="E706" s="13">
        <v>15</v>
      </c>
      <c r="F706" s="13">
        <f t="shared" ref="F706:F769" si="203">IF(B706=B705,((D706-D705)*1440)+F705,0)</f>
        <v>523</v>
      </c>
      <c r="G706" s="3">
        <v>25.8</v>
      </c>
      <c r="H706" s="3" t="s">
        <v>366</v>
      </c>
      <c r="I706" s="3">
        <v>26</v>
      </c>
      <c r="J706" s="20" t="str">
        <f t="shared" ref="J706:J769" si="204">IF(AH706=".",".",IF(AH706=0,".",ACOS(AF706/(AG706*AH706))))</f>
        <v>.</v>
      </c>
      <c r="K706" s="20" t="str">
        <f t="shared" ref="K706:K769" si="205">IF(J706=".",".",IF(AK706&lt;0,360-DEGREES(J706),DEGREES(J706)))</f>
        <v>.</v>
      </c>
      <c r="L706" s="20" t="str">
        <f t="shared" si="202"/>
        <v>.</v>
      </c>
      <c r="M706" s="3">
        <v>316</v>
      </c>
      <c r="N706" s="20" t="str">
        <f>IF(B706=B705, N705, IF(M706=".",".",IF(M706&lt;22.5,"N",IF(M706&lt;67.5,"NE",IF(M706&lt;112.5,"E",IF(M706&lt;157.5,"SE",IF(M706&lt;202.5,"S",IF(M706&lt;247.5,"SW",IF(M706&lt;292.5,"W",IF(M706&lt;337.5,"NW","N"))))))))))</f>
        <v>NW</v>
      </c>
      <c r="O706" s="20" t="str">
        <f t="shared" ref="O706:O769" si="206">IF(K706=".",".",IF(K706&lt;22.5,"N",IF(K706&lt;67.5,"NE",IF(K706&lt;112.5,"E",IF(K706&lt;157.5,"SE",IF(K706&lt;202.5,"S",IF(K706&lt;247.5,"SW",IF(K706&lt;292.5,"W",IF(K706&lt;337.5,"NW","N")))))))))</f>
        <v>.</v>
      </c>
      <c r="P706" s="20" t="str">
        <f t="shared" si="200"/>
        <v>.</v>
      </c>
      <c r="Q706" s="21">
        <f t="shared" ref="Q706:Q722" si="207">IF(AN706=".",".",IF(B706=B705,SQRT((AI706-AI705)^2+(AJ706-AJ705)^2),0))</f>
        <v>0</v>
      </c>
      <c r="R706" s="21">
        <f t="shared" ref="R706:R722" si="208">IF(AN706=".",".",IF(B706=B705,Q706+R705,0))</f>
        <v>28.58365179190081</v>
      </c>
      <c r="S706" s="8">
        <v>1</v>
      </c>
      <c r="T706" s="21" t="s">
        <v>4</v>
      </c>
      <c r="U706" s="21" t="str">
        <f t="shared" si="199"/>
        <v>.</v>
      </c>
      <c r="V706" s="3" t="s">
        <v>6</v>
      </c>
      <c r="W706" s="3">
        <v>6.3</v>
      </c>
      <c r="X706" s="3" t="s">
        <v>4</v>
      </c>
      <c r="Y706" s="14">
        <v>0</v>
      </c>
      <c r="Z706" s="14">
        <v>0</v>
      </c>
      <c r="AA706" s="14">
        <v>1</v>
      </c>
      <c r="AB706" s="23" t="str">
        <f t="shared" si="201"/>
        <v>.</v>
      </c>
      <c r="AC706" s="3" t="s">
        <v>319</v>
      </c>
      <c r="AD706" s="25">
        <v>0</v>
      </c>
      <c r="AE706" s="20">
        <f t="shared" ref="AE706:AE769" si="209">IF(AJ706=".",".",IF(AJ705=".",".",IF(B706=B705,AJ706-AJ705,".")))</f>
        <v>0</v>
      </c>
      <c r="AF706" s="20">
        <f t="shared" ref="AF706:AF769" si="210">IF(AE706=".",".", 0*AK706+1*AE706)</f>
        <v>0</v>
      </c>
      <c r="AG706" s="20">
        <f t="shared" si="197"/>
        <v>1</v>
      </c>
      <c r="AH706" s="20">
        <f t="shared" ref="AH706:AH769" si="211">IF(AG706=".",".",SQRT((AK706)^2+(AE706)^2))</f>
        <v>0</v>
      </c>
      <c r="AI706" s="20">
        <f t="shared" ref="AI706:AI769" si="212">IF(AN706=".",".",IF(M706&lt;90,AL706*SIN(AN706),IF(M706&lt;180,AL706*SIN(AN706),IF(M706&lt;270,AL706*SIN(AN706),AL706*SIN(AN706)))))</f>
        <v>-83.359004455079713</v>
      </c>
      <c r="AJ706" s="20">
        <f t="shared" ref="AJ706:AJ769" si="213">IF(AN706=".",".",IF(M706&lt;90,AL706*COS(AN706),IF(M706&lt;180,AL706*COS(AN706),IF(M706&lt;270,AL706*COS(AN706),AL706*COS(AN706)))))</f>
        <v>86.320776040638108</v>
      </c>
      <c r="AK706" s="20">
        <f t="shared" ref="AK706:AK769" si="214">IF(AI706=".",".",IF(AI705=".",".",IF(B706=B705,AI706-AI705,".")))</f>
        <v>0</v>
      </c>
      <c r="AL706" s="19">
        <v>120</v>
      </c>
      <c r="AM706" s="23">
        <f t="shared" ref="AM706:AM769" si="215">IF(AL706=".",".",AL706*0.3048)</f>
        <v>36.576000000000001</v>
      </c>
      <c r="AN706" s="19">
        <v>5.5152404363020811</v>
      </c>
    </row>
    <row r="707" spans="1:40" ht="13.5" thickBot="1" x14ac:dyDescent="0.25">
      <c r="A707" s="5">
        <v>42574</v>
      </c>
      <c r="B707" s="3">
        <v>69</v>
      </c>
      <c r="C707" s="26" t="s">
        <v>358</v>
      </c>
      <c r="D707" s="6">
        <v>0.66875000000000007</v>
      </c>
      <c r="E707" s="13">
        <v>16</v>
      </c>
      <c r="F707" s="13">
        <f t="shared" si="203"/>
        <v>580.00000000000011</v>
      </c>
      <c r="G707" s="3">
        <v>25.6</v>
      </c>
      <c r="H707" s="3" t="s">
        <v>366</v>
      </c>
      <c r="I707" s="3">
        <v>25.4</v>
      </c>
      <c r="J707" s="20" t="str">
        <f t="shared" si="204"/>
        <v>.</v>
      </c>
      <c r="K707" s="20" t="str">
        <f t="shared" si="205"/>
        <v>.</v>
      </c>
      <c r="L707" s="20" t="str">
        <f t="shared" si="202"/>
        <v>.</v>
      </c>
      <c r="M707" s="3">
        <v>316</v>
      </c>
      <c r="N707" s="20" t="str">
        <f>IF(B707=B706, N706, IF(M707=".",".",IF(M707&lt;22.5,"N",IF(M707&lt;67.5,"NE",IF(M707&lt;112.5,"E",IF(M707&lt;157.5,"SE",IF(M707&lt;202.5,"S",IF(M707&lt;247.5,"SW",IF(M707&lt;292.5,"W",IF(M707&lt;337.5,"NW","N"))))))))))</f>
        <v>NW</v>
      </c>
      <c r="O707" s="20" t="str">
        <f t="shared" si="206"/>
        <v>.</v>
      </c>
      <c r="P707" s="20" t="str">
        <f t="shared" si="200"/>
        <v>.</v>
      </c>
      <c r="Q707" s="21">
        <f t="shared" si="207"/>
        <v>0</v>
      </c>
      <c r="R707" s="21">
        <f t="shared" si="208"/>
        <v>28.58365179190081</v>
      </c>
      <c r="S707" s="8">
        <v>1</v>
      </c>
      <c r="T707" s="21">
        <f>SQRT((AJ707-AJ697)^2+(AI707-AI697)^2)</f>
        <v>17.000000000000014</v>
      </c>
      <c r="U707" s="21">
        <f t="shared" si="199"/>
        <v>1.6813912818765169</v>
      </c>
      <c r="V707" s="3" t="s">
        <v>6</v>
      </c>
      <c r="W707" s="3">
        <v>0.6</v>
      </c>
      <c r="X707" s="3" t="s">
        <v>43</v>
      </c>
      <c r="Y707" s="14">
        <v>0</v>
      </c>
      <c r="Z707" s="14">
        <v>0</v>
      </c>
      <c r="AA707" s="14">
        <v>1</v>
      </c>
      <c r="AB707" s="23" t="str">
        <f t="shared" si="201"/>
        <v>.</v>
      </c>
      <c r="AC707" s="3" t="s">
        <v>319</v>
      </c>
      <c r="AD707" s="25">
        <v>0</v>
      </c>
      <c r="AE707" s="20">
        <f t="shared" si="209"/>
        <v>0</v>
      </c>
      <c r="AF707" s="20">
        <f t="shared" si="210"/>
        <v>0</v>
      </c>
      <c r="AG707" s="20">
        <f t="shared" ref="AG707:AG770" si="216">IF(AF707=".",".",1)</f>
        <v>1</v>
      </c>
      <c r="AH707" s="20">
        <f t="shared" si="211"/>
        <v>0</v>
      </c>
      <c r="AI707" s="20">
        <f t="shared" si="212"/>
        <v>-83.359004455079713</v>
      </c>
      <c r="AJ707" s="20">
        <f t="shared" si="213"/>
        <v>86.320776040638108</v>
      </c>
      <c r="AK707" s="20">
        <f t="shared" si="214"/>
        <v>0</v>
      </c>
      <c r="AL707" s="19">
        <v>120</v>
      </c>
      <c r="AM707" s="23">
        <f t="shared" si="215"/>
        <v>36.576000000000001</v>
      </c>
      <c r="AN707" s="19">
        <v>5.5152404363020811</v>
      </c>
    </row>
    <row r="708" spans="1:40" ht="13.5" thickBot="1" x14ac:dyDescent="0.25">
      <c r="A708" s="5">
        <v>42574</v>
      </c>
      <c r="B708" s="3">
        <v>70</v>
      </c>
      <c r="C708" s="26" t="s">
        <v>358</v>
      </c>
      <c r="D708" s="6">
        <v>0.26111111111111113</v>
      </c>
      <c r="E708" s="13">
        <v>6</v>
      </c>
      <c r="F708" s="13">
        <f t="shared" si="203"/>
        <v>0</v>
      </c>
      <c r="G708" s="3">
        <v>17</v>
      </c>
      <c r="H708" s="3" t="s">
        <v>365</v>
      </c>
      <c r="I708" s="3">
        <v>21.4</v>
      </c>
      <c r="J708" s="20" t="str">
        <f t="shared" si="204"/>
        <v>.</v>
      </c>
      <c r="K708" s="20" t="str">
        <f t="shared" si="205"/>
        <v>.</v>
      </c>
      <c r="L708" s="20" t="str">
        <f t="shared" si="202"/>
        <v>.</v>
      </c>
      <c r="M708" s="3">
        <v>162</v>
      </c>
      <c r="N708" s="20" t="str">
        <f>IF(B708=B708, N707, IF(M708=".",".",IF(M708&lt;22.5,"N",IF(M708&lt;67.5,"NE",IF(M708&lt;112.5,"E",IF(M708&lt;157.5,"SE",IF(M708&lt;202.5,"S",IF(M708&lt;247.5,"SW",IF(M708&lt;292.5,"W",IF(M708&lt;337.5,"NW","N"))))))))))</f>
        <v>NW</v>
      </c>
      <c r="O708" s="20" t="str">
        <f t="shared" si="206"/>
        <v>.</v>
      </c>
      <c r="P708" s="20" t="str">
        <f t="shared" si="200"/>
        <v>.</v>
      </c>
      <c r="Q708" s="21">
        <f t="shared" si="207"/>
        <v>0</v>
      </c>
      <c r="R708" s="21">
        <f t="shared" si="208"/>
        <v>0</v>
      </c>
      <c r="S708" s="8">
        <v>1</v>
      </c>
      <c r="T708" s="21" t="s">
        <v>4</v>
      </c>
      <c r="U708" s="21" t="str">
        <f t="shared" si="199"/>
        <v>.</v>
      </c>
      <c r="V708" s="3" t="s">
        <v>6</v>
      </c>
      <c r="W708" s="3">
        <v>0.2</v>
      </c>
      <c r="X708" s="3" t="s">
        <v>4</v>
      </c>
      <c r="Y708" s="14">
        <v>2</v>
      </c>
      <c r="Z708" s="14">
        <v>1</v>
      </c>
      <c r="AA708" s="14">
        <v>0</v>
      </c>
      <c r="AB708" s="23">
        <f t="shared" si="201"/>
        <v>0</v>
      </c>
      <c r="AC708" s="3" t="s">
        <v>320</v>
      </c>
      <c r="AD708" s="25">
        <v>0</v>
      </c>
      <c r="AE708" s="20" t="str">
        <f t="shared" si="209"/>
        <v>.</v>
      </c>
      <c r="AF708" s="20" t="str">
        <f t="shared" si="210"/>
        <v>.</v>
      </c>
      <c r="AG708" s="20" t="str">
        <f t="shared" si="216"/>
        <v>.</v>
      </c>
      <c r="AH708" s="20" t="str">
        <f t="shared" si="211"/>
        <v>.</v>
      </c>
      <c r="AI708" s="20">
        <f t="shared" si="212"/>
        <v>31.519733426244645</v>
      </c>
      <c r="AJ708" s="20">
        <f t="shared" si="213"/>
        <v>-97.007764662105657</v>
      </c>
      <c r="AK708" s="20" t="str">
        <f t="shared" si="214"/>
        <v>.</v>
      </c>
      <c r="AL708" s="19">
        <v>102</v>
      </c>
      <c r="AM708" s="23">
        <f t="shared" si="215"/>
        <v>31.089600000000001</v>
      </c>
      <c r="AN708" s="19">
        <v>2.8274333882308138</v>
      </c>
    </row>
    <row r="709" spans="1:40" ht="13.5" thickBot="1" x14ac:dyDescent="0.25">
      <c r="A709" s="5">
        <v>42574</v>
      </c>
      <c r="B709" s="3">
        <v>70</v>
      </c>
      <c r="C709" s="26" t="s">
        <v>358</v>
      </c>
      <c r="D709" s="6">
        <v>0.29375000000000001</v>
      </c>
      <c r="E709" s="13">
        <v>7</v>
      </c>
      <c r="F709" s="13">
        <f t="shared" si="203"/>
        <v>46.999999999999993</v>
      </c>
      <c r="G709" s="3">
        <v>19</v>
      </c>
      <c r="H709" s="3" t="s">
        <v>366</v>
      </c>
      <c r="I709" s="3">
        <v>23.6</v>
      </c>
      <c r="J709" s="20">
        <f t="shared" si="204"/>
        <v>2.1400131843704968</v>
      </c>
      <c r="K709" s="20">
        <f t="shared" si="205"/>
        <v>237.38627643321882</v>
      </c>
      <c r="L709" s="20">
        <f>(K709-MOD(M708+180,360))</f>
        <v>-104.61372356678118</v>
      </c>
      <c r="M709" s="3">
        <v>164</v>
      </c>
      <c r="N709" s="20" t="str">
        <f>IF(B709=B708, N708, IF(M709=".",".",IF(M709&lt;22.5,"N",IF(M709&lt;67.5,"NE",IF(M709&lt;112.5,"E",IF(M709&lt;157.5,"SE",IF(M709&lt;202.5,"S",IF(M709&lt;247.5,"SW",IF(M709&lt;292.5,"W",IF(M709&lt;337.5,"NW","N"))))))))))</f>
        <v>NW</v>
      </c>
      <c r="O709" s="20" t="str">
        <f t="shared" si="206"/>
        <v>SW</v>
      </c>
      <c r="P709" s="20">
        <f t="shared" si="200"/>
        <v>6</v>
      </c>
      <c r="Q709" s="21">
        <f t="shared" si="207"/>
        <v>3.7148274084754709</v>
      </c>
      <c r="R709" s="21">
        <f t="shared" si="208"/>
        <v>3.7148274084754709</v>
      </c>
      <c r="S709" s="8">
        <v>1</v>
      </c>
      <c r="T709" s="21" t="s">
        <v>4</v>
      </c>
      <c r="U709" s="21" t="str">
        <f t="shared" ref="U709:U772" si="217">IF(T709=".",".",IF(T709=0,0,R709/T709))</f>
        <v>.</v>
      </c>
      <c r="V709" s="3" t="s">
        <v>41</v>
      </c>
      <c r="W709" s="3">
        <v>1.9</v>
      </c>
      <c r="X709" s="3" t="s">
        <v>73</v>
      </c>
      <c r="Y709" s="14">
        <v>2</v>
      </c>
      <c r="Z709" s="14">
        <v>1</v>
      </c>
      <c r="AA709" s="14">
        <v>0</v>
      </c>
      <c r="AB709" s="23">
        <f t="shared" si="201"/>
        <v>0</v>
      </c>
      <c r="AC709" s="3" t="s">
        <v>320</v>
      </c>
      <c r="AD709" s="25">
        <v>0</v>
      </c>
      <c r="AE709" s="20">
        <f t="shared" si="209"/>
        <v>-2.0021900195411888</v>
      </c>
      <c r="AF709" s="20">
        <f t="shared" si="210"/>
        <v>-2.0021900195411888</v>
      </c>
      <c r="AG709" s="20">
        <f t="shared" si="216"/>
        <v>1</v>
      </c>
      <c r="AH709" s="20">
        <f t="shared" si="211"/>
        <v>3.7148274084754709</v>
      </c>
      <c r="AI709" s="20">
        <f t="shared" si="212"/>
        <v>28.390647649150921</v>
      </c>
      <c r="AJ709" s="20">
        <f t="shared" si="213"/>
        <v>-99.009954681646846</v>
      </c>
      <c r="AK709" s="20">
        <f t="shared" si="214"/>
        <v>-3.1290857770937244</v>
      </c>
      <c r="AL709" s="19">
        <v>103</v>
      </c>
      <c r="AM709" s="23">
        <f t="shared" si="215"/>
        <v>31.394400000000001</v>
      </c>
      <c r="AN709" s="19">
        <v>2.8623399732707004</v>
      </c>
    </row>
    <row r="710" spans="1:40" ht="13.5" thickBot="1" x14ac:dyDescent="0.25">
      <c r="A710" s="5">
        <v>42574</v>
      </c>
      <c r="B710" s="3">
        <v>70</v>
      </c>
      <c r="C710" s="26" t="s">
        <v>358</v>
      </c>
      <c r="D710" s="6">
        <v>0.3354166666666667</v>
      </c>
      <c r="E710" s="13">
        <v>8</v>
      </c>
      <c r="F710" s="13">
        <f t="shared" si="203"/>
        <v>107.00000000000003</v>
      </c>
      <c r="G710" s="3">
        <v>21.2</v>
      </c>
      <c r="H710" s="3" t="s">
        <v>365</v>
      </c>
      <c r="I710" s="3">
        <v>30.7</v>
      </c>
      <c r="J710" s="20">
        <f t="shared" si="204"/>
        <v>1.0015794692192963</v>
      </c>
      <c r="K710" s="20">
        <f t="shared" si="205"/>
        <v>57.386276433218825</v>
      </c>
      <c r="L710" s="20">
        <f t="shared" ref="L710:L773" si="218">IF(K710=".",".",IF(K710-K709&gt;180,(K710-K709)-360,IF(K710-K709&lt;-180,-360-(K710-K709),IF(K710-K709&gt;180,360-(K710-K709),K710-K709))))</f>
        <v>-180</v>
      </c>
      <c r="M710" s="3">
        <v>162</v>
      </c>
      <c r="N710" s="20" t="str">
        <f>IF(B710=B710, N709, IF(M710=".",".",IF(M710&lt;22.5,"N",IF(M710&lt;67.5,"NE",IF(M710&lt;112.5,"E",IF(M710&lt;157.5,"SE",IF(M710&lt;202.5,"S",IF(M710&lt;247.5,"SW",IF(M710&lt;292.5,"W",IF(M710&lt;337.5,"NW","N"))))))))))</f>
        <v>NW</v>
      </c>
      <c r="O710" s="20" t="str">
        <f t="shared" si="206"/>
        <v>NE</v>
      </c>
      <c r="P710" s="20">
        <f t="shared" si="200"/>
        <v>2</v>
      </c>
      <c r="Q710" s="21">
        <f t="shared" si="207"/>
        <v>3.7148274084754709</v>
      </c>
      <c r="R710" s="21">
        <f t="shared" si="208"/>
        <v>7.4296548169509418</v>
      </c>
      <c r="S710" s="8">
        <v>1</v>
      </c>
      <c r="T710" s="21" t="s">
        <v>4</v>
      </c>
      <c r="U710" s="21" t="str">
        <f t="shared" si="217"/>
        <v>.</v>
      </c>
      <c r="V710" s="3" t="s">
        <v>6</v>
      </c>
      <c r="W710" s="3">
        <v>0</v>
      </c>
      <c r="X710" s="3" t="s">
        <v>82</v>
      </c>
      <c r="Y710" s="14">
        <v>2</v>
      </c>
      <c r="Z710" s="14">
        <v>1</v>
      </c>
      <c r="AA710" s="14">
        <v>0</v>
      </c>
      <c r="AB710" s="23">
        <f t="shared" si="201"/>
        <v>0</v>
      </c>
      <c r="AC710" s="3" t="s">
        <v>320</v>
      </c>
      <c r="AD710" s="25">
        <v>0</v>
      </c>
      <c r="AE710" s="20">
        <f t="shared" si="209"/>
        <v>2.0021900195411888</v>
      </c>
      <c r="AF710" s="20">
        <f t="shared" si="210"/>
        <v>2.0021900195411888</v>
      </c>
      <c r="AG710" s="20">
        <f t="shared" si="216"/>
        <v>1</v>
      </c>
      <c r="AH710" s="20">
        <f t="shared" si="211"/>
        <v>3.7148274084754709</v>
      </c>
      <c r="AI710" s="20">
        <f t="shared" si="212"/>
        <v>31.519733426244645</v>
      </c>
      <c r="AJ710" s="20">
        <f t="shared" si="213"/>
        <v>-97.007764662105657</v>
      </c>
      <c r="AK710" s="20">
        <f t="shared" si="214"/>
        <v>3.1290857770937244</v>
      </c>
      <c r="AL710" s="19">
        <v>102</v>
      </c>
      <c r="AM710" s="23">
        <f t="shared" si="215"/>
        <v>31.089600000000001</v>
      </c>
      <c r="AN710" s="19">
        <v>2.8274333882308138</v>
      </c>
    </row>
    <row r="711" spans="1:40" ht="13.5" thickBot="1" x14ac:dyDescent="0.25">
      <c r="A711" s="5">
        <v>42574</v>
      </c>
      <c r="B711" s="3">
        <v>70</v>
      </c>
      <c r="C711" s="26" t="s">
        <v>358</v>
      </c>
      <c r="D711" s="6">
        <v>0.37777777777777777</v>
      </c>
      <c r="E711" s="13">
        <v>9</v>
      </c>
      <c r="F711" s="13">
        <f t="shared" si="203"/>
        <v>167.99999999999997</v>
      </c>
      <c r="G711" s="3">
        <v>32</v>
      </c>
      <c r="H711" s="3" t="s">
        <v>365</v>
      </c>
      <c r="I711" s="3">
        <v>35.6</v>
      </c>
      <c r="J711" s="20">
        <f t="shared" si="204"/>
        <v>0.59803425785479591</v>
      </c>
      <c r="K711" s="20">
        <f t="shared" si="205"/>
        <v>34.264838979318206</v>
      </c>
      <c r="L711" s="20">
        <f t="shared" si="218"/>
        <v>-23.121437453900619</v>
      </c>
      <c r="M711" s="3">
        <v>158</v>
      </c>
      <c r="N711" s="20" t="str">
        <f>IF(B711=B710, N710, IF(M711=".",".",IF(M711&lt;22.5,"N",IF(M711&lt;67.5,"NE",IF(M711&lt;112.5,"E",IF(M711&lt;157.5,"SE",IF(M711&lt;202.5,"S",IF(M711&lt;247.5,"SW",IF(M711&lt;292.5,"W",IF(M711&lt;337.5,"NW","N"))))))))))</f>
        <v>NW</v>
      </c>
      <c r="O711" s="20" t="str">
        <f t="shared" si="206"/>
        <v>NE</v>
      </c>
      <c r="P711" s="20">
        <f t="shared" ref="P711:P774" si="219">IF(O711=".",".",IF(O711="N", 1, IF( O711 ="NE", 2, IF(O711="E",3,IF(O711="SE",4,IF(O711="S",5,IF(O711="SW",6,IF(O711="W",7,8))))))))</f>
        <v>2</v>
      </c>
      <c r="Q711" s="21">
        <f t="shared" si="207"/>
        <v>8.5558502475556413</v>
      </c>
      <c r="R711" s="21">
        <f t="shared" si="208"/>
        <v>15.985505064506583</v>
      </c>
      <c r="S711" s="8">
        <v>1</v>
      </c>
      <c r="T711" s="21" t="s">
        <v>4</v>
      </c>
      <c r="U711" s="21" t="str">
        <f t="shared" si="217"/>
        <v>.</v>
      </c>
      <c r="V711" s="3" t="s">
        <v>20</v>
      </c>
      <c r="W711" s="3">
        <v>0</v>
      </c>
      <c r="X711" s="3" t="s">
        <v>4</v>
      </c>
      <c r="Y711" s="14">
        <v>2</v>
      </c>
      <c r="Z711" s="14">
        <v>1</v>
      </c>
      <c r="AA711" s="14">
        <v>0</v>
      </c>
      <c r="AB711" s="23">
        <f t="shared" si="201"/>
        <v>0</v>
      </c>
      <c r="AC711" s="3" t="s">
        <v>320</v>
      </c>
      <c r="AD711" s="25">
        <v>0</v>
      </c>
      <c r="AE711" s="20">
        <f t="shared" si="209"/>
        <v>7.0709307691272869</v>
      </c>
      <c r="AF711" s="20">
        <f t="shared" si="210"/>
        <v>7.0709307691272869</v>
      </c>
      <c r="AG711" s="20">
        <f t="shared" si="216"/>
        <v>1</v>
      </c>
      <c r="AH711" s="20">
        <f t="shared" si="211"/>
        <v>8.5558502475556413</v>
      </c>
      <c r="AI711" s="20">
        <f t="shared" si="212"/>
        <v>36.336839561343488</v>
      </c>
      <c r="AJ711" s="20">
        <f t="shared" si="213"/>
        <v>-89.93683389297837</v>
      </c>
      <c r="AK711" s="20">
        <f t="shared" si="214"/>
        <v>4.8171061350988431</v>
      </c>
      <c r="AL711" s="19">
        <v>97</v>
      </c>
      <c r="AM711" s="23">
        <f t="shared" si="215"/>
        <v>29.5656</v>
      </c>
      <c r="AN711" s="19">
        <v>2.7576202181510405</v>
      </c>
    </row>
    <row r="712" spans="1:40" ht="13.5" thickBot="1" x14ac:dyDescent="0.25">
      <c r="A712" s="5">
        <v>42574</v>
      </c>
      <c r="B712" s="3">
        <v>70</v>
      </c>
      <c r="C712" s="26" t="s">
        <v>358</v>
      </c>
      <c r="D712" s="6">
        <v>0.41736111111111113</v>
      </c>
      <c r="E712" s="13">
        <v>10</v>
      </c>
      <c r="F712" s="13">
        <f t="shared" si="203"/>
        <v>225</v>
      </c>
      <c r="G712" s="3">
        <v>44.9</v>
      </c>
      <c r="H712" s="3" t="s">
        <v>365</v>
      </c>
      <c r="I712" s="3">
        <v>35.1</v>
      </c>
      <c r="J712" s="20">
        <f t="shared" si="204"/>
        <v>0.80161632436483954</v>
      </c>
      <c r="K712" s="20">
        <f t="shared" si="205"/>
        <v>314.07076782510467</v>
      </c>
      <c r="L712" s="20">
        <f t="shared" si="218"/>
        <v>-80.194071154213532</v>
      </c>
      <c r="M712" s="3">
        <v>162</v>
      </c>
      <c r="N712" s="20" t="str">
        <f>IF(B712=B712, N711, IF(M712=".",".",IF(M712&lt;22.5,"N",IF(M712&lt;67.5,"NE",IF(M712&lt;112.5,"E",IF(M712&lt;157.5,"SE",IF(M712&lt;202.5,"S",IF(M712&lt;247.5,"SW",IF(M712&lt;292.5,"W",IF(M712&lt;337.5,"NW","N"))))))))))</f>
        <v>NW</v>
      </c>
      <c r="O712" s="20" t="str">
        <f t="shared" si="206"/>
        <v>NW</v>
      </c>
      <c r="P712" s="20">
        <f t="shared" si="219"/>
        <v>8</v>
      </c>
      <c r="Q712" s="21">
        <f t="shared" si="207"/>
        <v>14.446322610474418</v>
      </c>
      <c r="R712" s="21">
        <f t="shared" si="208"/>
        <v>30.431827674981001</v>
      </c>
      <c r="S712" s="8">
        <v>1</v>
      </c>
      <c r="T712" s="21" t="s">
        <v>4</v>
      </c>
      <c r="U712" s="21" t="str">
        <f t="shared" si="217"/>
        <v>.</v>
      </c>
      <c r="V712" s="3" t="s">
        <v>6</v>
      </c>
      <c r="W712" s="3">
        <v>0.6</v>
      </c>
      <c r="X712" s="3" t="s">
        <v>10</v>
      </c>
      <c r="Y712" s="14">
        <v>0</v>
      </c>
      <c r="Z712" s="14">
        <v>0</v>
      </c>
      <c r="AA712" s="14">
        <v>1</v>
      </c>
      <c r="AB712" s="23">
        <f t="shared" si="201"/>
        <v>1</v>
      </c>
      <c r="AC712" s="3" t="s">
        <v>320</v>
      </c>
      <c r="AD712" s="25">
        <v>0</v>
      </c>
      <c r="AE712" s="20">
        <f t="shared" si="209"/>
        <v>10.048086524185479</v>
      </c>
      <c r="AF712" s="20">
        <f t="shared" si="210"/>
        <v>10.048086524185479</v>
      </c>
      <c r="AG712" s="20">
        <f t="shared" si="216"/>
        <v>1</v>
      </c>
      <c r="AH712" s="20">
        <f t="shared" si="211"/>
        <v>14.446322610474418</v>
      </c>
      <c r="AI712" s="20">
        <f t="shared" si="212"/>
        <v>25.957427527495589</v>
      </c>
      <c r="AJ712" s="20">
        <f t="shared" si="213"/>
        <v>-79.888747368792892</v>
      </c>
      <c r="AK712" s="20">
        <f t="shared" si="214"/>
        <v>-10.379412033847899</v>
      </c>
      <c r="AL712" s="19">
        <v>84</v>
      </c>
      <c r="AM712" s="23">
        <f t="shared" si="215"/>
        <v>25.603200000000001</v>
      </c>
      <c r="AN712" s="19">
        <v>2.8274333882308138</v>
      </c>
    </row>
    <row r="713" spans="1:40" ht="13.5" thickBot="1" x14ac:dyDescent="0.25">
      <c r="A713" s="5">
        <v>42574</v>
      </c>
      <c r="B713" s="3">
        <v>70</v>
      </c>
      <c r="C713" s="26" t="s">
        <v>358</v>
      </c>
      <c r="D713" s="6">
        <v>0.4604166666666667</v>
      </c>
      <c r="E713" s="13">
        <v>11</v>
      </c>
      <c r="F713" s="13">
        <f t="shared" si="203"/>
        <v>287</v>
      </c>
      <c r="G713" s="3">
        <v>47</v>
      </c>
      <c r="H713" s="3" t="s">
        <v>365</v>
      </c>
      <c r="I713" s="3">
        <v>35.799999999999997</v>
      </c>
      <c r="J713" s="20" t="str">
        <f t="shared" si="204"/>
        <v>.</v>
      </c>
      <c r="K713" s="20" t="str">
        <f t="shared" si="205"/>
        <v>.</v>
      </c>
      <c r="L713" s="20" t="str">
        <f t="shared" si="218"/>
        <v>.</v>
      </c>
      <c r="M713" s="3">
        <v>162</v>
      </c>
      <c r="N713" s="20" t="str">
        <f>IF(B713=B712, N712, IF(M713=".",".",IF(M713&lt;22.5,"N",IF(M713&lt;67.5,"NE",IF(M713&lt;112.5,"E",IF(M713&lt;157.5,"SE",IF(M713&lt;202.5,"S",IF(M713&lt;247.5,"SW",IF(M713&lt;292.5,"W",IF(M713&lt;337.5,"NW","N"))))))))))</f>
        <v>NW</v>
      </c>
      <c r="O713" s="20" t="str">
        <f t="shared" si="206"/>
        <v>.</v>
      </c>
      <c r="P713" s="20" t="str">
        <f t="shared" si="219"/>
        <v>.</v>
      </c>
      <c r="Q713" s="21">
        <f t="shared" si="207"/>
        <v>0</v>
      </c>
      <c r="R713" s="21">
        <f t="shared" si="208"/>
        <v>30.431827674981001</v>
      </c>
      <c r="S713" s="8">
        <v>1</v>
      </c>
      <c r="T713" s="21" t="s">
        <v>4</v>
      </c>
      <c r="U713" s="21" t="str">
        <f t="shared" si="217"/>
        <v>.</v>
      </c>
      <c r="V713" s="3" t="s">
        <v>6</v>
      </c>
      <c r="W713" s="3">
        <v>1.3</v>
      </c>
      <c r="X713" s="3" t="s">
        <v>4</v>
      </c>
      <c r="Y713" s="14">
        <v>0</v>
      </c>
      <c r="Z713" s="14">
        <v>0</v>
      </c>
      <c r="AA713" s="14">
        <v>1</v>
      </c>
      <c r="AB713" s="23" t="str">
        <f t="shared" si="201"/>
        <v>.</v>
      </c>
      <c r="AC713" s="3" t="s">
        <v>320</v>
      </c>
      <c r="AD713" s="25">
        <v>0</v>
      </c>
      <c r="AE713" s="20">
        <f t="shared" si="209"/>
        <v>0</v>
      </c>
      <c r="AF713" s="20">
        <f t="shared" si="210"/>
        <v>0</v>
      </c>
      <c r="AG713" s="20">
        <f t="shared" si="216"/>
        <v>1</v>
      </c>
      <c r="AH713" s="20">
        <f t="shared" si="211"/>
        <v>0</v>
      </c>
      <c r="AI713" s="20">
        <f t="shared" si="212"/>
        <v>25.957427527495589</v>
      </c>
      <c r="AJ713" s="20">
        <f t="shared" si="213"/>
        <v>-79.888747368792892</v>
      </c>
      <c r="AK713" s="20">
        <f t="shared" si="214"/>
        <v>0</v>
      </c>
      <c r="AL713" s="19">
        <v>84</v>
      </c>
      <c r="AM713" s="23">
        <f t="shared" si="215"/>
        <v>25.603200000000001</v>
      </c>
      <c r="AN713" s="19">
        <v>2.8274333882308138</v>
      </c>
    </row>
    <row r="714" spans="1:40" ht="13.5" thickBot="1" x14ac:dyDescent="0.25">
      <c r="A714" s="5">
        <v>42574</v>
      </c>
      <c r="B714" s="3">
        <v>70</v>
      </c>
      <c r="C714" s="26" t="s">
        <v>358</v>
      </c>
      <c r="D714" s="6">
        <v>0.5</v>
      </c>
      <c r="E714" s="13">
        <v>12</v>
      </c>
      <c r="F714" s="13">
        <f t="shared" si="203"/>
        <v>343.99999999999994</v>
      </c>
      <c r="G714" s="3">
        <v>40</v>
      </c>
      <c r="H714" s="3" t="s">
        <v>366</v>
      </c>
      <c r="I714" s="3">
        <v>32</v>
      </c>
      <c r="J714" s="20" t="str">
        <f t="shared" si="204"/>
        <v>.</v>
      </c>
      <c r="K714" s="20" t="str">
        <f t="shared" si="205"/>
        <v>.</v>
      </c>
      <c r="L714" s="20" t="str">
        <f t="shared" si="218"/>
        <v>.</v>
      </c>
      <c r="M714" s="3">
        <v>162</v>
      </c>
      <c r="N714" s="20" t="str">
        <f>IF(B714=B714, N713, IF(M714=".",".",IF(M714&lt;22.5,"N",IF(M714&lt;67.5,"NE",IF(M714&lt;112.5,"E",IF(M714&lt;157.5,"SE",IF(M714&lt;202.5,"S",IF(M714&lt;247.5,"SW",IF(M714&lt;292.5,"W",IF(M714&lt;337.5,"NW","N"))))))))))</f>
        <v>NW</v>
      </c>
      <c r="O714" s="20" t="str">
        <f t="shared" si="206"/>
        <v>.</v>
      </c>
      <c r="P714" s="20" t="str">
        <f t="shared" si="219"/>
        <v>.</v>
      </c>
      <c r="Q714" s="21">
        <f t="shared" si="207"/>
        <v>0</v>
      </c>
      <c r="R714" s="21">
        <f t="shared" si="208"/>
        <v>30.431827674981001</v>
      </c>
      <c r="S714" s="8">
        <v>1</v>
      </c>
      <c r="T714" s="21" t="s">
        <v>4</v>
      </c>
      <c r="U714" s="21" t="str">
        <f t="shared" si="217"/>
        <v>.</v>
      </c>
      <c r="V714" s="3" t="s">
        <v>6</v>
      </c>
      <c r="W714" s="3">
        <v>0.4</v>
      </c>
      <c r="X714" s="3" t="s">
        <v>4</v>
      </c>
      <c r="Y714" s="14">
        <v>0</v>
      </c>
      <c r="Z714" s="14">
        <v>0</v>
      </c>
      <c r="AA714" s="14">
        <v>1</v>
      </c>
      <c r="AB714" s="23" t="str">
        <f t="shared" ref="AB714:AB777" si="220">IF(AA714=0,0,IF(AA714=".",".",IF(AA714=AA713,".",1)))</f>
        <v>.</v>
      </c>
      <c r="AC714" s="3" t="s">
        <v>320</v>
      </c>
      <c r="AD714" s="25">
        <v>0</v>
      </c>
      <c r="AE714" s="20">
        <f t="shared" si="209"/>
        <v>0</v>
      </c>
      <c r="AF714" s="20">
        <f t="shared" si="210"/>
        <v>0</v>
      </c>
      <c r="AG714" s="20">
        <f t="shared" si="216"/>
        <v>1</v>
      </c>
      <c r="AH714" s="20">
        <f t="shared" si="211"/>
        <v>0</v>
      </c>
      <c r="AI714" s="20">
        <f t="shared" si="212"/>
        <v>25.957427527495589</v>
      </c>
      <c r="AJ714" s="20">
        <f t="shared" si="213"/>
        <v>-79.888747368792892</v>
      </c>
      <c r="AK714" s="20">
        <f t="shared" si="214"/>
        <v>0</v>
      </c>
      <c r="AL714" s="19">
        <v>84</v>
      </c>
      <c r="AM714" s="23">
        <f t="shared" si="215"/>
        <v>25.603200000000001</v>
      </c>
      <c r="AN714" s="19">
        <v>2.8274333882308138</v>
      </c>
    </row>
    <row r="715" spans="1:40" ht="13.5" thickBot="1" x14ac:dyDescent="0.25">
      <c r="A715" s="5">
        <v>42574</v>
      </c>
      <c r="B715" s="3">
        <v>70</v>
      </c>
      <c r="C715" s="26" t="s">
        <v>358</v>
      </c>
      <c r="D715" s="6">
        <v>0.54097222222222219</v>
      </c>
      <c r="E715" s="13">
        <v>13</v>
      </c>
      <c r="F715" s="13">
        <f t="shared" si="203"/>
        <v>402.99999999999989</v>
      </c>
      <c r="G715" s="3">
        <v>32.1</v>
      </c>
      <c r="H715" s="3" t="s">
        <v>366</v>
      </c>
      <c r="I715" s="3">
        <v>31.5</v>
      </c>
      <c r="J715" s="20" t="str">
        <f t="shared" si="204"/>
        <v>.</v>
      </c>
      <c r="K715" s="20" t="str">
        <f t="shared" si="205"/>
        <v>.</v>
      </c>
      <c r="L715" s="20" t="str">
        <f t="shared" si="218"/>
        <v>.</v>
      </c>
      <c r="M715" s="3">
        <v>162</v>
      </c>
      <c r="N715" s="20" t="str">
        <f>IF(B715=B714, N714, IF(M715=".",".",IF(M715&lt;22.5,"N",IF(M715&lt;67.5,"NE",IF(M715&lt;112.5,"E",IF(M715&lt;157.5,"SE",IF(M715&lt;202.5,"S",IF(M715&lt;247.5,"SW",IF(M715&lt;292.5,"W",IF(M715&lt;337.5,"NW","N"))))))))))</f>
        <v>NW</v>
      </c>
      <c r="O715" s="20" t="str">
        <f t="shared" si="206"/>
        <v>.</v>
      </c>
      <c r="P715" s="20" t="str">
        <f t="shared" si="219"/>
        <v>.</v>
      </c>
      <c r="Q715" s="21">
        <f t="shared" si="207"/>
        <v>0</v>
      </c>
      <c r="R715" s="21">
        <f t="shared" si="208"/>
        <v>30.431827674981001</v>
      </c>
      <c r="S715" s="8">
        <v>1</v>
      </c>
      <c r="T715" s="21" t="s">
        <v>4</v>
      </c>
      <c r="U715" s="21" t="str">
        <f t="shared" si="217"/>
        <v>.</v>
      </c>
      <c r="V715" s="3" t="s">
        <v>6</v>
      </c>
      <c r="W715" s="3">
        <v>0</v>
      </c>
      <c r="X715" s="3" t="s">
        <v>43</v>
      </c>
      <c r="Y715" s="14">
        <v>0</v>
      </c>
      <c r="Z715" s="14">
        <v>0</v>
      </c>
      <c r="AA715" s="14">
        <v>1</v>
      </c>
      <c r="AB715" s="23" t="str">
        <f t="shared" si="220"/>
        <v>.</v>
      </c>
      <c r="AC715" s="3" t="s">
        <v>320</v>
      </c>
      <c r="AD715" s="25">
        <v>0</v>
      </c>
      <c r="AE715" s="20">
        <f t="shared" si="209"/>
        <v>0</v>
      </c>
      <c r="AF715" s="20">
        <f t="shared" si="210"/>
        <v>0</v>
      </c>
      <c r="AG715" s="20">
        <f t="shared" si="216"/>
        <v>1</v>
      </c>
      <c r="AH715" s="20">
        <f t="shared" si="211"/>
        <v>0</v>
      </c>
      <c r="AI715" s="20">
        <f t="shared" si="212"/>
        <v>25.957427527495589</v>
      </c>
      <c r="AJ715" s="20">
        <f t="shared" si="213"/>
        <v>-79.888747368792892</v>
      </c>
      <c r="AK715" s="20">
        <f t="shared" si="214"/>
        <v>0</v>
      </c>
      <c r="AL715" s="19">
        <v>84</v>
      </c>
      <c r="AM715" s="23">
        <f t="shared" si="215"/>
        <v>25.603200000000001</v>
      </c>
      <c r="AN715" s="19">
        <v>2.8274333882308138</v>
      </c>
    </row>
    <row r="716" spans="1:40" ht="13.5" thickBot="1" x14ac:dyDescent="0.25">
      <c r="A716" s="5">
        <v>42574</v>
      </c>
      <c r="B716" s="3">
        <v>70</v>
      </c>
      <c r="C716" s="26" t="s">
        <v>358</v>
      </c>
      <c r="D716" s="6">
        <v>0.58263888888888882</v>
      </c>
      <c r="E716" s="13">
        <v>14</v>
      </c>
      <c r="F716" s="13">
        <f t="shared" si="203"/>
        <v>462.99999999999983</v>
      </c>
      <c r="G716" s="3">
        <v>32.6</v>
      </c>
      <c r="H716" s="3" t="s">
        <v>366</v>
      </c>
      <c r="I716" s="3">
        <v>29.6</v>
      </c>
      <c r="J716" s="20" t="str">
        <f t="shared" si="204"/>
        <v>.</v>
      </c>
      <c r="K716" s="20" t="str">
        <f t="shared" si="205"/>
        <v>.</v>
      </c>
      <c r="L716" s="20" t="str">
        <f t="shared" si="218"/>
        <v>.</v>
      </c>
      <c r="M716" s="3">
        <v>162</v>
      </c>
      <c r="N716" s="20" t="str">
        <f>IF(B716=B716, N715, IF(M716=".",".",IF(M716&lt;22.5,"N",IF(M716&lt;67.5,"NE",IF(M716&lt;112.5,"E",IF(M716&lt;157.5,"SE",IF(M716&lt;202.5,"S",IF(M716&lt;247.5,"SW",IF(M716&lt;292.5,"W",IF(M716&lt;337.5,"NW","N"))))))))))</f>
        <v>NW</v>
      </c>
      <c r="O716" s="20" t="str">
        <f t="shared" si="206"/>
        <v>.</v>
      </c>
      <c r="P716" s="20" t="str">
        <f t="shared" si="219"/>
        <v>.</v>
      </c>
      <c r="Q716" s="21">
        <f t="shared" si="207"/>
        <v>0</v>
      </c>
      <c r="R716" s="21">
        <f t="shared" si="208"/>
        <v>30.431827674981001</v>
      </c>
      <c r="S716" s="8">
        <v>1</v>
      </c>
      <c r="T716" s="21" t="s">
        <v>4</v>
      </c>
      <c r="U716" s="21" t="str">
        <f t="shared" si="217"/>
        <v>.</v>
      </c>
      <c r="V716" s="3" t="s">
        <v>6</v>
      </c>
      <c r="W716" s="3">
        <v>0</v>
      </c>
      <c r="X716" s="3" t="s">
        <v>43</v>
      </c>
      <c r="Y716" s="14">
        <v>0</v>
      </c>
      <c r="Z716" s="14">
        <v>0</v>
      </c>
      <c r="AA716" s="14">
        <v>1</v>
      </c>
      <c r="AB716" s="23" t="str">
        <f t="shared" si="220"/>
        <v>.</v>
      </c>
      <c r="AC716" s="3" t="s">
        <v>320</v>
      </c>
      <c r="AD716" s="25">
        <v>0</v>
      </c>
      <c r="AE716" s="20">
        <f t="shared" si="209"/>
        <v>0</v>
      </c>
      <c r="AF716" s="20">
        <f t="shared" si="210"/>
        <v>0</v>
      </c>
      <c r="AG716" s="20">
        <f t="shared" si="216"/>
        <v>1</v>
      </c>
      <c r="AH716" s="20">
        <f t="shared" si="211"/>
        <v>0</v>
      </c>
      <c r="AI716" s="20">
        <f t="shared" si="212"/>
        <v>25.957427527495589</v>
      </c>
      <c r="AJ716" s="20">
        <f t="shared" si="213"/>
        <v>-79.888747368792892</v>
      </c>
      <c r="AK716" s="20">
        <f t="shared" si="214"/>
        <v>0</v>
      </c>
      <c r="AL716" s="19">
        <v>84</v>
      </c>
      <c r="AM716" s="23">
        <f t="shared" si="215"/>
        <v>25.603200000000001</v>
      </c>
      <c r="AN716" s="19">
        <v>2.8274333882308138</v>
      </c>
    </row>
    <row r="717" spans="1:40" ht="13.5" thickBot="1" x14ac:dyDescent="0.25">
      <c r="A717" s="5">
        <v>42574</v>
      </c>
      <c r="B717" s="3">
        <v>70</v>
      </c>
      <c r="C717" s="26" t="s">
        <v>358</v>
      </c>
      <c r="D717" s="6">
        <v>0.62569444444444444</v>
      </c>
      <c r="E717" s="13">
        <v>15</v>
      </c>
      <c r="F717" s="13">
        <f t="shared" si="203"/>
        <v>524.99999999999989</v>
      </c>
      <c r="G717" s="3">
        <v>25.9</v>
      </c>
      <c r="H717" s="3" t="s">
        <v>366</v>
      </c>
      <c r="I717" s="3">
        <v>27</v>
      </c>
      <c r="J717" s="20" t="str">
        <f t="shared" si="204"/>
        <v>.</v>
      </c>
      <c r="K717" s="20" t="str">
        <f t="shared" si="205"/>
        <v>.</v>
      </c>
      <c r="L717" s="20" t="str">
        <f t="shared" si="218"/>
        <v>.</v>
      </c>
      <c r="M717" s="3">
        <v>162</v>
      </c>
      <c r="N717" s="20" t="str">
        <f>IF(B717=B716, N716, IF(M717=".",".",IF(M717&lt;22.5,"N",IF(M717&lt;67.5,"NE",IF(M717&lt;112.5,"E",IF(M717&lt;157.5,"SE",IF(M717&lt;202.5,"S",IF(M717&lt;247.5,"SW",IF(M717&lt;292.5,"W",IF(M717&lt;337.5,"NW","N"))))))))))</f>
        <v>NW</v>
      </c>
      <c r="O717" s="20" t="str">
        <f t="shared" si="206"/>
        <v>.</v>
      </c>
      <c r="P717" s="20" t="str">
        <f t="shared" si="219"/>
        <v>.</v>
      </c>
      <c r="Q717" s="21">
        <f t="shared" si="207"/>
        <v>0</v>
      </c>
      <c r="R717" s="21">
        <f t="shared" si="208"/>
        <v>30.431827674981001</v>
      </c>
      <c r="S717" s="8">
        <v>1</v>
      </c>
      <c r="T717" s="21" t="s">
        <v>4</v>
      </c>
      <c r="U717" s="21" t="str">
        <f t="shared" si="217"/>
        <v>.</v>
      </c>
      <c r="V717" s="3" t="s">
        <v>6</v>
      </c>
      <c r="W717" s="3">
        <v>2</v>
      </c>
      <c r="X717" s="3" t="s">
        <v>43</v>
      </c>
      <c r="Y717" s="14">
        <v>0</v>
      </c>
      <c r="Z717" s="14">
        <v>0</v>
      </c>
      <c r="AA717" s="14">
        <v>1</v>
      </c>
      <c r="AB717" s="23" t="str">
        <f t="shared" si="220"/>
        <v>.</v>
      </c>
      <c r="AC717" s="3" t="s">
        <v>320</v>
      </c>
      <c r="AD717" s="25">
        <v>0</v>
      </c>
      <c r="AE717" s="20">
        <f t="shared" si="209"/>
        <v>0</v>
      </c>
      <c r="AF717" s="20">
        <f t="shared" si="210"/>
        <v>0</v>
      </c>
      <c r="AG717" s="20">
        <f t="shared" si="216"/>
        <v>1</v>
      </c>
      <c r="AH717" s="20">
        <f t="shared" si="211"/>
        <v>0</v>
      </c>
      <c r="AI717" s="20">
        <f t="shared" si="212"/>
        <v>25.957427527495589</v>
      </c>
      <c r="AJ717" s="20">
        <f t="shared" si="213"/>
        <v>-79.888747368792892</v>
      </c>
      <c r="AK717" s="20">
        <f t="shared" si="214"/>
        <v>0</v>
      </c>
      <c r="AL717" s="19">
        <v>84</v>
      </c>
      <c r="AM717" s="23">
        <f t="shared" si="215"/>
        <v>25.603200000000001</v>
      </c>
      <c r="AN717" s="19">
        <v>2.8274333882308138</v>
      </c>
    </row>
    <row r="718" spans="1:40" ht="13.5" thickBot="1" x14ac:dyDescent="0.25">
      <c r="A718" s="5">
        <v>42574</v>
      </c>
      <c r="B718" s="3">
        <v>70</v>
      </c>
      <c r="C718" s="26" t="s">
        <v>358</v>
      </c>
      <c r="D718" s="6">
        <v>0.66597222222222219</v>
      </c>
      <c r="E718" s="13">
        <v>16</v>
      </c>
      <c r="F718" s="13">
        <f t="shared" si="203"/>
        <v>582.99999999999989</v>
      </c>
      <c r="G718" s="3">
        <v>27.5</v>
      </c>
      <c r="H718" s="3" t="s">
        <v>366</v>
      </c>
      <c r="I718" s="3">
        <v>25.9</v>
      </c>
      <c r="J718" s="20" t="str">
        <f t="shared" si="204"/>
        <v>.</v>
      </c>
      <c r="K718" s="20" t="str">
        <f t="shared" si="205"/>
        <v>.</v>
      </c>
      <c r="L718" s="20" t="str">
        <f t="shared" si="218"/>
        <v>.</v>
      </c>
      <c r="M718" s="3">
        <v>162</v>
      </c>
      <c r="N718" s="20" t="str">
        <f>IF(B718=B718, N717, IF(M718=".",".",IF(M718&lt;22.5,"N",IF(M718&lt;67.5,"NE",IF(M718&lt;112.5,"E",IF(M718&lt;157.5,"SE",IF(M718&lt;202.5,"S",IF(M718&lt;247.5,"SW",IF(M718&lt;292.5,"W",IF(M718&lt;337.5,"NW","N"))))))))))</f>
        <v>NW</v>
      </c>
      <c r="O718" s="20" t="str">
        <f t="shared" si="206"/>
        <v>.</v>
      </c>
      <c r="P718" s="20" t="str">
        <f t="shared" si="219"/>
        <v>.</v>
      </c>
      <c r="Q718" s="21">
        <f t="shared" si="207"/>
        <v>0</v>
      </c>
      <c r="R718" s="21">
        <f t="shared" si="208"/>
        <v>30.431827674981001</v>
      </c>
      <c r="S718" s="8">
        <v>1</v>
      </c>
      <c r="T718" s="21">
        <f>SQRT((AJ718-AJ708)^2+(AI718-AI708)^2)</f>
        <v>18</v>
      </c>
      <c r="U718" s="21">
        <f t="shared" si="217"/>
        <v>1.6906570930545</v>
      </c>
      <c r="V718" s="3" t="s">
        <v>6</v>
      </c>
      <c r="W718" s="3">
        <v>0</v>
      </c>
      <c r="X718" s="3" t="s">
        <v>43</v>
      </c>
      <c r="Y718" s="14">
        <v>0</v>
      </c>
      <c r="Z718" s="14">
        <v>0</v>
      </c>
      <c r="AA718" s="14">
        <v>1</v>
      </c>
      <c r="AB718" s="23" t="str">
        <f t="shared" si="220"/>
        <v>.</v>
      </c>
      <c r="AC718" s="3" t="s">
        <v>320</v>
      </c>
      <c r="AD718" s="25">
        <v>0</v>
      </c>
      <c r="AE718" s="20">
        <f t="shared" si="209"/>
        <v>0</v>
      </c>
      <c r="AF718" s="20">
        <f t="shared" si="210"/>
        <v>0</v>
      </c>
      <c r="AG718" s="20">
        <f t="shared" si="216"/>
        <v>1</v>
      </c>
      <c r="AH718" s="20">
        <f t="shared" si="211"/>
        <v>0</v>
      </c>
      <c r="AI718" s="20">
        <f t="shared" si="212"/>
        <v>25.957427527495589</v>
      </c>
      <c r="AJ718" s="20">
        <f t="shared" si="213"/>
        <v>-79.888747368792892</v>
      </c>
      <c r="AK718" s="20">
        <f t="shared" si="214"/>
        <v>0</v>
      </c>
      <c r="AL718" s="19">
        <v>84</v>
      </c>
      <c r="AM718" s="23">
        <f t="shared" si="215"/>
        <v>25.603200000000001</v>
      </c>
      <c r="AN718" s="19">
        <v>2.8274333882308138</v>
      </c>
    </row>
    <row r="719" spans="1:40" ht="13.5" thickBot="1" x14ac:dyDescent="0.25">
      <c r="A719" s="5">
        <v>42574</v>
      </c>
      <c r="B719" s="3">
        <v>71</v>
      </c>
      <c r="C719" s="26" t="s">
        <v>358</v>
      </c>
      <c r="D719" s="6">
        <v>0.26111111111111113</v>
      </c>
      <c r="E719" s="13">
        <v>6</v>
      </c>
      <c r="F719" s="13">
        <f t="shared" si="203"/>
        <v>0</v>
      </c>
      <c r="G719" s="3">
        <v>17</v>
      </c>
      <c r="H719" s="3" t="s">
        <v>365</v>
      </c>
      <c r="I719" s="3">
        <v>21.4</v>
      </c>
      <c r="J719" s="20" t="str">
        <f t="shared" si="204"/>
        <v>.</v>
      </c>
      <c r="K719" s="20" t="str">
        <f t="shared" si="205"/>
        <v>.</v>
      </c>
      <c r="L719" s="20" t="str">
        <f t="shared" si="218"/>
        <v>.</v>
      </c>
      <c r="M719" s="3">
        <v>162</v>
      </c>
      <c r="N719" s="20" t="str">
        <f>IF(B719=B718, N718, IF(M719=".",".",IF(M719&lt;22.5,"N",IF(M719&lt;67.5,"NE",IF(M719&lt;112.5,"E",IF(M719&lt;157.5,"SE",IF(M719&lt;202.5,"S",IF(M719&lt;247.5,"SW",IF(M719&lt;292.5,"W",IF(M719&lt;337.5,"NW","N"))))))))))</f>
        <v>S</v>
      </c>
      <c r="O719" s="20" t="str">
        <f t="shared" si="206"/>
        <v>.</v>
      </c>
      <c r="P719" s="20" t="str">
        <f t="shared" si="219"/>
        <v>.</v>
      </c>
      <c r="Q719" s="21">
        <f t="shared" si="207"/>
        <v>0</v>
      </c>
      <c r="R719" s="21">
        <f t="shared" si="208"/>
        <v>0</v>
      </c>
      <c r="S719" s="8">
        <v>1</v>
      </c>
      <c r="T719" s="21" t="s">
        <v>4</v>
      </c>
      <c r="U719" s="21" t="str">
        <f t="shared" si="217"/>
        <v>.</v>
      </c>
      <c r="V719" s="3" t="s">
        <v>6</v>
      </c>
      <c r="W719" s="3">
        <v>0.2</v>
      </c>
      <c r="X719" s="3" t="s">
        <v>4</v>
      </c>
      <c r="Y719" s="14">
        <v>2</v>
      </c>
      <c r="Z719" s="14">
        <v>1</v>
      </c>
      <c r="AA719" s="14">
        <v>0</v>
      </c>
      <c r="AB719" s="23">
        <f t="shared" si="220"/>
        <v>0</v>
      </c>
      <c r="AC719" s="3" t="s">
        <v>321</v>
      </c>
      <c r="AD719" s="25">
        <v>0</v>
      </c>
      <c r="AE719" s="20" t="str">
        <f t="shared" si="209"/>
        <v>.</v>
      </c>
      <c r="AF719" s="20" t="str">
        <f t="shared" si="210"/>
        <v>.</v>
      </c>
      <c r="AG719" s="20" t="str">
        <f t="shared" si="216"/>
        <v>.</v>
      </c>
      <c r="AH719" s="20" t="str">
        <f t="shared" si="211"/>
        <v>.</v>
      </c>
      <c r="AI719" s="20">
        <f t="shared" si="212"/>
        <v>31.519733426244645</v>
      </c>
      <c r="AJ719" s="20">
        <f t="shared" si="213"/>
        <v>-97.007764662105657</v>
      </c>
      <c r="AK719" s="20" t="str">
        <f t="shared" si="214"/>
        <v>.</v>
      </c>
      <c r="AL719" s="19">
        <v>102</v>
      </c>
      <c r="AM719" s="23">
        <f t="shared" si="215"/>
        <v>31.089600000000001</v>
      </c>
      <c r="AN719" s="19">
        <v>2.8274333882308138</v>
      </c>
    </row>
    <row r="720" spans="1:40" ht="13.5" thickBot="1" x14ac:dyDescent="0.25">
      <c r="A720" s="5">
        <v>42574</v>
      </c>
      <c r="B720" s="3">
        <v>71</v>
      </c>
      <c r="C720" s="26" t="s">
        <v>358</v>
      </c>
      <c r="D720" s="6">
        <v>0.29375000000000001</v>
      </c>
      <c r="E720" s="13">
        <v>7</v>
      </c>
      <c r="F720" s="13">
        <f t="shared" si="203"/>
        <v>46.999999999999993</v>
      </c>
      <c r="G720" s="3">
        <v>20</v>
      </c>
      <c r="H720" s="3" t="s">
        <v>366</v>
      </c>
      <c r="I720" s="3">
        <v>23.6</v>
      </c>
      <c r="J720" s="20" t="str">
        <f t="shared" si="204"/>
        <v>.</v>
      </c>
      <c r="K720" s="20" t="str">
        <f t="shared" si="205"/>
        <v>.</v>
      </c>
      <c r="L720" s="20" t="str">
        <f t="shared" si="218"/>
        <v>.</v>
      </c>
      <c r="M720" s="3">
        <v>162</v>
      </c>
      <c r="N720" s="20" t="str">
        <f>IF(B720=B720, N719, IF(M720=".",".",IF(M720&lt;22.5,"N",IF(M720&lt;67.5,"NE",IF(M720&lt;112.5,"E",IF(M720&lt;157.5,"SE",IF(M720&lt;202.5,"S",IF(M720&lt;247.5,"SW",IF(M720&lt;292.5,"W",IF(M720&lt;337.5,"NW","N"))))))))))</f>
        <v>S</v>
      </c>
      <c r="O720" s="20" t="str">
        <f t="shared" si="206"/>
        <v>.</v>
      </c>
      <c r="P720" s="20" t="str">
        <f t="shared" si="219"/>
        <v>.</v>
      </c>
      <c r="Q720" s="21">
        <f t="shared" si="207"/>
        <v>0</v>
      </c>
      <c r="R720" s="21">
        <f t="shared" si="208"/>
        <v>0</v>
      </c>
      <c r="S720" s="8">
        <v>1</v>
      </c>
      <c r="T720" s="21" t="s">
        <v>4</v>
      </c>
      <c r="U720" s="21" t="str">
        <f t="shared" si="217"/>
        <v>.</v>
      </c>
      <c r="V720" s="3" t="s">
        <v>31</v>
      </c>
      <c r="W720" s="3">
        <v>1.9</v>
      </c>
      <c r="X720" s="3" t="s">
        <v>73</v>
      </c>
      <c r="Y720" s="14">
        <v>2</v>
      </c>
      <c r="Z720" s="14">
        <v>1</v>
      </c>
      <c r="AA720" s="14">
        <v>0</v>
      </c>
      <c r="AB720" s="23">
        <f t="shared" si="220"/>
        <v>0</v>
      </c>
      <c r="AC720" s="3" t="s">
        <v>321</v>
      </c>
      <c r="AD720" s="25">
        <v>0</v>
      </c>
      <c r="AE720" s="20">
        <f t="shared" si="209"/>
        <v>0</v>
      </c>
      <c r="AF720" s="20">
        <f t="shared" si="210"/>
        <v>0</v>
      </c>
      <c r="AG720" s="20">
        <f t="shared" si="216"/>
        <v>1</v>
      </c>
      <c r="AH720" s="20">
        <f t="shared" si="211"/>
        <v>0</v>
      </c>
      <c r="AI720" s="20">
        <f t="shared" si="212"/>
        <v>31.519733426244645</v>
      </c>
      <c r="AJ720" s="20">
        <f t="shared" si="213"/>
        <v>-97.007764662105657</v>
      </c>
      <c r="AK720" s="20">
        <f t="shared" si="214"/>
        <v>0</v>
      </c>
      <c r="AL720" s="19">
        <v>102</v>
      </c>
      <c r="AM720" s="23">
        <f t="shared" si="215"/>
        <v>31.089600000000001</v>
      </c>
      <c r="AN720" s="19">
        <v>2.8274333882308138</v>
      </c>
    </row>
    <row r="721" spans="1:40" ht="13.5" thickBot="1" x14ac:dyDescent="0.25">
      <c r="A721" s="5">
        <v>42574</v>
      </c>
      <c r="B721" s="3">
        <v>71</v>
      </c>
      <c r="C721" s="26" t="s">
        <v>358</v>
      </c>
      <c r="D721" s="6">
        <v>0.3354166666666667</v>
      </c>
      <c r="E721" s="13">
        <v>8</v>
      </c>
      <c r="F721" s="13">
        <f t="shared" si="203"/>
        <v>107.00000000000003</v>
      </c>
      <c r="G721" s="3">
        <v>20.100000000000001</v>
      </c>
      <c r="H721" s="3" t="s">
        <v>365</v>
      </c>
      <c r="I721" s="3">
        <v>30.7</v>
      </c>
      <c r="J721" s="20">
        <f t="shared" si="204"/>
        <v>2.5604414050107174</v>
      </c>
      <c r="K721" s="20">
        <f t="shared" si="205"/>
        <v>213.29751380233921</v>
      </c>
      <c r="L721" s="20">
        <f>(K721-MOD(M720+180,360))</f>
        <v>-128.70248619766079</v>
      </c>
      <c r="M721" s="3">
        <v>164</v>
      </c>
      <c r="N721" s="20" t="str">
        <f>IF(B721=B720, N720, IF(M721=".",".",IF(M721&lt;22.5,"N",IF(M721&lt;67.5,"NE",IF(M721&lt;112.5,"E",IF(M721&lt;157.5,"SE",IF(M721&lt;202.5,"S",IF(M721&lt;247.5,"SW",IF(M721&lt;292.5,"W",IF(M721&lt;337.5,"NW","N"))))))))))</f>
        <v>S</v>
      </c>
      <c r="O721" s="20" t="str">
        <f t="shared" si="206"/>
        <v>SW</v>
      </c>
      <c r="P721" s="20">
        <f t="shared" si="219"/>
        <v>6</v>
      </c>
      <c r="Q721" s="21">
        <f t="shared" si="207"/>
        <v>4.6955814603699046</v>
      </c>
      <c r="R721" s="21">
        <f t="shared" si="208"/>
        <v>4.6955814603699046</v>
      </c>
      <c r="S721" s="8">
        <v>1</v>
      </c>
      <c r="T721" s="21" t="s">
        <v>4</v>
      </c>
      <c r="U721" s="21" t="str">
        <f t="shared" si="217"/>
        <v>.</v>
      </c>
      <c r="V721" s="3" t="s">
        <v>31</v>
      </c>
      <c r="W721" s="3">
        <v>0</v>
      </c>
      <c r="X721" s="3" t="s">
        <v>40</v>
      </c>
      <c r="Y721" s="14">
        <v>2</v>
      </c>
      <c r="Z721" s="14">
        <v>1</v>
      </c>
      <c r="AA721" s="14">
        <v>0</v>
      </c>
      <c r="AB721" s="23">
        <f t="shared" si="220"/>
        <v>0</v>
      </c>
      <c r="AC721" s="3" t="s">
        <v>321</v>
      </c>
      <c r="AD721" s="25">
        <v>0</v>
      </c>
      <c r="AE721" s="20">
        <f t="shared" si="209"/>
        <v>-3.9247134114178266</v>
      </c>
      <c r="AF721" s="20">
        <f t="shared" si="210"/>
        <v>-3.9247134114178266</v>
      </c>
      <c r="AG721" s="20">
        <f t="shared" si="216"/>
        <v>1</v>
      </c>
      <c r="AH721" s="20">
        <f t="shared" si="211"/>
        <v>4.6955814603699046</v>
      </c>
      <c r="AI721" s="20">
        <f t="shared" si="212"/>
        <v>28.941922360784918</v>
      </c>
      <c r="AJ721" s="20">
        <f t="shared" si="213"/>
        <v>-100.93247807352348</v>
      </c>
      <c r="AK721" s="20">
        <f t="shared" si="214"/>
        <v>-2.577811065459727</v>
      </c>
      <c r="AL721" s="19">
        <v>105</v>
      </c>
      <c r="AM721" s="23">
        <f t="shared" si="215"/>
        <v>32.004000000000005</v>
      </c>
      <c r="AN721" s="19">
        <v>2.8623399732707004</v>
      </c>
    </row>
    <row r="722" spans="1:40" ht="13.5" thickBot="1" x14ac:dyDescent="0.25">
      <c r="A722" s="5">
        <v>42574</v>
      </c>
      <c r="B722" s="3">
        <v>71</v>
      </c>
      <c r="C722" s="26" t="s">
        <v>358</v>
      </c>
      <c r="D722" s="6">
        <v>0.37777777777777777</v>
      </c>
      <c r="E722" s="13">
        <v>9</v>
      </c>
      <c r="F722" s="13">
        <f t="shared" si="203"/>
        <v>167.99999999999997</v>
      </c>
      <c r="G722" s="3" t="s">
        <v>4</v>
      </c>
      <c r="H722" s="3" t="s">
        <v>4</v>
      </c>
      <c r="I722" s="3" t="s">
        <v>4</v>
      </c>
      <c r="J722" s="20" t="str">
        <f t="shared" si="204"/>
        <v>.</v>
      </c>
      <c r="K722" s="20" t="str">
        <f t="shared" si="205"/>
        <v>.</v>
      </c>
      <c r="L722" s="20" t="str">
        <f t="shared" si="218"/>
        <v>.</v>
      </c>
      <c r="M722" s="3" t="s">
        <v>4</v>
      </c>
      <c r="N722" s="20" t="str">
        <f>IF(B722=B721, N721, IF(M722=".",".",IF(M722&lt;22.5,"N",IF(M722&lt;67.5,"NE",IF(M722&lt;112.5,"E",IF(M722&lt;157.5,"SE",IF(M722&lt;202.5,"S",IF(M722&lt;247.5,"SW",IF(M722&lt;292.5,"W",IF(M722&lt;337.5,"NW","N"))))))))))</f>
        <v>S</v>
      </c>
      <c r="O722" s="20" t="str">
        <f t="shared" si="206"/>
        <v>.</v>
      </c>
      <c r="P722" s="20" t="str">
        <f t="shared" si="219"/>
        <v>.</v>
      </c>
      <c r="Q722" s="21" t="str">
        <f t="shared" si="207"/>
        <v>.</v>
      </c>
      <c r="R722" s="21" t="str">
        <f t="shared" si="208"/>
        <v>.</v>
      </c>
      <c r="S722" s="8" t="s">
        <v>4</v>
      </c>
      <c r="T722" s="21" t="s">
        <v>4</v>
      </c>
      <c r="U722" s="21" t="str">
        <f t="shared" si="217"/>
        <v>.</v>
      </c>
      <c r="V722" s="3" t="s">
        <v>4</v>
      </c>
      <c r="W722" s="3" t="s">
        <v>4</v>
      </c>
      <c r="X722" s="3" t="s">
        <v>67</v>
      </c>
      <c r="Y722" s="14" t="s">
        <v>4</v>
      </c>
      <c r="Z722" s="14" t="s">
        <v>4</v>
      </c>
      <c r="AA722" s="14" t="s">
        <v>4</v>
      </c>
      <c r="AB722" s="23" t="str">
        <f t="shared" si="220"/>
        <v>.</v>
      </c>
      <c r="AC722" s="3" t="s">
        <v>321</v>
      </c>
      <c r="AD722" s="25">
        <v>0</v>
      </c>
      <c r="AE722" s="20" t="str">
        <f t="shared" si="209"/>
        <v>.</v>
      </c>
      <c r="AF722" s="20" t="str">
        <f t="shared" si="210"/>
        <v>.</v>
      </c>
      <c r="AG722" s="20" t="str">
        <f t="shared" si="216"/>
        <v>.</v>
      </c>
      <c r="AH722" s="20" t="str">
        <f t="shared" si="211"/>
        <v>.</v>
      </c>
      <c r="AI722" s="20" t="str">
        <f t="shared" si="212"/>
        <v>.</v>
      </c>
      <c r="AJ722" s="20" t="str">
        <f t="shared" si="213"/>
        <v>.</v>
      </c>
      <c r="AK722" s="20" t="str">
        <f t="shared" si="214"/>
        <v>.</v>
      </c>
      <c r="AL722" s="19" t="s">
        <v>4</v>
      </c>
      <c r="AM722" s="23" t="str">
        <f t="shared" si="215"/>
        <v>.</v>
      </c>
      <c r="AN722" s="19" t="s">
        <v>4</v>
      </c>
    </row>
    <row r="723" spans="1:40" ht="13.5" thickBot="1" x14ac:dyDescent="0.25">
      <c r="A723" s="5">
        <v>42574</v>
      </c>
      <c r="B723" s="3">
        <v>71</v>
      </c>
      <c r="C723" s="26" t="s">
        <v>358</v>
      </c>
      <c r="D723" s="6">
        <v>0.41736111111111113</v>
      </c>
      <c r="E723" s="13">
        <v>10</v>
      </c>
      <c r="F723" s="13">
        <f t="shared" si="203"/>
        <v>225</v>
      </c>
      <c r="G723" s="3">
        <v>49.7</v>
      </c>
      <c r="H723" s="3" t="s">
        <v>365</v>
      </c>
      <c r="I723" s="3">
        <v>35.700000000000003</v>
      </c>
      <c r="J723" s="20" t="str">
        <f t="shared" si="204"/>
        <v>.</v>
      </c>
      <c r="K723" s="20" t="str">
        <f t="shared" si="205"/>
        <v>.</v>
      </c>
      <c r="L723" s="20" t="str">
        <f t="shared" si="218"/>
        <v>.</v>
      </c>
      <c r="M723" s="3">
        <v>176</v>
      </c>
      <c r="N723" s="20" t="str">
        <f>IF(B723=B723, N722, IF(M723=".",".",IF(M723&lt;22.5,"N",IF(M723&lt;67.5,"NE",IF(M723&lt;112.5,"E",IF(M723&lt;157.5,"SE",IF(M723&lt;202.5,"S",IF(M723&lt;247.5,"SW",IF(M723&lt;292.5,"W",IF(M723&lt;337.5,"NW","N"))))))))))</f>
        <v>S</v>
      </c>
      <c r="O723" s="20" t="str">
        <f t="shared" si="206"/>
        <v>.</v>
      </c>
      <c r="P723" s="20" t="str">
        <f t="shared" si="219"/>
        <v>.</v>
      </c>
      <c r="Q723" s="21">
        <f>IF(AN723=".",".",IF(B723=B722,SQRT((AI723-AI721)^2+(AJ723-AJ721)^2),0))</f>
        <v>22.463579753843494</v>
      </c>
      <c r="R723" s="21">
        <f>IF(AN723=".",".",IF(B723=B722,Q723+R721,0))</f>
        <v>27.159161214213398</v>
      </c>
      <c r="S723" s="8">
        <v>1</v>
      </c>
      <c r="T723" s="21" t="s">
        <v>4</v>
      </c>
      <c r="U723" s="21" t="str">
        <f t="shared" si="217"/>
        <v>.</v>
      </c>
      <c r="V723" s="3" t="s">
        <v>6</v>
      </c>
      <c r="W723" s="3">
        <v>0.6</v>
      </c>
      <c r="X723" s="3" t="s">
        <v>111</v>
      </c>
      <c r="Y723" s="14">
        <v>0</v>
      </c>
      <c r="Z723" s="14">
        <v>0</v>
      </c>
      <c r="AA723" s="14">
        <v>1</v>
      </c>
      <c r="AB723" s="23">
        <f t="shared" si="220"/>
        <v>1</v>
      </c>
      <c r="AC723" s="3" t="s">
        <v>321</v>
      </c>
      <c r="AD723" s="25">
        <v>0</v>
      </c>
      <c r="AE723" s="20" t="str">
        <f t="shared" si="209"/>
        <v>.</v>
      </c>
      <c r="AF723" s="20" t="str">
        <f t="shared" si="210"/>
        <v>.</v>
      </c>
      <c r="AG723" s="20" t="str">
        <f t="shared" si="216"/>
        <v>.</v>
      </c>
      <c r="AH723" s="20" t="str">
        <f t="shared" si="211"/>
        <v>.</v>
      </c>
      <c r="AI723" s="20">
        <f t="shared" si="212"/>
        <v>7.5336991643655562</v>
      </c>
      <c r="AJ723" s="20">
        <f t="shared" si="213"/>
        <v>-107.73691742806102</v>
      </c>
      <c r="AK723" s="20" t="str">
        <f t="shared" si="214"/>
        <v>.</v>
      </c>
      <c r="AL723" s="19">
        <v>108</v>
      </c>
      <c r="AM723" s="23">
        <f t="shared" si="215"/>
        <v>32.918399999999998</v>
      </c>
      <c r="AN723" s="19">
        <v>3.0717794835100198</v>
      </c>
    </row>
    <row r="724" spans="1:40" ht="13.5" thickBot="1" x14ac:dyDescent="0.25">
      <c r="A724" s="5">
        <v>42574</v>
      </c>
      <c r="B724" s="3">
        <v>71</v>
      </c>
      <c r="C724" s="26" t="s">
        <v>358</v>
      </c>
      <c r="D724" s="6">
        <v>0.4604166666666667</v>
      </c>
      <c r="E724" s="13">
        <v>11</v>
      </c>
      <c r="F724" s="13">
        <f t="shared" si="203"/>
        <v>287</v>
      </c>
      <c r="G724" s="3">
        <v>52.7</v>
      </c>
      <c r="H724" s="3" t="s">
        <v>365</v>
      </c>
      <c r="I724" s="3">
        <v>37.5</v>
      </c>
      <c r="J724" s="20" t="str">
        <f t="shared" si="204"/>
        <v>.</v>
      </c>
      <c r="K724" s="20" t="str">
        <f t="shared" si="205"/>
        <v>.</v>
      </c>
      <c r="L724" s="20" t="str">
        <f t="shared" si="218"/>
        <v>.</v>
      </c>
      <c r="M724" s="3">
        <v>176</v>
      </c>
      <c r="N724" s="20" t="str">
        <f>IF(B724=B723, N723, IF(M724=".",".",IF(M724&lt;22.5,"N",IF(M724&lt;67.5,"NE",IF(M724&lt;112.5,"E",IF(M724&lt;157.5,"SE",IF(M724&lt;202.5,"S",IF(M724&lt;247.5,"SW",IF(M724&lt;292.5,"W",IF(M724&lt;337.5,"NW","N"))))))))))</f>
        <v>S</v>
      </c>
      <c r="O724" s="20" t="str">
        <f t="shared" si="206"/>
        <v>.</v>
      </c>
      <c r="P724" s="20" t="str">
        <f t="shared" si="219"/>
        <v>.</v>
      </c>
      <c r="Q724" s="21">
        <f t="shared" ref="Q724:Q787" si="221">IF(AN724=".",".",IF(B724=B723,SQRT((AI724-AI723)^2+(AJ724-AJ723)^2),0))</f>
        <v>0</v>
      </c>
      <c r="R724" s="21">
        <f t="shared" ref="R724:R787" si="222">IF(AN724=".",".",IF(B724=B723,Q724+R723,0))</f>
        <v>27.159161214213398</v>
      </c>
      <c r="S724" s="8">
        <v>1</v>
      </c>
      <c r="T724" s="21" t="s">
        <v>4</v>
      </c>
      <c r="U724" s="21" t="str">
        <f t="shared" si="217"/>
        <v>.</v>
      </c>
      <c r="V724" s="3" t="s">
        <v>6</v>
      </c>
      <c r="W724" s="3">
        <v>0</v>
      </c>
      <c r="X724" s="3" t="s">
        <v>4</v>
      </c>
      <c r="Y724" s="14">
        <v>0</v>
      </c>
      <c r="Z724" s="14">
        <v>0</v>
      </c>
      <c r="AA724" s="14">
        <v>1</v>
      </c>
      <c r="AB724" s="23" t="str">
        <f t="shared" si="220"/>
        <v>.</v>
      </c>
      <c r="AC724" s="3" t="s">
        <v>321</v>
      </c>
      <c r="AD724" s="25">
        <v>0</v>
      </c>
      <c r="AE724" s="20">
        <f t="shared" si="209"/>
        <v>0</v>
      </c>
      <c r="AF724" s="20">
        <f t="shared" si="210"/>
        <v>0</v>
      </c>
      <c r="AG724" s="20">
        <f t="shared" si="216"/>
        <v>1</v>
      </c>
      <c r="AH724" s="20">
        <f t="shared" si="211"/>
        <v>0</v>
      </c>
      <c r="AI724" s="20">
        <f t="shared" si="212"/>
        <v>7.5336991643655562</v>
      </c>
      <c r="AJ724" s="20">
        <f t="shared" si="213"/>
        <v>-107.73691742806102</v>
      </c>
      <c r="AK724" s="20">
        <f t="shared" si="214"/>
        <v>0</v>
      </c>
      <c r="AL724" s="19">
        <v>108</v>
      </c>
      <c r="AM724" s="23">
        <f t="shared" si="215"/>
        <v>32.918399999999998</v>
      </c>
      <c r="AN724" s="19">
        <v>3.0717794835100198</v>
      </c>
    </row>
    <row r="725" spans="1:40" ht="13.5" thickBot="1" x14ac:dyDescent="0.25">
      <c r="A725" s="5">
        <v>42574</v>
      </c>
      <c r="B725" s="3">
        <v>71</v>
      </c>
      <c r="C725" s="26" t="s">
        <v>358</v>
      </c>
      <c r="D725" s="6">
        <v>0.5</v>
      </c>
      <c r="E725" s="13">
        <v>12</v>
      </c>
      <c r="F725" s="13">
        <f t="shared" si="203"/>
        <v>343.99999999999994</v>
      </c>
      <c r="G725" s="3">
        <v>42.4</v>
      </c>
      <c r="H725" s="3" t="s">
        <v>366</v>
      </c>
      <c r="I725" s="3">
        <v>32</v>
      </c>
      <c r="J725" s="20" t="str">
        <f t="shared" si="204"/>
        <v>.</v>
      </c>
      <c r="K725" s="20" t="str">
        <f t="shared" si="205"/>
        <v>.</v>
      </c>
      <c r="L725" s="20" t="str">
        <f t="shared" si="218"/>
        <v>.</v>
      </c>
      <c r="M725" s="3">
        <v>176</v>
      </c>
      <c r="N725" s="20" t="str">
        <f>IF(B725=B725, N724, IF(M725=".",".",IF(M725&lt;22.5,"N",IF(M725&lt;67.5,"NE",IF(M725&lt;112.5,"E",IF(M725&lt;157.5,"SE",IF(M725&lt;202.5,"S",IF(M725&lt;247.5,"SW",IF(M725&lt;292.5,"W",IF(M725&lt;337.5,"NW","N"))))))))))</f>
        <v>S</v>
      </c>
      <c r="O725" s="20" t="str">
        <f t="shared" si="206"/>
        <v>.</v>
      </c>
      <c r="P725" s="20" t="str">
        <f t="shared" si="219"/>
        <v>.</v>
      </c>
      <c r="Q725" s="21">
        <f t="shared" si="221"/>
        <v>0</v>
      </c>
      <c r="R725" s="21">
        <f t="shared" si="222"/>
        <v>27.159161214213398</v>
      </c>
      <c r="S725" s="8">
        <v>1</v>
      </c>
      <c r="T725" s="21" t="s">
        <v>4</v>
      </c>
      <c r="U725" s="21" t="str">
        <f t="shared" si="217"/>
        <v>.</v>
      </c>
      <c r="V725" s="3" t="s">
        <v>6</v>
      </c>
      <c r="W725" s="3">
        <v>2.6</v>
      </c>
      <c r="X725" s="3" t="s">
        <v>4</v>
      </c>
      <c r="Y725" s="14">
        <v>0</v>
      </c>
      <c r="Z725" s="14">
        <v>0</v>
      </c>
      <c r="AA725" s="14">
        <v>1</v>
      </c>
      <c r="AB725" s="23" t="str">
        <f t="shared" si="220"/>
        <v>.</v>
      </c>
      <c r="AC725" s="3" t="s">
        <v>321</v>
      </c>
      <c r="AD725" s="25">
        <v>0</v>
      </c>
      <c r="AE725" s="20">
        <f t="shared" si="209"/>
        <v>0</v>
      </c>
      <c r="AF725" s="20">
        <f t="shared" si="210"/>
        <v>0</v>
      </c>
      <c r="AG725" s="20">
        <f t="shared" si="216"/>
        <v>1</v>
      </c>
      <c r="AH725" s="20">
        <f t="shared" si="211"/>
        <v>0</v>
      </c>
      <c r="AI725" s="20">
        <f t="shared" si="212"/>
        <v>7.5336991643655562</v>
      </c>
      <c r="AJ725" s="20">
        <f t="shared" si="213"/>
        <v>-107.73691742806102</v>
      </c>
      <c r="AK725" s="20">
        <f t="shared" si="214"/>
        <v>0</v>
      </c>
      <c r="AL725" s="19">
        <v>108</v>
      </c>
      <c r="AM725" s="23">
        <f t="shared" si="215"/>
        <v>32.918399999999998</v>
      </c>
      <c r="AN725" s="19">
        <v>3.0717794835100198</v>
      </c>
    </row>
    <row r="726" spans="1:40" ht="13.5" thickBot="1" x14ac:dyDescent="0.25">
      <c r="A726" s="5">
        <v>42574</v>
      </c>
      <c r="B726" s="3">
        <v>71</v>
      </c>
      <c r="C726" s="26" t="s">
        <v>358</v>
      </c>
      <c r="D726" s="6">
        <v>0.54097222222222219</v>
      </c>
      <c r="E726" s="13">
        <v>13</v>
      </c>
      <c r="F726" s="13">
        <f t="shared" si="203"/>
        <v>402.99999999999989</v>
      </c>
      <c r="G726" s="3">
        <v>34.4</v>
      </c>
      <c r="H726" s="3" t="s">
        <v>366</v>
      </c>
      <c r="I726" s="3">
        <v>31.3</v>
      </c>
      <c r="J726" s="20" t="str">
        <f t="shared" si="204"/>
        <v>.</v>
      </c>
      <c r="K726" s="20" t="str">
        <f t="shared" si="205"/>
        <v>.</v>
      </c>
      <c r="L726" s="20" t="str">
        <f t="shared" si="218"/>
        <v>.</v>
      </c>
      <c r="M726" s="3">
        <v>176</v>
      </c>
      <c r="N726" s="20" t="str">
        <f>IF(B726=B725, N725, IF(M726=".",".",IF(M726&lt;22.5,"N",IF(M726&lt;67.5,"NE",IF(M726&lt;112.5,"E",IF(M726&lt;157.5,"SE",IF(M726&lt;202.5,"S",IF(M726&lt;247.5,"SW",IF(M726&lt;292.5,"W",IF(M726&lt;337.5,"NW","N"))))))))))</f>
        <v>S</v>
      </c>
      <c r="O726" s="20" t="str">
        <f t="shared" si="206"/>
        <v>.</v>
      </c>
      <c r="P726" s="20" t="str">
        <f t="shared" si="219"/>
        <v>.</v>
      </c>
      <c r="Q726" s="21">
        <f t="shared" si="221"/>
        <v>0</v>
      </c>
      <c r="R726" s="21">
        <f t="shared" si="222"/>
        <v>27.159161214213398</v>
      </c>
      <c r="S726" s="8">
        <v>1</v>
      </c>
      <c r="T726" s="21" t="s">
        <v>4</v>
      </c>
      <c r="U726" s="21" t="str">
        <f t="shared" si="217"/>
        <v>.</v>
      </c>
      <c r="V726" s="3" t="s">
        <v>6</v>
      </c>
      <c r="W726" s="3">
        <v>0</v>
      </c>
      <c r="X726" s="3" t="s">
        <v>43</v>
      </c>
      <c r="Y726" s="14">
        <v>0</v>
      </c>
      <c r="Z726" s="14">
        <v>0</v>
      </c>
      <c r="AA726" s="14">
        <v>1</v>
      </c>
      <c r="AB726" s="23" t="str">
        <f t="shared" si="220"/>
        <v>.</v>
      </c>
      <c r="AC726" s="3" t="s">
        <v>321</v>
      </c>
      <c r="AD726" s="25">
        <v>0</v>
      </c>
      <c r="AE726" s="20">
        <f t="shared" si="209"/>
        <v>0</v>
      </c>
      <c r="AF726" s="20">
        <f t="shared" si="210"/>
        <v>0</v>
      </c>
      <c r="AG726" s="20">
        <f t="shared" si="216"/>
        <v>1</v>
      </c>
      <c r="AH726" s="20">
        <f t="shared" si="211"/>
        <v>0</v>
      </c>
      <c r="AI726" s="20">
        <f t="shared" si="212"/>
        <v>7.5336991643655562</v>
      </c>
      <c r="AJ726" s="20">
        <f t="shared" si="213"/>
        <v>-107.73691742806102</v>
      </c>
      <c r="AK726" s="20">
        <f t="shared" si="214"/>
        <v>0</v>
      </c>
      <c r="AL726" s="19">
        <v>108</v>
      </c>
      <c r="AM726" s="23">
        <f t="shared" si="215"/>
        <v>32.918399999999998</v>
      </c>
      <c r="AN726" s="19">
        <v>3.0717794835100198</v>
      </c>
    </row>
    <row r="727" spans="1:40" ht="13.5" thickBot="1" x14ac:dyDescent="0.25">
      <c r="A727" s="5">
        <v>42574</v>
      </c>
      <c r="B727" s="3">
        <v>71</v>
      </c>
      <c r="C727" s="26" t="s">
        <v>358</v>
      </c>
      <c r="D727" s="6">
        <v>0.58263888888888882</v>
      </c>
      <c r="E727" s="13">
        <v>14</v>
      </c>
      <c r="F727" s="13">
        <f t="shared" si="203"/>
        <v>462.99999999999983</v>
      </c>
      <c r="G727" s="3">
        <v>33.200000000000003</v>
      </c>
      <c r="H727" s="3" t="s">
        <v>366</v>
      </c>
      <c r="I727" s="3">
        <v>29.4</v>
      </c>
      <c r="J727" s="20" t="str">
        <f t="shared" si="204"/>
        <v>.</v>
      </c>
      <c r="K727" s="20" t="str">
        <f t="shared" si="205"/>
        <v>.</v>
      </c>
      <c r="L727" s="20" t="str">
        <f t="shared" si="218"/>
        <v>.</v>
      </c>
      <c r="M727" s="3">
        <v>176</v>
      </c>
      <c r="N727" s="20" t="str">
        <f>IF(B727=B727, N726, IF(M727=".",".",IF(M727&lt;22.5,"N",IF(M727&lt;67.5,"NE",IF(M727&lt;112.5,"E",IF(M727&lt;157.5,"SE",IF(M727&lt;202.5,"S",IF(M727&lt;247.5,"SW",IF(M727&lt;292.5,"W",IF(M727&lt;337.5,"NW","N"))))))))))</f>
        <v>S</v>
      </c>
      <c r="O727" s="20" t="str">
        <f t="shared" si="206"/>
        <v>.</v>
      </c>
      <c r="P727" s="20" t="str">
        <f t="shared" si="219"/>
        <v>.</v>
      </c>
      <c r="Q727" s="21">
        <f t="shared" si="221"/>
        <v>0</v>
      </c>
      <c r="R727" s="21">
        <f t="shared" si="222"/>
        <v>27.159161214213398</v>
      </c>
      <c r="S727" s="8">
        <v>1</v>
      </c>
      <c r="T727" s="21" t="s">
        <v>4</v>
      </c>
      <c r="U727" s="21" t="str">
        <f t="shared" si="217"/>
        <v>.</v>
      </c>
      <c r="V727" s="3" t="s">
        <v>6</v>
      </c>
      <c r="W727" s="3">
        <v>0</v>
      </c>
      <c r="X727" s="3" t="s">
        <v>43</v>
      </c>
      <c r="Y727" s="14">
        <v>0</v>
      </c>
      <c r="Z727" s="14">
        <v>0</v>
      </c>
      <c r="AA727" s="14">
        <v>1</v>
      </c>
      <c r="AB727" s="23" t="str">
        <f t="shared" si="220"/>
        <v>.</v>
      </c>
      <c r="AC727" s="3" t="s">
        <v>321</v>
      </c>
      <c r="AD727" s="25">
        <v>0</v>
      </c>
      <c r="AE727" s="20">
        <f t="shared" si="209"/>
        <v>0</v>
      </c>
      <c r="AF727" s="20">
        <f t="shared" si="210"/>
        <v>0</v>
      </c>
      <c r="AG727" s="20">
        <f t="shared" si="216"/>
        <v>1</v>
      </c>
      <c r="AH727" s="20">
        <f t="shared" si="211"/>
        <v>0</v>
      </c>
      <c r="AI727" s="20">
        <f t="shared" si="212"/>
        <v>7.5336991643655562</v>
      </c>
      <c r="AJ727" s="20">
        <f t="shared" si="213"/>
        <v>-107.73691742806102</v>
      </c>
      <c r="AK727" s="20">
        <f t="shared" si="214"/>
        <v>0</v>
      </c>
      <c r="AL727" s="19">
        <v>108</v>
      </c>
      <c r="AM727" s="23">
        <f t="shared" si="215"/>
        <v>32.918399999999998</v>
      </c>
      <c r="AN727" s="19">
        <v>3.0717794835100198</v>
      </c>
    </row>
    <row r="728" spans="1:40" ht="13.5" thickBot="1" x14ac:dyDescent="0.25">
      <c r="A728" s="5">
        <v>42574</v>
      </c>
      <c r="B728" s="3">
        <v>71</v>
      </c>
      <c r="C728" s="26" t="s">
        <v>358</v>
      </c>
      <c r="D728" s="6">
        <v>0.62569444444444444</v>
      </c>
      <c r="E728" s="13">
        <v>15</v>
      </c>
      <c r="F728" s="13">
        <f t="shared" si="203"/>
        <v>524.99999999999989</v>
      </c>
      <c r="G728" s="3">
        <v>27</v>
      </c>
      <c r="H728" s="3" t="s">
        <v>366</v>
      </c>
      <c r="I728" s="3">
        <v>26.7</v>
      </c>
      <c r="J728" s="20" t="str">
        <f t="shared" si="204"/>
        <v>.</v>
      </c>
      <c r="K728" s="20" t="str">
        <f t="shared" si="205"/>
        <v>.</v>
      </c>
      <c r="L728" s="20" t="str">
        <f t="shared" si="218"/>
        <v>.</v>
      </c>
      <c r="M728" s="3">
        <v>176</v>
      </c>
      <c r="N728" s="20" t="str">
        <f>IF(B728=B727, N727, IF(M728=".",".",IF(M728&lt;22.5,"N",IF(M728&lt;67.5,"NE",IF(M728&lt;112.5,"E",IF(M728&lt;157.5,"SE",IF(M728&lt;202.5,"S",IF(M728&lt;247.5,"SW",IF(M728&lt;292.5,"W",IF(M728&lt;337.5,"NW","N"))))))))))</f>
        <v>S</v>
      </c>
      <c r="O728" s="20" t="str">
        <f t="shared" si="206"/>
        <v>.</v>
      </c>
      <c r="P728" s="20" t="str">
        <f t="shared" si="219"/>
        <v>.</v>
      </c>
      <c r="Q728" s="21">
        <f t="shared" si="221"/>
        <v>0</v>
      </c>
      <c r="R728" s="21">
        <f t="shared" si="222"/>
        <v>27.159161214213398</v>
      </c>
      <c r="S728" s="8">
        <v>1</v>
      </c>
      <c r="T728" s="21" t="s">
        <v>4</v>
      </c>
      <c r="U728" s="21" t="str">
        <f t="shared" si="217"/>
        <v>.</v>
      </c>
      <c r="V728" s="3" t="s">
        <v>6</v>
      </c>
      <c r="W728" s="3">
        <v>2.5</v>
      </c>
      <c r="X728" s="3" t="s">
        <v>43</v>
      </c>
      <c r="Y728" s="14">
        <v>0</v>
      </c>
      <c r="Z728" s="14">
        <v>0</v>
      </c>
      <c r="AA728" s="14">
        <v>1</v>
      </c>
      <c r="AB728" s="23" t="str">
        <f t="shared" si="220"/>
        <v>.</v>
      </c>
      <c r="AC728" s="3" t="s">
        <v>321</v>
      </c>
      <c r="AD728" s="25">
        <v>0</v>
      </c>
      <c r="AE728" s="20">
        <f t="shared" si="209"/>
        <v>0</v>
      </c>
      <c r="AF728" s="20">
        <f t="shared" si="210"/>
        <v>0</v>
      </c>
      <c r="AG728" s="20">
        <f t="shared" si="216"/>
        <v>1</v>
      </c>
      <c r="AH728" s="20">
        <f t="shared" si="211"/>
        <v>0</v>
      </c>
      <c r="AI728" s="20">
        <f t="shared" si="212"/>
        <v>7.5336991643655562</v>
      </c>
      <c r="AJ728" s="20">
        <f t="shared" si="213"/>
        <v>-107.73691742806102</v>
      </c>
      <c r="AK728" s="20">
        <f t="shared" si="214"/>
        <v>0</v>
      </c>
      <c r="AL728" s="19">
        <v>108</v>
      </c>
      <c r="AM728" s="23">
        <f t="shared" si="215"/>
        <v>32.918399999999998</v>
      </c>
      <c r="AN728" s="19">
        <v>3.0717794835100198</v>
      </c>
    </row>
    <row r="729" spans="1:40" ht="13.5" thickBot="1" x14ac:dyDescent="0.25">
      <c r="A729" s="5">
        <v>42574</v>
      </c>
      <c r="B729" s="3">
        <v>71</v>
      </c>
      <c r="C729" s="26" t="s">
        <v>358</v>
      </c>
      <c r="D729" s="6">
        <v>0.66597222222222219</v>
      </c>
      <c r="E729" s="13">
        <v>16</v>
      </c>
      <c r="F729" s="13">
        <f t="shared" si="203"/>
        <v>582.99999999999989</v>
      </c>
      <c r="G729" s="3">
        <v>26.4</v>
      </c>
      <c r="H729" s="3" t="s">
        <v>366</v>
      </c>
      <c r="I729" s="3">
        <v>25.8</v>
      </c>
      <c r="J729" s="20" t="str">
        <f t="shared" si="204"/>
        <v>.</v>
      </c>
      <c r="K729" s="20" t="str">
        <f t="shared" si="205"/>
        <v>.</v>
      </c>
      <c r="L729" s="20" t="str">
        <f t="shared" si="218"/>
        <v>.</v>
      </c>
      <c r="M729" s="3">
        <v>176</v>
      </c>
      <c r="N729" s="20" t="str">
        <f>IF(B729=B729, N728, IF(M729=".",".",IF(M729&lt;22.5,"N",IF(M729&lt;67.5,"NE",IF(M729&lt;112.5,"E",IF(M729&lt;157.5,"SE",IF(M729&lt;202.5,"S",IF(M729&lt;247.5,"SW",IF(M729&lt;292.5,"W",IF(M729&lt;337.5,"NW","N"))))))))))</f>
        <v>S</v>
      </c>
      <c r="O729" s="20" t="str">
        <f t="shared" si="206"/>
        <v>.</v>
      </c>
      <c r="P729" s="20" t="str">
        <f t="shared" si="219"/>
        <v>.</v>
      </c>
      <c r="Q729" s="21">
        <f t="shared" si="221"/>
        <v>0</v>
      </c>
      <c r="R729" s="21">
        <f t="shared" si="222"/>
        <v>27.159161214213398</v>
      </c>
      <c r="S729" s="8">
        <v>1</v>
      </c>
      <c r="T729" s="21">
        <f>SQRT((AJ729-AJ719)^2+(AI729-AI719)^2)</f>
        <v>26.276311740562928</v>
      </c>
      <c r="U729" s="21">
        <f t="shared" si="217"/>
        <v>1.033598683192954</v>
      </c>
      <c r="V729" s="3" t="s">
        <v>6</v>
      </c>
      <c r="W729" s="3">
        <v>0</v>
      </c>
      <c r="X729" s="3" t="s">
        <v>43</v>
      </c>
      <c r="Y729" s="14">
        <v>0</v>
      </c>
      <c r="Z729" s="14">
        <v>0</v>
      </c>
      <c r="AA729" s="14">
        <v>1</v>
      </c>
      <c r="AB729" s="23" t="str">
        <f t="shared" si="220"/>
        <v>.</v>
      </c>
      <c r="AC729" s="3" t="s">
        <v>321</v>
      </c>
      <c r="AD729" s="25">
        <v>0</v>
      </c>
      <c r="AE729" s="20">
        <f t="shared" si="209"/>
        <v>0</v>
      </c>
      <c r="AF729" s="20">
        <f t="shared" si="210"/>
        <v>0</v>
      </c>
      <c r="AG729" s="20">
        <f t="shared" si="216"/>
        <v>1</v>
      </c>
      <c r="AH729" s="20">
        <f t="shared" si="211"/>
        <v>0</v>
      </c>
      <c r="AI729" s="20">
        <f t="shared" si="212"/>
        <v>7.5336991643655562</v>
      </c>
      <c r="AJ729" s="20">
        <f t="shared" si="213"/>
        <v>-107.73691742806102</v>
      </c>
      <c r="AK729" s="20">
        <f t="shared" si="214"/>
        <v>0</v>
      </c>
      <c r="AL729" s="19">
        <v>108</v>
      </c>
      <c r="AM729" s="23">
        <f t="shared" si="215"/>
        <v>32.918399999999998</v>
      </c>
      <c r="AN729" s="19">
        <v>3.0717794835100198</v>
      </c>
    </row>
    <row r="730" spans="1:40" ht="13.5" thickBot="1" x14ac:dyDescent="0.25">
      <c r="A730" s="5">
        <v>42574</v>
      </c>
      <c r="B730" s="3">
        <v>72</v>
      </c>
      <c r="C730" s="26" t="s">
        <v>359</v>
      </c>
      <c r="D730" s="6">
        <v>0.2638888888888889</v>
      </c>
      <c r="E730" s="13">
        <v>6</v>
      </c>
      <c r="F730" s="13">
        <f t="shared" si="203"/>
        <v>0</v>
      </c>
      <c r="G730" s="3" t="s">
        <v>4</v>
      </c>
      <c r="H730" s="3" t="s">
        <v>4</v>
      </c>
      <c r="I730" s="3">
        <v>21.6</v>
      </c>
      <c r="J730" s="20" t="str">
        <f t="shared" si="204"/>
        <v>.</v>
      </c>
      <c r="K730" s="20" t="str">
        <f t="shared" si="205"/>
        <v>.</v>
      </c>
      <c r="L730" s="20" t="str">
        <f t="shared" si="218"/>
        <v>.</v>
      </c>
      <c r="M730" s="3">
        <v>45</v>
      </c>
      <c r="N730" s="20" t="str">
        <f>IF(B730=B729, N729, IF(M730=".",".",IF(M730&lt;22.5,"N",IF(M730&lt;67.5,"NE",IF(M730&lt;112.5,"E",IF(M730&lt;157.5,"SE",IF(M730&lt;202.5,"S",IF(M730&lt;247.5,"SW",IF(M730&lt;292.5,"W",IF(M730&lt;337.5,"NW","N"))))))))))</f>
        <v>NE</v>
      </c>
      <c r="O730" s="20" t="str">
        <f t="shared" si="206"/>
        <v>.</v>
      </c>
      <c r="P730" s="20" t="str">
        <f t="shared" si="219"/>
        <v>.</v>
      </c>
      <c r="Q730" s="21">
        <f t="shared" si="221"/>
        <v>0</v>
      </c>
      <c r="R730" s="21">
        <f t="shared" si="222"/>
        <v>0</v>
      </c>
      <c r="S730" s="8">
        <v>0</v>
      </c>
      <c r="T730" s="21" t="s">
        <v>4</v>
      </c>
      <c r="U730" s="21" t="str">
        <f t="shared" si="217"/>
        <v>.</v>
      </c>
      <c r="V730" s="3" t="s">
        <v>7</v>
      </c>
      <c r="W730" s="3">
        <v>0</v>
      </c>
      <c r="X730" s="3" t="s">
        <v>4</v>
      </c>
      <c r="Y730" s="14">
        <v>2</v>
      </c>
      <c r="Z730" s="14">
        <v>1</v>
      </c>
      <c r="AA730" s="14">
        <v>0</v>
      </c>
      <c r="AB730" s="23">
        <f t="shared" si="220"/>
        <v>0</v>
      </c>
      <c r="AC730" s="3" t="s">
        <v>322</v>
      </c>
      <c r="AD730" s="25">
        <v>1</v>
      </c>
      <c r="AE730" s="20" t="str">
        <f t="shared" si="209"/>
        <v>.</v>
      </c>
      <c r="AF730" s="20" t="str">
        <f t="shared" si="210"/>
        <v>.</v>
      </c>
      <c r="AG730" s="20" t="str">
        <f t="shared" si="216"/>
        <v>.</v>
      </c>
      <c r="AH730" s="20" t="str">
        <f t="shared" si="211"/>
        <v>.</v>
      </c>
      <c r="AI730" s="20">
        <f t="shared" si="212"/>
        <v>70.710678118654741</v>
      </c>
      <c r="AJ730" s="20">
        <f t="shared" si="213"/>
        <v>70.710678118654755</v>
      </c>
      <c r="AK730" s="20" t="str">
        <f t="shared" si="214"/>
        <v>.</v>
      </c>
      <c r="AL730" s="19">
        <v>100</v>
      </c>
      <c r="AM730" s="23">
        <f t="shared" si="215"/>
        <v>30.48</v>
      </c>
      <c r="AN730" s="19">
        <v>0.78539816339744828</v>
      </c>
    </row>
    <row r="731" spans="1:40" ht="13.5" thickBot="1" x14ac:dyDescent="0.25">
      <c r="A731" s="5">
        <v>42574</v>
      </c>
      <c r="B731" s="3">
        <v>72</v>
      </c>
      <c r="C731" s="26" t="s">
        <v>359</v>
      </c>
      <c r="D731" s="6">
        <v>0.2986111111111111</v>
      </c>
      <c r="E731" s="13">
        <v>7</v>
      </c>
      <c r="F731" s="13">
        <f t="shared" si="203"/>
        <v>49.999999999999986</v>
      </c>
      <c r="G731" s="3" t="s">
        <v>4</v>
      </c>
      <c r="H731" s="3" t="s">
        <v>4</v>
      </c>
      <c r="I731" s="3">
        <v>23.7</v>
      </c>
      <c r="J731" s="20" t="str">
        <f t="shared" si="204"/>
        <v>.</v>
      </c>
      <c r="K731" s="20" t="str">
        <f t="shared" si="205"/>
        <v>.</v>
      </c>
      <c r="L731" s="20" t="str">
        <f t="shared" si="218"/>
        <v>.</v>
      </c>
      <c r="M731" s="3">
        <v>45</v>
      </c>
      <c r="N731" s="20" t="str">
        <f>IF(B731=B731, N730, IF(M731=".",".",IF(M731&lt;22.5,"N",IF(M731&lt;67.5,"NE",IF(M731&lt;112.5,"E",IF(M731&lt;157.5,"SE",IF(M731&lt;202.5,"S",IF(M731&lt;247.5,"SW",IF(M731&lt;292.5,"W",IF(M731&lt;337.5,"NW","N"))))))))))</f>
        <v>NE</v>
      </c>
      <c r="O731" s="20" t="str">
        <f t="shared" si="206"/>
        <v>.</v>
      </c>
      <c r="P731" s="20" t="str">
        <f t="shared" si="219"/>
        <v>.</v>
      </c>
      <c r="Q731" s="21">
        <f t="shared" si="221"/>
        <v>0</v>
      </c>
      <c r="R731" s="21">
        <f t="shared" si="222"/>
        <v>0</v>
      </c>
      <c r="S731" s="8">
        <v>0</v>
      </c>
      <c r="T731" s="21" t="s">
        <v>4</v>
      </c>
      <c r="U731" s="21" t="str">
        <f t="shared" si="217"/>
        <v>.</v>
      </c>
      <c r="V731" s="3" t="s">
        <v>7</v>
      </c>
      <c r="W731" s="3">
        <v>1</v>
      </c>
      <c r="X731" s="3" t="s">
        <v>76</v>
      </c>
      <c r="Y731" s="14">
        <v>2</v>
      </c>
      <c r="Z731" s="14">
        <v>1</v>
      </c>
      <c r="AA731" s="14">
        <v>0</v>
      </c>
      <c r="AB731" s="23">
        <f t="shared" si="220"/>
        <v>0</v>
      </c>
      <c r="AC731" s="3" t="s">
        <v>322</v>
      </c>
      <c r="AD731" s="25">
        <v>1</v>
      </c>
      <c r="AE731" s="20">
        <f t="shared" si="209"/>
        <v>0</v>
      </c>
      <c r="AF731" s="20">
        <f t="shared" si="210"/>
        <v>0</v>
      </c>
      <c r="AG731" s="20">
        <f t="shared" si="216"/>
        <v>1</v>
      </c>
      <c r="AH731" s="20">
        <f t="shared" si="211"/>
        <v>0</v>
      </c>
      <c r="AI731" s="20">
        <f t="shared" si="212"/>
        <v>70.710678118654741</v>
      </c>
      <c r="AJ731" s="20">
        <f t="shared" si="213"/>
        <v>70.710678118654755</v>
      </c>
      <c r="AK731" s="20">
        <f t="shared" si="214"/>
        <v>0</v>
      </c>
      <c r="AL731" s="19">
        <v>100</v>
      </c>
      <c r="AM731" s="23">
        <f t="shared" si="215"/>
        <v>30.48</v>
      </c>
      <c r="AN731" s="19">
        <v>0.78539816339744828</v>
      </c>
    </row>
    <row r="732" spans="1:40" ht="13.5" thickBot="1" x14ac:dyDescent="0.25">
      <c r="A732" s="5">
        <v>42574</v>
      </c>
      <c r="B732" s="3">
        <v>72</v>
      </c>
      <c r="C732" s="26" t="s">
        <v>359</v>
      </c>
      <c r="D732" s="6">
        <v>0.34236111111111112</v>
      </c>
      <c r="E732" s="13">
        <v>8</v>
      </c>
      <c r="F732" s="13">
        <f t="shared" si="203"/>
        <v>113</v>
      </c>
      <c r="G732" s="3" t="s">
        <v>4</v>
      </c>
      <c r="H732" s="3" t="s">
        <v>4</v>
      </c>
      <c r="I732" s="3">
        <v>31.5</v>
      </c>
      <c r="J732" s="20" t="str">
        <f t="shared" si="204"/>
        <v>.</v>
      </c>
      <c r="K732" s="20" t="str">
        <f t="shared" si="205"/>
        <v>.</v>
      </c>
      <c r="L732" s="20" t="str">
        <f t="shared" si="218"/>
        <v>.</v>
      </c>
      <c r="M732" s="3">
        <v>45</v>
      </c>
      <c r="N732" s="20" t="str">
        <f>IF(B732=B731, N731, IF(M732=".",".",IF(M732&lt;22.5,"N",IF(M732&lt;67.5,"NE",IF(M732&lt;112.5,"E",IF(M732&lt;157.5,"SE",IF(M732&lt;202.5,"S",IF(M732&lt;247.5,"SW",IF(M732&lt;292.5,"W",IF(M732&lt;337.5,"NW","N"))))))))))</f>
        <v>NE</v>
      </c>
      <c r="O732" s="20" t="str">
        <f t="shared" si="206"/>
        <v>.</v>
      </c>
      <c r="P732" s="20" t="str">
        <f t="shared" si="219"/>
        <v>.</v>
      </c>
      <c r="Q732" s="21">
        <f t="shared" si="221"/>
        <v>0</v>
      </c>
      <c r="R732" s="21">
        <f t="shared" si="222"/>
        <v>0</v>
      </c>
      <c r="S732" s="8">
        <v>0</v>
      </c>
      <c r="T732" s="21" t="s">
        <v>4</v>
      </c>
      <c r="U732" s="21" t="str">
        <f t="shared" si="217"/>
        <v>.</v>
      </c>
      <c r="V732" s="3" t="s">
        <v>7</v>
      </c>
      <c r="W732" s="3">
        <v>0</v>
      </c>
      <c r="X732" s="3" t="s">
        <v>84</v>
      </c>
      <c r="Y732" s="14">
        <v>2</v>
      </c>
      <c r="Z732" s="14">
        <v>1</v>
      </c>
      <c r="AA732" s="14">
        <v>0</v>
      </c>
      <c r="AB732" s="23">
        <f t="shared" si="220"/>
        <v>0</v>
      </c>
      <c r="AC732" s="3" t="s">
        <v>322</v>
      </c>
      <c r="AD732" s="25">
        <v>1</v>
      </c>
      <c r="AE732" s="20">
        <f t="shared" si="209"/>
        <v>0</v>
      </c>
      <c r="AF732" s="20">
        <f t="shared" si="210"/>
        <v>0</v>
      </c>
      <c r="AG732" s="20">
        <f t="shared" si="216"/>
        <v>1</v>
      </c>
      <c r="AH732" s="20">
        <f t="shared" si="211"/>
        <v>0</v>
      </c>
      <c r="AI732" s="20">
        <f t="shared" si="212"/>
        <v>70.710678118654741</v>
      </c>
      <c r="AJ732" s="20">
        <f t="shared" si="213"/>
        <v>70.710678118654755</v>
      </c>
      <c r="AK732" s="20">
        <f t="shared" si="214"/>
        <v>0</v>
      </c>
      <c r="AL732" s="19">
        <v>100</v>
      </c>
      <c r="AM732" s="23">
        <f t="shared" si="215"/>
        <v>30.48</v>
      </c>
      <c r="AN732" s="19">
        <v>0.78539816339744828</v>
      </c>
    </row>
    <row r="733" spans="1:40" ht="13.5" thickBot="1" x14ac:dyDescent="0.25">
      <c r="A733" s="5">
        <v>42574</v>
      </c>
      <c r="B733" s="3">
        <v>72</v>
      </c>
      <c r="C733" s="26" t="s">
        <v>359</v>
      </c>
      <c r="D733" s="6">
        <v>0.38750000000000001</v>
      </c>
      <c r="E733" s="13">
        <v>9</v>
      </c>
      <c r="F733" s="13">
        <f t="shared" si="203"/>
        <v>178</v>
      </c>
      <c r="G733" s="3" t="s">
        <v>4</v>
      </c>
      <c r="H733" s="3" t="s">
        <v>4</v>
      </c>
      <c r="I733" s="3">
        <v>33</v>
      </c>
      <c r="J733" s="20" t="str">
        <f t="shared" si="204"/>
        <v>.</v>
      </c>
      <c r="K733" s="20" t="str">
        <f t="shared" si="205"/>
        <v>.</v>
      </c>
      <c r="L733" s="20" t="str">
        <f t="shared" si="218"/>
        <v>.</v>
      </c>
      <c r="M733" s="3">
        <v>45</v>
      </c>
      <c r="N733" s="20" t="str">
        <f>IF(B733=B733, N732, IF(M733=".",".",IF(M733&lt;22.5,"N",IF(M733&lt;67.5,"NE",IF(M733&lt;112.5,"E",IF(M733&lt;157.5,"SE",IF(M733&lt;202.5,"S",IF(M733&lt;247.5,"SW",IF(M733&lt;292.5,"W",IF(M733&lt;337.5,"NW","N"))))))))))</f>
        <v>NE</v>
      </c>
      <c r="O733" s="20" t="str">
        <f t="shared" si="206"/>
        <v>.</v>
      </c>
      <c r="P733" s="20" t="str">
        <f t="shared" si="219"/>
        <v>.</v>
      </c>
      <c r="Q733" s="21">
        <f t="shared" si="221"/>
        <v>0</v>
      </c>
      <c r="R733" s="21">
        <f t="shared" si="222"/>
        <v>0</v>
      </c>
      <c r="S733" s="8">
        <v>0</v>
      </c>
      <c r="T733" s="21" t="s">
        <v>4</v>
      </c>
      <c r="U733" s="21" t="str">
        <f t="shared" si="217"/>
        <v>.</v>
      </c>
      <c r="V733" s="3" t="s">
        <v>7</v>
      </c>
      <c r="W733" s="3">
        <v>1.6</v>
      </c>
      <c r="X733" s="3" t="s">
        <v>108</v>
      </c>
      <c r="Y733" s="14">
        <v>2</v>
      </c>
      <c r="Z733" s="14">
        <v>1</v>
      </c>
      <c r="AA733" s="14">
        <v>0</v>
      </c>
      <c r="AB733" s="23">
        <f t="shared" si="220"/>
        <v>0</v>
      </c>
      <c r="AC733" s="3" t="s">
        <v>322</v>
      </c>
      <c r="AD733" s="25">
        <v>1</v>
      </c>
      <c r="AE733" s="20">
        <f t="shared" si="209"/>
        <v>0</v>
      </c>
      <c r="AF733" s="20">
        <f t="shared" si="210"/>
        <v>0</v>
      </c>
      <c r="AG733" s="20">
        <f t="shared" si="216"/>
        <v>1</v>
      </c>
      <c r="AH733" s="20">
        <f t="shared" si="211"/>
        <v>0</v>
      </c>
      <c r="AI733" s="20">
        <f t="shared" si="212"/>
        <v>70.710678118654741</v>
      </c>
      <c r="AJ733" s="20">
        <f t="shared" si="213"/>
        <v>70.710678118654755</v>
      </c>
      <c r="AK733" s="20">
        <f t="shared" si="214"/>
        <v>0</v>
      </c>
      <c r="AL733" s="19">
        <v>100</v>
      </c>
      <c r="AM733" s="23">
        <f t="shared" si="215"/>
        <v>30.48</v>
      </c>
      <c r="AN733" s="19">
        <v>0.78539816339744828</v>
      </c>
    </row>
    <row r="734" spans="1:40" ht="13.5" thickBot="1" x14ac:dyDescent="0.25">
      <c r="A734" s="5">
        <v>42574</v>
      </c>
      <c r="B734" s="3">
        <v>72</v>
      </c>
      <c r="C734" s="26" t="s">
        <v>359</v>
      </c>
      <c r="D734" s="6">
        <v>0.42083333333333334</v>
      </c>
      <c r="E734" s="13">
        <v>10</v>
      </c>
      <c r="F734" s="13">
        <f t="shared" si="203"/>
        <v>226</v>
      </c>
      <c r="G734" s="3" t="s">
        <v>4</v>
      </c>
      <c r="H734" s="3" t="s">
        <v>4</v>
      </c>
      <c r="I734" s="3">
        <v>35.299999999999997</v>
      </c>
      <c r="J734" s="20" t="str">
        <f t="shared" si="204"/>
        <v>.</v>
      </c>
      <c r="K734" s="20" t="str">
        <f t="shared" si="205"/>
        <v>.</v>
      </c>
      <c r="L734" s="20" t="str">
        <f t="shared" si="218"/>
        <v>.</v>
      </c>
      <c r="M734" s="3">
        <v>45</v>
      </c>
      <c r="N734" s="20" t="str">
        <f>IF(B734=B733, N733, IF(M734=".",".",IF(M734&lt;22.5,"N",IF(M734&lt;67.5,"NE",IF(M734&lt;112.5,"E",IF(M734&lt;157.5,"SE",IF(M734&lt;202.5,"S",IF(M734&lt;247.5,"SW",IF(M734&lt;292.5,"W",IF(M734&lt;337.5,"NW","N"))))))))))</f>
        <v>NE</v>
      </c>
      <c r="O734" s="20" t="str">
        <f t="shared" si="206"/>
        <v>.</v>
      </c>
      <c r="P734" s="20" t="str">
        <f t="shared" si="219"/>
        <v>.</v>
      </c>
      <c r="Q734" s="21">
        <f t="shared" si="221"/>
        <v>0</v>
      </c>
      <c r="R734" s="21">
        <f t="shared" si="222"/>
        <v>0</v>
      </c>
      <c r="S734" s="8">
        <v>0</v>
      </c>
      <c r="T734" s="21" t="s">
        <v>4</v>
      </c>
      <c r="U734" s="21" t="str">
        <f t="shared" si="217"/>
        <v>.</v>
      </c>
      <c r="V734" s="3" t="s">
        <v>7</v>
      </c>
      <c r="W734" s="3">
        <v>0.3</v>
      </c>
      <c r="X734" s="3" t="s">
        <v>13</v>
      </c>
      <c r="Y734" s="14">
        <v>2</v>
      </c>
      <c r="Z734" s="14">
        <v>1</v>
      </c>
      <c r="AA734" s="14">
        <v>0</v>
      </c>
      <c r="AB734" s="23">
        <f t="shared" si="220"/>
        <v>0</v>
      </c>
      <c r="AC734" s="3" t="s">
        <v>322</v>
      </c>
      <c r="AD734" s="25">
        <v>1</v>
      </c>
      <c r="AE734" s="20">
        <f t="shared" si="209"/>
        <v>0</v>
      </c>
      <c r="AF734" s="20">
        <f t="shared" si="210"/>
        <v>0</v>
      </c>
      <c r="AG734" s="20">
        <f t="shared" si="216"/>
        <v>1</v>
      </c>
      <c r="AH734" s="20">
        <f t="shared" si="211"/>
        <v>0</v>
      </c>
      <c r="AI734" s="20">
        <f t="shared" si="212"/>
        <v>70.710678118654741</v>
      </c>
      <c r="AJ734" s="20">
        <f t="shared" si="213"/>
        <v>70.710678118654755</v>
      </c>
      <c r="AK734" s="20">
        <f t="shared" si="214"/>
        <v>0</v>
      </c>
      <c r="AL734" s="19">
        <v>100</v>
      </c>
      <c r="AM734" s="23">
        <f t="shared" si="215"/>
        <v>30.48</v>
      </c>
      <c r="AN734" s="19">
        <v>0.78539816339744828</v>
      </c>
    </row>
    <row r="735" spans="1:40" ht="13.5" thickBot="1" x14ac:dyDescent="0.25">
      <c r="A735" s="5">
        <v>42574</v>
      </c>
      <c r="B735" s="3">
        <v>72</v>
      </c>
      <c r="C735" s="26" t="s">
        <v>359</v>
      </c>
      <c r="D735" s="6">
        <v>0.46180555555555558</v>
      </c>
      <c r="E735" s="13">
        <v>11</v>
      </c>
      <c r="F735" s="13">
        <f t="shared" si="203"/>
        <v>285</v>
      </c>
      <c r="G735" s="3">
        <v>31.6</v>
      </c>
      <c r="H735" s="3" t="s">
        <v>365</v>
      </c>
      <c r="I735" s="3">
        <v>34.200000000000003</v>
      </c>
      <c r="J735" s="20" t="str">
        <f t="shared" si="204"/>
        <v>.</v>
      </c>
      <c r="K735" s="20" t="str">
        <f t="shared" si="205"/>
        <v>.</v>
      </c>
      <c r="L735" s="20" t="str">
        <f t="shared" si="218"/>
        <v>.</v>
      </c>
      <c r="M735" s="3">
        <v>45</v>
      </c>
      <c r="N735" s="20" t="str">
        <f>IF(B735=B735, N734, IF(M735=".",".",IF(M735&lt;22.5,"N",IF(M735&lt;67.5,"NE",IF(M735&lt;112.5,"E",IF(M735&lt;157.5,"SE",IF(M735&lt;202.5,"S",IF(M735&lt;247.5,"SW",IF(M735&lt;292.5,"W",IF(M735&lt;337.5,"NW","N"))))))))))</f>
        <v>NE</v>
      </c>
      <c r="O735" s="20" t="str">
        <f t="shared" si="206"/>
        <v>.</v>
      </c>
      <c r="P735" s="20" t="str">
        <f t="shared" si="219"/>
        <v>.</v>
      </c>
      <c r="Q735" s="21">
        <f t="shared" si="221"/>
        <v>0</v>
      </c>
      <c r="R735" s="21">
        <f t="shared" si="222"/>
        <v>0</v>
      </c>
      <c r="S735" s="8">
        <v>0</v>
      </c>
      <c r="T735" s="21" t="s">
        <v>4</v>
      </c>
      <c r="U735" s="21" t="str">
        <f t="shared" si="217"/>
        <v>.</v>
      </c>
      <c r="V735" s="3" t="s">
        <v>88</v>
      </c>
      <c r="W735" s="3">
        <v>1.2</v>
      </c>
      <c r="X735" s="3" t="s">
        <v>180</v>
      </c>
      <c r="Y735" s="14">
        <v>2</v>
      </c>
      <c r="Z735" s="14">
        <v>1</v>
      </c>
      <c r="AA735" s="14">
        <v>0</v>
      </c>
      <c r="AB735" s="23">
        <f t="shared" si="220"/>
        <v>0</v>
      </c>
      <c r="AC735" s="3" t="s">
        <v>322</v>
      </c>
      <c r="AD735" s="25">
        <v>1</v>
      </c>
      <c r="AE735" s="20">
        <f t="shared" si="209"/>
        <v>0</v>
      </c>
      <c r="AF735" s="20">
        <f t="shared" si="210"/>
        <v>0</v>
      </c>
      <c r="AG735" s="20">
        <f t="shared" si="216"/>
        <v>1</v>
      </c>
      <c r="AH735" s="20">
        <f t="shared" si="211"/>
        <v>0</v>
      </c>
      <c r="AI735" s="20">
        <f t="shared" si="212"/>
        <v>70.710678118654741</v>
      </c>
      <c r="AJ735" s="20">
        <f t="shared" si="213"/>
        <v>70.710678118654755</v>
      </c>
      <c r="AK735" s="20">
        <f t="shared" si="214"/>
        <v>0</v>
      </c>
      <c r="AL735" s="19">
        <v>100</v>
      </c>
      <c r="AM735" s="23">
        <f t="shared" si="215"/>
        <v>30.48</v>
      </c>
      <c r="AN735" s="19">
        <v>0.78539816339744828</v>
      </c>
    </row>
    <row r="736" spans="1:40" ht="13.5" thickBot="1" x14ac:dyDescent="0.25">
      <c r="A736" s="5">
        <v>42574</v>
      </c>
      <c r="B736" s="3">
        <v>72</v>
      </c>
      <c r="C736" s="26" t="s">
        <v>359</v>
      </c>
      <c r="D736" s="6">
        <v>0.50277777777777777</v>
      </c>
      <c r="E736" s="13">
        <v>12</v>
      </c>
      <c r="F736" s="13">
        <f t="shared" si="203"/>
        <v>343.99999999999994</v>
      </c>
      <c r="G736" s="3">
        <v>31.2</v>
      </c>
      <c r="H736" s="3" t="s">
        <v>366</v>
      </c>
      <c r="I736" s="3">
        <v>33.200000000000003</v>
      </c>
      <c r="J736" s="20" t="str">
        <f t="shared" si="204"/>
        <v>.</v>
      </c>
      <c r="K736" s="20" t="str">
        <f t="shared" si="205"/>
        <v>.</v>
      </c>
      <c r="L736" s="20" t="str">
        <f t="shared" si="218"/>
        <v>.</v>
      </c>
      <c r="M736" s="3">
        <v>45</v>
      </c>
      <c r="N736" s="20" t="str">
        <f>IF(B736=B735, N735, IF(M736=".",".",IF(M736&lt;22.5,"N",IF(M736&lt;67.5,"NE",IF(M736&lt;112.5,"E",IF(M736&lt;157.5,"SE",IF(M736&lt;202.5,"S",IF(M736&lt;247.5,"SW",IF(M736&lt;292.5,"W",IF(M736&lt;337.5,"NW","N"))))))))))</f>
        <v>NE</v>
      </c>
      <c r="O736" s="20" t="str">
        <f t="shared" si="206"/>
        <v>.</v>
      </c>
      <c r="P736" s="20" t="str">
        <f t="shared" si="219"/>
        <v>.</v>
      </c>
      <c r="Q736" s="21">
        <f t="shared" si="221"/>
        <v>0</v>
      </c>
      <c r="R736" s="21">
        <f t="shared" si="222"/>
        <v>0</v>
      </c>
      <c r="S736" s="8">
        <v>0</v>
      </c>
      <c r="T736" s="21" t="s">
        <v>4</v>
      </c>
      <c r="U736" s="21" t="str">
        <f t="shared" si="217"/>
        <v>.</v>
      </c>
      <c r="V736" s="3" t="s">
        <v>6</v>
      </c>
      <c r="W736" s="3">
        <v>0.5</v>
      </c>
      <c r="X736" s="3" t="s">
        <v>13</v>
      </c>
      <c r="Y736" s="14">
        <v>2</v>
      </c>
      <c r="Z736" s="14">
        <v>1</v>
      </c>
      <c r="AA736" s="14">
        <v>0</v>
      </c>
      <c r="AB736" s="23">
        <f t="shared" si="220"/>
        <v>0</v>
      </c>
      <c r="AC736" s="3" t="s">
        <v>322</v>
      </c>
      <c r="AD736" s="25">
        <v>1</v>
      </c>
      <c r="AE736" s="20">
        <f t="shared" si="209"/>
        <v>0</v>
      </c>
      <c r="AF736" s="20">
        <f t="shared" si="210"/>
        <v>0</v>
      </c>
      <c r="AG736" s="20">
        <f t="shared" si="216"/>
        <v>1</v>
      </c>
      <c r="AH736" s="20">
        <f t="shared" si="211"/>
        <v>0</v>
      </c>
      <c r="AI736" s="20">
        <f t="shared" si="212"/>
        <v>70.710678118654741</v>
      </c>
      <c r="AJ736" s="20">
        <f t="shared" si="213"/>
        <v>70.710678118654755</v>
      </c>
      <c r="AK736" s="20">
        <f t="shared" si="214"/>
        <v>0</v>
      </c>
      <c r="AL736" s="19">
        <v>100</v>
      </c>
      <c r="AM736" s="23">
        <f t="shared" si="215"/>
        <v>30.48</v>
      </c>
      <c r="AN736" s="19">
        <v>0.78539816339744828</v>
      </c>
    </row>
    <row r="737" spans="1:40" ht="13.5" thickBot="1" x14ac:dyDescent="0.25">
      <c r="A737" s="5">
        <v>42574</v>
      </c>
      <c r="B737" s="3">
        <v>72</v>
      </c>
      <c r="C737" s="26" t="s">
        <v>359</v>
      </c>
      <c r="D737" s="6">
        <v>0.54305555555555551</v>
      </c>
      <c r="E737" s="13">
        <v>13</v>
      </c>
      <c r="F737" s="13">
        <f t="shared" si="203"/>
        <v>401.99999999999989</v>
      </c>
      <c r="G737" s="3">
        <v>28.5</v>
      </c>
      <c r="H737" s="3" t="s">
        <v>366</v>
      </c>
      <c r="I737" s="3">
        <v>30.5</v>
      </c>
      <c r="J737" s="20" t="str">
        <f t="shared" si="204"/>
        <v>.</v>
      </c>
      <c r="K737" s="20" t="str">
        <f t="shared" si="205"/>
        <v>.</v>
      </c>
      <c r="L737" s="20" t="str">
        <f t="shared" si="218"/>
        <v>.</v>
      </c>
      <c r="M737" s="3">
        <v>45</v>
      </c>
      <c r="N737" s="20" t="str">
        <f>IF(B737=B736, N736, IF(M737=".",".",IF(M737&lt;22.5,"N",IF(M737&lt;67.5,"NE",IF(M737&lt;112.5,"E",IF(M737&lt;157.5,"SE",IF(M737&lt;202.5,"S",IF(M737&lt;247.5,"SW",IF(M737&lt;292.5,"W",IF(M737&lt;337.5,"NW","N"))))))))))</f>
        <v>NE</v>
      </c>
      <c r="O737" s="20" t="str">
        <f t="shared" si="206"/>
        <v>.</v>
      </c>
      <c r="P737" s="20" t="str">
        <f t="shared" si="219"/>
        <v>.</v>
      </c>
      <c r="Q737" s="21">
        <f t="shared" si="221"/>
        <v>0</v>
      </c>
      <c r="R737" s="21">
        <f t="shared" si="222"/>
        <v>0</v>
      </c>
      <c r="S737" s="8">
        <v>0</v>
      </c>
      <c r="T737" s="21" t="s">
        <v>4</v>
      </c>
      <c r="U737" s="21" t="str">
        <f t="shared" si="217"/>
        <v>.</v>
      </c>
      <c r="V737" s="3" t="s">
        <v>6</v>
      </c>
      <c r="W737" s="3">
        <v>0.1</v>
      </c>
      <c r="X737" s="3" t="s">
        <v>43</v>
      </c>
      <c r="Y737" s="14">
        <v>0</v>
      </c>
      <c r="Z737" s="14">
        <v>0</v>
      </c>
      <c r="AA737" s="14">
        <v>1</v>
      </c>
      <c r="AB737" s="23">
        <f t="shared" si="220"/>
        <v>1</v>
      </c>
      <c r="AC737" s="3" t="s">
        <v>322</v>
      </c>
      <c r="AD737" s="25">
        <v>1</v>
      </c>
      <c r="AE737" s="20">
        <f t="shared" si="209"/>
        <v>0</v>
      </c>
      <c r="AF737" s="20">
        <f t="shared" si="210"/>
        <v>0</v>
      </c>
      <c r="AG737" s="20">
        <f t="shared" si="216"/>
        <v>1</v>
      </c>
      <c r="AH737" s="20">
        <f t="shared" si="211"/>
        <v>0</v>
      </c>
      <c r="AI737" s="20">
        <f t="shared" si="212"/>
        <v>70.710678118654741</v>
      </c>
      <c r="AJ737" s="20">
        <f t="shared" si="213"/>
        <v>70.710678118654755</v>
      </c>
      <c r="AK737" s="20">
        <f t="shared" si="214"/>
        <v>0</v>
      </c>
      <c r="AL737" s="19">
        <v>100</v>
      </c>
      <c r="AM737" s="23">
        <f t="shared" si="215"/>
        <v>30.48</v>
      </c>
      <c r="AN737" s="19">
        <v>0.78539816339744828</v>
      </c>
    </row>
    <row r="738" spans="1:40" ht="13.5" thickBot="1" x14ac:dyDescent="0.25">
      <c r="A738" s="5">
        <v>42574</v>
      </c>
      <c r="B738" s="3">
        <v>72</v>
      </c>
      <c r="C738" s="26" t="s">
        <v>359</v>
      </c>
      <c r="D738" s="6">
        <v>0.58472222222222225</v>
      </c>
      <c r="E738" s="13">
        <v>14</v>
      </c>
      <c r="F738" s="13">
        <f t="shared" si="203"/>
        <v>462</v>
      </c>
      <c r="G738" s="3">
        <v>28.1</v>
      </c>
      <c r="H738" s="3" t="s">
        <v>366</v>
      </c>
      <c r="I738" s="3">
        <v>28.6</v>
      </c>
      <c r="J738" s="20" t="str">
        <f t="shared" si="204"/>
        <v>.</v>
      </c>
      <c r="K738" s="20" t="str">
        <f t="shared" si="205"/>
        <v>.</v>
      </c>
      <c r="L738" s="20" t="str">
        <f t="shared" si="218"/>
        <v>.</v>
      </c>
      <c r="M738" s="3">
        <v>45</v>
      </c>
      <c r="N738" s="20" t="str">
        <f>IF(B738=B738, N737, IF(M738=".",".",IF(M738&lt;22.5,"N",IF(M738&lt;67.5,"NE",IF(M738&lt;112.5,"E",IF(M738&lt;157.5,"SE",IF(M738&lt;202.5,"S",IF(M738&lt;247.5,"SW",IF(M738&lt;292.5,"W",IF(M738&lt;337.5,"NW","N"))))))))))</f>
        <v>NE</v>
      </c>
      <c r="O738" s="20" t="str">
        <f t="shared" si="206"/>
        <v>.</v>
      </c>
      <c r="P738" s="20" t="str">
        <f t="shared" si="219"/>
        <v>.</v>
      </c>
      <c r="Q738" s="21">
        <f t="shared" si="221"/>
        <v>0</v>
      </c>
      <c r="R738" s="21">
        <f t="shared" si="222"/>
        <v>0</v>
      </c>
      <c r="S738" s="8">
        <v>0</v>
      </c>
      <c r="T738" s="21" t="s">
        <v>4</v>
      </c>
      <c r="U738" s="21" t="str">
        <f t="shared" si="217"/>
        <v>.</v>
      </c>
      <c r="V738" s="3" t="s">
        <v>6</v>
      </c>
      <c r="W738" s="3">
        <v>0</v>
      </c>
      <c r="X738" s="3" t="s">
        <v>43</v>
      </c>
      <c r="Y738" s="14">
        <v>0</v>
      </c>
      <c r="Z738" s="14">
        <v>0</v>
      </c>
      <c r="AA738" s="14">
        <v>1</v>
      </c>
      <c r="AB738" s="23" t="str">
        <f t="shared" si="220"/>
        <v>.</v>
      </c>
      <c r="AC738" s="3" t="s">
        <v>322</v>
      </c>
      <c r="AD738" s="25">
        <v>1</v>
      </c>
      <c r="AE738" s="20">
        <f t="shared" si="209"/>
        <v>0</v>
      </c>
      <c r="AF738" s="20">
        <f t="shared" si="210"/>
        <v>0</v>
      </c>
      <c r="AG738" s="20">
        <f t="shared" si="216"/>
        <v>1</v>
      </c>
      <c r="AH738" s="20">
        <f t="shared" si="211"/>
        <v>0</v>
      </c>
      <c r="AI738" s="20">
        <f t="shared" si="212"/>
        <v>70.710678118654741</v>
      </c>
      <c r="AJ738" s="20">
        <f t="shared" si="213"/>
        <v>70.710678118654755</v>
      </c>
      <c r="AK738" s="20">
        <f t="shared" si="214"/>
        <v>0</v>
      </c>
      <c r="AL738" s="19">
        <v>100</v>
      </c>
      <c r="AM738" s="23">
        <f t="shared" si="215"/>
        <v>30.48</v>
      </c>
      <c r="AN738" s="19">
        <v>0.78539816339744828</v>
      </c>
    </row>
    <row r="739" spans="1:40" ht="13.5" thickBot="1" x14ac:dyDescent="0.25">
      <c r="A739" s="5">
        <v>42574</v>
      </c>
      <c r="B739" s="3">
        <v>72</v>
      </c>
      <c r="C739" s="26" t="s">
        <v>359</v>
      </c>
      <c r="D739" s="6">
        <v>0.62777777777777777</v>
      </c>
      <c r="E739" s="13">
        <v>15</v>
      </c>
      <c r="F739" s="13">
        <f t="shared" si="203"/>
        <v>524</v>
      </c>
      <c r="G739" s="3">
        <v>25.3</v>
      </c>
      <c r="H739" s="3" t="s">
        <v>366</v>
      </c>
      <c r="I739" s="3">
        <v>26.7</v>
      </c>
      <c r="J739" s="20" t="str">
        <f t="shared" si="204"/>
        <v>.</v>
      </c>
      <c r="K739" s="20" t="str">
        <f t="shared" si="205"/>
        <v>.</v>
      </c>
      <c r="L739" s="20" t="str">
        <f t="shared" si="218"/>
        <v>.</v>
      </c>
      <c r="M739" s="3">
        <v>45</v>
      </c>
      <c r="N739" s="20" t="str">
        <f>IF(B739=B738, N738, IF(M739=".",".",IF(M739&lt;22.5,"N",IF(M739&lt;67.5,"NE",IF(M739&lt;112.5,"E",IF(M739&lt;157.5,"SE",IF(M739&lt;202.5,"S",IF(M739&lt;247.5,"SW",IF(M739&lt;292.5,"W",IF(M739&lt;337.5,"NW","N"))))))))))</f>
        <v>NE</v>
      </c>
      <c r="O739" s="20" t="str">
        <f t="shared" si="206"/>
        <v>.</v>
      </c>
      <c r="P739" s="20" t="str">
        <f t="shared" si="219"/>
        <v>.</v>
      </c>
      <c r="Q739" s="21">
        <f t="shared" si="221"/>
        <v>0</v>
      </c>
      <c r="R739" s="21">
        <f t="shared" si="222"/>
        <v>0</v>
      </c>
      <c r="S739" s="8">
        <v>0</v>
      </c>
      <c r="T739" s="21" t="s">
        <v>4</v>
      </c>
      <c r="U739" s="21" t="str">
        <f t="shared" si="217"/>
        <v>.</v>
      </c>
      <c r="V739" s="3" t="s">
        <v>6</v>
      </c>
      <c r="W739" s="3">
        <v>3.9</v>
      </c>
      <c r="X739" s="3" t="s">
        <v>43</v>
      </c>
      <c r="Y739" s="14">
        <v>0</v>
      </c>
      <c r="Z739" s="14">
        <v>0</v>
      </c>
      <c r="AA739" s="14">
        <v>1</v>
      </c>
      <c r="AB739" s="23" t="str">
        <f t="shared" si="220"/>
        <v>.</v>
      </c>
      <c r="AC739" s="3" t="s">
        <v>322</v>
      </c>
      <c r="AD739" s="25">
        <v>1</v>
      </c>
      <c r="AE739" s="20">
        <f t="shared" si="209"/>
        <v>0</v>
      </c>
      <c r="AF739" s="20">
        <f t="shared" si="210"/>
        <v>0</v>
      </c>
      <c r="AG739" s="20">
        <f t="shared" si="216"/>
        <v>1</v>
      </c>
      <c r="AH739" s="20">
        <f t="shared" si="211"/>
        <v>0</v>
      </c>
      <c r="AI739" s="20">
        <f t="shared" si="212"/>
        <v>70.710678118654741</v>
      </c>
      <c r="AJ739" s="20">
        <f t="shared" si="213"/>
        <v>70.710678118654755</v>
      </c>
      <c r="AK739" s="20">
        <f t="shared" si="214"/>
        <v>0</v>
      </c>
      <c r="AL739" s="19">
        <v>100</v>
      </c>
      <c r="AM739" s="23">
        <f t="shared" si="215"/>
        <v>30.48</v>
      </c>
      <c r="AN739" s="19">
        <v>0.78539816339744828</v>
      </c>
    </row>
    <row r="740" spans="1:40" ht="13.5" thickBot="1" x14ac:dyDescent="0.25">
      <c r="A740" s="5">
        <v>42574</v>
      </c>
      <c r="B740" s="3">
        <v>72</v>
      </c>
      <c r="C740" s="26" t="s">
        <v>359</v>
      </c>
      <c r="D740" s="6">
        <v>0.66736111111111107</v>
      </c>
      <c r="E740" s="13">
        <v>16</v>
      </c>
      <c r="F740" s="13">
        <f t="shared" si="203"/>
        <v>581</v>
      </c>
      <c r="G740" s="3">
        <v>24.9</v>
      </c>
      <c r="H740" s="3" t="s">
        <v>366</v>
      </c>
      <c r="I740" s="3">
        <v>26</v>
      </c>
      <c r="J740" s="20" t="str">
        <f t="shared" si="204"/>
        <v>.</v>
      </c>
      <c r="K740" s="20" t="str">
        <f t="shared" si="205"/>
        <v>.</v>
      </c>
      <c r="L740" s="20" t="str">
        <f t="shared" si="218"/>
        <v>.</v>
      </c>
      <c r="M740" s="3">
        <v>45</v>
      </c>
      <c r="N740" s="20" t="str">
        <f>IF(B740=B740, N739, IF(M740=".",".",IF(M740&lt;22.5,"N",IF(M740&lt;67.5,"NE",IF(M740&lt;112.5,"E",IF(M740&lt;157.5,"SE",IF(M740&lt;202.5,"S",IF(M740&lt;247.5,"SW",IF(M740&lt;292.5,"W",IF(M740&lt;337.5,"NW","N"))))))))))</f>
        <v>NE</v>
      </c>
      <c r="O740" s="20" t="str">
        <f t="shared" si="206"/>
        <v>.</v>
      </c>
      <c r="P740" s="20" t="str">
        <f t="shared" si="219"/>
        <v>.</v>
      </c>
      <c r="Q740" s="21">
        <f t="shared" si="221"/>
        <v>0</v>
      </c>
      <c r="R740" s="21">
        <f t="shared" si="222"/>
        <v>0</v>
      </c>
      <c r="S740" s="8">
        <v>0</v>
      </c>
      <c r="T740" s="21">
        <f>SQRT((AJ740-AJ730)^2+(AI740-AI730)^2)</f>
        <v>0</v>
      </c>
      <c r="U740" s="21">
        <f t="shared" si="217"/>
        <v>0</v>
      </c>
      <c r="V740" s="3" t="s">
        <v>6</v>
      </c>
      <c r="W740" s="3">
        <v>0</v>
      </c>
      <c r="X740" s="3" t="s">
        <v>43</v>
      </c>
      <c r="Y740" s="14">
        <v>0</v>
      </c>
      <c r="Z740" s="14">
        <v>0</v>
      </c>
      <c r="AA740" s="14">
        <v>1</v>
      </c>
      <c r="AB740" s="23" t="str">
        <f t="shared" si="220"/>
        <v>.</v>
      </c>
      <c r="AC740" s="3" t="s">
        <v>322</v>
      </c>
      <c r="AD740" s="25">
        <v>1</v>
      </c>
      <c r="AE740" s="20">
        <f t="shared" si="209"/>
        <v>0</v>
      </c>
      <c r="AF740" s="20">
        <f t="shared" si="210"/>
        <v>0</v>
      </c>
      <c r="AG740" s="20">
        <f t="shared" si="216"/>
        <v>1</v>
      </c>
      <c r="AH740" s="20">
        <f t="shared" si="211"/>
        <v>0</v>
      </c>
      <c r="AI740" s="20">
        <f t="shared" si="212"/>
        <v>70.710678118654741</v>
      </c>
      <c r="AJ740" s="20">
        <f t="shared" si="213"/>
        <v>70.710678118654755</v>
      </c>
      <c r="AK740" s="20">
        <f t="shared" si="214"/>
        <v>0</v>
      </c>
      <c r="AL740" s="19">
        <v>100</v>
      </c>
      <c r="AM740" s="23">
        <f t="shared" si="215"/>
        <v>30.48</v>
      </c>
      <c r="AN740" s="19">
        <v>0.78539816339744828</v>
      </c>
    </row>
    <row r="741" spans="1:40" ht="13.5" thickBot="1" x14ac:dyDescent="0.25">
      <c r="A741" s="5">
        <v>42574</v>
      </c>
      <c r="B741" s="3">
        <v>73</v>
      </c>
      <c r="C741" s="26" t="s">
        <v>359</v>
      </c>
      <c r="D741" s="6">
        <v>0.2638888888888889</v>
      </c>
      <c r="E741" s="13">
        <v>6</v>
      </c>
      <c r="F741" s="13">
        <f t="shared" si="203"/>
        <v>0</v>
      </c>
      <c r="G741" s="3" t="s">
        <v>4</v>
      </c>
      <c r="H741" s="3" t="s">
        <v>4</v>
      </c>
      <c r="I741" s="3">
        <v>21.6</v>
      </c>
      <c r="J741" s="20" t="str">
        <f t="shared" si="204"/>
        <v>.</v>
      </c>
      <c r="K741" s="20" t="str">
        <f t="shared" si="205"/>
        <v>.</v>
      </c>
      <c r="L741" s="20" t="str">
        <f t="shared" si="218"/>
        <v>.</v>
      </c>
      <c r="M741" s="3">
        <v>45</v>
      </c>
      <c r="N741" s="20" t="str">
        <f>IF(B741=B740, N740, IF(M741=".",".",IF(M741&lt;22.5,"N",IF(M741&lt;67.5,"NE",IF(M741&lt;112.5,"E",IF(M741&lt;157.5,"SE",IF(M741&lt;202.5,"S",IF(M741&lt;247.5,"SW",IF(M741&lt;292.5,"W",IF(M741&lt;337.5,"NW","N"))))))))))</f>
        <v>NE</v>
      </c>
      <c r="O741" s="20" t="str">
        <f t="shared" si="206"/>
        <v>.</v>
      </c>
      <c r="P741" s="20" t="str">
        <f t="shared" si="219"/>
        <v>.</v>
      </c>
      <c r="Q741" s="21">
        <f t="shared" si="221"/>
        <v>0</v>
      </c>
      <c r="R741" s="21">
        <f t="shared" si="222"/>
        <v>0</v>
      </c>
      <c r="S741" s="8">
        <v>0</v>
      </c>
      <c r="T741" s="21" t="s">
        <v>4</v>
      </c>
      <c r="U741" s="21" t="str">
        <f t="shared" si="217"/>
        <v>.</v>
      </c>
      <c r="V741" s="3" t="s">
        <v>8</v>
      </c>
      <c r="W741" s="3">
        <v>0</v>
      </c>
      <c r="X741" s="3" t="s">
        <v>4</v>
      </c>
      <c r="Y741" s="14">
        <v>2</v>
      </c>
      <c r="Z741" s="14">
        <v>1</v>
      </c>
      <c r="AA741" s="14">
        <v>0</v>
      </c>
      <c r="AB741" s="23">
        <f t="shared" si="220"/>
        <v>0</v>
      </c>
      <c r="AC741" s="3" t="s">
        <v>323</v>
      </c>
      <c r="AD741" s="25">
        <v>1</v>
      </c>
      <c r="AE741" s="20" t="str">
        <f t="shared" si="209"/>
        <v>.</v>
      </c>
      <c r="AF741" s="20" t="str">
        <f t="shared" si="210"/>
        <v>.</v>
      </c>
      <c r="AG741" s="20" t="str">
        <f t="shared" si="216"/>
        <v>.</v>
      </c>
      <c r="AH741" s="20" t="str">
        <f t="shared" si="211"/>
        <v>.</v>
      </c>
      <c r="AI741" s="20">
        <f t="shared" si="212"/>
        <v>70.710678118654741</v>
      </c>
      <c r="AJ741" s="20">
        <f t="shared" si="213"/>
        <v>70.710678118654755</v>
      </c>
      <c r="AK741" s="20" t="str">
        <f t="shared" si="214"/>
        <v>.</v>
      </c>
      <c r="AL741" s="19">
        <v>100</v>
      </c>
      <c r="AM741" s="23">
        <f t="shared" si="215"/>
        <v>30.48</v>
      </c>
      <c r="AN741" s="19">
        <v>0.78539816339744828</v>
      </c>
    </row>
    <row r="742" spans="1:40" ht="13.5" thickBot="1" x14ac:dyDescent="0.25">
      <c r="A742" s="5">
        <v>42574</v>
      </c>
      <c r="B742" s="3">
        <v>73</v>
      </c>
      <c r="C742" s="26" t="s">
        <v>359</v>
      </c>
      <c r="D742" s="6">
        <v>0.2986111111111111</v>
      </c>
      <c r="E742" s="13">
        <v>7</v>
      </c>
      <c r="F742" s="13">
        <f t="shared" si="203"/>
        <v>49.999999999999986</v>
      </c>
      <c r="G742" s="3" t="s">
        <v>4</v>
      </c>
      <c r="H742" s="3" t="s">
        <v>4</v>
      </c>
      <c r="I742" s="3">
        <v>23.7</v>
      </c>
      <c r="J742" s="20" t="str">
        <f t="shared" si="204"/>
        <v>.</v>
      </c>
      <c r="K742" s="20" t="str">
        <f t="shared" si="205"/>
        <v>.</v>
      </c>
      <c r="L742" s="20" t="str">
        <f t="shared" si="218"/>
        <v>.</v>
      </c>
      <c r="M742" s="3">
        <v>45</v>
      </c>
      <c r="N742" s="20" t="str">
        <f>IF(B742=B742, N741, IF(M742=".",".",IF(M742&lt;22.5,"N",IF(M742&lt;67.5,"NE",IF(M742&lt;112.5,"E",IF(M742&lt;157.5,"SE",IF(M742&lt;202.5,"S",IF(M742&lt;247.5,"SW",IF(M742&lt;292.5,"W",IF(M742&lt;337.5,"NW","N"))))))))))</f>
        <v>NE</v>
      </c>
      <c r="O742" s="20" t="str">
        <f t="shared" si="206"/>
        <v>.</v>
      </c>
      <c r="P742" s="20" t="str">
        <f t="shared" si="219"/>
        <v>.</v>
      </c>
      <c r="Q742" s="21">
        <f t="shared" si="221"/>
        <v>0</v>
      </c>
      <c r="R742" s="21">
        <f t="shared" si="222"/>
        <v>0</v>
      </c>
      <c r="S742" s="8">
        <v>0</v>
      </c>
      <c r="T742" s="21" t="s">
        <v>4</v>
      </c>
      <c r="U742" s="21" t="str">
        <f t="shared" si="217"/>
        <v>.</v>
      </c>
      <c r="V742" s="3" t="s">
        <v>8</v>
      </c>
      <c r="W742" s="3">
        <v>1.4</v>
      </c>
      <c r="X742" s="3" t="s">
        <v>75</v>
      </c>
      <c r="Y742" s="14">
        <v>2</v>
      </c>
      <c r="Z742" s="14">
        <v>1</v>
      </c>
      <c r="AA742" s="14">
        <v>0</v>
      </c>
      <c r="AB742" s="23">
        <f t="shared" si="220"/>
        <v>0</v>
      </c>
      <c r="AC742" s="3" t="s">
        <v>323</v>
      </c>
      <c r="AD742" s="25">
        <v>1</v>
      </c>
      <c r="AE742" s="20">
        <f t="shared" si="209"/>
        <v>0</v>
      </c>
      <c r="AF742" s="20">
        <f t="shared" si="210"/>
        <v>0</v>
      </c>
      <c r="AG742" s="20">
        <f t="shared" si="216"/>
        <v>1</v>
      </c>
      <c r="AH742" s="20">
        <f t="shared" si="211"/>
        <v>0</v>
      </c>
      <c r="AI742" s="20">
        <f t="shared" si="212"/>
        <v>70.710678118654741</v>
      </c>
      <c r="AJ742" s="20">
        <f t="shared" si="213"/>
        <v>70.710678118654755</v>
      </c>
      <c r="AK742" s="20">
        <f t="shared" si="214"/>
        <v>0</v>
      </c>
      <c r="AL742" s="19">
        <v>100</v>
      </c>
      <c r="AM742" s="23">
        <f t="shared" si="215"/>
        <v>30.48</v>
      </c>
      <c r="AN742" s="19">
        <v>0.78539816339744828</v>
      </c>
    </row>
    <row r="743" spans="1:40" ht="13.5" thickBot="1" x14ac:dyDescent="0.25">
      <c r="A743" s="5">
        <v>42574</v>
      </c>
      <c r="B743" s="3">
        <v>73</v>
      </c>
      <c r="C743" s="26" t="s">
        <v>359</v>
      </c>
      <c r="D743" s="6">
        <v>0.34236111111111112</v>
      </c>
      <c r="E743" s="13">
        <v>8</v>
      </c>
      <c r="F743" s="13">
        <f t="shared" si="203"/>
        <v>113</v>
      </c>
      <c r="G743" s="3" t="s">
        <v>4</v>
      </c>
      <c r="H743" s="3" t="s">
        <v>4</v>
      </c>
      <c r="I743" s="3">
        <v>31.5</v>
      </c>
      <c r="J743" s="20" t="str">
        <f t="shared" si="204"/>
        <v>.</v>
      </c>
      <c r="K743" s="20" t="str">
        <f t="shared" si="205"/>
        <v>.</v>
      </c>
      <c r="L743" s="20" t="str">
        <f t="shared" si="218"/>
        <v>.</v>
      </c>
      <c r="M743" s="3">
        <v>45</v>
      </c>
      <c r="N743" s="20" t="str">
        <f>IF(B743=B742, N742, IF(M743=".",".",IF(M743&lt;22.5,"N",IF(M743&lt;67.5,"NE",IF(M743&lt;112.5,"E",IF(M743&lt;157.5,"SE",IF(M743&lt;202.5,"S",IF(M743&lt;247.5,"SW",IF(M743&lt;292.5,"W",IF(M743&lt;337.5,"NW","N"))))))))))</f>
        <v>NE</v>
      </c>
      <c r="O743" s="20" t="str">
        <f t="shared" si="206"/>
        <v>.</v>
      </c>
      <c r="P743" s="20" t="str">
        <f t="shared" si="219"/>
        <v>.</v>
      </c>
      <c r="Q743" s="21">
        <f t="shared" si="221"/>
        <v>0</v>
      </c>
      <c r="R743" s="21">
        <f t="shared" si="222"/>
        <v>0</v>
      </c>
      <c r="S743" s="8">
        <v>1</v>
      </c>
      <c r="T743" s="21" t="s">
        <v>4</v>
      </c>
      <c r="U743" s="21" t="str">
        <f t="shared" si="217"/>
        <v>.</v>
      </c>
      <c r="V743" s="3" t="s">
        <v>8</v>
      </c>
      <c r="W743" s="3">
        <v>0</v>
      </c>
      <c r="X743" s="3" t="s">
        <v>83</v>
      </c>
      <c r="Y743" s="14">
        <v>2</v>
      </c>
      <c r="Z743" s="14">
        <v>1</v>
      </c>
      <c r="AA743" s="14">
        <v>0</v>
      </c>
      <c r="AB743" s="23">
        <f t="shared" si="220"/>
        <v>0</v>
      </c>
      <c r="AC743" s="3" t="s">
        <v>323</v>
      </c>
      <c r="AD743" s="25">
        <v>1</v>
      </c>
      <c r="AE743" s="20">
        <f t="shared" si="209"/>
        <v>0</v>
      </c>
      <c r="AF743" s="20">
        <f t="shared" si="210"/>
        <v>0</v>
      </c>
      <c r="AG743" s="20">
        <f t="shared" si="216"/>
        <v>1</v>
      </c>
      <c r="AH743" s="20">
        <f t="shared" si="211"/>
        <v>0</v>
      </c>
      <c r="AI743" s="20">
        <f t="shared" si="212"/>
        <v>70.710678118654741</v>
      </c>
      <c r="AJ743" s="20">
        <f t="shared" si="213"/>
        <v>70.710678118654755</v>
      </c>
      <c r="AK743" s="20">
        <f t="shared" si="214"/>
        <v>0</v>
      </c>
      <c r="AL743" s="19">
        <v>100</v>
      </c>
      <c r="AM743" s="23">
        <f t="shared" si="215"/>
        <v>30.48</v>
      </c>
      <c r="AN743" s="19">
        <v>0.78539816339744828</v>
      </c>
    </row>
    <row r="744" spans="1:40" ht="13.5" thickBot="1" x14ac:dyDescent="0.25">
      <c r="A744" s="5">
        <v>42574</v>
      </c>
      <c r="B744" s="3">
        <v>73</v>
      </c>
      <c r="C744" s="26" t="s">
        <v>359</v>
      </c>
      <c r="D744" s="6">
        <v>0.38750000000000001</v>
      </c>
      <c r="E744" s="13">
        <v>9</v>
      </c>
      <c r="F744" s="13">
        <f t="shared" si="203"/>
        <v>178</v>
      </c>
      <c r="G744" s="3">
        <v>34.200000000000003</v>
      </c>
      <c r="H744" s="3" t="s">
        <v>365</v>
      </c>
      <c r="I744" s="3">
        <v>33</v>
      </c>
      <c r="J744" s="20">
        <f t="shared" si="204"/>
        <v>2.3561944901923448</v>
      </c>
      <c r="K744" s="20">
        <f t="shared" si="205"/>
        <v>225</v>
      </c>
      <c r="L744" s="20">
        <f>(K744-MOD(M743+180,360))</f>
        <v>0</v>
      </c>
      <c r="M744" s="3">
        <v>45</v>
      </c>
      <c r="N744" s="20" t="str">
        <f>IF(B744=B744, N743, IF(M744=".",".",IF(M744&lt;22.5,"N",IF(M744&lt;67.5,"NE",IF(M744&lt;112.5,"E",IF(M744&lt;157.5,"SE",IF(M744&lt;202.5,"S",IF(M744&lt;247.5,"SW",IF(M744&lt;292.5,"W",IF(M744&lt;337.5,"NW","N"))))))))))</f>
        <v>NE</v>
      </c>
      <c r="O744" s="20" t="str">
        <f t="shared" si="206"/>
        <v>SW</v>
      </c>
      <c r="P744" s="20">
        <f t="shared" si="219"/>
        <v>6</v>
      </c>
      <c r="Q744" s="21">
        <f t="shared" si="221"/>
        <v>1.999999999999996</v>
      </c>
      <c r="R744" s="21">
        <f t="shared" si="222"/>
        <v>1.999999999999996</v>
      </c>
      <c r="S744" s="8">
        <v>1</v>
      </c>
      <c r="T744" s="21" t="s">
        <v>4</v>
      </c>
      <c r="U744" s="21" t="str">
        <f t="shared" si="217"/>
        <v>.</v>
      </c>
      <c r="V744" s="3" t="s">
        <v>88</v>
      </c>
      <c r="W744" s="3">
        <v>1.6</v>
      </c>
      <c r="X744" s="3" t="s">
        <v>106</v>
      </c>
      <c r="Y744" s="14">
        <v>2</v>
      </c>
      <c r="Z744" s="14">
        <v>1</v>
      </c>
      <c r="AA744" s="14">
        <v>0</v>
      </c>
      <c r="AB744" s="23">
        <f t="shared" si="220"/>
        <v>0</v>
      </c>
      <c r="AC744" s="3" t="s">
        <v>323</v>
      </c>
      <c r="AD744" s="25">
        <v>1</v>
      </c>
      <c r="AE744" s="20">
        <f t="shared" si="209"/>
        <v>-1.4142135623730923</v>
      </c>
      <c r="AF744" s="20">
        <f t="shared" si="210"/>
        <v>-1.4142135623730923</v>
      </c>
      <c r="AG744" s="20">
        <f t="shared" si="216"/>
        <v>1</v>
      </c>
      <c r="AH744" s="20">
        <f t="shared" si="211"/>
        <v>1.999999999999996</v>
      </c>
      <c r="AI744" s="20">
        <f t="shared" si="212"/>
        <v>69.296464556281649</v>
      </c>
      <c r="AJ744" s="20">
        <f t="shared" si="213"/>
        <v>69.296464556281663</v>
      </c>
      <c r="AK744" s="20">
        <f t="shared" si="214"/>
        <v>-1.4142135623730923</v>
      </c>
      <c r="AL744" s="19">
        <v>98</v>
      </c>
      <c r="AM744" s="23">
        <f t="shared" si="215"/>
        <v>29.8704</v>
      </c>
      <c r="AN744" s="19">
        <v>0.78539816339744828</v>
      </c>
    </row>
    <row r="745" spans="1:40" ht="13.5" thickBot="1" x14ac:dyDescent="0.25">
      <c r="A745" s="5">
        <v>42574</v>
      </c>
      <c r="B745" s="3">
        <v>73</v>
      </c>
      <c r="C745" s="26" t="s">
        <v>359</v>
      </c>
      <c r="D745" s="6">
        <v>0.42083333333333334</v>
      </c>
      <c r="E745" s="13">
        <v>10</v>
      </c>
      <c r="F745" s="13">
        <f t="shared" si="203"/>
        <v>226</v>
      </c>
      <c r="G745" s="3">
        <v>35.799999999999997</v>
      </c>
      <c r="H745" s="3" t="s">
        <v>365</v>
      </c>
      <c r="I745" s="3">
        <v>35.299999999999997</v>
      </c>
      <c r="J745" s="20" t="str">
        <f t="shared" si="204"/>
        <v>.</v>
      </c>
      <c r="K745" s="20" t="str">
        <f t="shared" si="205"/>
        <v>.</v>
      </c>
      <c r="L745" s="20" t="str">
        <f t="shared" si="218"/>
        <v>.</v>
      </c>
      <c r="M745" s="3">
        <v>45</v>
      </c>
      <c r="N745" s="20" t="str">
        <f>IF(B745=B744, N744, IF(M745=".",".",IF(M745&lt;22.5,"N",IF(M745&lt;67.5,"NE",IF(M745&lt;112.5,"E",IF(M745&lt;157.5,"SE",IF(M745&lt;202.5,"S",IF(M745&lt;247.5,"SW",IF(M745&lt;292.5,"W",IF(M745&lt;337.5,"NW","N"))))))))))</f>
        <v>NE</v>
      </c>
      <c r="O745" s="20" t="str">
        <f t="shared" si="206"/>
        <v>.</v>
      </c>
      <c r="P745" s="20" t="str">
        <f t="shared" si="219"/>
        <v>.</v>
      </c>
      <c r="Q745" s="21">
        <f t="shared" si="221"/>
        <v>0</v>
      </c>
      <c r="R745" s="21">
        <f t="shared" si="222"/>
        <v>1.999999999999996</v>
      </c>
      <c r="S745" s="8">
        <v>1</v>
      </c>
      <c r="T745" s="21" t="s">
        <v>4</v>
      </c>
      <c r="U745" s="21" t="str">
        <f t="shared" si="217"/>
        <v>.</v>
      </c>
      <c r="V745" s="3" t="s">
        <v>6</v>
      </c>
      <c r="W745" s="3">
        <v>0.3</v>
      </c>
      <c r="X745" s="3" t="s">
        <v>4</v>
      </c>
      <c r="Y745" s="14">
        <v>2</v>
      </c>
      <c r="Z745" s="14">
        <v>1</v>
      </c>
      <c r="AA745" s="14">
        <v>0</v>
      </c>
      <c r="AB745" s="23">
        <f t="shared" si="220"/>
        <v>0</v>
      </c>
      <c r="AC745" s="3" t="s">
        <v>323</v>
      </c>
      <c r="AD745" s="25">
        <v>1</v>
      </c>
      <c r="AE745" s="20">
        <f t="shared" si="209"/>
        <v>0</v>
      </c>
      <c r="AF745" s="20">
        <f t="shared" si="210"/>
        <v>0</v>
      </c>
      <c r="AG745" s="20">
        <f t="shared" si="216"/>
        <v>1</v>
      </c>
      <c r="AH745" s="20">
        <f t="shared" si="211"/>
        <v>0</v>
      </c>
      <c r="AI745" s="20">
        <f t="shared" si="212"/>
        <v>69.296464556281649</v>
      </c>
      <c r="AJ745" s="20">
        <f t="shared" si="213"/>
        <v>69.296464556281663</v>
      </c>
      <c r="AK745" s="20">
        <f t="shared" si="214"/>
        <v>0</v>
      </c>
      <c r="AL745" s="19">
        <v>98</v>
      </c>
      <c r="AM745" s="23">
        <f t="shared" si="215"/>
        <v>29.8704</v>
      </c>
      <c r="AN745" s="19">
        <v>0.78539816339744828</v>
      </c>
    </row>
    <row r="746" spans="1:40" ht="13.5" thickBot="1" x14ac:dyDescent="0.25">
      <c r="A746" s="5">
        <v>42574</v>
      </c>
      <c r="B746" s="3">
        <v>73</v>
      </c>
      <c r="C746" s="26" t="s">
        <v>359</v>
      </c>
      <c r="D746" s="6">
        <v>0.46180555555555558</v>
      </c>
      <c r="E746" s="13">
        <v>11</v>
      </c>
      <c r="F746" s="13">
        <f t="shared" si="203"/>
        <v>285</v>
      </c>
      <c r="G746" s="3">
        <v>42.5</v>
      </c>
      <c r="H746" s="3" t="s">
        <v>365</v>
      </c>
      <c r="I746" s="3">
        <v>34.200000000000003</v>
      </c>
      <c r="J746" s="20" t="str">
        <f t="shared" si="204"/>
        <v>.</v>
      </c>
      <c r="K746" s="20" t="str">
        <f t="shared" si="205"/>
        <v>.</v>
      </c>
      <c r="L746" s="20" t="str">
        <f t="shared" si="218"/>
        <v>.</v>
      </c>
      <c r="M746" s="3">
        <v>45</v>
      </c>
      <c r="N746" s="20" t="str">
        <f>IF(B746=B746, N745, IF(M746=".",".",IF(M746&lt;22.5,"N",IF(M746&lt;67.5,"NE",IF(M746&lt;112.5,"E",IF(M746&lt;157.5,"SE",IF(M746&lt;202.5,"S",IF(M746&lt;247.5,"SW",IF(M746&lt;292.5,"W",IF(M746&lt;337.5,"NW","N"))))))))))</f>
        <v>NE</v>
      </c>
      <c r="O746" s="20" t="str">
        <f t="shared" si="206"/>
        <v>.</v>
      </c>
      <c r="P746" s="20" t="str">
        <f t="shared" si="219"/>
        <v>.</v>
      </c>
      <c r="Q746" s="21">
        <f t="shared" si="221"/>
        <v>0</v>
      </c>
      <c r="R746" s="21">
        <f t="shared" si="222"/>
        <v>1.999999999999996</v>
      </c>
      <c r="S746" s="8">
        <v>1</v>
      </c>
      <c r="T746" s="21" t="s">
        <v>4</v>
      </c>
      <c r="U746" s="21" t="str">
        <f t="shared" si="217"/>
        <v>.</v>
      </c>
      <c r="V746" s="3" t="s">
        <v>6</v>
      </c>
      <c r="W746" s="3">
        <v>1.2</v>
      </c>
      <c r="X746" s="3" t="s">
        <v>4</v>
      </c>
      <c r="Y746" s="14">
        <v>2</v>
      </c>
      <c r="Z746" s="14">
        <v>1</v>
      </c>
      <c r="AA746" s="14">
        <v>0</v>
      </c>
      <c r="AB746" s="23">
        <f t="shared" si="220"/>
        <v>0</v>
      </c>
      <c r="AC746" s="3" t="s">
        <v>323</v>
      </c>
      <c r="AD746" s="25">
        <v>1</v>
      </c>
      <c r="AE746" s="20">
        <f t="shared" si="209"/>
        <v>0</v>
      </c>
      <c r="AF746" s="20">
        <f t="shared" si="210"/>
        <v>0</v>
      </c>
      <c r="AG746" s="20">
        <f t="shared" si="216"/>
        <v>1</v>
      </c>
      <c r="AH746" s="20">
        <f t="shared" si="211"/>
        <v>0</v>
      </c>
      <c r="AI746" s="20">
        <f t="shared" si="212"/>
        <v>69.296464556281649</v>
      </c>
      <c r="AJ746" s="20">
        <f t="shared" si="213"/>
        <v>69.296464556281663</v>
      </c>
      <c r="AK746" s="20">
        <f t="shared" si="214"/>
        <v>0</v>
      </c>
      <c r="AL746" s="19">
        <v>98</v>
      </c>
      <c r="AM746" s="23">
        <f t="shared" si="215"/>
        <v>29.8704</v>
      </c>
      <c r="AN746" s="19">
        <v>0.78539816339744828</v>
      </c>
    </row>
    <row r="747" spans="1:40" ht="13.5" thickBot="1" x14ac:dyDescent="0.25">
      <c r="A747" s="5">
        <v>42574</v>
      </c>
      <c r="B747" s="3">
        <v>73</v>
      </c>
      <c r="C747" s="26" t="s">
        <v>359</v>
      </c>
      <c r="D747" s="6">
        <v>0.50277777777777777</v>
      </c>
      <c r="E747" s="13">
        <v>12</v>
      </c>
      <c r="F747" s="13">
        <f t="shared" si="203"/>
        <v>343.99999999999994</v>
      </c>
      <c r="G747" s="3">
        <v>36</v>
      </c>
      <c r="H747" s="3" t="s">
        <v>366</v>
      </c>
      <c r="I747" s="3">
        <v>33.200000000000003</v>
      </c>
      <c r="J747" s="20" t="str">
        <f t="shared" si="204"/>
        <v>.</v>
      </c>
      <c r="K747" s="20" t="str">
        <f t="shared" si="205"/>
        <v>.</v>
      </c>
      <c r="L747" s="20" t="str">
        <f t="shared" si="218"/>
        <v>.</v>
      </c>
      <c r="M747" s="3">
        <v>45</v>
      </c>
      <c r="N747" s="20" t="str">
        <f>IF(B747=B746, N746, IF(M747=".",".",IF(M747&lt;22.5,"N",IF(M747&lt;67.5,"NE",IF(M747&lt;112.5,"E",IF(M747&lt;157.5,"SE",IF(M747&lt;202.5,"S",IF(M747&lt;247.5,"SW",IF(M747&lt;292.5,"W",IF(M747&lt;337.5,"NW","N"))))))))))</f>
        <v>NE</v>
      </c>
      <c r="O747" s="20" t="str">
        <f t="shared" si="206"/>
        <v>.</v>
      </c>
      <c r="P747" s="20" t="str">
        <f t="shared" si="219"/>
        <v>.</v>
      </c>
      <c r="Q747" s="21">
        <f t="shared" si="221"/>
        <v>0</v>
      </c>
      <c r="R747" s="21">
        <f t="shared" si="222"/>
        <v>1.999999999999996</v>
      </c>
      <c r="S747" s="8">
        <v>1</v>
      </c>
      <c r="T747" s="21" t="s">
        <v>4</v>
      </c>
      <c r="U747" s="21" t="str">
        <f t="shared" si="217"/>
        <v>.</v>
      </c>
      <c r="V747" s="3" t="s">
        <v>6</v>
      </c>
      <c r="W747" s="3">
        <v>0.5</v>
      </c>
      <c r="X747" s="3" t="s">
        <v>43</v>
      </c>
      <c r="Y747" s="14">
        <v>0</v>
      </c>
      <c r="Z747" s="14">
        <v>0</v>
      </c>
      <c r="AA747" s="14">
        <v>1</v>
      </c>
      <c r="AB747" s="23">
        <f t="shared" si="220"/>
        <v>1</v>
      </c>
      <c r="AC747" s="3" t="s">
        <v>323</v>
      </c>
      <c r="AD747" s="25">
        <v>1</v>
      </c>
      <c r="AE747" s="20">
        <f t="shared" si="209"/>
        <v>0</v>
      </c>
      <c r="AF747" s="20">
        <f t="shared" si="210"/>
        <v>0</v>
      </c>
      <c r="AG747" s="20">
        <f t="shared" si="216"/>
        <v>1</v>
      </c>
      <c r="AH747" s="20">
        <f t="shared" si="211"/>
        <v>0</v>
      </c>
      <c r="AI747" s="20">
        <f t="shared" si="212"/>
        <v>69.296464556281649</v>
      </c>
      <c r="AJ747" s="20">
        <f t="shared" si="213"/>
        <v>69.296464556281663</v>
      </c>
      <c r="AK747" s="20">
        <f t="shared" si="214"/>
        <v>0</v>
      </c>
      <c r="AL747" s="19">
        <v>98</v>
      </c>
      <c r="AM747" s="23">
        <f t="shared" si="215"/>
        <v>29.8704</v>
      </c>
      <c r="AN747" s="19">
        <v>0.78539816339744828</v>
      </c>
    </row>
    <row r="748" spans="1:40" ht="13.5" thickBot="1" x14ac:dyDescent="0.25">
      <c r="A748" s="5">
        <v>42574</v>
      </c>
      <c r="B748" s="3">
        <v>73</v>
      </c>
      <c r="C748" s="26" t="s">
        <v>359</v>
      </c>
      <c r="D748" s="6">
        <v>0.54305555555555551</v>
      </c>
      <c r="E748" s="13">
        <v>13</v>
      </c>
      <c r="F748" s="13">
        <f t="shared" si="203"/>
        <v>401.99999999999989</v>
      </c>
      <c r="G748" s="3">
        <v>28.9</v>
      </c>
      <c r="H748" s="3" t="s">
        <v>366</v>
      </c>
      <c r="I748" s="3">
        <v>30.5</v>
      </c>
      <c r="J748" s="20" t="str">
        <f t="shared" si="204"/>
        <v>.</v>
      </c>
      <c r="K748" s="20" t="str">
        <f t="shared" si="205"/>
        <v>.</v>
      </c>
      <c r="L748" s="20" t="str">
        <f t="shared" si="218"/>
        <v>.</v>
      </c>
      <c r="M748" s="3">
        <v>45</v>
      </c>
      <c r="N748" s="20" t="str">
        <f>IF(B748=B748, N747, IF(M748=".",".",IF(M748&lt;22.5,"N",IF(M748&lt;67.5,"NE",IF(M748&lt;112.5,"E",IF(M748&lt;157.5,"SE",IF(M748&lt;202.5,"S",IF(M748&lt;247.5,"SW",IF(M748&lt;292.5,"W",IF(M748&lt;337.5,"NW","N"))))))))))</f>
        <v>NE</v>
      </c>
      <c r="O748" s="20" t="str">
        <f t="shared" si="206"/>
        <v>.</v>
      </c>
      <c r="P748" s="20" t="str">
        <f t="shared" si="219"/>
        <v>.</v>
      </c>
      <c r="Q748" s="21">
        <f t="shared" si="221"/>
        <v>0</v>
      </c>
      <c r="R748" s="21">
        <f t="shared" si="222"/>
        <v>1.999999999999996</v>
      </c>
      <c r="S748" s="8">
        <v>1</v>
      </c>
      <c r="T748" s="21" t="s">
        <v>4</v>
      </c>
      <c r="U748" s="21" t="str">
        <f t="shared" si="217"/>
        <v>.</v>
      </c>
      <c r="V748" s="3" t="s">
        <v>6</v>
      </c>
      <c r="W748" s="3">
        <v>0.1</v>
      </c>
      <c r="X748" s="3" t="s">
        <v>43</v>
      </c>
      <c r="Y748" s="14">
        <v>0</v>
      </c>
      <c r="Z748" s="14">
        <v>0</v>
      </c>
      <c r="AA748" s="14">
        <v>1</v>
      </c>
      <c r="AB748" s="23" t="str">
        <f t="shared" si="220"/>
        <v>.</v>
      </c>
      <c r="AC748" s="3" t="s">
        <v>323</v>
      </c>
      <c r="AD748" s="25">
        <v>1</v>
      </c>
      <c r="AE748" s="20">
        <f t="shared" si="209"/>
        <v>0</v>
      </c>
      <c r="AF748" s="20">
        <f t="shared" si="210"/>
        <v>0</v>
      </c>
      <c r="AG748" s="20">
        <f t="shared" si="216"/>
        <v>1</v>
      </c>
      <c r="AH748" s="20">
        <f t="shared" si="211"/>
        <v>0</v>
      </c>
      <c r="AI748" s="20">
        <f t="shared" si="212"/>
        <v>69.296464556281649</v>
      </c>
      <c r="AJ748" s="20">
        <f t="shared" si="213"/>
        <v>69.296464556281663</v>
      </c>
      <c r="AK748" s="20">
        <f t="shared" si="214"/>
        <v>0</v>
      </c>
      <c r="AL748" s="19">
        <v>98</v>
      </c>
      <c r="AM748" s="23">
        <f t="shared" si="215"/>
        <v>29.8704</v>
      </c>
      <c r="AN748" s="19">
        <v>0.78539816339744828</v>
      </c>
    </row>
    <row r="749" spans="1:40" ht="13.5" thickBot="1" x14ac:dyDescent="0.25">
      <c r="A749" s="5">
        <v>42574</v>
      </c>
      <c r="B749" s="3">
        <v>73</v>
      </c>
      <c r="C749" s="26" t="s">
        <v>359</v>
      </c>
      <c r="D749" s="6">
        <v>0.58472222222222225</v>
      </c>
      <c r="E749" s="13">
        <v>14</v>
      </c>
      <c r="F749" s="13">
        <f t="shared" si="203"/>
        <v>462</v>
      </c>
      <c r="G749" s="3">
        <v>29.5</v>
      </c>
      <c r="H749" s="3" t="s">
        <v>366</v>
      </c>
      <c r="I749" s="3">
        <v>28.6</v>
      </c>
      <c r="J749" s="20" t="str">
        <f t="shared" si="204"/>
        <v>.</v>
      </c>
      <c r="K749" s="20" t="str">
        <f t="shared" si="205"/>
        <v>.</v>
      </c>
      <c r="L749" s="20" t="str">
        <f t="shared" si="218"/>
        <v>.</v>
      </c>
      <c r="M749" s="3">
        <v>45</v>
      </c>
      <c r="N749" s="20" t="str">
        <f>IF(B749=B748, N748, IF(M749=".",".",IF(M749&lt;22.5,"N",IF(M749&lt;67.5,"NE",IF(M749&lt;112.5,"E",IF(M749&lt;157.5,"SE",IF(M749&lt;202.5,"S",IF(M749&lt;247.5,"SW",IF(M749&lt;292.5,"W",IF(M749&lt;337.5,"NW","N"))))))))))</f>
        <v>NE</v>
      </c>
      <c r="O749" s="20" t="str">
        <f t="shared" si="206"/>
        <v>.</v>
      </c>
      <c r="P749" s="20" t="str">
        <f t="shared" si="219"/>
        <v>.</v>
      </c>
      <c r="Q749" s="21">
        <f t="shared" si="221"/>
        <v>0</v>
      </c>
      <c r="R749" s="21">
        <f t="shared" si="222"/>
        <v>1.999999999999996</v>
      </c>
      <c r="S749" s="8">
        <v>1</v>
      </c>
      <c r="T749" s="21" t="s">
        <v>4</v>
      </c>
      <c r="U749" s="21" t="str">
        <f t="shared" si="217"/>
        <v>.</v>
      </c>
      <c r="V749" s="3" t="s">
        <v>6</v>
      </c>
      <c r="W749" s="3">
        <v>0</v>
      </c>
      <c r="X749" s="3" t="s">
        <v>43</v>
      </c>
      <c r="Y749" s="14">
        <v>0</v>
      </c>
      <c r="Z749" s="14">
        <v>0</v>
      </c>
      <c r="AA749" s="14">
        <v>1</v>
      </c>
      <c r="AB749" s="23" t="str">
        <f t="shared" si="220"/>
        <v>.</v>
      </c>
      <c r="AC749" s="3" t="s">
        <v>323</v>
      </c>
      <c r="AD749" s="25">
        <v>1</v>
      </c>
      <c r="AE749" s="20">
        <f t="shared" si="209"/>
        <v>0</v>
      </c>
      <c r="AF749" s="20">
        <f t="shared" si="210"/>
        <v>0</v>
      </c>
      <c r="AG749" s="20">
        <f t="shared" si="216"/>
        <v>1</v>
      </c>
      <c r="AH749" s="20">
        <f t="shared" si="211"/>
        <v>0</v>
      </c>
      <c r="AI749" s="20">
        <f t="shared" si="212"/>
        <v>69.296464556281649</v>
      </c>
      <c r="AJ749" s="20">
        <f t="shared" si="213"/>
        <v>69.296464556281663</v>
      </c>
      <c r="AK749" s="20">
        <f t="shared" si="214"/>
        <v>0</v>
      </c>
      <c r="AL749" s="19">
        <v>98</v>
      </c>
      <c r="AM749" s="23">
        <f t="shared" si="215"/>
        <v>29.8704</v>
      </c>
      <c r="AN749" s="19">
        <v>0.78539816339744828</v>
      </c>
    </row>
    <row r="750" spans="1:40" ht="13.5" thickBot="1" x14ac:dyDescent="0.25">
      <c r="A750" s="5">
        <v>42574</v>
      </c>
      <c r="B750" s="3">
        <v>73</v>
      </c>
      <c r="C750" s="26" t="s">
        <v>359</v>
      </c>
      <c r="D750" s="6">
        <v>0.62777777777777777</v>
      </c>
      <c r="E750" s="13">
        <v>15</v>
      </c>
      <c r="F750" s="13">
        <f t="shared" si="203"/>
        <v>524</v>
      </c>
      <c r="G750" s="3">
        <v>25.1</v>
      </c>
      <c r="H750" s="3" t="s">
        <v>366</v>
      </c>
      <c r="I750" s="3">
        <v>26.7</v>
      </c>
      <c r="J750" s="20" t="str">
        <f t="shared" si="204"/>
        <v>.</v>
      </c>
      <c r="K750" s="20" t="str">
        <f t="shared" si="205"/>
        <v>.</v>
      </c>
      <c r="L750" s="20" t="str">
        <f t="shared" si="218"/>
        <v>.</v>
      </c>
      <c r="M750" s="3">
        <v>45</v>
      </c>
      <c r="N750" s="20" t="str">
        <f>IF(B750=B750, N749, IF(M750=".",".",IF(M750&lt;22.5,"N",IF(M750&lt;67.5,"NE",IF(M750&lt;112.5,"E",IF(M750&lt;157.5,"SE",IF(M750&lt;202.5,"S",IF(M750&lt;247.5,"SW",IF(M750&lt;292.5,"W",IF(M750&lt;337.5,"NW","N"))))))))))</f>
        <v>NE</v>
      </c>
      <c r="O750" s="20" t="str">
        <f t="shared" si="206"/>
        <v>.</v>
      </c>
      <c r="P750" s="20" t="str">
        <f t="shared" si="219"/>
        <v>.</v>
      </c>
      <c r="Q750" s="21">
        <f t="shared" si="221"/>
        <v>0</v>
      </c>
      <c r="R750" s="21">
        <f t="shared" si="222"/>
        <v>1.999999999999996</v>
      </c>
      <c r="S750" s="8">
        <v>1</v>
      </c>
      <c r="T750" s="21" t="s">
        <v>4</v>
      </c>
      <c r="U750" s="21" t="str">
        <f t="shared" si="217"/>
        <v>.</v>
      </c>
      <c r="V750" s="3" t="s">
        <v>6</v>
      </c>
      <c r="W750" s="3">
        <v>3.9</v>
      </c>
      <c r="X750" s="3" t="s">
        <v>43</v>
      </c>
      <c r="Y750" s="14">
        <v>0</v>
      </c>
      <c r="Z750" s="14">
        <v>0</v>
      </c>
      <c r="AA750" s="14">
        <v>1</v>
      </c>
      <c r="AB750" s="23" t="str">
        <f t="shared" si="220"/>
        <v>.</v>
      </c>
      <c r="AC750" s="3" t="s">
        <v>323</v>
      </c>
      <c r="AD750" s="25">
        <v>1</v>
      </c>
      <c r="AE750" s="20">
        <f t="shared" si="209"/>
        <v>0</v>
      </c>
      <c r="AF750" s="20">
        <f t="shared" si="210"/>
        <v>0</v>
      </c>
      <c r="AG750" s="20">
        <f t="shared" si="216"/>
        <v>1</v>
      </c>
      <c r="AH750" s="20">
        <f t="shared" si="211"/>
        <v>0</v>
      </c>
      <c r="AI750" s="20">
        <f t="shared" si="212"/>
        <v>69.296464556281649</v>
      </c>
      <c r="AJ750" s="20">
        <f t="shared" si="213"/>
        <v>69.296464556281663</v>
      </c>
      <c r="AK750" s="20">
        <f t="shared" si="214"/>
        <v>0</v>
      </c>
      <c r="AL750" s="19">
        <v>98</v>
      </c>
      <c r="AM750" s="23">
        <f t="shared" si="215"/>
        <v>29.8704</v>
      </c>
      <c r="AN750" s="19">
        <v>0.78539816339744828</v>
      </c>
    </row>
    <row r="751" spans="1:40" ht="13.5" thickBot="1" x14ac:dyDescent="0.25">
      <c r="A751" s="5">
        <v>42574</v>
      </c>
      <c r="B751" s="3">
        <v>73</v>
      </c>
      <c r="C751" s="26" t="s">
        <v>359</v>
      </c>
      <c r="D751" s="6">
        <v>0.66736111111111107</v>
      </c>
      <c r="E751" s="13">
        <v>16</v>
      </c>
      <c r="F751" s="13">
        <f t="shared" si="203"/>
        <v>581</v>
      </c>
      <c r="G751" s="3">
        <v>24.7</v>
      </c>
      <c r="H751" s="3" t="s">
        <v>366</v>
      </c>
      <c r="I751" s="3">
        <v>26</v>
      </c>
      <c r="J751" s="20" t="str">
        <f t="shared" si="204"/>
        <v>.</v>
      </c>
      <c r="K751" s="20" t="str">
        <f t="shared" si="205"/>
        <v>.</v>
      </c>
      <c r="L751" s="20" t="str">
        <f t="shared" si="218"/>
        <v>.</v>
      </c>
      <c r="M751" s="3">
        <v>45</v>
      </c>
      <c r="N751" s="20" t="str">
        <f>IF(B751=B750, N750, IF(M751=".",".",IF(M751&lt;22.5,"N",IF(M751&lt;67.5,"NE",IF(M751&lt;112.5,"E",IF(M751&lt;157.5,"SE",IF(M751&lt;202.5,"S",IF(M751&lt;247.5,"SW",IF(M751&lt;292.5,"W",IF(M751&lt;337.5,"NW","N"))))))))))</f>
        <v>NE</v>
      </c>
      <c r="O751" s="20" t="str">
        <f t="shared" si="206"/>
        <v>.</v>
      </c>
      <c r="P751" s="20" t="str">
        <f t="shared" si="219"/>
        <v>.</v>
      </c>
      <c r="Q751" s="21">
        <f t="shared" si="221"/>
        <v>0</v>
      </c>
      <c r="R751" s="21">
        <f t="shared" si="222"/>
        <v>1.999999999999996</v>
      </c>
      <c r="S751" s="8">
        <v>1</v>
      </c>
      <c r="T751" s="21">
        <f>SQRT((AJ751-AJ741)^2+(AI751-AI741)^2)</f>
        <v>1.999999999999996</v>
      </c>
      <c r="U751" s="21">
        <f t="shared" si="217"/>
        <v>1</v>
      </c>
      <c r="V751" s="3" t="s">
        <v>6</v>
      </c>
      <c r="W751" s="3">
        <v>0</v>
      </c>
      <c r="X751" s="3" t="s">
        <v>43</v>
      </c>
      <c r="Y751" s="14">
        <v>0</v>
      </c>
      <c r="Z751" s="14">
        <v>0</v>
      </c>
      <c r="AA751" s="14">
        <v>1</v>
      </c>
      <c r="AB751" s="23" t="str">
        <f t="shared" si="220"/>
        <v>.</v>
      </c>
      <c r="AC751" s="3" t="s">
        <v>323</v>
      </c>
      <c r="AD751" s="25">
        <v>1</v>
      </c>
      <c r="AE751" s="20">
        <f t="shared" si="209"/>
        <v>0</v>
      </c>
      <c r="AF751" s="20">
        <f t="shared" si="210"/>
        <v>0</v>
      </c>
      <c r="AG751" s="20">
        <f t="shared" si="216"/>
        <v>1</v>
      </c>
      <c r="AH751" s="20">
        <f t="shared" si="211"/>
        <v>0</v>
      </c>
      <c r="AI751" s="20">
        <f t="shared" si="212"/>
        <v>69.296464556281649</v>
      </c>
      <c r="AJ751" s="20">
        <f t="shared" si="213"/>
        <v>69.296464556281663</v>
      </c>
      <c r="AK751" s="20">
        <f t="shared" si="214"/>
        <v>0</v>
      </c>
      <c r="AL751" s="19">
        <v>98</v>
      </c>
      <c r="AM751" s="23">
        <f t="shared" si="215"/>
        <v>29.8704</v>
      </c>
      <c r="AN751" s="19">
        <v>0.78539816339744828</v>
      </c>
    </row>
    <row r="752" spans="1:40" ht="13.5" thickBot="1" x14ac:dyDescent="0.25">
      <c r="A752" s="5">
        <v>42574</v>
      </c>
      <c r="B752" s="3">
        <v>74</v>
      </c>
      <c r="C752" s="26" t="s">
        <v>358</v>
      </c>
      <c r="D752" s="6">
        <v>0.26597222222222222</v>
      </c>
      <c r="E752" s="13">
        <v>6</v>
      </c>
      <c r="F752" s="13">
        <f t="shared" si="203"/>
        <v>0</v>
      </c>
      <c r="G752" s="3">
        <v>19.100000000000001</v>
      </c>
      <c r="H752" s="3" t="s">
        <v>365</v>
      </c>
      <c r="I752" s="3">
        <v>22.2</v>
      </c>
      <c r="J752" s="20" t="str">
        <f t="shared" si="204"/>
        <v>.</v>
      </c>
      <c r="K752" s="20" t="str">
        <f t="shared" si="205"/>
        <v>.</v>
      </c>
      <c r="L752" s="20" t="str">
        <f t="shared" si="218"/>
        <v>.</v>
      </c>
      <c r="M752" s="3">
        <v>316</v>
      </c>
      <c r="N752" s="20" t="str">
        <f>IF(B752=B751, N751, IF(M752=".",".",IF(M752&lt;22.5,"N",IF(M752&lt;67.5,"NE",IF(M752&lt;112.5,"E",IF(M752&lt;157.5,"SE",IF(M752&lt;202.5,"S",IF(M752&lt;247.5,"SW",IF(M752&lt;292.5,"W",IF(M752&lt;337.5,"NW","N"))))))))))</f>
        <v>NW</v>
      </c>
      <c r="O752" s="20" t="str">
        <f t="shared" si="206"/>
        <v>.</v>
      </c>
      <c r="P752" s="20" t="str">
        <f t="shared" si="219"/>
        <v>.</v>
      </c>
      <c r="Q752" s="21">
        <f t="shared" si="221"/>
        <v>0</v>
      </c>
      <c r="R752" s="21">
        <f t="shared" si="222"/>
        <v>0</v>
      </c>
      <c r="S752" s="8">
        <v>1</v>
      </c>
      <c r="T752" s="21" t="s">
        <v>4</v>
      </c>
      <c r="U752" s="21" t="str">
        <f t="shared" si="217"/>
        <v>.</v>
      </c>
      <c r="V752" s="3" t="s">
        <v>6</v>
      </c>
      <c r="W752" s="3">
        <v>0.4</v>
      </c>
      <c r="X752" s="3" t="s">
        <v>4</v>
      </c>
      <c r="Y752" s="14">
        <v>2</v>
      </c>
      <c r="Z752" s="14">
        <v>1</v>
      </c>
      <c r="AA752" s="14">
        <v>0</v>
      </c>
      <c r="AB752" s="23">
        <f t="shared" si="220"/>
        <v>0</v>
      </c>
      <c r="AC752" s="3" t="s">
        <v>324</v>
      </c>
      <c r="AD752" s="25">
        <v>0</v>
      </c>
      <c r="AE752" s="20" t="str">
        <f t="shared" si="209"/>
        <v>.</v>
      </c>
      <c r="AF752" s="20" t="str">
        <f t="shared" si="210"/>
        <v>.</v>
      </c>
      <c r="AG752" s="20" t="str">
        <f t="shared" si="216"/>
        <v>.</v>
      </c>
      <c r="AH752" s="20" t="str">
        <f t="shared" si="211"/>
        <v>.</v>
      </c>
      <c r="AI752" s="20">
        <f t="shared" si="212"/>
        <v>-71.549812157276747</v>
      </c>
      <c r="AJ752" s="20">
        <f t="shared" si="213"/>
        <v>74.091999434881032</v>
      </c>
      <c r="AK752" s="20" t="str">
        <f t="shared" si="214"/>
        <v>.</v>
      </c>
      <c r="AL752" s="19">
        <v>103</v>
      </c>
      <c r="AM752" s="23">
        <f t="shared" si="215"/>
        <v>31.394400000000001</v>
      </c>
      <c r="AN752" s="19">
        <v>5.5152404363020811</v>
      </c>
    </row>
    <row r="753" spans="1:40" ht="13.5" thickBot="1" x14ac:dyDescent="0.25">
      <c r="A753" s="5">
        <v>42574</v>
      </c>
      <c r="B753" s="3">
        <v>74</v>
      </c>
      <c r="C753" s="26" t="s">
        <v>358</v>
      </c>
      <c r="D753" s="6">
        <v>0.30277777777777776</v>
      </c>
      <c r="E753" s="13">
        <v>7</v>
      </c>
      <c r="F753" s="13">
        <f t="shared" si="203"/>
        <v>52.999999999999972</v>
      </c>
      <c r="G753" s="3">
        <v>22.7</v>
      </c>
      <c r="H753" s="3" t="s">
        <v>366</v>
      </c>
      <c r="I753" s="3">
        <v>23.2</v>
      </c>
      <c r="J753" s="20">
        <f t="shared" si="204"/>
        <v>0.76794487087750496</v>
      </c>
      <c r="K753" s="20">
        <f t="shared" si="205"/>
        <v>316</v>
      </c>
      <c r="L753" s="20">
        <f>(K753-MOD(M752+180,360))</f>
        <v>180</v>
      </c>
      <c r="M753" s="3">
        <v>316</v>
      </c>
      <c r="N753" s="20" t="str">
        <f>IF(B753=B753, N752, IF(M753=".",".",IF(M753&lt;22.5,"N",IF(M753&lt;67.5,"NE",IF(M753&lt;112.5,"E",IF(M753&lt;157.5,"SE",IF(M753&lt;202.5,"S",IF(M753&lt;247.5,"SW",IF(M753&lt;292.5,"W",IF(M753&lt;337.5,"NW","N"))))))))))</f>
        <v>NW</v>
      </c>
      <c r="O753" s="20" t="str">
        <f t="shared" si="206"/>
        <v>NW</v>
      </c>
      <c r="P753" s="20">
        <f t="shared" si="219"/>
        <v>8</v>
      </c>
      <c r="Q753" s="21">
        <f t="shared" si="221"/>
        <v>12.000000000000012</v>
      </c>
      <c r="R753" s="21">
        <f t="shared" si="222"/>
        <v>12.000000000000012</v>
      </c>
      <c r="S753" s="8">
        <v>1</v>
      </c>
      <c r="T753" s="21" t="s">
        <v>4</v>
      </c>
      <c r="U753" s="21" t="str">
        <f t="shared" si="217"/>
        <v>.</v>
      </c>
      <c r="V753" s="3" t="s">
        <v>21</v>
      </c>
      <c r="W753" s="3">
        <v>3.4</v>
      </c>
      <c r="X753" s="3" t="s">
        <v>4</v>
      </c>
      <c r="Y753" s="14">
        <v>2</v>
      </c>
      <c r="Z753" s="14">
        <v>1</v>
      </c>
      <c r="AA753" s="14">
        <v>0</v>
      </c>
      <c r="AB753" s="23">
        <f t="shared" si="220"/>
        <v>0</v>
      </c>
      <c r="AC753" s="3" t="s">
        <v>324</v>
      </c>
      <c r="AD753" s="25">
        <v>0</v>
      </c>
      <c r="AE753" s="20">
        <f t="shared" si="209"/>
        <v>8.6320776040638236</v>
      </c>
      <c r="AF753" s="20">
        <f t="shared" si="210"/>
        <v>8.6320776040638236</v>
      </c>
      <c r="AG753" s="20">
        <f t="shared" si="216"/>
        <v>1</v>
      </c>
      <c r="AH753" s="20">
        <f t="shared" si="211"/>
        <v>12.000000000000012</v>
      </c>
      <c r="AI753" s="20">
        <f t="shared" si="212"/>
        <v>-79.885712602784722</v>
      </c>
      <c r="AJ753" s="20">
        <f t="shared" si="213"/>
        <v>82.724077038944856</v>
      </c>
      <c r="AK753" s="20">
        <f t="shared" si="214"/>
        <v>-8.3359004455079742</v>
      </c>
      <c r="AL753" s="19">
        <v>115</v>
      </c>
      <c r="AM753" s="23">
        <f t="shared" si="215"/>
        <v>35.052</v>
      </c>
      <c r="AN753" s="19">
        <v>5.5152404363020811</v>
      </c>
    </row>
    <row r="754" spans="1:40" ht="13.5" thickBot="1" x14ac:dyDescent="0.25">
      <c r="A754" s="5">
        <v>42574</v>
      </c>
      <c r="B754" s="3">
        <v>74</v>
      </c>
      <c r="C754" s="26" t="s">
        <v>358</v>
      </c>
      <c r="D754" s="6">
        <v>0.34652777777777777</v>
      </c>
      <c r="E754" s="13">
        <v>8</v>
      </c>
      <c r="F754" s="13">
        <f t="shared" si="203"/>
        <v>115.99999999999999</v>
      </c>
      <c r="G754" s="3">
        <v>30.4</v>
      </c>
      <c r="H754" s="3" t="s">
        <v>365</v>
      </c>
      <c r="I754" s="3">
        <v>29.9</v>
      </c>
      <c r="J754" s="20">
        <f t="shared" si="204"/>
        <v>0.57720132238813637</v>
      </c>
      <c r="K754" s="20">
        <f t="shared" si="205"/>
        <v>33.071199702210208</v>
      </c>
      <c r="L754" s="20">
        <f t="shared" si="218"/>
        <v>-77.071199702210208</v>
      </c>
      <c r="M754" s="3">
        <v>318</v>
      </c>
      <c r="N754" s="20" t="str">
        <f>IF(B754=B753, N753, IF(M754=".",".",IF(M754&lt;22.5,"N",IF(M754&lt;67.5,"NE",IF(M754&lt;112.5,"E",IF(M754&lt;157.5,"SE",IF(M754&lt;202.5,"S",IF(M754&lt;247.5,"SW",IF(M754&lt;292.5,"W",IF(M754&lt;337.5,"NW","N"))))))))))</f>
        <v>NW</v>
      </c>
      <c r="O754" s="20" t="str">
        <f t="shared" si="206"/>
        <v>NE</v>
      </c>
      <c r="P754" s="20">
        <f t="shared" si="219"/>
        <v>2</v>
      </c>
      <c r="Q754" s="21">
        <f t="shared" si="221"/>
        <v>4.1536411894296208</v>
      </c>
      <c r="R754" s="21">
        <f t="shared" si="222"/>
        <v>16.153641189429635</v>
      </c>
      <c r="S754" s="8">
        <v>1</v>
      </c>
      <c r="T754" s="21" t="s">
        <v>4</v>
      </c>
      <c r="U754" s="21" t="str">
        <f t="shared" si="217"/>
        <v>.</v>
      </c>
      <c r="V754" s="3" t="s">
        <v>6</v>
      </c>
      <c r="W754" s="3">
        <v>0</v>
      </c>
      <c r="X754" s="3" t="s">
        <v>4</v>
      </c>
      <c r="Y754" s="14">
        <v>2</v>
      </c>
      <c r="Z754" s="14">
        <v>1</v>
      </c>
      <c r="AA754" s="14">
        <v>0</v>
      </c>
      <c r="AB754" s="23">
        <f t="shared" si="220"/>
        <v>0</v>
      </c>
      <c r="AC754" s="3" t="s">
        <v>324</v>
      </c>
      <c r="AD754" s="25">
        <v>0</v>
      </c>
      <c r="AE754" s="20">
        <f t="shared" si="209"/>
        <v>3.4807227164328793</v>
      </c>
      <c r="AF754" s="20">
        <f t="shared" si="210"/>
        <v>3.4807227164328793</v>
      </c>
      <c r="AG754" s="20">
        <f t="shared" si="216"/>
        <v>1</v>
      </c>
      <c r="AH754" s="20">
        <f t="shared" si="211"/>
        <v>4.1536411894296208</v>
      </c>
      <c r="AI754" s="20">
        <f t="shared" si="212"/>
        <v>-77.619150337627545</v>
      </c>
      <c r="AJ754" s="20">
        <f t="shared" si="213"/>
        <v>86.204799755377735</v>
      </c>
      <c r="AK754" s="20">
        <f t="shared" si="214"/>
        <v>2.2665622651571766</v>
      </c>
      <c r="AL754" s="19">
        <v>116</v>
      </c>
      <c r="AM754" s="23">
        <f t="shared" si="215"/>
        <v>35.3568</v>
      </c>
      <c r="AN754" s="19">
        <v>5.5501470213419681</v>
      </c>
    </row>
    <row r="755" spans="1:40" ht="13.5" thickBot="1" x14ac:dyDescent="0.25">
      <c r="A755" s="5">
        <v>42574</v>
      </c>
      <c r="B755" s="3">
        <v>74</v>
      </c>
      <c r="C755" s="26" t="s">
        <v>358</v>
      </c>
      <c r="D755" s="6">
        <v>0.38958333333333334</v>
      </c>
      <c r="E755" s="13">
        <v>9</v>
      </c>
      <c r="F755" s="13">
        <f t="shared" si="203"/>
        <v>178</v>
      </c>
      <c r="G755" s="3">
        <v>36.6</v>
      </c>
      <c r="H755" s="3" t="s">
        <v>365</v>
      </c>
      <c r="I755" s="3">
        <v>33.4</v>
      </c>
      <c r="J755" s="20">
        <f t="shared" si="204"/>
        <v>1.5505936345431508</v>
      </c>
      <c r="K755" s="20">
        <f t="shared" si="205"/>
        <v>271.15752900082668</v>
      </c>
      <c r="L755" s="20">
        <f t="shared" si="218"/>
        <v>-121.91367070138352</v>
      </c>
      <c r="M755" s="3">
        <v>316</v>
      </c>
      <c r="N755" s="20" t="str">
        <f>IF(B755=B755, N754, IF(M755=".",".",IF(M755&lt;22.5,"N",IF(M755&lt;67.5,"NE",IF(M755&lt;112.5,"E",IF(M755&lt;157.5,"SE",IF(M755&lt;202.5,"S",IF(M755&lt;247.5,"SW",IF(M755&lt;292.5,"W",IF(M755&lt;337.5,"NW","N"))))))))))</f>
        <v>NW</v>
      </c>
      <c r="O755" s="20" t="str">
        <f t="shared" si="206"/>
        <v>W</v>
      </c>
      <c r="P755" s="20">
        <f t="shared" si="219"/>
        <v>7</v>
      </c>
      <c r="Q755" s="21">
        <f t="shared" si="221"/>
        <v>5.7410256738996921</v>
      </c>
      <c r="R755" s="21">
        <f t="shared" si="222"/>
        <v>21.894666863329327</v>
      </c>
      <c r="S755" s="8">
        <v>1</v>
      </c>
      <c r="T755" s="21" t="s">
        <v>4</v>
      </c>
      <c r="U755" s="21" t="str">
        <f t="shared" si="217"/>
        <v>.</v>
      </c>
      <c r="V755" s="3" t="s">
        <v>6</v>
      </c>
      <c r="W755" s="3">
        <v>1.1000000000000001</v>
      </c>
      <c r="X755" s="3" t="s">
        <v>4</v>
      </c>
      <c r="Y755" s="14">
        <v>2</v>
      </c>
      <c r="Z755" s="14">
        <v>1</v>
      </c>
      <c r="AA755" s="14">
        <v>0</v>
      </c>
      <c r="AB755" s="23">
        <f t="shared" si="220"/>
        <v>0</v>
      </c>
      <c r="AC755" s="3" t="s">
        <v>324</v>
      </c>
      <c r="AD755" s="25">
        <v>0</v>
      </c>
      <c r="AE755" s="20">
        <f t="shared" si="209"/>
        <v>0.1159762852603734</v>
      </c>
      <c r="AF755" s="20">
        <f t="shared" si="210"/>
        <v>0.1159762852603734</v>
      </c>
      <c r="AG755" s="20">
        <f t="shared" si="216"/>
        <v>1</v>
      </c>
      <c r="AH755" s="20">
        <f t="shared" si="211"/>
        <v>5.7410256738996921</v>
      </c>
      <c r="AI755" s="20">
        <f t="shared" si="212"/>
        <v>-83.359004455079713</v>
      </c>
      <c r="AJ755" s="20">
        <f t="shared" si="213"/>
        <v>86.320776040638108</v>
      </c>
      <c r="AK755" s="20">
        <f t="shared" si="214"/>
        <v>-5.7398541174521682</v>
      </c>
      <c r="AL755" s="19">
        <v>120</v>
      </c>
      <c r="AM755" s="23">
        <f t="shared" si="215"/>
        <v>36.576000000000001</v>
      </c>
      <c r="AN755" s="19">
        <v>5.5152404363020811</v>
      </c>
    </row>
    <row r="756" spans="1:40" ht="13.5" thickBot="1" x14ac:dyDescent="0.25">
      <c r="A756" s="5">
        <v>42574</v>
      </c>
      <c r="B756" s="3">
        <v>74</v>
      </c>
      <c r="C756" s="26" t="s">
        <v>358</v>
      </c>
      <c r="D756" s="6">
        <v>0.43055555555555558</v>
      </c>
      <c r="E756" s="13">
        <v>10</v>
      </c>
      <c r="F756" s="13">
        <f t="shared" si="203"/>
        <v>237.00000000000003</v>
      </c>
      <c r="G756" s="3">
        <v>42.1</v>
      </c>
      <c r="H756" s="3" t="s">
        <v>365</v>
      </c>
      <c r="I756" s="3">
        <v>36.9</v>
      </c>
      <c r="J756" s="20" t="str">
        <f t="shared" si="204"/>
        <v>.</v>
      </c>
      <c r="K756" s="20" t="str">
        <f t="shared" si="205"/>
        <v>.</v>
      </c>
      <c r="L756" s="20" t="str">
        <f t="shared" si="218"/>
        <v>.</v>
      </c>
      <c r="M756" s="3">
        <v>316</v>
      </c>
      <c r="N756" s="20" t="str">
        <f>IF(B756=B755, N755, IF(M756=".",".",IF(M756&lt;22.5,"N",IF(M756&lt;67.5,"NE",IF(M756&lt;112.5,"E",IF(M756&lt;157.5,"SE",IF(M756&lt;202.5,"S",IF(M756&lt;247.5,"SW",IF(M756&lt;292.5,"W",IF(M756&lt;337.5,"NW","N"))))))))))</f>
        <v>NW</v>
      </c>
      <c r="O756" s="20" t="str">
        <f t="shared" si="206"/>
        <v>.</v>
      </c>
      <c r="P756" s="20" t="str">
        <f t="shared" si="219"/>
        <v>.</v>
      </c>
      <c r="Q756" s="21">
        <f t="shared" si="221"/>
        <v>0</v>
      </c>
      <c r="R756" s="21">
        <f t="shared" si="222"/>
        <v>21.894666863329327</v>
      </c>
      <c r="S756" s="8">
        <v>1</v>
      </c>
      <c r="T756" s="21" t="s">
        <v>4</v>
      </c>
      <c r="U756" s="21" t="str">
        <f t="shared" si="217"/>
        <v>.</v>
      </c>
      <c r="V756" s="3" t="s">
        <v>6</v>
      </c>
      <c r="W756" s="3">
        <v>1</v>
      </c>
      <c r="X756" s="3" t="s">
        <v>114</v>
      </c>
      <c r="Y756" s="14">
        <v>2</v>
      </c>
      <c r="Z756" s="14">
        <v>1</v>
      </c>
      <c r="AA756" s="14">
        <v>0</v>
      </c>
      <c r="AB756" s="23">
        <f t="shared" si="220"/>
        <v>0</v>
      </c>
      <c r="AC756" s="3" t="s">
        <v>324</v>
      </c>
      <c r="AD756" s="25">
        <v>0</v>
      </c>
      <c r="AE756" s="20">
        <f t="shared" si="209"/>
        <v>0</v>
      </c>
      <c r="AF756" s="20">
        <f t="shared" si="210"/>
        <v>0</v>
      </c>
      <c r="AG756" s="20">
        <f t="shared" si="216"/>
        <v>1</v>
      </c>
      <c r="AH756" s="20">
        <f t="shared" si="211"/>
        <v>0</v>
      </c>
      <c r="AI756" s="20">
        <f t="shared" si="212"/>
        <v>-83.359004455079713</v>
      </c>
      <c r="AJ756" s="20">
        <f t="shared" si="213"/>
        <v>86.320776040638108</v>
      </c>
      <c r="AK756" s="20">
        <f t="shared" si="214"/>
        <v>0</v>
      </c>
      <c r="AL756" s="19">
        <v>120</v>
      </c>
      <c r="AM756" s="23">
        <f t="shared" si="215"/>
        <v>36.576000000000001</v>
      </c>
      <c r="AN756" s="19">
        <v>5.5152404363020811</v>
      </c>
    </row>
    <row r="757" spans="1:40" ht="13.5" thickBot="1" x14ac:dyDescent="0.25">
      <c r="A757" s="5">
        <v>42574</v>
      </c>
      <c r="B757" s="3">
        <v>74</v>
      </c>
      <c r="C757" s="26" t="s">
        <v>358</v>
      </c>
      <c r="D757" s="6">
        <v>0.46458333333333335</v>
      </c>
      <c r="E757" s="13">
        <v>11</v>
      </c>
      <c r="F757" s="13">
        <f t="shared" si="203"/>
        <v>286</v>
      </c>
      <c r="G757" s="3">
        <v>44.1</v>
      </c>
      <c r="H757" s="3" t="s">
        <v>365</v>
      </c>
      <c r="I757" s="3">
        <v>35.5</v>
      </c>
      <c r="J757" s="20" t="str">
        <f t="shared" si="204"/>
        <v>.</v>
      </c>
      <c r="K757" s="20" t="str">
        <f t="shared" si="205"/>
        <v>.</v>
      </c>
      <c r="L757" s="20" t="str">
        <f t="shared" si="218"/>
        <v>.</v>
      </c>
      <c r="M757" s="3">
        <v>316</v>
      </c>
      <c r="N757" s="20" t="str">
        <f>IF(B757=B757, N756, IF(M757=".",".",IF(M757&lt;22.5,"N",IF(M757&lt;67.5,"NE",IF(M757&lt;112.5,"E",IF(M757&lt;157.5,"SE",IF(M757&lt;202.5,"S",IF(M757&lt;247.5,"SW",IF(M757&lt;292.5,"W",IF(M757&lt;337.5,"NW","N"))))))))))</f>
        <v>NW</v>
      </c>
      <c r="O757" s="20" t="str">
        <f t="shared" si="206"/>
        <v>.</v>
      </c>
      <c r="P757" s="20" t="str">
        <f t="shared" si="219"/>
        <v>.</v>
      </c>
      <c r="Q757" s="21">
        <f t="shared" si="221"/>
        <v>0</v>
      </c>
      <c r="R757" s="21">
        <f t="shared" si="222"/>
        <v>21.894666863329327</v>
      </c>
      <c r="S757" s="8">
        <v>1</v>
      </c>
      <c r="T757" s="21" t="s">
        <v>4</v>
      </c>
      <c r="U757" s="21" t="str">
        <f t="shared" si="217"/>
        <v>.</v>
      </c>
      <c r="V757" s="3" t="s">
        <v>6</v>
      </c>
      <c r="W757" s="3">
        <v>1.2</v>
      </c>
      <c r="X757" s="3" t="s">
        <v>10</v>
      </c>
      <c r="Y757" s="14">
        <v>2</v>
      </c>
      <c r="Z757" s="14">
        <v>1</v>
      </c>
      <c r="AA757" s="14">
        <v>0</v>
      </c>
      <c r="AB757" s="23">
        <f t="shared" si="220"/>
        <v>0</v>
      </c>
      <c r="AC757" s="3" t="s">
        <v>324</v>
      </c>
      <c r="AD757" s="25">
        <v>0</v>
      </c>
      <c r="AE757" s="20">
        <f t="shared" si="209"/>
        <v>0</v>
      </c>
      <c r="AF757" s="20">
        <f t="shared" si="210"/>
        <v>0</v>
      </c>
      <c r="AG757" s="20">
        <f t="shared" si="216"/>
        <v>1</v>
      </c>
      <c r="AH757" s="20">
        <f t="shared" si="211"/>
        <v>0</v>
      </c>
      <c r="AI757" s="20">
        <f t="shared" si="212"/>
        <v>-83.359004455079713</v>
      </c>
      <c r="AJ757" s="20">
        <f t="shared" si="213"/>
        <v>86.320776040638108</v>
      </c>
      <c r="AK757" s="20">
        <f t="shared" si="214"/>
        <v>0</v>
      </c>
      <c r="AL757" s="19">
        <v>120</v>
      </c>
      <c r="AM757" s="23">
        <f t="shared" si="215"/>
        <v>36.576000000000001</v>
      </c>
      <c r="AN757" s="19">
        <v>5.5152404363020811</v>
      </c>
    </row>
    <row r="758" spans="1:40" ht="13.5" thickBot="1" x14ac:dyDescent="0.25">
      <c r="A758" s="5">
        <v>42574</v>
      </c>
      <c r="B758" s="3">
        <v>74</v>
      </c>
      <c r="C758" s="26" t="s">
        <v>358</v>
      </c>
      <c r="D758" s="6">
        <v>0.50486111111111109</v>
      </c>
      <c r="E758" s="13">
        <v>12</v>
      </c>
      <c r="F758" s="13">
        <f t="shared" si="203"/>
        <v>343.99999999999994</v>
      </c>
      <c r="G758" s="3">
        <v>37.6</v>
      </c>
      <c r="H758" s="3" t="s">
        <v>366</v>
      </c>
      <c r="I758" s="3">
        <v>32.1</v>
      </c>
      <c r="J758" s="20" t="str">
        <f t="shared" si="204"/>
        <v>.</v>
      </c>
      <c r="K758" s="20" t="str">
        <f t="shared" si="205"/>
        <v>.</v>
      </c>
      <c r="L758" s="20" t="str">
        <f t="shared" si="218"/>
        <v>.</v>
      </c>
      <c r="M758" s="3">
        <v>316</v>
      </c>
      <c r="N758" s="20" t="str">
        <f>IF(B758=B757, N757, IF(M758=".",".",IF(M758&lt;22.5,"N",IF(M758&lt;67.5,"NE",IF(M758&lt;112.5,"E",IF(M758&lt;157.5,"SE",IF(M758&lt;202.5,"S",IF(M758&lt;247.5,"SW",IF(M758&lt;292.5,"W",IF(M758&lt;337.5,"NW","N"))))))))))</f>
        <v>NW</v>
      </c>
      <c r="O758" s="20" t="str">
        <f t="shared" si="206"/>
        <v>.</v>
      </c>
      <c r="P758" s="20" t="str">
        <f t="shared" si="219"/>
        <v>.</v>
      </c>
      <c r="Q758" s="21">
        <f t="shared" si="221"/>
        <v>0</v>
      </c>
      <c r="R758" s="21">
        <f t="shared" si="222"/>
        <v>21.894666863329327</v>
      </c>
      <c r="S758" s="8">
        <v>1</v>
      </c>
      <c r="T758" s="21" t="s">
        <v>4</v>
      </c>
      <c r="U758" s="21" t="str">
        <f t="shared" si="217"/>
        <v>.</v>
      </c>
      <c r="V758" s="3" t="s">
        <v>6</v>
      </c>
      <c r="W758" s="3">
        <v>1.9</v>
      </c>
      <c r="X758" s="3" t="s">
        <v>13</v>
      </c>
      <c r="Y758" s="14">
        <v>2</v>
      </c>
      <c r="Z758" s="14">
        <v>1</v>
      </c>
      <c r="AA758" s="14">
        <v>0</v>
      </c>
      <c r="AB758" s="23">
        <f t="shared" si="220"/>
        <v>0</v>
      </c>
      <c r="AC758" s="3" t="s">
        <v>324</v>
      </c>
      <c r="AD758" s="25">
        <v>0</v>
      </c>
      <c r="AE758" s="20">
        <f t="shared" si="209"/>
        <v>0</v>
      </c>
      <c r="AF758" s="20">
        <f t="shared" si="210"/>
        <v>0</v>
      </c>
      <c r="AG758" s="20">
        <f t="shared" si="216"/>
        <v>1</v>
      </c>
      <c r="AH758" s="20">
        <f t="shared" si="211"/>
        <v>0</v>
      </c>
      <c r="AI758" s="20">
        <f t="shared" si="212"/>
        <v>-83.359004455079713</v>
      </c>
      <c r="AJ758" s="20">
        <f t="shared" si="213"/>
        <v>86.320776040638108</v>
      </c>
      <c r="AK758" s="20">
        <f t="shared" si="214"/>
        <v>0</v>
      </c>
      <c r="AL758" s="19">
        <v>120</v>
      </c>
      <c r="AM758" s="23">
        <f t="shared" si="215"/>
        <v>36.576000000000001</v>
      </c>
      <c r="AN758" s="19">
        <v>5.5152404363020811</v>
      </c>
    </row>
    <row r="759" spans="1:40" ht="13.5" thickBot="1" x14ac:dyDescent="0.25">
      <c r="A759" s="5">
        <v>42574</v>
      </c>
      <c r="B759" s="3">
        <v>74</v>
      </c>
      <c r="C759" s="26" t="s">
        <v>358</v>
      </c>
      <c r="D759" s="6">
        <v>0.5444444444444444</v>
      </c>
      <c r="E759" s="13">
        <v>13</v>
      </c>
      <c r="F759" s="13">
        <f t="shared" si="203"/>
        <v>400.99999999999989</v>
      </c>
      <c r="G759" s="3">
        <v>31.3</v>
      </c>
      <c r="H759" s="3" t="s">
        <v>366</v>
      </c>
      <c r="I759" s="3">
        <v>31.1</v>
      </c>
      <c r="J759" s="20" t="str">
        <f t="shared" si="204"/>
        <v>.</v>
      </c>
      <c r="K759" s="20" t="str">
        <f t="shared" si="205"/>
        <v>.</v>
      </c>
      <c r="L759" s="20" t="str">
        <f t="shared" si="218"/>
        <v>.</v>
      </c>
      <c r="M759" s="3">
        <v>316</v>
      </c>
      <c r="N759" s="20" t="str">
        <f>IF(B759=B759, N758, IF(M759=".",".",IF(M759&lt;22.5,"N",IF(M759&lt;67.5,"NE",IF(M759&lt;112.5,"E",IF(M759&lt;157.5,"SE",IF(M759&lt;202.5,"S",IF(M759&lt;247.5,"SW",IF(M759&lt;292.5,"W",IF(M759&lt;337.5,"NW","N"))))))))))</f>
        <v>NW</v>
      </c>
      <c r="O759" s="20" t="str">
        <f t="shared" si="206"/>
        <v>.</v>
      </c>
      <c r="P759" s="20" t="str">
        <f t="shared" si="219"/>
        <v>.</v>
      </c>
      <c r="Q759" s="21">
        <f t="shared" si="221"/>
        <v>0</v>
      </c>
      <c r="R759" s="21">
        <f t="shared" si="222"/>
        <v>21.894666863329327</v>
      </c>
      <c r="S759" s="8">
        <v>1</v>
      </c>
      <c r="T759" s="21" t="s">
        <v>4</v>
      </c>
      <c r="U759" s="21" t="str">
        <f t="shared" si="217"/>
        <v>.</v>
      </c>
      <c r="V759" s="3" t="s">
        <v>6</v>
      </c>
      <c r="W759" s="3">
        <v>0</v>
      </c>
      <c r="X759" s="3" t="s">
        <v>13</v>
      </c>
      <c r="Y759" s="14">
        <v>2</v>
      </c>
      <c r="Z759" s="14">
        <v>1</v>
      </c>
      <c r="AA759" s="14">
        <v>0</v>
      </c>
      <c r="AB759" s="23">
        <f t="shared" si="220"/>
        <v>0</v>
      </c>
      <c r="AC759" s="3" t="s">
        <v>324</v>
      </c>
      <c r="AD759" s="25">
        <v>0</v>
      </c>
      <c r="AE759" s="20">
        <f t="shared" si="209"/>
        <v>0</v>
      </c>
      <c r="AF759" s="20">
        <f t="shared" si="210"/>
        <v>0</v>
      </c>
      <c r="AG759" s="20">
        <f t="shared" si="216"/>
        <v>1</v>
      </c>
      <c r="AH759" s="20">
        <f t="shared" si="211"/>
        <v>0</v>
      </c>
      <c r="AI759" s="20">
        <f t="shared" si="212"/>
        <v>-83.359004455079713</v>
      </c>
      <c r="AJ759" s="20">
        <f t="shared" si="213"/>
        <v>86.320776040638108</v>
      </c>
      <c r="AK759" s="20">
        <f t="shared" si="214"/>
        <v>0</v>
      </c>
      <c r="AL759" s="19">
        <v>120</v>
      </c>
      <c r="AM759" s="23">
        <f t="shared" si="215"/>
        <v>36.576000000000001</v>
      </c>
      <c r="AN759" s="19">
        <v>5.5152404363020811</v>
      </c>
    </row>
    <row r="760" spans="1:40" ht="13.5" thickBot="1" x14ac:dyDescent="0.25">
      <c r="A760" s="5">
        <v>42574</v>
      </c>
      <c r="B760" s="3">
        <v>74</v>
      </c>
      <c r="C760" s="26" t="s">
        <v>358</v>
      </c>
      <c r="D760" s="6">
        <v>0.58611111111111114</v>
      </c>
      <c r="E760" s="13">
        <v>14</v>
      </c>
      <c r="F760" s="13">
        <f t="shared" si="203"/>
        <v>461</v>
      </c>
      <c r="G760" s="3">
        <v>31.1</v>
      </c>
      <c r="H760" s="3" t="s">
        <v>366</v>
      </c>
      <c r="I760" s="3">
        <v>29.2</v>
      </c>
      <c r="J760" s="20" t="str">
        <f t="shared" si="204"/>
        <v>.</v>
      </c>
      <c r="K760" s="20" t="str">
        <f t="shared" si="205"/>
        <v>.</v>
      </c>
      <c r="L760" s="20" t="str">
        <f t="shared" si="218"/>
        <v>.</v>
      </c>
      <c r="M760" s="3">
        <v>316</v>
      </c>
      <c r="N760" s="20" t="str">
        <f>IF(B760=B759, N759, IF(M760=".",".",IF(M760&lt;22.5,"N",IF(M760&lt;67.5,"NE",IF(M760&lt;112.5,"E",IF(M760&lt;157.5,"SE",IF(M760&lt;202.5,"S",IF(M760&lt;247.5,"SW",IF(M760&lt;292.5,"W",IF(M760&lt;337.5,"NW","N"))))))))))</f>
        <v>NW</v>
      </c>
      <c r="O760" s="20" t="str">
        <f t="shared" si="206"/>
        <v>.</v>
      </c>
      <c r="P760" s="20" t="str">
        <f t="shared" si="219"/>
        <v>.</v>
      </c>
      <c r="Q760" s="21">
        <f t="shared" si="221"/>
        <v>0</v>
      </c>
      <c r="R760" s="21">
        <f t="shared" si="222"/>
        <v>21.894666863329327</v>
      </c>
      <c r="S760" s="8">
        <v>1</v>
      </c>
      <c r="T760" s="21" t="s">
        <v>4</v>
      </c>
      <c r="U760" s="21" t="str">
        <f t="shared" si="217"/>
        <v>.</v>
      </c>
      <c r="V760" s="3" t="s">
        <v>6</v>
      </c>
      <c r="W760" s="3">
        <v>0</v>
      </c>
      <c r="X760" s="3" t="s">
        <v>43</v>
      </c>
      <c r="Y760" s="14">
        <v>0</v>
      </c>
      <c r="Z760" s="14">
        <v>0</v>
      </c>
      <c r="AA760" s="14">
        <v>1</v>
      </c>
      <c r="AB760" s="23">
        <f t="shared" si="220"/>
        <v>1</v>
      </c>
      <c r="AC760" s="3" t="s">
        <v>324</v>
      </c>
      <c r="AD760" s="25">
        <v>0</v>
      </c>
      <c r="AE760" s="20">
        <f t="shared" si="209"/>
        <v>0</v>
      </c>
      <c r="AF760" s="20">
        <f t="shared" si="210"/>
        <v>0</v>
      </c>
      <c r="AG760" s="20">
        <f t="shared" si="216"/>
        <v>1</v>
      </c>
      <c r="AH760" s="20">
        <f t="shared" si="211"/>
        <v>0</v>
      </c>
      <c r="AI760" s="20">
        <f t="shared" si="212"/>
        <v>-83.359004455079713</v>
      </c>
      <c r="AJ760" s="20">
        <f t="shared" si="213"/>
        <v>86.320776040638108</v>
      </c>
      <c r="AK760" s="20">
        <f t="shared" si="214"/>
        <v>0</v>
      </c>
      <c r="AL760" s="19">
        <v>120</v>
      </c>
      <c r="AM760" s="23">
        <f t="shared" si="215"/>
        <v>36.576000000000001</v>
      </c>
      <c r="AN760" s="19">
        <v>5.5152404363020811</v>
      </c>
    </row>
    <row r="761" spans="1:40" ht="13.5" thickBot="1" x14ac:dyDescent="0.25">
      <c r="A761" s="5">
        <v>42574</v>
      </c>
      <c r="B761" s="3">
        <v>74</v>
      </c>
      <c r="C761" s="26" t="s">
        <v>358</v>
      </c>
      <c r="D761" s="6">
        <v>0.62916666666666665</v>
      </c>
      <c r="E761" s="13">
        <v>15</v>
      </c>
      <c r="F761" s="13">
        <f t="shared" si="203"/>
        <v>523</v>
      </c>
      <c r="G761" s="3">
        <v>25.9</v>
      </c>
      <c r="H761" s="3" t="s">
        <v>366</v>
      </c>
      <c r="I761" s="3">
        <v>26</v>
      </c>
      <c r="J761" s="20" t="str">
        <f t="shared" si="204"/>
        <v>.</v>
      </c>
      <c r="K761" s="20" t="str">
        <f t="shared" si="205"/>
        <v>.</v>
      </c>
      <c r="L761" s="20" t="str">
        <f t="shared" si="218"/>
        <v>.</v>
      </c>
      <c r="M761" s="3">
        <v>316</v>
      </c>
      <c r="N761" s="20" t="str">
        <f>IF(B761=B761, N760, IF(M761=".",".",IF(M761&lt;22.5,"N",IF(M761&lt;67.5,"NE",IF(M761&lt;112.5,"E",IF(M761&lt;157.5,"SE",IF(M761&lt;202.5,"S",IF(M761&lt;247.5,"SW",IF(M761&lt;292.5,"W",IF(M761&lt;337.5,"NW","N"))))))))))</f>
        <v>NW</v>
      </c>
      <c r="O761" s="20" t="str">
        <f t="shared" si="206"/>
        <v>.</v>
      </c>
      <c r="P761" s="20" t="str">
        <f t="shared" si="219"/>
        <v>.</v>
      </c>
      <c r="Q761" s="21">
        <f t="shared" si="221"/>
        <v>0</v>
      </c>
      <c r="R761" s="21">
        <f t="shared" si="222"/>
        <v>21.894666863329327</v>
      </c>
      <c r="S761" s="8">
        <v>1</v>
      </c>
      <c r="T761" s="21" t="s">
        <v>4</v>
      </c>
      <c r="U761" s="21" t="str">
        <f t="shared" si="217"/>
        <v>.</v>
      </c>
      <c r="V761" s="3" t="s">
        <v>6</v>
      </c>
      <c r="W761" s="3">
        <v>6.3</v>
      </c>
      <c r="X761" s="3" t="s">
        <v>4</v>
      </c>
      <c r="Y761" s="14">
        <v>0</v>
      </c>
      <c r="Z761" s="14">
        <v>0</v>
      </c>
      <c r="AA761" s="14">
        <v>1</v>
      </c>
      <c r="AB761" s="23" t="str">
        <f t="shared" si="220"/>
        <v>.</v>
      </c>
      <c r="AC761" s="3" t="s">
        <v>324</v>
      </c>
      <c r="AD761" s="25">
        <v>0</v>
      </c>
      <c r="AE761" s="20">
        <f t="shared" si="209"/>
        <v>0</v>
      </c>
      <c r="AF761" s="20">
        <f t="shared" si="210"/>
        <v>0</v>
      </c>
      <c r="AG761" s="20">
        <f t="shared" si="216"/>
        <v>1</v>
      </c>
      <c r="AH761" s="20">
        <f t="shared" si="211"/>
        <v>0</v>
      </c>
      <c r="AI761" s="20">
        <f t="shared" si="212"/>
        <v>-83.359004455079713</v>
      </c>
      <c r="AJ761" s="20">
        <f t="shared" si="213"/>
        <v>86.320776040638108</v>
      </c>
      <c r="AK761" s="20">
        <f t="shared" si="214"/>
        <v>0</v>
      </c>
      <c r="AL761" s="19">
        <v>120</v>
      </c>
      <c r="AM761" s="23">
        <f t="shared" si="215"/>
        <v>36.576000000000001</v>
      </c>
      <c r="AN761" s="19">
        <v>5.5152404363020811</v>
      </c>
    </row>
    <row r="762" spans="1:40" ht="13.5" thickBot="1" x14ac:dyDescent="0.25">
      <c r="A762" s="5">
        <v>42574</v>
      </c>
      <c r="B762" s="3">
        <v>74</v>
      </c>
      <c r="C762" s="26" t="s">
        <v>358</v>
      </c>
      <c r="D762" s="6">
        <v>0.66875000000000007</v>
      </c>
      <c r="E762" s="13">
        <v>16</v>
      </c>
      <c r="F762" s="13">
        <f t="shared" si="203"/>
        <v>580.00000000000011</v>
      </c>
      <c r="G762" s="3">
        <v>26.7</v>
      </c>
      <c r="H762" s="3" t="s">
        <v>366</v>
      </c>
      <c r="I762" s="3">
        <v>25.4</v>
      </c>
      <c r="J762" s="20" t="str">
        <f t="shared" si="204"/>
        <v>.</v>
      </c>
      <c r="K762" s="20" t="str">
        <f t="shared" si="205"/>
        <v>.</v>
      </c>
      <c r="L762" s="20" t="str">
        <f t="shared" si="218"/>
        <v>.</v>
      </c>
      <c r="M762" s="3">
        <v>316</v>
      </c>
      <c r="N762" s="20" t="str">
        <f>IF(B762=B761, N761, IF(M762=".",".",IF(M762&lt;22.5,"N",IF(M762&lt;67.5,"NE",IF(M762&lt;112.5,"E",IF(M762&lt;157.5,"SE",IF(M762&lt;202.5,"S",IF(M762&lt;247.5,"SW",IF(M762&lt;292.5,"W",IF(M762&lt;337.5,"NW","N"))))))))))</f>
        <v>NW</v>
      </c>
      <c r="O762" s="20" t="str">
        <f t="shared" si="206"/>
        <v>.</v>
      </c>
      <c r="P762" s="20" t="str">
        <f t="shared" si="219"/>
        <v>.</v>
      </c>
      <c r="Q762" s="21">
        <f t="shared" si="221"/>
        <v>0</v>
      </c>
      <c r="R762" s="21">
        <f t="shared" si="222"/>
        <v>21.894666863329327</v>
      </c>
      <c r="S762" s="8">
        <v>1</v>
      </c>
      <c r="T762" s="21">
        <f>SQRT((AJ762-AJ752)^2+(AI762-AI752)^2)</f>
        <v>17.000000000000014</v>
      </c>
      <c r="U762" s="21">
        <f t="shared" si="217"/>
        <v>1.2879215801958417</v>
      </c>
      <c r="V762" s="3" t="s">
        <v>6</v>
      </c>
      <c r="W762" s="3">
        <v>0.6</v>
      </c>
      <c r="X762" s="3" t="s">
        <v>43</v>
      </c>
      <c r="Y762" s="14">
        <v>0</v>
      </c>
      <c r="Z762" s="14">
        <v>0</v>
      </c>
      <c r="AA762" s="14">
        <v>1</v>
      </c>
      <c r="AB762" s="23" t="str">
        <f t="shared" si="220"/>
        <v>.</v>
      </c>
      <c r="AC762" s="3" t="s">
        <v>324</v>
      </c>
      <c r="AD762" s="25">
        <v>0</v>
      </c>
      <c r="AE762" s="20">
        <f t="shared" si="209"/>
        <v>0</v>
      </c>
      <c r="AF762" s="20">
        <f t="shared" si="210"/>
        <v>0</v>
      </c>
      <c r="AG762" s="20">
        <f t="shared" si="216"/>
        <v>1</v>
      </c>
      <c r="AH762" s="20">
        <f t="shared" si="211"/>
        <v>0</v>
      </c>
      <c r="AI762" s="20">
        <f t="shared" si="212"/>
        <v>-83.359004455079713</v>
      </c>
      <c r="AJ762" s="20">
        <f t="shared" si="213"/>
        <v>86.320776040638108</v>
      </c>
      <c r="AK762" s="20">
        <f t="shared" si="214"/>
        <v>0</v>
      </c>
      <c r="AL762" s="19">
        <v>120</v>
      </c>
      <c r="AM762" s="23">
        <f t="shared" si="215"/>
        <v>36.576000000000001</v>
      </c>
      <c r="AN762" s="19">
        <v>5.5152404363020811</v>
      </c>
    </row>
    <row r="763" spans="1:40" ht="13.5" thickBot="1" x14ac:dyDescent="0.25">
      <c r="A763" s="5">
        <v>42574</v>
      </c>
      <c r="B763" s="3">
        <v>75</v>
      </c>
      <c r="C763" s="26" t="s">
        <v>358</v>
      </c>
      <c r="D763" s="6">
        <v>0.26597222222222222</v>
      </c>
      <c r="E763" s="13">
        <v>6</v>
      </c>
      <c r="F763" s="13">
        <f t="shared" si="203"/>
        <v>0</v>
      </c>
      <c r="G763" s="3">
        <v>19.100000000000001</v>
      </c>
      <c r="H763" s="3" t="s">
        <v>365</v>
      </c>
      <c r="I763" s="3">
        <v>22.2</v>
      </c>
      <c r="J763" s="20" t="str">
        <f t="shared" si="204"/>
        <v>.</v>
      </c>
      <c r="K763" s="20" t="str">
        <f t="shared" si="205"/>
        <v>.</v>
      </c>
      <c r="L763" s="20" t="str">
        <f t="shared" si="218"/>
        <v>.</v>
      </c>
      <c r="M763" s="3">
        <v>316</v>
      </c>
      <c r="N763" s="20" t="str">
        <f>IF(B763=B763, N762, IF(M763=".",".",IF(M763&lt;22.5,"N",IF(M763&lt;67.5,"NE",IF(M763&lt;112.5,"E",IF(M763&lt;157.5,"SE",IF(M763&lt;202.5,"S",IF(M763&lt;247.5,"SW",IF(M763&lt;292.5,"W",IF(M763&lt;337.5,"NW","N"))))))))))</f>
        <v>NW</v>
      </c>
      <c r="O763" s="20" t="str">
        <f t="shared" si="206"/>
        <v>.</v>
      </c>
      <c r="P763" s="20" t="str">
        <f t="shared" si="219"/>
        <v>.</v>
      </c>
      <c r="Q763" s="21">
        <f t="shared" si="221"/>
        <v>0</v>
      </c>
      <c r="R763" s="21">
        <f t="shared" si="222"/>
        <v>0</v>
      </c>
      <c r="S763" s="8">
        <v>1</v>
      </c>
      <c r="T763" s="21" t="s">
        <v>4</v>
      </c>
      <c r="U763" s="21" t="str">
        <f t="shared" si="217"/>
        <v>.</v>
      </c>
      <c r="V763" s="3" t="s">
        <v>6</v>
      </c>
      <c r="W763" s="3">
        <v>0.4</v>
      </c>
      <c r="X763" s="3" t="s">
        <v>4</v>
      </c>
      <c r="Y763" s="14">
        <v>2</v>
      </c>
      <c r="Z763" s="14">
        <v>1</v>
      </c>
      <c r="AA763" s="14">
        <v>0</v>
      </c>
      <c r="AB763" s="23">
        <f t="shared" si="220"/>
        <v>0</v>
      </c>
      <c r="AC763" s="3" t="s">
        <v>325</v>
      </c>
      <c r="AD763" s="25">
        <v>0</v>
      </c>
      <c r="AE763" s="20" t="str">
        <f t="shared" si="209"/>
        <v>.</v>
      </c>
      <c r="AF763" s="20" t="str">
        <f t="shared" si="210"/>
        <v>.</v>
      </c>
      <c r="AG763" s="20" t="str">
        <f t="shared" si="216"/>
        <v>.</v>
      </c>
      <c r="AH763" s="20" t="str">
        <f t="shared" si="211"/>
        <v>.</v>
      </c>
      <c r="AI763" s="20">
        <f t="shared" si="212"/>
        <v>-71.549812157276747</v>
      </c>
      <c r="AJ763" s="20">
        <f t="shared" si="213"/>
        <v>74.091999434881032</v>
      </c>
      <c r="AK763" s="20" t="str">
        <f t="shared" si="214"/>
        <v>.</v>
      </c>
      <c r="AL763" s="19">
        <v>103</v>
      </c>
      <c r="AM763" s="23">
        <f t="shared" si="215"/>
        <v>31.394400000000001</v>
      </c>
      <c r="AN763" s="19">
        <v>5.5152404363020811</v>
      </c>
    </row>
    <row r="764" spans="1:40" ht="13.5" thickBot="1" x14ac:dyDescent="0.25">
      <c r="A764" s="5">
        <v>42574</v>
      </c>
      <c r="B764" s="3">
        <v>75</v>
      </c>
      <c r="C764" s="26" t="s">
        <v>358</v>
      </c>
      <c r="D764" s="6">
        <v>0.30277777777777776</v>
      </c>
      <c r="E764" s="13">
        <v>7</v>
      </c>
      <c r="F764" s="13">
        <f t="shared" si="203"/>
        <v>52.999999999999972</v>
      </c>
      <c r="G764" s="3">
        <v>21.6</v>
      </c>
      <c r="H764" s="3" t="s">
        <v>366</v>
      </c>
      <c r="I764" s="3">
        <v>23.2</v>
      </c>
      <c r="J764" s="20">
        <f t="shared" si="204"/>
        <v>1.4490916368162372</v>
      </c>
      <c r="K764" s="20">
        <f t="shared" si="205"/>
        <v>276.9731650827253</v>
      </c>
      <c r="L764" s="20">
        <f>(K764-MOD(M763+180,360))</f>
        <v>140.9731650827253</v>
      </c>
      <c r="M764" s="3">
        <v>312</v>
      </c>
      <c r="N764" s="20" t="str">
        <f>IF(B764=B763, N763, IF(M764=".",".",IF(M764&lt;22.5,"N",IF(M764&lt;67.5,"NE",IF(M764&lt;112.5,"E",IF(M764&lt;157.5,"SE",IF(M764&lt;202.5,"S",IF(M764&lt;247.5,"SW",IF(M764&lt;292.5,"W",IF(M764&lt;337.5,"NW","N"))))))))))</f>
        <v>NW</v>
      </c>
      <c r="O764" s="20" t="str">
        <f t="shared" si="206"/>
        <v>W</v>
      </c>
      <c r="P764" s="20">
        <f t="shared" si="219"/>
        <v>7</v>
      </c>
      <c r="Q764" s="21">
        <f t="shared" si="221"/>
        <v>12.518148347571675</v>
      </c>
      <c r="R764" s="21">
        <f t="shared" si="222"/>
        <v>12.518148347571675</v>
      </c>
      <c r="S764" s="8">
        <v>1</v>
      </c>
      <c r="T764" s="21" t="s">
        <v>4</v>
      </c>
      <c r="U764" s="21" t="str">
        <f t="shared" si="217"/>
        <v>.</v>
      </c>
      <c r="V764" s="3" t="s">
        <v>21</v>
      </c>
      <c r="W764" s="3">
        <v>3.4</v>
      </c>
      <c r="X764" s="3" t="s">
        <v>4</v>
      </c>
      <c r="Y764" s="14">
        <v>2</v>
      </c>
      <c r="Z764" s="14">
        <v>1</v>
      </c>
      <c r="AA764" s="14">
        <v>0</v>
      </c>
      <c r="AB764" s="23">
        <f t="shared" si="220"/>
        <v>0</v>
      </c>
      <c r="AC764" s="3" t="s">
        <v>325</v>
      </c>
      <c r="AD764" s="25">
        <v>0</v>
      </c>
      <c r="AE764" s="20">
        <f t="shared" si="209"/>
        <v>1.5197590836698964</v>
      </c>
      <c r="AF764" s="20">
        <f t="shared" si="210"/>
        <v>1.5197590836698964</v>
      </c>
      <c r="AG764" s="20">
        <f t="shared" si="216"/>
        <v>1</v>
      </c>
      <c r="AH764" s="20">
        <f t="shared" si="211"/>
        <v>12.518148347571675</v>
      </c>
      <c r="AI764" s="20">
        <f t="shared" si="212"/>
        <v>-83.975365278945588</v>
      </c>
      <c r="AJ764" s="20">
        <f t="shared" si="213"/>
        <v>75.611758518550928</v>
      </c>
      <c r="AK764" s="20">
        <f t="shared" si="214"/>
        <v>-12.425553121668841</v>
      </c>
      <c r="AL764" s="19">
        <v>113</v>
      </c>
      <c r="AM764" s="23">
        <f t="shared" si="215"/>
        <v>34.442399999999999</v>
      </c>
      <c r="AN764" s="19">
        <v>5.4454272662223078</v>
      </c>
    </row>
    <row r="765" spans="1:40" ht="13.5" thickBot="1" x14ac:dyDescent="0.25">
      <c r="A765" s="5">
        <v>42574</v>
      </c>
      <c r="B765" s="3">
        <v>75</v>
      </c>
      <c r="C765" s="26" t="s">
        <v>358</v>
      </c>
      <c r="D765" s="6">
        <v>0.34652777777777777</v>
      </c>
      <c r="E765" s="13">
        <v>8</v>
      </c>
      <c r="F765" s="13">
        <f t="shared" si="203"/>
        <v>115.99999999999999</v>
      </c>
      <c r="G765" s="3">
        <v>36.4</v>
      </c>
      <c r="H765" s="3" t="s">
        <v>365</v>
      </c>
      <c r="I765" s="3">
        <v>29.9</v>
      </c>
      <c r="J765" s="20">
        <f t="shared" si="204"/>
        <v>1.8060077149297653</v>
      </c>
      <c r="K765" s="20">
        <f t="shared" si="205"/>
        <v>256.52338016645854</v>
      </c>
      <c r="L765" s="20">
        <f t="shared" si="218"/>
        <v>-20.449784916266765</v>
      </c>
      <c r="M765" s="3">
        <v>308</v>
      </c>
      <c r="N765" s="20" t="str">
        <f>IF(B765=B765, N764, IF(M765=".",".",IF(M765&lt;22.5,"N",IF(M765&lt;67.5,"NE",IF(M765&lt;112.5,"E",IF(M765&lt;157.5,"SE",IF(M765&lt;202.5,"S",IF(M765&lt;247.5,"SW",IF(M765&lt;292.5,"W",IF(M765&lt;337.5,"NW","N"))))))))))</f>
        <v>NW</v>
      </c>
      <c r="O765" s="20" t="str">
        <f t="shared" si="206"/>
        <v>W</v>
      </c>
      <c r="P765" s="20">
        <f t="shared" si="219"/>
        <v>7</v>
      </c>
      <c r="Q765" s="21">
        <f t="shared" si="221"/>
        <v>10.07533782621134</v>
      </c>
      <c r="R765" s="21">
        <f t="shared" si="222"/>
        <v>22.593486173783013</v>
      </c>
      <c r="S765" s="8">
        <v>1</v>
      </c>
      <c r="T765" s="21" t="s">
        <v>4</v>
      </c>
      <c r="U765" s="21" t="str">
        <f t="shared" si="217"/>
        <v>.</v>
      </c>
      <c r="V765" s="3" t="s">
        <v>6</v>
      </c>
      <c r="W765" s="3">
        <v>0</v>
      </c>
      <c r="X765" s="3" t="s">
        <v>4</v>
      </c>
      <c r="Y765" s="14">
        <v>2</v>
      </c>
      <c r="Z765" s="14">
        <v>1</v>
      </c>
      <c r="AA765" s="14">
        <v>0</v>
      </c>
      <c r="AB765" s="23">
        <f t="shared" si="220"/>
        <v>0</v>
      </c>
      <c r="AC765" s="3" t="s">
        <v>325</v>
      </c>
      <c r="AD765" s="25">
        <v>0</v>
      </c>
      <c r="AE765" s="20">
        <f t="shared" si="209"/>
        <v>-2.3480429547975632</v>
      </c>
      <c r="AF765" s="20">
        <f t="shared" si="210"/>
        <v>-2.3480429547975632</v>
      </c>
      <c r="AG765" s="20">
        <f t="shared" si="216"/>
        <v>1</v>
      </c>
      <c r="AH765" s="20">
        <f t="shared" si="211"/>
        <v>10.07533782621134</v>
      </c>
      <c r="AI765" s="20">
        <f t="shared" si="212"/>
        <v>-93.773279679199888</v>
      </c>
      <c r="AJ765" s="20">
        <f t="shared" si="213"/>
        <v>73.263715563753365</v>
      </c>
      <c r="AK765" s="20">
        <f t="shared" si="214"/>
        <v>-9.7979144002542995</v>
      </c>
      <c r="AL765" s="19">
        <v>119</v>
      </c>
      <c r="AM765" s="23">
        <f t="shared" si="215"/>
        <v>36.2712</v>
      </c>
      <c r="AN765" s="19">
        <v>5.3756140961425354</v>
      </c>
    </row>
    <row r="766" spans="1:40" ht="13.5" thickBot="1" x14ac:dyDescent="0.25">
      <c r="A766" s="5">
        <v>42574</v>
      </c>
      <c r="B766" s="3">
        <v>75</v>
      </c>
      <c r="C766" s="26" t="s">
        <v>358</v>
      </c>
      <c r="D766" s="6">
        <v>0.38958333333333334</v>
      </c>
      <c r="E766" s="13">
        <v>9</v>
      </c>
      <c r="F766" s="13">
        <f t="shared" si="203"/>
        <v>178</v>
      </c>
      <c r="G766" s="3">
        <v>27.1</v>
      </c>
      <c r="H766" s="3" t="s">
        <v>365</v>
      </c>
      <c r="I766" s="3">
        <v>33.4</v>
      </c>
      <c r="J766" s="20">
        <f t="shared" si="204"/>
        <v>0.90757121103705951</v>
      </c>
      <c r="K766" s="20">
        <f t="shared" si="205"/>
        <v>307.99999999999955</v>
      </c>
      <c r="L766" s="20">
        <f t="shared" si="218"/>
        <v>51.476619833541008</v>
      </c>
      <c r="M766" s="3">
        <v>308</v>
      </c>
      <c r="N766" s="20" t="str">
        <f>IF(B766=B765, N765, IF(M766=".",".",IF(M766&lt;22.5,"N",IF(M766&lt;67.5,"NE",IF(M766&lt;112.5,"E",IF(M766&lt;157.5,"SE",IF(M766&lt;202.5,"S",IF(M766&lt;247.5,"SW",IF(M766&lt;292.5,"W",IF(M766&lt;337.5,"NW","N"))))))))))</f>
        <v>NW</v>
      </c>
      <c r="O766" s="20" t="str">
        <f t="shared" si="206"/>
        <v>NW</v>
      </c>
      <c r="P766" s="20">
        <f t="shared" si="219"/>
        <v>8</v>
      </c>
      <c r="Q766" s="21">
        <f t="shared" si="221"/>
        <v>1.0000000000000002</v>
      </c>
      <c r="R766" s="21">
        <f t="shared" si="222"/>
        <v>23.593486173783013</v>
      </c>
      <c r="S766" s="8">
        <v>1</v>
      </c>
      <c r="T766" s="21" t="s">
        <v>4</v>
      </c>
      <c r="U766" s="21" t="str">
        <f t="shared" si="217"/>
        <v>.</v>
      </c>
      <c r="V766" s="3" t="s">
        <v>6</v>
      </c>
      <c r="W766" s="3">
        <v>1.1000000000000001</v>
      </c>
      <c r="X766" s="3" t="s">
        <v>109</v>
      </c>
      <c r="Y766" s="14">
        <v>2</v>
      </c>
      <c r="Z766" s="14">
        <v>1</v>
      </c>
      <c r="AA766" s="14">
        <v>0</v>
      </c>
      <c r="AB766" s="23">
        <f t="shared" si="220"/>
        <v>0</v>
      </c>
      <c r="AC766" s="3" t="s">
        <v>325</v>
      </c>
      <c r="AD766" s="25">
        <v>0</v>
      </c>
      <c r="AE766" s="20">
        <f t="shared" si="209"/>
        <v>0.61566147532565196</v>
      </c>
      <c r="AF766" s="20">
        <f t="shared" si="210"/>
        <v>0.61566147532565196</v>
      </c>
      <c r="AG766" s="20">
        <f t="shared" si="216"/>
        <v>1</v>
      </c>
      <c r="AH766" s="20">
        <f t="shared" si="211"/>
        <v>1.0000000000000002</v>
      </c>
      <c r="AI766" s="20">
        <f t="shared" si="212"/>
        <v>-94.561290432806615</v>
      </c>
      <c r="AJ766" s="20">
        <f t="shared" si="213"/>
        <v>73.879377039079017</v>
      </c>
      <c r="AK766" s="20">
        <f t="shared" si="214"/>
        <v>-0.78801075360672712</v>
      </c>
      <c r="AL766" s="19">
        <v>120</v>
      </c>
      <c r="AM766" s="23">
        <f t="shared" si="215"/>
        <v>36.576000000000001</v>
      </c>
      <c r="AN766" s="19">
        <v>5.3756140961425354</v>
      </c>
    </row>
    <row r="767" spans="1:40" ht="13.5" thickBot="1" x14ac:dyDescent="0.25">
      <c r="A767" s="5">
        <v>42574</v>
      </c>
      <c r="B767" s="3">
        <v>75</v>
      </c>
      <c r="C767" s="26" t="s">
        <v>358</v>
      </c>
      <c r="D767" s="6">
        <v>0.43055555555555558</v>
      </c>
      <c r="E767" s="13">
        <v>10</v>
      </c>
      <c r="F767" s="13">
        <f t="shared" si="203"/>
        <v>237.00000000000003</v>
      </c>
      <c r="G767" s="3">
        <v>34.200000000000003</v>
      </c>
      <c r="H767" s="3" t="s">
        <v>365</v>
      </c>
      <c r="I767" s="3">
        <v>36.9</v>
      </c>
      <c r="J767" s="20" t="str">
        <f t="shared" si="204"/>
        <v>.</v>
      </c>
      <c r="K767" s="20" t="str">
        <f t="shared" si="205"/>
        <v>.</v>
      </c>
      <c r="L767" s="20" t="str">
        <f t="shared" si="218"/>
        <v>.</v>
      </c>
      <c r="M767" s="3">
        <v>308</v>
      </c>
      <c r="N767" s="20" t="str">
        <f>IF(B767=B766, N766, IF(M767=".",".",IF(M767&lt;22.5,"N",IF(M767&lt;67.5,"NE",IF(M767&lt;112.5,"E",IF(M767&lt;157.5,"SE",IF(M767&lt;202.5,"S",IF(M767&lt;247.5,"SW",IF(M767&lt;292.5,"W",IF(M767&lt;337.5,"NW","N"))))))))))</f>
        <v>NW</v>
      </c>
      <c r="O767" s="20" t="str">
        <f t="shared" si="206"/>
        <v>.</v>
      </c>
      <c r="P767" s="20" t="str">
        <f t="shared" si="219"/>
        <v>.</v>
      </c>
      <c r="Q767" s="21">
        <f t="shared" si="221"/>
        <v>0</v>
      </c>
      <c r="R767" s="21">
        <f t="shared" si="222"/>
        <v>23.593486173783013</v>
      </c>
      <c r="S767" s="8">
        <v>1</v>
      </c>
      <c r="T767" s="21" t="s">
        <v>4</v>
      </c>
      <c r="U767" s="21" t="str">
        <f t="shared" si="217"/>
        <v>.</v>
      </c>
      <c r="V767" s="3" t="s">
        <v>6</v>
      </c>
      <c r="W767" s="3">
        <v>1</v>
      </c>
      <c r="X767" s="3" t="s">
        <v>252</v>
      </c>
      <c r="Y767" s="14">
        <v>2</v>
      </c>
      <c r="Z767" s="14">
        <v>1</v>
      </c>
      <c r="AA767" s="14">
        <v>0</v>
      </c>
      <c r="AB767" s="23">
        <f t="shared" si="220"/>
        <v>0</v>
      </c>
      <c r="AC767" s="3" t="s">
        <v>325</v>
      </c>
      <c r="AD767" s="25">
        <v>0</v>
      </c>
      <c r="AE767" s="20">
        <f t="shared" si="209"/>
        <v>0</v>
      </c>
      <c r="AF767" s="20">
        <f t="shared" si="210"/>
        <v>0</v>
      </c>
      <c r="AG767" s="20">
        <f t="shared" si="216"/>
        <v>1</v>
      </c>
      <c r="AH767" s="20">
        <f t="shared" si="211"/>
        <v>0</v>
      </c>
      <c r="AI767" s="20">
        <f t="shared" si="212"/>
        <v>-94.561290432806615</v>
      </c>
      <c r="AJ767" s="20">
        <f t="shared" si="213"/>
        <v>73.879377039079017</v>
      </c>
      <c r="AK767" s="20">
        <f t="shared" si="214"/>
        <v>0</v>
      </c>
      <c r="AL767" s="19">
        <v>120</v>
      </c>
      <c r="AM767" s="23">
        <f t="shared" si="215"/>
        <v>36.576000000000001</v>
      </c>
      <c r="AN767" s="19">
        <v>5.3756140961425354</v>
      </c>
    </row>
    <row r="768" spans="1:40" ht="13.5" thickBot="1" x14ac:dyDescent="0.25">
      <c r="A768" s="5">
        <v>42574</v>
      </c>
      <c r="B768" s="3">
        <v>75</v>
      </c>
      <c r="C768" s="26" t="s">
        <v>358</v>
      </c>
      <c r="D768" s="6">
        <v>0.46458333333333335</v>
      </c>
      <c r="E768" s="13">
        <v>11</v>
      </c>
      <c r="F768" s="13">
        <f t="shared" si="203"/>
        <v>286</v>
      </c>
      <c r="G768" s="3">
        <v>33.200000000000003</v>
      </c>
      <c r="H768" s="3" t="s">
        <v>365</v>
      </c>
      <c r="I768" s="3">
        <v>35.5</v>
      </c>
      <c r="J768" s="20" t="str">
        <f t="shared" si="204"/>
        <v>.</v>
      </c>
      <c r="K768" s="20" t="str">
        <f t="shared" si="205"/>
        <v>.</v>
      </c>
      <c r="L768" s="20" t="str">
        <f t="shared" si="218"/>
        <v>.</v>
      </c>
      <c r="M768" s="3">
        <v>308</v>
      </c>
      <c r="N768" s="20" t="str">
        <f>IF(B768=B768, N767, IF(M768=".",".",IF(M768&lt;22.5,"N",IF(M768&lt;67.5,"NE",IF(M768&lt;112.5,"E",IF(M768&lt;157.5,"SE",IF(M768&lt;202.5,"S",IF(M768&lt;247.5,"SW",IF(M768&lt;292.5,"W",IF(M768&lt;337.5,"NW","N"))))))))))</f>
        <v>NW</v>
      </c>
      <c r="O768" s="20" t="str">
        <f t="shared" si="206"/>
        <v>.</v>
      </c>
      <c r="P768" s="20" t="str">
        <f t="shared" si="219"/>
        <v>.</v>
      </c>
      <c r="Q768" s="21">
        <f t="shared" si="221"/>
        <v>0</v>
      </c>
      <c r="R768" s="21">
        <f t="shared" si="222"/>
        <v>23.593486173783013</v>
      </c>
      <c r="S768" s="8">
        <v>1</v>
      </c>
      <c r="T768" s="21" t="s">
        <v>4</v>
      </c>
      <c r="U768" s="21" t="str">
        <f t="shared" si="217"/>
        <v>.</v>
      </c>
      <c r="V768" s="3" t="s">
        <v>6</v>
      </c>
      <c r="W768" s="3">
        <v>1.2</v>
      </c>
      <c r="X768" s="3" t="s">
        <v>181</v>
      </c>
      <c r="Y768" s="14">
        <v>2</v>
      </c>
      <c r="Z768" s="14">
        <v>1</v>
      </c>
      <c r="AA768" s="14">
        <v>0</v>
      </c>
      <c r="AB768" s="23">
        <f t="shared" si="220"/>
        <v>0</v>
      </c>
      <c r="AC768" s="3" t="s">
        <v>325</v>
      </c>
      <c r="AD768" s="25">
        <v>0</v>
      </c>
      <c r="AE768" s="20">
        <f t="shared" si="209"/>
        <v>0</v>
      </c>
      <c r="AF768" s="20">
        <f t="shared" si="210"/>
        <v>0</v>
      </c>
      <c r="AG768" s="20">
        <f t="shared" si="216"/>
        <v>1</v>
      </c>
      <c r="AH768" s="20">
        <f t="shared" si="211"/>
        <v>0</v>
      </c>
      <c r="AI768" s="20">
        <f t="shared" si="212"/>
        <v>-94.561290432806615</v>
      </c>
      <c r="AJ768" s="20">
        <f t="shared" si="213"/>
        <v>73.879377039079017</v>
      </c>
      <c r="AK768" s="20">
        <f t="shared" si="214"/>
        <v>0</v>
      </c>
      <c r="AL768" s="19">
        <v>120</v>
      </c>
      <c r="AM768" s="23">
        <f t="shared" si="215"/>
        <v>36.576000000000001</v>
      </c>
      <c r="AN768" s="19">
        <v>5.3756140961425354</v>
      </c>
    </row>
    <row r="769" spans="1:40" ht="13.5" thickBot="1" x14ac:dyDescent="0.25">
      <c r="A769" s="5">
        <v>42574</v>
      </c>
      <c r="B769" s="3">
        <v>75</v>
      </c>
      <c r="C769" s="26" t="s">
        <v>358</v>
      </c>
      <c r="D769" s="6">
        <v>0.50486111111111109</v>
      </c>
      <c r="E769" s="13">
        <v>12</v>
      </c>
      <c r="F769" s="13">
        <f t="shared" si="203"/>
        <v>343.99999999999994</v>
      </c>
      <c r="G769" s="3">
        <v>33.299999999999997</v>
      </c>
      <c r="H769" s="3" t="s">
        <v>366</v>
      </c>
      <c r="I769" s="3">
        <v>32.1</v>
      </c>
      <c r="J769" s="20" t="str">
        <f t="shared" si="204"/>
        <v>.</v>
      </c>
      <c r="K769" s="20" t="str">
        <f t="shared" si="205"/>
        <v>.</v>
      </c>
      <c r="L769" s="20" t="str">
        <f t="shared" si="218"/>
        <v>.</v>
      </c>
      <c r="M769" s="3">
        <v>308</v>
      </c>
      <c r="N769" s="20" t="str">
        <f>IF(B769=B768, N768, IF(M769=".",".",IF(M769&lt;22.5,"N",IF(M769&lt;67.5,"NE",IF(M769&lt;112.5,"E",IF(M769&lt;157.5,"SE",IF(M769&lt;202.5,"S",IF(M769&lt;247.5,"SW",IF(M769&lt;292.5,"W",IF(M769&lt;337.5,"NW","N"))))))))))</f>
        <v>NW</v>
      </c>
      <c r="O769" s="20" t="str">
        <f t="shared" si="206"/>
        <v>.</v>
      </c>
      <c r="P769" s="20" t="str">
        <f t="shared" si="219"/>
        <v>.</v>
      </c>
      <c r="Q769" s="21">
        <f t="shared" si="221"/>
        <v>0</v>
      </c>
      <c r="R769" s="21">
        <f t="shared" si="222"/>
        <v>23.593486173783013</v>
      </c>
      <c r="S769" s="8">
        <v>1</v>
      </c>
      <c r="T769" s="21" t="s">
        <v>4</v>
      </c>
      <c r="U769" s="21" t="str">
        <f t="shared" si="217"/>
        <v>.</v>
      </c>
      <c r="V769" s="3" t="s">
        <v>6</v>
      </c>
      <c r="W769" s="3">
        <v>1.9</v>
      </c>
      <c r="X769" s="3" t="s">
        <v>13</v>
      </c>
      <c r="Y769" s="14">
        <v>2</v>
      </c>
      <c r="Z769" s="14">
        <v>1</v>
      </c>
      <c r="AA769" s="14">
        <v>0</v>
      </c>
      <c r="AB769" s="23">
        <f t="shared" si="220"/>
        <v>0</v>
      </c>
      <c r="AC769" s="3" t="s">
        <v>325</v>
      </c>
      <c r="AD769" s="25">
        <v>0</v>
      </c>
      <c r="AE769" s="20">
        <f t="shared" si="209"/>
        <v>0</v>
      </c>
      <c r="AF769" s="20">
        <f t="shared" si="210"/>
        <v>0</v>
      </c>
      <c r="AG769" s="20">
        <f t="shared" si="216"/>
        <v>1</v>
      </c>
      <c r="AH769" s="20">
        <f t="shared" si="211"/>
        <v>0</v>
      </c>
      <c r="AI769" s="20">
        <f t="shared" si="212"/>
        <v>-94.561290432806615</v>
      </c>
      <c r="AJ769" s="20">
        <f t="shared" si="213"/>
        <v>73.879377039079017</v>
      </c>
      <c r="AK769" s="20">
        <f t="shared" si="214"/>
        <v>0</v>
      </c>
      <c r="AL769" s="19">
        <v>120</v>
      </c>
      <c r="AM769" s="23">
        <f t="shared" si="215"/>
        <v>36.576000000000001</v>
      </c>
      <c r="AN769" s="19">
        <v>5.3756140961425354</v>
      </c>
    </row>
    <row r="770" spans="1:40" ht="13.5" thickBot="1" x14ac:dyDescent="0.25">
      <c r="A770" s="5">
        <v>42574</v>
      </c>
      <c r="B770" s="3">
        <v>75</v>
      </c>
      <c r="C770" s="26" t="s">
        <v>358</v>
      </c>
      <c r="D770" s="6">
        <v>0.5444444444444444</v>
      </c>
      <c r="E770" s="13">
        <v>13</v>
      </c>
      <c r="F770" s="13">
        <f t="shared" ref="F770:F833" si="223">IF(B770=B769,((D770-D769)*1440)+F769,0)</f>
        <v>400.99999999999989</v>
      </c>
      <c r="G770" s="3">
        <v>30.6</v>
      </c>
      <c r="H770" s="3" t="s">
        <v>366</v>
      </c>
      <c r="I770" s="3">
        <v>31.1</v>
      </c>
      <c r="J770" s="20">
        <f t="shared" ref="J770:J833" si="224">IF(AH770=".",".",IF(AH770=0,".",ACOS(AF770/(AG770*AH770))))</f>
        <v>1.5644250966750002</v>
      </c>
      <c r="K770" s="20">
        <f t="shared" ref="K770:K833" si="225">IF(J770=".",".",IF(AK770&lt;0,360-DEGREES(J770),DEGREES(J770)))</f>
        <v>89.634955403823312</v>
      </c>
      <c r="L770" s="20">
        <f>(K770-MOD(M769+180,360))</f>
        <v>-38.365044596176688</v>
      </c>
      <c r="M770" s="3">
        <v>310</v>
      </c>
      <c r="N770" s="20" t="str">
        <f>IF(B770=B770, N769, IF(M770=".",".",IF(M770&lt;22.5,"N",IF(M770&lt;67.5,"NE",IF(M770&lt;112.5,"E",IF(M770&lt;157.5,"SE",IF(M770&lt;202.5,"S",IF(M770&lt;247.5,"SW",IF(M770&lt;292.5,"W",IF(M770&lt;337.5,"NW","N"))))))))))</f>
        <v>NW</v>
      </c>
      <c r="O770" s="20" t="str">
        <f t="shared" ref="O770:O833" si="226">IF(K770=".",".",IF(K770&lt;22.5,"N",IF(K770&lt;67.5,"NE",IF(K770&lt;112.5,"E",IF(K770&lt;157.5,"SE",IF(K770&lt;202.5,"S",IF(K770&lt;247.5,"SW",IF(K770&lt;292.5,"W",IF(K770&lt;337.5,"NW","N")))))))))</f>
        <v>E</v>
      </c>
      <c r="P770" s="20">
        <f t="shared" si="219"/>
        <v>3</v>
      </c>
      <c r="Q770" s="21">
        <f t="shared" si="221"/>
        <v>6.4663107157758422</v>
      </c>
      <c r="R770" s="21">
        <f t="shared" si="222"/>
        <v>30.059796889558854</v>
      </c>
      <c r="S770" s="8">
        <v>1</v>
      </c>
      <c r="T770" s="21" t="s">
        <v>4</v>
      </c>
      <c r="U770" s="21" t="str">
        <f t="shared" si="217"/>
        <v>.</v>
      </c>
      <c r="V770" s="3" t="s">
        <v>21</v>
      </c>
      <c r="W770" s="3">
        <v>0</v>
      </c>
      <c r="X770" s="3" t="s">
        <v>117</v>
      </c>
      <c r="Y770" s="14">
        <v>2</v>
      </c>
      <c r="Z770" s="14">
        <v>1</v>
      </c>
      <c r="AA770" s="14">
        <v>0</v>
      </c>
      <c r="AB770" s="23">
        <f t="shared" si="220"/>
        <v>0</v>
      </c>
      <c r="AC770" s="3" t="s">
        <v>325</v>
      </c>
      <c r="AD770" s="25">
        <v>0</v>
      </c>
      <c r="AE770" s="20">
        <f t="shared" ref="AE770:AE833" si="227">IF(AJ770=".",".",IF(AJ769=".",".",IF(B770=B769,AJ770-AJ769,".")))</f>
        <v>4.1198074872994539E-2</v>
      </c>
      <c r="AF770" s="20">
        <f t="shared" ref="AF770:AF833" si="228">IF(AE770=".",".", 0*AK770+1*AE770)</f>
        <v>4.1198074872994539E-2</v>
      </c>
      <c r="AG770" s="20">
        <f t="shared" si="216"/>
        <v>1</v>
      </c>
      <c r="AH770" s="20">
        <f t="shared" ref="AH770:AH833" si="229">IF(AG770=".",".",SQRT((AK770)^2+(AE770)^2))</f>
        <v>6.4663107157758422</v>
      </c>
      <c r="AI770" s="20">
        <f t="shared" ref="AI770:AI833" si="230">IF(AN770=".",".",IF(M770&lt;90,AL770*SIN(AN770),IF(M770&lt;180,AL770*SIN(AN770),IF(M770&lt;270,AL770*SIN(AN770),AL770*SIN(AN770)))))</f>
        <v>-88.095110958682483</v>
      </c>
      <c r="AJ770" s="20">
        <f t="shared" ref="AJ770:AJ833" si="231">IF(AN770=".",".",IF(M770&lt;90,AL770*COS(AN770),IF(M770&lt;180,AL770*COS(AN770),IF(M770&lt;270,AL770*COS(AN770),AL770*COS(AN770)))))</f>
        <v>73.920575113952012</v>
      </c>
      <c r="AK770" s="20">
        <f t="shared" ref="AK770:AK833" si="232">IF(AI770=".",".",IF(AI769=".",".",IF(B770=B769,AI770-AI769,".")))</f>
        <v>6.4661794741241323</v>
      </c>
      <c r="AL770" s="19">
        <v>115</v>
      </c>
      <c r="AM770" s="23">
        <f t="shared" ref="AM770:AM833" si="233">IF(AL770=".",".",AL770*0.3048)</f>
        <v>35.052</v>
      </c>
      <c r="AN770" s="19">
        <v>5.4105206811824216</v>
      </c>
    </row>
    <row r="771" spans="1:40" ht="13.5" thickBot="1" x14ac:dyDescent="0.25">
      <c r="A771" s="5">
        <v>42574</v>
      </c>
      <c r="B771" s="3">
        <v>75</v>
      </c>
      <c r="C771" s="26" t="s">
        <v>358</v>
      </c>
      <c r="D771" s="6">
        <v>0.58611111111111114</v>
      </c>
      <c r="E771" s="13">
        <v>14</v>
      </c>
      <c r="F771" s="13">
        <f t="shared" si="223"/>
        <v>461</v>
      </c>
      <c r="G771" s="3">
        <v>29.4</v>
      </c>
      <c r="H771" s="3" t="s">
        <v>366</v>
      </c>
      <c r="I771" s="3">
        <v>29.2</v>
      </c>
      <c r="J771" s="20">
        <f t="shared" si="224"/>
        <v>1.1812653498411965</v>
      </c>
      <c r="K771" s="20">
        <f t="shared" si="225"/>
        <v>67.681519030945253</v>
      </c>
      <c r="L771" s="20">
        <f t="shared" si="218"/>
        <v>-21.953436372878059</v>
      </c>
      <c r="M771" s="3">
        <v>312</v>
      </c>
      <c r="N771" s="20" t="str">
        <f>IF(B771=B770, N770, IF(M771=".",".",IF(M771&lt;22.5,"N",IF(M771&lt;67.5,"NE",IF(M771&lt;112.5,"E",IF(M771&lt;157.5,"SE",IF(M771&lt;202.5,"S",IF(M771&lt;247.5,"SW",IF(M771&lt;292.5,"W",IF(M771&lt;337.5,"NW","N"))))))))))</f>
        <v>NW</v>
      </c>
      <c r="O771" s="20" t="str">
        <f t="shared" si="226"/>
        <v>E</v>
      </c>
      <c r="P771" s="20">
        <f t="shared" si="219"/>
        <v>3</v>
      </c>
      <c r="Q771" s="21">
        <f t="shared" si="221"/>
        <v>4.4533589316045017</v>
      </c>
      <c r="R771" s="21">
        <f t="shared" si="222"/>
        <v>34.513155821163352</v>
      </c>
      <c r="S771" s="8">
        <v>1</v>
      </c>
      <c r="T771" s="21" t="s">
        <v>4</v>
      </c>
      <c r="U771" s="21" t="str">
        <f t="shared" si="217"/>
        <v>.</v>
      </c>
      <c r="V771" s="3" t="s">
        <v>6</v>
      </c>
      <c r="W771" s="3">
        <v>0</v>
      </c>
      <c r="X771" s="3" t="s">
        <v>119</v>
      </c>
      <c r="Y771" s="14">
        <v>2</v>
      </c>
      <c r="Z771" s="14">
        <v>1</v>
      </c>
      <c r="AA771" s="14">
        <v>0</v>
      </c>
      <c r="AB771" s="23">
        <f t="shared" si="220"/>
        <v>0</v>
      </c>
      <c r="AC771" s="3" t="s">
        <v>325</v>
      </c>
      <c r="AD771" s="25">
        <v>0</v>
      </c>
      <c r="AE771" s="20">
        <f t="shared" si="227"/>
        <v>1.6911834045989167</v>
      </c>
      <c r="AF771" s="20">
        <f t="shared" si="228"/>
        <v>1.6911834045989167</v>
      </c>
      <c r="AG771" s="20">
        <f t="shared" ref="AG771:AG834" si="234">IF(AF771=".",".",1)</f>
        <v>1</v>
      </c>
      <c r="AH771" s="20">
        <f t="shared" si="229"/>
        <v>4.4533589316045017</v>
      </c>
      <c r="AI771" s="20">
        <f t="shared" si="230"/>
        <v>-83.975365278945588</v>
      </c>
      <c r="AJ771" s="20">
        <f t="shared" si="231"/>
        <v>75.611758518550928</v>
      </c>
      <c r="AK771" s="20">
        <f t="shared" si="232"/>
        <v>4.1197456797368943</v>
      </c>
      <c r="AL771" s="19">
        <v>113</v>
      </c>
      <c r="AM771" s="23">
        <f t="shared" si="233"/>
        <v>34.442399999999999</v>
      </c>
      <c r="AN771" s="19">
        <v>5.4454272662223078</v>
      </c>
    </row>
    <row r="772" spans="1:40" ht="13.5" thickBot="1" x14ac:dyDescent="0.25">
      <c r="A772" s="5">
        <v>42574</v>
      </c>
      <c r="B772" s="3">
        <v>75</v>
      </c>
      <c r="C772" s="26" t="s">
        <v>358</v>
      </c>
      <c r="D772" s="6">
        <v>0.62916666666666665</v>
      </c>
      <c r="E772" s="13">
        <v>15</v>
      </c>
      <c r="F772" s="13">
        <f t="shared" si="223"/>
        <v>523</v>
      </c>
      <c r="G772" s="3">
        <v>26.2</v>
      </c>
      <c r="H772" s="3" t="s">
        <v>366</v>
      </c>
      <c r="I772" s="3">
        <v>26</v>
      </c>
      <c r="J772" s="20">
        <f t="shared" si="224"/>
        <v>3.1065016783087276</v>
      </c>
      <c r="K772" s="20">
        <f t="shared" si="225"/>
        <v>182.01056478260296</v>
      </c>
      <c r="L772" s="20">
        <f t="shared" si="218"/>
        <v>114.3290457516577</v>
      </c>
      <c r="M772" s="3">
        <v>308</v>
      </c>
      <c r="N772" s="20" t="str">
        <f>IF(B772=B772, N771, IF(M772=".",".",IF(M772&lt;22.5,"N",IF(M772&lt;67.5,"NE",IF(M772&lt;112.5,"E",IF(M772&lt;157.5,"SE",IF(M772&lt;202.5,"S",IF(M772&lt;247.5,"SW",IF(M772&lt;292.5,"W",IF(M772&lt;337.5,"NW","N"))))))))))</f>
        <v>NW</v>
      </c>
      <c r="O772" s="20" t="str">
        <f t="shared" si="226"/>
        <v>S</v>
      </c>
      <c r="P772" s="20">
        <f t="shared" si="219"/>
        <v>5</v>
      </c>
      <c r="Q772" s="21">
        <f t="shared" si="221"/>
        <v>9.7419780648967098</v>
      </c>
      <c r="R772" s="21">
        <f t="shared" si="222"/>
        <v>44.255133886060065</v>
      </c>
      <c r="S772" s="8">
        <v>1</v>
      </c>
      <c r="T772" s="21" t="s">
        <v>4</v>
      </c>
      <c r="U772" s="21" t="str">
        <f t="shared" si="217"/>
        <v>.</v>
      </c>
      <c r="V772" s="3" t="s">
        <v>120</v>
      </c>
      <c r="W772" s="3">
        <v>6.3</v>
      </c>
      <c r="X772" s="3" t="s">
        <v>4</v>
      </c>
      <c r="Y772" s="14">
        <v>2</v>
      </c>
      <c r="Z772" s="14">
        <v>1</v>
      </c>
      <c r="AA772" s="14">
        <v>0</v>
      </c>
      <c r="AB772" s="23">
        <f t="shared" si="220"/>
        <v>0</v>
      </c>
      <c r="AC772" s="3" t="s">
        <v>325</v>
      </c>
      <c r="AD772" s="25">
        <v>0</v>
      </c>
      <c r="AE772" s="20">
        <f t="shared" si="227"/>
        <v>-9.735980658705472</v>
      </c>
      <c r="AF772" s="20">
        <f t="shared" si="228"/>
        <v>-9.735980658705472</v>
      </c>
      <c r="AG772" s="20">
        <f t="shared" si="234"/>
        <v>1</v>
      </c>
      <c r="AH772" s="20">
        <f t="shared" si="229"/>
        <v>9.7419780648967098</v>
      </c>
      <c r="AI772" s="20">
        <f t="shared" si="230"/>
        <v>-84.317150635919234</v>
      </c>
      <c r="AJ772" s="20">
        <f t="shared" si="231"/>
        <v>65.875777859845456</v>
      </c>
      <c r="AK772" s="20">
        <f t="shared" si="232"/>
        <v>-0.34178535697364509</v>
      </c>
      <c r="AL772" s="19">
        <v>107</v>
      </c>
      <c r="AM772" s="23">
        <f t="shared" si="233"/>
        <v>32.613599999999998</v>
      </c>
      <c r="AN772" s="19">
        <v>5.3756140961425354</v>
      </c>
    </row>
    <row r="773" spans="1:40" ht="13.5" thickBot="1" x14ac:dyDescent="0.25">
      <c r="A773" s="5">
        <v>42574</v>
      </c>
      <c r="B773" s="3">
        <v>75</v>
      </c>
      <c r="C773" s="26" t="s">
        <v>358</v>
      </c>
      <c r="D773" s="6">
        <v>0.66875000000000007</v>
      </c>
      <c r="E773" s="13">
        <v>16</v>
      </c>
      <c r="F773" s="13">
        <f t="shared" si="223"/>
        <v>580.00000000000011</v>
      </c>
      <c r="G773" s="3">
        <v>24.5</v>
      </c>
      <c r="H773" s="3" t="s">
        <v>366</v>
      </c>
      <c r="I773" s="3">
        <v>25.7</v>
      </c>
      <c r="J773" s="20">
        <f t="shared" si="224"/>
        <v>2.5949931349441173</v>
      </c>
      <c r="K773" s="20">
        <f t="shared" si="225"/>
        <v>148.68215449772043</v>
      </c>
      <c r="L773" s="20">
        <f t="shared" si="218"/>
        <v>-33.328410284882523</v>
      </c>
      <c r="M773" s="3">
        <v>306</v>
      </c>
      <c r="N773" s="20" t="str">
        <f>IF(B773=B772, N772, IF(M773=".",".",IF(M773&lt;22.5,"N",IF(M773&lt;67.5,"NE",IF(M773&lt;112.5,"E",IF(M773&lt;157.5,"SE",IF(M773&lt;202.5,"S",IF(M773&lt;247.5,"SW",IF(M773&lt;292.5,"W",IF(M773&lt;337.5,"NW","N"))))))))))</f>
        <v>NW</v>
      </c>
      <c r="O773" s="20" t="str">
        <f t="shared" si="226"/>
        <v>SE</v>
      </c>
      <c r="P773" s="20">
        <f t="shared" si="219"/>
        <v>4</v>
      </c>
      <c r="Q773" s="21">
        <f t="shared" si="221"/>
        <v>9.6837790017908194</v>
      </c>
      <c r="R773" s="21">
        <f t="shared" si="222"/>
        <v>53.938912887850883</v>
      </c>
      <c r="S773" s="8">
        <v>1</v>
      </c>
      <c r="T773" s="21">
        <f>SQRT((AJ773-AJ763)^2+(AI773-AI763)^2)</f>
        <v>18.212662688073451</v>
      </c>
      <c r="U773" s="21">
        <f t="shared" ref="U773:U836" si="235">IF(T773=".",".",IF(T773=0,0,R773/T773))</f>
        <v>2.9616159817846262</v>
      </c>
      <c r="V773" s="3" t="s">
        <v>14</v>
      </c>
      <c r="W773" s="3">
        <v>1.3</v>
      </c>
      <c r="X773" s="3" t="s">
        <v>4</v>
      </c>
      <c r="Y773" s="14">
        <v>2</v>
      </c>
      <c r="Z773" s="14">
        <v>1</v>
      </c>
      <c r="AA773" s="14">
        <v>0</v>
      </c>
      <c r="AB773" s="23">
        <f t="shared" si="220"/>
        <v>0</v>
      </c>
      <c r="AC773" s="3" t="s">
        <v>325</v>
      </c>
      <c r="AD773" s="25">
        <v>0</v>
      </c>
      <c r="AE773" s="20">
        <f t="shared" si="227"/>
        <v>-8.2728231351831099</v>
      </c>
      <c r="AF773" s="20">
        <f t="shared" si="228"/>
        <v>-8.2728231351831099</v>
      </c>
      <c r="AG773" s="20">
        <f t="shared" si="234"/>
        <v>1</v>
      </c>
      <c r="AH773" s="20">
        <f t="shared" si="229"/>
        <v>9.6837790017908194</v>
      </c>
      <c r="AI773" s="20">
        <f t="shared" si="230"/>
        <v>-79.283665448744856</v>
      </c>
      <c r="AJ773" s="20">
        <f t="shared" si="231"/>
        <v>57.602954724662347</v>
      </c>
      <c r="AK773" s="20">
        <f t="shared" si="232"/>
        <v>5.033485187174378</v>
      </c>
      <c r="AL773" s="19">
        <v>98</v>
      </c>
      <c r="AM773" s="23">
        <f t="shared" si="233"/>
        <v>29.8704</v>
      </c>
      <c r="AN773" s="19">
        <v>5.3407075111026483</v>
      </c>
    </row>
    <row r="774" spans="1:40" ht="13.5" thickBot="1" x14ac:dyDescent="0.25">
      <c r="A774" s="5">
        <v>42574</v>
      </c>
      <c r="B774" s="3">
        <v>76</v>
      </c>
      <c r="C774" s="26" t="s">
        <v>359</v>
      </c>
      <c r="D774" s="6">
        <v>0.25972222222222224</v>
      </c>
      <c r="E774" s="13">
        <v>6</v>
      </c>
      <c r="F774" s="13">
        <f t="shared" si="223"/>
        <v>0</v>
      </c>
      <c r="G774" s="3" t="s">
        <v>4</v>
      </c>
      <c r="H774" s="3" t="s">
        <v>4</v>
      </c>
      <c r="I774" s="3">
        <v>21.9</v>
      </c>
      <c r="J774" s="20" t="str">
        <f t="shared" si="224"/>
        <v>.</v>
      </c>
      <c r="K774" s="20" t="str">
        <f t="shared" si="225"/>
        <v>.</v>
      </c>
      <c r="L774" s="20" t="str">
        <f t="shared" ref="L774:L837" si="236">IF(K774=".",".",IF(K774-K773&gt;180,(K774-K773)-360,IF(K774-K773&lt;-180,-360-(K774-K773),IF(K774-K773&gt;180,360-(K774-K773),K774-K773))))</f>
        <v>.</v>
      </c>
      <c r="M774" s="3">
        <v>225</v>
      </c>
      <c r="N774" s="20" t="str">
        <f>IF(B774=B774, N773, IF(M774=".",".",IF(M774&lt;22.5,"N",IF(M774&lt;67.5,"NE",IF(M774&lt;112.5,"E",IF(M774&lt;157.5,"SE",IF(M774&lt;202.5,"S",IF(M774&lt;247.5,"SW",IF(M774&lt;292.5,"W",IF(M774&lt;337.5,"NW","N"))))))))))</f>
        <v>NW</v>
      </c>
      <c r="O774" s="20" t="str">
        <f t="shared" si="226"/>
        <v>.</v>
      </c>
      <c r="P774" s="20" t="str">
        <f t="shared" si="219"/>
        <v>.</v>
      </c>
      <c r="Q774" s="21">
        <f t="shared" si="221"/>
        <v>0</v>
      </c>
      <c r="R774" s="21">
        <f t="shared" si="222"/>
        <v>0</v>
      </c>
      <c r="S774" s="8">
        <v>0</v>
      </c>
      <c r="T774" s="21" t="s">
        <v>4</v>
      </c>
      <c r="U774" s="21" t="str">
        <f t="shared" si="235"/>
        <v>.</v>
      </c>
      <c r="V774" s="3" t="s">
        <v>8</v>
      </c>
      <c r="W774" s="3">
        <v>0</v>
      </c>
      <c r="X774" s="3" t="s">
        <v>4</v>
      </c>
      <c r="Y774" s="14">
        <v>2</v>
      </c>
      <c r="Z774" s="14">
        <v>1</v>
      </c>
      <c r="AA774" s="14">
        <v>0</v>
      </c>
      <c r="AB774" s="23">
        <f t="shared" si="220"/>
        <v>0</v>
      </c>
      <c r="AC774" s="3" t="s">
        <v>326</v>
      </c>
      <c r="AD774" s="25">
        <v>1</v>
      </c>
      <c r="AE774" s="20" t="str">
        <f t="shared" si="227"/>
        <v>.</v>
      </c>
      <c r="AF774" s="20" t="str">
        <f t="shared" si="228"/>
        <v>.</v>
      </c>
      <c r="AG774" s="20" t="str">
        <f t="shared" si="234"/>
        <v>.</v>
      </c>
      <c r="AH774" s="20" t="str">
        <f t="shared" si="229"/>
        <v>.</v>
      </c>
      <c r="AI774" s="20">
        <f t="shared" si="230"/>
        <v>-70.710678118654741</v>
      </c>
      <c r="AJ774" s="20">
        <f t="shared" si="231"/>
        <v>-70.710678118654769</v>
      </c>
      <c r="AK774" s="20" t="str">
        <f t="shared" si="232"/>
        <v>.</v>
      </c>
      <c r="AL774" s="19">
        <v>100</v>
      </c>
      <c r="AM774" s="23">
        <f t="shared" si="233"/>
        <v>30.48</v>
      </c>
      <c r="AN774" s="19">
        <v>3.9269908169872414</v>
      </c>
    </row>
    <row r="775" spans="1:40" ht="13.5" thickBot="1" x14ac:dyDescent="0.25">
      <c r="A775" s="5">
        <v>42574</v>
      </c>
      <c r="B775" s="3">
        <v>76</v>
      </c>
      <c r="C775" s="26" t="s">
        <v>359</v>
      </c>
      <c r="D775" s="6">
        <v>0.29236111111111113</v>
      </c>
      <c r="E775" s="13">
        <v>7</v>
      </c>
      <c r="F775" s="13">
        <f t="shared" si="223"/>
        <v>46.999999999999993</v>
      </c>
      <c r="G775" s="3" t="s">
        <v>4</v>
      </c>
      <c r="H775" s="3" t="s">
        <v>4</v>
      </c>
      <c r="I775" s="3">
        <v>24.1</v>
      </c>
      <c r="J775" s="20" t="str">
        <f t="shared" si="224"/>
        <v>.</v>
      </c>
      <c r="K775" s="20" t="str">
        <f t="shared" si="225"/>
        <v>.</v>
      </c>
      <c r="L775" s="20" t="str">
        <f t="shared" si="236"/>
        <v>.</v>
      </c>
      <c r="M775" s="3">
        <v>225</v>
      </c>
      <c r="N775" s="20" t="str">
        <f>IF(B775=B774, N774, IF(M775=".",".",IF(M775&lt;22.5,"N",IF(M775&lt;67.5,"NE",IF(M775&lt;112.5,"E",IF(M775&lt;157.5,"SE",IF(M775&lt;202.5,"S",IF(M775&lt;247.5,"SW",IF(M775&lt;292.5,"W",IF(M775&lt;337.5,"NW","N"))))))))))</f>
        <v>NW</v>
      </c>
      <c r="O775" s="20" t="str">
        <f t="shared" si="226"/>
        <v>.</v>
      </c>
      <c r="P775" s="20" t="str">
        <f t="shared" ref="P775:P838" si="237">IF(O775=".",".",IF(O775="N", 1, IF( O775 ="NE", 2, IF(O775="E",3,IF(O775="SE",4,IF(O775="S",5,IF(O775="SW",6,IF(O775="W",7,8))))))))</f>
        <v>.</v>
      </c>
      <c r="Q775" s="21">
        <f t="shared" si="221"/>
        <v>0</v>
      </c>
      <c r="R775" s="21">
        <f t="shared" si="222"/>
        <v>0</v>
      </c>
      <c r="S775" s="8">
        <v>0</v>
      </c>
      <c r="T775" s="21" t="s">
        <v>4</v>
      </c>
      <c r="U775" s="21" t="str">
        <f t="shared" si="235"/>
        <v>.</v>
      </c>
      <c r="V775" s="3" t="s">
        <v>8</v>
      </c>
      <c r="W775" s="3">
        <v>0.4</v>
      </c>
      <c r="X775" s="3" t="s">
        <v>71</v>
      </c>
      <c r="Y775" s="14">
        <v>2</v>
      </c>
      <c r="Z775" s="14">
        <v>1</v>
      </c>
      <c r="AA775" s="14">
        <v>0</v>
      </c>
      <c r="AB775" s="23">
        <f t="shared" si="220"/>
        <v>0</v>
      </c>
      <c r="AC775" s="3" t="s">
        <v>326</v>
      </c>
      <c r="AD775" s="25">
        <v>1</v>
      </c>
      <c r="AE775" s="20">
        <f t="shared" si="227"/>
        <v>0</v>
      </c>
      <c r="AF775" s="20">
        <f t="shared" si="228"/>
        <v>0</v>
      </c>
      <c r="AG775" s="20">
        <f t="shared" si="234"/>
        <v>1</v>
      </c>
      <c r="AH775" s="20">
        <f t="shared" si="229"/>
        <v>0</v>
      </c>
      <c r="AI775" s="20">
        <f t="shared" si="230"/>
        <v>-70.710678118654741</v>
      </c>
      <c r="AJ775" s="20">
        <f t="shared" si="231"/>
        <v>-70.710678118654769</v>
      </c>
      <c r="AK775" s="20">
        <f t="shared" si="232"/>
        <v>0</v>
      </c>
      <c r="AL775" s="19">
        <v>100</v>
      </c>
      <c r="AM775" s="23">
        <f t="shared" si="233"/>
        <v>30.48</v>
      </c>
      <c r="AN775" s="19">
        <v>3.9269908169872414</v>
      </c>
    </row>
    <row r="776" spans="1:40" ht="13.5" thickBot="1" x14ac:dyDescent="0.25">
      <c r="A776" s="5">
        <v>42574</v>
      </c>
      <c r="B776" s="3">
        <v>76</v>
      </c>
      <c r="C776" s="26" t="s">
        <v>359</v>
      </c>
      <c r="D776" s="6">
        <v>0.33194444444444443</v>
      </c>
      <c r="E776" s="13">
        <v>8</v>
      </c>
      <c r="F776" s="13">
        <f t="shared" si="223"/>
        <v>103.99999999999994</v>
      </c>
      <c r="G776" s="3">
        <v>30.5</v>
      </c>
      <c r="H776" s="3" t="s">
        <v>366</v>
      </c>
      <c r="I776" s="3">
        <v>27.5</v>
      </c>
      <c r="J776" s="20" t="str">
        <f t="shared" si="224"/>
        <v>.</v>
      </c>
      <c r="K776" s="20" t="str">
        <f t="shared" si="225"/>
        <v>.</v>
      </c>
      <c r="L776" s="20" t="str">
        <f t="shared" si="236"/>
        <v>.</v>
      </c>
      <c r="M776" s="3">
        <v>225</v>
      </c>
      <c r="N776" s="20" t="str">
        <f>IF(B776=B776, N775, IF(M776=".",".",IF(M776&lt;22.5,"N",IF(M776&lt;67.5,"NE",IF(M776&lt;112.5,"E",IF(M776&lt;157.5,"SE",IF(M776&lt;202.5,"S",IF(M776&lt;247.5,"SW",IF(M776&lt;292.5,"W",IF(M776&lt;337.5,"NW","N"))))))))))</f>
        <v>NW</v>
      </c>
      <c r="O776" s="20" t="str">
        <f t="shared" si="226"/>
        <v>.</v>
      </c>
      <c r="P776" s="20" t="str">
        <f t="shared" si="237"/>
        <v>.</v>
      </c>
      <c r="Q776" s="21">
        <f t="shared" si="221"/>
        <v>0</v>
      </c>
      <c r="R776" s="21">
        <f t="shared" si="222"/>
        <v>0</v>
      </c>
      <c r="S776" s="8">
        <v>0</v>
      </c>
      <c r="T776" s="21" t="s">
        <v>4</v>
      </c>
      <c r="U776" s="21" t="str">
        <f t="shared" si="235"/>
        <v>.</v>
      </c>
      <c r="V776" s="3" t="s">
        <v>79</v>
      </c>
      <c r="W776" s="3">
        <v>0.2</v>
      </c>
      <c r="X776" s="3" t="s">
        <v>80</v>
      </c>
      <c r="Y776" s="14">
        <v>2</v>
      </c>
      <c r="Z776" s="14">
        <v>1</v>
      </c>
      <c r="AA776" s="14">
        <v>0</v>
      </c>
      <c r="AB776" s="23">
        <f t="shared" si="220"/>
        <v>0</v>
      </c>
      <c r="AC776" s="3" t="s">
        <v>326</v>
      </c>
      <c r="AD776" s="25">
        <v>1</v>
      </c>
      <c r="AE776" s="20">
        <f t="shared" si="227"/>
        <v>0</v>
      </c>
      <c r="AF776" s="20">
        <f t="shared" si="228"/>
        <v>0</v>
      </c>
      <c r="AG776" s="20">
        <f t="shared" si="234"/>
        <v>1</v>
      </c>
      <c r="AH776" s="20">
        <f t="shared" si="229"/>
        <v>0</v>
      </c>
      <c r="AI776" s="20">
        <f t="shared" si="230"/>
        <v>-70.710678118654741</v>
      </c>
      <c r="AJ776" s="20">
        <f t="shared" si="231"/>
        <v>-70.710678118654769</v>
      </c>
      <c r="AK776" s="20">
        <f t="shared" si="232"/>
        <v>0</v>
      </c>
      <c r="AL776" s="19">
        <v>100</v>
      </c>
      <c r="AM776" s="23">
        <f t="shared" si="233"/>
        <v>30.48</v>
      </c>
      <c r="AN776" s="19">
        <v>3.9269908169872414</v>
      </c>
    </row>
    <row r="777" spans="1:40" ht="13.5" thickBot="1" x14ac:dyDescent="0.25">
      <c r="A777" s="5">
        <v>42574</v>
      </c>
      <c r="B777" s="3">
        <v>76</v>
      </c>
      <c r="C777" s="26" t="s">
        <v>359</v>
      </c>
      <c r="D777" s="6">
        <v>0.3756944444444445</v>
      </c>
      <c r="E777" s="13">
        <v>9</v>
      </c>
      <c r="F777" s="13">
        <f t="shared" si="223"/>
        <v>167.00000000000006</v>
      </c>
      <c r="G777" s="3">
        <v>42.2</v>
      </c>
      <c r="H777" s="3" t="s">
        <v>366</v>
      </c>
      <c r="I777" s="3">
        <v>35.4</v>
      </c>
      <c r="J777" s="20" t="str">
        <f t="shared" si="224"/>
        <v>.</v>
      </c>
      <c r="K777" s="20" t="str">
        <f t="shared" si="225"/>
        <v>.</v>
      </c>
      <c r="L777" s="20" t="str">
        <f t="shared" si="236"/>
        <v>.</v>
      </c>
      <c r="M777" s="3">
        <v>225</v>
      </c>
      <c r="N777" s="20" t="str">
        <f>IF(B777=B776, N776, IF(M777=".",".",IF(M777&lt;22.5,"N",IF(M777&lt;67.5,"NE",IF(M777&lt;112.5,"E",IF(M777&lt;157.5,"SE",IF(M777&lt;202.5,"S",IF(M777&lt;247.5,"SW",IF(M777&lt;292.5,"W",IF(M777&lt;337.5,"NW","N"))))))))))</f>
        <v>NW</v>
      </c>
      <c r="O777" s="20" t="str">
        <f t="shared" si="226"/>
        <v>.</v>
      </c>
      <c r="P777" s="20" t="str">
        <f t="shared" si="237"/>
        <v>.</v>
      </c>
      <c r="Q777" s="21">
        <f t="shared" si="221"/>
        <v>0</v>
      </c>
      <c r="R777" s="21">
        <f t="shared" si="222"/>
        <v>0</v>
      </c>
      <c r="S777" s="8">
        <v>0</v>
      </c>
      <c r="T777" s="21" t="s">
        <v>4</v>
      </c>
      <c r="U777" s="21" t="str">
        <f t="shared" si="235"/>
        <v>.</v>
      </c>
      <c r="V777" s="3" t="s">
        <v>87</v>
      </c>
      <c r="W777" s="3">
        <v>0.6</v>
      </c>
      <c r="X777" s="3" t="s">
        <v>88</v>
      </c>
      <c r="Y777" s="14">
        <v>2</v>
      </c>
      <c r="Z777" s="14">
        <v>1</v>
      </c>
      <c r="AA777" s="14">
        <v>0</v>
      </c>
      <c r="AB777" s="23">
        <f t="shared" si="220"/>
        <v>0</v>
      </c>
      <c r="AC777" s="3" t="s">
        <v>326</v>
      </c>
      <c r="AD777" s="25">
        <v>1</v>
      </c>
      <c r="AE777" s="20">
        <f t="shared" si="227"/>
        <v>0</v>
      </c>
      <c r="AF777" s="20">
        <f t="shared" si="228"/>
        <v>0</v>
      </c>
      <c r="AG777" s="20">
        <f t="shared" si="234"/>
        <v>1</v>
      </c>
      <c r="AH777" s="20">
        <f t="shared" si="229"/>
        <v>0</v>
      </c>
      <c r="AI777" s="20">
        <f t="shared" si="230"/>
        <v>-70.710678118654741</v>
      </c>
      <c r="AJ777" s="20">
        <f t="shared" si="231"/>
        <v>-70.710678118654769</v>
      </c>
      <c r="AK777" s="20">
        <f t="shared" si="232"/>
        <v>0</v>
      </c>
      <c r="AL777" s="19">
        <v>100</v>
      </c>
      <c r="AM777" s="23">
        <f t="shared" si="233"/>
        <v>30.48</v>
      </c>
      <c r="AN777" s="19">
        <v>3.9269908169872414</v>
      </c>
    </row>
    <row r="778" spans="1:40" ht="13.5" thickBot="1" x14ac:dyDescent="0.25">
      <c r="A778" s="5">
        <v>42574</v>
      </c>
      <c r="B778" s="3">
        <v>76</v>
      </c>
      <c r="C778" s="26" t="s">
        <v>359</v>
      </c>
      <c r="D778" s="6">
        <v>0.41597222222222219</v>
      </c>
      <c r="E778" s="13">
        <v>10</v>
      </c>
      <c r="F778" s="13">
        <f t="shared" si="223"/>
        <v>224.99999999999994</v>
      </c>
      <c r="G778" s="3">
        <v>45.1</v>
      </c>
      <c r="H778" s="3" t="s">
        <v>365</v>
      </c>
      <c r="I778" s="3">
        <v>36.1</v>
      </c>
      <c r="J778" s="20" t="str">
        <f t="shared" si="224"/>
        <v>.</v>
      </c>
      <c r="K778" s="20" t="str">
        <f t="shared" si="225"/>
        <v>.</v>
      </c>
      <c r="L778" s="20" t="str">
        <f t="shared" si="236"/>
        <v>.</v>
      </c>
      <c r="M778" s="3">
        <v>225</v>
      </c>
      <c r="N778" s="20" t="str">
        <f>IF(B778=B778, N777, IF(M778=".",".",IF(M778&lt;22.5,"N",IF(M778&lt;67.5,"NE",IF(M778&lt;112.5,"E",IF(M778&lt;157.5,"SE",IF(M778&lt;202.5,"S",IF(M778&lt;247.5,"SW",IF(M778&lt;292.5,"W",IF(M778&lt;337.5,"NW","N"))))))))))</f>
        <v>NW</v>
      </c>
      <c r="O778" s="20" t="str">
        <f t="shared" si="226"/>
        <v>.</v>
      </c>
      <c r="P778" s="20" t="str">
        <f t="shared" si="237"/>
        <v>.</v>
      </c>
      <c r="Q778" s="21">
        <f t="shared" si="221"/>
        <v>0</v>
      </c>
      <c r="R778" s="21">
        <f t="shared" si="222"/>
        <v>0</v>
      </c>
      <c r="S778" s="8">
        <v>0</v>
      </c>
      <c r="T778" s="21" t="s">
        <v>4</v>
      </c>
      <c r="U778" s="21" t="str">
        <f t="shared" si="235"/>
        <v>.</v>
      </c>
      <c r="V778" s="3" t="s">
        <v>110</v>
      </c>
      <c r="W778" s="3">
        <v>0</v>
      </c>
      <c r="X778" s="3" t="s">
        <v>6</v>
      </c>
      <c r="Y778" s="14">
        <v>2</v>
      </c>
      <c r="Z778" s="14">
        <v>1</v>
      </c>
      <c r="AA778" s="14">
        <v>0</v>
      </c>
      <c r="AB778" s="23">
        <f t="shared" ref="AB778:AB841" si="238">IF(AA778=0,0,IF(AA778=".",".",IF(AA778=AA777,".",1)))</f>
        <v>0</v>
      </c>
      <c r="AC778" s="3" t="s">
        <v>326</v>
      </c>
      <c r="AD778" s="25">
        <v>1</v>
      </c>
      <c r="AE778" s="20">
        <f t="shared" si="227"/>
        <v>0</v>
      </c>
      <c r="AF778" s="20">
        <f t="shared" si="228"/>
        <v>0</v>
      </c>
      <c r="AG778" s="20">
        <f t="shared" si="234"/>
        <v>1</v>
      </c>
      <c r="AH778" s="20">
        <f t="shared" si="229"/>
        <v>0</v>
      </c>
      <c r="AI778" s="20">
        <f t="shared" si="230"/>
        <v>-70.710678118654741</v>
      </c>
      <c r="AJ778" s="20">
        <f t="shared" si="231"/>
        <v>-70.710678118654769</v>
      </c>
      <c r="AK778" s="20">
        <f t="shared" si="232"/>
        <v>0</v>
      </c>
      <c r="AL778" s="19">
        <v>100</v>
      </c>
      <c r="AM778" s="23">
        <f t="shared" si="233"/>
        <v>30.48</v>
      </c>
      <c r="AN778" s="19">
        <v>3.9269908169872414</v>
      </c>
    </row>
    <row r="779" spans="1:40" ht="13.5" thickBot="1" x14ac:dyDescent="0.25">
      <c r="A779" s="5">
        <v>42574</v>
      </c>
      <c r="B779" s="3">
        <v>76</v>
      </c>
      <c r="C779" s="26" t="s">
        <v>359</v>
      </c>
      <c r="D779" s="6">
        <v>0.45902777777777781</v>
      </c>
      <c r="E779" s="13">
        <v>11</v>
      </c>
      <c r="F779" s="13">
        <f t="shared" si="223"/>
        <v>287.00000000000006</v>
      </c>
      <c r="G779" s="3">
        <v>51.2</v>
      </c>
      <c r="H779" s="3" t="s">
        <v>365</v>
      </c>
      <c r="I779" s="3">
        <v>35.200000000000003</v>
      </c>
      <c r="J779" s="20" t="str">
        <f t="shared" si="224"/>
        <v>.</v>
      </c>
      <c r="K779" s="20" t="str">
        <f t="shared" si="225"/>
        <v>.</v>
      </c>
      <c r="L779" s="20" t="str">
        <f t="shared" si="236"/>
        <v>.</v>
      </c>
      <c r="M779" s="3">
        <v>225</v>
      </c>
      <c r="N779" s="20" t="str">
        <f>IF(B779=B778, N778, IF(M779=".",".",IF(M779&lt;22.5,"N",IF(M779&lt;67.5,"NE",IF(M779&lt;112.5,"E",IF(M779&lt;157.5,"SE",IF(M779&lt;202.5,"S",IF(M779&lt;247.5,"SW",IF(M779&lt;292.5,"W",IF(M779&lt;337.5,"NW","N"))))))))))</f>
        <v>NW</v>
      </c>
      <c r="O779" s="20" t="str">
        <f t="shared" si="226"/>
        <v>.</v>
      </c>
      <c r="P779" s="20" t="str">
        <f t="shared" si="237"/>
        <v>.</v>
      </c>
      <c r="Q779" s="21">
        <f t="shared" si="221"/>
        <v>0</v>
      </c>
      <c r="R779" s="21">
        <f t="shared" si="222"/>
        <v>0</v>
      </c>
      <c r="S779" s="8">
        <v>0</v>
      </c>
      <c r="T779" s="21" t="s">
        <v>4</v>
      </c>
      <c r="U779" s="21" t="str">
        <f t="shared" si="235"/>
        <v>.</v>
      </c>
      <c r="V779" s="3" t="s">
        <v>6</v>
      </c>
      <c r="W779" s="3">
        <v>0</v>
      </c>
      <c r="X779" s="3" t="s">
        <v>10</v>
      </c>
      <c r="Y779" s="14">
        <v>0</v>
      </c>
      <c r="Z779" s="14">
        <v>0</v>
      </c>
      <c r="AA779" s="14">
        <v>1</v>
      </c>
      <c r="AB779" s="23">
        <f t="shared" si="238"/>
        <v>1</v>
      </c>
      <c r="AC779" s="3" t="s">
        <v>326</v>
      </c>
      <c r="AD779" s="25">
        <v>1</v>
      </c>
      <c r="AE779" s="20">
        <f t="shared" si="227"/>
        <v>0</v>
      </c>
      <c r="AF779" s="20">
        <f t="shared" si="228"/>
        <v>0</v>
      </c>
      <c r="AG779" s="20">
        <f t="shared" si="234"/>
        <v>1</v>
      </c>
      <c r="AH779" s="20">
        <f t="shared" si="229"/>
        <v>0</v>
      </c>
      <c r="AI779" s="20">
        <f t="shared" si="230"/>
        <v>-70.710678118654741</v>
      </c>
      <c r="AJ779" s="20">
        <f t="shared" si="231"/>
        <v>-70.710678118654769</v>
      </c>
      <c r="AK779" s="20">
        <f t="shared" si="232"/>
        <v>0</v>
      </c>
      <c r="AL779" s="19">
        <v>100</v>
      </c>
      <c r="AM779" s="23">
        <f t="shared" si="233"/>
        <v>30.48</v>
      </c>
      <c r="AN779" s="19">
        <v>3.9269908169872414</v>
      </c>
    </row>
    <row r="780" spans="1:40" ht="13.5" thickBot="1" x14ac:dyDescent="0.25">
      <c r="A780" s="5">
        <v>42574</v>
      </c>
      <c r="B780" s="3">
        <v>76</v>
      </c>
      <c r="C780" s="26" t="s">
        <v>359</v>
      </c>
      <c r="D780" s="6">
        <v>0.49791666666666662</v>
      </c>
      <c r="E780" s="13">
        <v>12</v>
      </c>
      <c r="F780" s="13">
        <f t="shared" si="223"/>
        <v>342.99999999999994</v>
      </c>
      <c r="G780" s="3">
        <v>35.6</v>
      </c>
      <c r="H780" s="3" t="s">
        <v>366</v>
      </c>
      <c r="I780" s="3">
        <v>31.6</v>
      </c>
      <c r="J780" s="20" t="str">
        <f t="shared" si="224"/>
        <v>.</v>
      </c>
      <c r="K780" s="20" t="str">
        <f t="shared" si="225"/>
        <v>.</v>
      </c>
      <c r="L780" s="20" t="str">
        <f t="shared" si="236"/>
        <v>.</v>
      </c>
      <c r="M780" s="3">
        <v>225</v>
      </c>
      <c r="N780" s="20" t="str">
        <f>IF(B780=B780, N779, IF(M780=".",".",IF(M780&lt;22.5,"N",IF(M780&lt;67.5,"NE",IF(M780&lt;112.5,"E",IF(M780&lt;157.5,"SE",IF(M780&lt;202.5,"S",IF(M780&lt;247.5,"SW",IF(M780&lt;292.5,"W",IF(M780&lt;337.5,"NW","N"))))))))))</f>
        <v>NW</v>
      </c>
      <c r="O780" s="20" t="str">
        <f t="shared" si="226"/>
        <v>.</v>
      </c>
      <c r="P780" s="20" t="str">
        <f t="shared" si="237"/>
        <v>.</v>
      </c>
      <c r="Q780" s="21">
        <f t="shared" si="221"/>
        <v>0</v>
      </c>
      <c r="R780" s="21">
        <f t="shared" si="222"/>
        <v>0</v>
      </c>
      <c r="S780" s="8">
        <v>0</v>
      </c>
      <c r="T780" s="21" t="s">
        <v>4</v>
      </c>
      <c r="U780" s="21" t="str">
        <f t="shared" si="235"/>
        <v>.</v>
      </c>
      <c r="V780" s="3" t="s">
        <v>6</v>
      </c>
      <c r="W780" s="3">
        <v>0.6</v>
      </c>
      <c r="X780" s="3" t="s">
        <v>172</v>
      </c>
      <c r="Y780" s="14">
        <v>0</v>
      </c>
      <c r="Z780" s="14">
        <v>0</v>
      </c>
      <c r="AA780" s="14">
        <v>1</v>
      </c>
      <c r="AB780" s="23" t="str">
        <f t="shared" si="238"/>
        <v>.</v>
      </c>
      <c r="AC780" s="3" t="s">
        <v>326</v>
      </c>
      <c r="AD780" s="25">
        <v>1</v>
      </c>
      <c r="AE780" s="20">
        <f t="shared" si="227"/>
        <v>0</v>
      </c>
      <c r="AF780" s="20">
        <f t="shared" si="228"/>
        <v>0</v>
      </c>
      <c r="AG780" s="20">
        <f t="shared" si="234"/>
        <v>1</v>
      </c>
      <c r="AH780" s="20">
        <f t="shared" si="229"/>
        <v>0</v>
      </c>
      <c r="AI780" s="20">
        <f t="shared" si="230"/>
        <v>-70.710678118654741</v>
      </c>
      <c r="AJ780" s="20">
        <f t="shared" si="231"/>
        <v>-70.710678118654769</v>
      </c>
      <c r="AK780" s="20">
        <f t="shared" si="232"/>
        <v>0</v>
      </c>
      <c r="AL780" s="19">
        <v>100</v>
      </c>
      <c r="AM780" s="23">
        <f t="shared" si="233"/>
        <v>30.48</v>
      </c>
      <c r="AN780" s="19">
        <v>3.9269908169872414</v>
      </c>
    </row>
    <row r="781" spans="1:40" ht="13.5" thickBot="1" x14ac:dyDescent="0.25">
      <c r="A781" s="5">
        <v>42574</v>
      </c>
      <c r="B781" s="3">
        <v>76</v>
      </c>
      <c r="C781" s="26" t="s">
        <v>359</v>
      </c>
      <c r="D781" s="6">
        <v>0.54027777777777775</v>
      </c>
      <c r="E781" s="13">
        <v>13</v>
      </c>
      <c r="F781" s="13">
        <f t="shared" si="223"/>
        <v>403.99999999999994</v>
      </c>
      <c r="G781" s="3">
        <v>30.5</v>
      </c>
      <c r="H781" s="3" t="s">
        <v>366</v>
      </c>
      <c r="I781" s="3">
        <v>30.3</v>
      </c>
      <c r="J781" s="20" t="str">
        <f t="shared" si="224"/>
        <v>.</v>
      </c>
      <c r="K781" s="20" t="str">
        <f t="shared" si="225"/>
        <v>.</v>
      </c>
      <c r="L781" s="20" t="str">
        <f t="shared" si="236"/>
        <v>.</v>
      </c>
      <c r="M781" s="3">
        <v>225</v>
      </c>
      <c r="N781" s="20" t="str">
        <f>IF(B781=B780, N780, IF(M781=".",".",IF(M781&lt;22.5,"N",IF(M781&lt;67.5,"NE",IF(M781&lt;112.5,"E",IF(M781&lt;157.5,"SE",IF(M781&lt;202.5,"S",IF(M781&lt;247.5,"SW",IF(M781&lt;292.5,"W",IF(M781&lt;337.5,"NW","N"))))))))))</f>
        <v>NW</v>
      </c>
      <c r="O781" s="20" t="str">
        <f t="shared" si="226"/>
        <v>.</v>
      </c>
      <c r="P781" s="20" t="str">
        <f t="shared" si="237"/>
        <v>.</v>
      </c>
      <c r="Q781" s="21">
        <f t="shared" si="221"/>
        <v>0</v>
      </c>
      <c r="R781" s="21">
        <f t="shared" si="222"/>
        <v>0</v>
      </c>
      <c r="S781" s="8">
        <v>0</v>
      </c>
      <c r="T781" s="21" t="s">
        <v>4</v>
      </c>
      <c r="U781" s="21" t="str">
        <f t="shared" si="235"/>
        <v>.</v>
      </c>
      <c r="V781" s="3" t="s">
        <v>6</v>
      </c>
      <c r="W781" s="3">
        <v>0</v>
      </c>
      <c r="X781" s="3" t="s">
        <v>182</v>
      </c>
      <c r="Y781" s="14">
        <v>0</v>
      </c>
      <c r="Z781" s="14">
        <v>0</v>
      </c>
      <c r="AA781" s="14">
        <v>1</v>
      </c>
      <c r="AB781" s="23" t="str">
        <f t="shared" si="238"/>
        <v>.</v>
      </c>
      <c r="AC781" s="3" t="s">
        <v>326</v>
      </c>
      <c r="AD781" s="25">
        <v>1</v>
      </c>
      <c r="AE781" s="20">
        <f t="shared" si="227"/>
        <v>0</v>
      </c>
      <c r="AF781" s="20">
        <f t="shared" si="228"/>
        <v>0</v>
      </c>
      <c r="AG781" s="20">
        <f t="shared" si="234"/>
        <v>1</v>
      </c>
      <c r="AH781" s="20">
        <f t="shared" si="229"/>
        <v>0</v>
      </c>
      <c r="AI781" s="20">
        <f t="shared" si="230"/>
        <v>-70.710678118654741</v>
      </c>
      <c r="AJ781" s="20">
        <f t="shared" si="231"/>
        <v>-70.710678118654769</v>
      </c>
      <c r="AK781" s="20">
        <f t="shared" si="232"/>
        <v>0</v>
      </c>
      <c r="AL781" s="19">
        <v>100</v>
      </c>
      <c r="AM781" s="23">
        <f t="shared" si="233"/>
        <v>30.48</v>
      </c>
      <c r="AN781" s="19">
        <v>3.9269908169872414</v>
      </c>
    </row>
    <row r="782" spans="1:40" ht="13.5" thickBot="1" x14ac:dyDescent="0.25">
      <c r="A782" s="5">
        <v>42574</v>
      </c>
      <c r="B782" s="3">
        <v>76</v>
      </c>
      <c r="C782" s="26" t="s">
        <v>359</v>
      </c>
      <c r="D782" s="6">
        <v>0.58124999999999993</v>
      </c>
      <c r="E782" s="13">
        <v>14</v>
      </c>
      <c r="F782" s="13">
        <f t="shared" si="223"/>
        <v>462.99999999999989</v>
      </c>
      <c r="G782" s="3">
        <v>30.2</v>
      </c>
      <c r="H782" s="3" t="s">
        <v>366</v>
      </c>
      <c r="I782" s="3">
        <v>28.6</v>
      </c>
      <c r="J782" s="20" t="str">
        <f t="shared" si="224"/>
        <v>.</v>
      </c>
      <c r="K782" s="20" t="str">
        <f t="shared" si="225"/>
        <v>.</v>
      </c>
      <c r="L782" s="20" t="str">
        <f t="shared" si="236"/>
        <v>.</v>
      </c>
      <c r="M782" s="3">
        <v>225</v>
      </c>
      <c r="N782" s="20" t="str">
        <f>IF(B782=B781, N781, IF(M782=".",".",IF(M782&lt;22.5,"N",IF(M782&lt;67.5,"NE",IF(M782&lt;112.5,"E",IF(M782&lt;157.5,"SE",IF(M782&lt;202.5,"S",IF(M782&lt;247.5,"SW",IF(M782&lt;292.5,"W",IF(M782&lt;337.5,"NW","N"))))))))))</f>
        <v>NW</v>
      </c>
      <c r="O782" s="20" t="str">
        <f t="shared" si="226"/>
        <v>.</v>
      </c>
      <c r="P782" s="20" t="str">
        <f t="shared" si="237"/>
        <v>.</v>
      </c>
      <c r="Q782" s="21">
        <f t="shared" si="221"/>
        <v>0</v>
      </c>
      <c r="R782" s="21">
        <f t="shared" si="222"/>
        <v>0</v>
      </c>
      <c r="S782" s="8">
        <v>0</v>
      </c>
      <c r="T782" s="21" t="s">
        <v>4</v>
      </c>
      <c r="U782" s="21" t="str">
        <f t="shared" si="235"/>
        <v>.</v>
      </c>
      <c r="V782" s="3" t="s">
        <v>6</v>
      </c>
      <c r="W782" s="3">
        <v>0.8</v>
      </c>
      <c r="X782" s="3" t="s">
        <v>43</v>
      </c>
      <c r="Y782" s="14">
        <v>0</v>
      </c>
      <c r="Z782" s="14">
        <v>0</v>
      </c>
      <c r="AA782" s="14">
        <v>1</v>
      </c>
      <c r="AB782" s="23" t="str">
        <f t="shared" si="238"/>
        <v>.</v>
      </c>
      <c r="AC782" s="3" t="s">
        <v>326</v>
      </c>
      <c r="AD782" s="25">
        <v>1</v>
      </c>
      <c r="AE782" s="20">
        <f t="shared" si="227"/>
        <v>0</v>
      </c>
      <c r="AF782" s="20">
        <f t="shared" si="228"/>
        <v>0</v>
      </c>
      <c r="AG782" s="20">
        <f t="shared" si="234"/>
        <v>1</v>
      </c>
      <c r="AH782" s="20">
        <f t="shared" si="229"/>
        <v>0</v>
      </c>
      <c r="AI782" s="20">
        <f t="shared" si="230"/>
        <v>-70.710678118654741</v>
      </c>
      <c r="AJ782" s="20">
        <f t="shared" si="231"/>
        <v>-70.710678118654769</v>
      </c>
      <c r="AK782" s="20">
        <f t="shared" si="232"/>
        <v>0</v>
      </c>
      <c r="AL782" s="19">
        <v>100</v>
      </c>
      <c r="AM782" s="23">
        <f t="shared" si="233"/>
        <v>30.48</v>
      </c>
      <c r="AN782" s="19">
        <v>3.9269908169872414</v>
      </c>
    </row>
    <row r="783" spans="1:40" ht="13.5" thickBot="1" x14ac:dyDescent="0.25">
      <c r="A783" s="5">
        <v>42574</v>
      </c>
      <c r="B783" s="3">
        <v>76</v>
      </c>
      <c r="C783" s="26" t="s">
        <v>359</v>
      </c>
      <c r="D783" s="6">
        <v>0.62430555555555556</v>
      </c>
      <c r="E783" s="13">
        <v>15</v>
      </c>
      <c r="F783" s="13">
        <f t="shared" si="223"/>
        <v>525</v>
      </c>
      <c r="G783" s="3">
        <v>26.6</v>
      </c>
      <c r="H783" s="3" t="s">
        <v>366</v>
      </c>
      <c r="I783" s="3">
        <v>26.5</v>
      </c>
      <c r="J783" s="20" t="str">
        <f t="shared" si="224"/>
        <v>.</v>
      </c>
      <c r="K783" s="20" t="str">
        <f t="shared" si="225"/>
        <v>.</v>
      </c>
      <c r="L783" s="20" t="str">
        <f t="shared" si="236"/>
        <v>.</v>
      </c>
      <c r="M783" s="3">
        <v>225</v>
      </c>
      <c r="N783" s="20" t="str">
        <f>IF(B783=B783, N782, IF(M783=".",".",IF(M783&lt;22.5,"N",IF(M783&lt;67.5,"NE",IF(M783&lt;112.5,"E",IF(M783&lt;157.5,"SE",IF(M783&lt;202.5,"S",IF(M783&lt;247.5,"SW",IF(M783&lt;292.5,"W",IF(M783&lt;337.5,"NW","N"))))))))))</f>
        <v>NW</v>
      </c>
      <c r="O783" s="20" t="str">
        <f t="shared" si="226"/>
        <v>.</v>
      </c>
      <c r="P783" s="20" t="str">
        <f t="shared" si="237"/>
        <v>.</v>
      </c>
      <c r="Q783" s="21">
        <f t="shared" si="221"/>
        <v>0</v>
      </c>
      <c r="R783" s="21">
        <f t="shared" si="222"/>
        <v>0</v>
      </c>
      <c r="S783" s="8">
        <v>0</v>
      </c>
      <c r="T783" s="21" t="s">
        <v>4</v>
      </c>
      <c r="U783" s="21" t="str">
        <f t="shared" si="235"/>
        <v>.</v>
      </c>
      <c r="V783" s="3" t="s">
        <v>6</v>
      </c>
      <c r="W783" s="3">
        <v>3</v>
      </c>
      <c r="X783" s="3" t="s">
        <v>43</v>
      </c>
      <c r="Y783" s="14">
        <v>0</v>
      </c>
      <c r="Z783" s="14">
        <v>0</v>
      </c>
      <c r="AA783" s="14">
        <v>1</v>
      </c>
      <c r="AB783" s="23" t="str">
        <f t="shared" si="238"/>
        <v>.</v>
      </c>
      <c r="AC783" s="3" t="s">
        <v>326</v>
      </c>
      <c r="AD783" s="25">
        <v>1</v>
      </c>
      <c r="AE783" s="20">
        <f t="shared" si="227"/>
        <v>0</v>
      </c>
      <c r="AF783" s="20">
        <f t="shared" si="228"/>
        <v>0</v>
      </c>
      <c r="AG783" s="20">
        <f t="shared" si="234"/>
        <v>1</v>
      </c>
      <c r="AH783" s="20">
        <f t="shared" si="229"/>
        <v>0</v>
      </c>
      <c r="AI783" s="20">
        <f t="shared" si="230"/>
        <v>-70.710678118654741</v>
      </c>
      <c r="AJ783" s="20">
        <f t="shared" si="231"/>
        <v>-70.710678118654769</v>
      </c>
      <c r="AK783" s="20">
        <f t="shared" si="232"/>
        <v>0</v>
      </c>
      <c r="AL783" s="19">
        <v>100</v>
      </c>
      <c r="AM783" s="23">
        <f t="shared" si="233"/>
        <v>30.48</v>
      </c>
      <c r="AN783" s="19">
        <v>3.9269908169872414</v>
      </c>
    </row>
    <row r="784" spans="1:40" ht="13.5" thickBot="1" x14ac:dyDescent="0.25">
      <c r="A784" s="5">
        <v>42574</v>
      </c>
      <c r="B784" s="3">
        <v>76</v>
      </c>
      <c r="C784" s="26" t="s">
        <v>359</v>
      </c>
      <c r="D784" s="6">
        <v>0.66319444444444442</v>
      </c>
      <c r="E784" s="13">
        <v>16</v>
      </c>
      <c r="F784" s="13">
        <f t="shared" si="223"/>
        <v>581</v>
      </c>
      <c r="G784" s="3">
        <v>25.4</v>
      </c>
      <c r="H784" s="3" t="s">
        <v>366</v>
      </c>
      <c r="I784" s="3">
        <v>25.4</v>
      </c>
      <c r="J784" s="20" t="str">
        <f t="shared" si="224"/>
        <v>.</v>
      </c>
      <c r="K784" s="20" t="str">
        <f t="shared" si="225"/>
        <v>.</v>
      </c>
      <c r="L784" s="20" t="str">
        <f t="shared" si="236"/>
        <v>.</v>
      </c>
      <c r="M784" s="3">
        <v>225</v>
      </c>
      <c r="N784" s="20" t="str">
        <f>IF(B784=B783, N783, IF(M784=".",".",IF(M784&lt;22.5,"N",IF(M784&lt;67.5,"NE",IF(M784&lt;112.5,"E",IF(M784&lt;157.5,"SE",IF(M784&lt;202.5,"S",IF(M784&lt;247.5,"SW",IF(M784&lt;292.5,"W",IF(M784&lt;337.5,"NW","N"))))))))))</f>
        <v>NW</v>
      </c>
      <c r="O784" s="20" t="str">
        <f t="shared" si="226"/>
        <v>.</v>
      </c>
      <c r="P784" s="20" t="str">
        <f t="shared" si="237"/>
        <v>.</v>
      </c>
      <c r="Q784" s="21">
        <f t="shared" si="221"/>
        <v>0</v>
      </c>
      <c r="R784" s="21">
        <f t="shared" si="222"/>
        <v>0</v>
      </c>
      <c r="S784" s="8">
        <v>0</v>
      </c>
      <c r="T784" s="21">
        <f>SQRT((AJ784-AJ774)^2+(AI784-AI774)^2)</f>
        <v>0</v>
      </c>
      <c r="U784" s="21">
        <f t="shared" si="235"/>
        <v>0</v>
      </c>
      <c r="V784" s="3" t="s">
        <v>6</v>
      </c>
      <c r="W784" s="3">
        <v>1.4</v>
      </c>
      <c r="X784" s="3" t="s">
        <v>43</v>
      </c>
      <c r="Y784" s="14">
        <v>0</v>
      </c>
      <c r="Z784" s="14">
        <v>0</v>
      </c>
      <c r="AA784" s="14">
        <v>1</v>
      </c>
      <c r="AB784" s="23" t="str">
        <f t="shared" si="238"/>
        <v>.</v>
      </c>
      <c r="AC784" s="3" t="s">
        <v>326</v>
      </c>
      <c r="AD784" s="25">
        <v>1</v>
      </c>
      <c r="AE784" s="20">
        <f t="shared" si="227"/>
        <v>0</v>
      </c>
      <c r="AF784" s="20">
        <f t="shared" si="228"/>
        <v>0</v>
      </c>
      <c r="AG784" s="20">
        <f t="shared" si="234"/>
        <v>1</v>
      </c>
      <c r="AH784" s="20">
        <f t="shared" si="229"/>
        <v>0</v>
      </c>
      <c r="AI784" s="20">
        <f t="shared" si="230"/>
        <v>-70.710678118654741</v>
      </c>
      <c r="AJ784" s="20">
        <f t="shared" si="231"/>
        <v>-70.710678118654769</v>
      </c>
      <c r="AK784" s="20">
        <f t="shared" si="232"/>
        <v>0</v>
      </c>
      <c r="AL784" s="19">
        <v>100</v>
      </c>
      <c r="AM784" s="23">
        <f t="shared" si="233"/>
        <v>30.48</v>
      </c>
      <c r="AN784" s="19">
        <v>3.9269908169872414</v>
      </c>
    </row>
    <row r="785" spans="1:40" ht="13.5" thickBot="1" x14ac:dyDescent="0.25">
      <c r="A785" s="5">
        <v>42574</v>
      </c>
      <c r="B785" s="3">
        <v>77</v>
      </c>
      <c r="C785" s="26" t="s">
        <v>359</v>
      </c>
      <c r="D785" s="6">
        <v>0.25972222222222224</v>
      </c>
      <c r="E785" s="13">
        <v>6</v>
      </c>
      <c r="F785" s="13">
        <f t="shared" si="223"/>
        <v>0</v>
      </c>
      <c r="G785" s="3" t="s">
        <v>4</v>
      </c>
      <c r="H785" s="3" t="s">
        <v>4</v>
      </c>
      <c r="I785" s="3">
        <v>21.9</v>
      </c>
      <c r="J785" s="20" t="str">
        <f t="shared" si="224"/>
        <v>.</v>
      </c>
      <c r="K785" s="20" t="str">
        <f t="shared" si="225"/>
        <v>.</v>
      </c>
      <c r="L785" s="20" t="str">
        <f t="shared" si="236"/>
        <v>.</v>
      </c>
      <c r="M785" s="3">
        <v>225</v>
      </c>
      <c r="N785" s="20" t="str">
        <f>IF(B785=B785, N784, IF(M785=".",".",IF(M785&lt;22.5,"N",IF(M785&lt;67.5,"NE",IF(M785&lt;112.5,"E",IF(M785&lt;157.5,"SE",IF(M785&lt;202.5,"S",IF(M785&lt;247.5,"SW",IF(M785&lt;292.5,"W",IF(M785&lt;337.5,"NW","N"))))))))))</f>
        <v>NW</v>
      </c>
      <c r="O785" s="20" t="str">
        <f t="shared" si="226"/>
        <v>.</v>
      </c>
      <c r="P785" s="20" t="str">
        <f t="shared" si="237"/>
        <v>.</v>
      </c>
      <c r="Q785" s="21">
        <f t="shared" si="221"/>
        <v>0</v>
      </c>
      <c r="R785" s="21">
        <f t="shared" si="222"/>
        <v>0</v>
      </c>
      <c r="S785" s="8">
        <v>0</v>
      </c>
      <c r="T785" s="21" t="s">
        <v>4</v>
      </c>
      <c r="U785" s="21" t="str">
        <f t="shared" si="235"/>
        <v>.</v>
      </c>
      <c r="V785" s="3" t="s">
        <v>8</v>
      </c>
      <c r="W785" s="3">
        <v>0</v>
      </c>
      <c r="X785" s="3" t="s">
        <v>4</v>
      </c>
      <c r="Y785" s="14">
        <v>2</v>
      </c>
      <c r="Z785" s="14">
        <v>1</v>
      </c>
      <c r="AA785" s="14">
        <v>0</v>
      </c>
      <c r="AB785" s="23">
        <f t="shared" si="238"/>
        <v>0</v>
      </c>
      <c r="AC785" s="3" t="s">
        <v>327</v>
      </c>
      <c r="AD785" s="25">
        <v>1</v>
      </c>
      <c r="AE785" s="20" t="str">
        <f t="shared" si="227"/>
        <v>.</v>
      </c>
      <c r="AF785" s="20" t="str">
        <f t="shared" si="228"/>
        <v>.</v>
      </c>
      <c r="AG785" s="20" t="str">
        <f t="shared" si="234"/>
        <v>.</v>
      </c>
      <c r="AH785" s="20" t="str">
        <f t="shared" si="229"/>
        <v>.</v>
      </c>
      <c r="AI785" s="20">
        <f t="shared" si="230"/>
        <v>-70.710678118654741</v>
      </c>
      <c r="AJ785" s="20">
        <f t="shared" si="231"/>
        <v>-70.710678118654769</v>
      </c>
      <c r="AK785" s="20" t="str">
        <f t="shared" si="232"/>
        <v>.</v>
      </c>
      <c r="AL785" s="19">
        <v>100</v>
      </c>
      <c r="AM785" s="23">
        <f t="shared" si="233"/>
        <v>30.48</v>
      </c>
      <c r="AN785" s="19">
        <v>3.9269908169872414</v>
      </c>
    </row>
    <row r="786" spans="1:40" ht="13.5" thickBot="1" x14ac:dyDescent="0.25">
      <c r="A786" s="5">
        <v>42574</v>
      </c>
      <c r="B786" s="3">
        <v>77</v>
      </c>
      <c r="C786" s="26" t="s">
        <v>359</v>
      </c>
      <c r="D786" s="6">
        <v>0.29236111111111113</v>
      </c>
      <c r="E786" s="13">
        <v>7</v>
      </c>
      <c r="F786" s="13">
        <f t="shared" si="223"/>
        <v>46.999999999999993</v>
      </c>
      <c r="G786" s="3" t="s">
        <v>4</v>
      </c>
      <c r="H786" s="3" t="s">
        <v>4</v>
      </c>
      <c r="I786" s="3">
        <v>24.1</v>
      </c>
      <c r="J786" s="20" t="str">
        <f t="shared" si="224"/>
        <v>.</v>
      </c>
      <c r="K786" s="20" t="str">
        <f t="shared" si="225"/>
        <v>.</v>
      </c>
      <c r="L786" s="20" t="str">
        <f t="shared" si="236"/>
        <v>.</v>
      </c>
      <c r="M786" s="3">
        <v>225</v>
      </c>
      <c r="N786" s="20" t="str">
        <f>IF(B786=B785, N785, IF(M786=".",".",IF(M786&lt;22.5,"N",IF(M786&lt;67.5,"NE",IF(M786&lt;112.5,"E",IF(M786&lt;157.5,"SE",IF(M786&lt;202.5,"S",IF(M786&lt;247.5,"SW",IF(M786&lt;292.5,"W",IF(M786&lt;337.5,"NW","N"))))))))))</f>
        <v>NW</v>
      </c>
      <c r="O786" s="20" t="str">
        <f t="shared" si="226"/>
        <v>.</v>
      </c>
      <c r="P786" s="20" t="str">
        <f t="shared" si="237"/>
        <v>.</v>
      </c>
      <c r="Q786" s="21">
        <f t="shared" si="221"/>
        <v>0</v>
      </c>
      <c r="R786" s="21">
        <f t="shared" si="222"/>
        <v>0</v>
      </c>
      <c r="S786" s="8">
        <v>0</v>
      </c>
      <c r="T786" s="21" t="s">
        <v>4</v>
      </c>
      <c r="U786" s="21" t="str">
        <f t="shared" si="235"/>
        <v>.</v>
      </c>
      <c r="V786" s="3" t="s">
        <v>8</v>
      </c>
      <c r="W786" s="3">
        <v>0.4</v>
      </c>
      <c r="X786" s="3" t="s">
        <v>19</v>
      </c>
      <c r="Y786" s="14">
        <v>2</v>
      </c>
      <c r="Z786" s="14">
        <v>1</v>
      </c>
      <c r="AA786" s="14">
        <v>0</v>
      </c>
      <c r="AB786" s="23">
        <f t="shared" si="238"/>
        <v>0</v>
      </c>
      <c r="AC786" s="3" t="s">
        <v>327</v>
      </c>
      <c r="AD786" s="25">
        <v>1</v>
      </c>
      <c r="AE786" s="20">
        <f t="shared" si="227"/>
        <v>0</v>
      </c>
      <c r="AF786" s="20">
        <f t="shared" si="228"/>
        <v>0</v>
      </c>
      <c r="AG786" s="20">
        <f t="shared" si="234"/>
        <v>1</v>
      </c>
      <c r="AH786" s="20">
        <f t="shared" si="229"/>
        <v>0</v>
      </c>
      <c r="AI786" s="20">
        <f t="shared" si="230"/>
        <v>-70.710678118654741</v>
      </c>
      <c r="AJ786" s="20">
        <f t="shared" si="231"/>
        <v>-70.710678118654769</v>
      </c>
      <c r="AK786" s="20">
        <f t="shared" si="232"/>
        <v>0</v>
      </c>
      <c r="AL786" s="19">
        <v>100</v>
      </c>
      <c r="AM786" s="23">
        <f t="shared" si="233"/>
        <v>30.48</v>
      </c>
      <c r="AN786" s="19">
        <v>3.9269908169872414</v>
      </c>
    </row>
    <row r="787" spans="1:40" ht="13.5" thickBot="1" x14ac:dyDescent="0.25">
      <c r="A787" s="5">
        <v>42574</v>
      </c>
      <c r="B787" s="3">
        <v>77</v>
      </c>
      <c r="C787" s="26" t="s">
        <v>359</v>
      </c>
      <c r="D787" s="6">
        <v>0.33194444444444443</v>
      </c>
      <c r="E787" s="13">
        <v>8</v>
      </c>
      <c r="F787" s="13">
        <f t="shared" si="223"/>
        <v>103.99999999999994</v>
      </c>
      <c r="G787" s="3" t="s">
        <v>4</v>
      </c>
      <c r="H787" s="3" t="s">
        <v>4</v>
      </c>
      <c r="I787" s="3">
        <v>27.5</v>
      </c>
      <c r="J787" s="20" t="str">
        <f t="shared" si="224"/>
        <v>.</v>
      </c>
      <c r="K787" s="20" t="str">
        <f t="shared" si="225"/>
        <v>.</v>
      </c>
      <c r="L787" s="20" t="str">
        <f t="shared" si="236"/>
        <v>.</v>
      </c>
      <c r="M787" s="3">
        <v>225</v>
      </c>
      <c r="N787" s="20" t="str">
        <f>IF(B787=B787, N786, IF(M787=".",".",IF(M787&lt;22.5,"N",IF(M787&lt;67.5,"NE",IF(M787&lt;112.5,"E",IF(M787&lt;157.5,"SE",IF(M787&lt;202.5,"S",IF(M787&lt;247.5,"SW",IF(M787&lt;292.5,"W",IF(M787&lt;337.5,"NW","N"))))))))))</f>
        <v>NW</v>
      </c>
      <c r="O787" s="20" t="str">
        <f t="shared" si="226"/>
        <v>.</v>
      </c>
      <c r="P787" s="20" t="str">
        <f t="shared" si="237"/>
        <v>.</v>
      </c>
      <c r="Q787" s="21">
        <f t="shared" si="221"/>
        <v>0</v>
      </c>
      <c r="R787" s="21">
        <f t="shared" si="222"/>
        <v>0</v>
      </c>
      <c r="S787" s="8">
        <v>0</v>
      </c>
      <c r="T787" s="21" t="s">
        <v>4</v>
      </c>
      <c r="U787" s="21" t="str">
        <f t="shared" si="235"/>
        <v>.</v>
      </c>
      <c r="V787" s="3" t="s">
        <v>8</v>
      </c>
      <c r="W787" s="3">
        <v>0.2</v>
      </c>
      <c r="X787" s="3" t="s">
        <v>77</v>
      </c>
      <c r="Y787" s="14">
        <v>2</v>
      </c>
      <c r="Z787" s="14">
        <v>1</v>
      </c>
      <c r="AA787" s="14">
        <v>0</v>
      </c>
      <c r="AB787" s="23">
        <f t="shared" si="238"/>
        <v>0</v>
      </c>
      <c r="AC787" s="3" t="s">
        <v>327</v>
      </c>
      <c r="AD787" s="25">
        <v>1</v>
      </c>
      <c r="AE787" s="20">
        <f t="shared" si="227"/>
        <v>0</v>
      </c>
      <c r="AF787" s="20">
        <f t="shared" si="228"/>
        <v>0</v>
      </c>
      <c r="AG787" s="20">
        <f t="shared" si="234"/>
        <v>1</v>
      </c>
      <c r="AH787" s="20">
        <f t="shared" si="229"/>
        <v>0</v>
      </c>
      <c r="AI787" s="20">
        <f t="shared" si="230"/>
        <v>-70.710678118654741</v>
      </c>
      <c r="AJ787" s="20">
        <f t="shared" si="231"/>
        <v>-70.710678118654769</v>
      </c>
      <c r="AK787" s="20">
        <f t="shared" si="232"/>
        <v>0</v>
      </c>
      <c r="AL787" s="19">
        <v>100</v>
      </c>
      <c r="AM787" s="23">
        <f t="shared" si="233"/>
        <v>30.48</v>
      </c>
      <c r="AN787" s="19">
        <v>3.9269908169872414</v>
      </c>
    </row>
    <row r="788" spans="1:40" ht="13.5" thickBot="1" x14ac:dyDescent="0.25">
      <c r="A788" s="5">
        <v>42574</v>
      </c>
      <c r="B788" s="3">
        <v>77</v>
      </c>
      <c r="C788" s="26" t="s">
        <v>359</v>
      </c>
      <c r="D788" s="6">
        <v>0.3756944444444445</v>
      </c>
      <c r="E788" s="13">
        <v>9</v>
      </c>
      <c r="F788" s="13">
        <f t="shared" si="223"/>
        <v>167.00000000000006</v>
      </c>
      <c r="G788" s="3" t="s">
        <v>4</v>
      </c>
      <c r="H788" s="3" t="s">
        <v>4</v>
      </c>
      <c r="I788" s="3">
        <v>35.4</v>
      </c>
      <c r="J788" s="20" t="str">
        <f t="shared" si="224"/>
        <v>.</v>
      </c>
      <c r="K788" s="20" t="str">
        <f t="shared" si="225"/>
        <v>.</v>
      </c>
      <c r="L788" s="20" t="str">
        <f t="shared" si="236"/>
        <v>.</v>
      </c>
      <c r="M788" s="3">
        <v>225</v>
      </c>
      <c r="N788" s="20" t="str">
        <f>IF(B788=B787, N787, IF(M788=".",".",IF(M788&lt;22.5,"N",IF(M788&lt;67.5,"NE",IF(M788&lt;112.5,"E",IF(M788&lt;157.5,"SE",IF(M788&lt;202.5,"S",IF(M788&lt;247.5,"SW",IF(M788&lt;292.5,"W",IF(M788&lt;337.5,"NW","N"))))))))))</f>
        <v>NW</v>
      </c>
      <c r="O788" s="20" t="str">
        <f t="shared" si="226"/>
        <v>.</v>
      </c>
      <c r="P788" s="20" t="str">
        <f t="shared" si="237"/>
        <v>.</v>
      </c>
      <c r="Q788" s="21">
        <f t="shared" ref="Q788:Q851" si="239">IF(AN788=".",".",IF(B788=B787,SQRT((AI788-AI787)^2+(AJ788-AJ787)^2),0))</f>
        <v>0</v>
      </c>
      <c r="R788" s="21">
        <f t="shared" ref="R788:R851" si="240">IF(AN788=".",".",IF(B788=B787,Q788+R787,0))</f>
        <v>0</v>
      </c>
      <c r="S788" s="8">
        <v>0</v>
      </c>
      <c r="T788" s="21" t="s">
        <v>4</v>
      </c>
      <c r="U788" s="21" t="str">
        <f t="shared" si="235"/>
        <v>.</v>
      </c>
      <c r="V788" s="3" t="s">
        <v>8</v>
      </c>
      <c r="W788" s="3">
        <v>0.6</v>
      </c>
      <c r="X788" s="3" t="s">
        <v>30</v>
      </c>
      <c r="Y788" s="14">
        <v>2</v>
      </c>
      <c r="Z788" s="14">
        <v>1</v>
      </c>
      <c r="AA788" s="14">
        <v>0</v>
      </c>
      <c r="AB788" s="23">
        <f t="shared" si="238"/>
        <v>0</v>
      </c>
      <c r="AC788" s="3" t="s">
        <v>327</v>
      </c>
      <c r="AD788" s="25">
        <v>1</v>
      </c>
      <c r="AE788" s="20">
        <f t="shared" si="227"/>
        <v>0</v>
      </c>
      <c r="AF788" s="20">
        <f t="shared" si="228"/>
        <v>0</v>
      </c>
      <c r="AG788" s="20">
        <f t="shared" si="234"/>
        <v>1</v>
      </c>
      <c r="AH788" s="20">
        <f t="shared" si="229"/>
        <v>0</v>
      </c>
      <c r="AI788" s="20">
        <f t="shared" si="230"/>
        <v>-70.710678118654741</v>
      </c>
      <c r="AJ788" s="20">
        <f t="shared" si="231"/>
        <v>-70.710678118654769</v>
      </c>
      <c r="AK788" s="20">
        <f t="shared" si="232"/>
        <v>0</v>
      </c>
      <c r="AL788" s="19">
        <v>100</v>
      </c>
      <c r="AM788" s="23">
        <f t="shared" si="233"/>
        <v>30.48</v>
      </c>
      <c r="AN788" s="19">
        <v>3.9269908169872414</v>
      </c>
    </row>
    <row r="789" spans="1:40" ht="13.5" thickBot="1" x14ac:dyDescent="0.25">
      <c r="A789" s="5">
        <v>42574</v>
      </c>
      <c r="B789" s="3">
        <v>77</v>
      </c>
      <c r="C789" s="26" t="s">
        <v>359</v>
      </c>
      <c r="D789" s="6">
        <v>0.41597222222222219</v>
      </c>
      <c r="E789" s="13">
        <v>10</v>
      </c>
      <c r="F789" s="13">
        <f t="shared" si="223"/>
        <v>224.99999999999994</v>
      </c>
      <c r="G789" s="3" t="s">
        <v>4</v>
      </c>
      <c r="H789" s="3" t="s">
        <v>4</v>
      </c>
      <c r="I789" s="3">
        <v>36.1</v>
      </c>
      <c r="J789" s="20" t="str">
        <f t="shared" si="224"/>
        <v>.</v>
      </c>
      <c r="K789" s="20" t="str">
        <f t="shared" si="225"/>
        <v>.</v>
      </c>
      <c r="L789" s="20" t="str">
        <f t="shared" si="236"/>
        <v>.</v>
      </c>
      <c r="M789" s="3">
        <v>225</v>
      </c>
      <c r="N789" s="20" t="str">
        <f>IF(B789=B789, N788, IF(M789=".",".",IF(M789&lt;22.5,"N",IF(M789&lt;67.5,"NE",IF(M789&lt;112.5,"E",IF(M789&lt;157.5,"SE",IF(M789&lt;202.5,"S",IF(M789&lt;247.5,"SW",IF(M789&lt;292.5,"W",IF(M789&lt;337.5,"NW","N"))))))))))</f>
        <v>NW</v>
      </c>
      <c r="O789" s="20" t="str">
        <f t="shared" si="226"/>
        <v>.</v>
      </c>
      <c r="P789" s="20" t="str">
        <f t="shared" si="237"/>
        <v>.</v>
      </c>
      <c r="Q789" s="21">
        <f t="shared" si="239"/>
        <v>0</v>
      </c>
      <c r="R789" s="21">
        <f t="shared" si="240"/>
        <v>0</v>
      </c>
      <c r="S789" s="8">
        <v>0</v>
      </c>
      <c r="T789" s="21" t="s">
        <v>4</v>
      </c>
      <c r="U789" s="21" t="str">
        <f t="shared" si="235"/>
        <v>.</v>
      </c>
      <c r="V789" s="3" t="s">
        <v>8</v>
      </c>
      <c r="W789" s="3">
        <v>0</v>
      </c>
      <c r="X789" s="3" t="s">
        <v>30</v>
      </c>
      <c r="Y789" s="14">
        <v>2</v>
      </c>
      <c r="Z789" s="14">
        <v>1</v>
      </c>
      <c r="AA789" s="14">
        <v>0</v>
      </c>
      <c r="AB789" s="23">
        <f t="shared" si="238"/>
        <v>0</v>
      </c>
      <c r="AC789" s="3" t="s">
        <v>327</v>
      </c>
      <c r="AD789" s="25">
        <v>1</v>
      </c>
      <c r="AE789" s="20">
        <f t="shared" si="227"/>
        <v>0</v>
      </c>
      <c r="AF789" s="20">
        <f t="shared" si="228"/>
        <v>0</v>
      </c>
      <c r="AG789" s="20">
        <f t="shared" si="234"/>
        <v>1</v>
      </c>
      <c r="AH789" s="20">
        <f t="shared" si="229"/>
        <v>0</v>
      </c>
      <c r="AI789" s="20">
        <f t="shared" si="230"/>
        <v>-70.710678118654741</v>
      </c>
      <c r="AJ789" s="20">
        <f t="shared" si="231"/>
        <v>-70.710678118654769</v>
      </c>
      <c r="AK789" s="20">
        <f t="shared" si="232"/>
        <v>0</v>
      </c>
      <c r="AL789" s="19">
        <v>100</v>
      </c>
      <c r="AM789" s="23">
        <f t="shared" si="233"/>
        <v>30.48</v>
      </c>
      <c r="AN789" s="19">
        <v>3.9269908169872414</v>
      </c>
    </row>
    <row r="790" spans="1:40" ht="13.5" thickBot="1" x14ac:dyDescent="0.25">
      <c r="A790" s="5">
        <v>42574</v>
      </c>
      <c r="B790" s="3">
        <v>77</v>
      </c>
      <c r="C790" s="26" t="s">
        <v>359</v>
      </c>
      <c r="D790" s="6">
        <v>0.45902777777777781</v>
      </c>
      <c r="E790" s="13">
        <v>11</v>
      </c>
      <c r="F790" s="13">
        <f t="shared" si="223"/>
        <v>287.00000000000006</v>
      </c>
      <c r="G790" s="3" t="s">
        <v>4</v>
      </c>
      <c r="H790" s="3" t="s">
        <v>4</v>
      </c>
      <c r="I790" s="3">
        <v>35.200000000000003</v>
      </c>
      <c r="J790" s="20" t="str">
        <f t="shared" si="224"/>
        <v>.</v>
      </c>
      <c r="K790" s="20" t="str">
        <f t="shared" si="225"/>
        <v>.</v>
      </c>
      <c r="L790" s="20" t="str">
        <f t="shared" si="236"/>
        <v>.</v>
      </c>
      <c r="M790" s="3">
        <v>225</v>
      </c>
      <c r="N790" s="20" t="str">
        <f>IF(B790=B789, N789, IF(M790=".",".",IF(M790&lt;22.5,"N",IF(M790&lt;67.5,"NE",IF(M790&lt;112.5,"E",IF(M790&lt;157.5,"SE",IF(M790&lt;202.5,"S",IF(M790&lt;247.5,"SW",IF(M790&lt;292.5,"W",IF(M790&lt;337.5,"NW","N"))))))))))</f>
        <v>NW</v>
      </c>
      <c r="O790" s="20" t="str">
        <f t="shared" si="226"/>
        <v>.</v>
      </c>
      <c r="P790" s="20" t="str">
        <f t="shared" si="237"/>
        <v>.</v>
      </c>
      <c r="Q790" s="21">
        <f t="shared" si="239"/>
        <v>0</v>
      </c>
      <c r="R790" s="21">
        <f t="shared" si="240"/>
        <v>0</v>
      </c>
      <c r="S790" s="8">
        <v>0</v>
      </c>
      <c r="T790" s="21" t="s">
        <v>4</v>
      </c>
      <c r="U790" s="21" t="str">
        <f t="shared" si="235"/>
        <v>.</v>
      </c>
      <c r="V790" s="3" t="s">
        <v>6</v>
      </c>
      <c r="W790" s="3">
        <v>0</v>
      </c>
      <c r="X790" s="3" t="s">
        <v>4</v>
      </c>
      <c r="Y790" s="14">
        <v>2</v>
      </c>
      <c r="Z790" s="14">
        <v>1</v>
      </c>
      <c r="AA790" s="14">
        <v>0</v>
      </c>
      <c r="AB790" s="23">
        <f t="shared" si="238"/>
        <v>0</v>
      </c>
      <c r="AC790" s="3" t="s">
        <v>327</v>
      </c>
      <c r="AD790" s="25">
        <v>1</v>
      </c>
      <c r="AE790" s="20">
        <f t="shared" si="227"/>
        <v>0</v>
      </c>
      <c r="AF790" s="20">
        <f t="shared" si="228"/>
        <v>0</v>
      </c>
      <c r="AG790" s="20">
        <f t="shared" si="234"/>
        <v>1</v>
      </c>
      <c r="AH790" s="20">
        <f t="shared" si="229"/>
        <v>0</v>
      </c>
      <c r="AI790" s="20">
        <f t="shared" si="230"/>
        <v>-70.710678118654741</v>
      </c>
      <c r="AJ790" s="20">
        <f t="shared" si="231"/>
        <v>-70.710678118654769</v>
      </c>
      <c r="AK790" s="20">
        <f t="shared" si="232"/>
        <v>0</v>
      </c>
      <c r="AL790" s="19">
        <v>100</v>
      </c>
      <c r="AM790" s="23">
        <f t="shared" si="233"/>
        <v>30.48</v>
      </c>
      <c r="AN790" s="19">
        <v>3.9269908169872414</v>
      </c>
    </row>
    <row r="791" spans="1:40" ht="13.5" thickBot="1" x14ac:dyDescent="0.25">
      <c r="A791" s="5">
        <v>42574</v>
      </c>
      <c r="B791" s="3">
        <v>77</v>
      </c>
      <c r="C791" s="26" t="s">
        <v>359</v>
      </c>
      <c r="D791" s="6">
        <v>0.49791666666666662</v>
      </c>
      <c r="E791" s="13">
        <v>12</v>
      </c>
      <c r="F791" s="13">
        <f t="shared" si="223"/>
        <v>342.99999999999994</v>
      </c>
      <c r="G791" s="3">
        <v>25.6</v>
      </c>
      <c r="H791" s="3" t="s">
        <v>366</v>
      </c>
      <c r="I791" s="3">
        <v>31.6</v>
      </c>
      <c r="J791" s="20" t="str">
        <f t="shared" si="224"/>
        <v>.</v>
      </c>
      <c r="K791" s="20" t="str">
        <f t="shared" si="225"/>
        <v>.</v>
      </c>
      <c r="L791" s="20" t="str">
        <f t="shared" si="236"/>
        <v>.</v>
      </c>
      <c r="M791" s="3">
        <v>225</v>
      </c>
      <c r="N791" s="20" t="str">
        <f>IF(B791=B791, N790, IF(M791=".",".",IF(M791&lt;22.5,"N",IF(M791&lt;67.5,"NE",IF(M791&lt;112.5,"E",IF(M791&lt;157.5,"SE",IF(M791&lt;202.5,"S",IF(M791&lt;247.5,"SW",IF(M791&lt;292.5,"W",IF(M791&lt;337.5,"NW","N"))))))))))</f>
        <v>NW</v>
      </c>
      <c r="O791" s="20" t="str">
        <f t="shared" si="226"/>
        <v>.</v>
      </c>
      <c r="P791" s="20" t="str">
        <f t="shared" si="237"/>
        <v>.</v>
      </c>
      <c r="Q791" s="21">
        <f t="shared" si="239"/>
        <v>0</v>
      </c>
      <c r="R791" s="21">
        <f t="shared" si="240"/>
        <v>0</v>
      </c>
      <c r="S791" s="8">
        <v>0</v>
      </c>
      <c r="T791" s="21" t="s">
        <v>4</v>
      </c>
      <c r="U791" s="21" t="str">
        <f t="shared" si="235"/>
        <v>.</v>
      </c>
      <c r="V791" s="3" t="s">
        <v>6</v>
      </c>
      <c r="W791" s="3">
        <v>0.6</v>
      </c>
      <c r="X791" s="3" t="s">
        <v>172</v>
      </c>
      <c r="Y791" s="14">
        <v>2</v>
      </c>
      <c r="Z791" s="14">
        <v>1</v>
      </c>
      <c r="AA791" s="14">
        <v>0</v>
      </c>
      <c r="AB791" s="23">
        <f t="shared" si="238"/>
        <v>0</v>
      </c>
      <c r="AC791" s="3" t="s">
        <v>327</v>
      </c>
      <c r="AD791" s="25">
        <v>1</v>
      </c>
      <c r="AE791" s="20">
        <f t="shared" si="227"/>
        <v>0</v>
      </c>
      <c r="AF791" s="20">
        <f t="shared" si="228"/>
        <v>0</v>
      </c>
      <c r="AG791" s="20">
        <f t="shared" si="234"/>
        <v>1</v>
      </c>
      <c r="AH791" s="20">
        <f t="shared" si="229"/>
        <v>0</v>
      </c>
      <c r="AI791" s="20">
        <f t="shared" si="230"/>
        <v>-70.710678118654741</v>
      </c>
      <c r="AJ791" s="20">
        <f t="shared" si="231"/>
        <v>-70.710678118654769</v>
      </c>
      <c r="AK791" s="20">
        <f t="shared" si="232"/>
        <v>0</v>
      </c>
      <c r="AL791" s="19">
        <v>100</v>
      </c>
      <c r="AM791" s="23">
        <f t="shared" si="233"/>
        <v>30.48</v>
      </c>
      <c r="AN791" s="19">
        <v>3.9269908169872414</v>
      </c>
    </row>
    <row r="792" spans="1:40" ht="13.5" thickBot="1" x14ac:dyDescent="0.25">
      <c r="A792" s="5">
        <v>42574</v>
      </c>
      <c r="B792" s="3">
        <v>77</v>
      </c>
      <c r="C792" s="26" t="s">
        <v>359</v>
      </c>
      <c r="D792" s="6">
        <v>0.54027777777777775</v>
      </c>
      <c r="E792" s="13">
        <v>13</v>
      </c>
      <c r="F792" s="13">
        <f t="shared" si="223"/>
        <v>403.99999999999994</v>
      </c>
      <c r="G792" s="3">
        <v>30.5</v>
      </c>
      <c r="H792" s="3" t="s">
        <v>366</v>
      </c>
      <c r="I792" s="3">
        <v>30.3</v>
      </c>
      <c r="J792" s="20" t="str">
        <f t="shared" si="224"/>
        <v>.</v>
      </c>
      <c r="K792" s="20" t="str">
        <f t="shared" si="225"/>
        <v>.</v>
      </c>
      <c r="L792" s="20" t="str">
        <f t="shared" si="236"/>
        <v>.</v>
      </c>
      <c r="M792" s="3">
        <v>225</v>
      </c>
      <c r="N792" s="20" t="str">
        <f>IF(B792=B791, N791, IF(M792=".",".",IF(M792&lt;22.5,"N",IF(M792&lt;67.5,"NE",IF(M792&lt;112.5,"E",IF(M792&lt;157.5,"SE",IF(M792&lt;202.5,"S",IF(M792&lt;247.5,"SW",IF(M792&lt;292.5,"W",IF(M792&lt;337.5,"NW","N"))))))))))</f>
        <v>NW</v>
      </c>
      <c r="O792" s="20" t="str">
        <f t="shared" si="226"/>
        <v>.</v>
      </c>
      <c r="P792" s="20" t="str">
        <f t="shared" si="237"/>
        <v>.</v>
      </c>
      <c r="Q792" s="21">
        <f t="shared" si="239"/>
        <v>0</v>
      </c>
      <c r="R792" s="21">
        <f t="shared" si="240"/>
        <v>0</v>
      </c>
      <c r="S792" s="8">
        <v>0</v>
      </c>
      <c r="T792" s="21" t="s">
        <v>4</v>
      </c>
      <c r="U792" s="21" t="str">
        <f t="shared" si="235"/>
        <v>.</v>
      </c>
      <c r="V792" s="3" t="s">
        <v>6</v>
      </c>
      <c r="W792" s="3">
        <v>0</v>
      </c>
      <c r="X792" s="3" t="s">
        <v>182</v>
      </c>
      <c r="Y792" s="14">
        <v>2</v>
      </c>
      <c r="Z792" s="14">
        <v>1</v>
      </c>
      <c r="AA792" s="14">
        <v>0</v>
      </c>
      <c r="AB792" s="23">
        <f t="shared" si="238"/>
        <v>0</v>
      </c>
      <c r="AC792" s="3" t="s">
        <v>327</v>
      </c>
      <c r="AD792" s="25">
        <v>1</v>
      </c>
      <c r="AE792" s="20">
        <f t="shared" si="227"/>
        <v>0</v>
      </c>
      <c r="AF792" s="20">
        <f t="shared" si="228"/>
        <v>0</v>
      </c>
      <c r="AG792" s="20">
        <f t="shared" si="234"/>
        <v>1</v>
      </c>
      <c r="AH792" s="20">
        <f t="shared" si="229"/>
        <v>0</v>
      </c>
      <c r="AI792" s="20">
        <f t="shared" si="230"/>
        <v>-70.710678118654741</v>
      </c>
      <c r="AJ792" s="20">
        <f t="shared" si="231"/>
        <v>-70.710678118654769</v>
      </c>
      <c r="AK792" s="20">
        <f t="shared" si="232"/>
        <v>0</v>
      </c>
      <c r="AL792" s="19">
        <v>100</v>
      </c>
      <c r="AM792" s="23">
        <f t="shared" si="233"/>
        <v>30.48</v>
      </c>
      <c r="AN792" s="19">
        <v>3.9269908169872414</v>
      </c>
    </row>
    <row r="793" spans="1:40" ht="13.5" thickBot="1" x14ac:dyDescent="0.25">
      <c r="A793" s="5">
        <v>42574</v>
      </c>
      <c r="B793" s="3">
        <v>77</v>
      </c>
      <c r="C793" s="26" t="s">
        <v>359</v>
      </c>
      <c r="D793" s="6">
        <v>0.58124999999999993</v>
      </c>
      <c r="E793" s="13">
        <v>14</v>
      </c>
      <c r="F793" s="13">
        <f t="shared" si="223"/>
        <v>462.99999999999989</v>
      </c>
      <c r="G793" s="3">
        <v>30.2</v>
      </c>
      <c r="H793" s="3" t="s">
        <v>366</v>
      </c>
      <c r="I793" s="3">
        <v>28.6</v>
      </c>
      <c r="J793" s="20" t="str">
        <f t="shared" si="224"/>
        <v>.</v>
      </c>
      <c r="K793" s="20" t="str">
        <f t="shared" si="225"/>
        <v>.</v>
      </c>
      <c r="L793" s="20" t="str">
        <f t="shared" si="236"/>
        <v>.</v>
      </c>
      <c r="M793" s="3">
        <v>225</v>
      </c>
      <c r="N793" s="20" t="str">
        <f>IF(B793=B793, N792, IF(M793=".",".",IF(M793&lt;22.5,"N",IF(M793&lt;67.5,"NE",IF(M793&lt;112.5,"E",IF(M793&lt;157.5,"SE",IF(M793&lt;202.5,"S",IF(M793&lt;247.5,"SW",IF(M793&lt;292.5,"W",IF(M793&lt;337.5,"NW","N"))))))))))</f>
        <v>NW</v>
      </c>
      <c r="O793" s="20" t="str">
        <f t="shared" si="226"/>
        <v>.</v>
      </c>
      <c r="P793" s="20" t="str">
        <f t="shared" si="237"/>
        <v>.</v>
      </c>
      <c r="Q793" s="21">
        <f t="shared" si="239"/>
        <v>0</v>
      </c>
      <c r="R793" s="21">
        <f t="shared" si="240"/>
        <v>0</v>
      </c>
      <c r="S793" s="8">
        <v>0</v>
      </c>
      <c r="T793" s="21" t="s">
        <v>4</v>
      </c>
      <c r="U793" s="21" t="str">
        <f t="shared" si="235"/>
        <v>.</v>
      </c>
      <c r="V793" s="3" t="s">
        <v>6</v>
      </c>
      <c r="W793" s="3">
        <v>0.8</v>
      </c>
      <c r="X793" s="3" t="s">
        <v>13</v>
      </c>
      <c r="Y793" s="14">
        <v>2</v>
      </c>
      <c r="Z793" s="14">
        <v>1</v>
      </c>
      <c r="AA793" s="14">
        <v>0</v>
      </c>
      <c r="AB793" s="23">
        <f t="shared" si="238"/>
        <v>0</v>
      </c>
      <c r="AC793" s="3" t="s">
        <v>327</v>
      </c>
      <c r="AD793" s="25">
        <v>1</v>
      </c>
      <c r="AE793" s="20">
        <f t="shared" si="227"/>
        <v>0</v>
      </c>
      <c r="AF793" s="20">
        <f t="shared" si="228"/>
        <v>0</v>
      </c>
      <c r="AG793" s="20">
        <f t="shared" si="234"/>
        <v>1</v>
      </c>
      <c r="AH793" s="20">
        <f t="shared" si="229"/>
        <v>0</v>
      </c>
      <c r="AI793" s="20">
        <f t="shared" si="230"/>
        <v>-70.710678118654741</v>
      </c>
      <c r="AJ793" s="20">
        <f t="shared" si="231"/>
        <v>-70.710678118654769</v>
      </c>
      <c r="AK793" s="20">
        <f t="shared" si="232"/>
        <v>0</v>
      </c>
      <c r="AL793" s="19">
        <v>100</v>
      </c>
      <c r="AM793" s="23">
        <f t="shared" si="233"/>
        <v>30.48</v>
      </c>
      <c r="AN793" s="19">
        <v>3.9269908169872414</v>
      </c>
    </row>
    <row r="794" spans="1:40" ht="13.5" thickBot="1" x14ac:dyDescent="0.25">
      <c r="A794" s="5">
        <v>42574</v>
      </c>
      <c r="B794" s="3">
        <v>77</v>
      </c>
      <c r="C794" s="26" t="s">
        <v>359</v>
      </c>
      <c r="D794" s="6">
        <v>0.62430555555555556</v>
      </c>
      <c r="E794" s="13">
        <v>15</v>
      </c>
      <c r="F794" s="13">
        <f t="shared" si="223"/>
        <v>525</v>
      </c>
      <c r="G794" s="3">
        <v>26.6</v>
      </c>
      <c r="H794" s="3" t="s">
        <v>366</v>
      </c>
      <c r="I794" s="3">
        <v>26.5</v>
      </c>
      <c r="J794" s="20" t="str">
        <f t="shared" si="224"/>
        <v>.</v>
      </c>
      <c r="K794" s="20" t="str">
        <f t="shared" si="225"/>
        <v>.</v>
      </c>
      <c r="L794" s="20" t="str">
        <f t="shared" si="236"/>
        <v>.</v>
      </c>
      <c r="M794" s="3">
        <v>225</v>
      </c>
      <c r="N794" s="20" t="str">
        <f>IF(B794=B793, N793, IF(M794=".",".",IF(M794&lt;22.5,"N",IF(M794&lt;67.5,"NE",IF(M794&lt;112.5,"E",IF(M794&lt;157.5,"SE",IF(M794&lt;202.5,"S",IF(M794&lt;247.5,"SW",IF(M794&lt;292.5,"W",IF(M794&lt;337.5,"NW","N"))))))))))</f>
        <v>NW</v>
      </c>
      <c r="O794" s="20" t="str">
        <f t="shared" si="226"/>
        <v>.</v>
      </c>
      <c r="P794" s="20" t="str">
        <f t="shared" si="237"/>
        <v>.</v>
      </c>
      <c r="Q794" s="21">
        <f t="shared" si="239"/>
        <v>0</v>
      </c>
      <c r="R794" s="21">
        <f t="shared" si="240"/>
        <v>0</v>
      </c>
      <c r="S794" s="8">
        <v>0</v>
      </c>
      <c r="T794" s="21" t="s">
        <v>4</v>
      </c>
      <c r="U794" s="21" t="str">
        <f t="shared" si="235"/>
        <v>.</v>
      </c>
      <c r="V794" s="3" t="s">
        <v>6</v>
      </c>
      <c r="W794" s="3">
        <v>3</v>
      </c>
      <c r="X794" s="3" t="s">
        <v>13</v>
      </c>
      <c r="Y794" s="14">
        <v>2</v>
      </c>
      <c r="Z794" s="14">
        <v>1</v>
      </c>
      <c r="AA794" s="14">
        <v>0</v>
      </c>
      <c r="AB794" s="23">
        <f t="shared" si="238"/>
        <v>0</v>
      </c>
      <c r="AC794" s="3" t="s">
        <v>327</v>
      </c>
      <c r="AD794" s="25">
        <v>1</v>
      </c>
      <c r="AE794" s="20">
        <f t="shared" si="227"/>
        <v>0</v>
      </c>
      <c r="AF794" s="20">
        <f t="shared" si="228"/>
        <v>0</v>
      </c>
      <c r="AG794" s="20">
        <f t="shared" si="234"/>
        <v>1</v>
      </c>
      <c r="AH794" s="20">
        <f t="shared" si="229"/>
        <v>0</v>
      </c>
      <c r="AI794" s="20">
        <f t="shared" si="230"/>
        <v>-70.710678118654741</v>
      </c>
      <c r="AJ794" s="20">
        <f t="shared" si="231"/>
        <v>-70.710678118654769</v>
      </c>
      <c r="AK794" s="20">
        <f t="shared" si="232"/>
        <v>0</v>
      </c>
      <c r="AL794" s="19">
        <v>100</v>
      </c>
      <c r="AM794" s="23">
        <f t="shared" si="233"/>
        <v>30.48</v>
      </c>
      <c r="AN794" s="19">
        <v>3.9269908169872414</v>
      </c>
    </row>
    <row r="795" spans="1:40" ht="13.5" thickBot="1" x14ac:dyDescent="0.25">
      <c r="A795" s="5">
        <v>42574</v>
      </c>
      <c r="B795" s="3">
        <v>77</v>
      </c>
      <c r="C795" s="26" t="s">
        <v>359</v>
      </c>
      <c r="D795" s="6">
        <v>0.66319444444444442</v>
      </c>
      <c r="E795" s="13">
        <v>16</v>
      </c>
      <c r="F795" s="13">
        <f t="shared" si="223"/>
        <v>581</v>
      </c>
      <c r="G795" s="3">
        <v>25.4</v>
      </c>
      <c r="H795" s="3" t="s">
        <v>366</v>
      </c>
      <c r="I795" s="3">
        <v>25.4</v>
      </c>
      <c r="J795" s="20" t="str">
        <f t="shared" si="224"/>
        <v>.</v>
      </c>
      <c r="K795" s="20" t="str">
        <f t="shared" si="225"/>
        <v>.</v>
      </c>
      <c r="L795" s="20" t="str">
        <f t="shared" si="236"/>
        <v>.</v>
      </c>
      <c r="M795" s="3">
        <v>225</v>
      </c>
      <c r="N795" s="20" t="str">
        <f>IF(B795=B795, N794, IF(M795=".",".",IF(M795&lt;22.5,"N",IF(M795&lt;67.5,"NE",IF(M795&lt;112.5,"E",IF(M795&lt;157.5,"SE",IF(M795&lt;202.5,"S",IF(M795&lt;247.5,"SW",IF(M795&lt;292.5,"W",IF(M795&lt;337.5,"NW","N"))))))))))</f>
        <v>NW</v>
      </c>
      <c r="O795" s="20" t="str">
        <f t="shared" si="226"/>
        <v>.</v>
      </c>
      <c r="P795" s="20" t="str">
        <f t="shared" si="237"/>
        <v>.</v>
      </c>
      <c r="Q795" s="21">
        <f t="shared" si="239"/>
        <v>0</v>
      </c>
      <c r="R795" s="21">
        <f t="shared" si="240"/>
        <v>0</v>
      </c>
      <c r="S795" s="8">
        <v>0</v>
      </c>
      <c r="T795" s="21">
        <f>SQRT((AJ795-AJ785)^2+(AI795-AI785)^2)</f>
        <v>0</v>
      </c>
      <c r="U795" s="21">
        <f t="shared" si="235"/>
        <v>0</v>
      </c>
      <c r="V795" s="3" t="s">
        <v>6</v>
      </c>
      <c r="W795" s="3">
        <v>1.4</v>
      </c>
      <c r="X795" s="3" t="s">
        <v>13</v>
      </c>
      <c r="Y795" s="14">
        <v>2</v>
      </c>
      <c r="Z795" s="14">
        <v>1</v>
      </c>
      <c r="AA795" s="14">
        <v>0</v>
      </c>
      <c r="AB795" s="23">
        <f t="shared" si="238"/>
        <v>0</v>
      </c>
      <c r="AC795" s="3" t="s">
        <v>327</v>
      </c>
      <c r="AD795" s="25">
        <v>1</v>
      </c>
      <c r="AE795" s="20">
        <f t="shared" si="227"/>
        <v>0</v>
      </c>
      <c r="AF795" s="20">
        <f t="shared" si="228"/>
        <v>0</v>
      </c>
      <c r="AG795" s="20">
        <f t="shared" si="234"/>
        <v>1</v>
      </c>
      <c r="AH795" s="20">
        <f t="shared" si="229"/>
        <v>0</v>
      </c>
      <c r="AI795" s="20">
        <f t="shared" si="230"/>
        <v>-70.710678118654741</v>
      </c>
      <c r="AJ795" s="20">
        <f t="shared" si="231"/>
        <v>-70.710678118654769</v>
      </c>
      <c r="AK795" s="20">
        <f t="shared" si="232"/>
        <v>0</v>
      </c>
      <c r="AL795" s="19">
        <v>100</v>
      </c>
      <c r="AM795" s="23">
        <f t="shared" si="233"/>
        <v>30.48</v>
      </c>
      <c r="AN795" s="19">
        <v>3.9269908169872414</v>
      </c>
    </row>
    <row r="796" spans="1:40" ht="13.5" thickBot="1" x14ac:dyDescent="0.25">
      <c r="A796" s="5">
        <v>42574</v>
      </c>
      <c r="B796" s="3">
        <v>78</v>
      </c>
      <c r="C796" s="26" t="s">
        <v>359</v>
      </c>
      <c r="D796" s="6">
        <v>0.25972222222222224</v>
      </c>
      <c r="E796" s="13">
        <v>6</v>
      </c>
      <c r="F796" s="13">
        <f t="shared" si="223"/>
        <v>0</v>
      </c>
      <c r="G796" s="3" t="s">
        <v>4</v>
      </c>
      <c r="H796" s="3" t="s">
        <v>4</v>
      </c>
      <c r="I796" s="3">
        <v>21.9</v>
      </c>
      <c r="J796" s="20" t="str">
        <f t="shared" si="224"/>
        <v>.</v>
      </c>
      <c r="K796" s="20" t="str">
        <f t="shared" si="225"/>
        <v>.</v>
      </c>
      <c r="L796" s="20" t="str">
        <f t="shared" si="236"/>
        <v>.</v>
      </c>
      <c r="M796" s="3">
        <v>225</v>
      </c>
      <c r="N796" s="20" t="str">
        <f>IF(B796=B795, N795, IF(M796=".",".",IF(M796&lt;22.5,"N",IF(M796&lt;67.5,"NE",IF(M796&lt;112.5,"E",IF(M796&lt;157.5,"SE",IF(M796&lt;202.5,"S",IF(M796&lt;247.5,"SW",IF(M796&lt;292.5,"W",IF(M796&lt;337.5,"NW","N"))))))))))</f>
        <v>SW</v>
      </c>
      <c r="O796" s="20" t="str">
        <f t="shared" si="226"/>
        <v>.</v>
      </c>
      <c r="P796" s="20" t="str">
        <f t="shared" si="237"/>
        <v>.</v>
      </c>
      <c r="Q796" s="21">
        <f t="shared" si="239"/>
        <v>0</v>
      </c>
      <c r="R796" s="21">
        <f t="shared" si="240"/>
        <v>0</v>
      </c>
      <c r="S796" s="8">
        <v>0</v>
      </c>
      <c r="T796" s="21" t="s">
        <v>4</v>
      </c>
      <c r="U796" s="21" t="str">
        <f t="shared" si="235"/>
        <v>.</v>
      </c>
      <c r="V796" s="3" t="s">
        <v>7</v>
      </c>
      <c r="W796" s="3">
        <v>0</v>
      </c>
      <c r="X796" s="3" t="s">
        <v>4</v>
      </c>
      <c r="Y796" s="14">
        <v>2</v>
      </c>
      <c r="Z796" s="14">
        <v>1</v>
      </c>
      <c r="AA796" s="14">
        <v>0</v>
      </c>
      <c r="AB796" s="23">
        <f t="shared" si="238"/>
        <v>0</v>
      </c>
      <c r="AC796" s="3" t="s">
        <v>328</v>
      </c>
      <c r="AD796" s="25">
        <v>1</v>
      </c>
      <c r="AE796" s="20" t="str">
        <f t="shared" si="227"/>
        <v>.</v>
      </c>
      <c r="AF796" s="20" t="str">
        <f t="shared" si="228"/>
        <v>.</v>
      </c>
      <c r="AG796" s="20" t="str">
        <f t="shared" si="234"/>
        <v>.</v>
      </c>
      <c r="AH796" s="20" t="str">
        <f t="shared" si="229"/>
        <v>.</v>
      </c>
      <c r="AI796" s="20">
        <f t="shared" si="230"/>
        <v>-70.710678118654741</v>
      </c>
      <c r="AJ796" s="20">
        <f t="shared" si="231"/>
        <v>-70.710678118654769</v>
      </c>
      <c r="AK796" s="20" t="str">
        <f t="shared" si="232"/>
        <v>.</v>
      </c>
      <c r="AL796" s="19">
        <v>100</v>
      </c>
      <c r="AM796" s="23">
        <f t="shared" si="233"/>
        <v>30.48</v>
      </c>
      <c r="AN796" s="19">
        <v>3.9269908169872414</v>
      </c>
    </row>
    <row r="797" spans="1:40" ht="13.5" thickBot="1" x14ac:dyDescent="0.25">
      <c r="A797" s="5">
        <v>42574</v>
      </c>
      <c r="B797" s="3">
        <v>78</v>
      </c>
      <c r="C797" s="26" t="s">
        <v>359</v>
      </c>
      <c r="D797" s="6">
        <v>0.29236111111111113</v>
      </c>
      <c r="E797" s="13">
        <v>7</v>
      </c>
      <c r="F797" s="13">
        <f t="shared" si="223"/>
        <v>46.999999999999993</v>
      </c>
      <c r="G797" s="3" t="s">
        <v>4</v>
      </c>
      <c r="H797" s="3" t="s">
        <v>4</v>
      </c>
      <c r="I797" s="3">
        <v>24.1</v>
      </c>
      <c r="J797" s="20" t="str">
        <f t="shared" si="224"/>
        <v>.</v>
      </c>
      <c r="K797" s="20" t="str">
        <f t="shared" si="225"/>
        <v>.</v>
      </c>
      <c r="L797" s="20" t="str">
        <f t="shared" si="236"/>
        <v>.</v>
      </c>
      <c r="M797" s="3">
        <v>225</v>
      </c>
      <c r="N797" s="20" t="str">
        <f>IF(B797=B796, N796, IF(M797=".",".",IF(M797&lt;22.5,"N",IF(M797&lt;67.5,"NE",IF(M797&lt;112.5,"E",IF(M797&lt;157.5,"SE",IF(M797&lt;202.5,"S",IF(M797&lt;247.5,"SW",IF(M797&lt;292.5,"W",IF(M797&lt;337.5,"NW","N"))))))))))</f>
        <v>SW</v>
      </c>
      <c r="O797" s="20" t="str">
        <f t="shared" si="226"/>
        <v>.</v>
      </c>
      <c r="P797" s="20" t="str">
        <f t="shared" si="237"/>
        <v>.</v>
      </c>
      <c r="Q797" s="21">
        <f t="shared" si="239"/>
        <v>0</v>
      </c>
      <c r="R797" s="21">
        <f t="shared" si="240"/>
        <v>0</v>
      </c>
      <c r="S797" s="8">
        <v>0</v>
      </c>
      <c r="T797" s="21" t="s">
        <v>4</v>
      </c>
      <c r="U797" s="21" t="str">
        <f t="shared" si="235"/>
        <v>.</v>
      </c>
      <c r="V797" s="3" t="s">
        <v>7</v>
      </c>
      <c r="W797" s="3">
        <v>0.4</v>
      </c>
      <c r="X797" s="3" t="s">
        <v>70</v>
      </c>
      <c r="Y797" s="14">
        <v>2</v>
      </c>
      <c r="Z797" s="14">
        <v>1</v>
      </c>
      <c r="AA797" s="14">
        <v>0</v>
      </c>
      <c r="AB797" s="23">
        <f t="shared" si="238"/>
        <v>0</v>
      </c>
      <c r="AC797" s="3" t="s">
        <v>328</v>
      </c>
      <c r="AD797" s="25">
        <v>1</v>
      </c>
      <c r="AE797" s="20">
        <f t="shared" si="227"/>
        <v>0</v>
      </c>
      <c r="AF797" s="20">
        <f t="shared" si="228"/>
        <v>0</v>
      </c>
      <c r="AG797" s="20">
        <f t="shared" si="234"/>
        <v>1</v>
      </c>
      <c r="AH797" s="20">
        <f t="shared" si="229"/>
        <v>0</v>
      </c>
      <c r="AI797" s="20">
        <f t="shared" si="230"/>
        <v>-70.710678118654741</v>
      </c>
      <c r="AJ797" s="20">
        <f t="shared" si="231"/>
        <v>-70.710678118654769</v>
      </c>
      <c r="AK797" s="20">
        <f t="shared" si="232"/>
        <v>0</v>
      </c>
      <c r="AL797" s="19">
        <v>100</v>
      </c>
      <c r="AM797" s="23">
        <f t="shared" si="233"/>
        <v>30.48</v>
      </c>
      <c r="AN797" s="19">
        <v>3.9269908169872414</v>
      </c>
    </row>
    <row r="798" spans="1:40" ht="13.5" thickBot="1" x14ac:dyDescent="0.25">
      <c r="A798" s="5">
        <v>42574</v>
      </c>
      <c r="B798" s="3">
        <v>78</v>
      </c>
      <c r="C798" s="26" t="s">
        <v>359</v>
      </c>
      <c r="D798" s="6">
        <v>0.33194444444444443</v>
      </c>
      <c r="E798" s="13">
        <v>8</v>
      </c>
      <c r="F798" s="13">
        <f t="shared" si="223"/>
        <v>103.99999999999994</v>
      </c>
      <c r="G798" s="3" t="s">
        <v>4</v>
      </c>
      <c r="H798" s="3" t="s">
        <v>4</v>
      </c>
      <c r="I798" s="3">
        <v>27.5</v>
      </c>
      <c r="J798" s="20" t="str">
        <f t="shared" si="224"/>
        <v>.</v>
      </c>
      <c r="K798" s="20" t="str">
        <f t="shared" si="225"/>
        <v>.</v>
      </c>
      <c r="L798" s="20" t="str">
        <f t="shared" si="236"/>
        <v>.</v>
      </c>
      <c r="M798" s="3">
        <v>225</v>
      </c>
      <c r="N798" s="20" t="str">
        <f>IF(B798=B798, N797, IF(M798=".",".",IF(M798&lt;22.5,"N",IF(M798&lt;67.5,"NE",IF(M798&lt;112.5,"E",IF(M798&lt;157.5,"SE",IF(M798&lt;202.5,"S",IF(M798&lt;247.5,"SW",IF(M798&lt;292.5,"W",IF(M798&lt;337.5,"NW","N"))))))))))</f>
        <v>SW</v>
      </c>
      <c r="O798" s="20" t="str">
        <f t="shared" si="226"/>
        <v>.</v>
      </c>
      <c r="P798" s="20" t="str">
        <f t="shared" si="237"/>
        <v>.</v>
      </c>
      <c r="Q798" s="21">
        <f t="shared" si="239"/>
        <v>0</v>
      </c>
      <c r="R798" s="21">
        <f t="shared" si="240"/>
        <v>0</v>
      </c>
      <c r="S798" s="8">
        <v>0</v>
      </c>
      <c r="T798" s="21" t="s">
        <v>4</v>
      </c>
      <c r="U798" s="21" t="str">
        <f t="shared" si="235"/>
        <v>.</v>
      </c>
      <c r="V798" s="3" t="s">
        <v>7</v>
      </c>
      <c r="W798" s="3">
        <v>0.2</v>
      </c>
      <c r="X798" s="3" t="s">
        <v>78</v>
      </c>
      <c r="Y798" s="14">
        <v>2</v>
      </c>
      <c r="Z798" s="14">
        <v>1</v>
      </c>
      <c r="AA798" s="14">
        <v>0</v>
      </c>
      <c r="AB798" s="23">
        <f t="shared" si="238"/>
        <v>0</v>
      </c>
      <c r="AC798" s="3" t="s">
        <v>328</v>
      </c>
      <c r="AD798" s="25">
        <v>1</v>
      </c>
      <c r="AE798" s="20">
        <f t="shared" si="227"/>
        <v>0</v>
      </c>
      <c r="AF798" s="20">
        <f t="shared" si="228"/>
        <v>0</v>
      </c>
      <c r="AG798" s="20">
        <f t="shared" si="234"/>
        <v>1</v>
      </c>
      <c r="AH798" s="20">
        <f t="shared" si="229"/>
        <v>0</v>
      </c>
      <c r="AI798" s="20">
        <f t="shared" si="230"/>
        <v>-70.710678118654741</v>
      </c>
      <c r="AJ798" s="20">
        <f t="shared" si="231"/>
        <v>-70.710678118654769</v>
      </c>
      <c r="AK798" s="20">
        <f t="shared" si="232"/>
        <v>0</v>
      </c>
      <c r="AL798" s="19">
        <v>100</v>
      </c>
      <c r="AM798" s="23">
        <f t="shared" si="233"/>
        <v>30.48</v>
      </c>
      <c r="AN798" s="19">
        <v>3.9269908169872414</v>
      </c>
    </row>
    <row r="799" spans="1:40" ht="13.5" thickBot="1" x14ac:dyDescent="0.25">
      <c r="A799" s="5">
        <v>42574</v>
      </c>
      <c r="B799" s="3">
        <v>78</v>
      </c>
      <c r="C799" s="26" t="s">
        <v>359</v>
      </c>
      <c r="D799" s="6">
        <v>0.3756944444444445</v>
      </c>
      <c r="E799" s="13">
        <v>9</v>
      </c>
      <c r="F799" s="13">
        <f t="shared" si="223"/>
        <v>167.00000000000006</v>
      </c>
      <c r="G799" s="3" t="s">
        <v>4</v>
      </c>
      <c r="H799" s="3" t="s">
        <v>4</v>
      </c>
      <c r="I799" s="3">
        <v>35.4</v>
      </c>
      <c r="J799" s="20" t="str">
        <f t="shared" si="224"/>
        <v>.</v>
      </c>
      <c r="K799" s="20" t="str">
        <f t="shared" si="225"/>
        <v>.</v>
      </c>
      <c r="L799" s="20" t="str">
        <f t="shared" si="236"/>
        <v>.</v>
      </c>
      <c r="M799" s="3">
        <v>225</v>
      </c>
      <c r="N799" s="20" t="str">
        <f>IF(B799=B798, N798, IF(M799=".",".",IF(M799&lt;22.5,"N",IF(M799&lt;67.5,"NE",IF(M799&lt;112.5,"E",IF(M799&lt;157.5,"SE",IF(M799&lt;202.5,"S",IF(M799&lt;247.5,"SW",IF(M799&lt;292.5,"W",IF(M799&lt;337.5,"NW","N"))))))))))</f>
        <v>SW</v>
      </c>
      <c r="O799" s="20" t="str">
        <f t="shared" si="226"/>
        <v>.</v>
      </c>
      <c r="P799" s="20" t="str">
        <f t="shared" si="237"/>
        <v>.</v>
      </c>
      <c r="Q799" s="21">
        <f t="shared" si="239"/>
        <v>0</v>
      </c>
      <c r="R799" s="21">
        <f t="shared" si="240"/>
        <v>0</v>
      </c>
      <c r="S799" s="8">
        <v>0</v>
      </c>
      <c r="T799" s="21" t="s">
        <v>4</v>
      </c>
      <c r="U799" s="21" t="str">
        <f t="shared" si="235"/>
        <v>.</v>
      </c>
      <c r="V799" s="3" t="s">
        <v>7</v>
      </c>
      <c r="W799" s="3">
        <v>0.6</v>
      </c>
      <c r="X799" s="3" t="s">
        <v>4</v>
      </c>
      <c r="Y799" s="14">
        <v>2</v>
      </c>
      <c r="Z799" s="14">
        <v>1</v>
      </c>
      <c r="AA799" s="14">
        <v>0</v>
      </c>
      <c r="AB799" s="23">
        <f t="shared" si="238"/>
        <v>0</v>
      </c>
      <c r="AC799" s="3" t="s">
        <v>328</v>
      </c>
      <c r="AD799" s="25">
        <v>1</v>
      </c>
      <c r="AE799" s="20">
        <f t="shared" si="227"/>
        <v>0</v>
      </c>
      <c r="AF799" s="20">
        <f t="shared" si="228"/>
        <v>0</v>
      </c>
      <c r="AG799" s="20">
        <f t="shared" si="234"/>
        <v>1</v>
      </c>
      <c r="AH799" s="20">
        <f t="shared" si="229"/>
        <v>0</v>
      </c>
      <c r="AI799" s="20">
        <f t="shared" si="230"/>
        <v>-70.710678118654741</v>
      </c>
      <c r="AJ799" s="20">
        <f t="shared" si="231"/>
        <v>-70.710678118654769</v>
      </c>
      <c r="AK799" s="20">
        <f t="shared" si="232"/>
        <v>0</v>
      </c>
      <c r="AL799" s="19">
        <v>100</v>
      </c>
      <c r="AM799" s="23">
        <f t="shared" si="233"/>
        <v>30.48</v>
      </c>
      <c r="AN799" s="19">
        <v>3.9269908169872414</v>
      </c>
    </row>
    <row r="800" spans="1:40" ht="13.5" thickBot="1" x14ac:dyDescent="0.25">
      <c r="A800" s="5">
        <v>42574</v>
      </c>
      <c r="B800" s="3">
        <v>78</v>
      </c>
      <c r="C800" s="26" t="s">
        <v>359</v>
      </c>
      <c r="D800" s="6">
        <v>0.41597222222222219</v>
      </c>
      <c r="E800" s="13">
        <v>10</v>
      </c>
      <c r="F800" s="13">
        <f t="shared" si="223"/>
        <v>224.99999999999994</v>
      </c>
      <c r="G800" s="3" t="s">
        <v>4</v>
      </c>
      <c r="H800" s="3" t="s">
        <v>4</v>
      </c>
      <c r="I800" s="3">
        <v>36.1</v>
      </c>
      <c r="J800" s="20" t="str">
        <f t="shared" si="224"/>
        <v>.</v>
      </c>
      <c r="K800" s="20" t="str">
        <f t="shared" si="225"/>
        <v>.</v>
      </c>
      <c r="L800" s="20" t="str">
        <f t="shared" si="236"/>
        <v>.</v>
      </c>
      <c r="M800" s="3">
        <v>225</v>
      </c>
      <c r="N800" s="20" t="str">
        <f>IF(B800=B800, N799, IF(M800=".",".",IF(M800&lt;22.5,"N",IF(M800&lt;67.5,"NE",IF(M800&lt;112.5,"E",IF(M800&lt;157.5,"SE",IF(M800&lt;202.5,"S",IF(M800&lt;247.5,"SW",IF(M800&lt;292.5,"W",IF(M800&lt;337.5,"NW","N"))))))))))</f>
        <v>SW</v>
      </c>
      <c r="O800" s="20" t="str">
        <f t="shared" si="226"/>
        <v>.</v>
      </c>
      <c r="P800" s="20" t="str">
        <f t="shared" si="237"/>
        <v>.</v>
      </c>
      <c r="Q800" s="21">
        <f t="shared" si="239"/>
        <v>0</v>
      </c>
      <c r="R800" s="21">
        <f t="shared" si="240"/>
        <v>0</v>
      </c>
      <c r="S800" s="8">
        <v>0</v>
      </c>
      <c r="T800" s="21" t="s">
        <v>4</v>
      </c>
      <c r="U800" s="21" t="str">
        <f t="shared" si="235"/>
        <v>.</v>
      </c>
      <c r="V800" s="3" t="s">
        <v>7</v>
      </c>
      <c r="W800" s="3">
        <v>0</v>
      </c>
      <c r="X800" s="3" t="s">
        <v>108</v>
      </c>
      <c r="Y800" s="14">
        <v>2</v>
      </c>
      <c r="Z800" s="14">
        <v>1</v>
      </c>
      <c r="AA800" s="14">
        <v>0</v>
      </c>
      <c r="AB800" s="23">
        <f t="shared" si="238"/>
        <v>0</v>
      </c>
      <c r="AC800" s="3" t="s">
        <v>328</v>
      </c>
      <c r="AD800" s="25">
        <v>1</v>
      </c>
      <c r="AE800" s="20">
        <f t="shared" si="227"/>
        <v>0</v>
      </c>
      <c r="AF800" s="20">
        <f t="shared" si="228"/>
        <v>0</v>
      </c>
      <c r="AG800" s="20">
        <f t="shared" si="234"/>
        <v>1</v>
      </c>
      <c r="AH800" s="20">
        <f t="shared" si="229"/>
        <v>0</v>
      </c>
      <c r="AI800" s="20">
        <f t="shared" si="230"/>
        <v>-70.710678118654741</v>
      </c>
      <c r="AJ800" s="20">
        <f t="shared" si="231"/>
        <v>-70.710678118654769</v>
      </c>
      <c r="AK800" s="20">
        <f t="shared" si="232"/>
        <v>0</v>
      </c>
      <c r="AL800" s="19">
        <v>100</v>
      </c>
      <c r="AM800" s="23">
        <f t="shared" si="233"/>
        <v>30.48</v>
      </c>
      <c r="AN800" s="19">
        <v>3.9269908169872414</v>
      </c>
    </row>
    <row r="801" spans="1:40" ht="13.5" thickBot="1" x14ac:dyDescent="0.25">
      <c r="A801" s="5">
        <v>42574</v>
      </c>
      <c r="B801" s="3">
        <v>78</v>
      </c>
      <c r="C801" s="26" t="s">
        <v>359</v>
      </c>
      <c r="D801" s="6">
        <v>0.45902777777777781</v>
      </c>
      <c r="E801" s="13">
        <v>11</v>
      </c>
      <c r="F801" s="13">
        <f t="shared" si="223"/>
        <v>287.00000000000006</v>
      </c>
      <c r="G801" s="3" t="s">
        <v>4</v>
      </c>
      <c r="H801" s="3" t="s">
        <v>4</v>
      </c>
      <c r="I801" s="3">
        <v>35.200000000000003</v>
      </c>
      <c r="J801" s="20" t="str">
        <f t="shared" si="224"/>
        <v>.</v>
      </c>
      <c r="K801" s="20" t="str">
        <f t="shared" si="225"/>
        <v>.</v>
      </c>
      <c r="L801" s="20" t="str">
        <f t="shared" si="236"/>
        <v>.</v>
      </c>
      <c r="M801" s="3">
        <v>225</v>
      </c>
      <c r="N801" s="20" t="str">
        <f>IF(B801=B800, N800, IF(M801=".",".",IF(M801&lt;22.5,"N",IF(M801&lt;67.5,"NE",IF(M801&lt;112.5,"E",IF(M801&lt;157.5,"SE",IF(M801&lt;202.5,"S",IF(M801&lt;247.5,"SW",IF(M801&lt;292.5,"W",IF(M801&lt;337.5,"NW","N"))))))))))</f>
        <v>SW</v>
      </c>
      <c r="O801" s="20" t="str">
        <f t="shared" si="226"/>
        <v>.</v>
      </c>
      <c r="P801" s="20" t="str">
        <f t="shared" si="237"/>
        <v>.</v>
      </c>
      <c r="Q801" s="21">
        <f t="shared" si="239"/>
        <v>0</v>
      </c>
      <c r="R801" s="21">
        <f t="shared" si="240"/>
        <v>0</v>
      </c>
      <c r="S801" s="8">
        <v>0</v>
      </c>
      <c r="T801" s="21" t="s">
        <v>4</v>
      </c>
      <c r="U801" s="21" t="str">
        <f t="shared" si="235"/>
        <v>.</v>
      </c>
      <c r="V801" s="3" t="s">
        <v>7</v>
      </c>
      <c r="W801" s="3">
        <v>0</v>
      </c>
      <c r="X801" s="3" t="s">
        <v>115</v>
      </c>
      <c r="Y801" s="14">
        <v>2</v>
      </c>
      <c r="Z801" s="14">
        <v>1</v>
      </c>
      <c r="AA801" s="14">
        <v>0</v>
      </c>
      <c r="AB801" s="23">
        <f t="shared" si="238"/>
        <v>0</v>
      </c>
      <c r="AC801" s="3" t="s">
        <v>328</v>
      </c>
      <c r="AD801" s="25">
        <v>1</v>
      </c>
      <c r="AE801" s="20">
        <f t="shared" si="227"/>
        <v>0</v>
      </c>
      <c r="AF801" s="20">
        <f t="shared" si="228"/>
        <v>0</v>
      </c>
      <c r="AG801" s="20">
        <f t="shared" si="234"/>
        <v>1</v>
      </c>
      <c r="AH801" s="20">
        <f t="shared" si="229"/>
        <v>0</v>
      </c>
      <c r="AI801" s="20">
        <f t="shared" si="230"/>
        <v>-70.710678118654741</v>
      </c>
      <c r="AJ801" s="20">
        <f t="shared" si="231"/>
        <v>-70.710678118654769</v>
      </c>
      <c r="AK801" s="20">
        <f t="shared" si="232"/>
        <v>0</v>
      </c>
      <c r="AL801" s="19">
        <v>100</v>
      </c>
      <c r="AM801" s="23">
        <f t="shared" si="233"/>
        <v>30.48</v>
      </c>
      <c r="AN801" s="19">
        <v>3.9269908169872414</v>
      </c>
    </row>
    <row r="802" spans="1:40" ht="13.5" thickBot="1" x14ac:dyDescent="0.25">
      <c r="A802" s="5">
        <v>42574</v>
      </c>
      <c r="B802" s="3">
        <v>78</v>
      </c>
      <c r="C802" s="26" t="s">
        <v>359</v>
      </c>
      <c r="D802" s="6">
        <v>0.49791666666666662</v>
      </c>
      <c r="E802" s="13">
        <v>12</v>
      </c>
      <c r="F802" s="13">
        <f t="shared" si="223"/>
        <v>342.99999999999994</v>
      </c>
      <c r="G802" s="3" t="s">
        <v>4</v>
      </c>
      <c r="H802" s="3" t="s">
        <v>4</v>
      </c>
      <c r="I802" s="3">
        <v>31.6</v>
      </c>
      <c r="J802" s="20" t="str">
        <f t="shared" si="224"/>
        <v>.</v>
      </c>
      <c r="K802" s="20" t="str">
        <f t="shared" si="225"/>
        <v>.</v>
      </c>
      <c r="L802" s="20" t="str">
        <f t="shared" si="236"/>
        <v>.</v>
      </c>
      <c r="M802" s="3">
        <v>225</v>
      </c>
      <c r="N802" s="20" t="str">
        <f>IF(B802=B802, N801, IF(M802=".",".",IF(M802&lt;22.5,"N",IF(M802&lt;67.5,"NE",IF(M802&lt;112.5,"E",IF(M802&lt;157.5,"SE",IF(M802&lt;202.5,"S",IF(M802&lt;247.5,"SW",IF(M802&lt;292.5,"W",IF(M802&lt;337.5,"NW","N"))))))))))</f>
        <v>SW</v>
      </c>
      <c r="O802" s="20" t="str">
        <f t="shared" si="226"/>
        <v>.</v>
      </c>
      <c r="P802" s="20" t="str">
        <f t="shared" si="237"/>
        <v>.</v>
      </c>
      <c r="Q802" s="21">
        <f t="shared" si="239"/>
        <v>0</v>
      </c>
      <c r="R802" s="21">
        <f t="shared" si="240"/>
        <v>0</v>
      </c>
      <c r="S802" s="8">
        <v>0</v>
      </c>
      <c r="T802" s="21" t="s">
        <v>4</v>
      </c>
      <c r="U802" s="21" t="str">
        <f t="shared" si="235"/>
        <v>.</v>
      </c>
      <c r="V802" s="3" t="s">
        <v>6</v>
      </c>
      <c r="W802" s="3">
        <v>0.6</v>
      </c>
      <c r="X802" s="3" t="s">
        <v>172</v>
      </c>
      <c r="Y802" s="14">
        <v>2</v>
      </c>
      <c r="Z802" s="14">
        <v>1</v>
      </c>
      <c r="AA802" s="14">
        <v>0</v>
      </c>
      <c r="AB802" s="23">
        <f t="shared" si="238"/>
        <v>0</v>
      </c>
      <c r="AC802" s="3" t="s">
        <v>328</v>
      </c>
      <c r="AD802" s="25">
        <v>1</v>
      </c>
      <c r="AE802" s="20">
        <f t="shared" si="227"/>
        <v>0</v>
      </c>
      <c r="AF802" s="20">
        <f t="shared" si="228"/>
        <v>0</v>
      </c>
      <c r="AG802" s="20">
        <f t="shared" si="234"/>
        <v>1</v>
      </c>
      <c r="AH802" s="20">
        <f t="shared" si="229"/>
        <v>0</v>
      </c>
      <c r="AI802" s="20">
        <f t="shared" si="230"/>
        <v>-70.710678118654741</v>
      </c>
      <c r="AJ802" s="20">
        <f t="shared" si="231"/>
        <v>-70.710678118654769</v>
      </c>
      <c r="AK802" s="20">
        <f t="shared" si="232"/>
        <v>0</v>
      </c>
      <c r="AL802" s="19">
        <v>100</v>
      </c>
      <c r="AM802" s="23">
        <f t="shared" si="233"/>
        <v>30.48</v>
      </c>
      <c r="AN802" s="19">
        <v>3.9269908169872414</v>
      </c>
    </row>
    <row r="803" spans="1:40" ht="13.5" thickBot="1" x14ac:dyDescent="0.25">
      <c r="A803" s="5">
        <v>42574</v>
      </c>
      <c r="B803" s="3">
        <v>78</v>
      </c>
      <c r="C803" s="26" t="s">
        <v>359</v>
      </c>
      <c r="D803" s="6">
        <v>0.54027777777777775</v>
      </c>
      <c r="E803" s="13">
        <v>13</v>
      </c>
      <c r="F803" s="13">
        <f t="shared" si="223"/>
        <v>403.99999999999994</v>
      </c>
      <c r="G803" s="3" t="s">
        <v>4</v>
      </c>
      <c r="H803" s="3" t="s">
        <v>4</v>
      </c>
      <c r="I803" s="3">
        <v>30.3</v>
      </c>
      <c r="J803" s="20" t="str">
        <f t="shared" si="224"/>
        <v>.</v>
      </c>
      <c r="K803" s="20" t="str">
        <f t="shared" si="225"/>
        <v>.</v>
      </c>
      <c r="L803" s="20" t="str">
        <f t="shared" si="236"/>
        <v>.</v>
      </c>
      <c r="M803" s="3">
        <v>225</v>
      </c>
      <c r="N803" s="20" t="str">
        <f>IF(B803=B802, N802, IF(M803=".",".",IF(M803&lt;22.5,"N",IF(M803&lt;67.5,"NE",IF(M803&lt;112.5,"E",IF(M803&lt;157.5,"SE",IF(M803&lt;202.5,"S",IF(M803&lt;247.5,"SW",IF(M803&lt;292.5,"W",IF(M803&lt;337.5,"NW","N"))))))))))</f>
        <v>SW</v>
      </c>
      <c r="O803" s="20" t="str">
        <f t="shared" si="226"/>
        <v>.</v>
      </c>
      <c r="P803" s="20" t="str">
        <f t="shared" si="237"/>
        <v>.</v>
      </c>
      <c r="Q803" s="21">
        <f t="shared" si="239"/>
        <v>0</v>
      </c>
      <c r="R803" s="21">
        <f t="shared" si="240"/>
        <v>0</v>
      </c>
      <c r="S803" s="8">
        <v>0</v>
      </c>
      <c r="T803" s="21" t="s">
        <v>4</v>
      </c>
      <c r="U803" s="21" t="str">
        <f t="shared" si="235"/>
        <v>.</v>
      </c>
      <c r="V803" s="3" t="s">
        <v>6</v>
      </c>
      <c r="W803" s="3">
        <v>0</v>
      </c>
      <c r="X803" s="3" t="s">
        <v>367</v>
      </c>
      <c r="Y803" s="14">
        <v>2</v>
      </c>
      <c r="Z803" s="14">
        <v>1</v>
      </c>
      <c r="AA803" s="14">
        <v>0</v>
      </c>
      <c r="AB803" s="23">
        <f t="shared" si="238"/>
        <v>0</v>
      </c>
      <c r="AC803" s="3" t="s">
        <v>328</v>
      </c>
      <c r="AD803" s="25">
        <v>1</v>
      </c>
      <c r="AE803" s="20">
        <f t="shared" si="227"/>
        <v>0</v>
      </c>
      <c r="AF803" s="20">
        <f t="shared" si="228"/>
        <v>0</v>
      </c>
      <c r="AG803" s="20">
        <f t="shared" si="234"/>
        <v>1</v>
      </c>
      <c r="AH803" s="20">
        <f t="shared" si="229"/>
        <v>0</v>
      </c>
      <c r="AI803" s="20">
        <f t="shared" si="230"/>
        <v>-70.710678118654741</v>
      </c>
      <c r="AJ803" s="20">
        <f t="shared" si="231"/>
        <v>-70.710678118654769</v>
      </c>
      <c r="AK803" s="20">
        <f t="shared" si="232"/>
        <v>0</v>
      </c>
      <c r="AL803" s="19">
        <v>100</v>
      </c>
      <c r="AM803" s="23">
        <f t="shared" si="233"/>
        <v>30.48</v>
      </c>
      <c r="AN803" s="19">
        <v>3.9269908169872414</v>
      </c>
    </row>
    <row r="804" spans="1:40" ht="13.5" thickBot="1" x14ac:dyDescent="0.25">
      <c r="A804" s="5">
        <v>42574</v>
      </c>
      <c r="B804" s="3">
        <v>78</v>
      </c>
      <c r="C804" s="26" t="s">
        <v>359</v>
      </c>
      <c r="D804" s="6">
        <v>0.58124999999999993</v>
      </c>
      <c r="E804" s="13">
        <v>14</v>
      </c>
      <c r="F804" s="13">
        <f t="shared" si="223"/>
        <v>462.99999999999989</v>
      </c>
      <c r="G804" s="3" t="s">
        <v>4</v>
      </c>
      <c r="H804" s="3" t="s">
        <v>4</v>
      </c>
      <c r="I804" s="3">
        <v>28.6</v>
      </c>
      <c r="J804" s="20" t="str">
        <f t="shared" si="224"/>
        <v>.</v>
      </c>
      <c r="K804" s="20" t="str">
        <f t="shared" si="225"/>
        <v>.</v>
      </c>
      <c r="L804" s="20" t="str">
        <f t="shared" si="236"/>
        <v>.</v>
      </c>
      <c r="M804" s="3">
        <v>225</v>
      </c>
      <c r="N804" s="20" t="str">
        <f>IF(B804=B804, N803, IF(M804=".",".",IF(M804&lt;22.5,"N",IF(M804&lt;67.5,"NE",IF(M804&lt;112.5,"E",IF(M804&lt;157.5,"SE",IF(M804&lt;202.5,"S",IF(M804&lt;247.5,"SW",IF(M804&lt;292.5,"W",IF(M804&lt;337.5,"NW","N"))))))))))</f>
        <v>SW</v>
      </c>
      <c r="O804" s="20" t="str">
        <f t="shared" si="226"/>
        <v>.</v>
      </c>
      <c r="P804" s="20" t="str">
        <f t="shared" si="237"/>
        <v>.</v>
      </c>
      <c r="Q804" s="21">
        <f t="shared" si="239"/>
        <v>0</v>
      </c>
      <c r="R804" s="21">
        <f t="shared" si="240"/>
        <v>0</v>
      </c>
      <c r="S804" s="8">
        <v>0</v>
      </c>
      <c r="T804" s="21" t="s">
        <v>4</v>
      </c>
      <c r="U804" s="21" t="str">
        <f t="shared" si="235"/>
        <v>.</v>
      </c>
      <c r="V804" s="3" t="s">
        <v>6</v>
      </c>
      <c r="W804" s="3">
        <v>0.8</v>
      </c>
      <c r="X804" s="3" t="s">
        <v>118</v>
      </c>
      <c r="Y804" s="14">
        <v>2</v>
      </c>
      <c r="Z804" s="14">
        <v>1</v>
      </c>
      <c r="AA804" s="14">
        <v>0</v>
      </c>
      <c r="AB804" s="23">
        <f t="shared" si="238"/>
        <v>0</v>
      </c>
      <c r="AC804" s="3" t="s">
        <v>328</v>
      </c>
      <c r="AD804" s="25">
        <v>1</v>
      </c>
      <c r="AE804" s="20">
        <f t="shared" si="227"/>
        <v>0</v>
      </c>
      <c r="AF804" s="20">
        <f t="shared" si="228"/>
        <v>0</v>
      </c>
      <c r="AG804" s="20">
        <f t="shared" si="234"/>
        <v>1</v>
      </c>
      <c r="AH804" s="20">
        <f t="shared" si="229"/>
        <v>0</v>
      </c>
      <c r="AI804" s="20">
        <f t="shared" si="230"/>
        <v>-70.710678118654741</v>
      </c>
      <c r="AJ804" s="20">
        <f t="shared" si="231"/>
        <v>-70.710678118654769</v>
      </c>
      <c r="AK804" s="20">
        <f t="shared" si="232"/>
        <v>0</v>
      </c>
      <c r="AL804" s="19">
        <v>100</v>
      </c>
      <c r="AM804" s="23">
        <f t="shared" si="233"/>
        <v>30.48</v>
      </c>
      <c r="AN804" s="19">
        <v>3.9269908169872414</v>
      </c>
    </row>
    <row r="805" spans="1:40" ht="13.5" thickBot="1" x14ac:dyDescent="0.25">
      <c r="A805" s="5">
        <v>42574</v>
      </c>
      <c r="B805" s="3">
        <v>78</v>
      </c>
      <c r="C805" s="26" t="s">
        <v>359</v>
      </c>
      <c r="D805" s="6">
        <v>0.62430555555555556</v>
      </c>
      <c r="E805" s="13">
        <v>15</v>
      </c>
      <c r="F805" s="13">
        <f t="shared" si="223"/>
        <v>525</v>
      </c>
      <c r="G805" s="3" t="s">
        <v>4</v>
      </c>
      <c r="H805" s="3" t="s">
        <v>4</v>
      </c>
      <c r="I805" s="3">
        <v>26.5</v>
      </c>
      <c r="J805" s="20" t="str">
        <f t="shared" si="224"/>
        <v>.</v>
      </c>
      <c r="K805" s="20" t="str">
        <f t="shared" si="225"/>
        <v>.</v>
      </c>
      <c r="L805" s="20" t="str">
        <f t="shared" si="236"/>
        <v>.</v>
      </c>
      <c r="M805" s="3">
        <v>225</v>
      </c>
      <c r="N805" s="20" t="str">
        <f>IF(B805=B804, N804, IF(M805=".",".",IF(M805&lt;22.5,"N",IF(M805&lt;67.5,"NE",IF(M805&lt;112.5,"E",IF(M805&lt;157.5,"SE",IF(M805&lt;202.5,"S",IF(M805&lt;247.5,"SW",IF(M805&lt;292.5,"W",IF(M805&lt;337.5,"NW","N"))))))))))</f>
        <v>SW</v>
      </c>
      <c r="O805" s="20" t="str">
        <f t="shared" si="226"/>
        <v>.</v>
      </c>
      <c r="P805" s="20" t="str">
        <f t="shared" si="237"/>
        <v>.</v>
      </c>
      <c r="Q805" s="21">
        <f t="shared" si="239"/>
        <v>0</v>
      </c>
      <c r="R805" s="21">
        <f t="shared" si="240"/>
        <v>0</v>
      </c>
      <c r="S805" s="8">
        <v>0</v>
      </c>
      <c r="T805" s="21" t="s">
        <v>4</v>
      </c>
      <c r="U805" s="21" t="str">
        <f t="shared" si="235"/>
        <v>.</v>
      </c>
      <c r="V805" s="3" t="s">
        <v>6</v>
      </c>
      <c r="W805" s="3">
        <v>3</v>
      </c>
      <c r="X805" s="3" t="s">
        <v>13</v>
      </c>
      <c r="Y805" s="14">
        <v>2</v>
      </c>
      <c r="Z805" s="14">
        <v>1</v>
      </c>
      <c r="AA805" s="14">
        <v>0</v>
      </c>
      <c r="AB805" s="23">
        <f t="shared" si="238"/>
        <v>0</v>
      </c>
      <c r="AC805" s="3" t="s">
        <v>328</v>
      </c>
      <c r="AD805" s="25">
        <v>1</v>
      </c>
      <c r="AE805" s="20">
        <f t="shared" si="227"/>
        <v>0</v>
      </c>
      <c r="AF805" s="20">
        <f t="shared" si="228"/>
        <v>0</v>
      </c>
      <c r="AG805" s="20">
        <f t="shared" si="234"/>
        <v>1</v>
      </c>
      <c r="AH805" s="20">
        <f t="shared" si="229"/>
        <v>0</v>
      </c>
      <c r="AI805" s="20">
        <f t="shared" si="230"/>
        <v>-70.710678118654741</v>
      </c>
      <c r="AJ805" s="20">
        <f t="shared" si="231"/>
        <v>-70.710678118654769</v>
      </c>
      <c r="AK805" s="20">
        <f t="shared" si="232"/>
        <v>0</v>
      </c>
      <c r="AL805" s="19">
        <v>100</v>
      </c>
      <c r="AM805" s="23">
        <f t="shared" si="233"/>
        <v>30.48</v>
      </c>
      <c r="AN805" s="19">
        <v>3.9269908169872414</v>
      </c>
    </row>
    <row r="806" spans="1:40" ht="13.5" thickBot="1" x14ac:dyDescent="0.25">
      <c r="A806" s="5">
        <v>42574</v>
      </c>
      <c r="B806" s="3">
        <v>78</v>
      </c>
      <c r="C806" s="26" t="s">
        <v>359</v>
      </c>
      <c r="D806" s="6">
        <v>0.66319444444444442</v>
      </c>
      <c r="E806" s="13">
        <v>16</v>
      </c>
      <c r="F806" s="13">
        <f t="shared" si="223"/>
        <v>581</v>
      </c>
      <c r="G806" s="3" t="s">
        <v>4</v>
      </c>
      <c r="H806" s="3" t="s">
        <v>4</v>
      </c>
      <c r="I806" s="3">
        <v>25.4</v>
      </c>
      <c r="J806" s="20" t="str">
        <f t="shared" si="224"/>
        <v>.</v>
      </c>
      <c r="K806" s="20" t="str">
        <f t="shared" si="225"/>
        <v>.</v>
      </c>
      <c r="L806" s="20" t="str">
        <f t="shared" si="236"/>
        <v>.</v>
      </c>
      <c r="M806" s="3">
        <v>225</v>
      </c>
      <c r="N806" s="20" t="str">
        <f>IF(B806=B806, N805, IF(M806=".",".",IF(M806&lt;22.5,"N",IF(M806&lt;67.5,"NE",IF(M806&lt;112.5,"E",IF(M806&lt;157.5,"SE",IF(M806&lt;202.5,"S",IF(M806&lt;247.5,"SW",IF(M806&lt;292.5,"W",IF(M806&lt;337.5,"NW","N"))))))))))</f>
        <v>SW</v>
      </c>
      <c r="O806" s="20" t="str">
        <f t="shared" si="226"/>
        <v>.</v>
      </c>
      <c r="P806" s="20" t="str">
        <f t="shared" si="237"/>
        <v>.</v>
      </c>
      <c r="Q806" s="21">
        <f t="shared" si="239"/>
        <v>0</v>
      </c>
      <c r="R806" s="21">
        <f t="shared" si="240"/>
        <v>0</v>
      </c>
      <c r="S806" s="8">
        <v>0</v>
      </c>
      <c r="T806" s="21">
        <f>SQRT((AJ806-AJ796)^2+(AI806-AI796)^2)</f>
        <v>0</v>
      </c>
      <c r="U806" s="21">
        <f t="shared" si="235"/>
        <v>0</v>
      </c>
      <c r="V806" s="3" t="s">
        <v>6</v>
      </c>
      <c r="W806" s="3">
        <v>1.4</v>
      </c>
      <c r="X806" s="3" t="s">
        <v>13</v>
      </c>
      <c r="Y806" s="14">
        <v>2</v>
      </c>
      <c r="Z806" s="14">
        <v>1</v>
      </c>
      <c r="AA806" s="14">
        <v>0</v>
      </c>
      <c r="AB806" s="23">
        <f t="shared" si="238"/>
        <v>0</v>
      </c>
      <c r="AC806" s="3" t="s">
        <v>328</v>
      </c>
      <c r="AD806" s="25">
        <v>1</v>
      </c>
      <c r="AE806" s="20">
        <f t="shared" si="227"/>
        <v>0</v>
      </c>
      <c r="AF806" s="20">
        <f t="shared" si="228"/>
        <v>0</v>
      </c>
      <c r="AG806" s="20">
        <f t="shared" si="234"/>
        <v>1</v>
      </c>
      <c r="AH806" s="20">
        <f t="shared" si="229"/>
        <v>0</v>
      </c>
      <c r="AI806" s="20">
        <f t="shared" si="230"/>
        <v>-70.710678118654741</v>
      </c>
      <c r="AJ806" s="20">
        <f t="shared" si="231"/>
        <v>-70.710678118654769</v>
      </c>
      <c r="AK806" s="20">
        <f t="shared" si="232"/>
        <v>0</v>
      </c>
      <c r="AL806" s="19">
        <v>100</v>
      </c>
      <c r="AM806" s="23">
        <f t="shared" si="233"/>
        <v>30.48</v>
      </c>
      <c r="AN806" s="19">
        <v>3.9269908169872414</v>
      </c>
    </row>
    <row r="807" spans="1:40" ht="13.5" thickBot="1" x14ac:dyDescent="0.25">
      <c r="A807" s="5">
        <v>42574</v>
      </c>
      <c r="B807" s="3">
        <v>79</v>
      </c>
      <c r="C807" s="26" t="s">
        <v>358</v>
      </c>
      <c r="D807" s="6">
        <v>0.26111111111111113</v>
      </c>
      <c r="E807" s="13">
        <v>6</v>
      </c>
      <c r="F807" s="13">
        <f t="shared" si="223"/>
        <v>0</v>
      </c>
      <c r="G807" s="3">
        <v>17</v>
      </c>
      <c r="H807" s="3" t="s">
        <v>365</v>
      </c>
      <c r="I807" s="3">
        <v>21.4</v>
      </c>
      <c r="J807" s="20" t="str">
        <f t="shared" si="224"/>
        <v>.</v>
      </c>
      <c r="K807" s="20" t="str">
        <f t="shared" si="225"/>
        <v>.</v>
      </c>
      <c r="L807" s="20" t="str">
        <f t="shared" si="236"/>
        <v>.</v>
      </c>
      <c r="M807" s="3">
        <v>162</v>
      </c>
      <c r="N807" s="20" t="str">
        <f>IF(B807=B806, N806, IF(M807=".",".",IF(M807&lt;22.5,"N",IF(M807&lt;67.5,"NE",IF(M807&lt;112.5,"E",IF(M807&lt;157.5,"SE",IF(M807&lt;202.5,"S",IF(M807&lt;247.5,"SW",IF(M807&lt;292.5,"W",IF(M807&lt;337.5,"NW","N"))))))))))</f>
        <v>S</v>
      </c>
      <c r="O807" s="20" t="str">
        <f t="shared" si="226"/>
        <v>.</v>
      </c>
      <c r="P807" s="20" t="str">
        <f t="shared" si="237"/>
        <v>.</v>
      </c>
      <c r="Q807" s="21">
        <f t="shared" si="239"/>
        <v>0</v>
      </c>
      <c r="R807" s="21">
        <f t="shared" si="240"/>
        <v>0</v>
      </c>
      <c r="S807" s="8">
        <v>1</v>
      </c>
      <c r="T807" s="21" t="s">
        <v>4</v>
      </c>
      <c r="U807" s="21" t="str">
        <f t="shared" si="235"/>
        <v>.</v>
      </c>
      <c r="V807" s="3" t="s">
        <v>6</v>
      </c>
      <c r="W807" s="3">
        <v>0.2</v>
      </c>
      <c r="X807" s="3" t="s">
        <v>4</v>
      </c>
      <c r="Y807" s="14">
        <v>2</v>
      </c>
      <c r="Z807" s="14">
        <v>1</v>
      </c>
      <c r="AA807" s="14">
        <v>0</v>
      </c>
      <c r="AB807" s="23">
        <f t="shared" si="238"/>
        <v>0</v>
      </c>
      <c r="AC807" s="3" t="s">
        <v>329</v>
      </c>
      <c r="AD807" s="25">
        <v>0</v>
      </c>
      <c r="AE807" s="20" t="str">
        <f t="shared" si="227"/>
        <v>.</v>
      </c>
      <c r="AF807" s="20" t="str">
        <f t="shared" si="228"/>
        <v>.</v>
      </c>
      <c r="AG807" s="20" t="str">
        <f t="shared" si="234"/>
        <v>.</v>
      </c>
      <c r="AH807" s="20" t="str">
        <f t="shared" si="229"/>
        <v>.</v>
      </c>
      <c r="AI807" s="20">
        <f t="shared" si="230"/>
        <v>31.519733426244645</v>
      </c>
      <c r="AJ807" s="20">
        <f t="shared" si="231"/>
        <v>-97.007764662105657</v>
      </c>
      <c r="AK807" s="20" t="str">
        <f t="shared" si="232"/>
        <v>.</v>
      </c>
      <c r="AL807" s="19">
        <v>102</v>
      </c>
      <c r="AM807" s="23">
        <f t="shared" si="233"/>
        <v>31.089600000000001</v>
      </c>
      <c r="AN807" s="19">
        <v>2.8274333882308138</v>
      </c>
    </row>
    <row r="808" spans="1:40" ht="13.5" thickBot="1" x14ac:dyDescent="0.25">
      <c r="A808" s="5">
        <v>42574</v>
      </c>
      <c r="B808" s="3">
        <v>79</v>
      </c>
      <c r="C808" s="26" t="s">
        <v>358</v>
      </c>
      <c r="D808" s="6">
        <v>0.29375000000000001</v>
      </c>
      <c r="E808" s="13">
        <v>7</v>
      </c>
      <c r="F808" s="13">
        <f t="shared" si="223"/>
        <v>46.999999999999993</v>
      </c>
      <c r="G808" s="3">
        <v>19.100000000000001</v>
      </c>
      <c r="H808" s="3" t="s">
        <v>366</v>
      </c>
      <c r="I808" s="3">
        <v>23.6</v>
      </c>
      <c r="J808" s="20">
        <f t="shared" si="224"/>
        <v>2.953954034715645</v>
      </c>
      <c r="K808" s="20">
        <f t="shared" si="225"/>
        <v>190.75090093515249</v>
      </c>
      <c r="L808" s="20">
        <f>(K808-MOD(M807+180,360))</f>
        <v>-151.24909906484751</v>
      </c>
      <c r="M808" s="3">
        <v>164</v>
      </c>
      <c r="N808" s="20" t="str">
        <f>IF(B808=B808, N807, IF(M808=".",".",IF(M808&lt;22.5,"N",IF(M808&lt;67.5,"NE",IF(M808&lt;112.5,"E",IF(M808&lt;157.5,"SE",IF(M808&lt;202.5,"S",IF(M808&lt;247.5,"SW",IF(M808&lt;292.5,"W",IF(M808&lt;337.5,"NW","N"))))))))))</f>
        <v>S</v>
      </c>
      <c r="O808" s="20" t="str">
        <f t="shared" si="226"/>
        <v>S</v>
      </c>
      <c r="P808" s="20">
        <f t="shared" si="237"/>
        <v>5</v>
      </c>
      <c r="Q808" s="21">
        <f t="shared" si="239"/>
        <v>7.9085757506258689</v>
      </c>
      <c r="R808" s="21">
        <f t="shared" si="240"/>
        <v>7.9085757506258689</v>
      </c>
      <c r="S808" s="8">
        <v>1</v>
      </c>
      <c r="T808" s="21" t="s">
        <v>4</v>
      </c>
      <c r="U808" s="21" t="str">
        <f t="shared" si="235"/>
        <v>.</v>
      </c>
      <c r="V808" s="3" t="s">
        <v>72</v>
      </c>
      <c r="W808" s="3">
        <v>1.9</v>
      </c>
      <c r="X808" s="3" t="s">
        <v>73</v>
      </c>
      <c r="Y808" s="14">
        <v>2</v>
      </c>
      <c r="Z808" s="14">
        <v>1</v>
      </c>
      <c r="AA808" s="14">
        <v>0</v>
      </c>
      <c r="AB808" s="23">
        <f t="shared" si="238"/>
        <v>0</v>
      </c>
      <c r="AC808" s="3" t="s">
        <v>329</v>
      </c>
      <c r="AD808" s="25">
        <v>0</v>
      </c>
      <c r="AE808" s="20">
        <f t="shared" si="227"/>
        <v>-7.7697601951711022</v>
      </c>
      <c r="AF808" s="20">
        <f t="shared" si="228"/>
        <v>-7.7697601951711022</v>
      </c>
      <c r="AG808" s="20">
        <f t="shared" si="234"/>
        <v>1</v>
      </c>
      <c r="AH808" s="20">
        <f t="shared" si="229"/>
        <v>7.9085757506258689</v>
      </c>
      <c r="AI808" s="20">
        <f t="shared" si="230"/>
        <v>30.044471784052917</v>
      </c>
      <c r="AJ808" s="20">
        <f t="shared" si="231"/>
        <v>-104.77752485727676</v>
      </c>
      <c r="AK808" s="20">
        <f t="shared" si="232"/>
        <v>-1.4752616421917288</v>
      </c>
      <c r="AL808" s="19">
        <v>109</v>
      </c>
      <c r="AM808" s="23">
        <f t="shared" si="233"/>
        <v>33.223199999999999</v>
      </c>
      <c r="AN808" s="19">
        <v>2.8623399732707004</v>
      </c>
    </row>
    <row r="809" spans="1:40" ht="13.5" thickBot="1" x14ac:dyDescent="0.25">
      <c r="A809" s="5">
        <v>42574</v>
      </c>
      <c r="B809" s="3">
        <v>79</v>
      </c>
      <c r="C809" s="26" t="s">
        <v>358</v>
      </c>
      <c r="D809" s="6">
        <v>0.3354166666666667</v>
      </c>
      <c r="E809" s="13">
        <v>8</v>
      </c>
      <c r="F809" s="13">
        <f t="shared" si="223"/>
        <v>107.00000000000003</v>
      </c>
      <c r="G809" s="3">
        <v>27</v>
      </c>
      <c r="H809" s="3" t="s">
        <v>365</v>
      </c>
      <c r="I809" s="3">
        <v>27.9</v>
      </c>
      <c r="J809" s="20">
        <f t="shared" si="224"/>
        <v>2.1858934461918413</v>
      </c>
      <c r="K809" s="20">
        <f t="shared" si="225"/>
        <v>234.75753106790057</v>
      </c>
      <c r="L809" s="20">
        <f t="shared" si="236"/>
        <v>44.006630132748086</v>
      </c>
      <c r="M809" s="3">
        <v>168</v>
      </c>
      <c r="N809" s="20" t="str">
        <f>IF(B809=B808, N808, IF(M809=".",".",IF(M809&lt;22.5,"N",IF(M809&lt;67.5,"NE",IF(M809&lt;112.5,"E",IF(M809&lt;157.5,"SE",IF(M809&lt;202.5,"S",IF(M809&lt;247.5,"SW",IF(M809&lt;292.5,"W",IF(M809&lt;337.5,"NW","N"))))))))))</f>
        <v>S</v>
      </c>
      <c r="O809" s="20" t="str">
        <f t="shared" si="226"/>
        <v>SW</v>
      </c>
      <c r="P809" s="20">
        <f t="shared" si="237"/>
        <v>6</v>
      </c>
      <c r="Q809" s="21">
        <f t="shared" si="239"/>
        <v>8.2750316528779102</v>
      </c>
      <c r="R809" s="21">
        <f t="shared" si="240"/>
        <v>16.183607403503778</v>
      </c>
      <c r="S809" s="8">
        <v>1</v>
      </c>
      <c r="T809" s="21" t="s">
        <v>4</v>
      </c>
      <c r="U809" s="21" t="str">
        <f t="shared" si="235"/>
        <v>.</v>
      </c>
      <c r="V809" s="3" t="s">
        <v>25</v>
      </c>
      <c r="W809" s="3">
        <v>0</v>
      </c>
      <c r="X809" s="3" t="s">
        <v>4</v>
      </c>
      <c r="Y809" s="14">
        <v>2</v>
      </c>
      <c r="Z809" s="14">
        <v>1</v>
      </c>
      <c r="AA809" s="14">
        <v>0</v>
      </c>
      <c r="AB809" s="23">
        <f t="shared" si="238"/>
        <v>0</v>
      </c>
      <c r="AC809" s="3" t="s">
        <v>329</v>
      </c>
      <c r="AD809" s="25">
        <v>0</v>
      </c>
      <c r="AE809" s="20">
        <f t="shared" si="227"/>
        <v>-4.7750064249094777</v>
      </c>
      <c r="AF809" s="20">
        <f t="shared" si="228"/>
        <v>-4.7750064249094777</v>
      </c>
      <c r="AG809" s="20">
        <f t="shared" si="234"/>
        <v>1</v>
      </c>
      <c r="AH809" s="20">
        <f t="shared" si="229"/>
        <v>8.2750316528779102</v>
      </c>
      <c r="AI809" s="20">
        <f t="shared" si="230"/>
        <v>23.286109371589042</v>
      </c>
      <c r="AJ809" s="20">
        <f t="shared" si="231"/>
        <v>-109.55253128218624</v>
      </c>
      <c r="AK809" s="20">
        <f t="shared" si="232"/>
        <v>-6.7583624124638746</v>
      </c>
      <c r="AL809" s="19">
        <v>112</v>
      </c>
      <c r="AM809" s="23">
        <f t="shared" si="233"/>
        <v>34.137599999999999</v>
      </c>
      <c r="AN809" s="19">
        <v>2.9321531433504737</v>
      </c>
    </row>
    <row r="810" spans="1:40" ht="13.5" thickBot="1" x14ac:dyDescent="0.25">
      <c r="A810" s="5">
        <v>42574</v>
      </c>
      <c r="B810" s="3">
        <v>79</v>
      </c>
      <c r="C810" s="26" t="s">
        <v>358</v>
      </c>
      <c r="D810" s="6">
        <v>0.37777777777777777</v>
      </c>
      <c r="E810" s="13">
        <v>9</v>
      </c>
      <c r="F810" s="13">
        <f t="shared" si="223"/>
        <v>167.99999999999997</v>
      </c>
      <c r="G810" s="3">
        <v>50.8</v>
      </c>
      <c r="H810" s="3" t="s">
        <v>365</v>
      </c>
      <c r="I810" s="3">
        <v>36.299999999999997</v>
      </c>
      <c r="J810" s="20">
        <f t="shared" si="224"/>
        <v>1.6929693744344996</v>
      </c>
      <c r="K810" s="20">
        <f t="shared" si="225"/>
        <v>263</v>
      </c>
      <c r="L810" s="20">
        <f t="shared" si="236"/>
        <v>28.242468932099428</v>
      </c>
      <c r="M810" s="3">
        <v>178</v>
      </c>
      <c r="N810" s="20" t="str">
        <f>IF(B810=B810, N809, IF(M810=".",".",IF(M810&lt;22.5,"N",IF(M810&lt;67.5,"NE",IF(M810&lt;112.5,"E",IF(M810&lt;157.5,"SE",IF(M810&lt;202.5,"S",IF(M810&lt;247.5,"SW",IF(M810&lt;292.5,"W",IF(M810&lt;337.5,"NW","N"))))))))))</f>
        <v>S</v>
      </c>
      <c r="O810" s="20" t="str">
        <f t="shared" si="226"/>
        <v>W</v>
      </c>
      <c r="P810" s="20">
        <f t="shared" si="237"/>
        <v>7</v>
      </c>
      <c r="Q810" s="21">
        <f t="shared" si="239"/>
        <v>19.522886375475409</v>
      </c>
      <c r="R810" s="21">
        <f t="shared" si="240"/>
        <v>35.706493778979187</v>
      </c>
      <c r="S810" s="8">
        <v>1</v>
      </c>
      <c r="T810" s="21" t="s">
        <v>4</v>
      </c>
      <c r="U810" s="21" t="str">
        <f t="shared" si="235"/>
        <v>.</v>
      </c>
      <c r="V810" s="3" t="s">
        <v>6</v>
      </c>
      <c r="W810" s="3">
        <v>0</v>
      </c>
      <c r="X810" s="3" t="s">
        <v>4</v>
      </c>
      <c r="Y810" s="14">
        <v>2</v>
      </c>
      <c r="Z810" s="14">
        <v>1</v>
      </c>
      <c r="AA810" s="14">
        <v>0</v>
      </c>
      <c r="AB810" s="23">
        <f t="shared" si="238"/>
        <v>0</v>
      </c>
      <c r="AC810" s="3" t="s">
        <v>329</v>
      </c>
      <c r="AD810" s="25">
        <v>0</v>
      </c>
      <c r="AE810" s="20">
        <f t="shared" si="227"/>
        <v>-2.3792413439524864</v>
      </c>
      <c r="AF810" s="20">
        <f t="shared" si="228"/>
        <v>-2.3792413439524864</v>
      </c>
      <c r="AG810" s="20">
        <f t="shared" si="234"/>
        <v>1</v>
      </c>
      <c r="AH810" s="20">
        <f t="shared" si="229"/>
        <v>19.522886375475409</v>
      </c>
      <c r="AI810" s="20">
        <f t="shared" si="230"/>
        <v>3.908743630680128</v>
      </c>
      <c r="AJ810" s="20">
        <f t="shared" si="231"/>
        <v>-111.93177262613872</v>
      </c>
      <c r="AK810" s="20">
        <f t="shared" si="232"/>
        <v>-19.377365740908914</v>
      </c>
      <c r="AL810" s="19">
        <v>112</v>
      </c>
      <c r="AM810" s="23">
        <f t="shared" si="233"/>
        <v>34.137599999999999</v>
      </c>
      <c r="AN810" s="19">
        <v>3.1066860685499065</v>
      </c>
    </row>
    <row r="811" spans="1:40" ht="13.5" thickBot="1" x14ac:dyDescent="0.25">
      <c r="A811" s="5">
        <v>42574</v>
      </c>
      <c r="B811" s="3">
        <v>79</v>
      </c>
      <c r="C811" s="26" t="s">
        <v>358</v>
      </c>
      <c r="D811" s="6">
        <v>0.41736111111111113</v>
      </c>
      <c r="E811" s="13">
        <v>10</v>
      </c>
      <c r="F811" s="13">
        <f t="shared" si="223"/>
        <v>225</v>
      </c>
      <c r="G811" s="3">
        <v>54.8</v>
      </c>
      <c r="H811" s="3" t="s">
        <v>365</v>
      </c>
      <c r="I811" s="3">
        <v>35.700000000000003</v>
      </c>
      <c r="J811" s="20" t="str">
        <f t="shared" si="224"/>
        <v>.</v>
      </c>
      <c r="K811" s="20" t="str">
        <f t="shared" si="225"/>
        <v>.</v>
      </c>
      <c r="L811" s="20" t="str">
        <f t="shared" si="236"/>
        <v>.</v>
      </c>
      <c r="M811" s="3">
        <v>178</v>
      </c>
      <c r="N811" s="20" t="str">
        <f>IF(B811=B810, N810, IF(M811=".",".",IF(M811&lt;22.5,"N",IF(M811&lt;67.5,"NE",IF(M811&lt;112.5,"E",IF(M811&lt;157.5,"SE",IF(M811&lt;202.5,"S",IF(M811&lt;247.5,"SW",IF(M811&lt;292.5,"W",IF(M811&lt;337.5,"NW","N"))))))))))</f>
        <v>S</v>
      </c>
      <c r="O811" s="20" t="str">
        <f t="shared" si="226"/>
        <v>.</v>
      </c>
      <c r="P811" s="20" t="str">
        <f t="shared" si="237"/>
        <v>.</v>
      </c>
      <c r="Q811" s="21">
        <f t="shared" si="239"/>
        <v>0</v>
      </c>
      <c r="R811" s="21">
        <f t="shared" si="240"/>
        <v>35.706493778979187</v>
      </c>
      <c r="S811" s="8">
        <v>1</v>
      </c>
      <c r="T811" s="21" t="s">
        <v>4</v>
      </c>
      <c r="U811" s="21" t="str">
        <f t="shared" si="235"/>
        <v>.</v>
      </c>
      <c r="V811" s="3" t="s">
        <v>6</v>
      </c>
      <c r="W811" s="3">
        <v>0.6</v>
      </c>
      <c r="X811" s="3" t="s">
        <v>10</v>
      </c>
      <c r="Y811" s="14">
        <v>0</v>
      </c>
      <c r="Z811" s="14">
        <v>0</v>
      </c>
      <c r="AA811" s="14">
        <v>1</v>
      </c>
      <c r="AB811" s="23">
        <f t="shared" si="238"/>
        <v>1</v>
      </c>
      <c r="AC811" s="3" t="s">
        <v>329</v>
      </c>
      <c r="AD811" s="25">
        <v>0</v>
      </c>
      <c r="AE811" s="20">
        <f t="shared" si="227"/>
        <v>0</v>
      </c>
      <c r="AF811" s="20">
        <f t="shared" si="228"/>
        <v>0</v>
      </c>
      <c r="AG811" s="20">
        <f t="shared" si="234"/>
        <v>1</v>
      </c>
      <c r="AH811" s="20">
        <f t="shared" si="229"/>
        <v>0</v>
      </c>
      <c r="AI811" s="20">
        <f t="shared" si="230"/>
        <v>3.908743630680128</v>
      </c>
      <c r="AJ811" s="20">
        <f t="shared" si="231"/>
        <v>-111.93177262613872</v>
      </c>
      <c r="AK811" s="20">
        <f t="shared" si="232"/>
        <v>0</v>
      </c>
      <c r="AL811" s="19">
        <v>112</v>
      </c>
      <c r="AM811" s="23">
        <f t="shared" si="233"/>
        <v>34.137599999999999</v>
      </c>
      <c r="AN811" s="19">
        <v>3.1066860685499065</v>
      </c>
    </row>
    <row r="812" spans="1:40" ht="13.5" thickBot="1" x14ac:dyDescent="0.25">
      <c r="A812" s="5">
        <v>42574</v>
      </c>
      <c r="B812" s="3">
        <v>79</v>
      </c>
      <c r="C812" s="26" t="s">
        <v>358</v>
      </c>
      <c r="D812" s="6">
        <v>0.4604166666666667</v>
      </c>
      <c r="E812" s="13">
        <v>11</v>
      </c>
      <c r="F812" s="13">
        <f t="shared" si="223"/>
        <v>287</v>
      </c>
      <c r="G812" s="3">
        <v>55.2</v>
      </c>
      <c r="H812" s="3" t="s">
        <v>365</v>
      </c>
      <c r="I812" s="3">
        <v>37.5</v>
      </c>
      <c r="J812" s="20" t="str">
        <f t="shared" si="224"/>
        <v>.</v>
      </c>
      <c r="K812" s="20" t="str">
        <f t="shared" si="225"/>
        <v>.</v>
      </c>
      <c r="L812" s="20" t="str">
        <f t="shared" si="236"/>
        <v>.</v>
      </c>
      <c r="M812" s="3">
        <v>178</v>
      </c>
      <c r="N812" s="20" t="str">
        <f>IF(B812=B811, N811, IF(M812=".",".",IF(M812&lt;22.5,"N",IF(M812&lt;67.5,"NE",IF(M812&lt;112.5,"E",IF(M812&lt;157.5,"SE",IF(M812&lt;202.5,"S",IF(M812&lt;247.5,"SW",IF(M812&lt;292.5,"W",IF(M812&lt;337.5,"NW","N"))))))))))</f>
        <v>S</v>
      </c>
      <c r="O812" s="20" t="str">
        <f t="shared" si="226"/>
        <v>.</v>
      </c>
      <c r="P812" s="20" t="str">
        <f t="shared" si="237"/>
        <v>.</v>
      </c>
      <c r="Q812" s="21">
        <f t="shared" si="239"/>
        <v>0</v>
      </c>
      <c r="R812" s="21">
        <f t="shared" si="240"/>
        <v>35.706493778979187</v>
      </c>
      <c r="S812" s="8">
        <v>1</v>
      </c>
      <c r="T812" s="21" t="s">
        <v>4</v>
      </c>
      <c r="U812" s="21" t="str">
        <f t="shared" si="235"/>
        <v>.</v>
      </c>
      <c r="V812" s="3" t="s">
        <v>6</v>
      </c>
      <c r="W812" s="3">
        <v>0</v>
      </c>
      <c r="X812" s="3" t="s">
        <v>4</v>
      </c>
      <c r="Y812" s="14">
        <v>0</v>
      </c>
      <c r="Z812" s="14">
        <v>0</v>
      </c>
      <c r="AA812" s="14">
        <v>1</v>
      </c>
      <c r="AB812" s="23" t="str">
        <f t="shared" si="238"/>
        <v>.</v>
      </c>
      <c r="AC812" s="3" t="s">
        <v>329</v>
      </c>
      <c r="AD812" s="25">
        <v>0</v>
      </c>
      <c r="AE812" s="20">
        <f t="shared" si="227"/>
        <v>0</v>
      </c>
      <c r="AF812" s="20">
        <f t="shared" si="228"/>
        <v>0</v>
      </c>
      <c r="AG812" s="20">
        <f t="shared" si="234"/>
        <v>1</v>
      </c>
      <c r="AH812" s="20">
        <f t="shared" si="229"/>
        <v>0</v>
      </c>
      <c r="AI812" s="20">
        <f t="shared" si="230"/>
        <v>3.908743630680128</v>
      </c>
      <c r="AJ812" s="20">
        <f t="shared" si="231"/>
        <v>-111.93177262613872</v>
      </c>
      <c r="AK812" s="20">
        <f t="shared" si="232"/>
        <v>0</v>
      </c>
      <c r="AL812" s="19">
        <v>112</v>
      </c>
      <c r="AM812" s="23">
        <f t="shared" si="233"/>
        <v>34.137599999999999</v>
      </c>
      <c r="AN812" s="19">
        <v>3.1066860685499065</v>
      </c>
    </row>
    <row r="813" spans="1:40" ht="13.5" thickBot="1" x14ac:dyDescent="0.25">
      <c r="A813" s="5">
        <v>42574</v>
      </c>
      <c r="B813" s="3">
        <v>79</v>
      </c>
      <c r="C813" s="26" t="s">
        <v>358</v>
      </c>
      <c r="D813" s="6">
        <v>0.5</v>
      </c>
      <c r="E813" s="13">
        <v>12</v>
      </c>
      <c r="F813" s="13">
        <f t="shared" si="223"/>
        <v>343.99999999999994</v>
      </c>
      <c r="G813" s="3">
        <v>44.7</v>
      </c>
      <c r="H813" s="3" t="s">
        <v>366</v>
      </c>
      <c r="I813" s="3">
        <v>32</v>
      </c>
      <c r="J813" s="20" t="str">
        <f t="shared" si="224"/>
        <v>.</v>
      </c>
      <c r="K813" s="20" t="str">
        <f t="shared" si="225"/>
        <v>.</v>
      </c>
      <c r="L813" s="20" t="str">
        <f t="shared" si="236"/>
        <v>.</v>
      </c>
      <c r="M813" s="3">
        <v>178</v>
      </c>
      <c r="N813" s="20" t="str">
        <f>IF(B813=B813, N812, IF(M813=".",".",IF(M813&lt;22.5,"N",IF(M813&lt;67.5,"NE",IF(M813&lt;112.5,"E",IF(M813&lt;157.5,"SE",IF(M813&lt;202.5,"S",IF(M813&lt;247.5,"SW",IF(M813&lt;292.5,"W",IF(M813&lt;337.5,"NW","N"))))))))))</f>
        <v>S</v>
      </c>
      <c r="O813" s="20" t="str">
        <f t="shared" si="226"/>
        <v>.</v>
      </c>
      <c r="P813" s="20" t="str">
        <f t="shared" si="237"/>
        <v>.</v>
      </c>
      <c r="Q813" s="21">
        <f t="shared" si="239"/>
        <v>0</v>
      </c>
      <c r="R813" s="21">
        <f t="shared" si="240"/>
        <v>35.706493778979187</v>
      </c>
      <c r="S813" s="8">
        <v>1</v>
      </c>
      <c r="T813" s="21" t="s">
        <v>4</v>
      </c>
      <c r="U813" s="21" t="str">
        <f t="shared" si="235"/>
        <v>.</v>
      </c>
      <c r="V813" s="3" t="s">
        <v>6</v>
      </c>
      <c r="W813" s="3">
        <v>2.6</v>
      </c>
      <c r="X813" s="3" t="s">
        <v>4</v>
      </c>
      <c r="Y813" s="14">
        <v>0</v>
      </c>
      <c r="Z813" s="14">
        <v>0</v>
      </c>
      <c r="AA813" s="14">
        <v>1</v>
      </c>
      <c r="AB813" s="23" t="str">
        <f t="shared" si="238"/>
        <v>.</v>
      </c>
      <c r="AC813" s="3" t="s">
        <v>329</v>
      </c>
      <c r="AD813" s="25">
        <v>0</v>
      </c>
      <c r="AE813" s="20">
        <f t="shared" si="227"/>
        <v>0</v>
      </c>
      <c r="AF813" s="20">
        <f t="shared" si="228"/>
        <v>0</v>
      </c>
      <c r="AG813" s="20">
        <f t="shared" si="234"/>
        <v>1</v>
      </c>
      <c r="AH813" s="20">
        <f t="shared" si="229"/>
        <v>0</v>
      </c>
      <c r="AI813" s="20">
        <f t="shared" si="230"/>
        <v>3.908743630680128</v>
      </c>
      <c r="AJ813" s="20">
        <f t="shared" si="231"/>
        <v>-111.93177262613872</v>
      </c>
      <c r="AK813" s="20">
        <f t="shared" si="232"/>
        <v>0</v>
      </c>
      <c r="AL813" s="19">
        <v>112</v>
      </c>
      <c r="AM813" s="23">
        <f t="shared" si="233"/>
        <v>34.137599999999999</v>
      </c>
      <c r="AN813" s="19">
        <v>3.1066860685499065</v>
      </c>
    </row>
    <row r="814" spans="1:40" ht="13.5" thickBot="1" x14ac:dyDescent="0.25">
      <c r="A814" s="5">
        <v>42574</v>
      </c>
      <c r="B814" s="3">
        <v>79</v>
      </c>
      <c r="C814" s="26" t="s">
        <v>358</v>
      </c>
      <c r="D814" s="6">
        <v>0.54097222222222219</v>
      </c>
      <c r="E814" s="13">
        <v>13</v>
      </c>
      <c r="F814" s="13">
        <f t="shared" si="223"/>
        <v>402.99999999999989</v>
      </c>
      <c r="G814" s="3">
        <v>34.799999999999997</v>
      </c>
      <c r="H814" s="3" t="s">
        <v>366</v>
      </c>
      <c r="I814" s="3">
        <v>31.1</v>
      </c>
      <c r="J814" s="20" t="str">
        <f t="shared" si="224"/>
        <v>.</v>
      </c>
      <c r="K814" s="20" t="str">
        <f t="shared" si="225"/>
        <v>.</v>
      </c>
      <c r="L814" s="20" t="str">
        <f t="shared" si="236"/>
        <v>.</v>
      </c>
      <c r="M814" s="3">
        <v>178</v>
      </c>
      <c r="N814" s="20" t="str">
        <f>IF(B814=B813, N813, IF(M814=".",".",IF(M814&lt;22.5,"N",IF(M814&lt;67.5,"NE",IF(M814&lt;112.5,"E",IF(M814&lt;157.5,"SE",IF(M814&lt;202.5,"S",IF(M814&lt;247.5,"SW",IF(M814&lt;292.5,"W",IF(M814&lt;337.5,"NW","N"))))))))))</f>
        <v>S</v>
      </c>
      <c r="O814" s="20" t="str">
        <f t="shared" si="226"/>
        <v>.</v>
      </c>
      <c r="P814" s="20" t="str">
        <f t="shared" si="237"/>
        <v>.</v>
      </c>
      <c r="Q814" s="21">
        <f t="shared" si="239"/>
        <v>0</v>
      </c>
      <c r="R814" s="21">
        <f t="shared" si="240"/>
        <v>35.706493778979187</v>
      </c>
      <c r="S814" s="8">
        <v>1</v>
      </c>
      <c r="T814" s="21" t="s">
        <v>4</v>
      </c>
      <c r="U814" s="21" t="str">
        <f t="shared" si="235"/>
        <v>.</v>
      </c>
      <c r="V814" s="3" t="s">
        <v>6</v>
      </c>
      <c r="W814" s="3">
        <v>0</v>
      </c>
      <c r="X814" s="3" t="s">
        <v>43</v>
      </c>
      <c r="Y814" s="14">
        <v>0</v>
      </c>
      <c r="Z814" s="14">
        <v>0</v>
      </c>
      <c r="AA814" s="14">
        <v>1</v>
      </c>
      <c r="AB814" s="23" t="str">
        <f t="shared" si="238"/>
        <v>.</v>
      </c>
      <c r="AC814" s="3" t="s">
        <v>329</v>
      </c>
      <c r="AD814" s="25">
        <v>0</v>
      </c>
      <c r="AE814" s="20">
        <f t="shared" si="227"/>
        <v>0</v>
      </c>
      <c r="AF814" s="20">
        <f t="shared" si="228"/>
        <v>0</v>
      </c>
      <c r="AG814" s="20">
        <f t="shared" si="234"/>
        <v>1</v>
      </c>
      <c r="AH814" s="20">
        <f t="shared" si="229"/>
        <v>0</v>
      </c>
      <c r="AI814" s="20">
        <f t="shared" si="230"/>
        <v>3.908743630680128</v>
      </c>
      <c r="AJ814" s="20">
        <f t="shared" si="231"/>
        <v>-111.93177262613872</v>
      </c>
      <c r="AK814" s="20">
        <f t="shared" si="232"/>
        <v>0</v>
      </c>
      <c r="AL814" s="19">
        <v>112</v>
      </c>
      <c r="AM814" s="23">
        <f t="shared" si="233"/>
        <v>34.137599999999999</v>
      </c>
      <c r="AN814" s="19">
        <v>3.1066860685499065</v>
      </c>
    </row>
    <row r="815" spans="1:40" ht="13.5" thickBot="1" x14ac:dyDescent="0.25">
      <c r="A815" s="5">
        <v>42574</v>
      </c>
      <c r="B815" s="3">
        <v>79</v>
      </c>
      <c r="C815" s="26" t="s">
        <v>358</v>
      </c>
      <c r="D815" s="6">
        <v>0.58263888888888882</v>
      </c>
      <c r="E815" s="13">
        <v>14</v>
      </c>
      <c r="F815" s="13">
        <f t="shared" si="223"/>
        <v>462.99999999999983</v>
      </c>
      <c r="G815" s="3">
        <v>32.9</v>
      </c>
      <c r="H815" s="3" t="s">
        <v>366</v>
      </c>
      <c r="I815" s="3">
        <v>29.4</v>
      </c>
      <c r="J815" s="20" t="str">
        <f t="shared" si="224"/>
        <v>.</v>
      </c>
      <c r="K815" s="20" t="str">
        <f t="shared" si="225"/>
        <v>.</v>
      </c>
      <c r="L815" s="20" t="str">
        <f t="shared" si="236"/>
        <v>.</v>
      </c>
      <c r="M815" s="3">
        <v>178</v>
      </c>
      <c r="N815" s="20" t="str">
        <f>IF(B815=B815, N814, IF(M815=".",".",IF(M815&lt;22.5,"N",IF(M815&lt;67.5,"NE",IF(M815&lt;112.5,"E",IF(M815&lt;157.5,"SE",IF(M815&lt;202.5,"S",IF(M815&lt;247.5,"SW",IF(M815&lt;292.5,"W",IF(M815&lt;337.5,"NW","N"))))))))))</f>
        <v>S</v>
      </c>
      <c r="O815" s="20" t="str">
        <f t="shared" si="226"/>
        <v>.</v>
      </c>
      <c r="P815" s="20" t="str">
        <f t="shared" si="237"/>
        <v>.</v>
      </c>
      <c r="Q815" s="21">
        <f t="shared" si="239"/>
        <v>0</v>
      </c>
      <c r="R815" s="21">
        <f t="shared" si="240"/>
        <v>35.706493778979187</v>
      </c>
      <c r="S815" s="8">
        <v>1</v>
      </c>
      <c r="T815" s="21" t="s">
        <v>4</v>
      </c>
      <c r="U815" s="21" t="str">
        <f t="shared" si="235"/>
        <v>.</v>
      </c>
      <c r="V815" s="3" t="s">
        <v>6</v>
      </c>
      <c r="W815" s="3">
        <v>0</v>
      </c>
      <c r="X815" s="3" t="s">
        <v>43</v>
      </c>
      <c r="Y815" s="14">
        <v>0</v>
      </c>
      <c r="Z815" s="14">
        <v>0</v>
      </c>
      <c r="AA815" s="14">
        <v>1</v>
      </c>
      <c r="AB815" s="23" t="str">
        <f t="shared" si="238"/>
        <v>.</v>
      </c>
      <c r="AC815" s="3" t="s">
        <v>329</v>
      </c>
      <c r="AD815" s="25">
        <v>0</v>
      </c>
      <c r="AE815" s="20">
        <f t="shared" si="227"/>
        <v>0</v>
      </c>
      <c r="AF815" s="20">
        <f t="shared" si="228"/>
        <v>0</v>
      </c>
      <c r="AG815" s="20">
        <f t="shared" si="234"/>
        <v>1</v>
      </c>
      <c r="AH815" s="20">
        <f t="shared" si="229"/>
        <v>0</v>
      </c>
      <c r="AI815" s="20">
        <f t="shared" si="230"/>
        <v>3.908743630680128</v>
      </c>
      <c r="AJ815" s="20">
        <f t="shared" si="231"/>
        <v>-111.93177262613872</v>
      </c>
      <c r="AK815" s="20">
        <f t="shared" si="232"/>
        <v>0</v>
      </c>
      <c r="AL815" s="19">
        <v>112</v>
      </c>
      <c r="AM815" s="23">
        <f t="shared" si="233"/>
        <v>34.137599999999999</v>
      </c>
      <c r="AN815" s="19">
        <v>3.1066860685499065</v>
      </c>
    </row>
    <row r="816" spans="1:40" ht="13.5" thickBot="1" x14ac:dyDescent="0.25">
      <c r="A816" s="5">
        <v>42574</v>
      </c>
      <c r="B816" s="3">
        <v>79</v>
      </c>
      <c r="C816" s="26" t="s">
        <v>358</v>
      </c>
      <c r="D816" s="6">
        <v>0.62569444444444444</v>
      </c>
      <c r="E816" s="13">
        <v>15</v>
      </c>
      <c r="F816" s="13">
        <f t="shared" si="223"/>
        <v>524.99999999999989</v>
      </c>
      <c r="G816" s="3">
        <v>26.2</v>
      </c>
      <c r="H816" s="3" t="s">
        <v>366</v>
      </c>
      <c r="I816" s="3">
        <v>26.7</v>
      </c>
      <c r="J816" s="20" t="str">
        <f t="shared" si="224"/>
        <v>.</v>
      </c>
      <c r="K816" s="20" t="str">
        <f t="shared" si="225"/>
        <v>.</v>
      </c>
      <c r="L816" s="20" t="str">
        <f t="shared" si="236"/>
        <v>.</v>
      </c>
      <c r="M816" s="3">
        <v>178</v>
      </c>
      <c r="N816" s="20" t="str">
        <f>IF(B816=B815, N815, IF(M816=".",".",IF(M816&lt;22.5,"N",IF(M816&lt;67.5,"NE",IF(M816&lt;112.5,"E",IF(M816&lt;157.5,"SE",IF(M816&lt;202.5,"S",IF(M816&lt;247.5,"SW",IF(M816&lt;292.5,"W",IF(M816&lt;337.5,"NW","N"))))))))))</f>
        <v>S</v>
      </c>
      <c r="O816" s="20" t="str">
        <f t="shared" si="226"/>
        <v>.</v>
      </c>
      <c r="P816" s="20" t="str">
        <f t="shared" si="237"/>
        <v>.</v>
      </c>
      <c r="Q816" s="21">
        <f t="shared" si="239"/>
        <v>0</v>
      </c>
      <c r="R816" s="21">
        <f t="shared" si="240"/>
        <v>35.706493778979187</v>
      </c>
      <c r="S816" s="8">
        <v>1</v>
      </c>
      <c r="T816" s="21" t="s">
        <v>4</v>
      </c>
      <c r="U816" s="21" t="str">
        <f t="shared" si="235"/>
        <v>.</v>
      </c>
      <c r="V816" s="3" t="s">
        <v>6</v>
      </c>
      <c r="W816" s="3">
        <v>2.5</v>
      </c>
      <c r="X816" s="3" t="s">
        <v>43</v>
      </c>
      <c r="Y816" s="14">
        <v>0</v>
      </c>
      <c r="Z816" s="14">
        <v>0</v>
      </c>
      <c r="AA816" s="14">
        <v>1</v>
      </c>
      <c r="AB816" s="23" t="str">
        <f t="shared" si="238"/>
        <v>.</v>
      </c>
      <c r="AC816" s="3" t="s">
        <v>329</v>
      </c>
      <c r="AD816" s="25">
        <v>0</v>
      </c>
      <c r="AE816" s="20">
        <f t="shared" si="227"/>
        <v>0</v>
      </c>
      <c r="AF816" s="20">
        <f t="shared" si="228"/>
        <v>0</v>
      </c>
      <c r="AG816" s="20">
        <f t="shared" si="234"/>
        <v>1</v>
      </c>
      <c r="AH816" s="20">
        <f t="shared" si="229"/>
        <v>0</v>
      </c>
      <c r="AI816" s="20">
        <f t="shared" si="230"/>
        <v>3.908743630680128</v>
      </c>
      <c r="AJ816" s="20">
        <f t="shared" si="231"/>
        <v>-111.93177262613872</v>
      </c>
      <c r="AK816" s="20">
        <f t="shared" si="232"/>
        <v>0</v>
      </c>
      <c r="AL816" s="19">
        <v>112</v>
      </c>
      <c r="AM816" s="23">
        <f t="shared" si="233"/>
        <v>34.137599999999999</v>
      </c>
      <c r="AN816" s="19">
        <v>3.1066860685499065</v>
      </c>
    </row>
    <row r="817" spans="1:40" ht="13.5" thickBot="1" x14ac:dyDescent="0.25">
      <c r="A817" s="5">
        <v>42574</v>
      </c>
      <c r="B817" s="3">
        <v>79</v>
      </c>
      <c r="C817" s="26" t="s">
        <v>358</v>
      </c>
      <c r="D817" s="6">
        <v>0.66597222222222219</v>
      </c>
      <c r="E817" s="13">
        <v>16</v>
      </c>
      <c r="F817" s="13">
        <f t="shared" si="223"/>
        <v>582.99999999999989</v>
      </c>
      <c r="G817" s="3">
        <v>26.4</v>
      </c>
      <c r="H817" s="3" t="s">
        <v>366</v>
      </c>
      <c r="I817" s="3">
        <v>25.8</v>
      </c>
      <c r="J817" s="20" t="str">
        <f t="shared" si="224"/>
        <v>.</v>
      </c>
      <c r="K817" s="20" t="str">
        <f t="shared" si="225"/>
        <v>.</v>
      </c>
      <c r="L817" s="20" t="str">
        <f t="shared" si="236"/>
        <v>.</v>
      </c>
      <c r="M817" s="3">
        <v>178</v>
      </c>
      <c r="N817" s="20" t="str">
        <f>IF(B817=B817, N816, IF(M817=".",".",IF(M817&lt;22.5,"N",IF(M817&lt;67.5,"NE",IF(M817&lt;112.5,"E",IF(M817&lt;157.5,"SE",IF(M817&lt;202.5,"S",IF(M817&lt;247.5,"SW",IF(M817&lt;292.5,"W",IF(M817&lt;337.5,"NW","N"))))))))))</f>
        <v>S</v>
      </c>
      <c r="O817" s="20" t="str">
        <f t="shared" si="226"/>
        <v>.</v>
      </c>
      <c r="P817" s="20" t="str">
        <f t="shared" si="237"/>
        <v>.</v>
      </c>
      <c r="Q817" s="21">
        <f t="shared" si="239"/>
        <v>0</v>
      </c>
      <c r="R817" s="21">
        <f t="shared" si="240"/>
        <v>35.706493778979187</v>
      </c>
      <c r="S817" s="8">
        <v>1</v>
      </c>
      <c r="T817" s="21">
        <f>SQRT((AJ817-AJ807)^2+(AI817-AI807)^2)</f>
        <v>31.386187586282126</v>
      </c>
      <c r="U817" s="21">
        <f t="shared" si="235"/>
        <v>1.1376499194373426</v>
      </c>
      <c r="V817" s="3" t="s">
        <v>6</v>
      </c>
      <c r="W817" s="3">
        <v>0</v>
      </c>
      <c r="X817" s="3" t="s">
        <v>43</v>
      </c>
      <c r="Y817" s="14">
        <v>0</v>
      </c>
      <c r="Z817" s="14">
        <v>0</v>
      </c>
      <c r="AA817" s="14">
        <v>1</v>
      </c>
      <c r="AB817" s="23" t="str">
        <f t="shared" si="238"/>
        <v>.</v>
      </c>
      <c r="AC817" s="3" t="s">
        <v>329</v>
      </c>
      <c r="AD817" s="25">
        <v>0</v>
      </c>
      <c r="AE817" s="20">
        <f t="shared" si="227"/>
        <v>0</v>
      </c>
      <c r="AF817" s="20">
        <f t="shared" si="228"/>
        <v>0</v>
      </c>
      <c r="AG817" s="20">
        <f t="shared" si="234"/>
        <v>1</v>
      </c>
      <c r="AH817" s="20">
        <f t="shared" si="229"/>
        <v>0</v>
      </c>
      <c r="AI817" s="20">
        <f t="shared" si="230"/>
        <v>3.908743630680128</v>
      </c>
      <c r="AJ817" s="20">
        <f t="shared" si="231"/>
        <v>-111.93177262613872</v>
      </c>
      <c r="AK817" s="20">
        <f t="shared" si="232"/>
        <v>0</v>
      </c>
      <c r="AL817" s="19">
        <v>112</v>
      </c>
      <c r="AM817" s="23">
        <f t="shared" si="233"/>
        <v>34.137599999999999</v>
      </c>
      <c r="AN817" s="19">
        <v>3.1066860685499065</v>
      </c>
    </row>
    <row r="818" spans="1:40" ht="13.5" thickBot="1" x14ac:dyDescent="0.25">
      <c r="A818" s="5">
        <v>42574</v>
      </c>
      <c r="B818" s="3">
        <v>80</v>
      </c>
      <c r="C818" s="26" t="s">
        <v>359</v>
      </c>
      <c r="D818" s="6">
        <v>0.2638888888888889</v>
      </c>
      <c r="E818" s="13">
        <v>6</v>
      </c>
      <c r="F818" s="13">
        <f t="shared" si="223"/>
        <v>0</v>
      </c>
      <c r="G818" s="3" t="s">
        <v>4</v>
      </c>
      <c r="H818" s="3" t="s">
        <v>4</v>
      </c>
      <c r="I818" s="3">
        <v>21.6</v>
      </c>
      <c r="J818" s="20" t="str">
        <f t="shared" si="224"/>
        <v>.</v>
      </c>
      <c r="K818" s="20" t="str">
        <f t="shared" si="225"/>
        <v>.</v>
      </c>
      <c r="L818" s="20" t="str">
        <f t="shared" si="236"/>
        <v>.</v>
      </c>
      <c r="M818" s="3">
        <v>45</v>
      </c>
      <c r="N818" s="20" t="str">
        <f>IF(B818=B817, N817, IF(M818=".",".",IF(M818&lt;22.5,"N",IF(M818&lt;67.5,"NE",IF(M818&lt;112.5,"E",IF(M818&lt;157.5,"SE",IF(M818&lt;202.5,"S",IF(M818&lt;247.5,"SW",IF(M818&lt;292.5,"W",IF(M818&lt;337.5,"NW","N"))))))))))</f>
        <v>NE</v>
      </c>
      <c r="O818" s="20" t="str">
        <f t="shared" si="226"/>
        <v>.</v>
      </c>
      <c r="P818" s="20" t="str">
        <f t="shared" si="237"/>
        <v>.</v>
      </c>
      <c r="Q818" s="21">
        <f t="shared" si="239"/>
        <v>0</v>
      </c>
      <c r="R818" s="21">
        <f t="shared" si="240"/>
        <v>0</v>
      </c>
      <c r="S818" s="8">
        <v>0</v>
      </c>
      <c r="T818" s="21" t="s">
        <v>4</v>
      </c>
      <c r="U818" s="21" t="str">
        <f t="shared" si="235"/>
        <v>.</v>
      </c>
      <c r="V818" s="3" t="s">
        <v>7</v>
      </c>
      <c r="W818" s="3">
        <v>0</v>
      </c>
      <c r="X818" s="3" t="s">
        <v>4</v>
      </c>
      <c r="Y818" s="14">
        <v>2</v>
      </c>
      <c r="Z818" s="14">
        <v>1</v>
      </c>
      <c r="AA818" s="14">
        <v>0</v>
      </c>
      <c r="AB818" s="23">
        <f t="shared" si="238"/>
        <v>0</v>
      </c>
      <c r="AC818" s="3" t="s">
        <v>330</v>
      </c>
      <c r="AD818" s="25">
        <v>1</v>
      </c>
      <c r="AE818" s="20" t="str">
        <f t="shared" si="227"/>
        <v>.</v>
      </c>
      <c r="AF818" s="20" t="str">
        <f t="shared" si="228"/>
        <v>.</v>
      </c>
      <c r="AG818" s="20" t="str">
        <f t="shared" si="234"/>
        <v>.</v>
      </c>
      <c r="AH818" s="20" t="str">
        <f t="shared" si="229"/>
        <v>.</v>
      </c>
      <c r="AI818" s="20">
        <f t="shared" si="230"/>
        <v>70.710678118654741</v>
      </c>
      <c r="AJ818" s="20">
        <f t="shared" si="231"/>
        <v>70.710678118654755</v>
      </c>
      <c r="AK818" s="20" t="str">
        <f t="shared" si="232"/>
        <v>.</v>
      </c>
      <c r="AL818" s="19">
        <v>100</v>
      </c>
      <c r="AM818" s="23">
        <f t="shared" si="233"/>
        <v>30.48</v>
      </c>
      <c r="AN818" s="19">
        <v>0.78539816339744828</v>
      </c>
    </row>
    <row r="819" spans="1:40" ht="13.5" thickBot="1" x14ac:dyDescent="0.25">
      <c r="A819" s="5">
        <v>42574</v>
      </c>
      <c r="B819" s="3">
        <v>80</v>
      </c>
      <c r="C819" s="26" t="s">
        <v>359</v>
      </c>
      <c r="D819" s="6">
        <v>0.2986111111111111</v>
      </c>
      <c r="E819" s="13">
        <v>7</v>
      </c>
      <c r="F819" s="13">
        <f t="shared" si="223"/>
        <v>49.999999999999986</v>
      </c>
      <c r="G819" s="3" t="s">
        <v>4</v>
      </c>
      <c r="H819" s="3" t="s">
        <v>4</v>
      </c>
      <c r="I819" s="3">
        <v>23.7</v>
      </c>
      <c r="J819" s="20" t="str">
        <f t="shared" si="224"/>
        <v>.</v>
      </c>
      <c r="K819" s="20" t="str">
        <f t="shared" si="225"/>
        <v>.</v>
      </c>
      <c r="L819" s="20" t="str">
        <f t="shared" si="236"/>
        <v>.</v>
      </c>
      <c r="M819" s="3">
        <v>45</v>
      </c>
      <c r="N819" s="20" t="str">
        <f>IF(B819=B819, N818, IF(M819=".",".",IF(M819&lt;22.5,"N",IF(M819&lt;67.5,"NE",IF(M819&lt;112.5,"E",IF(M819&lt;157.5,"SE",IF(M819&lt;202.5,"S",IF(M819&lt;247.5,"SW",IF(M819&lt;292.5,"W",IF(M819&lt;337.5,"NW","N"))))))))))</f>
        <v>NE</v>
      </c>
      <c r="O819" s="20" t="str">
        <f t="shared" si="226"/>
        <v>.</v>
      </c>
      <c r="P819" s="20" t="str">
        <f t="shared" si="237"/>
        <v>.</v>
      </c>
      <c r="Q819" s="21">
        <f t="shared" si="239"/>
        <v>0</v>
      </c>
      <c r="R819" s="21">
        <f t="shared" si="240"/>
        <v>0</v>
      </c>
      <c r="S819" s="8">
        <v>0</v>
      </c>
      <c r="T819" s="21" t="s">
        <v>4</v>
      </c>
      <c r="U819" s="21" t="str">
        <f t="shared" si="235"/>
        <v>.</v>
      </c>
      <c r="V819" s="3" t="s">
        <v>7</v>
      </c>
      <c r="W819" s="3">
        <v>1.4</v>
      </c>
      <c r="X819" s="3" t="s">
        <v>6</v>
      </c>
      <c r="Y819" s="14">
        <v>2</v>
      </c>
      <c r="Z819" s="14">
        <v>1</v>
      </c>
      <c r="AA819" s="14">
        <v>0</v>
      </c>
      <c r="AB819" s="23">
        <f t="shared" si="238"/>
        <v>0</v>
      </c>
      <c r="AC819" s="3" t="s">
        <v>330</v>
      </c>
      <c r="AD819" s="25">
        <v>1</v>
      </c>
      <c r="AE819" s="20">
        <f t="shared" si="227"/>
        <v>0</v>
      </c>
      <c r="AF819" s="20">
        <f t="shared" si="228"/>
        <v>0</v>
      </c>
      <c r="AG819" s="20">
        <f t="shared" si="234"/>
        <v>1</v>
      </c>
      <c r="AH819" s="20">
        <f t="shared" si="229"/>
        <v>0</v>
      </c>
      <c r="AI819" s="20">
        <f t="shared" si="230"/>
        <v>70.710678118654741</v>
      </c>
      <c r="AJ819" s="20">
        <f t="shared" si="231"/>
        <v>70.710678118654755</v>
      </c>
      <c r="AK819" s="20">
        <f t="shared" si="232"/>
        <v>0</v>
      </c>
      <c r="AL819" s="19">
        <v>100</v>
      </c>
      <c r="AM819" s="23">
        <f t="shared" si="233"/>
        <v>30.48</v>
      </c>
      <c r="AN819" s="19">
        <v>0.78539816339744828</v>
      </c>
    </row>
    <row r="820" spans="1:40" ht="13.5" thickBot="1" x14ac:dyDescent="0.25">
      <c r="A820" s="5">
        <v>42574</v>
      </c>
      <c r="B820" s="3">
        <v>80</v>
      </c>
      <c r="C820" s="26" t="s">
        <v>359</v>
      </c>
      <c r="D820" s="6">
        <v>0.34236111111111112</v>
      </c>
      <c r="E820" s="13">
        <v>8</v>
      </c>
      <c r="F820" s="13">
        <f t="shared" si="223"/>
        <v>113</v>
      </c>
      <c r="G820" s="3">
        <v>33.6</v>
      </c>
      <c r="H820" s="3" t="s">
        <v>366</v>
      </c>
      <c r="I820" s="3">
        <v>31.5</v>
      </c>
      <c r="J820" s="20" t="str">
        <f t="shared" si="224"/>
        <v>.</v>
      </c>
      <c r="K820" s="20" t="str">
        <f t="shared" si="225"/>
        <v>.</v>
      </c>
      <c r="L820" s="20" t="str">
        <f t="shared" si="236"/>
        <v>.</v>
      </c>
      <c r="M820" s="3">
        <v>45</v>
      </c>
      <c r="N820" s="20" t="str">
        <f>IF(B820=B819, N819, IF(M820=".",".",IF(M820&lt;22.5,"N",IF(M820&lt;67.5,"NE",IF(M820&lt;112.5,"E",IF(M820&lt;157.5,"SE",IF(M820&lt;202.5,"S",IF(M820&lt;247.5,"SW",IF(M820&lt;292.5,"W",IF(M820&lt;337.5,"NW","N"))))))))))</f>
        <v>NE</v>
      </c>
      <c r="O820" s="20" t="str">
        <f t="shared" si="226"/>
        <v>.</v>
      </c>
      <c r="P820" s="20" t="str">
        <f t="shared" si="237"/>
        <v>.</v>
      </c>
      <c r="Q820" s="21">
        <f t="shared" si="239"/>
        <v>0</v>
      </c>
      <c r="R820" s="21">
        <f t="shared" si="240"/>
        <v>0</v>
      </c>
      <c r="S820" s="8">
        <v>0</v>
      </c>
      <c r="T820" s="21" t="s">
        <v>4</v>
      </c>
      <c r="U820" s="21" t="str">
        <f t="shared" si="235"/>
        <v>.</v>
      </c>
      <c r="V820" s="3" t="s">
        <v>85</v>
      </c>
      <c r="W820" s="3">
        <v>0</v>
      </c>
      <c r="X820" s="3" t="s">
        <v>86</v>
      </c>
      <c r="Y820" s="14">
        <v>2</v>
      </c>
      <c r="Z820" s="14">
        <v>1</v>
      </c>
      <c r="AA820" s="14">
        <v>0</v>
      </c>
      <c r="AB820" s="23">
        <f t="shared" si="238"/>
        <v>0</v>
      </c>
      <c r="AC820" s="3" t="s">
        <v>330</v>
      </c>
      <c r="AD820" s="25">
        <v>1</v>
      </c>
      <c r="AE820" s="20">
        <f t="shared" si="227"/>
        <v>0</v>
      </c>
      <c r="AF820" s="20">
        <f t="shared" si="228"/>
        <v>0</v>
      </c>
      <c r="AG820" s="20">
        <f t="shared" si="234"/>
        <v>1</v>
      </c>
      <c r="AH820" s="20">
        <f t="shared" si="229"/>
        <v>0</v>
      </c>
      <c r="AI820" s="20">
        <f t="shared" si="230"/>
        <v>70.710678118654741</v>
      </c>
      <c r="AJ820" s="20">
        <f t="shared" si="231"/>
        <v>70.710678118654755</v>
      </c>
      <c r="AK820" s="20">
        <f t="shared" si="232"/>
        <v>0</v>
      </c>
      <c r="AL820" s="19">
        <v>100</v>
      </c>
      <c r="AM820" s="23">
        <f t="shared" si="233"/>
        <v>30.48</v>
      </c>
      <c r="AN820" s="19">
        <v>0.78539816339744828</v>
      </c>
    </row>
    <row r="821" spans="1:40" ht="13.5" thickBot="1" x14ac:dyDescent="0.25">
      <c r="A821" s="5">
        <v>42574</v>
      </c>
      <c r="B821" s="3">
        <v>80</v>
      </c>
      <c r="C821" s="26" t="s">
        <v>359</v>
      </c>
      <c r="D821" s="6">
        <v>0.38750000000000001</v>
      </c>
      <c r="E821" s="13">
        <v>9</v>
      </c>
      <c r="F821" s="13">
        <f t="shared" si="223"/>
        <v>178</v>
      </c>
      <c r="G821" s="3">
        <v>29.6</v>
      </c>
      <c r="H821" s="3" t="s">
        <v>366</v>
      </c>
      <c r="I821" s="3">
        <v>33</v>
      </c>
      <c r="J821" s="20" t="str">
        <f t="shared" si="224"/>
        <v>.</v>
      </c>
      <c r="K821" s="20" t="str">
        <f t="shared" si="225"/>
        <v>.</v>
      </c>
      <c r="L821" s="20" t="str">
        <f t="shared" si="236"/>
        <v>.</v>
      </c>
      <c r="M821" s="3">
        <v>45</v>
      </c>
      <c r="N821" s="20" t="str">
        <f>IF(B821=B821, N820, IF(M821=".",".",IF(M821&lt;22.5,"N",IF(M821&lt;67.5,"NE",IF(M821&lt;112.5,"E",IF(M821&lt;157.5,"SE",IF(M821&lt;202.5,"S",IF(M821&lt;247.5,"SW",IF(M821&lt;292.5,"W",IF(M821&lt;337.5,"NW","N"))))))))))</f>
        <v>NE</v>
      </c>
      <c r="O821" s="20" t="str">
        <f t="shared" si="226"/>
        <v>.</v>
      </c>
      <c r="P821" s="20" t="str">
        <f t="shared" si="237"/>
        <v>.</v>
      </c>
      <c r="Q821" s="21">
        <f t="shared" si="239"/>
        <v>0</v>
      </c>
      <c r="R821" s="21">
        <f t="shared" si="240"/>
        <v>0</v>
      </c>
      <c r="S821" s="8">
        <v>1</v>
      </c>
      <c r="T821" s="21" t="s">
        <v>4</v>
      </c>
      <c r="U821" s="21" t="str">
        <f t="shared" si="235"/>
        <v>.</v>
      </c>
      <c r="V821" s="3" t="s">
        <v>88</v>
      </c>
      <c r="W821" s="3">
        <v>1.6</v>
      </c>
      <c r="X821" s="3" t="s">
        <v>105</v>
      </c>
      <c r="Y821" s="14">
        <v>2</v>
      </c>
      <c r="Z821" s="14">
        <v>1</v>
      </c>
      <c r="AA821" s="14">
        <v>0</v>
      </c>
      <c r="AB821" s="23">
        <f t="shared" si="238"/>
        <v>0</v>
      </c>
      <c r="AC821" s="3" t="s">
        <v>330</v>
      </c>
      <c r="AD821" s="25">
        <v>1</v>
      </c>
      <c r="AE821" s="20">
        <f t="shared" si="227"/>
        <v>0</v>
      </c>
      <c r="AF821" s="20">
        <f t="shared" si="228"/>
        <v>0</v>
      </c>
      <c r="AG821" s="20">
        <f t="shared" si="234"/>
        <v>1</v>
      </c>
      <c r="AH821" s="20">
        <f t="shared" si="229"/>
        <v>0</v>
      </c>
      <c r="AI821" s="20">
        <f t="shared" si="230"/>
        <v>70.710678118654741</v>
      </c>
      <c r="AJ821" s="20">
        <f t="shared" si="231"/>
        <v>70.710678118654755</v>
      </c>
      <c r="AK821" s="20">
        <f t="shared" si="232"/>
        <v>0</v>
      </c>
      <c r="AL821" s="19">
        <v>100</v>
      </c>
      <c r="AM821" s="23">
        <f t="shared" si="233"/>
        <v>30.48</v>
      </c>
      <c r="AN821" s="19">
        <v>0.78539816339744828</v>
      </c>
    </row>
    <row r="822" spans="1:40" ht="13.5" thickBot="1" x14ac:dyDescent="0.25">
      <c r="A822" s="5">
        <v>42574</v>
      </c>
      <c r="B822" s="3">
        <v>80</v>
      </c>
      <c r="C822" s="26" t="s">
        <v>359</v>
      </c>
      <c r="D822" s="6">
        <v>0.42083333333333334</v>
      </c>
      <c r="E822" s="13">
        <v>10</v>
      </c>
      <c r="F822" s="13">
        <f t="shared" si="223"/>
        <v>226</v>
      </c>
      <c r="G822" s="3">
        <v>34.700000000000003</v>
      </c>
      <c r="H822" s="3" t="s">
        <v>366</v>
      </c>
      <c r="I822" s="3">
        <v>35.299999999999997</v>
      </c>
      <c r="J822" s="20">
        <f t="shared" si="224"/>
        <v>2.3561944901923448</v>
      </c>
      <c r="K822" s="20">
        <f t="shared" si="225"/>
        <v>225</v>
      </c>
      <c r="L822" s="20">
        <f>(K822-MOD(M821+180,360))</f>
        <v>0</v>
      </c>
      <c r="M822" s="3">
        <v>45</v>
      </c>
      <c r="N822" s="20" t="str">
        <f>IF(B822=B821, N821, IF(M822=".",".",IF(M822&lt;22.5,"N",IF(M822&lt;67.5,"NE",IF(M822&lt;112.5,"E",IF(M822&lt;157.5,"SE",IF(M822&lt;202.5,"S",IF(M822&lt;247.5,"SW",IF(M822&lt;292.5,"W",IF(M822&lt;337.5,"NW","N"))))))))))</f>
        <v>NE</v>
      </c>
      <c r="O822" s="20" t="str">
        <f t="shared" si="226"/>
        <v>SW</v>
      </c>
      <c r="P822" s="20">
        <f t="shared" si="237"/>
        <v>6</v>
      </c>
      <c r="Q822" s="21">
        <f t="shared" si="239"/>
        <v>0.99999999999998801</v>
      </c>
      <c r="R822" s="21">
        <f t="shared" si="240"/>
        <v>0.99999999999998801</v>
      </c>
      <c r="S822" s="8">
        <v>1</v>
      </c>
      <c r="T822" s="21" t="s">
        <v>4</v>
      </c>
      <c r="U822" s="21" t="str">
        <f t="shared" si="235"/>
        <v>.</v>
      </c>
      <c r="V822" s="3" t="s">
        <v>6</v>
      </c>
      <c r="W822" s="3">
        <v>0.3</v>
      </c>
      <c r="X822" s="3" t="s">
        <v>112</v>
      </c>
      <c r="Y822" s="14">
        <v>2</v>
      </c>
      <c r="Z822" s="14">
        <v>1</v>
      </c>
      <c r="AA822" s="14">
        <v>0</v>
      </c>
      <c r="AB822" s="23">
        <f t="shared" si="238"/>
        <v>0</v>
      </c>
      <c r="AC822" s="3" t="s">
        <v>330</v>
      </c>
      <c r="AD822" s="25">
        <v>1</v>
      </c>
      <c r="AE822" s="20">
        <f t="shared" si="227"/>
        <v>-0.70710678118653902</v>
      </c>
      <c r="AF822" s="20">
        <f t="shared" si="228"/>
        <v>-0.70710678118653902</v>
      </c>
      <c r="AG822" s="20">
        <f t="shared" si="234"/>
        <v>1</v>
      </c>
      <c r="AH822" s="20">
        <f t="shared" si="229"/>
        <v>0.99999999999998801</v>
      </c>
      <c r="AI822" s="20">
        <f t="shared" si="230"/>
        <v>70.003571337468202</v>
      </c>
      <c r="AJ822" s="20">
        <f t="shared" si="231"/>
        <v>70.003571337468216</v>
      </c>
      <c r="AK822" s="20">
        <f t="shared" si="232"/>
        <v>-0.70710678118653902</v>
      </c>
      <c r="AL822" s="19">
        <v>99</v>
      </c>
      <c r="AM822" s="23">
        <f t="shared" si="233"/>
        <v>30.1752</v>
      </c>
      <c r="AN822" s="19">
        <v>0.78539816339744828</v>
      </c>
    </row>
    <row r="823" spans="1:40" ht="13.5" thickBot="1" x14ac:dyDescent="0.25">
      <c r="A823" s="5">
        <v>42574</v>
      </c>
      <c r="B823" s="3">
        <v>80</v>
      </c>
      <c r="C823" s="26" t="s">
        <v>359</v>
      </c>
      <c r="D823" s="6">
        <v>0.46180555555555558</v>
      </c>
      <c r="E823" s="13">
        <v>11</v>
      </c>
      <c r="F823" s="13">
        <f t="shared" si="223"/>
        <v>285</v>
      </c>
      <c r="G823" s="3">
        <v>39.700000000000003</v>
      </c>
      <c r="H823" s="3" t="s">
        <v>366</v>
      </c>
      <c r="I823" s="3">
        <v>34.200000000000003</v>
      </c>
      <c r="J823" s="20" t="str">
        <f t="shared" si="224"/>
        <v>.</v>
      </c>
      <c r="K823" s="20" t="str">
        <f t="shared" si="225"/>
        <v>.</v>
      </c>
      <c r="L823" s="20" t="str">
        <f t="shared" si="236"/>
        <v>.</v>
      </c>
      <c r="M823" s="3">
        <v>45</v>
      </c>
      <c r="N823" s="20" t="str">
        <f>IF(B823=B823, N822, IF(M823=".",".",IF(M823&lt;22.5,"N",IF(M823&lt;67.5,"NE",IF(M823&lt;112.5,"E",IF(M823&lt;157.5,"SE",IF(M823&lt;202.5,"S",IF(M823&lt;247.5,"SW",IF(M823&lt;292.5,"W",IF(M823&lt;337.5,"NW","N"))))))))))</f>
        <v>NE</v>
      </c>
      <c r="O823" s="20" t="str">
        <f t="shared" si="226"/>
        <v>.</v>
      </c>
      <c r="P823" s="20" t="str">
        <f t="shared" si="237"/>
        <v>.</v>
      </c>
      <c r="Q823" s="21">
        <f t="shared" si="239"/>
        <v>0</v>
      </c>
      <c r="R823" s="21">
        <f t="shared" si="240"/>
        <v>0.99999999999998801</v>
      </c>
      <c r="S823" s="8">
        <v>1</v>
      </c>
      <c r="T823" s="21" t="s">
        <v>4</v>
      </c>
      <c r="U823" s="21" t="str">
        <f t="shared" si="235"/>
        <v>.</v>
      </c>
      <c r="V823" s="3" t="s">
        <v>6</v>
      </c>
      <c r="W823" s="3">
        <v>1.2</v>
      </c>
      <c r="X823" s="3" t="s">
        <v>4</v>
      </c>
      <c r="Y823" s="14">
        <v>2</v>
      </c>
      <c r="Z823" s="14">
        <v>1</v>
      </c>
      <c r="AA823" s="14">
        <v>0</v>
      </c>
      <c r="AB823" s="23">
        <f t="shared" si="238"/>
        <v>0</v>
      </c>
      <c r="AC823" s="3" t="s">
        <v>330</v>
      </c>
      <c r="AD823" s="25">
        <v>1</v>
      </c>
      <c r="AE823" s="20">
        <f t="shared" si="227"/>
        <v>0</v>
      </c>
      <c r="AF823" s="20">
        <f t="shared" si="228"/>
        <v>0</v>
      </c>
      <c r="AG823" s="20">
        <f t="shared" si="234"/>
        <v>1</v>
      </c>
      <c r="AH823" s="20">
        <f t="shared" si="229"/>
        <v>0</v>
      </c>
      <c r="AI823" s="20">
        <f t="shared" si="230"/>
        <v>70.003571337468202</v>
      </c>
      <c r="AJ823" s="20">
        <f t="shared" si="231"/>
        <v>70.003571337468216</v>
      </c>
      <c r="AK823" s="20">
        <f t="shared" si="232"/>
        <v>0</v>
      </c>
      <c r="AL823" s="19">
        <v>99</v>
      </c>
      <c r="AM823" s="23">
        <f t="shared" si="233"/>
        <v>30.1752</v>
      </c>
      <c r="AN823" s="19">
        <v>0.78539816339744828</v>
      </c>
    </row>
    <row r="824" spans="1:40" ht="13.5" thickBot="1" x14ac:dyDescent="0.25">
      <c r="A824" s="5">
        <v>42574</v>
      </c>
      <c r="B824" s="3">
        <v>80</v>
      </c>
      <c r="C824" s="26" t="s">
        <v>359</v>
      </c>
      <c r="D824" s="6">
        <v>0.50277777777777777</v>
      </c>
      <c r="E824" s="13">
        <v>12</v>
      </c>
      <c r="F824" s="13">
        <f t="shared" si="223"/>
        <v>343.99999999999994</v>
      </c>
      <c r="G824" s="3">
        <v>34.799999999999997</v>
      </c>
      <c r="H824" s="3" t="s">
        <v>366</v>
      </c>
      <c r="I824" s="3">
        <v>33.200000000000003</v>
      </c>
      <c r="J824" s="20" t="str">
        <f t="shared" si="224"/>
        <v>.</v>
      </c>
      <c r="K824" s="20" t="str">
        <f t="shared" si="225"/>
        <v>.</v>
      </c>
      <c r="L824" s="20" t="str">
        <f t="shared" si="236"/>
        <v>.</v>
      </c>
      <c r="M824" s="3">
        <v>45</v>
      </c>
      <c r="N824" s="20" t="str">
        <f>IF(B824=B823, N823, IF(M824=".",".",IF(M824&lt;22.5,"N",IF(M824&lt;67.5,"NE",IF(M824&lt;112.5,"E",IF(M824&lt;157.5,"SE",IF(M824&lt;202.5,"S",IF(M824&lt;247.5,"SW",IF(M824&lt;292.5,"W",IF(M824&lt;337.5,"NW","N"))))))))))</f>
        <v>NE</v>
      </c>
      <c r="O824" s="20" t="str">
        <f t="shared" si="226"/>
        <v>.</v>
      </c>
      <c r="P824" s="20" t="str">
        <f t="shared" si="237"/>
        <v>.</v>
      </c>
      <c r="Q824" s="21">
        <f t="shared" si="239"/>
        <v>0</v>
      </c>
      <c r="R824" s="21">
        <f t="shared" si="240"/>
        <v>0.99999999999998801</v>
      </c>
      <c r="S824" s="8">
        <v>1</v>
      </c>
      <c r="T824" s="21" t="s">
        <v>4</v>
      </c>
      <c r="U824" s="21" t="str">
        <f t="shared" si="235"/>
        <v>.</v>
      </c>
      <c r="V824" s="3" t="s">
        <v>6</v>
      </c>
      <c r="W824" s="3">
        <v>0.5</v>
      </c>
      <c r="X824" s="3" t="s">
        <v>13</v>
      </c>
      <c r="Y824" s="14">
        <v>2</v>
      </c>
      <c r="Z824" s="14">
        <v>1</v>
      </c>
      <c r="AA824" s="14">
        <v>0</v>
      </c>
      <c r="AB824" s="23">
        <f t="shared" si="238"/>
        <v>0</v>
      </c>
      <c r="AC824" s="3" t="s">
        <v>330</v>
      </c>
      <c r="AD824" s="25">
        <v>1</v>
      </c>
      <c r="AE824" s="20">
        <f t="shared" si="227"/>
        <v>0</v>
      </c>
      <c r="AF824" s="20">
        <f t="shared" si="228"/>
        <v>0</v>
      </c>
      <c r="AG824" s="20">
        <f t="shared" si="234"/>
        <v>1</v>
      </c>
      <c r="AH824" s="20">
        <f t="shared" si="229"/>
        <v>0</v>
      </c>
      <c r="AI824" s="20">
        <f t="shared" si="230"/>
        <v>70.003571337468202</v>
      </c>
      <c r="AJ824" s="20">
        <f t="shared" si="231"/>
        <v>70.003571337468216</v>
      </c>
      <c r="AK824" s="20">
        <f t="shared" si="232"/>
        <v>0</v>
      </c>
      <c r="AL824" s="19">
        <v>99</v>
      </c>
      <c r="AM824" s="23">
        <f t="shared" si="233"/>
        <v>30.1752</v>
      </c>
      <c r="AN824" s="19">
        <v>0.78539816339744828</v>
      </c>
    </row>
    <row r="825" spans="1:40" ht="13.5" thickBot="1" x14ac:dyDescent="0.25">
      <c r="A825" s="5">
        <v>42574</v>
      </c>
      <c r="B825" s="3">
        <v>80</v>
      </c>
      <c r="C825" s="26" t="s">
        <v>359</v>
      </c>
      <c r="D825" s="6">
        <v>0.54305555555555551</v>
      </c>
      <c r="E825" s="13">
        <v>13</v>
      </c>
      <c r="F825" s="13">
        <f t="shared" si="223"/>
        <v>401.99999999999989</v>
      </c>
      <c r="G825" s="3">
        <v>30.5</v>
      </c>
      <c r="H825" s="3" t="s">
        <v>366</v>
      </c>
      <c r="I825" s="3">
        <v>30.5</v>
      </c>
      <c r="J825" s="20" t="str">
        <f t="shared" si="224"/>
        <v>.</v>
      </c>
      <c r="K825" s="20" t="str">
        <f t="shared" si="225"/>
        <v>.</v>
      </c>
      <c r="L825" s="20" t="str">
        <f t="shared" si="236"/>
        <v>.</v>
      </c>
      <c r="M825" s="3">
        <v>45</v>
      </c>
      <c r="N825" s="20" t="str">
        <f>IF(B825=B825, N824, IF(M825=".",".",IF(M825&lt;22.5,"N",IF(M825&lt;67.5,"NE",IF(M825&lt;112.5,"E",IF(M825&lt;157.5,"SE",IF(M825&lt;202.5,"S",IF(M825&lt;247.5,"SW",IF(M825&lt;292.5,"W",IF(M825&lt;337.5,"NW","N"))))))))))</f>
        <v>NE</v>
      </c>
      <c r="O825" s="20" t="str">
        <f t="shared" si="226"/>
        <v>.</v>
      </c>
      <c r="P825" s="20" t="str">
        <f t="shared" si="237"/>
        <v>.</v>
      </c>
      <c r="Q825" s="21">
        <f t="shared" si="239"/>
        <v>0</v>
      </c>
      <c r="R825" s="21">
        <f t="shared" si="240"/>
        <v>0.99999999999998801</v>
      </c>
      <c r="S825" s="8">
        <v>1</v>
      </c>
      <c r="T825" s="21" t="s">
        <v>4</v>
      </c>
      <c r="U825" s="21" t="str">
        <f t="shared" si="235"/>
        <v>.</v>
      </c>
      <c r="V825" s="3" t="s">
        <v>6</v>
      </c>
      <c r="W825" s="3">
        <v>0.1</v>
      </c>
      <c r="X825" s="3" t="s">
        <v>116</v>
      </c>
      <c r="Y825" s="14">
        <v>0</v>
      </c>
      <c r="Z825" s="14">
        <v>0</v>
      </c>
      <c r="AA825" s="14">
        <v>1</v>
      </c>
      <c r="AB825" s="23">
        <f t="shared" si="238"/>
        <v>1</v>
      </c>
      <c r="AC825" s="3" t="s">
        <v>330</v>
      </c>
      <c r="AD825" s="25">
        <v>1</v>
      </c>
      <c r="AE825" s="20">
        <f t="shared" si="227"/>
        <v>0</v>
      </c>
      <c r="AF825" s="20">
        <f t="shared" si="228"/>
        <v>0</v>
      </c>
      <c r="AG825" s="20">
        <f t="shared" si="234"/>
        <v>1</v>
      </c>
      <c r="AH825" s="20">
        <f t="shared" si="229"/>
        <v>0</v>
      </c>
      <c r="AI825" s="20">
        <f t="shared" si="230"/>
        <v>70.003571337468202</v>
      </c>
      <c r="AJ825" s="20">
        <f t="shared" si="231"/>
        <v>70.003571337468216</v>
      </c>
      <c r="AK825" s="20">
        <f t="shared" si="232"/>
        <v>0</v>
      </c>
      <c r="AL825" s="19">
        <v>99</v>
      </c>
      <c r="AM825" s="23">
        <f t="shared" si="233"/>
        <v>30.1752</v>
      </c>
      <c r="AN825" s="19">
        <v>0.78539816339744828</v>
      </c>
    </row>
    <row r="826" spans="1:40" ht="13.5" thickBot="1" x14ac:dyDescent="0.25">
      <c r="A826" s="5">
        <v>42574</v>
      </c>
      <c r="B826" s="3">
        <v>80</v>
      </c>
      <c r="C826" s="26" t="s">
        <v>359</v>
      </c>
      <c r="D826" s="6">
        <v>0.58472222222222225</v>
      </c>
      <c r="E826" s="13">
        <v>14</v>
      </c>
      <c r="F826" s="13">
        <f t="shared" si="223"/>
        <v>462</v>
      </c>
      <c r="G826" s="3">
        <v>30</v>
      </c>
      <c r="H826" s="3" t="s">
        <v>366</v>
      </c>
      <c r="I826" s="3">
        <v>28.6</v>
      </c>
      <c r="J826" s="20" t="str">
        <f t="shared" si="224"/>
        <v>.</v>
      </c>
      <c r="K826" s="20" t="str">
        <f t="shared" si="225"/>
        <v>.</v>
      </c>
      <c r="L826" s="20" t="str">
        <f t="shared" si="236"/>
        <v>.</v>
      </c>
      <c r="M826" s="3">
        <v>45</v>
      </c>
      <c r="N826" s="20" t="str">
        <f>IF(B826=B825, N825, IF(M826=".",".",IF(M826&lt;22.5,"N",IF(M826&lt;67.5,"NE",IF(M826&lt;112.5,"E",IF(M826&lt;157.5,"SE",IF(M826&lt;202.5,"S",IF(M826&lt;247.5,"SW",IF(M826&lt;292.5,"W",IF(M826&lt;337.5,"NW","N"))))))))))</f>
        <v>NE</v>
      </c>
      <c r="O826" s="20" t="str">
        <f t="shared" si="226"/>
        <v>.</v>
      </c>
      <c r="P826" s="20" t="str">
        <f t="shared" si="237"/>
        <v>.</v>
      </c>
      <c r="Q826" s="21">
        <f t="shared" si="239"/>
        <v>0</v>
      </c>
      <c r="R826" s="21">
        <f t="shared" si="240"/>
        <v>0.99999999999998801</v>
      </c>
      <c r="S826" s="8">
        <v>1</v>
      </c>
      <c r="T826" s="21" t="s">
        <v>4</v>
      </c>
      <c r="U826" s="21" t="str">
        <f t="shared" si="235"/>
        <v>.</v>
      </c>
      <c r="V826" s="3" t="s">
        <v>6</v>
      </c>
      <c r="W826" s="3">
        <v>0</v>
      </c>
      <c r="X826" s="3" t="s">
        <v>43</v>
      </c>
      <c r="Y826" s="14">
        <v>0</v>
      </c>
      <c r="Z826" s="14">
        <v>0</v>
      </c>
      <c r="AA826" s="14">
        <v>1</v>
      </c>
      <c r="AB826" s="23" t="str">
        <f t="shared" si="238"/>
        <v>.</v>
      </c>
      <c r="AC826" s="3" t="s">
        <v>330</v>
      </c>
      <c r="AD826" s="25">
        <v>1</v>
      </c>
      <c r="AE826" s="20">
        <f t="shared" si="227"/>
        <v>0</v>
      </c>
      <c r="AF826" s="20">
        <f t="shared" si="228"/>
        <v>0</v>
      </c>
      <c r="AG826" s="20">
        <f t="shared" si="234"/>
        <v>1</v>
      </c>
      <c r="AH826" s="20">
        <f t="shared" si="229"/>
        <v>0</v>
      </c>
      <c r="AI826" s="20">
        <f t="shared" si="230"/>
        <v>70.003571337468202</v>
      </c>
      <c r="AJ826" s="20">
        <f t="shared" si="231"/>
        <v>70.003571337468216</v>
      </c>
      <c r="AK826" s="20">
        <f t="shared" si="232"/>
        <v>0</v>
      </c>
      <c r="AL826" s="19">
        <v>99</v>
      </c>
      <c r="AM826" s="23">
        <f t="shared" si="233"/>
        <v>30.1752</v>
      </c>
      <c r="AN826" s="19">
        <v>0.78539816339744828</v>
      </c>
    </row>
    <row r="827" spans="1:40" ht="13.5" thickBot="1" x14ac:dyDescent="0.25">
      <c r="A827" s="5">
        <v>42574</v>
      </c>
      <c r="B827" s="3">
        <v>80</v>
      </c>
      <c r="C827" s="26" t="s">
        <v>359</v>
      </c>
      <c r="D827" s="6">
        <v>0.62777777777777777</v>
      </c>
      <c r="E827" s="13">
        <v>15</v>
      </c>
      <c r="F827" s="13">
        <f t="shared" si="223"/>
        <v>524</v>
      </c>
      <c r="G827" s="3">
        <v>25.9</v>
      </c>
      <c r="H827" s="3" t="s">
        <v>366</v>
      </c>
      <c r="I827" s="3">
        <v>26.7</v>
      </c>
      <c r="J827" s="20" t="str">
        <f t="shared" si="224"/>
        <v>.</v>
      </c>
      <c r="K827" s="20" t="str">
        <f t="shared" si="225"/>
        <v>.</v>
      </c>
      <c r="L827" s="20" t="str">
        <f t="shared" si="236"/>
        <v>.</v>
      </c>
      <c r="M827" s="3">
        <v>45</v>
      </c>
      <c r="N827" s="20" t="str">
        <f>IF(B827=B826, N826, IF(M827=".",".",IF(M827&lt;22.5,"N",IF(M827&lt;67.5,"NE",IF(M827&lt;112.5,"E",IF(M827&lt;157.5,"SE",IF(M827&lt;202.5,"S",IF(M827&lt;247.5,"SW",IF(M827&lt;292.5,"W",IF(M827&lt;337.5,"NW","N"))))))))))</f>
        <v>NE</v>
      </c>
      <c r="O827" s="20" t="str">
        <f t="shared" si="226"/>
        <v>.</v>
      </c>
      <c r="P827" s="20" t="str">
        <f t="shared" si="237"/>
        <v>.</v>
      </c>
      <c r="Q827" s="21">
        <f t="shared" si="239"/>
        <v>0</v>
      </c>
      <c r="R827" s="21">
        <f t="shared" si="240"/>
        <v>0.99999999999998801</v>
      </c>
      <c r="S827" s="8">
        <v>1</v>
      </c>
      <c r="T827" s="21" t="s">
        <v>4</v>
      </c>
      <c r="U827" s="21" t="str">
        <f t="shared" si="235"/>
        <v>.</v>
      </c>
      <c r="V827" s="3" t="s">
        <v>6</v>
      </c>
      <c r="W827" s="3">
        <v>3.9</v>
      </c>
      <c r="X827" s="3" t="s">
        <v>43</v>
      </c>
      <c r="Y827" s="14">
        <v>0</v>
      </c>
      <c r="Z827" s="14">
        <v>0</v>
      </c>
      <c r="AA827" s="14">
        <v>1</v>
      </c>
      <c r="AB827" s="23" t="str">
        <f t="shared" si="238"/>
        <v>.</v>
      </c>
      <c r="AC827" s="3" t="s">
        <v>330</v>
      </c>
      <c r="AD827" s="25">
        <v>1</v>
      </c>
      <c r="AE827" s="20">
        <f t="shared" si="227"/>
        <v>0</v>
      </c>
      <c r="AF827" s="20">
        <f t="shared" si="228"/>
        <v>0</v>
      </c>
      <c r="AG827" s="20">
        <f t="shared" si="234"/>
        <v>1</v>
      </c>
      <c r="AH827" s="20">
        <f t="shared" si="229"/>
        <v>0</v>
      </c>
      <c r="AI827" s="20">
        <f t="shared" si="230"/>
        <v>70.003571337468202</v>
      </c>
      <c r="AJ827" s="20">
        <f t="shared" si="231"/>
        <v>70.003571337468216</v>
      </c>
      <c r="AK827" s="20">
        <f t="shared" si="232"/>
        <v>0</v>
      </c>
      <c r="AL827" s="19">
        <v>99</v>
      </c>
      <c r="AM827" s="23">
        <f t="shared" si="233"/>
        <v>30.1752</v>
      </c>
      <c r="AN827" s="19">
        <v>0.78539816339744828</v>
      </c>
    </row>
    <row r="828" spans="1:40" ht="13.5" thickBot="1" x14ac:dyDescent="0.25">
      <c r="A828" s="5">
        <v>42574</v>
      </c>
      <c r="B828" s="3">
        <v>80</v>
      </c>
      <c r="C828" s="26" t="s">
        <v>359</v>
      </c>
      <c r="D828" s="6">
        <v>0.66736111111111107</v>
      </c>
      <c r="E828" s="13">
        <v>16</v>
      </c>
      <c r="F828" s="13">
        <f t="shared" si="223"/>
        <v>581</v>
      </c>
      <c r="G828" s="3">
        <v>26.7</v>
      </c>
      <c r="H828" s="3" t="s">
        <v>366</v>
      </c>
      <c r="I828" s="3">
        <v>26</v>
      </c>
      <c r="J828" s="20" t="str">
        <f t="shared" si="224"/>
        <v>.</v>
      </c>
      <c r="K828" s="20" t="str">
        <f t="shared" si="225"/>
        <v>.</v>
      </c>
      <c r="L828" s="20" t="str">
        <f t="shared" si="236"/>
        <v>.</v>
      </c>
      <c r="M828" s="3">
        <v>45</v>
      </c>
      <c r="N828" s="20" t="str">
        <f>IF(B828=B828, N827, IF(M828=".",".",IF(M828&lt;22.5,"N",IF(M828&lt;67.5,"NE",IF(M828&lt;112.5,"E",IF(M828&lt;157.5,"SE",IF(M828&lt;202.5,"S",IF(M828&lt;247.5,"SW",IF(M828&lt;292.5,"W",IF(M828&lt;337.5,"NW","N"))))))))))</f>
        <v>NE</v>
      </c>
      <c r="O828" s="20" t="str">
        <f t="shared" si="226"/>
        <v>.</v>
      </c>
      <c r="P828" s="20" t="str">
        <f t="shared" si="237"/>
        <v>.</v>
      </c>
      <c r="Q828" s="21">
        <f t="shared" si="239"/>
        <v>0</v>
      </c>
      <c r="R828" s="21">
        <f t="shared" si="240"/>
        <v>0.99999999999998801</v>
      </c>
      <c r="S828" s="8">
        <v>1</v>
      </c>
      <c r="T828" s="21">
        <f>SQRT((AJ828-AJ818)^2+(AI828-AI818)^2)</f>
        <v>0.99999999999998801</v>
      </c>
      <c r="U828" s="21">
        <f t="shared" si="235"/>
        <v>1</v>
      </c>
      <c r="V828" s="3" t="s">
        <v>6</v>
      </c>
      <c r="W828" s="3">
        <v>0</v>
      </c>
      <c r="X828" s="3" t="s">
        <v>43</v>
      </c>
      <c r="Y828" s="14">
        <v>0</v>
      </c>
      <c r="Z828" s="14">
        <v>0</v>
      </c>
      <c r="AA828" s="14">
        <v>1</v>
      </c>
      <c r="AB828" s="23" t="str">
        <f t="shared" si="238"/>
        <v>.</v>
      </c>
      <c r="AC828" s="3" t="s">
        <v>330</v>
      </c>
      <c r="AD828" s="25">
        <v>1</v>
      </c>
      <c r="AE828" s="20">
        <f t="shared" si="227"/>
        <v>0</v>
      </c>
      <c r="AF828" s="20">
        <f t="shared" si="228"/>
        <v>0</v>
      </c>
      <c r="AG828" s="20">
        <f t="shared" si="234"/>
        <v>1</v>
      </c>
      <c r="AH828" s="20">
        <f t="shared" si="229"/>
        <v>0</v>
      </c>
      <c r="AI828" s="20">
        <f t="shared" si="230"/>
        <v>70.003571337468202</v>
      </c>
      <c r="AJ828" s="20">
        <f t="shared" si="231"/>
        <v>70.003571337468216</v>
      </c>
      <c r="AK828" s="20">
        <f t="shared" si="232"/>
        <v>0</v>
      </c>
      <c r="AL828" s="19">
        <v>99</v>
      </c>
      <c r="AM828" s="23">
        <f t="shared" si="233"/>
        <v>30.1752</v>
      </c>
      <c r="AN828" s="19">
        <v>0.78539816339744828</v>
      </c>
    </row>
    <row r="829" spans="1:40" ht="13.5" thickBot="1" x14ac:dyDescent="0.25">
      <c r="A829" s="5">
        <v>42575</v>
      </c>
      <c r="B829" s="3">
        <v>81</v>
      </c>
      <c r="C829" s="26" t="s">
        <v>358</v>
      </c>
      <c r="D829" s="6">
        <v>0.26250000000000001</v>
      </c>
      <c r="E829" s="13">
        <v>6</v>
      </c>
      <c r="F829" s="13">
        <f t="shared" si="223"/>
        <v>0</v>
      </c>
      <c r="G829" s="3">
        <v>21.2</v>
      </c>
      <c r="H829" s="3" t="s">
        <v>366</v>
      </c>
      <c r="I829" s="3">
        <v>21.7</v>
      </c>
      <c r="J829" s="20" t="str">
        <f t="shared" si="224"/>
        <v>.</v>
      </c>
      <c r="K829" s="20" t="str">
        <f t="shared" si="225"/>
        <v>.</v>
      </c>
      <c r="L829" s="20" t="str">
        <f t="shared" si="236"/>
        <v>.</v>
      </c>
      <c r="M829" s="3">
        <v>54</v>
      </c>
      <c r="N829" s="20" t="str">
        <f>IF(B829=B828, N828, IF(M829=".",".",IF(M829&lt;22.5,"N",IF(M829&lt;67.5,"NE",IF(M829&lt;112.5,"E",IF(M829&lt;157.5,"SE",IF(M829&lt;202.5,"S",IF(M829&lt;247.5,"SW",IF(M829&lt;292.5,"W",IF(M829&lt;337.5,"NW","N"))))))))))</f>
        <v>NE</v>
      </c>
      <c r="O829" s="20" t="str">
        <f t="shared" si="226"/>
        <v>.</v>
      </c>
      <c r="P829" s="20" t="str">
        <f t="shared" si="237"/>
        <v>.</v>
      </c>
      <c r="Q829" s="21">
        <f t="shared" si="239"/>
        <v>0</v>
      </c>
      <c r="R829" s="21">
        <f t="shared" si="240"/>
        <v>0</v>
      </c>
      <c r="S829" s="8">
        <v>1</v>
      </c>
      <c r="T829" s="21" t="s">
        <v>4</v>
      </c>
      <c r="U829" s="21" t="str">
        <f t="shared" si="235"/>
        <v>.</v>
      </c>
      <c r="V829" s="3" t="s">
        <v>128</v>
      </c>
      <c r="W829" s="3">
        <v>0</v>
      </c>
      <c r="X829" s="3" t="s">
        <v>4</v>
      </c>
      <c r="Y829" s="14">
        <v>2</v>
      </c>
      <c r="Z829" s="14">
        <v>1</v>
      </c>
      <c r="AA829" s="14">
        <v>0</v>
      </c>
      <c r="AB829" s="23">
        <f t="shared" si="238"/>
        <v>0</v>
      </c>
      <c r="AC829" s="3" t="s">
        <v>331</v>
      </c>
      <c r="AD829" s="25">
        <v>0</v>
      </c>
      <c r="AE829" s="20" t="str">
        <f t="shared" si="227"/>
        <v>.</v>
      </c>
      <c r="AF829" s="20" t="str">
        <f t="shared" si="228"/>
        <v>.</v>
      </c>
      <c r="AG829" s="20" t="str">
        <f t="shared" si="234"/>
        <v>.</v>
      </c>
      <c r="AH829" s="20" t="str">
        <f t="shared" si="229"/>
        <v>.</v>
      </c>
      <c r="AI829" s="20">
        <f t="shared" si="230"/>
        <v>82.519733426244642</v>
      </c>
      <c r="AJ829" s="20">
        <f t="shared" si="231"/>
        <v>59.954095733832261</v>
      </c>
      <c r="AK829" s="20" t="str">
        <f t="shared" si="232"/>
        <v>.</v>
      </c>
      <c r="AL829" s="19">
        <v>102</v>
      </c>
      <c r="AM829" s="23">
        <f t="shared" si="233"/>
        <v>31.089600000000001</v>
      </c>
      <c r="AN829" s="19">
        <v>0.94247779607693793</v>
      </c>
    </row>
    <row r="830" spans="1:40" ht="13.5" thickBot="1" x14ac:dyDescent="0.25">
      <c r="A830" s="5">
        <v>42575</v>
      </c>
      <c r="B830" s="3">
        <v>81</v>
      </c>
      <c r="C830" s="26" t="s">
        <v>358</v>
      </c>
      <c r="D830" s="6">
        <v>0.30138888888888887</v>
      </c>
      <c r="E830" s="13">
        <v>7</v>
      </c>
      <c r="F830" s="13">
        <f t="shared" si="223"/>
        <v>55.999999999999957</v>
      </c>
      <c r="G830" s="3">
        <v>22.3</v>
      </c>
      <c r="H830" s="3" t="s">
        <v>366</v>
      </c>
      <c r="I830" s="3">
        <v>23</v>
      </c>
      <c r="J830" s="20">
        <f t="shared" si="224"/>
        <v>2.1991148575128525</v>
      </c>
      <c r="K830" s="20">
        <f t="shared" si="225"/>
        <v>234.00000000000017</v>
      </c>
      <c r="L830" s="20">
        <v>0</v>
      </c>
      <c r="M830" s="3">
        <v>54</v>
      </c>
      <c r="N830" s="20" t="str">
        <f>IF(B830=B830, N829, IF(M830=".",".",IF(M830&lt;22.5,"N",IF(M830&lt;67.5,"NE",IF(M830&lt;112.5,"E",IF(M830&lt;157.5,"SE",IF(M830&lt;202.5,"S",IF(M830&lt;247.5,"SW",IF(M830&lt;292.5,"W",IF(M830&lt;337.5,"NW","N"))))))))))</f>
        <v>NE</v>
      </c>
      <c r="O830" s="20" t="str">
        <f t="shared" si="226"/>
        <v>SW</v>
      </c>
      <c r="P830" s="20">
        <f t="shared" si="237"/>
        <v>6</v>
      </c>
      <c r="Q830" s="21">
        <f t="shared" si="239"/>
        <v>0.50000000000000511</v>
      </c>
      <c r="R830" s="21">
        <f t="shared" si="240"/>
        <v>0.50000000000000511</v>
      </c>
      <c r="S830" s="8">
        <v>1</v>
      </c>
      <c r="T830" s="21" t="s">
        <v>4</v>
      </c>
      <c r="U830" s="21" t="str">
        <f t="shared" si="235"/>
        <v>.</v>
      </c>
      <c r="V830" s="3" t="s">
        <v>41</v>
      </c>
      <c r="W830" s="3">
        <v>0</v>
      </c>
      <c r="X830" s="3" t="s">
        <v>183</v>
      </c>
      <c r="Y830" s="14">
        <v>2</v>
      </c>
      <c r="Z830" s="14">
        <v>1</v>
      </c>
      <c r="AA830" s="14">
        <v>0</v>
      </c>
      <c r="AB830" s="23">
        <f t="shared" si="238"/>
        <v>0</v>
      </c>
      <c r="AC830" s="3" t="s">
        <v>331</v>
      </c>
      <c r="AD830" s="25">
        <v>0</v>
      </c>
      <c r="AE830" s="20">
        <f t="shared" si="227"/>
        <v>-0.29389262614623846</v>
      </c>
      <c r="AF830" s="20">
        <f t="shared" si="228"/>
        <v>-0.29389262614623846</v>
      </c>
      <c r="AG830" s="20">
        <f t="shared" si="234"/>
        <v>1</v>
      </c>
      <c r="AH830" s="20">
        <f t="shared" si="229"/>
        <v>0.50000000000000511</v>
      </c>
      <c r="AI830" s="20">
        <f t="shared" si="230"/>
        <v>82.115224929057163</v>
      </c>
      <c r="AJ830" s="20">
        <f t="shared" si="231"/>
        <v>59.660203107686023</v>
      </c>
      <c r="AK830" s="20">
        <f t="shared" si="232"/>
        <v>-0.40450849718747861</v>
      </c>
      <c r="AL830" s="19">
        <v>101.5</v>
      </c>
      <c r="AM830" s="23">
        <f t="shared" si="233"/>
        <v>30.937200000000001</v>
      </c>
      <c r="AN830" s="19">
        <v>0.94247779607693793</v>
      </c>
    </row>
    <row r="831" spans="1:40" ht="13.5" thickBot="1" x14ac:dyDescent="0.25">
      <c r="A831" s="5">
        <v>42575</v>
      </c>
      <c r="B831" s="3">
        <v>81</v>
      </c>
      <c r="C831" s="26" t="s">
        <v>358</v>
      </c>
      <c r="D831" s="6">
        <v>0.33749999999999997</v>
      </c>
      <c r="E831" s="13">
        <v>8</v>
      </c>
      <c r="F831" s="13">
        <f t="shared" si="223"/>
        <v>107.99999999999993</v>
      </c>
      <c r="G831" s="3">
        <v>21.8</v>
      </c>
      <c r="H831" s="3" t="s">
        <v>366</v>
      </c>
      <c r="I831" s="3">
        <v>23.1</v>
      </c>
      <c r="J831" s="20">
        <f t="shared" si="224"/>
        <v>0.50592902346219493</v>
      </c>
      <c r="K831" s="20">
        <f t="shared" si="225"/>
        <v>331.01240222244104</v>
      </c>
      <c r="L831" s="20">
        <f t="shared" si="236"/>
        <v>97.012402222440869</v>
      </c>
      <c r="M831" s="3">
        <v>52</v>
      </c>
      <c r="N831" s="20" t="str">
        <f>IF(B831=B830, N830, IF(M831=".",".",IF(M831&lt;22.5,"N",IF(M831&lt;67.5,"NE",IF(M831&lt;112.5,"E",IF(M831&lt;157.5,"SE",IF(M831&lt;202.5,"S",IF(M831&lt;247.5,"SW",IF(M831&lt;292.5,"W",IF(M831&lt;337.5,"NW","N"))))))))))</f>
        <v>NE</v>
      </c>
      <c r="O831" s="20" t="str">
        <f t="shared" si="226"/>
        <v>NW</v>
      </c>
      <c r="P831" s="20">
        <f t="shared" si="237"/>
        <v>8</v>
      </c>
      <c r="Q831" s="21">
        <f t="shared" si="239"/>
        <v>3.5865771625051961</v>
      </c>
      <c r="R831" s="21">
        <f t="shared" si="240"/>
        <v>4.0865771625052014</v>
      </c>
      <c r="S831" s="8">
        <v>1</v>
      </c>
      <c r="T831" s="21" t="s">
        <v>4</v>
      </c>
      <c r="U831" s="21" t="str">
        <f t="shared" si="235"/>
        <v>.</v>
      </c>
      <c r="V831" s="3" t="s">
        <v>33</v>
      </c>
      <c r="W831" s="3">
        <v>0</v>
      </c>
      <c r="X831" s="3" t="s">
        <v>4</v>
      </c>
      <c r="Y831" s="14">
        <v>2</v>
      </c>
      <c r="Z831" s="14">
        <v>1</v>
      </c>
      <c r="AA831" s="14">
        <v>0</v>
      </c>
      <c r="AB831" s="23">
        <f t="shared" si="238"/>
        <v>0</v>
      </c>
      <c r="AC831" s="3" t="s">
        <v>331</v>
      </c>
      <c r="AD831" s="25">
        <v>0</v>
      </c>
      <c r="AE831" s="20">
        <f t="shared" si="227"/>
        <v>3.137267375531124</v>
      </c>
      <c r="AF831" s="20">
        <f t="shared" si="228"/>
        <v>3.137267375531124</v>
      </c>
      <c r="AG831" s="20">
        <f t="shared" si="234"/>
        <v>1</v>
      </c>
      <c r="AH831" s="20">
        <f t="shared" si="229"/>
        <v>3.5865771625051961</v>
      </c>
      <c r="AI831" s="20">
        <f t="shared" si="230"/>
        <v>80.377096867885641</v>
      </c>
      <c r="AJ831" s="20">
        <f t="shared" si="231"/>
        <v>62.797470483217147</v>
      </c>
      <c r="AK831" s="20">
        <f t="shared" si="232"/>
        <v>-1.7381280611715226</v>
      </c>
      <c r="AL831" s="19">
        <v>102</v>
      </c>
      <c r="AM831" s="23">
        <f t="shared" si="233"/>
        <v>31.089600000000001</v>
      </c>
      <c r="AN831" s="19">
        <v>0.90757121103705141</v>
      </c>
    </row>
    <row r="832" spans="1:40" ht="13.5" thickBot="1" x14ac:dyDescent="0.25">
      <c r="A832" s="5">
        <v>42575</v>
      </c>
      <c r="B832" s="3">
        <v>81</v>
      </c>
      <c r="C832" s="26" t="s">
        <v>358</v>
      </c>
      <c r="D832" s="6">
        <v>0.3756944444444445</v>
      </c>
      <c r="E832" s="13">
        <v>9</v>
      </c>
      <c r="F832" s="13">
        <f t="shared" si="223"/>
        <v>163.00000000000006</v>
      </c>
      <c r="G832" s="3">
        <v>23.8</v>
      </c>
      <c r="H832" s="3" t="s">
        <v>366</v>
      </c>
      <c r="I832" s="3">
        <v>23.6</v>
      </c>
      <c r="J832" s="20" t="str">
        <f t="shared" si="224"/>
        <v>.</v>
      </c>
      <c r="K832" s="20" t="str">
        <f t="shared" si="225"/>
        <v>.</v>
      </c>
      <c r="L832" s="20" t="str">
        <f t="shared" si="236"/>
        <v>.</v>
      </c>
      <c r="M832" s="3">
        <v>52</v>
      </c>
      <c r="N832" s="20" t="str">
        <f>IF(B832=B832, N831, IF(M832=".",".",IF(M832&lt;22.5,"N",IF(M832&lt;67.5,"NE",IF(M832&lt;112.5,"E",IF(M832&lt;157.5,"SE",IF(M832&lt;202.5,"S",IF(M832&lt;247.5,"SW",IF(M832&lt;292.5,"W",IF(M832&lt;337.5,"NW","N"))))))))))</f>
        <v>NE</v>
      </c>
      <c r="O832" s="20" t="str">
        <f t="shared" si="226"/>
        <v>.</v>
      </c>
      <c r="P832" s="20" t="str">
        <f t="shared" si="237"/>
        <v>.</v>
      </c>
      <c r="Q832" s="21">
        <f t="shared" si="239"/>
        <v>0</v>
      </c>
      <c r="R832" s="21">
        <f t="shared" si="240"/>
        <v>4.0865771625052014</v>
      </c>
      <c r="S832" s="8">
        <v>1</v>
      </c>
      <c r="T832" s="21" t="s">
        <v>4</v>
      </c>
      <c r="U832" s="21" t="str">
        <f t="shared" si="235"/>
        <v>.</v>
      </c>
      <c r="V832" s="3" t="s">
        <v>6</v>
      </c>
      <c r="W832" s="3">
        <v>0</v>
      </c>
      <c r="X832" s="3" t="s">
        <v>183</v>
      </c>
      <c r="Y832" s="14">
        <v>2</v>
      </c>
      <c r="Z832" s="14">
        <v>1</v>
      </c>
      <c r="AA832" s="14">
        <v>0</v>
      </c>
      <c r="AB832" s="23">
        <f t="shared" si="238"/>
        <v>0</v>
      </c>
      <c r="AC832" s="3" t="s">
        <v>331</v>
      </c>
      <c r="AD832" s="25">
        <v>0</v>
      </c>
      <c r="AE832" s="20">
        <f t="shared" si="227"/>
        <v>0</v>
      </c>
      <c r="AF832" s="20">
        <f t="shared" si="228"/>
        <v>0</v>
      </c>
      <c r="AG832" s="20">
        <f t="shared" si="234"/>
        <v>1</v>
      </c>
      <c r="AH832" s="20">
        <f t="shared" si="229"/>
        <v>0</v>
      </c>
      <c r="AI832" s="20">
        <f t="shared" si="230"/>
        <v>80.377096867885641</v>
      </c>
      <c r="AJ832" s="20">
        <f t="shared" si="231"/>
        <v>62.797470483217147</v>
      </c>
      <c r="AK832" s="20">
        <f t="shared" si="232"/>
        <v>0</v>
      </c>
      <c r="AL832" s="19">
        <v>102</v>
      </c>
      <c r="AM832" s="23">
        <f t="shared" si="233"/>
        <v>31.089600000000001</v>
      </c>
      <c r="AN832" s="19">
        <v>0.90757121103705141</v>
      </c>
    </row>
    <row r="833" spans="1:40" ht="13.5" thickBot="1" x14ac:dyDescent="0.25">
      <c r="A833" s="5">
        <v>42575</v>
      </c>
      <c r="B833" s="3">
        <v>81</v>
      </c>
      <c r="C833" s="26" t="s">
        <v>358</v>
      </c>
      <c r="D833" s="6">
        <v>0.41875000000000001</v>
      </c>
      <c r="E833" s="13">
        <v>10</v>
      </c>
      <c r="F833" s="13">
        <f t="shared" si="223"/>
        <v>225</v>
      </c>
      <c r="G833" s="3">
        <v>25.3</v>
      </c>
      <c r="H833" s="3" t="s">
        <v>366</v>
      </c>
      <c r="I833" s="3">
        <v>23.8</v>
      </c>
      <c r="J833" s="20">
        <f t="shared" si="224"/>
        <v>0.90757121103705385</v>
      </c>
      <c r="K833" s="20">
        <f t="shared" si="225"/>
        <v>52.000000000000142</v>
      </c>
      <c r="L833" s="20">
        <f>IF(K833=".",".",IF(K833-K831&gt;180,(K833-K831)-360,IF(K833-K831&lt;-180,-360-(K833-K831),IF(K833-K831&gt;180,360-(K833-K831),K833-K831))))</f>
        <v>-80.987597777559131</v>
      </c>
      <c r="M833" s="3">
        <v>52</v>
      </c>
      <c r="N833" s="20" t="str">
        <f>IF(B833=B832, N832, IF(M833=".",".",IF(M833&lt;22.5,"N",IF(M833&lt;67.5,"NE",IF(M833&lt;112.5,"E",IF(M833&lt;157.5,"SE",IF(M833&lt;202.5,"S",IF(M833&lt;247.5,"SW",IF(M833&lt;292.5,"W",IF(M833&lt;337.5,"NW","N"))))))))))</f>
        <v>NE</v>
      </c>
      <c r="O833" s="20" t="str">
        <f t="shared" si="226"/>
        <v>NE</v>
      </c>
      <c r="P833" s="20">
        <f t="shared" si="237"/>
        <v>2</v>
      </c>
      <c r="Q833" s="21">
        <f t="shared" si="239"/>
        <v>1.0000000000000044</v>
      </c>
      <c r="R833" s="21">
        <f t="shared" si="240"/>
        <v>5.0865771625052059</v>
      </c>
      <c r="S833" s="8">
        <v>1</v>
      </c>
      <c r="T833" s="21" t="s">
        <v>4</v>
      </c>
      <c r="U833" s="21" t="str">
        <f t="shared" si="235"/>
        <v>.</v>
      </c>
      <c r="V833" s="3" t="s">
        <v>41</v>
      </c>
      <c r="W833" s="3">
        <v>0.2</v>
      </c>
      <c r="X833" s="3" t="s">
        <v>4</v>
      </c>
      <c r="Y833" s="14">
        <v>2</v>
      </c>
      <c r="Z833" s="14">
        <v>1</v>
      </c>
      <c r="AA833" s="14">
        <v>0</v>
      </c>
      <c r="AB833" s="23">
        <f t="shared" si="238"/>
        <v>0</v>
      </c>
      <c r="AC833" s="3" t="s">
        <v>331</v>
      </c>
      <c r="AD833" s="25">
        <v>0</v>
      </c>
      <c r="AE833" s="20">
        <f t="shared" si="227"/>
        <v>0.61566147532565907</v>
      </c>
      <c r="AF833" s="20">
        <f t="shared" si="228"/>
        <v>0.61566147532565907</v>
      </c>
      <c r="AG833" s="20">
        <f t="shared" si="234"/>
        <v>1</v>
      </c>
      <c r="AH833" s="20">
        <f t="shared" si="229"/>
        <v>1.0000000000000044</v>
      </c>
      <c r="AI833" s="20">
        <f t="shared" si="230"/>
        <v>81.165107621492368</v>
      </c>
      <c r="AJ833" s="20">
        <f t="shared" si="231"/>
        <v>63.413131958542806</v>
      </c>
      <c r="AK833" s="20">
        <f t="shared" si="232"/>
        <v>0.78801075360672712</v>
      </c>
      <c r="AL833" s="19">
        <v>103</v>
      </c>
      <c r="AM833" s="23">
        <f t="shared" si="233"/>
        <v>31.394400000000001</v>
      </c>
      <c r="AN833" s="19">
        <v>0.90757121103705141</v>
      </c>
    </row>
    <row r="834" spans="1:40" ht="13.5" thickBot="1" x14ac:dyDescent="0.25">
      <c r="A834" s="5">
        <v>42575</v>
      </c>
      <c r="B834" s="3">
        <v>81</v>
      </c>
      <c r="C834" s="26" t="s">
        <v>358</v>
      </c>
      <c r="D834" s="6">
        <v>0.46249999999999997</v>
      </c>
      <c r="E834" s="13">
        <v>11</v>
      </c>
      <c r="F834" s="13">
        <f t="shared" ref="F834:F897" si="241">IF(B834=B833,((D834-D833)*1440)+F833,0)</f>
        <v>287.99999999999994</v>
      </c>
      <c r="G834" s="3">
        <v>26.2</v>
      </c>
      <c r="H834" s="3" t="s">
        <v>366</v>
      </c>
      <c r="I834" s="3">
        <v>24.8</v>
      </c>
      <c r="J834" s="20" t="str">
        <f t="shared" ref="J834:J897" si="242">IF(AH834=".",".",IF(AH834=0,".",ACOS(AF834/(AG834*AH834))))</f>
        <v>.</v>
      </c>
      <c r="K834" s="20" t="str">
        <f t="shared" ref="K834:K897" si="243">IF(J834=".",".",IF(AK834&lt;0,360-DEGREES(J834),DEGREES(J834)))</f>
        <v>.</v>
      </c>
      <c r="L834" s="20" t="str">
        <f t="shared" si="236"/>
        <v>.</v>
      </c>
      <c r="M834" s="3">
        <v>52</v>
      </c>
      <c r="N834" s="20" t="str">
        <f>IF(B834=B834, N833, IF(M834=".",".",IF(M834&lt;22.5,"N",IF(M834&lt;67.5,"NE",IF(M834&lt;112.5,"E",IF(M834&lt;157.5,"SE",IF(M834&lt;202.5,"S",IF(M834&lt;247.5,"SW",IF(M834&lt;292.5,"W",IF(M834&lt;337.5,"NW","N"))))))))))</f>
        <v>NE</v>
      </c>
      <c r="O834" s="20" t="str">
        <f t="shared" ref="O834:O897" si="244">IF(K834=".",".",IF(K834&lt;22.5,"N",IF(K834&lt;67.5,"NE",IF(K834&lt;112.5,"E",IF(K834&lt;157.5,"SE",IF(K834&lt;202.5,"S",IF(K834&lt;247.5,"SW",IF(K834&lt;292.5,"W",IF(K834&lt;337.5,"NW","N")))))))))</f>
        <v>.</v>
      </c>
      <c r="P834" s="20" t="str">
        <f t="shared" si="237"/>
        <v>.</v>
      </c>
      <c r="Q834" s="21">
        <f t="shared" si="239"/>
        <v>0</v>
      </c>
      <c r="R834" s="21">
        <f t="shared" si="240"/>
        <v>5.0865771625052059</v>
      </c>
      <c r="S834" s="8">
        <v>1</v>
      </c>
      <c r="T834" s="21" t="s">
        <v>4</v>
      </c>
      <c r="U834" s="21" t="str">
        <f t="shared" si="235"/>
        <v>.</v>
      </c>
      <c r="V834" s="3" t="s">
        <v>6</v>
      </c>
      <c r="W834" s="3">
        <v>2.5</v>
      </c>
      <c r="X834" s="3" t="s">
        <v>4</v>
      </c>
      <c r="Y834" s="14">
        <v>2</v>
      </c>
      <c r="Z834" s="14">
        <v>1</v>
      </c>
      <c r="AA834" s="14">
        <v>0</v>
      </c>
      <c r="AB834" s="23">
        <f t="shared" si="238"/>
        <v>0</v>
      </c>
      <c r="AC834" s="3" t="s">
        <v>331</v>
      </c>
      <c r="AD834" s="25">
        <v>0</v>
      </c>
      <c r="AE834" s="20">
        <f t="shared" ref="AE834:AE897" si="245">IF(AJ834=".",".",IF(AJ833=".",".",IF(B834=B833,AJ834-AJ833,".")))</f>
        <v>0</v>
      </c>
      <c r="AF834" s="20">
        <f t="shared" ref="AF834:AF897" si="246">IF(AE834=".",".", 0*AK834+1*AE834)</f>
        <v>0</v>
      </c>
      <c r="AG834" s="20">
        <f t="shared" si="234"/>
        <v>1</v>
      </c>
      <c r="AH834" s="20">
        <f t="shared" ref="AH834:AH897" si="247">IF(AG834=".",".",SQRT((AK834)^2+(AE834)^2))</f>
        <v>0</v>
      </c>
      <c r="AI834" s="20">
        <f t="shared" ref="AI834:AI897" si="248">IF(AN834=".",".",IF(M834&lt;90,AL834*SIN(AN834),IF(M834&lt;180,AL834*SIN(AN834),IF(M834&lt;270,AL834*SIN(AN834),AL834*SIN(AN834)))))</f>
        <v>81.165107621492368</v>
      </c>
      <c r="AJ834" s="20">
        <f t="shared" ref="AJ834:AJ897" si="249">IF(AN834=".",".",IF(M834&lt;90,AL834*COS(AN834),IF(M834&lt;180,AL834*COS(AN834),IF(M834&lt;270,AL834*COS(AN834),AL834*COS(AN834)))))</f>
        <v>63.413131958542806</v>
      </c>
      <c r="AK834" s="20">
        <f t="shared" ref="AK834:AK897" si="250">IF(AI834=".",".",IF(AI833=".",".",IF(B834=B833,AI834-AI833,".")))</f>
        <v>0</v>
      </c>
      <c r="AL834" s="19">
        <v>103</v>
      </c>
      <c r="AM834" s="23">
        <f t="shared" ref="AM834:AM897" si="251">IF(AL834=".",".",AL834*0.3048)</f>
        <v>31.394400000000001</v>
      </c>
      <c r="AN834" s="19">
        <v>0.90757121103705141</v>
      </c>
    </row>
    <row r="835" spans="1:40" ht="13.5" thickBot="1" x14ac:dyDescent="0.25">
      <c r="A835" s="5">
        <v>42575</v>
      </c>
      <c r="B835" s="3">
        <v>81</v>
      </c>
      <c r="C835" s="26" t="s">
        <v>358</v>
      </c>
      <c r="D835" s="6">
        <v>0.50347222222222221</v>
      </c>
      <c r="E835" s="13">
        <v>12</v>
      </c>
      <c r="F835" s="13">
        <f t="shared" si="241"/>
        <v>347</v>
      </c>
      <c r="G835" s="3">
        <v>26</v>
      </c>
      <c r="H835" s="3" t="s">
        <v>366</v>
      </c>
      <c r="I835" s="3">
        <v>26.1</v>
      </c>
      <c r="J835" s="20">
        <f t="shared" si="242"/>
        <v>0.25524568881139231</v>
      </c>
      <c r="K835" s="20">
        <f t="shared" si="243"/>
        <v>14.624500707802358</v>
      </c>
      <c r="L835" s="20">
        <f>IF(K835=".",".",IF(K835-K833&gt;180,(K835-K833)-360,IF(K835-K833&lt;-180,-360-(K835-K833),IF(K835-K833&gt;180,360-(K835-K833),K835-K833))))</f>
        <v>-37.375499292197787</v>
      </c>
      <c r="M835" s="3">
        <v>50</v>
      </c>
      <c r="N835" s="20" t="str">
        <f>IF(B835=B834, N834, IF(M835=".",".",IF(M835&lt;22.5,"N",IF(M835&lt;67.5,"NE",IF(M835&lt;112.5,"E",IF(M835&lt;157.5,"SE",IF(M835&lt;202.5,"S",IF(M835&lt;247.5,"SW",IF(M835&lt;292.5,"W",IF(M835&lt;337.5,"NW","N"))))))))))</f>
        <v>NE</v>
      </c>
      <c r="O835" s="20" t="str">
        <f t="shared" si="244"/>
        <v>N</v>
      </c>
      <c r="P835" s="20">
        <f t="shared" si="237"/>
        <v>1</v>
      </c>
      <c r="Q835" s="21">
        <f t="shared" si="239"/>
        <v>6.2090965912246929</v>
      </c>
      <c r="R835" s="21">
        <f t="shared" si="240"/>
        <v>11.295673753729899</v>
      </c>
      <c r="S835" s="8">
        <v>1</v>
      </c>
      <c r="T835" s="21" t="s">
        <v>4</v>
      </c>
      <c r="U835" s="21" t="str">
        <f t="shared" si="235"/>
        <v>.</v>
      </c>
      <c r="V835" s="3" t="s">
        <v>6</v>
      </c>
      <c r="W835" s="3">
        <v>1.8</v>
      </c>
      <c r="X835" s="3" t="s">
        <v>4</v>
      </c>
      <c r="Y835" s="14">
        <v>2</v>
      </c>
      <c r="Z835" s="14">
        <v>1</v>
      </c>
      <c r="AA835" s="14">
        <v>0</v>
      </c>
      <c r="AB835" s="23">
        <f t="shared" si="238"/>
        <v>0</v>
      </c>
      <c r="AC835" s="3" t="s">
        <v>331</v>
      </c>
      <c r="AD835" s="25">
        <v>0</v>
      </c>
      <c r="AE835" s="20">
        <f t="shared" si="245"/>
        <v>6.0079298876034386</v>
      </c>
      <c r="AF835" s="20">
        <f t="shared" si="246"/>
        <v>6.0079298876034386</v>
      </c>
      <c r="AG835" s="20">
        <f t="shared" ref="AG835:AG898" si="252">IF(AF835=".",".",1)</f>
        <v>1</v>
      </c>
      <c r="AH835" s="20">
        <f t="shared" si="247"/>
        <v>6.2090965912246929</v>
      </c>
      <c r="AI835" s="20">
        <f t="shared" si="248"/>
        <v>82.732799856849624</v>
      </c>
      <c r="AJ835" s="20">
        <f t="shared" si="249"/>
        <v>69.421061846146245</v>
      </c>
      <c r="AK835" s="20">
        <f t="shared" si="250"/>
        <v>1.5676922353572564</v>
      </c>
      <c r="AL835" s="19">
        <v>108</v>
      </c>
      <c r="AM835" s="23">
        <f t="shared" si="251"/>
        <v>32.918399999999998</v>
      </c>
      <c r="AN835" s="19">
        <v>0.87266462599716477</v>
      </c>
    </row>
    <row r="836" spans="1:40" ht="13.5" thickBot="1" x14ac:dyDescent="0.25">
      <c r="A836" s="5">
        <v>42575</v>
      </c>
      <c r="B836" s="3">
        <v>81</v>
      </c>
      <c r="C836" s="26" t="s">
        <v>358</v>
      </c>
      <c r="D836" s="6">
        <v>0.55902777777777779</v>
      </c>
      <c r="E836" s="13">
        <v>13</v>
      </c>
      <c r="F836" s="13">
        <f t="shared" si="241"/>
        <v>427</v>
      </c>
      <c r="G836" s="3">
        <v>38.299999999999997</v>
      </c>
      <c r="H836" s="3" t="s">
        <v>365</v>
      </c>
      <c r="I836" s="3">
        <v>29.7</v>
      </c>
      <c r="J836" s="20">
        <f t="shared" si="242"/>
        <v>0.87266462599716232</v>
      </c>
      <c r="K836" s="20">
        <f t="shared" si="243"/>
        <v>49.999999999999858</v>
      </c>
      <c r="L836" s="20">
        <f t="shared" si="236"/>
        <v>35.375499292197503</v>
      </c>
      <c r="M836" s="3">
        <v>50</v>
      </c>
      <c r="N836" s="20" t="str">
        <f>IF(B836=B836, N835, IF(M836=".",".",IF(M836&lt;22.5,"N",IF(M836&lt;67.5,"NE",IF(M836&lt;112.5,"E",IF(M836&lt;157.5,"SE",IF(M836&lt;202.5,"S",IF(M836&lt;247.5,"SW",IF(M836&lt;292.5,"W",IF(M836&lt;337.5,"NW","N"))))))))))</f>
        <v>NE</v>
      </c>
      <c r="O836" s="20" t="str">
        <f t="shared" si="244"/>
        <v>NE</v>
      </c>
      <c r="P836" s="20">
        <f t="shared" si="237"/>
        <v>2</v>
      </c>
      <c r="Q836" s="21">
        <f t="shared" si="239"/>
        <v>5.0000000000000053</v>
      </c>
      <c r="R836" s="21">
        <f t="shared" si="240"/>
        <v>16.295673753729904</v>
      </c>
      <c r="S836" s="8">
        <v>1</v>
      </c>
      <c r="T836" s="21" t="s">
        <v>4</v>
      </c>
      <c r="U836" s="21" t="str">
        <f t="shared" si="235"/>
        <v>.</v>
      </c>
      <c r="V836" s="3" t="s">
        <v>15</v>
      </c>
      <c r="W836" s="3">
        <v>3.1</v>
      </c>
      <c r="X836" s="3" t="s">
        <v>4</v>
      </c>
      <c r="Y836" s="14">
        <v>2</v>
      </c>
      <c r="Z836" s="14">
        <v>1</v>
      </c>
      <c r="AA836" s="14">
        <v>0</v>
      </c>
      <c r="AB836" s="23">
        <f t="shared" si="238"/>
        <v>0</v>
      </c>
      <c r="AC836" s="3" t="s">
        <v>331</v>
      </c>
      <c r="AD836" s="25">
        <v>0</v>
      </c>
      <c r="AE836" s="20">
        <f t="shared" si="245"/>
        <v>3.2139380484327091</v>
      </c>
      <c r="AF836" s="20">
        <f t="shared" si="246"/>
        <v>3.2139380484327091</v>
      </c>
      <c r="AG836" s="20">
        <f t="shared" si="252"/>
        <v>1</v>
      </c>
      <c r="AH836" s="20">
        <f t="shared" si="247"/>
        <v>5.0000000000000053</v>
      </c>
      <c r="AI836" s="20">
        <f t="shared" si="248"/>
        <v>86.563022072444511</v>
      </c>
      <c r="AJ836" s="20">
        <f t="shared" si="249"/>
        <v>72.634999894578954</v>
      </c>
      <c r="AK836" s="20">
        <f t="shared" si="250"/>
        <v>3.8302222155948868</v>
      </c>
      <c r="AL836" s="19">
        <v>113</v>
      </c>
      <c r="AM836" s="23">
        <f t="shared" si="251"/>
        <v>34.442399999999999</v>
      </c>
      <c r="AN836" s="19">
        <v>0.87266462599716477</v>
      </c>
    </row>
    <row r="837" spans="1:40" ht="13.5" thickBot="1" x14ac:dyDescent="0.25">
      <c r="A837" s="5">
        <v>42575</v>
      </c>
      <c r="B837" s="3">
        <v>81</v>
      </c>
      <c r="C837" s="26" t="s">
        <v>358</v>
      </c>
      <c r="D837" s="6">
        <v>0.58611111111111114</v>
      </c>
      <c r="E837" s="13">
        <v>14</v>
      </c>
      <c r="F837" s="13">
        <f t="shared" si="241"/>
        <v>466</v>
      </c>
      <c r="G837" s="3">
        <v>38.4</v>
      </c>
      <c r="H837" s="3" t="s">
        <v>365</v>
      </c>
      <c r="I837" s="3">
        <v>31.9</v>
      </c>
      <c r="J837" s="20" t="str">
        <f t="shared" si="242"/>
        <v>.</v>
      </c>
      <c r="K837" s="20" t="str">
        <f t="shared" si="243"/>
        <v>.</v>
      </c>
      <c r="L837" s="20" t="str">
        <f t="shared" si="236"/>
        <v>.</v>
      </c>
      <c r="M837" s="3">
        <v>50</v>
      </c>
      <c r="N837" s="20" t="str">
        <f>IF(B837=B836, N836, IF(M837=".",".",IF(M837&lt;22.5,"N",IF(M837&lt;67.5,"NE",IF(M837&lt;112.5,"E",IF(M837&lt;157.5,"SE",IF(M837&lt;202.5,"S",IF(M837&lt;247.5,"SW",IF(M837&lt;292.5,"W",IF(M837&lt;337.5,"NW","N"))))))))))</f>
        <v>NE</v>
      </c>
      <c r="O837" s="20" t="str">
        <f t="shared" si="244"/>
        <v>.</v>
      </c>
      <c r="P837" s="20" t="str">
        <f t="shared" si="237"/>
        <v>.</v>
      </c>
      <c r="Q837" s="21">
        <f t="shared" si="239"/>
        <v>0</v>
      </c>
      <c r="R837" s="21">
        <f t="shared" si="240"/>
        <v>16.295673753729904</v>
      </c>
      <c r="S837" s="8">
        <v>1</v>
      </c>
      <c r="T837" s="21" t="s">
        <v>4</v>
      </c>
      <c r="U837" s="21" t="str">
        <f t="shared" ref="U837:U900" si="253">IF(T837=".",".",IF(T837=0,0,R837/T837))</f>
        <v>.</v>
      </c>
      <c r="V837" s="3" t="s">
        <v>6</v>
      </c>
      <c r="W837" s="3">
        <v>3.5</v>
      </c>
      <c r="X837" s="3" t="s">
        <v>4</v>
      </c>
      <c r="Y837" s="14">
        <v>2</v>
      </c>
      <c r="Z837" s="14">
        <v>1</v>
      </c>
      <c r="AA837" s="14">
        <v>0</v>
      </c>
      <c r="AB837" s="23">
        <f t="shared" si="238"/>
        <v>0</v>
      </c>
      <c r="AC837" s="3" t="s">
        <v>331</v>
      </c>
      <c r="AD837" s="25">
        <v>0</v>
      </c>
      <c r="AE837" s="20">
        <f t="shared" si="245"/>
        <v>0</v>
      </c>
      <c r="AF837" s="20">
        <f t="shared" si="246"/>
        <v>0</v>
      </c>
      <c r="AG837" s="20">
        <f t="shared" si="252"/>
        <v>1</v>
      </c>
      <c r="AH837" s="20">
        <f t="shared" si="247"/>
        <v>0</v>
      </c>
      <c r="AI837" s="20">
        <f t="shared" si="248"/>
        <v>86.563022072444511</v>
      </c>
      <c r="AJ837" s="20">
        <f t="shared" si="249"/>
        <v>72.634999894578954</v>
      </c>
      <c r="AK837" s="20">
        <f t="shared" si="250"/>
        <v>0</v>
      </c>
      <c r="AL837" s="19">
        <v>113</v>
      </c>
      <c r="AM837" s="23">
        <f t="shared" si="251"/>
        <v>34.442399999999999</v>
      </c>
      <c r="AN837" s="19">
        <v>0.87266462599716477</v>
      </c>
    </row>
    <row r="838" spans="1:40" ht="13.5" thickBot="1" x14ac:dyDescent="0.25">
      <c r="A838" s="5">
        <v>42575</v>
      </c>
      <c r="B838" s="3">
        <v>81</v>
      </c>
      <c r="C838" s="26" t="s">
        <v>358</v>
      </c>
      <c r="D838" s="6">
        <v>0.62847222222222221</v>
      </c>
      <c r="E838" s="13">
        <v>15</v>
      </c>
      <c r="F838" s="13">
        <f t="shared" si="241"/>
        <v>527</v>
      </c>
      <c r="G838" s="3">
        <v>42.6</v>
      </c>
      <c r="H838" s="3" t="s">
        <v>365</v>
      </c>
      <c r="I838" s="3">
        <v>32.200000000000003</v>
      </c>
      <c r="J838" s="20" t="str">
        <f t="shared" si="242"/>
        <v>.</v>
      </c>
      <c r="K838" s="20" t="str">
        <f t="shared" si="243"/>
        <v>.</v>
      </c>
      <c r="L838" s="20" t="str">
        <f t="shared" ref="L838:L901" si="254">IF(K838=".",".",IF(K838-K837&gt;180,(K838-K837)-360,IF(K838-K837&lt;-180,-360-(K838-K837),IF(K838-K837&gt;180,360-(K838-K837),K838-K837))))</f>
        <v>.</v>
      </c>
      <c r="M838" s="3">
        <v>50</v>
      </c>
      <c r="N838" s="20" t="str">
        <f>IF(B838=B838, N837, IF(M838=".",".",IF(M838&lt;22.5,"N",IF(M838&lt;67.5,"NE",IF(M838&lt;112.5,"E",IF(M838&lt;157.5,"SE",IF(M838&lt;202.5,"S",IF(M838&lt;247.5,"SW",IF(M838&lt;292.5,"W",IF(M838&lt;337.5,"NW","N"))))))))))</f>
        <v>NE</v>
      </c>
      <c r="O838" s="20" t="str">
        <f t="shared" si="244"/>
        <v>.</v>
      </c>
      <c r="P838" s="20" t="str">
        <f t="shared" si="237"/>
        <v>.</v>
      </c>
      <c r="Q838" s="21">
        <f t="shared" si="239"/>
        <v>0</v>
      </c>
      <c r="R838" s="21">
        <f t="shared" si="240"/>
        <v>16.295673753729904</v>
      </c>
      <c r="S838" s="8">
        <v>1</v>
      </c>
      <c r="T838" s="21" t="s">
        <v>4</v>
      </c>
      <c r="U838" s="21" t="str">
        <f t="shared" si="253"/>
        <v>.</v>
      </c>
      <c r="V838" s="3" t="s">
        <v>6</v>
      </c>
      <c r="W838" s="3">
        <v>3.2</v>
      </c>
      <c r="X838" s="3" t="s">
        <v>4</v>
      </c>
      <c r="Y838" s="14">
        <v>2</v>
      </c>
      <c r="Z838" s="14">
        <v>1</v>
      </c>
      <c r="AA838" s="14">
        <v>0</v>
      </c>
      <c r="AB838" s="23">
        <f t="shared" si="238"/>
        <v>0</v>
      </c>
      <c r="AC838" s="3" t="s">
        <v>331</v>
      </c>
      <c r="AD838" s="25">
        <v>0</v>
      </c>
      <c r="AE838" s="20">
        <f t="shared" si="245"/>
        <v>0</v>
      </c>
      <c r="AF838" s="20">
        <f t="shared" si="246"/>
        <v>0</v>
      </c>
      <c r="AG838" s="20">
        <f t="shared" si="252"/>
        <v>1</v>
      </c>
      <c r="AH838" s="20">
        <f t="shared" si="247"/>
        <v>0</v>
      </c>
      <c r="AI838" s="20">
        <f t="shared" si="248"/>
        <v>86.563022072444511</v>
      </c>
      <c r="AJ838" s="20">
        <f t="shared" si="249"/>
        <v>72.634999894578954</v>
      </c>
      <c r="AK838" s="20">
        <f t="shared" si="250"/>
        <v>0</v>
      </c>
      <c r="AL838" s="19">
        <v>113</v>
      </c>
      <c r="AM838" s="23">
        <f t="shared" si="251"/>
        <v>34.442399999999999</v>
      </c>
      <c r="AN838" s="19">
        <v>0.87266462599716477</v>
      </c>
    </row>
    <row r="839" spans="1:40" ht="13.5" thickBot="1" x14ac:dyDescent="0.25">
      <c r="A839" s="5">
        <v>42575</v>
      </c>
      <c r="B839" s="3">
        <v>81</v>
      </c>
      <c r="C839" s="26" t="s">
        <v>358</v>
      </c>
      <c r="D839" s="6">
        <v>0.66666666666666663</v>
      </c>
      <c r="E839" s="13">
        <v>16</v>
      </c>
      <c r="F839" s="13">
        <f t="shared" si="241"/>
        <v>582</v>
      </c>
      <c r="G839" s="3">
        <v>36</v>
      </c>
      <c r="H839" s="3" t="s">
        <v>365</v>
      </c>
      <c r="I839" s="3">
        <v>29.9</v>
      </c>
      <c r="J839" s="20" t="str">
        <f t="shared" si="242"/>
        <v>.</v>
      </c>
      <c r="K839" s="20" t="str">
        <f t="shared" si="243"/>
        <v>.</v>
      </c>
      <c r="L839" s="20" t="str">
        <f t="shared" si="254"/>
        <v>.</v>
      </c>
      <c r="M839" s="3">
        <v>50</v>
      </c>
      <c r="N839" s="20" t="str">
        <f>IF(B839=B838, N838, IF(M839=".",".",IF(M839&lt;22.5,"N",IF(M839&lt;67.5,"NE",IF(M839&lt;112.5,"E",IF(M839&lt;157.5,"SE",IF(M839&lt;202.5,"S",IF(M839&lt;247.5,"SW",IF(M839&lt;292.5,"W",IF(M839&lt;337.5,"NW","N"))))))))))</f>
        <v>NE</v>
      </c>
      <c r="O839" s="20" t="str">
        <f t="shared" si="244"/>
        <v>.</v>
      </c>
      <c r="P839" s="20" t="str">
        <f t="shared" ref="P839:P902" si="255">IF(O839=".",".",IF(O839="N", 1, IF( O839 ="NE", 2, IF(O839="E",3,IF(O839="SE",4,IF(O839="S",5,IF(O839="SW",6,IF(O839="W",7,8))))))))</f>
        <v>.</v>
      </c>
      <c r="Q839" s="21">
        <f t="shared" si="239"/>
        <v>0</v>
      </c>
      <c r="R839" s="21">
        <f t="shared" si="240"/>
        <v>16.295673753729904</v>
      </c>
      <c r="S839" s="8">
        <v>1</v>
      </c>
      <c r="T839" s="21">
        <f>SQRT((AJ839-AJ829)^2+(AI839-AI829)^2)</f>
        <v>13.309902832497746</v>
      </c>
      <c r="U839" s="21">
        <f t="shared" si="253"/>
        <v>1.2243270261854982</v>
      </c>
      <c r="V839" s="3" t="s">
        <v>6</v>
      </c>
      <c r="W839" s="3">
        <v>5.8</v>
      </c>
      <c r="X839" s="3" t="s">
        <v>248</v>
      </c>
      <c r="Y839" s="14">
        <v>1</v>
      </c>
      <c r="Z839" s="14">
        <v>1</v>
      </c>
      <c r="AA839" s="14">
        <v>0</v>
      </c>
      <c r="AB839" s="23">
        <f t="shared" si="238"/>
        <v>0</v>
      </c>
      <c r="AC839" s="3" t="s">
        <v>331</v>
      </c>
      <c r="AD839" s="25">
        <v>0</v>
      </c>
      <c r="AE839" s="20">
        <f t="shared" si="245"/>
        <v>0</v>
      </c>
      <c r="AF839" s="20">
        <f t="shared" si="246"/>
        <v>0</v>
      </c>
      <c r="AG839" s="20">
        <f t="shared" si="252"/>
        <v>1</v>
      </c>
      <c r="AH839" s="20">
        <f t="shared" si="247"/>
        <v>0</v>
      </c>
      <c r="AI839" s="20">
        <f t="shared" si="248"/>
        <v>86.563022072444511</v>
      </c>
      <c r="AJ839" s="20">
        <f t="shared" si="249"/>
        <v>72.634999894578954</v>
      </c>
      <c r="AK839" s="20">
        <f t="shared" si="250"/>
        <v>0</v>
      </c>
      <c r="AL839" s="19">
        <v>113</v>
      </c>
      <c r="AM839" s="23">
        <f t="shared" si="251"/>
        <v>34.442399999999999</v>
      </c>
      <c r="AN839" s="19">
        <v>0.87266462599716477</v>
      </c>
    </row>
    <row r="840" spans="1:40" ht="13.5" thickBot="1" x14ac:dyDescent="0.25">
      <c r="A840" s="5">
        <v>42575</v>
      </c>
      <c r="B840" s="3">
        <v>82</v>
      </c>
      <c r="C840" s="26" t="s">
        <v>359</v>
      </c>
      <c r="D840" s="6">
        <v>0.26041666666666669</v>
      </c>
      <c r="E840" s="13">
        <v>6</v>
      </c>
      <c r="F840" s="13">
        <f t="shared" si="241"/>
        <v>0</v>
      </c>
      <c r="G840" s="3" t="s">
        <v>4</v>
      </c>
      <c r="H840" s="3" t="s">
        <v>4</v>
      </c>
      <c r="I840" s="3">
        <v>21.8</v>
      </c>
      <c r="J840" s="20" t="str">
        <f t="shared" si="242"/>
        <v>.</v>
      </c>
      <c r="K840" s="20" t="str">
        <f t="shared" si="243"/>
        <v>.</v>
      </c>
      <c r="L840" s="20" t="str">
        <f t="shared" si="254"/>
        <v>.</v>
      </c>
      <c r="M840" s="3">
        <v>135</v>
      </c>
      <c r="N840" s="20" t="str">
        <f>IF(B840=B840, N839, IF(M840=".",".",IF(M840&lt;22.5,"N",IF(M840&lt;67.5,"NE",IF(M840&lt;112.5,"E",IF(M840&lt;157.5,"SE",IF(M840&lt;202.5,"S",IF(M840&lt;247.5,"SW",IF(M840&lt;292.5,"W",IF(M840&lt;337.5,"NW","N"))))))))))</f>
        <v>NE</v>
      </c>
      <c r="O840" s="20" t="str">
        <f t="shared" si="244"/>
        <v>.</v>
      </c>
      <c r="P840" s="20" t="str">
        <f t="shared" si="255"/>
        <v>.</v>
      </c>
      <c r="Q840" s="21">
        <f t="shared" si="239"/>
        <v>0</v>
      </c>
      <c r="R840" s="21">
        <f t="shared" si="240"/>
        <v>0</v>
      </c>
      <c r="S840" s="8">
        <v>0</v>
      </c>
      <c r="T840" s="21" t="s">
        <v>4</v>
      </c>
      <c r="U840" s="21" t="str">
        <f t="shared" si="253"/>
        <v>.</v>
      </c>
      <c r="V840" s="3" t="s">
        <v>7</v>
      </c>
      <c r="W840" s="3">
        <v>0</v>
      </c>
      <c r="X840" s="3" t="s">
        <v>4</v>
      </c>
      <c r="Y840" s="14">
        <v>2</v>
      </c>
      <c r="Z840" s="14">
        <v>1</v>
      </c>
      <c r="AA840" s="14">
        <v>0</v>
      </c>
      <c r="AB840" s="23">
        <f t="shared" si="238"/>
        <v>0</v>
      </c>
      <c r="AC840" s="3" t="s">
        <v>332</v>
      </c>
      <c r="AD840" s="25">
        <v>1</v>
      </c>
      <c r="AE840" s="20" t="str">
        <f t="shared" si="245"/>
        <v>.</v>
      </c>
      <c r="AF840" s="20" t="str">
        <f t="shared" si="246"/>
        <v>.</v>
      </c>
      <c r="AG840" s="20" t="str">
        <f t="shared" si="252"/>
        <v>.</v>
      </c>
      <c r="AH840" s="20" t="str">
        <f t="shared" si="247"/>
        <v>.</v>
      </c>
      <c r="AI840" s="20">
        <f t="shared" si="248"/>
        <v>70.710678118654755</v>
      </c>
      <c r="AJ840" s="20">
        <f t="shared" si="249"/>
        <v>-70.710678118654741</v>
      </c>
      <c r="AK840" s="20" t="str">
        <f t="shared" si="250"/>
        <v>.</v>
      </c>
      <c r="AL840" s="19">
        <v>100</v>
      </c>
      <c r="AM840" s="23">
        <f t="shared" si="251"/>
        <v>30.48</v>
      </c>
      <c r="AN840" s="19">
        <v>2.3561944901923448</v>
      </c>
    </row>
    <row r="841" spans="1:40" ht="13.5" thickBot="1" x14ac:dyDescent="0.25">
      <c r="A841" s="5">
        <v>42575</v>
      </c>
      <c r="B841" s="3">
        <v>82</v>
      </c>
      <c r="C841" s="26" t="s">
        <v>359</v>
      </c>
      <c r="D841" s="6">
        <v>0.29722222222222222</v>
      </c>
      <c r="E841" s="13">
        <v>7</v>
      </c>
      <c r="F841" s="13">
        <f t="shared" si="241"/>
        <v>52.999999999999972</v>
      </c>
      <c r="G841" s="3" t="s">
        <v>4</v>
      </c>
      <c r="H841" s="3" t="s">
        <v>4</v>
      </c>
      <c r="I841" s="3">
        <v>23.2</v>
      </c>
      <c r="J841" s="20" t="str">
        <f t="shared" si="242"/>
        <v>.</v>
      </c>
      <c r="K841" s="20" t="str">
        <f t="shared" si="243"/>
        <v>.</v>
      </c>
      <c r="L841" s="20" t="str">
        <f t="shared" si="254"/>
        <v>.</v>
      </c>
      <c r="M841" s="3">
        <v>135</v>
      </c>
      <c r="N841" s="20" t="str">
        <f>IF(B841=B840, N840, IF(M841=".",".",IF(M841&lt;22.5,"N",IF(M841&lt;67.5,"NE",IF(M841&lt;112.5,"E",IF(M841&lt;157.5,"SE",IF(M841&lt;202.5,"S",IF(M841&lt;247.5,"SW",IF(M841&lt;292.5,"W",IF(M841&lt;337.5,"NW","N"))))))))))</f>
        <v>NE</v>
      </c>
      <c r="O841" s="20" t="str">
        <f t="shared" si="244"/>
        <v>.</v>
      </c>
      <c r="P841" s="20" t="str">
        <f t="shared" si="255"/>
        <v>.</v>
      </c>
      <c r="Q841" s="21">
        <f t="shared" si="239"/>
        <v>0</v>
      </c>
      <c r="R841" s="21">
        <f t="shared" si="240"/>
        <v>0</v>
      </c>
      <c r="S841" s="8">
        <v>0</v>
      </c>
      <c r="T841" s="21" t="s">
        <v>4</v>
      </c>
      <c r="U841" s="21" t="str">
        <f t="shared" si="253"/>
        <v>.</v>
      </c>
      <c r="V841" s="3" t="s">
        <v>7</v>
      </c>
      <c r="W841" s="3">
        <v>0.7</v>
      </c>
      <c r="X841" s="3" t="s">
        <v>184</v>
      </c>
      <c r="Y841" s="14">
        <v>2</v>
      </c>
      <c r="Z841" s="14">
        <v>1</v>
      </c>
      <c r="AA841" s="14">
        <v>0</v>
      </c>
      <c r="AB841" s="23">
        <f t="shared" si="238"/>
        <v>0</v>
      </c>
      <c r="AC841" s="3" t="s">
        <v>332</v>
      </c>
      <c r="AD841" s="25">
        <v>1</v>
      </c>
      <c r="AE841" s="20">
        <f t="shared" si="245"/>
        <v>0</v>
      </c>
      <c r="AF841" s="20">
        <f t="shared" si="246"/>
        <v>0</v>
      </c>
      <c r="AG841" s="20">
        <f t="shared" si="252"/>
        <v>1</v>
      </c>
      <c r="AH841" s="20">
        <f t="shared" si="247"/>
        <v>0</v>
      </c>
      <c r="AI841" s="20">
        <f t="shared" si="248"/>
        <v>70.710678118654755</v>
      </c>
      <c r="AJ841" s="20">
        <f t="shared" si="249"/>
        <v>-70.710678118654741</v>
      </c>
      <c r="AK841" s="20">
        <f t="shared" si="250"/>
        <v>0</v>
      </c>
      <c r="AL841" s="19">
        <v>100</v>
      </c>
      <c r="AM841" s="23">
        <f t="shared" si="251"/>
        <v>30.48</v>
      </c>
      <c r="AN841" s="19">
        <v>2.3561944901923448</v>
      </c>
    </row>
    <row r="842" spans="1:40" ht="13.5" thickBot="1" x14ac:dyDescent="0.25">
      <c r="A842" s="5">
        <v>42575</v>
      </c>
      <c r="B842" s="3">
        <v>82</v>
      </c>
      <c r="C842" s="26" t="s">
        <v>359</v>
      </c>
      <c r="D842" s="6">
        <v>0.3354166666666667</v>
      </c>
      <c r="E842" s="13">
        <v>8</v>
      </c>
      <c r="F842" s="13">
        <f t="shared" si="241"/>
        <v>108.00000000000001</v>
      </c>
      <c r="G842" s="3" t="s">
        <v>4</v>
      </c>
      <c r="H842" s="3" t="s">
        <v>4</v>
      </c>
      <c r="I842" s="3">
        <v>23.3</v>
      </c>
      <c r="J842" s="20" t="str">
        <f t="shared" si="242"/>
        <v>.</v>
      </c>
      <c r="K842" s="20" t="str">
        <f t="shared" si="243"/>
        <v>.</v>
      </c>
      <c r="L842" s="20" t="str">
        <f t="shared" si="254"/>
        <v>.</v>
      </c>
      <c r="M842" s="3">
        <v>135</v>
      </c>
      <c r="N842" s="20" t="str">
        <f>IF(B842=B841, N841, IF(M842=".",".",IF(M842&lt;22.5,"N",IF(M842&lt;67.5,"NE",IF(M842&lt;112.5,"E",IF(M842&lt;157.5,"SE",IF(M842&lt;202.5,"S",IF(M842&lt;247.5,"SW",IF(M842&lt;292.5,"W",IF(M842&lt;337.5,"NW","N"))))))))))</f>
        <v>NE</v>
      </c>
      <c r="O842" s="20" t="str">
        <f t="shared" si="244"/>
        <v>.</v>
      </c>
      <c r="P842" s="20" t="str">
        <f t="shared" si="255"/>
        <v>.</v>
      </c>
      <c r="Q842" s="21">
        <f t="shared" si="239"/>
        <v>0</v>
      </c>
      <c r="R842" s="21">
        <f t="shared" si="240"/>
        <v>0</v>
      </c>
      <c r="S842" s="8">
        <v>0</v>
      </c>
      <c r="T842" s="21" t="s">
        <v>4</v>
      </c>
      <c r="U842" s="21" t="str">
        <f t="shared" si="253"/>
        <v>.</v>
      </c>
      <c r="V842" s="3" t="s">
        <v>7</v>
      </c>
      <c r="W842" s="3">
        <v>0</v>
      </c>
      <c r="X842" s="3" t="s">
        <v>152</v>
      </c>
      <c r="Y842" s="14">
        <v>2</v>
      </c>
      <c r="Z842" s="14">
        <v>1</v>
      </c>
      <c r="AA842" s="14">
        <v>0</v>
      </c>
      <c r="AB842" s="23">
        <f t="shared" ref="AB842:AB905" si="256">IF(AA842=0,0,IF(AA842=".",".",IF(AA842=AA841,".",1)))</f>
        <v>0</v>
      </c>
      <c r="AC842" s="3" t="s">
        <v>332</v>
      </c>
      <c r="AD842" s="25">
        <v>1</v>
      </c>
      <c r="AE842" s="20">
        <f t="shared" si="245"/>
        <v>0</v>
      </c>
      <c r="AF842" s="20">
        <f t="shared" si="246"/>
        <v>0</v>
      </c>
      <c r="AG842" s="20">
        <f t="shared" si="252"/>
        <v>1</v>
      </c>
      <c r="AH842" s="20">
        <f t="shared" si="247"/>
        <v>0</v>
      </c>
      <c r="AI842" s="20">
        <f t="shared" si="248"/>
        <v>70.710678118654755</v>
      </c>
      <c r="AJ842" s="20">
        <f t="shared" si="249"/>
        <v>-70.710678118654741</v>
      </c>
      <c r="AK842" s="20">
        <f t="shared" si="250"/>
        <v>0</v>
      </c>
      <c r="AL842" s="19">
        <v>100</v>
      </c>
      <c r="AM842" s="23">
        <f t="shared" si="251"/>
        <v>30.48</v>
      </c>
      <c r="AN842" s="19">
        <v>2.3561944901923448</v>
      </c>
    </row>
    <row r="843" spans="1:40" ht="13.5" thickBot="1" x14ac:dyDescent="0.25">
      <c r="A843" s="5">
        <v>42575</v>
      </c>
      <c r="B843" s="3">
        <v>82</v>
      </c>
      <c r="C843" s="26" t="s">
        <v>359</v>
      </c>
      <c r="D843" s="6">
        <v>0.37291666666666662</v>
      </c>
      <c r="E843" s="13">
        <v>9</v>
      </c>
      <c r="F843" s="13">
        <f t="shared" si="241"/>
        <v>161.99999999999989</v>
      </c>
      <c r="G843" s="3" t="s">
        <v>4</v>
      </c>
      <c r="H843" s="3" t="s">
        <v>4</v>
      </c>
      <c r="I843" s="3">
        <v>23.1</v>
      </c>
      <c r="J843" s="20" t="str">
        <f t="shared" si="242"/>
        <v>.</v>
      </c>
      <c r="K843" s="20" t="str">
        <f t="shared" si="243"/>
        <v>.</v>
      </c>
      <c r="L843" s="20" t="str">
        <f t="shared" si="254"/>
        <v>.</v>
      </c>
      <c r="M843" s="3">
        <v>135</v>
      </c>
      <c r="N843" s="20" t="str">
        <f>IF(B843=B843, N842, IF(M843=".",".",IF(M843&lt;22.5,"N",IF(M843&lt;67.5,"NE",IF(M843&lt;112.5,"E",IF(M843&lt;157.5,"SE",IF(M843&lt;202.5,"S",IF(M843&lt;247.5,"SW",IF(M843&lt;292.5,"W",IF(M843&lt;337.5,"NW","N"))))))))))</f>
        <v>NE</v>
      </c>
      <c r="O843" s="20" t="str">
        <f t="shared" si="244"/>
        <v>.</v>
      </c>
      <c r="P843" s="20" t="str">
        <f t="shared" si="255"/>
        <v>.</v>
      </c>
      <c r="Q843" s="21">
        <f t="shared" si="239"/>
        <v>0</v>
      </c>
      <c r="R843" s="21">
        <f t="shared" si="240"/>
        <v>0</v>
      </c>
      <c r="S843" s="8">
        <v>0</v>
      </c>
      <c r="T843" s="21" t="s">
        <v>4</v>
      </c>
      <c r="U843" s="21" t="str">
        <f t="shared" si="253"/>
        <v>.</v>
      </c>
      <c r="V843" s="3" t="s">
        <v>7</v>
      </c>
      <c r="W843" s="3">
        <v>0</v>
      </c>
      <c r="X843" s="3" t="s">
        <v>6</v>
      </c>
      <c r="Y843" s="14">
        <v>2</v>
      </c>
      <c r="Z843" s="14">
        <v>1</v>
      </c>
      <c r="AA843" s="14">
        <v>0</v>
      </c>
      <c r="AB843" s="23">
        <f t="shared" si="256"/>
        <v>0</v>
      </c>
      <c r="AC843" s="3" t="s">
        <v>332</v>
      </c>
      <c r="AD843" s="25">
        <v>1</v>
      </c>
      <c r="AE843" s="20">
        <f t="shared" si="245"/>
        <v>0</v>
      </c>
      <c r="AF843" s="20">
        <f t="shared" si="246"/>
        <v>0</v>
      </c>
      <c r="AG843" s="20">
        <f t="shared" si="252"/>
        <v>1</v>
      </c>
      <c r="AH843" s="20">
        <f t="shared" si="247"/>
        <v>0</v>
      </c>
      <c r="AI843" s="20">
        <f t="shared" si="248"/>
        <v>70.710678118654755</v>
      </c>
      <c r="AJ843" s="20">
        <f t="shared" si="249"/>
        <v>-70.710678118654741</v>
      </c>
      <c r="AK843" s="20">
        <f t="shared" si="250"/>
        <v>0</v>
      </c>
      <c r="AL843" s="19">
        <v>100</v>
      </c>
      <c r="AM843" s="23">
        <f t="shared" si="251"/>
        <v>30.48</v>
      </c>
      <c r="AN843" s="19">
        <v>2.3561944901923448</v>
      </c>
    </row>
    <row r="844" spans="1:40" ht="13.5" thickBot="1" x14ac:dyDescent="0.25">
      <c r="A844" s="5">
        <v>42575</v>
      </c>
      <c r="B844" s="3">
        <v>82</v>
      </c>
      <c r="C844" s="26" t="s">
        <v>359</v>
      </c>
      <c r="D844" s="6">
        <v>0.41736111111111113</v>
      </c>
      <c r="E844" s="13">
        <v>10</v>
      </c>
      <c r="F844" s="13">
        <f t="shared" si="241"/>
        <v>225.99999999999997</v>
      </c>
      <c r="G844" s="3">
        <v>24.1</v>
      </c>
      <c r="H844" s="3" t="s">
        <v>366</v>
      </c>
      <c r="I844" s="3">
        <v>23.9</v>
      </c>
      <c r="J844" s="20" t="str">
        <f t="shared" si="242"/>
        <v>.</v>
      </c>
      <c r="K844" s="20" t="str">
        <f t="shared" si="243"/>
        <v>.</v>
      </c>
      <c r="L844" s="20" t="str">
        <f t="shared" si="254"/>
        <v>.</v>
      </c>
      <c r="M844" s="3">
        <v>135</v>
      </c>
      <c r="N844" s="20" t="str">
        <f>IF(B844=B843, N843, IF(M844=".",".",IF(M844&lt;22.5,"N",IF(M844&lt;67.5,"NE",IF(M844&lt;112.5,"E",IF(M844&lt;157.5,"SE",IF(M844&lt;202.5,"S",IF(M844&lt;247.5,"SW",IF(M844&lt;292.5,"W",IF(M844&lt;337.5,"NW","N"))))))))))</f>
        <v>NE</v>
      </c>
      <c r="O844" s="20" t="str">
        <f t="shared" si="244"/>
        <v>.</v>
      </c>
      <c r="P844" s="20" t="str">
        <f t="shared" si="255"/>
        <v>.</v>
      </c>
      <c r="Q844" s="21">
        <f t="shared" si="239"/>
        <v>0</v>
      </c>
      <c r="R844" s="21">
        <f t="shared" si="240"/>
        <v>0</v>
      </c>
      <c r="S844" s="8">
        <v>0</v>
      </c>
      <c r="T844" s="21" t="s">
        <v>4</v>
      </c>
      <c r="U844" s="21" t="str">
        <f t="shared" si="253"/>
        <v>.</v>
      </c>
      <c r="V844" s="3" t="s">
        <v>6</v>
      </c>
      <c r="W844" s="3">
        <v>0</v>
      </c>
      <c r="X844" s="3" t="s">
        <v>231</v>
      </c>
      <c r="Y844" s="14">
        <v>2</v>
      </c>
      <c r="Z844" s="14">
        <v>1</v>
      </c>
      <c r="AA844" s="14">
        <v>0</v>
      </c>
      <c r="AB844" s="23">
        <f t="shared" si="256"/>
        <v>0</v>
      </c>
      <c r="AC844" s="3" t="s">
        <v>332</v>
      </c>
      <c r="AD844" s="25">
        <v>1</v>
      </c>
      <c r="AE844" s="20">
        <f t="shared" si="245"/>
        <v>0</v>
      </c>
      <c r="AF844" s="20">
        <f t="shared" si="246"/>
        <v>0</v>
      </c>
      <c r="AG844" s="20">
        <f t="shared" si="252"/>
        <v>1</v>
      </c>
      <c r="AH844" s="20">
        <f t="shared" si="247"/>
        <v>0</v>
      </c>
      <c r="AI844" s="20">
        <f t="shared" si="248"/>
        <v>70.710678118654755</v>
      </c>
      <c r="AJ844" s="20">
        <f t="shared" si="249"/>
        <v>-70.710678118654741</v>
      </c>
      <c r="AK844" s="20">
        <f t="shared" si="250"/>
        <v>0</v>
      </c>
      <c r="AL844" s="19">
        <v>100</v>
      </c>
      <c r="AM844" s="23">
        <f t="shared" si="251"/>
        <v>30.48</v>
      </c>
      <c r="AN844" s="19">
        <v>2.3561944901923448</v>
      </c>
    </row>
    <row r="845" spans="1:40" ht="13.5" thickBot="1" x14ac:dyDescent="0.25">
      <c r="A845" s="5">
        <v>42575</v>
      </c>
      <c r="B845" s="3">
        <v>82</v>
      </c>
      <c r="C845" s="26" t="s">
        <v>359</v>
      </c>
      <c r="D845" s="6">
        <v>0.4604166666666667</v>
      </c>
      <c r="E845" s="13">
        <v>11</v>
      </c>
      <c r="F845" s="13">
        <f t="shared" si="241"/>
        <v>288</v>
      </c>
      <c r="G845" s="3">
        <v>24.9</v>
      </c>
      <c r="H845" s="3" t="s">
        <v>366</v>
      </c>
      <c r="I845" s="3">
        <v>25.2</v>
      </c>
      <c r="J845" s="20" t="str">
        <f t="shared" si="242"/>
        <v>.</v>
      </c>
      <c r="K845" s="20" t="str">
        <f t="shared" si="243"/>
        <v>.</v>
      </c>
      <c r="L845" s="20" t="str">
        <f t="shared" si="254"/>
        <v>.</v>
      </c>
      <c r="M845" s="3">
        <v>135</v>
      </c>
      <c r="N845" s="20" t="str">
        <f>IF(B845=B845, N844, IF(M845=".",".",IF(M845&lt;22.5,"N",IF(M845&lt;67.5,"NE",IF(M845&lt;112.5,"E",IF(M845&lt;157.5,"SE",IF(M845&lt;202.5,"S",IF(M845&lt;247.5,"SW",IF(M845&lt;292.5,"W",IF(M845&lt;337.5,"NW","N"))))))))))</f>
        <v>NE</v>
      </c>
      <c r="O845" s="20" t="str">
        <f t="shared" si="244"/>
        <v>.</v>
      </c>
      <c r="P845" s="20" t="str">
        <f t="shared" si="255"/>
        <v>.</v>
      </c>
      <c r="Q845" s="21">
        <f t="shared" si="239"/>
        <v>0</v>
      </c>
      <c r="R845" s="21">
        <f t="shared" si="240"/>
        <v>0</v>
      </c>
      <c r="S845" s="8">
        <v>0</v>
      </c>
      <c r="T845" s="21" t="s">
        <v>4</v>
      </c>
      <c r="U845" s="21" t="str">
        <f t="shared" si="253"/>
        <v>.</v>
      </c>
      <c r="V845" s="3" t="s">
        <v>6</v>
      </c>
      <c r="W845" s="3">
        <v>0</v>
      </c>
      <c r="X845" s="3" t="s">
        <v>4</v>
      </c>
      <c r="Y845" s="14">
        <v>2</v>
      </c>
      <c r="Z845" s="14">
        <v>1</v>
      </c>
      <c r="AA845" s="14">
        <v>0</v>
      </c>
      <c r="AB845" s="23">
        <f t="shared" si="256"/>
        <v>0</v>
      </c>
      <c r="AC845" s="3" t="s">
        <v>332</v>
      </c>
      <c r="AD845" s="25">
        <v>1</v>
      </c>
      <c r="AE845" s="20">
        <f t="shared" si="245"/>
        <v>0</v>
      </c>
      <c r="AF845" s="20">
        <f t="shared" si="246"/>
        <v>0</v>
      </c>
      <c r="AG845" s="20">
        <f t="shared" si="252"/>
        <v>1</v>
      </c>
      <c r="AH845" s="20">
        <f t="shared" si="247"/>
        <v>0</v>
      </c>
      <c r="AI845" s="20">
        <f t="shared" si="248"/>
        <v>70.710678118654755</v>
      </c>
      <c r="AJ845" s="20">
        <f t="shared" si="249"/>
        <v>-70.710678118654741</v>
      </c>
      <c r="AK845" s="20">
        <f t="shared" si="250"/>
        <v>0</v>
      </c>
      <c r="AL845" s="19">
        <v>100</v>
      </c>
      <c r="AM845" s="23">
        <f t="shared" si="251"/>
        <v>30.48</v>
      </c>
      <c r="AN845" s="19">
        <v>2.3561944901923448</v>
      </c>
    </row>
    <row r="846" spans="1:40" ht="13.5" thickBot="1" x14ac:dyDescent="0.25">
      <c r="A846" s="5">
        <v>42575</v>
      </c>
      <c r="B846" s="3">
        <v>82</v>
      </c>
      <c r="C846" s="26" t="s">
        <v>359</v>
      </c>
      <c r="D846" s="6">
        <v>0.50069444444444444</v>
      </c>
      <c r="E846" s="13">
        <v>12</v>
      </c>
      <c r="F846" s="13">
        <f t="shared" si="241"/>
        <v>345.99999999999994</v>
      </c>
      <c r="G846" s="3" t="s">
        <v>4</v>
      </c>
      <c r="H846" s="3" t="s">
        <v>4</v>
      </c>
      <c r="I846" s="3">
        <v>26</v>
      </c>
      <c r="J846" s="20" t="str">
        <f t="shared" si="242"/>
        <v>.</v>
      </c>
      <c r="K846" s="20" t="str">
        <f t="shared" si="243"/>
        <v>.</v>
      </c>
      <c r="L846" s="20" t="str">
        <f t="shared" si="254"/>
        <v>.</v>
      </c>
      <c r="M846" s="3">
        <v>135</v>
      </c>
      <c r="N846" s="20" t="str">
        <f>IF(B846=B845, N845, IF(M846=".",".",IF(M846&lt;22.5,"N",IF(M846&lt;67.5,"NE",IF(M846&lt;112.5,"E",IF(M846&lt;157.5,"SE",IF(M846&lt;202.5,"S",IF(M846&lt;247.5,"SW",IF(M846&lt;292.5,"W",IF(M846&lt;337.5,"NW","N"))))))))))</f>
        <v>NE</v>
      </c>
      <c r="O846" s="20" t="str">
        <f t="shared" si="244"/>
        <v>.</v>
      </c>
      <c r="P846" s="20" t="str">
        <f t="shared" si="255"/>
        <v>.</v>
      </c>
      <c r="Q846" s="21">
        <f t="shared" si="239"/>
        <v>0</v>
      </c>
      <c r="R846" s="21">
        <f t="shared" si="240"/>
        <v>0</v>
      </c>
      <c r="S846" s="8">
        <v>0</v>
      </c>
      <c r="T846" s="21" t="s">
        <v>4</v>
      </c>
      <c r="U846" s="21" t="str">
        <f t="shared" si="253"/>
        <v>.</v>
      </c>
      <c r="V846" s="3" t="s">
        <v>8</v>
      </c>
      <c r="W846" s="3">
        <v>0.3</v>
      </c>
      <c r="X846" s="3" t="s">
        <v>238</v>
      </c>
      <c r="Y846" s="14">
        <v>2</v>
      </c>
      <c r="Z846" s="14">
        <v>1</v>
      </c>
      <c r="AA846" s="14">
        <v>0</v>
      </c>
      <c r="AB846" s="23">
        <f t="shared" si="256"/>
        <v>0</v>
      </c>
      <c r="AC846" s="3" t="s">
        <v>332</v>
      </c>
      <c r="AD846" s="25">
        <v>1</v>
      </c>
      <c r="AE846" s="20">
        <f t="shared" si="245"/>
        <v>0</v>
      </c>
      <c r="AF846" s="20">
        <f t="shared" si="246"/>
        <v>0</v>
      </c>
      <c r="AG846" s="20">
        <f t="shared" si="252"/>
        <v>1</v>
      </c>
      <c r="AH846" s="20">
        <f t="shared" si="247"/>
        <v>0</v>
      </c>
      <c r="AI846" s="20">
        <f t="shared" si="248"/>
        <v>70.710678118654755</v>
      </c>
      <c r="AJ846" s="20">
        <f t="shared" si="249"/>
        <v>-70.710678118654741</v>
      </c>
      <c r="AK846" s="20">
        <f t="shared" si="250"/>
        <v>0</v>
      </c>
      <c r="AL846" s="19">
        <v>100</v>
      </c>
      <c r="AM846" s="23">
        <f t="shared" si="251"/>
        <v>30.48</v>
      </c>
      <c r="AN846" s="19">
        <v>2.3561944901923448</v>
      </c>
    </row>
    <row r="847" spans="1:40" ht="13.5" thickBot="1" x14ac:dyDescent="0.25">
      <c r="A847" s="5">
        <v>42575</v>
      </c>
      <c r="B847" s="3">
        <v>82</v>
      </c>
      <c r="C847" s="26" t="s">
        <v>359</v>
      </c>
      <c r="D847" s="6">
        <v>0.5541666666666667</v>
      </c>
      <c r="E847" s="13">
        <v>13</v>
      </c>
      <c r="F847" s="13">
        <f t="shared" si="241"/>
        <v>423</v>
      </c>
      <c r="G847" s="3" t="s">
        <v>4</v>
      </c>
      <c r="H847" s="3" t="s">
        <v>4</v>
      </c>
      <c r="I847" s="3">
        <v>28.5</v>
      </c>
      <c r="J847" s="20" t="str">
        <f t="shared" si="242"/>
        <v>.</v>
      </c>
      <c r="K847" s="20" t="str">
        <f t="shared" si="243"/>
        <v>.</v>
      </c>
      <c r="L847" s="20" t="str">
        <f t="shared" si="254"/>
        <v>.</v>
      </c>
      <c r="M847" s="3">
        <v>135</v>
      </c>
      <c r="N847" s="20" t="str">
        <f>IF(B847=B847, N846, IF(M847=".",".",IF(M847&lt;22.5,"N",IF(M847&lt;67.5,"NE",IF(M847&lt;112.5,"E",IF(M847&lt;157.5,"SE",IF(M847&lt;202.5,"S",IF(M847&lt;247.5,"SW",IF(M847&lt;292.5,"W",IF(M847&lt;337.5,"NW","N"))))))))))</f>
        <v>NE</v>
      </c>
      <c r="O847" s="20" t="str">
        <f t="shared" si="244"/>
        <v>.</v>
      </c>
      <c r="P847" s="20" t="str">
        <f t="shared" si="255"/>
        <v>.</v>
      </c>
      <c r="Q847" s="21">
        <f t="shared" si="239"/>
        <v>0</v>
      </c>
      <c r="R847" s="21">
        <f t="shared" si="240"/>
        <v>0</v>
      </c>
      <c r="S847" s="8">
        <v>0</v>
      </c>
      <c r="T847" s="21" t="s">
        <v>4</v>
      </c>
      <c r="U847" s="21" t="str">
        <f t="shared" si="253"/>
        <v>.</v>
      </c>
      <c r="V847" s="3" t="s">
        <v>6</v>
      </c>
      <c r="W847" s="3">
        <v>1.4</v>
      </c>
      <c r="X847" s="3" t="s">
        <v>244</v>
      </c>
      <c r="Y847" s="14">
        <v>2</v>
      </c>
      <c r="Z847" s="14">
        <v>1</v>
      </c>
      <c r="AA847" s="14">
        <v>0</v>
      </c>
      <c r="AB847" s="23">
        <f t="shared" si="256"/>
        <v>0</v>
      </c>
      <c r="AC847" s="3" t="s">
        <v>332</v>
      </c>
      <c r="AD847" s="25">
        <v>1</v>
      </c>
      <c r="AE847" s="20">
        <f t="shared" si="245"/>
        <v>0</v>
      </c>
      <c r="AF847" s="20">
        <f t="shared" si="246"/>
        <v>0</v>
      </c>
      <c r="AG847" s="20">
        <f t="shared" si="252"/>
        <v>1</v>
      </c>
      <c r="AH847" s="20">
        <f t="shared" si="247"/>
        <v>0</v>
      </c>
      <c r="AI847" s="20">
        <f t="shared" si="248"/>
        <v>70.710678118654755</v>
      </c>
      <c r="AJ847" s="20">
        <f t="shared" si="249"/>
        <v>-70.710678118654741</v>
      </c>
      <c r="AK847" s="20">
        <f t="shared" si="250"/>
        <v>0</v>
      </c>
      <c r="AL847" s="19">
        <v>100</v>
      </c>
      <c r="AM847" s="23">
        <f t="shared" si="251"/>
        <v>30.48</v>
      </c>
      <c r="AN847" s="19">
        <v>2.3561944901923448</v>
      </c>
    </row>
    <row r="848" spans="1:40" ht="13.5" thickBot="1" x14ac:dyDescent="0.25">
      <c r="A848" s="5">
        <v>42575</v>
      </c>
      <c r="B848" s="3">
        <v>82</v>
      </c>
      <c r="C848" s="26" t="s">
        <v>359</v>
      </c>
      <c r="D848" s="6">
        <v>0.58402777777777781</v>
      </c>
      <c r="E848" s="13">
        <v>14</v>
      </c>
      <c r="F848" s="13">
        <f t="shared" si="241"/>
        <v>466</v>
      </c>
      <c r="G848" s="3" t="s">
        <v>4</v>
      </c>
      <c r="H848" s="3" t="s">
        <v>4</v>
      </c>
      <c r="I848" s="3">
        <v>31.7</v>
      </c>
      <c r="J848" s="20" t="str">
        <f t="shared" si="242"/>
        <v>.</v>
      </c>
      <c r="K848" s="20" t="str">
        <f t="shared" si="243"/>
        <v>.</v>
      </c>
      <c r="L848" s="20" t="str">
        <f t="shared" si="254"/>
        <v>.</v>
      </c>
      <c r="M848" s="3">
        <v>135</v>
      </c>
      <c r="N848" s="20" t="str">
        <f>IF(B848=B847, N847, IF(M848=".",".",IF(M848&lt;22.5,"N",IF(M848&lt;67.5,"NE",IF(M848&lt;112.5,"E",IF(M848&lt;157.5,"SE",IF(M848&lt;202.5,"S",IF(M848&lt;247.5,"SW",IF(M848&lt;292.5,"W",IF(M848&lt;337.5,"NW","N"))))))))))</f>
        <v>NE</v>
      </c>
      <c r="O848" s="20" t="str">
        <f t="shared" si="244"/>
        <v>.</v>
      </c>
      <c r="P848" s="20" t="str">
        <f t="shared" si="255"/>
        <v>.</v>
      </c>
      <c r="Q848" s="21">
        <f t="shared" si="239"/>
        <v>0</v>
      </c>
      <c r="R848" s="21">
        <f t="shared" si="240"/>
        <v>0</v>
      </c>
      <c r="S848" s="8">
        <v>0</v>
      </c>
      <c r="T848" s="21" t="s">
        <v>4</v>
      </c>
      <c r="U848" s="21" t="str">
        <f t="shared" si="253"/>
        <v>.</v>
      </c>
      <c r="V848" s="3" t="s">
        <v>6</v>
      </c>
      <c r="W848" s="3">
        <v>1.2</v>
      </c>
      <c r="X848" s="3" t="s">
        <v>4</v>
      </c>
      <c r="Y848" s="14">
        <v>2</v>
      </c>
      <c r="Z848" s="14">
        <v>1</v>
      </c>
      <c r="AA848" s="14">
        <v>0</v>
      </c>
      <c r="AB848" s="23">
        <f t="shared" si="256"/>
        <v>0</v>
      </c>
      <c r="AC848" s="3" t="s">
        <v>332</v>
      </c>
      <c r="AD848" s="25">
        <v>1</v>
      </c>
      <c r="AE848" s="20">
        <f t="shared" si="245"/>
        <v>0</v>
      </c>
      <c r="AF848" s="20">
        <f t="shared" si="246"/>
        <v>0</v>
      </c>
      <c r="AG848" s="20">
        <f t="shared" si="252"/>
        <v>1</v>
      </c>
      <c r="AH848" s="20">
        <f t="shared" si="247"/>
        <v>0</v>
      </c>
      <c r="AI848" s="20">
        <f t="shared" si="248"/>
        <v>70.710678118654755</v>
      </c>
      <c r="AJ848" s="20">
        <f t="shared" si="249"/>
        <v>-70.710678118654741</v>
      </c>
      <c r="AK848" s="20">
        <f t="shared" si="250"/>
        <v>0</v>
      </c>
      <c r="AL848" s="19">
        <v>100</v>
      </c>
      <c r="AM848" s="23">
        <f t="shared" si="251"/>
        <v>30.48</v>
      </c>
      <c r="AN848" s="19">
        <v>2.3561944901923448</v>
      </c>
    </row>
    <row r="849" spans="1:40" ht="13.5" thickBot="1" x14ac:dyDescent="0.25">
      <c r="A849" s="5">
        <v>42575</v>
      </c>
      <c r="B849" s="3">
        <v>82</v>
      </c>
      <c r="C849" s="26" t="s">
        <v>359</v>
      </c>
      <c r="D849" s="6">
        <v>0.62569444444444444</v>
      </c>
      <c r="E849" s="13">
        <v>15</v>
      </c>
      <c r="F849" s="13">
        <f t="shared" si="241"/>
        <v>526</v>
      </c>
      <c r="G849" s="3" t="s">
        <v>4</v>
      </c>
      <c r="H849" s="3" t="s">
        <v>4</v>
      </c>
      <c r="I849" s="3">
        <v>29.7</v>
      </c>
      <c r="J849" s="20" t="str">
        <f t="shared" si="242"/>
        <v>.</v>
      </c>
      <c r="K849" s="20" t="str">
        <f t="shared" si="243"/>
        <v>.</v>
      </c>
      <c r="L849" s="20" t="str">
        <f t="shared" si="254"/>
        <v>.</v>
      </c>
      <c r="M849" s="3">
        <v>135</v>
      </c>
      <c r="N849" s="20" t="str">
        <f>IF(B849=B849, N848, IF(M849=".",".",IF(M849&lt;22.5,"N",IF(M849&lt;67.5,"NE",IF(M849&lt;112.5,"E",IF(M849&lt;157.5,"SE",IF(M849&lt;202.5,"S",IF(M849&lt;247.5,"SW",IF(M849&lt;292.5,"W",IF(M849&lt;337.5,"NW","N"))))))))))</f>
        <v>NE</v>
      </c>
      <c r="O849" s="20" t="str">
        <f t="shared" si="244"/>
        <v>.</v>
      </c>
      <c r="P849" s="20" t="str">
        <f t="shared" si="255"/>
        <v>.</v>
      </c>
      <c r="Q849" s="21">
        <f t="shared" si="239"/>
        <v>0</v>
      </c>
      <c r="R849" s="21">
        <f t="shared" si="240"/>
        <v>0</v>
      </c>
      <c r="S849" s="8">
        <v>0</v>
      </c>
      <c r="T849" s="21" t="s">
        <v>4</v>
      </c>
      <c r="U849" s="21" t="str">
        <f t="shared" si="253"/>
        <v>.</v>
      </c>
      <c r="V849" s="3" t="s">
        <v>8</v>
      </c>
      <c r="W849" s="3">
        <v>4.5</v>
      </c>
      <c r="X849" s="3" t="s">
        <v>115</v>
      </c>
      <c r="Y849" s="14">
        <v>2</v>
      </c>
      <c r="Z849" s="14">
        <v>1</v>
      </c>
      <c r="AA849" s="14">
        <v>0</v>
      </c>
      <c r="AB849" s="23">
        <f t="shared" si="256"/>
        <v>0</v>
      </c>
      <c r="AC849" s="3" t="s">
        <v>332</v>
      </c>
      <c r="AD849" s="25">
        <v>1</v>
      </c>
      <c r="AE849" s="20">
        <f t="shared" si="245"/>
        <v>0</v>
      </c>
      <c r="AF849" s="20">
        <f t="shared" si="246"/>
        <v>0</v>
      </c>
      <c r="AG849" s="20">
        <f t="shared" si="252"/>
        <v>1</v>
      </c>
      <c r="AH849" s="20">
        <f t="shared" si="247"/>
        <v>0</v>
      </c>
      <c r="AI849" s="20">
        <f t="shared" si="248"/>
        <v>70.710678118654755</v>
      </c>
      <c r="AJ849" s="20">
        <f t="shared" si="249"/>
        <v>-70.710678118654741</v>
      </c>
      <c r="AK849" s="20">
        <f t="shared" si="250"/>
        <v>0</v>
      </c>
      <c r="AL849" s="19">
        <v>100</v>
      </c>
      <c r="AM849" s="23">
        <f t="shared" si="251"/>
        <v>30.48</v>
      </c>
      <c r="AN849" s="19">
        <v>2.3561944901923448</v>
      </c>
    </row>
    <row r="850" spans="1:40" ht="13.5" thickBot="1" x14ac:dyDescent="0.25">
      <c r="A850" s="5">
        <v>42575</v>
      </c>
      <c r="B850" s="3">
        <v>82</v>
      </c>
      <c r="C850" s="26" t="s">
        <v>359</v>
      </c>
      <c r="D850" s="6">
        <v>0.66388888888888886</v>
      </c>
      <c r="E850" s="13">
        <v>16</v>
      </c>
      <c r="F850" s="13">
        <f t="shared" si="241"/>
        <v>581</v>
      </c>
      <c r="G850" s="3">
        <v>32.4</v>
      </c>
      <c r="H850" s="3" t="s">
        <v>365</v>
      </c>
      <c r="I850" s="3">
        <v>30.7</v>
      </c>
      <c r="J850" s="20" t="str">
        <f t="shared" si="242"/>
        <v>.</v>
      </c>
      <c r="K850" s="20" t="str">
        <f t="shared" si="243"/>
        <v>.</v>
      </c>
      <c r="L850" s="20" t="str">
        <f t="shared" si="254"/>
        <v>.</v>
      </c>
      <c r="M850" s="3">
        <v>135</v>
      </c>
      <c r="N850" s="20" t="str">
        <f>IF(B850=B849, N849, IF(M850=".",".",IF(M850&lt;22.5,"N",IF(M850&lt;67.5,"NE",IF(M850&lt;112.5,"E",IF(M850&lt;157.5,"SE",IF(M850&lt;202.5,"S",IF(M850&lt;247.5,"SW",IF(M850&lt;292.5,"W",IF(M850&lt;337.5,"NW","N"))))))))))</f>
        <v>NE</v>
      </c>
      <c r="O850" s="20" t="str">
        <f t="shared" si="244"/>
        <v>.</v>
      </c>
      <c r="P850" s="20" t="str">
        <f t="shared" si="255"/>
        <v>.</v>
      </c>
      <c r="Q850" s="21">
        <f t="shared" si="239"/>
        <v>0</v>
      </c>
      <c r="R850" s="21">
        <f t="shared" si="240"/>
        <v>0</v>
      </c>
      <c r="S850" s="8">
        <v>0</v>
      </c>
      <c r="T850" s="21">
        <f>SQRT((AJ850-AJ840)^2+(AI850-AI840)^2)</f>
        <v>0</v>
      </c>
      <c r="U850" s="21">
        <f t="shared" si="253"/>
        <v>0</v>
      </c>
      <c r="V850" s="3" t="s">
        <v>110</v>
      </c>
      <c r="W850" s="3">
        <v>5.5</v>
      </c>
      <c r="X850" s="3" t="s">
        <v>247</v>
      </c>
      <c r="Y850" s="14">
        <v>2</v>
      </c>
      <c r="Z850" s="14">
        <v>1</v>
      </c>
      <c r="AA850" s="14">
        <v>0</v>
      </c>
      <c r="AB850" s="23">
        <f t="shared" si="256"/>
        <v>0</v>
      </c>
      <c r="AC850" s="3" t="s">
        <v>332</v>
      </c>
      <c r="AD850" s="25">
        <v>1</v>
      </c>
      <c r="AE850" s="20">
        <f t="shared" si="245"/>
        <v>0</v>
      </c>
      <c r="AF850" s="20">
        <f t="shared" si="246"/>
        <v>0</v>
      </c>
      <c r="AG850" s="20">
        <f t="shared" si="252"/>
        <v>1</v>
      </c>
      <c r="AH850" s="20">
        <f t="shared" si="247"/>
        <v>0</v>
      </c>
      <c r="AI850" s="20">
        <f t="shared" si="248"/>
        <v>70.710678118654755</v>
      </c>
      <c r="AJ850" s="20">
        <f t="shared" si="249"/>
        <v>-70.710678118654741</v>
      </c>
      <c r="AK850" s="20">
        <f t="shared" si="250"/>
        <v>0</v>
      </c>
      <c r="AL850" s="19">
        <v>100</v>
      </c>
      <c r="AM850" s="23">
        <f t="shared" si="251"/>
        <v>30.48</v>
      </c>
      <c r="AN850" s="19">
        <v>2.3561944901923448</v>
      </c>
    </row>
    <row r="851" spans="1:40" ht="13.5" thickBot="1" x14ac:dyDescent="0.25">
      <c r="A851" s="5">
        <v>42575</v>
      </c>
      <c r="B851" s="3">
        <v>83</v>
      </c>
      <c r="C851" s="26" t="s">
        <v>359</v>
      </c>
      <c r="D851" s="6">
        <v>0.26458333333333334</v>
      </c>
      <c r="E851" s="13">
        <v>6</v>
      </c>
      <c r="F851" s="13">
        <f t="shared" si="241"/>
        <v>0</v>
      </c>
      <c r="G851" s="3" t="s">
        <v>4</v>
      </c>
      <c r="H851" s="3" t="s">
        <v>4</v>
      </c>
      <c r="I851" s="3">
        <v>21.8</v>
      </c>
      <c r="J851" s="20" t="str">
        <f t="shared" si="242"/>
        <v>.</v>
      </c>
      <c r="K851" s="20" t="str">
        <f t="shared" si="243"/>
        <v>.</v>
      </c>
      <c r="L851" s="20" t="str">
        <f t="shared" si="254"/>
        <v>.</v>
      </c>
      <c r="M851" s="3">
        <v>315</v>
      </c>
      <c r="N851" s="20" t="str">
        <f>IF(B851=B851, N850, IF(M851=".",".",IF(M851&lt;22.5,"N",IF(M851&lt;67.5,"NE",IF(M851&lt;112.5,"E",IF(M851&lt;157.5,"SE",IF(M851&lt;202.5,"S",IF(M851&lt;247.5,"SW",IF(M851&lt;292.5,"W",IF(M851&lt;337.5,"NW","N"))))))))))</f>
        <v>NE</v>
      </c>
      <c r="O851" s="20" t="str">
        <f t="shared" si="244"/>
        <v>.</v>
      </c>
      <c r="P851" s="20" t="str">
        <f t="shared" si="255"/>
        <v>.</v>
      </c>
      <c r="Q851" s="21">
        <f t="shared" si="239"/>
        <v>0</v>
      </c>
      <c r="R851" s="21">
        <f t="shared" si="240"/>
        <v>0</v>
      </c>
      <c r="S851" s="8">
        <v>0</v>
      </c>
      <c r="T851" s="21" t="s">
        <v>4</v>
      </c>
      <c r="U851" s="21" t="str">
        <f t="shared" si="253"/>
        <v>.</v>
      </c>
      <c r="V851" s="3" t="s">
        <v>8</v>
      </c>
      <c r="W851" s="3">
        <v>0</v>
      </c>
      <c r="X851" s="3" t="s">
        <v>4</v>
      </c>
      <c r="Y851" s="14">
        <v>2</v>
      </c>
      <c r="Z851" s="14">
        <v>1</v>
      </c>
      <c r="AA851" s="14">
        <v>0</v>
      </c>
      <c r="AB851" s="23">
        <f t="shared" si="256"/>
        <v>0</v>
      </c>
      <c r="AC851" s="3" t="s">
        <v>333</v>
      </c>
      <c r="AD851" s="25">
        <v>1</v>
      </c>
      <c r="AE851" s="20" t="str">
        <f t="shared" si="245"/>
        <v>.</v>
      </c>
      <c r="AF851" s="20" t="str">
        <f t="shared" si="246"/>
        <v>.</v>
      </c>
      <c r="AG851" s="20" t="str">
        <f t="shared" si="252"/>
        <v>.</v>
      </c>
      <c r="AH851" s="20" t="str">
        <f t="shared" si="247"/>
        <v>.</v>
      </c>
      <c r="AI851" s="20">
        <f t="shared" si="248"/>
        <v>-70.710678118654769</v>
      </c>
      <c r="AJ851" s="20">
        <f t="shared" si="249"/>
        <v>70.710678118654741</v>
      </c>
      <c r="AK851" s="20" t="str">
        <f t="shared" si="250"/>
        <v>.</v>
      </c>
      <c r="AL851" s="19">
        <v>100</v>
      </c>
      <c r="AM851" s="23">
        <f t="shared" si="251"/>
        <v>30.48</v>
      </c>
      <c r="AN851" s="19">
        <v>5.497787143782138</v>
      </c>
    </row>
    <row r="852" spans="1:40" ht="13.5" thickBot="1" x14ac:dyDescent="0.25">
      <c r="A852" s="5">
        <v>42575</v>
      </c>
      <c r="B852" s="3">
        <v>83</v>
      </c>
      <c r="C852" s="26" t="s">
        <v>359</v>
      </c>
      <c r="D852" s="6">
        <v>0.30763888888888891</v>
      </c>
      <c r="E852" s="13">
        <v>7</v>
      </c>
      <c r="F852" s="13">
        <f t="shared" si="241"/>
        <v>62.000000000000021</v>
      </c>
      <c r="G852" s="3" t="s">
        <v>4</v>
      </c>
      <c r="H852" s="3" t="s">
        <v>4</v>
      </c>
      <c r="I852" s="3">
        <v>23.3</v>
      </c>
      <c r="J852" s="20" t="str">
        <f t="shared" si="242"/>
        <v>.</v>
      </c>
      <c r="K852" s="20" t="str">
        <f t="shared" si="243"/>
        <v>.</v>
      </c>
      <c r="L852" s="20" t="str">
        <f t="shared" si="254"/>
        <v>.</v>
      </c>
      <c r="M852" s="3">
        <v>315</v>
      </c>
      <c r="N852" s="20" t="str">
        <f>IF(B852=B851, N851, IF(M852=".",".",IF(M852&lt;22.5,"N",IF(M852&lt;67.5,"NE",IF(M852&lt;112.5,"E",IF(M852&lt;157.5,"SE",IF(M852&lt;202.5,"S",IF(M852&lt;247.5,"SW",IF(M852&lt;292.5,"W",IF(M852&lt;337.5,"NW","N"))))))))))</f>
        <v>NE</v>
      </c>
      <c r="O852" s="20" t="str">
        <f t="shared" si="244"/>
        <v>.</v>
      </c>
      <c r="P852" s="20" t="str">
        <f t="shared" si="255"/>
        <v>.</v>
      </c>
      <c r="Q852" s="21">
        <f t="shared" ref="Q852:Q915" si="257">IF(AN852=".",".",IF(B852=B851,SQRT((AI852-AI851)^2+(AJ852-AJ851)^2),0))</f>
        <v>0</v>
      </c>
      <c r="R852" s="21">
        <f t="shared" ref="R852:R915" si="258">IF(AN852=".",".",IF(B852=B851,Q852+R851,0))</f>
        <v>0</v>
      </c>
      <c r="S852" s="8">
        <v>0</v>
      </c>
      <c r="T852" s="21" t="s">
        <v>4</v>
      </c>
      <c r="U852" s="21" t="str">
        <f t="shared" si="253"/>
        <v>.</v>
      </c>
      <c r="V852" s="3" t="s">
        <v>8</v>
      </c>
      <c r="W852" s="3">
        <v>0</v>
      </c>
      <c r="X852" s="3" t="s">
        <v>188</v>
      </c>
      <c r="Y852" s="14">
        <v>2</v>
      </c>
      <c r="Z852" s="14">
        <v>1</v>
      </c>
      <c r="AA852" s="14">
        <v>0</v>
      </c>
      <c r="AB852" s="23">
        <f t="shared" si="256"/>
        <v>0</v>
      </c>
      <c r="AC852" s="3" t="s">
        <v>333</v>
      </c>
      <c r="AD852" s="25">
        <v>1</v>
      </c>
      <c r="AE852" s="20">
        <f t="shared" si="245"/>
        <v>0</v>
      </c>
      <c r="AF852" s="20">
        <f t="shared" si="246"/>
        <v>0</v>
      </c>
      <c r="AG852" s="20">
        <f t="shared" si="252"/>
        <v>1</v>
      </c>
      <c r="AH852" s="20">
        <f t="shared" si="247"/>
        <v>0</v>
      </c>
      <c r="AI852" s="20">
        <f t="shared" si="248"/>
        <v>-70.710678118654769</v>
      </c>
      <c r="AJ852" s="20">
        <f t="shared" si="249"/>
        <v>70.710678118654741</v>
      </c>
      <c r="AK852" s="20">
        <f t="shared" si="250"/>
        <v>0</v>
      </c>
      <c r="AL852" s="19">
        <v>100</v>
      </c>
      <c r="AM852" s="23">
        <f t="shared" si="251"/>
        <v>30.48</v>
      </c>
      <c r="AN852" s="19">
        <v>5.497787143782138</v>
      </c>
    </row>
    <row r="853" spans="1:40" ht="13.5" thickBot="1" x14ac:dyDescent="0.25">
      <c r="A853" s="5">
        <v>42575</v>
      </c>
      <c r="B853" s="3">
        <v>83</v>
      </c>
      <c r="C853" s="26" t="s">
        <v>359</v>
      </c>
      <c r="D853" s="6">
        <v>0.3430555555555555</v>
      </c>
      <c r="E853" s="13">
        <v>8</v>
      </c>
      <c r="F853" s="13">
        <f t="shared" si="241"/>
        <v>112.99999999999991</v>
      </c>
      <c r="G853" s="3" t="s">
        <v>4</v>
      </c>
      <c r="H853" s="3" t="s">
        <v>4</v>
      </c>
      <c r="I853" s="3">
        <v>22.6</v>
      </c>
      <c r="J853" s="20" t="str">
        <f t="shared" si="242"/>
        <v>.</v>
      </c>
      <c r="K853" s="20" t="str">
        <f t="shared" si="243"/>
        <v>.</v>
      </c>
      <c r="L853" s="20" t="str">
        <f t="shared" si="254"/>
        <v>.</v>
      </c>
      <c r="M853" s="3">
        <v>315</v>
      </c>
      <c r="N853" s="20" t="str">
        <f>IF(B853=B853, N852, IF(M853=".",".",IF(M853&lt;22.5,"N",IF(M853&lt;67.5,"NE",IF(M853&lt;112.5,"E",IF(M853&lt;157.5,"SE",IF(M853&lt;202.5,"S",IF(M853&lt;247.5,"SW",IF(M853&lt;292.5,"W",IF(M853&lt;337.5,"NW","N"))))))))))</f>
        <v>NE</v>
      </c>
      <c r="O853" s="20" t="str">
        <f t="shared" si="244"/>
        <v>.</v>
      </c>
      <c r="P853" s="20" t="str">
        <f t="shared" si="255"/>
        <v>.</v>
      </c>
      <c r="Q853" s="21">
        <f t="shared" si="257"/>
        <v>0</v>
      </c>
      <c r="R853" s="21">
        <f t="shared" si="258"/>
        <v>0</v>
      </c>
      <c r="S853" s="8">
        <v>0</v>
      </c>
      <c r="T853" s="21" t="s">
        <v>4</v>
      </c>
      <c r="U853" s="21" t="str">
        <f t="shared" si="253"/>
        <v>.</v>
      </c>
      <c r="V853" s="3" t="s">
        <v>8</v>
      </c>
      <c r="W853" s="3">
        <v>0.4</v>
      </c>
      <c r="X853" s="3" t="s">
        <v>108</v>
      </c>
      <c r="Y853" s="14">
        <v>2</v>
      </c>
      <c r="Z853" s="14">
        <v>1</v>
      </c>
      <c r="AA853" s="14">
        <v>0</v>
      </c>
      <c r="AB853" s="23">
        <f t="shared" si="256"/>
        <v>0</v>
      </c>
      <c r="AC853" s="3" t="s">
        <v>333</v>
      </c>
      <c r="AD853" s="25">
        <v>1</v>
      </c>
      <c r="AE853" s="20">
        <f t="shared" si="245"/>
        <v>0</v>
      </c>
      <c r="AF853" s="20">
        <f t="shared" si="246"/>
        <v>0</v>
      </c>
      <c r="AG853" s="20">
        <f t="shared" si="252"/>
        <v>1</v>
      </c>
      <c r="AH853" s="20">
        <f t="shared" si="247"/>
        <v>0</v>
      </c>
      <c r="AI853" s="20">
        <f t="shared" si="248"/>
        <v>-70.710678118654769</v>
      </c>
      <c r="AJ853" s="20">
        <f t="shared" si="249"/>
        <v>70.710678118654741</v>
      </c>
      <c r="AK853" s="20">
        <f t="shared" si="250"/>
        <v>0</v>
      </c>
      <c r="AL853" s="19">
        <v>100</v>
      </c>
      <c r="AM853" s="23">
        <f t="shared" si="251"/>
        <v>30.48</v>
      </c>
      <c r="AN853" s="19">
        <v>5.497787143782138</v>
      </c>
    </row>
    <row r="854" spans="1:40" ht="13.5" thickBot="1" x14ac:dyDescent="0.25">
      <c r="A854" s="5">
        <v>42575</v>
      </c>
      <c r="B854" s="3">
        <v>83</v>
      </c>
      <c r="C854" s="26" t="s">
        <v>359</v>
      </c>
      <c r="D854" s="6">
        <v>0.38125000000000003</v>
      </c>
      <c r="E854" s="13">
        <v>9</v>
      </c>
      <c r="F854" s="13">
        <f t="shared" si="241"/>
        <v>168.00000000000006</v>
      </c>
      <c r="G854" s="3" t="s">
        <v>4</v>
      </c>
      <c r="H854" s="3" t="s">
        <v>4</v>
      </c>
      <c r="I854" s="3">
        <v>24.1</v>
      </c>
      <c r="J854" s="20" t="str">
        <f t="shared" si="242"/>
        <v>.</v>
      </c>
      <c r="K854" s="20" t="str">
        <f t="shared" si="243"/>
        <v>.</v>
      </c>
      <c r="L854" s="20" t="str">
        <f t="shared" si="254"/>
        <v>.</v>
      </c>
      <c r="M854" s="3">
        <v>315</v>
      </c>
      <c r="N854" s="20" t="str">
        <f>IF(B854=B853, N853, IF(M854=".",".",IF(M854&lt;22.5,"N",IF(M854&lt;67.5,"NE",IF(M854&lt;112.5,"E",IF(M854&lt;157.5,"SE",IF(M854&lt;202.5,"S",IF(M854&lt;247.5,"SW",IF(M854&lt;292.5,"W",IF(M854&lt;337.5,"NW","N"))))))))))</f>
        <v>NE</v>
      </c>
      <c r="O854" s="20" t="str">
        <f t="shared" si="244"/>
        <v>.</v>
      </c>
      <c r="P854" s="20" t="str">
        <f t="shared" si="255"/>
        <v>.</v>
      </c>
      <c r="Q854" s="21">
        <f t="shared" si="257"/>
        <v>0</v>
      </c>
      <c r="R854" s="21">
        <f t="shared" si="258"/>
        <v>0</v>
      </c>
      <c r="S854" s="8">
        <v>0</v>
      </c>
      <c r="T854" s="21" t="s">
        <v>4</v>
      </c>
      <c r="U854" s="21" t="str">
        <f t="shared" si="253"/>
        <v>.</v>
      </c>
      <c r="V854" s="3" t="s">
        <v>8</v>
      </c>
      <c r="W854" s="3">
        <v>0</v>
      </c>
      <c r="X854" s="3" t="s">
        <v>6</v>
      </c>
      <c r="Y854" s="14">
        <v>2</v>
      </c>
      <c r="Z854" s="14">
        <v>1</v>
      </c>
      <c r="AA854" s="14">
        <v>0</v>
      </c>
      <c r="AB854" s="23">
        <f t="shared" si="256"/>
        <v>0</v>
      </c>
      <c r="AC854" s="3" t="s">
        <v>333</v>
      </c>
      <c r="AD854" s="25">
        <v>1</v>
      </c>
      <c r="AE854" s="20">
        <f t="shared" si="245"/>
        <v>0</v>
      </c>
      <c r="AF854" s="20">
        <f t="shared" si="246"/>
        <v>0</v>
      </c>
      <c r="AG854" s="20">
        <f t="shared" si="252"/>
        <v>1</v>
      </c>
      <c r="AH854" s="20">
        <f t="shared" si="247"/>
        <v>0</v>
      </c>
      <c r="AI854" s="20">
        <f t="shared" si="248"/>
        <v>-70.710678118654769</v>
      </c>
      <c r="AJ854" s="20">
        <f t="shared" si="249"/>
        <v>70.710678118654741</v>
      </c>
      <c r="AK854" s="20">
        <f t="shared" si="250"/>
        <v>0</v>
      </c>
      <c r="AL854" s="19">
        <v>100</v>
      </c>
      <c r="AM854" s="23">
        <f t="shared" si="251"/>
        <v>30.48</v>
      </c>
      <c r="AN854" s="19">
        <v>5.497787143782138</v>
      </c>
    </row>
    <row r="855" spans="1:40" ht="13.5" thickBot="1" x14ac:dyDescent="0.25">
      <c r="A855" s="5">
        <v>42575</v>
      </c>
      <c r="B855" s="3">
        <v>83</v>
      </c>
      <c r="C855" s="26" t="s">
        <v>359</v>
      </c>
      <c r="D855" s="6">
        <v>0.42291666666666666</v>
      </c>
      <c r="E855" s="13">
        <v>10</v>
      </c>
      <c r="F855" s="13">
        <f t="shared" si="241"/>
        <v>228</v>
      </c>
      <c r="G855" s="3" t="s">
        <v>4</v>
      </c>
      <c r="H855" s="3" t="s">
        <v>4</v>
      </c>
      <c r="I855" s="3">
        <v>24.2</v>
      </c>
      <c r="J855" s="20" t="str">
        <f t="shared" si="242"/>
        <v>.</v>
      </c>
      <c r="K855" s="20" t="str">
        <f t="shared" si="243"/>
        <v>.</v>
      </c>
      <c r="L855" s="20" t="str">
        <f t="shared" si="254"/>
        <v>.</v>
      </c>
      <c r="M855" s="3">
        <v>315</v>
      </c>
      <c r="N855" s="20" t="str">
        <f>IF(B855=B855, N854, IF(M855=".",".",IF(M855&lt;22.5,"N",IF(M855&lt;67.5,"NE",IF(M855&lt;112.5,"E",IF(M855&lt;157.5,"SE",IF(M855&lt;202.5,"S",IF(M855&lt;247.5,"SW",IF(M855&lt;292.5,"W",IF(M855&lt;337.5,"NW","N"))))))))))</f>
        <v>NE</v>
      </c>
      <c r="O855" s="20" t="str">
        <f t="shared" si="244"/>
        <v>.</v>
      </c>
      <c r="P855" s="20" t="str">
        <f t="shared" si="255"/>
        <v>.</v>
      </c>
      <c r="Q855" s="21">
        <f t="shared" si="257"/>
        <v>0</v>
      </c>
      <c r="R855" s="21">
        <f t="shared" si="258"/>
        <v>0</v>
      </c>
      <c r="S855" s="8">
        <v>0</v>
      </c>
      <c r="T855" s="21" t="s">
        <v>4</v>
      </c>
      <c r="U855" s="21" t="str">
        <f t="shared" si="253"/>
        <v>.</v>
      </c>
      <c r="V855" s="3" t="s">
        <v>8</v>
      </c>
      <c r="W855" s="3">
        <v>1</v>
      </c>
      <c r="X855" s="3" t="s">
        <v>4</v>
      </c>
      <c r="Y855" s="14">
        <v>2</v>
      </c>
      <c r="Z855" s="14">
        <v>1</v>
      </c>
      <c r="AA855" s="14">
        <v>0</v>
      </c>
      <c r="AB855" s="23">
        <f t="shared" si="256"/>
        <v>0</v>
      </c>
      <c r="AC855" s="3" t="s">
        <v>333</v>
      </c>
      <c r="AD855" s="25">
        <v>1</v>
      </c>
      <c r="AE855" s="20">
        <f t="shared" si="245"/>
        <v>0</v>
      </c>
      <c r="AF855" s="20">
        <f t="shared" si="246"/>
        <v>0</v>
      </c>
      <c r="AG855" s="20">
        <f t="shared" si="252"/>
        <v>1</v>
      </c>
      <c r="AH855" s="20">
        <f t="shared" si="247"/>
        <v>0</v>
      </c>
      <c r="AI855" s="20">
        <f t="shared" si="248"/>
        <v>-70.710678118654769</v>
      </c>
      <c r="AJ855" s="20">
        <f t="shared" si="249"/>
        <v>70.710678118654741</v>
      </c>
      <c r="AK855" s="20">
        <f t="shared" si="250"/>
        <v>0</v>
      </c>
      <c r="AL855" s="19">
        <v>100</v>
      </c>
      <c r="AM855" s="23">
        <f t="shared" si="251"/>
        <v>30.48</v>
      </c>
      <c r="AN855" s="19">
        <v>5.497787143782138</v>
      </c>
    </row>
    <row r="856" spans="1:40" ht="13.5" thickBot="1" x14ac:dyDescent="0.25">
      <c r="A856" s="5">
        <v>42575</v>
      </c>
      <c r="B856" s="3">
        <v>83</v>
      </c>
      <c r="C856" s="26" t="s">
        <v>359</v>
      </c>
      <c r="D856" s="6">
        <v>0.46736111111111112</v>
      </c>
      <c r="E856" s="13">
        <v>11</v>
      </c>
      <c r="F856" s="13">
        <f t="shared" si="241"/>
        <v>292</v>
      </c>
      <c r="G856" s="3" t="s">
        <v>4</v>
      </c>
      <c r="H856" s="3" t="s">
        <v>4</v>
      </c>
      <c r="I856" s="3">
        <v>24.3</v>
      </c>
      <c r="J856" s="20" t="str">
        <f t="shared" si="242"/>
        <v>.</v>
      </c>
      <c r="K856" s="20" t="str">
        <f t="shared" si="243"/>
        <v>.</v>
      </c>
      <c r="L856" s="20" t="str">
        <f t="shared" si="254"/>
        <v>.</v>
      </c>
      <c r="M856" s="3">
        <v>315</v>
      </c>
      <c r="N856" s="20" t="str">
        <f>IF(B856=B855, N855, IF(M856=".",".",IF(M856&lt;22.5,"N",IF(M856&lt;67.5,"NE",IF(M856&lt;112.5,"E",IF(M856&lt;157.5,"SE",IF(M856&lt;202.5,"S",IF(M856&lt;247.5,"SW",IF(M856&lt;292.5,"W",IF(M856&lt;337.5,"NW","N"))))))))))</f>
        <v>NE</v>
      </c>
      <c r="O856" s="20" t="str">
        <f t="shared" si="244"/>
        <v>.</v>
      </c>
      <c r="P856" s="20" t="str">
        <f t="shared" si="255"/>
        <v>.</v>
      </c>
      <c r="Q856" s="21">
        <f t="shared" si="257"/>
        <v>0</v>
      </c>
      <c r="R856" s="21">
        <f t="shared" si="258"/>
        <v>0</v>
      </c>
      <c r="S856" s="8">
        <v>0</v>
      </c>
      <c r="T856" s="21" t="s">
        <v>4</v>
      </c>
      <c r="U856" s="21" t="str">
        <f t="shared" si="253"/>
        <v>.</v>
      </c>
      <c r="V856" s="3" t="s">
        <v>8</v>
      </c>
      <c r="W856" s="3">
        <v>0.3</v>
      </c>
      <c r="X856" s="3" t="s">
        <v>6</v>
      </c>
      <c r="Y856" s="14">
        <v>2</v>
      </c>
      <c r="Z856" s="14">
        <v>1</v>
      </c>
      <c r="AA856" s="14">
        <v>0</v>
      </c>
      <c r="AB856" s="23">
        <f t="shared" si="256"/>
        <v>0</v>
      </c>
      <c r="AC856" s="3" t="s">
        <v>333</v>
      </c>
      <c r="AD856" s="25">
        <v>1</v>
      </c>
      <c r="AE856" s="20">
        <f t="shared" si="245"/>
        <v>0</v>
      </c>
      <c r="AF856" s="20">
        <f t="shared" si="246"/>
        <v>0</v>
      </c>
      <c r="AG856" s="20">
        <f t="shared" si="252"/>
        <v>1</v>
      </c>
      <c r="AH856" s="20">
        <f t="shared" si="247"/>
        <v>0</v>
      </c>
      <c r="AI856" s="20">
        <f t="shared" si="248"/>
        <v>-70.710678118654769</v>
      </c>
      <c r="AJ856" s="20">
        <f t="shared" si="249"/>
        <v>70.710678118654741</v>
      </c>
      <c r="AK856" s="20">
        <f t="shared" si="250"/>
        <v>0</v>
      </c>
      <c r="AL856" s="19">
        <v>100</v>
      </c>
      <c r="AM856" s="23">
        <f t="shared" si="251"/>
        <v>30.48</v>
      </c>
      <c r="AN856" s="19">
        <v>5.497787143782138</v>
      </c>
    </row>
    <row r="857" spans="1:40" ht="13.5" thickBot="1" x14ac:dyDescent="0.25">
      <c r="A857" s="5">
        <v>42575</v>
      </c>
      <c r="B857" s="3">
        <v>83</v>
      </c>
      <c r="C857" s="26" t="s">
        <v>359</v>
      </c>
      <c r="D857" s="6">
        <v>0.50694444444444442</v>
      </c>
      <c r="E857" s="13">
        <v>12</v>
      </c>
      <c r="F857" s="13">
        <f t="shared" si="241"/>
        <v>348.99999999999994</v>
      </c>
      <c r="G857" s="3" t="s">
        <v>4</v>
      </c>
      <c r="H857" s="3" t="s">
        <v>4</v>
      </c>
      <c r="I857" s="3">
        <v>25.7</v>
      </c>
      <c r="J857" s="20" t="str">
        <f t="shared" si="242"/>
        <v>.</v>
      </c>
      <c r="K857" s="20" t="str">
        <f t="shared" si="243"/>
        <v>.</v>
      </c>
      <c r="L857" s="20" t="str">
        <f t="shared" si="254"/>
        <v>.</v>
      </c>
      <c r="M857" s="3">
        <v>315</v>
      </c>
      <c r="N857" s="20" t="str">
        <f>IF(B857=B856, N856, IF(M857=".",".",IF(M857&lt;22.5,"N",IF(M857&lt;67.5,"NE",IF(M857&lt;112.5,"E",IF(M857&lt;157.5,"SE",IF(M857&lt;202.5,"S",IF(M857&lt;247.5,"SW",IF(M857&lt;292.5,"W",IF(M857&lt;337.5,"NW","N"))))))))))</f>
        <v>NE</v>
      </c>
      <c r="O857" s="20" t="str">
        <f t="shared" si="244"/>
        <v>.</v>
      </c>
      <c r="P857" s="20" t="str">
        <f t="shared" si="255"/>
        <v>.</v>
      </c>
      <c r="Q857" s="21">
        <f t="shared" si="257"/>
        <v>0</v>
      </c>
      <c r="R857" s="21">
        <f t="shared" si="258"/>
        <v>0</v>
      </c>
      <c r="S857" s="8">
        <v>0</v>
      </c>
      <c r="T857" s="21" t="s">
        <v>4</v>
      </c>
      <c r="U857" s="21" t="str">
        <f t="shared" si="253"/>
        <v>.</v>
      </c>
      <c r="V857" s="3" t="s">
        <v>8</v>
      </c>
      <c r="W857" s="3">
        <v>0</v>
      </c>
      <c r="X857" s="3" t="s">
        <v>240</v>
      </c>
      <c r="Y857" s="14">
        <v>2</v>
      </c>
      <c r="Z857" s="14">
        <v>1</v>
      </c>
      <c r="AA857" s="14">
        <v>0</v>
      </c>
      <c r="AB857" s="23">
        <f t="shared" si="256"/>
        <v>0</v>
      </c>
      <c r="AC857" s="3" t="s">
        <v>333</v>
      </c>
      <c r="AD857" s="25">
        <v>1</v>
      </c>
      <c r="AE857" s="20">
        <f t="shared" si="245"/>
        <v>0</v>
      </c>
      <c r="AF857" s="20">
        <f t="shared" si="246"/>
        <v>0</v>
      </c>
      <c r="AG857" s="20">
        <f t="shared" si="252"/>
        <v>1</v>
      </c>
      <c r="AH857" s="20">
        <f t="shared" si="247"/>
        <v>0</v>
      </c>
      <c r="AI857" s="20">
        <f t="shared" si="248"/>
        <v>-70.710678118654769</v>
      </c>
      <c r="AJ857" s="20">
        <f t="shared" si="249"/>
        <v>70.710678118654741</v>
      </c>
      <c r="AK857" s="20">
        <f t="shared" si="250"/>
        <v>0</v>
      </c>
      <c r="AL857" s="19">
        <v>100</v>
      </c>
      <c r="AM857" s="23">
        <f t="shared" si="251"/>
        <v>30.48</v>
      </c>
      <c r="AN857" s="19">
        <v>5.497787143782138</v>
      </c>
    </row>
    <row r="858" spans="1:40" ht="13.5" thickBot="1" x14ac:dyDescent="0.25">
      <c r="A858" s="5">
        <v>42575</v>
      </c>
      <c r="B858" s="3">
        <v>83</v>
      </c>
      <c r="C858" s="26" t="s">
        <v>359</v>
      </c>
      <c r="D858" s="6">
        <v>0.5625</v>
      </c>
      <c r="E858" s="13">
        <v>13</v>
      </c>
      <c r="F858" s="13">
        <f t="shared" si="241"/>
        <v>429</v>
      </c>
      <c r="G858" s="3" t="s">
        <v>4</v>
      </c>
      <c r="H858" s="3" t="s">
        <v>4</v>
      </c>
      <c r="I858" s="3">
        <v>32.1</v>
      </c>
      <c r="J858" s="20" t="str">
        <f t="shared" si="242"/>
        <v>.</v>
      </c>
      <c r="K858" s="20" t="str">
        <f t="shared" si="243"/>
        <v>.</v>
      </c>
      <c r="L858" s="20" t="str">
        <f t="shared" si="254"/>
        <v>.</v>
      </c>
      <c r="M858" s="3">
        <v>315</v>
      </c>
      <c r="N858" s="20" t="str">
        <f>IF(B858=B858, N857, IF(M858=".",".",IF(M858&lt;22.5,"N",IF(M858&lt;67.5,"NE",IF(M858&lt;112.5,"E",IF(M858&lt;157.5,"SE",IF(M858&lt;202.5,"S",IF(M858&lt;247.5,"SW",IF(M858&lt;292.5,"W",IF(M858&lt;337.5,"NW","N"))))))))))</f>
        <v>NE</v>
      </c>
      <c r="O858" s="20" t="str">
        <f t="shared" si="244"/>
        <v>.</v>
      </c>
      <c r="P858" s="20" t="str">
        <f t="shared" si="255"/>
        <v>.</v>
      </c>
      <c r="Q858" s="21">
        <f t="shared" si="257"/>
        <v>0</v>
      </c>
      <c r="R858" s="21">
        <f t="shared" si="258"/>
        <v>0</v>
      </c>
      <c r="S858" s="8">
        <v>0</v>
      </c>
      <c r="T858" s="21" t="s">
        <v>4</v>
      </c>
      <c r="U858" s="21" t="str">
        <f t="shared" si="253"/>
        <v>.</v>
      </c>
      <c r="V858" s="3" t="s">
        <v>8</v>
      </c>
      <c r="W858" s="3">
        <v>2.4</v>
      </c>
      <c r="X858" s="3" t="s">
        <v>239</v>
      </c>
      <c r="Y858" s="14">
        <v>2</v>
      </c>
      <c r="Z858" s="14">
        <v>1</v>
      </c>
      <c r="AA858" s="14">
        <v>0</v>
      </c>
      <c r="AB858" s="23">
        <f t="shared" si="256"/>
        <v>0</v>
      </c>
      <c r="AC858" s="3" t="s">
        <v>333</v>
      </c>
      <c r="AD858" s="25">
        <v>1</v>
      </c>
      <c r="AE858" s="20">
        <f t="shared" si="245"/>
        <v>0</v>
      </c>
      <c r="AF858" s="20">
        <f t="shared" si="246"/>
        <v>0</v>
      </c>
      <c r="AG858" s="20">
        <f t="shared" si="252"/>
        <v>1</v>
      </c>
      <c r="AH858" s="20">
        <f t="shared" si="247"/>
        <v>0</v>
      </c>
      <c r="AI858" s="20">
        <f t="shared" si="248"/>
        <v>-70.710678118654769</v>
      </c>
      <c r="AJ858" s="20">
        <f t="shared" si="249"/>
        <v>70.710678118654741</v>
      </c>
      <c r="AK858" s="20">
        <f t="shared" si="250"/>
        <v>0</v>
      </c>
      <c r="AL858" s="19">
        <v>100</v>
      </c>
      <c r="AM858" s="23">
        <f t="shared" si="251"/>
        <v>30.48</v>
      </c>
      <c r="AN858" s="19">
        <v>5.497787143782138</v>
      </c>
    </row>
    <row r="859" spans="1:40" ht="13.5" thickBot="1" x14ac:dyDescent="0.25">
      <c r="A859" s="5">
        <v>42575</v>
      </c>
      <c r="B859" s="3">
        <v>83</v>
      </c>
      <c r="C859" s="26" t="s">
        <v>359</v>
      </c>
      <c r="D859" s="6">
        <v>0.58888888888888891</v>
      </c>
      <c r="E859" s="13">
        <v>14</v>
      </c>
      <c r="F859" s="13">
        <f t="shared" si="241"/>
        <v>467</v>
      </c>
      <c r="G859" s="3">
        <v>37.5</v>
      </c>
      <c r="H859" s="3" t="s">
        <v>365</v>
      </c>
      <c r="I859" s="3">
        <v>30.8</v>
      </c>
      <c r="J859" s="20" t="str">
        <f t="shared" si="242"/>
        <v>.</v>
      </c>
      <c r="K859" s="20" t="str">
        <f t="shared" si="243"/>
        <v>.</v>
      </c>
      <c r="L859" s="20" t="str">
        <f t="shared" si="254"/>
        <v>.</v>
      </c>
      <c r="M859" s="3">
        <v>315</v>
      </c>
      <c r="N859" s="20" t="str">
        <f>IF(B859=B858, N858, IF(M859=".",".",IF(M859&lt;22.5,"N",IF(M859&lt;67.5,"NE",IF(M859&lt;112.5,"E",IF(M859&lt;157.5,"SE",IF(M859&lt;202.5,"S",IF(M859&lt;247.5,"SW",IF(M859&lt;292.5,"W",IF(M859&lt;337.5,"NW","N"))))))))))</f>
        <v>NE</v>
      </c>
      <c r="O859" s="20" t="str">
        <f t="shared" si="244"/>
        <v>.</v>
      </c>
      <c r="P859" s="20" t="str">
        <f t="shared" si="255"/>
        <v>.</v>
      </c>
      <c r="Q859" s="21">
        <f t="shared" si="257"/>
        <v>0</v>
      </c>
      <c r="R859" s="21">
        <f t="shared" si="258"/>
        <v>0</v>
      </c>
      <c r="S859" s="8">
        <v>0</v>
      </c>
      <c r="T859" s="21" t="s">
        <v>4</v>
      </c>
      <c r="U859" s="21" t="str">
        <f t="shared" si="253"/>
        <v>.</v>
      </c>
      <c r="V859" s="3" t="s">
        <v>110</v>
      </c>
      <c r="W859" s="3">
        <v>3.4</v>
      </c>
      <c r="X859" s="3" t="s">
        <v>245</v>
      </c>
      <c r="Y859" s="14">
        <v>2</v>
      </c>
      <c r="Z859" s="14">
        <v>1</v>
      </c>
      <c r="AA859" s="14">
        <v>0</v>
      </c>
      <c r="AB859" s="23">
        <f t="shared" si="256"/>
        <v>0</v>
      </c>
      <c r="AC859" s="3" t="s">
        <v>333</v>
      </c>
      <c r="AD859" s="25">
        <v>1</v>
      </c>
      <c r="AE859" s="20">
        <f t="shared" si="245"/>
        <v>0</v>
      </c>
      <c r="AF859" s="20">
        <f t="shared" si="246"/>
        <v>0</v>
      </c>
      <c r="AG859" s="20">
        <f t="shared" si="252"/>
        <v>1</v>
      </c>
      <c r="AH859" s="20">
        <f t="shared" si="247"/>
        <v>0</v>
      </c>
      <c r="AI859" s="20">
        <f t="shared" si="248"/>
        <v>-70.710678118654769</v>
      </c>
      <c r="AJ859" s="20">
        <f t="shared" si="249"/>
        <v>70.710678118654741</v>
      </c>
      <c r="AK859" s="20">
        <f t="shared" si="250"/>
        <v>0</v>
      </c>
      <c r="AL859" s="19">
        <v>100</v>
      </c>
      <c r="AM859" s="23">
        <f t="shared" si="251"/>
        <v>30.48</v>
      </c>
      <c r="AN859" s="19">
        <v>5.497787143782138</v>
      </c>
    </row>
    <row r="860" spans="1:40" ht="13.5" thickBot="1" x14ac:dyDescent="0.25">
      <c r="A860" s="5">
        <v>42575</v>
      </c>
      <c r="B860" s="3">
        <v>83</v>
      </c>
      <c r="C860" s="26" t="s">
        <v>359</v>
      </c>
      <c r="D860" s="6">
        <v>0.63124999999999998</v>
      </c>
      <c r="E860" s="13">
        <v>15</v>
      </c>
      <c r="F860" s="13">
        <f t="shared" si="241"/>
        <v>528</v>
      </c>
      <c r="G860" s="3">
        <v>35.4</v>
      </c>
      <c r="H860" s="3" t="s">
        <v>365</v>
      </c>
      <c r="I860" s="3">
        <v>32.6</v>
      </c>
      <c r="J860" s="20" t="str">
        <f t="shared" si="242"/>
        <v>.</v>
      </c>
      <c r="K860" s="20" t="str">
        <f t="shared" si="243"/>
        <v>.</v>
      </c>
      <c r="L860" s="20" t="str">
        <f t="shared" si="254"/>
        <v>.</v>
      </c>
      <c r="M860" s="3">
        <v>315</v>
      </c>
      <c r="N860" s="20" t="str">
        <f>IF(B860=B860, N859, IF(M860=".",".",IF(M860&lt;22.5,"N",IF(M860&lt;67.5,"NE",IF(M860&lt;112.5,"E",IF(M860&lt;157.5,"SE",IF(M860&lt;202.5,"S",IF(M860&lt;247.5,"SW",IF(M860&lt;292.5,"W",IF(M860&lt;337.5,"NW","N"))))))))))</f>
        <v>NE</v>
      </c>
      <c r="O860" s="20" t="str">
        <f t="shared" si="244"/>
        <v>.</v>
      </c>
      <c r="P860" s="20" t="str">
        <f t="shared" si="255"/>
        <v>.</v>
      </c>
      <c r="Q860" s="21">
        <f t="shared" si="257"/>
        <v>0</v>
      </c>
      <c r="R860" s="21">
        <f t="shared" si="258"/>
        <v>0</v>
      </c>
      <c r="S860" s="8">
        <v>0</v>
      </c>
      <c r="T860" s="21" t="s">
        <v>4</v>
      </c>
      <c r="U860" s="21" t="str">
        <f t="shared" si="253"/>
        <v>.</v>
      </c>
      <c r="V860" s="3" t="s">
        <v>6</v>
      </c>
      <c r="W860" s="3">
        <v>1.9</v>
      </c>
      <c r="X860" s="3" t="s">
        <v>4</v>
      </c>
      <c r="Y860" s="14">
        <v>2</v>
      </c>
      <c r="Z860" s="14">
        <v>1</v>
      </c>
      <c r="AA860" s="14">
        <v>0</v>
      </c>
      <c r="AB860" s="23">
        <f t="shared" si="256"/>
        <v>0</v>
      </c>
      <c r="AC860" s="3" t="s">
        <v>333</v>
      </c>
      <c r="AD860" s="25">
        <v>1</v>
      </c>
      <c r="AE860" s="20">
        <f t="shared" si="245"/>
        <v>0</v>
      </c>
      <c r="AF860" s="20">
        <f t="shared" si="246"/>
        <v>0</v>
      </c>
      <c r="AG860" s="20">
        <f t="shared" si="252"/>
        <v>1</v>
      </c>
      <c r="AH860" s="20">
        <f t="shared" si="247"/>
        <v>0</v>
      </c>
      <c r="AI860" s="20">
        <f t="shared" si="248"/>
        <v>-70.710678118654769</v>
      </c>
      <c r="AJ860" s="20">
        <f t="shared" si="249"/>
        <v>70.710678118654741</v>
      </c>
      <c r="AK860" s="20">
        <f t="shared" si="250"/>
        <v>0</v>
      </c>
      <c r="AL860" s="19">
        <v>100</v>
      </c>
      <c r="AM860" s="23">
        <f t="shared" si="251"/>
        <v>30.48</v>
      </c>
      <c r="AN860" s="19">
        <v>5.497787143782138</v>
      </c>
    </row>
    <row r="861" spans="1:40" ht="13.5" thickBot="1" x14ac:dyDescent="0.25">
      <c r="A861" s="5">
        <v>42575</v>
      </c>
      <c r="B861" s="3">
        <v>83</v>
      </c>
      <c r="C861" s="26" t="s">
        <v>359</v>
      </c>
      <c r="D861" s="6">
        <v>0.66875000000000007</v>
      </c>
      <c r="E861" s="13">
        <v>16</v>
      </c>
      <c r="F861" s="13">
        <f t="shared" si="241"/>
        <v>582.00000000000011</v>
      </c>
      <c r="G861" s="3">
        <v>38.4</v>
      </c>
      <c r="H861" s="3" t="s">
        <v>365</v>
      </c>
      <c r="I861" s="3">
        <v>30.7</v>
      </c>
      <c r="J861" s="20" t="str">
        <f t="shared" si="242"/>
        <v>.</v>
      </c>
      <c r="K861" s="20" t="str">
        <f t="shared" si="243"/>
        <v>.</v>
      </c>
      <c r="L861" s="20" t="str">
        <f t="shared" si="254"/>
        <v>.</v>
      </c>
      <c r="M861" s="3">
        <v>315</v>
      </c>
      <c r="N861" s="20" t="str">
        <f>IF(B861=B860, N860, IF(M861=".",".",IF(M861&lt;22.5,"N",IF(M861&lt;67.5,"NE",IF(M861&lt;112.5,"E",IF(M861&lt;157.5,"SE",IF(M861&lt;202.5,"S",IF(M861&lt;247.5,"SW",IF(M861&lt;292.5,"W",IF(M861&lt;337.5,"NW","N"))))))))))</f>
        <v>NE</v>
      </c>
      <c r="O861" s="20" t="str">
        <f t="shared" si="244"/>
        <v>.</v>
      </c>
      <c r="P861" s="20" t="str">
        <f t="shared" si="255"/>
        <v>.</v>
      </c>
      <c r="Q861" s="21">
        <f t="shared" si="257"/>
        <v>0</v>
      </c>
      <c r="R861" s="21">
        <f t="shared" si="258"/>
        <v>0</v>
      </c>
      <c r="S861" s="8">
        <v>0</v>
      </c>
      <c r="T861" s="21">
        <f>SQRT((AJ861-AJ851)^2+(AI861-AI851)^2)</f>
        <v>0</v>
      </c>
      <c r="U861" s="21">
        <f t="shared" si="253"/>
        <v>0</v>
      </c>
      <c r="V861" s="3" t="s">
        <v>6</v>
      </c>
      <c r="W861" s="3">
        <v>7.2</v>
      </c>
      <c r="X861" s="3" t="s">
        <v>43</v>
      </c>
      <c r="Y861" s="14">
        <v>0</v>
      </c>
      <c r="Z861" s="14">
        <v>0</v>
      </c>
      <c r="AA861" s="14">
        <v>1</v>
      </c>
      <c r="AB861" s="23">
        <f t="shared" si="256"/>
        <v>1</v>
      </c>
      <c r="AC861" s="3" t="s">
        <v>333</v>
      </c>
      <c r="AD861" s="25">
        <v>1</v>
      </c>
      <c r="AE861" s="20">
        <f t="shared" si="245"/>
        <v>0</v>
      </c>
      <c r="AF861" s="20">
        <f t="shared" si="246"/>
        <v>0</v>
      </c>
      <c r="AG861" s="20">
        <f t="shared" si="252"/>
        <v>1</v>
      </c>
      <c r="AH861" s="20">
        <f t="shared" si="247"/>
        <v>0</v>
      </c>
      <c r="AI861" s="20">
        <f t="shared" si="248"/>
        <v>-70.710678118654769</v>
      </c>
      <c r="AJ861" s="20">
        <f t="shared" si="249"/>
        <v>70.710678118654741</v>
      </c>
      <c r="AK861" s="20">
        <f t="shared" si="250"/>
        <v>0</v>
      </c>
      <c r="AL861" s="19">
        <v>100</v>
      </c>
      <c r="AM861" s="23">
        <f t="shared" si="251"/>
        <v>30.48</v>
      </c>
      <c r="AN861" s="19">
        <v>5.497787143782138</v>
      </c>
    </row>
    <row r="862" spans="1:40" ht="13.5" thickBot="1" x14ac:dyDescent="0.25">
      <c r="A862" s="5">
        <v>42575</v>
      </c>
      <c r="B862" s="3">
        <v>84</v>
      </c>
      <c r="C862" s="26" t="s">
        <v>359</v>
      </c>
      <c r="D862" s="6">
        <v>0.26041666666666669</v>
      </c>
      <c r="E862" s="13">
        <v>6</v>
      </c>
      <c r="F862" s="13">
        <f t="shared" si="241"/>
        <v>0</v>
      </c>
      <c r="G862" s="3" t="s">
        <v>4</v>
      </c>
      <c r="H862" s="3" t="s">
        <v>4</v>
      </c>
      <c r="I862" s="3">
        <v>21.8</v>
      </c>
      <c r="J862" s="20" t="str">
        <f t="shared" si="242"/>
        <v>.</v>
      </c>
      <c r="K862" s="20" t="str">
        <f t="shared" si="243"/>
        <v>.</v>
      </c>
      <c r="L862" s="20" t="str">
        <f t="shared" si="254"/>
        <v>.</v>
      </c>
      <c r="M862" s="3">
        <v>135</v>
      </c>
      <c r="N862" s="20" t="str">
        <f>IF(B862=B862, N861, IF(M862=".",".",IF(M862&lt;22.5,"N",IF(M862&lt;67.5,"NE",IF(M862&lt;112.5,"E",IF(M862&lt;157.5,"SE",IF(M862&lt;202.5,"S",IF(M862&lt;247.5,"SW",IF(M862&lt;292.5,"W",IF(M862&lt;337.5,"NW","N"))))))))))</f>
        <v>NE</v>
      </c>
      <c r="O862" s="20" t="str">
        <f t="shared" si="244"/>
        <v>.</v>
      </c>
      <c r="P862" s="20" t="str">
        <f t="shared" si="255"/>
        <v>.</v>
      </c>
      <c r="Q862" s="21">
        <f t="shared" si="257"/>
        <v>0</v>
      </c>
      <c r="R862" s="21">
        <f t="shared" si="258"/>
        <v>0</v>
      </c>
      <c r="S862" s="8">
        <v>0</v>
      </c>
      <c r="T862" s="21" t="s">
        <v>4</v>
      </c>
      <c r="U862" s="21" t="str">
        <f t="shared" si="253"/>
        <v>.</v>
      </c>
      <c r="V862" s="3" t="s">
        <v>8</v>
      </c>
      <c r="W862" s="3">
        <v>0</v>
      </c>
      <c r="X862" s="3" t="s">
        <v>4</v>
      </c>
      <c r="Y862" s="14">
        <v>2</v>
      </c>
      <c r="Z862" s="14">
        <v>1</v>
      </c>
      <c r="AA862" s="14">
        <v>0</v>
      </c>
      <c r="AB862" s="23">
        <f t="shared" si="256"/>
        <v>0</v>
      </c>
      <c r="AC862" s="3" t="s">
        <v>334</v>
      </c>
      <c r="AD862" s="25">
        <v>1</v>
      </c>
      <c r="AE862" s="20" t="str">
        <f t="shared" si="245"/>
        <v>.</v>
      </c>
      <c r="AF862" s="20" t="str">
        <f t="shared" si="246"/>
        <v>.</v>
      </c>
      <c r="AG862" s="20" t="str">
        <f t="shared" si="252"/>
        <v>.</v>
      </c>
      <c r="AH862" s="20" t="str">
        <f t="shared" si="247"/>
        <v>.</v>
      </c>
      <c r="AI862" s="20">
        <f t="shared" si="248"/>
        <v>70.710678118654755</v>
      </c>
      <c r="AJ862" s="20">
        <f t="shared" si="249"/>
        <v>-70.710678118654741</v>
      </c>
      <c r="AK862" s="20" t="str">
        <f t="shared" si="250"/>
        <v>.</v>
      </c>
      <c r="AL862" s="19">
        <v>100</v>
      </c>
      <c r="AM862" s="23">
        <f t="shared" si="251"/>
        <v>30.48</v>
      </c>
      <c r="AN862" s="19">
        <v>2.3561944901923448</v>
      </c>
    </row>
    <row r="863" spans="1:40" ht="13.5" thickBot="1" x14ac:dyDescent="0.25">
      <c r="A863" s="5">
        <v>42575</v>
      </c>
      <c r="B863" s="3">
        <v>84</v>
      </c>
      <c r="C863" s="26" t="s">
        <v>359</v>
      </c>
      <c r="D863" s="6">
        <v>0.29722222222222222</v>
      </c>
      <c r="E863" s="13">
        <v>7</v>
      </c>
      <c r="F863" s="13">
        <f t="shared" si="241"/>
        <v>52.999999999999972</v>
      </c>
      <c r="G863" s="3" t="s">
        <v>4</v>
      </c>
      <c r="H863" s="3" t="s">
        <v>4</v>
      </c>
      <c r="I863" s="3">
        <v>23.2</v>
      </c>
      <c r="J863" s="20" t="str">
        <f t="shared" si="242"/>
        <v>.</v>
      </c>
      <c r="K863" s="20" t="str">
        <f t="shared" si="243"/>
        <v>.</v>
      </c>
      <c r="L863" s="20" t="str">
        <f t="shared" si="254"/>
        <v>.</v>
      </c>
      <c r="M863" s="3">
        <v>135</v>
      </c>
      <c r="N863" s="20" t="str">
        <f>IF(B863=B862, N862, IF(M863=".",".",IF(M863&lt;22.5,"N",IF(M863&lt;67.5,"NE",IF(M863&lt;112.5,"E",IF(M863&lt;157.5,"SE",IF(M863&lt;202.5,"S",IF(M863&lt;247.5,"SW",IF(M863&lt;292.5,"W",IF(M863&lt;337.5,"NW","N"))))))))))</f>
        <v>NE</v>
      </c>
      <c r="O863" s="20" t="str">
        <f t="shared" si="244"/>
        <v>.</v>
      </c>
      <c r="P863" s="20" t="str">
        <f t="shared" si="255"/>
        <v>.</v>
      </c>
      <c r="Q863" s="21">
        <f t="shared" si="257"/>
        <v>0</v>
      </c>
      <c r="R863" s="21">
        <f t="shared" si="258"/>
        <v>0</v>
      </c>
      <c r="S863" s="8">
        <v>0</v>
      </c>
      <c r="T863" s="21" t="s">
        <v>4</v>
      </c>
      <c r="U863" s="21" t="str">
        <f t="shared" si="253"/>
        <v>.</v>
      </c>
      <c r="V863" s="3" t="s">
        <v>8</v>
      </c>
      <c r="W863" s="3">
        <v>0.7</v>
      </c>
      <c r="X863" s="3" t="s">
        <v>186</v>
      </c>
      <c r="Y863" s="14">
        <v>2</v>
      </c>
      <c r="Z863" s="14">
        <v>1</v>
      </c>
      <c r="AA863" s="14">
        <v>0</v>
      </c>
      <c r="AB863" s="23">
        <f t="shared" si="256"/>
        <v>0</v>
      </c>
      <c r="AC863" s="3" t="s">
        <v>334</v>
      </c>
      <c r="AD863" s="25">
        <v>1</v>
      </c>
      <c r="AE863" s="20">
        <f t="shared" si="245"/>
        <v>0</v>
      </c>
      <c r="AF863" s="20">
        <f t="shared" si="246"/>
        <v>0</v>
      </c>
      <c r="AG863" s="20">
        <f t="shared" si="252"/>
        <v>1</v>
      </c>
      <c r="AH863" s="20">
        <f t="shared" si="247"/>
        <v>0</v>
      </c>
      <c r="AI863" s="20">
        <f t="shared" si="248"/>
        <v>70.710678118654755</v>
      </c>
      <c r="AJ863" s="20">
        <f t="shared" si="249"/>
        <v>-70.710678118654741</v>
      </c>
      <c r="AK863" s="20">
        <f t="shared" si="250"/>
        <v>0</v>
      </c>
      <c r="AL863" s="19">
        <v>100</v>
      </c>
      <c r="AM863" s="23">
        <f t="shared" si="251"/>
        <v>30.48</v>
      </c>
      <c r="AN863" s="19">
        <v>2.3561944901923448</v>
      </c>
    </row>
    <row r="864" spans="1:40" ht="13.5" thickBot="1" x14ac:dyDescent="0.25">
      <c r="A864" s="5">
        <v>42575</v>
      </c>
      <c r="B864" s="3">
        <v>84</v>
      </c>
      <c r="C864" s="26" t="s">
        <v>359</v>
      </c>
      <c r="D864" s="6">
        <v>0.3354166666666667</v>
      </c>
      <c r="E864" s="13">
        <v>8</v>
      </c>
      <c r="F864" s="13">
        <f t="shared" si="241"/>
        <v>108.00000000000001</v>
      </c>
      <c r="G864" s="3" t="s">
        <v>4</v>
      </c>
      <c r="H864" s="3" t="s">
        <v>4</v>
      </c>
      <c r="I864" s="3">
        <v>23.3</v>
      </c>
      <c r="J864" s="20" t="str">
        <f t="shared" si="242"/>
        <v>.</v>
      </c>
      <c r="K864" s="20" t="str">
        <f t="shared" si="243"/>
        <v>.</v>
      </c>
      <c r="L864" s="20" t="str">
        <f t="shared" si="254"/>
        <v>.</v>
      </c>
      <c r="M864" s="3">
        <v>135</v>
      </c>
      <c r="N864" s="20" t="str">
        <f>IF(B864=B864, N863, IF(M864=".",".",IF(M864&lt;22.5,"N",IF(M864&lt;67.5,"NE",IF(M864&lt;112.5,"E",IF(M864&lt;157.5,"SE",IF(M864&lt;202.5,"S",IF(M864&lt;247.5,"SW",IF(M864&lt;292.5,"W",IF(M864&lt;337.5,"NW","N"))))))))))</f>
        <v>NE</v>
      </c>
      <c r="O864" s="20" t="str">
        <f t="shared" si="244"/>
        <v>.</v>
      </c>
      <c r="P864" s="20" t="str">
        <f t="shared" si="255"/>
        <v>.</v>
      </c>
      <c r="Q864" s="21">
        <f t="shared" si="257"/>
        <v>0</v>
      </c>
      <c r="R864" s="21">
        <f t="shared" si="258"/>
        <v>0</v>
      </c>
      <c r="S864" s="8">
        <v>0</v>
      </c>
      <c r="T864" s="21" t="s">
        <v>4</v>
      </c>
      <c r="U864" s="21" t="str">
        <f t="shared" si="253"/>
        <v>.</v>
      </c>
      <c r="V864" s="3" t="s">
        <v>8</v>
      </c>
      <c r="W864" s="3">
        <v>0</v>
      </c>
      <c r="X864" s="3" t="s">
        <v>253</v>
      </c>
      <c r="Y864" s="14">
        <v>2</v>
      </c>
      <c r="Z864" s="14">
        <v>1</v>
      </c>
      <c r="AA864" s="14">
        <v>0</v>
      </c>
      <c r="AB864" s="23">
        <f t="shared" si="256"/>
        <v>0</v>
      </c>
      <c r="AC864" s="3" t="s">
        <v>334</v>
      </c>
      <c r="AD864" s="25">
        <v>1</v>
      </c>
      <c r="AE864" s="20">
        <f t="shared" si="245"/>
        <v>0</v>
      </c>
      <c r="AF864" s="20">
        <f t="shared" si="246"/>
        <v>0</v>
      </c>
      <c r="AG864" s="20">
        <f t="shared" si="252"/>
        <v>1</v>
      </c>
      <c r="AH864" s="20">
        <f t="shared" si="247"/>
        <v>0</v>
      </c>
      <c r="AI864" s="20">
        <f t="shared" si="248"/>
        <v>70.710678118654755</v>
      </c>
      <c r="AJ864" s="20">
        <f t="shared" si="249"/>
        <v>-70.710678118654741</v>
      </c>
      <c r="AK864" s="20">
        <f t="shared" si="250"/>
        <v>0</v>
      </c>
      <c r="AL864" s="19">
        <v>100</v>
      </c>
      <c r="AM864" s="23">
        <f t="shared" si="251"/>
        <v>30.48</v>
      </c>
      <c r="AN864" s="19">
        <v>2.3561944901923448</v>
      </c>
    </row>
    <row r="865" spans="1:40" ht="13.5" thickBot="1" x14ac:dyDescent="0.25">
      <c r="A865" s="5">
        <v>42575</v>
      </c>
      <c r="B865" s="3">
        <v>84</v>
      </c>
      <c r="C865" s="26" t="s">
        <v>359</v>
      </c>
      <c r="D865" s="6">
        <v>0.37291666666666662</v>
      </c>
      <c r="E865" s="13">
        <v>9</v>
      </c>
      <c r="F865" s="13">
        <f t="shared" si="241"/>
        <v>161.99999999999989</v>
      </c>
      <c r="G865" s="3" t="s">
        <v>4</v>
      </c>
      <c r="H865" s="3" t="s">
        <v>4</v>
      </c>
      <c r="I865" s="3">
        <v>23.1</v>
      </c>
      <c r="J865" s="20" t="str">
        <f t="shared" si="242"/>
        <v>.</v>
      </c>
      <c r="K865" s="20" t="str">
        <f t="shared" si="243"/>
        <v>.</v>
      </c>
      <c r="L865" s="20" t="str">
        <f t="shared" si="254"/>
        <v>.</v>
      </c>
      <c r="M865" s="3">
        <v>135</v>
      </c>
      <c r="N865" s="20" t="str">
        <f>IF(B865=B864, N864, IF(M865=".",".",IF(M865&lt;22.5,"N",IF(M865&lt;67.5,"NE",IF(M865&lt;112.5,"E",IF(M865&lt;157.5,"SE",IF(M865&lt;202.5,"S",IF(M865&lt;247.5,"SW",IF(M865&lt;292.5,"W",IF(M865&lt;337.5,"NW","N"))))))))))</f>
        <v>NE</v>
      </c>
      <c r="O865" s="20" t="str">
        <f t="shared" si="244"/>
        <v>.</v>
      </c>
      <c r="P865" s="20" t="str">
        <f t="shared" si="255"/>
        <v>.</v>
      </c>
      <c r="Q865" s="21">
        <f t="shared" si="257"/>
        <v>0</v>
      </c>
      <c r="R865" s="21">
        <f t="shared" si="258"/>
        <v>0</v>
      </c>
      <c r="S865" s="8">
        <v>0</v>
      </c>
      <c r="T865" s="21" t="s">
        <v>4</v>
      </c>
      <c r="U865" s="21" t="str">
        <f t="shared" si="253"/>
        <v>.</v>
      </c>
      <c r="V865" s="3" t="s">
        <v>8</v>
      </c>
      <c r="W865" s="3">
        <v>0</v>
      </c>
      <c r="X865" s="3" t="s">
        <v>6</v>
      </c>
      <c r="Y865" s="14">
        <v>2</v>
      </c>
      <c r="Z865" s="14">
        <v>1</v>
      </c>
      <c r="AA865" s="14">
        <v>0</v>
      </c>
      <c r="AB865" s="23">
        <f t="shared" si="256"/>
        <v>0</v>
      </c>
      <c r="AC865" s="3" t="s">
        <v>334</v>
      </c>
      <c r="AD865" s="25">
        <v>1</v>
      </c>
      <c r="AE865" s="20">
        <f t="shared" si="245"/>
        <v>0</v>
      </c>
      <c r="AF865" s="20">
        <f t="shared" si="246"/>
        <v>0</v>
      </c>
      <c r="AG865" s="20">
        <f t="shared" si="252"/>
        <v>1</v>
      </c>
      <c r="AH865" s="20">
        <f t="shared" si="247"/>
        <v>0</v>
      </c>
      <c r="AI865" s="20">
        <f t="shared" si="248"/>
        <v>70.710678118654755</v>
      </c>
      <c r="AJ865" s="20">
        <f t="shared" si="249"/>
        <v>-70.710678118654741</v>
      </c>
      <c r="AK865" s="20">
        <f t="shared" si="250"/>
        <v>0</v>
      </c>
      <c r="AL865" s="19">
        <v>100</v>
      </c>
      <c r="AM865" s="23">
        <f t="shared" si="251"/>
        <v>30.48</v>
      </c>
      <c r="AN865" s="19">
        <v>2.3561944901923448</v>
      </c>
    </row>
    <row r="866" spans="1:40" ht="13.5" thickBot="1" x14ac:dyDescent="0.25">
      <c r="A866" s="5">
        <v>42575</v>
      </c>
      <c r="B866" s="3">
        <v>84</v>
      </c>
      <c r="C866" s="26" t="s">
        <v>359</v>
      </c>
      <c r="D866" s="6">
        <v>0.41736111111111113</v>
      </c>
      <c r="E866" s="13">
        <v>10</v>
      </c>
      <c r="F866" s="13">
        <f t="shared" si="241"/>
        <v>225.99999999999997</v>
      </c>
      <c r="G866" s="3">
        <v>24.1</v>
      </c>
      <c r="H866" s="3" t="s">
        <v>366</v>
      </c>
      <c r="I866" s="3">
        <v>23.9</v>
      </c>
      <c r="J866" s="20" t="str">
        <f t="shared" si="242"/>
        <v>.</v>
      </c>
      <c r="K866" s="20" t="str">
        <f t="shared" si="243"/>
        <v>.</v>
      </c>
      <c r="L866" s="20" t="str">
        <f t="shared" si="254"/>
        <v>.</v>
      </c>
      <c r="M866" s="3">
        <v>135</v>
      </c>
      <c r="N866" s="20" t="str">
        <f>IF(B866=B866, N865, IF(M866=".",".",IF(M866&lt;22.5,"N",IF(M866&lt;67.5,"NE",IF(M866&lt;112.5,"E",IF(M866&lt;157.5,"SE",IF(M866&lt;202.5,"S",IF(M866&lt;247.5,"SW",IF(M866&lt;292.5,"W",IF(M866&lt;337.5,"NW","N"))))))))))</f>
        <v>NE</v>
      </c>
      <c r="O866" s="20" t="str">
        <f t="shared" si="244"/>
        <v>.</v>
      </c>
      <c r="P866" s="20" t="str">
        <f t="shared" si="255"/>
        <v>.</v>
      </c>
      <c r="Q866" s="21">
        <f t="shared" si="257"/>
        <v>0</v>
      </c>
      <c r="R866" s="21">
        <f t="shared" si="258"/>
        <v>0</v>
      </c>
      <c r="S866" s="8">
        <v>0</v>
      </c>
      <c r="T866" s="21" t="s">
        <v>4</v>
      </c>
      <c r="U866" s="21" t="str">
        <f t="shared" si="253"/>
        <v>.</v>
      </c>
      <c r="V866" s="3" t="s">
        <v>6</v>
      </c>
      <c r="W866" s="3">
        <v>0</v>
      </c>
      <c r="X866" s="3" t="s">
        <v>231</v>
      </c>
      <c r="Y866" s="14">
        <v>2</v>
      </c>
      <c r="Z866" s="14">
        <v>1</v>
      </c>
      <c r="AA866" s="14">
        <v>0</v>
      </c>
      <c r="AB866" s="23">
        <f t="shared" si="256"/>
        <v>0</v>
      </c>
      <c r="AC866" s="3" t="s">
        <v>334</v>
      </c>
      <c r="AD866" s="25">
        <v>1</v>
      </c>
      <c r="AE866" s="20">
        <f t="shared" si="245"/>
        <v>0</v>
      </c>
      <c r="AF866" s="20">
        <f t="shared" si="246"/>
        <v>0</v>
      </c>
      <c r="AG866" s="20">
        <f t="shared" si="252"/>
        <v>1</v>
      </c>
      <c r="AH866" s="20">
        <f t="shared" si="247"/>
        <v>0</v>
      </c>
      <c r="AI866" s="20">
        <f t="shared" si="248"/>
        <v>70.710678118654755</v>
      </c>
      <c r="AJ866" s="20">
        <f t="shared" si="249"/>
        <v>-70.710678118654741</v>
      </c>
      <c r="AK866" s="20">
        <f t="shared" si="250"/>
        <v>0</v>
      </c>
      <c r="AL866" s="19">
        <v>100</v>
      </c>
      <c r="AM866" s="23">
        <f t="shared" si="251"/>
        <v>30.48</v>
      </c>
      <c r="AN866" s="19">
        <v>2.3561944901923448</v>
      </c>
    </row>
    <row r="867" spans="1:40" ht="13.5" thickBot="1" x14ac:dyDescent="0.25">
      <c r="A867" s="5">
        <v>42575</v>
      </c>
      <c r="B867" s="3">
        <v>84</v>
      </c>
      <c r="C867" s="26" t="s">
        <v>359</v>
      </c>
      <c r="D867" s="6">
        <v>0.4604166666666667</v>
      </c>
      <c r="E867" s="13">
        <v>11</v>
      </c>
      <c r="F867" s="13">
        <f t="shared" si="241"/>
        <v>288</v>
      </c>
      <c r="G867" s="3">
        <v>24.9</v>
      </c>
      <c r="H867" s="3" t="s">
        <v>366</v>
      </c>
      <c r="I867" s="3">
        <v>25.2</v>
      </c>
      <c r="J867" s="20" t="str">
        <f t="shared" si="242"/>
        <v>.</v>
      </c>
      <c r="K867" s="20" t="str">
        <f t="shared" si="243"/>
        <v>.</v>
      </c>
      <c r="L867" s="20" t="str">
        <f t="shared" si="254"/>
        <v>.</v>
      </c>
      <c r="M867" s="3">
        <v>135</v>
      </c>
      <c r="N867" s="20" t="str">
        <f>IF(B867=B866, N866, IF(M867=".",".",IF(M867&lt;22.5,"N",IF(M867&lt;67.5,"NE",IF(M867&lt;112.5,"E",IF(M867&lt;157.5,"SE",IF(M867&lt;202.5,"S",IF(M867&lt;247.5,"SW",IF(M867&lt;292.5,"W",IF(M867&lt;337.5,"NW","N"))))))))))</f>
        <v>NE</v>
      </c>
      <c r="O867" s="20" t="str">
        <f t="shared" si="244"/>
        <v>.</v>
      </c>
      <c r="P867" s="20" t="str">
        <f t="shared" si="255"/>
        <v>.</v>
      </c>
      <c r="Q867" s="21">
        <f t="shared" si="257"/>
        <v>0</v>
      </c>
      <c r="R867" s="21">
        <f t="shared" si="258"/>
        <v>0</v>
      </c>
      <c r="S867" s="8">
        <v>0</v>
      </c>
      <c r="T867" s="21" t="s">
        <v>4</v>
      </c>
      <c r="U867" s="21" t="str">
        <f t="shared" si="253"/>
        <v>.</v>
      </c>
      <c r="V867" s="3" t="s">
        <v>6</v>
      </c>
      <c r="W867" s="3">
        <v>0</v>
      </c>
      <c r="X867" s="3" t="s">
        <v>4</v>
      </c>
      <c r="Y867" s="14">
        <v>1</v>
      </c>
      <c r="Z867" s="14">
        <v>1</v>
      </c>
      <c r="AA867" s="14">
        <v>0</v>
      </c>
      <c r="AB867" s="23">
        <f t="shared" si="256"/>
        <v>0</v>
      </c>
      <c r="AC867" s="3" t="s">
        <v>334</v>
      </c>
      <c r="AD867" s="25">
        <v>1</v>
      </c>
      <c r="AE867" s="20">
        <f t="shared" si="245"/>
        <v>0</v>
      </c>
      <c r="AF867" s="20">
        <f t="shared" si="246"/>
        <v>0</v>
      </c>
      <c r="AG867" s="20">
        <f t="shared" si="252"/>
        <v>1</v>
      </c>
      <c r="AH867" s="20">
        <f t="shared" si="247"/>
        <v>0</v>
      </c>
      <c r="AI867" s="20">
        <f t="shared" si="248"/>
        <v>70.710678118654755</v>
      </c>
      <c r="AJ867" s="20">
        <f t="shared" si="249"/>
        <v>-70.710678118654741</v>
      </c>
      <c r="AK867" s="20">
        <f t="shared" si="250"/>
        <v>0</v>
      </c>
      <c r="AL867" s="19">
        <v>100</v>
      </c>
      <c r="AM867" s="23">
        <f t="shared" si="251"/>
        <v>30.48</v>
      </c>
      <c r="AN867" s="19">
        <v>2.3561944901923448</v>
      </c>
    </row>
    <row r="868" spans="1:40" ht="13.5" thickBot="1" x14ac:dyDescent="0.25">
      <c r="A868" s="5">
        <v>42575</v>
      </c>
      <c r="B868" s="3">
        <v>84</v>
      </c>
      <c r="C868" s="26" t="s">
        <v>359</v>
      </c>
      <c r="D868" s="6">
        <v>0.50069444444444444</v>
      </c>
      <c r="E868" s="13">
        <v>12</v>
      </c>
      <c r="F868" s="13">
        <f t="shared" si="241"/>
        <v>345.99999999999994</v>
      </c>
      <c r="G868" s="3">
        <v>25.6</v>
      </c>
      <c r="H868" s="3" t="s">
        <v>366</v>
      </c>
      <c r="I868" s="3">
        <v>26</v>
      </c>
      <c r="J868" s="20" t="str">
        <f t="shared" si="242"/>
        <v>.</v>
      </c>
      <c r="K868" s="20" t="str">
        <f t="shared" si="243"/>
        <v>.</v>
      </c>
      <c r="L868" s="20" t="str">
        <f t="shared" si="254"/>
        <v>.</v>
      </c>
      <c r="M868" s="3">
        <v>135</v>
      </c>
      <c r="N868" s="20" t="str">
        <f>IF(B868=B868, N867, IF(M868=".",".",IF(M868&lt;22.5,"N",IF(M868&lt;67.5,"NE",IF(M868&lt;112.5,"E",IF(M868&lt;157.5,"SE",IF(M868&lt;202.5,"S",IF(M868&lt;247.5,"SW",IF(M868&lt;292.5,"W",IF(M868&lt;337.5,"NW","N"))))))))))</f>
        <v>NE</v>
      </c>
      <c r="O868" s="20" t="str">
        <f t="shared" si="244"/>
        <v>.</v>
      </c>
      <c r="P868" s="20" t="str">
        <f t="shared" si="255"/>
        <v>.</v>
      </c>
      <c r="Q868" s="21">
        <f t="shared" si="257"/>
        <v>0</v>
      </c>
      <c r="R868" s="21">
        <f t="shared" si="258"/>
        <v>0</v>
      </c>
      <c r="S868" s="8">
        <v>0</v>
      </c>
      <c r="T868" s="21" t="s">
        <v>4</v>
      </c>
      <c r="U868" s="21" t="str">
        <f t="shared" si="253"/>
        <v>.</v>
      </c>
      <c r="V868" s="3" t="s">
        <v>6</v>
      </c>
      <c r="W868" s="3">
        <v>0.3</v>
      </c>
      <c r="X868" s="3" t="s">
        <v>4</v>
      </c>
      <c r="Y868" s="14">
        <v>1</v>
      </c>
      <c r="Z868" s="14">
        <v>1</v>
      </c>
      <c r="AA868" s="14">
        <v>0</v>
      </c>
      <c r="AB868" s="23">
        <f t="shared" si="256"/>
        <v>0</v>
      </c>
      <c r="AC868" s="3" t="s">
        <v>334</v>
      </c>
      <c r="AD868" s="25">
        <v>1</v>
      </c>
      <c r="AE868" s="20">
        <f t="shared" si="245"/>
        <v>0</v>
      </c>
      <c r="AF868" s="20">
        <f t="shared" si="246"/>
        <v>0</v>
      </c>
      <c r="AG868" s="20">
        <f t="shared" si="252"/>
        <v>1</v>
      </c>
      <c r="AH868" s="20">
        <f t="shared" si="247"/>
        <v>0</v>
      </c>
      <c r="AI868" s="20">
        <f t="shared" si="248"/>
        <v>70.710678118654755</v>
      </c>
      <c r="AJ868" s="20">
        <f t="shared" si="249"/>
        <v>-70.710678118654741</v>
      </c>
      <c r="AK868" s="20">
        <f t="shared" si="250"/>
        <v>0</v>
      </c>
      <c r="AL868" s="19">
        <v>100</v>
      </c>
      <c r="AM868" s="23">
        <f t="shared" si="251"/>
        <v>30.48</v>
      </c>
      <c r="AN868" s="19">
        <v>2.3561944901923448</v>
      </c>
    </row>
    <row r="869" spans="1:40" ht="13.5" thickBot="1" x14ac:dyDescent="0.25">
      <c r="A869" s="5">
        <v>42575</v>
      </c>
      <c r="B869" s="3">
        <v>84</v>
      </c>
      <c r="C869" s="26" t="s">
        <v>359</v>
      </c>
      <c r="D869" s="6">
        <v>0.5541666666666667</v>
      </c>
      <c r="E869" s="13">
        <v>13</v>
      </c>
      <c r="F869" s="13">
        <f t="shared" si="241"/>
        <v>423</v>
      </c>
      <c r="G869" s="3">
        <v>26.8</v>
      </c>
      <c r="H869" s="3" t="s">
        <v>365</v>
      </c>
      <c r="I869" s="3">
        <v>28.5</v>
      </c>
      <c r="J869" s="20" t="str">
        <f t="shared" si="242"/>
        <v>.</v>
      </c>
      <c r="K869" s="20" t="str">
        <f t="shared" si="243"/>
        <v>.</v>
      </c>
      <c r="L869" s="20" t="str">
        <f t="shared" si="254"/>
        <v>.</v>
      </c>
      <c r="M869" s="3">
        <v>135</v>
      </c>
      <c r="N869" s="20" t="str">
        <f>IF(B869=B868, N868, IF(M869=".",".",IF(M869&lt;22.5,"N",IF(M869&lt;67.5,"NE",IF(M869&lt;112.5,"E",IF(M869&lt;157.5,"SE",IF(M869&lt;202.5,"S",IF(M869&lt;247.5,"SW",IF(M869&lt;292.5,"W",IF(M869&lt;337.5,"NW","N"))))))))))</f>
        <v>NE</v>
      </c>
      <c r="O869" s="20" t="str">
        <f t="shared" si="244"/>
        <v>.</v>
      </c>
      <c r="P869" s="20" t="str">
        <f t="shared" si="255"/>
        <v>.</v>
      </c>
      <c r="Q869" s="21">
        <f t="shared" si="257"/>
        <v>0</v>
      </c>
      <c r="R869" s="21">
        <f t="shared" si="258"/>
        <v>0</v>
      </c>
      <c r="S869" s="8">
        <v>0</v>
      </c>
      <c r="T869" s="21" t="s">
        <v>4</v>
      </c>
      <c r="U869" s="21" t="str">
        <f t="shared" si="253"/>
        <v>.</v>
      </c>
      <c r="V869" s="3" t="s">
        <v>6</v>
      </c>
      <c r="W869" s="3">
        <v>1.4</v>
      </c>
      <c r="X869" s="3" t="s">
        <v>4</v>
      </c>
      <c r="Y869" s="14">
        <v>1</v>
      </c>
      <c r="Z869" s="14">
        <v>1</v>
      </c>
      <c r="AA869" s="14">
        <v>0</v>
      </c>
      <c r="AB869" s="23">
        <f t="shared" si="256"/>
        <v>0</v>
      </c>
      <c r="AC869" s="3" t="s">
        <v>334</v>
      </c>
      <c r="AD869" s="25">
        <v>1</v>
      </c>
      <c r="AE869" s="20">
        <f t="shared" si="245"/>
        <v>0</v>
      </c>
      <c r="AF869" s="20">
        <f t="shared" si="246"/>
        <v>0</v>
      </c>
      <c r="AG869" s="20">
        <f t="shared" si="252"/>
        <v>1</v>
      </c>
      <c r="AH869" s="20">
        <f t="shared" si="247"/>
        <v>0</v>
      </c>
      <c r="AI869" s="20">
        <f t="shared" si="248"/>
        <v>70.710678118654755</v>
      </c>
      <c r="AJ869" s="20">
        <f t="shared" si="249"/>
        <v>-70.710678118654741</v>
      </c>
      <c r="AK869" s="20">
        <f t="shared" si="250"/>
        <v>0</v>
      </c>
      <c r="AL869" s="19">
        <v>100</v>
      </c>
      <c r="AM869" s="23">
        <f t="shared" si="251"/>
        <v>30.48</v>
      </c>
      <c r="AN869" s="19">
        <v>2.3561944901923448</v>
      </c>
    </row>
    <row r="870" spans="1:40" ht="13.5" thickBot="1" x14ac:dyDescent="0.25">
      <c r="A870" s="5">
        <v>42575</v>
      </c>
      <c r="B870" s="3">
        <v>84</v>
      </c>
      <c r="C870" s="26" t="s">
        <v>359</v>
      </c>
      <c r="D870" s="6">
        <v>0.58402777777777781</v>
      </c>
      <c r="E870" s="13">
        <v>14</v>
      </c>
      <c r="F870" s="13">
        <f t="shared" si="241"/>
        <v>466</v>
      </c>
      <c r="G870" s="3">
        <v>29</v>
      </c>
      <c r="H870" s="3" t="s">
        <v>365</v>
      </c>
      <c r="I870" s="3">
        <v>31.7</v>
      </c>
      <c r="J870" s="20" t="str">
        <f t="shared" si="242"/>
        <v>.</v>
      </c>
      <c r="K870" s="20" t="str">
        <f t="shared" si="243"/>
        <v>.</v>
      </c>
      <c r="L870" s="20" t="str">
        <f t="shared" si="254"/>
        <v>.</v>
      </c>
      <c r="M870" s="3">
        <v>135</v>
      </c>
      <c r="N870" s="20" t="str">
        <f>IF(B870=B870, N869, IF(M870=".",".",IF(M870&lt;22.5,"N",IF(M870&lt;67.5,"NE",IF(M870&lt;112.5,"E",IF(M870&lt;157.5,"SE",IF(M870&lt;202.5,"S",IF(M870&lt;247.5,"SW",IF(M870&lt;292.5,"W",IF(M870&lt;337.5,"NW","N"))))))))))</f>
        <v>NE</v>
      </c>
      <c r="O870" s="20" t="str">
        <f t="shared" si="244"/>
        <v>.</v>
      </c>
      <c r="P870" s="20" t="str">
        <f t="shared" si="255"/>
        <v>.</v>
      </c>
      <c r="Q870" s="21">
        <f t="shared" si="257"/>
        <v>0</v>
      </c>
      <c r="R870" s="21">
        <f t="shared" si="258"/>
        <v>0</v>
      </c>
      <c r="S870" s="8">
        <v>0</v>
      </c>
      <c r="T870" s="21" t="s">
        <v>4</v>
      </c>
      <c r="U870" s="21" t="str">
        <f t="shared" si="253"/>
        <v>.</v>
      </c>
      <c r="V870" s="3" t="s">
        <v>6</v>
      </c>
      <c r="W870" s="3">
        <v>1.2</v>
      </c>
      <c r="X870" s="3" t="s">
        <v>4</v>
      </c>
      <c r="Y870" s="14">
        <v>1</v>
      </c>
      <c r="Z870" s="14">
        <v>1</v>
      </c>
      <c r="AA870" s="14">
        <v>0</v>
      </c>
      <c r="AB870" s="23">
        <f t="shared" si="256"/>
        <v>0</v>
      </c>
      <c r="AC870" s="3" t="s">
        <v>334</v>
      </c>
      <c r="AD870" s="25">
        <v>1</v>
      </c>
      <c r="AE870" s="20">
        <f t="shared" si="245"/>
        <v>0</v>
      </c>
      <c r="AF870" s="20">
        <f t="shared" si="246"/>
        <v>0</v>
      </c>
      <c r="AG870" s="20">
        <f t="shared" si="252"/>
        <v>1</v>
      </c>
      <c r="AH870" s="20">
        <f t="shared" si="247"/>
        <v>0</v>
      </c>
      <c r="AI870" s="20">
        <f t="shared" si="248"/>
        <v>70.710678118654755</v>
      </c>
      <c r="AJ870" s="20">
        <f t="shared" si="249"/>
        <v>-70.710678118654741</v>
      </c>
      <c r="AK870" s="20">
        <f t="shared" si="250"/>
        <v>0</v>
      </c>
      <c r="AL870" s="19">
        <v>100</v>
      </c>
      <c r="AM870" s="23">
        <f t="shared" si="251"/>
        <v>30.48</v>
      </c>
      <c r="AN870" s="19">
        <v>2.3561944901923448</v>
      </c>
    </row>
    <row r="871" spans="1:40" ht="13.5" thickBot="1" x14ac:dyDescent="0.25">
      <c r="A871" s="5">
        <v>42575</v>
      </c>
      <c r="B871" s="3">
        <v>84</v>
      </c>
      <c r="C871" s="26" t="s">
        <v>359</v>
      </c>
      <c r="D871" s="6">
        <v>0.62569444444444444</v>
      </c>
      <c r="E871" s="13">
        <v>15</v>
      </c>
      <c r="F871" s="13">
        <f t="shared" si="241"/>
        <v>526</v>
      </c>
      <c r="G871" s="3">
        <v>29.1</v>
      </c>
      <c r="H871" s="3" t="s">
        <v>365</v>
      </c>
      <c r="I871" s="3">
        <v>29.7</v>
      </c>
      <c r="J871" s="20" t="str">
        <f t="shared" si="242"/>
        <v>.</v>
      </c>
      <c r="K871" s="20" t="str">
        <f t="shared" si="243"/>
        <v>.</v>
      </c>
      <c r="L871" s="20" t="str">
        <f t="shared" si="254"/>
        <v>.</v>
      </c>
      <c r="M871" s="3">
        <v>135</v>
      </c>
      <c r="N871" s="20" t="str">
        <f>IF(B871=B870, N870, IF(M871=".",".",IF(M871&lt;22.5,"N",IF(M871&lt;67.5,"NE",IF(M871&lt;112.5,"E",IF(M871&lt;157.5,"SE",IF(M871&lt;202.5,"S",IF(M871&lt;247.5,"SW",IF(M871&lt;292.5,"W",IF(M871&lt;337.5,"NW","N"))))))))))</f>
        <v>NE</v>
      </c>
      <c r="O871" s="20" t="str">
        <f t="shared" si="244"/>
        <v>.</v>
      </c>
      <c r="P871" s="20" t="str">
        <f t="shared" si="255"/>
        <v>.</v>
      </c>
      <c r="Q871" s="21">
        <f t="shared" si="257"/>
        <v>0</v>
      </c>
      <c r="R871" s="21">
        <f t="shared" si="258"/>
        <v>0</v>
      </c>
      <c r="S871" s="8">
        <v>0</v>
      </c>
      <c r="T871" s="21" t="s">
        <v>4</v>
      </c>
      <c r="U871" s="21" t="str">
        <f t="shared" si="253"/>
        <v>.</v>
      </c>
      <c r="V871" s="3" t="s">
        <v>6</v>
      </c>
      <c r="W871" s="3">
        <v>4.5</v>
      </c>
      <c r="X871" s="3" t="s">
        <v>4</v>
      </c>
      <c r="Y871" s="14">
        <v>1</v>
      </c>
      <c r="Z871" s="14">
        <v>1</v>
      </c>
      <c r="AA871" s="14">
        <v>0</v>
      </c>
      <c r="AB871" s="23">
        <f t="shared" si="256"/>
        <v>0</v>
      </c>
      <c r="AC871" s="3" t="s">
        <v>334</v>
      </c>
      <c r="AD871" s="25">
        <v>1</v>
      </c>
      <c r="AE871" s="20">
        <f t="shared" si="245"/>
        <v>0</v>
      </c>
      <c r="AF871" s="20">
        <f t="shared" si="246"/>
        <v>0</v>
      </c>
      <c r="AG871" s="20">
        <f t="shared" si="252"/>
        <v>1</v>
      </c>
      <c r="AH871" s="20">
        <f t="shared" si="247"/>
        <v>0</v>
      </c>
      <c r="AI871" s="20">
        <f t="shared" si="248"/>
        <v>70.710678118654755</v>
      </c>
      <c r="AJ871" s="20">
        <f t="shared" si="249"/>
        <v>-70.710678118654741</v>
      </c>
      <c r="AK871" s="20">
        <f t="shared" si="250"/>
        <v>0</v>
      </c>
      <c r="AL871" s="19">
        <v>100</v>
      </c>
      <c r="AM871" s="23">
        <f t="shared" si="251"/>
        <v>30.48</v>
      </c>
      <c r="AN871" s="19">
        <v>2.3561944901923448</v>
      </c>
    </row>
    <row r="872" spans="1:40" ht="13.5" thickBot="1" x14ac:dyDescent="0.25">
      <c r="A872" s="5">
        <v>42575</v>
      </c>
      <c r="B872" s="3">
        <v>84</v>
      </c>
      <c r="C872" s="26" t="s">
        <v>359</v>
      </c>
      <c r="D872" s="6">
        <v>0.66388888888888886</v>
      </c>
      <c r="E872" s="13">
        <v>16</v>
      </c>
      <c r="F872" s="13">
        <f t="shared" si="241"/>
        <v>581</v>
      </c>
      <c r="G872" s="3">
        <v>36</v>
      </c>
      <c r="H872" s="3" t="s">
        <v>365</v>
      </c>
      <c r="I872" s="3">
        <v>30.7</v>
      </c>
      <c r="J872" s="20" t="str">
        <f t="shared" si="242"/>
        <v>.</v>
      </c>
      <c r="K872" s="20" t="str">
        <f t="shared" si="243"/>
        <v>.</v>
      </c>
      <c r="L872" s="20" t="str">
        <f t="shared" si="254"/>
        <v>.</v>
      </c>
      <c r="M872" s="3">
        <v>135</v>
      </c>
      <c r="N872" s="20" t="str">
        <f>IF(B872=B871, N871, IF(M872=".",".",IF(M872&lt;22.5,"N",IF(M872&lt;67.5,"NE",IF(M872&lt;112.5,"E",IF(M872&lt;157.5,"SE",IF(M872&lt;202.5,"S",IF(M872&lt;247.5,"SW",IF(M872&lt;292.5,"W",IF(M872&lt;337.5,"NW","N"))))))))))</f>
        <v>NE</v>
      </c>
      <c r="O872" s="20" t="str">
        <f t="shared" si="244"/>
        <v>.</v>
      </c>
      <c r="P872" s="20" t="str">
        <f t="shared" si="255"/>
        <v>.</v>
      </c>
      <c r="Q872" s="21">
        <f t="shared" si="257"/>
        <v>0</v>
      </c>
      <c r="R872" s="21">
        <f t="shared" si="258"/>
        <v>0</v>
      </c>
      <c r="S872" s="8">
        <v>0</v>
      </c>
      <c r="T872" s="21">
        <f>SQRT((AJ872-AJ862)^2+(AI872-AI862)^2)</f>
        <v>0</v>
      </c>
      <c r="U872" s="21">
        <f t="shared" si="253"/>
        <v>0</v>
      </c>
      <c r="V872" s="3" t="s">
        <v>6</v>
      </c>
      <c r="W872" s="3">
        <v>5.5</v>
      </c>
      <c r="X872" s="3" t="s">
        <v>4</v>
      </c>
      <c r="Y872" s="14">
        <v>1</v>
      </c>
      <c r="Z872" s="14">
        <v>1</v>
      </c>
      <c r="AA872" s="14">
        <v>0</v>
      </c>
      <c r="AB872" s="23">
        <f t="shared" si="256"/>
        <v>0</v>
      </c>
      <c r="AC872" s="3" t="s">
        <v>334</v>
      </c>
      <c r="AD872" s="25">
        <v>1</v>
      </c>
      <c r="AE872" s="20">
        <f t="shared" si="245"/>
        <v>0</v>
      </c>
      <c r="AF872" s="20">
        <f t="shared" si="246"/>
        <v>0</v>
      </c>
      <c r="AG872" s="20">
        <f t="shared" si="252"/>
        <v>1</v>
      </c>
      <c r="AH872" s="20">
        <f t="shared" si="247"/>
        <v>0</v>
      </c>
      <c r="AI872" s="20">
        <f t="shared" si="248"/>
        <v>70.710678118654755</v>
      </c>
      <c r="AJ872" s="20">
        <f t="shared" si="249"/>
        <v>-70.710678118654741</v>
      </c>
      <c r="AK872" s="20">
        <f t="shared" si="250"/>
        <v>0</v>
      </c>
      <c r="AL872" s="19">
        <v>100</v>
      </c>
      <c r="AM872" s="23">
        <f t="shared" si="251"/>
        <v>30.48</v>
      </c>
      <c r="AN872" s="19">
        <v>2.3561944901923448</v>
      </c>
    </row>
    <row r="873" spans="1:40" ht="13.5" thickBot="1" x14ac:dyDescent="0.25">
      <c r="A873" s="5">
        <v>42575</v>
      </c>
      <c r="B873" s="3">
        <v>85</v>
      </c>
      <c r="C873" s="26" t="s">
        <v>358</v>
      </c>
      <c r="D873" s="6">
        <v>0.25763888888888892</v>
      </c>
      <c r="E873" s="13">
        <v>6</v>
      </c>
      <c r="F873" s="13">
        <f t="shared" si="241"/>
        <v>0</v>
      </c>
      <c r="G873" s="3">
        <v>21.1</v>
      </c>
      <c r="H873" s="3" t="s">
        <v>366</v>
      </c>
      <c r="I873" s="3">
        <v>23</v>
      </c>
      <c r="J873" s="20" t="str">
        <f t="shared" si="242"/>
        <v>.</v>
      </c>
      <c r="K873" s="20" t="str">
        <f t="shared" si="243"/>
        <v>.</v>
      </c>
      <c r="L873" s="20" t="str">
        <f t="shared" si="254"/>
        <v>.</v>
      </c>
      <c r="M873" s="3">
        <v>218</v>
      </c>
      <c r="N873" s="20" t="str">
        <f>IF(B873=B873, N872, IF(M873=".",".",IF(M873&lt;22.5,"N",IF(M873&lt;67.5,"NE",IF(M873&lt;112.5,"E",IF(M873&lt;157.5,"SE",IF(M873&lt;202.5,"S",IF(M873&lt;247.5,"SW",IF(M873&lt;292.5,"W",IF(M873&lt;337.5,"NW","N"))))))))))</f>
        <v>NE</v>
      </c>
      <c r="O873" s="20" t="str">
        <f t="shared" si="244"/>
        <v>.</v>
      </c>
      <c r="P873" s="20" t="str">
        <f t="shared" si="255"/>
        <v>.</v>
      </c>
      <c r="Q873" s="21">
        <f t="shared" si="257"/>
        <v>0</v>
      </c>
      <c r="R873" s="21">
        <f t="shared" si="258"/>
        <v>0</v>
      </c>
      <c r="S873" s="8">
        <v>1</v>
      </c>
      <c r="T873" s="21" t="s">
        <v>4</v>
      </c>
      <c r="U873" s="21" t="str">
        <f t="shared" si="253"/>
        <v>.</v>
      </c>
      <c r="V873" s="3" t="s">
        <v>128</v>
      </c>
      <c r="W873" s="3">
        <v>0.4</v>
      </c>
      <c r="X873" s="3" t="s">
        <v>4</v>
      </c>
      <c r="Y873" s="14">
        <v>2</v>
      </c>
      <c r="Z873" s="14">
        <v>1</v>
      </c>
      <c r="AA873" s="14">
        <v>0</v>
      </c>
      <c r="AB873" s="23">
        <f t="shared" si="256"/>
        <v>0</v>
      </c>
      <c r="AC873" s="3" t="s">
        <v>335</v>
      </c>
      <c r="AD873" s="25">
        <v>0</v>
      </c>
      <c r="AE873" s="20" t="str">
        <f t="shared" si="245"/>
        <v>.</v>
      </c>
      <c r="AF873" s="20" t="str">
        <f t="shared" si="246"/>
        <v>.</v>
      </c>
      <c r="AG873" s="20" t="str">
        <f t="shared" si="252"/>
        <v>.</v>
      </c>
      <c r="AH873" s="20" t="str">
        <f t="shared" si="247"/>
        <v>.</v>
      </c>
      <c r="AI873" s="20">
        <f t="shared" si="248"/>
        <v>-67.722762285822398</v>
      </c>
      <c r="AJ873" s="20">
        <f t="shared" si="249"/>
        <v>-86.681182896739415</v>
      </c>
      <c r="AK873" s="20" t="str">
        <f t="shared" si="250"/>
        <v>.</v>
      </c>
      <c r="AL873" s="19">
        <v>110</v>
      </c>
      <c r="AM873" s="23">
        <f t="shared" si="251"/>
        <v>33.527999999999999</v>
      </c>
      <c r="AN873" s="19">
        <v>3.8048177693476384</v>
      </c>
    </row>
    <row r="874" spans="1:40" ht="13.5" thickBot="1" x14ac:dyDescent="0.25">
      <c r="A874" s="5">
        <v>42575</v>
      </c>
      <c r="B874" s="3">
        <v>85</v>
      </c>
      <c r="C874" s="26" t="s">
        <v>358</v>
      </c>
      <c r="D874" s="6">
        <v>0.28958333333333336</v>
      </c>
      <c r="E874" s="13">
        <v>7</v>
      </c>
      <c r="F874" s="13">
        <f t="shared" si="241"/>
        <v>46</v>
      </c>
      <c r="G874" s="3">
        <v>21.9</v>
      </c>
      <c r="H874" s="3" t="s">
        <v>366</v>
      </c>
      <c r="I874" s="3">
        <v>22.1</v>
      </c>
      <c r="J874" s="20">
        <f t="shared" si="242"/>
        <v>0.66322511575784748</v>
      </c>
      <c r="K874" s="20">
        <f t="shared" si="243"/>
        <v>38.000000000000128</v>
      </c>
      <c r="L874" s="20">
        <v>0</v>
      </c>
      <c r="M874" s="3">
        <v>218</v>
      </c>
      <c r="N874" s="20" t="str">
        <f>IF(B874=B873, N873, IF(M874=".",".",IF(M874&lt;22.5,"N",IF(M874&lt;67.5,"NE",IF(M874&lt;112.5,"E",IF(M874&lt;157.5,"SE",IF(M874&lt;202.5,"S",IF(M874&lt;247.5,"SW",IF(M874&lt;292.5,"W",IF(M874&lt;337.5,"NW","N"))))))))))</f>
        <v>NE</v>
      </c>
      <c r="O874" s="20" t="str">
        <f t="shared" si="244"/>
        <v>NE</v>
      </c>
      <c r="P874" s="20">
        <f t="shared" si="255"/>
        <v>2</v>
      </c>
      <c r="Q874" s="21">
        <f t="shared" si="257"/>
        <v>3.2499999999999911</v>
      </c>
      <c r="R874" s="21">
        <f t="shared" si="258"/>
        <v>3.2499999999999911</v>
      </c>
      <c r="S874" s="8">
        <v>1</v>
      </c>
      <c r="T874" s="21" t="s">
        <v>4</v>
      </c>
      <c r="U874" s="21" t="str">
        <f t="shared" si="253"/>
        <v>.</v>
      </c>
      <c r="V874" s="3" t="s">
        <v>27</v>
      </c>
      <c r="W874" s="3">
        <v>1.6</v>
      </c>
      <c r="X874" s="3" t="s">
        <v>183</v>
      </c>
      <c r="Y874" s="14">
        <v>2</v>
      </c>
      <c r="Z874" s="14">
        <v>1</v>
      </c>
      <c r="AA874" s="14">
        <v>0</v>
      </c>
      <c r="AB874" s="23">
        <f t="shared" si="256"/>
        <v>0</v>
      </c>
      <c r="AC874" s="3" t="s">
        <v>335</v>
      </c>
      <c r="AD874" s="25">
        <v>0</v>
      </c>
      <c r="AE874" s="20">
        <f t="shared" si="245"/>
        <v>2.5610349492218347</v>
      </c>
      <c r="AF874" s="20">
        <f t="shared" si="246"/>
        <v>2.5610349492218347</v>
      </c>
      <c r="AG874" s="20">
        <f t="shared" si="252"/>
        <v>1</v>
      </c>
      <c r="AH874" s="20">
        <f t="shared" si="247"/>
        <v>3.2499999999999911</v>
      </c>
      <c r="AI874" s="20">
        <f t="shared" si="248"/>
        <v>-65.721862491014008</v>
      </c>
      <c r="AJ874" s="20">
        <f t="shared" si="249"/>
        <v>-84.12014794751758</v>
      </c>
      <c r="AK874" s="20">
        <f t="shared" si="250"/>
        <v>2.0008997948083902</v>
      </c>
      <c r="AL874" s="19">
        <v>106.75</v>
      </c>
      <c r="AM874" s="23">
        <f t="shared" si="251"/>
        <v>32.537399999999998</v>
      </c>
      <c r="AN874" s="19">
        <v>3.8048177693476384</v>
      </c>
    </row>
    <row r="875" spans="1:40" ht="13.5" thickBot="1" x14ac:dyDescent="0.25">
      <c r="A875" s="5">
        <v>42575</v>
      </c>
      <c r="B875" s="3">
        <v>85</v>
      </c>
      <c r="C875" s="26" t="s">
        <v>358</v>
      </c>
      <c r="D875" s="6">
        <v>0.33333333333333331</v>
      </c>
      <c r="E875" s="13">
        <v>8</v>
      </c>
      <c r="F875" s="13">
        <f t="shared" si="241"/>
        <v>108.99999999999994</v>
      </c>
      <c r="G875" s="3">
        <v>21.7</v>
      </c>
      <c r="H875" s="3" t="s">
        <v>366</v>
      </c>
      <c r="I875" s="3">
        <v>28.3</v>
      </c>
      <c r="J875" s="20">
        <f t="shared" si="242"/>
        <v>2.1942017364573845</v>
      </c>
      <c r="K875" s="20">
        <f t="shared" si="243"/>
        <v>125.71849889928467</v>
      </c>
      <c r="L875" s="20">
        <f t="shared" si="254"/>
        <v>87.71849889928454</v>
      </c>
      <c r="M875" s="3">
        <v>216</v>
      </c>
      <c r="N875" s="20" t="str">
        <f>IF(B875=B875, N874, IF(M875=".",".",IF(M875&lt;22.5,"N",IF(M875&lt;67.5,"NE",IF(M875&lt;112.5,"E",IF(M875&lt;157.5,"SE",IF(M875&lt;202.5,"S",IF(M875&lt;247.5,"SW",IF(M875&lt;292.5,"W",IF(M875&lt;337.5,"NW","N"))))))))))</f>
        <v>NE</v>
      </c>
      <c r="O875" s="20" t="str">
        <f t="shared" si="244"/>
        <v>SE</v>
      </c>
      <c r="P875" s="20">
        <f t="shared" si="255"/>
        <v>4</v>
      </c>
      <c r="Q875" s="21">
        <f t="shared" si="257"/>
        <v>3.7255662381733892</v>
      </c>
      <c r="R875" s="21">
        <f t="shared" si="258"/>
        <v>6.9755662381733803</v>
      </c>
      <c r="S875" s="8">
        <v>1</v>
      </c>
      <c r="T875" s="21" t="s">
        <v>4</v>
      </c>
      <c r="U875" s="21" t="str">
        <f t="shared" si="253"/>
        <v>.</v>
      </c>
      <c r="V875" s="3" t="s">
        <v>6</v>
      </c>
      <c r="W875" s="3">
        <v>0</v>
      </c>
      <c r="X875" s="3" t="s">
        <v>4</v>
      </c>
      <c r="Y875" s="14">
        <v>2</v>
      </c>
      <c r="Z875" s="14">
        <v>1</v>
      </c>
      <c r="AA875" s="14">
        <v>0</v>
      </c>
      <c r="AB875" s="23">
        <f t="shared" si="256"/>
        <v>0</v>
      </c>
      <c r="AC875" s="3" t="s">
        <v>335</v>
      </c>
      <c r="AD875" s="25">
        <v>0</v>
      </c>
      <c r="AE875" s="20">
        <f t="shared" si="245"/>
        <v>-2.174998146110724</v>
      </c>
      <c r="AF875" s="20">
        <f t="shared" si="246"/>
        <v>-2.174998146110724</v>
      </c>
      <c r="AG875" s="20">
        <f t="shared" si="252"/>
        <v>1</v>
      </c>
      <c r="AH875" s="20">
        <f t="shared" si="247"/>
        <v>3.7255662381733892</v>
      </c>
      <c r="AI875" s="20">
        <f t="shared" si="248"/>
        <v>-62.697093597456629</v>
      </c>
      <c r="AJ875" s="20">
        <f t="shared" si="249"/>
        <v>-86.295146093628304</v>
      </c>
      <c r="AK875" s="20">
        <f t="shared" si="250"/>
        <v>3.0247688935573791</v>
      </c>
      <c r="AL875" s="19">
        <v>106.66666669999999</v>
      </c>
      <c r="AM875" s="23">
        <f t="shared" si="251"/>
        <v>32.512000010160001</v>
      </c>
      <c r="AN875" s="19">
        <v>3.7699111843077517</v>
      </c>
    </row>
    <row r="876" spans="1:40" ht="13.5" thickBot="1" x14ac:dyDescent="0.25">
      <c r="A876" s="5">
        <v>42575</v>
      </c>
      <c r="B876" s="3">
        <v>85</v>
      </c>
      <c r="C876" s="26" t="s">
        <v>358</v>
      </c>
      <c r="D876" s="6">
        <v>0.37222222222222223</v>
      </c>
      <c r="E876" s="13">
        <v>9</v>
      </c>
      <c r="F876" s="13">
        <f t="shared" si="241"/>
        <v>165</v>
      </c>
      <c r="G876" s="3">
        <v>24.2</v>
      </c>
      <c r="H876" s="3" t="s">
        <v>366</v>
      </c>
      <c r="I876" s="3">
        <v>22.9</v>
      </c>
      <c r="J876" s="20" t="str">
        <f t="shared" si="242"/>
        <v>.</v>
      </c>
      <c r="K876" s="20" t="str">
        <f t="shared" si="243"/>
        <v>.</v>
      </c>
      <c r="L876" s="20" t="str">
        <f t="shared" si="254"/>
        <v>.</v>
      </c>
      <c r="M876" s="3">
        <v>216</v>
      </c>
      <c r="N876" s="20" t="str">
        <f>IF(B876=B875, N875, IF(M876=".",".",IF(M876&lt;22.5,"N",IF(M876&lt;67.5,"NE",IF(M876&lt;112.5,"E",IF(M876&lt;157.5,"SE",IF(M876&lt;202.5,"S",IF(M876&lt;247.5,"SW",IF(M876&lt;292.5,"W",IF(M876&lt;337.5,"NW","N"))))))))))</f>
        <v>NE</v>
      </c>
      <c r="O876" s="20" t="str">
        <f t="shared" si="244"/>
        <v>.</v>
      </c>
      <c r="P876" s="20" t="str">
        <f t="shared" si="255"/>
        <v>.</v>
      </c>
      <c r="Q876" s="21">
        <f t="shared" si="257"/>
        <v>0</v>
      </c>
      <c r="R876" s="21">
        <f t="shared" si="258"/>
        <v>6.9755662381733803</v>
      </c>
      <c r="S876" s="8">
        <v>1</v>
      </c>
      <c r="T876" s="21" t="s">
        <v>4</v>
      </c>
      <c r="U876" s="21" t="str">
        <f t="shared" si="253"/>
        <v>.</v>
      </c>
      <c r="V876" s="3" t="s">
        <v>6</v>
      </c>
      <c r="W876" s="3">
        <v>0.3</v>
      </c>
      <c r="X876" s="3" t="s">
        <v>183</v>
      </c>
      <c r="Y876" s="14">
        <v>2</v>
      </c>
      <c r="Z876" s="14">
        <v>1</v>
      </c>
      <c r="AA876" s="14">
        <v>0</v>
      </c>
      <c r="AB876" s="23">
        <f t="shared" si="256"/>
        <v>0</v>
      </c>
      <c r="AC876" s="3" t="s">
        <v>335</v>
      </c>
      <c r="AD876" s="25">
        <v>0</v>
      </c>
      <c r="AE876" s="20">
        <f t="shared" si="245"/>
        <v>0</v>
      </c>
      <c r="AF876" s="20">
        <f t="shared" si="246"/>
        <v>0</v>
      </c>
      <c r="AG876" s="20">
        <f t="shared" si="252"/>
        <v>1</v>
      </c>
      <c r="AH876" s="20">
        <f t="shared" si="247"/>
        <v>0</v>
      </c>
      <c r="AI876" s="20">
        <f t="shared" si="248"/>
        <v>-62.697093597456629</v>
      </c>
      <c r="AJ876" s="20">
        <f t="shared" si="249"/>
        <v>-86.295146093628304</v>
      </c>
      <c r="AK876" s="20">
        <f t="shared" si="250"/>
        <v>0</v>
      </c>
      <c r="AL876" s="19">
        <v>106.66666669999999</v>
      </c>
      <c r="AM876" s="23">
        <f t="shared" si="251"/>
        <v>32.512000010160001</v>
      </c>
      <c r="AN876" s="19">
        <v>3.7699111843077517</v>
      </c>
    </row>
    <row r="877" spans="1:40" ht="13.5" thickBot="1" x14ac:dyDescent="0.25">
      <c r="A877" s="5">
        <v>42575</v>
      </c>
      <c r="B877" s="3">
        <v>85</v>
      </c>
      <c r="C877" s="26" t="s">
        <v>358</v>
      </c>
      <c r="D877" s="6">
        <v>0.4145833333333333</v>
      </c>
      <c r="E877" s="13">
        <v>10</v>
      </c>
      <c r="F877" s="13">
        <f t="shared" si="241"/>
        <v>225.99999999999994</v>
      </c>
      <c r="G877" s="3">
        <v>24.9</v>
      </c>
      <c r="H877" s="3" t="s">
        <v>366</v>
      </c>
      <c r="I877" s="3">
        <v>23.8</v>
      </c>
      <c r="J877" s="20" t="str">
        <f t="shared" si="242"/>
        <v>.</v>
      </c>
      <c r="K877" s="20" t="str">
        <f t="shared" si="243"/>
        <v>.</v>
      </c>
      <c r="L877" s="20" t="str">
        <f t="shared" si="254"/>
        <v>.</v>
      </c>
      <c r="M877" s="3">
        <v>216</v>
      </c>
      <c r="N877" s="20" t="str">
        <f>IF(B877=B877, N876, IF(M877=".",".",IF(M877&lt;22.5,"N",IF(M877&lt;67.5,"NE",IF(M877&lt;112.5,"E",IF(M877&lt;157.5,"SE",IF(M877&lt;202.5,"S",IF(M877&lt;247.5,"SW",IF(M877&lt;292.5,"W",IF(M877&lt;337.5,"NW","N"))))))))))</f>
        <v>NE</v>
      </c>
      <c r="O877" s="20" t="str">
        <f t="shared" si="244"/>
        <v>.</v>
      </c>
      <c r="P877" s="20" t="str">
        <f t="shared" si="255"/>
        <v>.</v>
      </c>
      <c r="Q877" s="21">
        <f t="shared" si="257"/>
        <v>0</v>
      </c>
      <c r="R877" s="21">
        <f t="shared" si="258"/>
        <v>6.9755662381733803</v>
      </c>
      <c r="S877" s="8">
        <v>1</v>
      </c>
      <c r="T877" s="21" t="s">
        <v>4</v>
      </c>
      <c r="U877" s="21" t="str">
        <f t="shared" si="253"/>
        <v>.</v>
      </c>
      <c r="V877" s="3" t="s">
        <v>6</v>
      </c>
      <c r="W877" s="3">
        <v>1.4</v>
      </c>
      <c r="X877" s="3" t="s">
        <v>4</v>
      </c>
      <c r="Y877" s="14">
        <v>2</v>
      </c>
      <c r="Z877" s="14">
        <v>1</v>
      </c>
      <c r="AA877" s="14">
        <v>0</v>
      </c>
      <c r="AB877" s="23">
        <f t="shared" si="256"/>
        <v>0</v>
      </c>
      <c r="AC877" s="3" t="s">
        <v>335</v>
      </c>
      <c r="AD877" s="25">
        <v>0</v>
      </c>
      <c r="AE877" s="20">
        <f t="shared" si="245"/>
        <v>0</v>
      </c>
      <c r="AF877" s="20">
        <f t="shared" si="246"/>
        <v>0</v>
      </c>
      <c r="AG877" s="20">
        <f t="shared" si="252"/>
        <v>1</v>
      </c>
      <c r="AH877" s="20">
        <f t="shared" si="247"/>
        <v>0</v>
      </c>
      <c r="AI877" s="20">
        <f t="shared" si="248"/>
        <v>-62.697093597456629</v>
      </c>
      <c r="AJ877" s="20">
        <f t="shared" si="249"/>
        <v>-86.295146093628304</v>
      </c>
      <c r="AK877" s="20">
        <f t="shared" si="250"/>
        <v>0</v>
      </c>
      <c r="AL877" s="19">
        <v>106.66666669999999</v>
      </c>
      <c r="AM877" s="23">
        <f t="shared" si="251"/>
        <v>32.512000010160001</v>
      </c>
      <c r="AN877" s="19">
        <v>3.7699111843077517</v>
      </c>
    </row>
    <row r="878" spans="1:40" ht="13.5" thickBot="1" x14ac:dyDescent="0.25">
      <c r="A878" s="5">
        <v>42575</v>
      </c>
      <c r="B878" s="3">
        <v>85</v>
      </c>
      <c r="C878" s="26" t="s">
        <v>358</v>
      </c>
      <c r="D878" s="6">
        <v>0.45763888888888887</v>
      </c>
      <c r="E878" s="13">
        <v>11</v>
      </c>
      <c r="F878" s="13">
        <f t="shared" si="241"/>
        <v>287.99999999999994</v>
      </c>
      <c r="G878" s="3">
        <v>26</v>
      </c>
      <c r="H878" s="3" t="s">
        <v>366</v>
      </c>
      <c r="I878" s="3">
        <v>24.8</v>
      </c>
      <c r="J878" s="20" t="str">
        <f t="shared" si="242"/>
        <v>.</v>
      </c>
      <c r="K878" s="20" t="str">
        <f t="shared" si="243"/>
        <v>.</v>
      </c>
      <c r="L878" s="20" t="str">
        <f t="shared" si="254"/>
        <v>.</v>
      </c>
      <c r="M878" s="3">
        <v>216</v>
      </c>
      <c r="N878" s="20" t="str">
        <f>IF(B878=B877, N877, IF(M878=".",".",IF(M878&lt;22.5,"N",IF(M878&lt;67.5,"NE",IF(M878&lt;112.5,"E",IF(M878&lt;157.5,"SE",IF(M878&lt;202.5,"S",IF(M878&lt;247.5,"SW",IF(M878&lt;292.5,"W",IF(M878&lt;337.5,"NW","N"))))))))))</f>
        <v>NE</v>
      </c>
      <c r="O878" s="20" t="str">
        <f t="shared" si="244"/>
        <v>.</v>
      </c>
      <c r="P878" s="20" t="str">
        <f t="shared" si="255"/>
        <v>.</v>
      </c>
      <c r="Q878" s="21">
        <f t="shared" si="257"/>
        <v>0</v>
      </c>
      <c r="R878" s="21">
        <f t="shared" si="258"/>
        <v>6.9755662381733803</v>
      </c>
      <c r="S878" s="8">
        <v>1</v>
      </c>
      <c r="T878" s="21" t="s">
        <v>4</v>
      </c>
      <c r="U878" s="21" t="str">
        <f t="shared" si="253"/>
        <v>.</v>
      </c>
      <c r="V878" s="3" t="s">
        <v>6</v>
      </c>
      <c r="W878" s="3">
        <v>3</v>
      </c>
      <c r="X878" s="3" t="s">
        <v>4</v>
      </c>
      <c r="Y878" s="14">
        <v>2</v>
      </c>
      <c r="Z878" s="14">
        <v>1</v>
      </c>
      <c r="AA878" s="14">
        <v>0</v>
      </c>
      <c r="AB878" s="23">
        <f t="shared" si="256"/>
        <v>0</v>
      </c>
      <c r="AC878" s="3" t="s">
        <v>335</v>
      </c>
      <c r="AD878" s="25">
        <v>0</v>
      </c>
      <c r="AE878" s="20">
        <f t="shared" si="245"/>
        <v>0</v>
      </c>
      <c r="AF878" s="20">
        <f t="shared" si="246"/>
        <v>0</v>
      </c>
      <c r="AG878" s="20">
        <f t="shared" si="252"/>
        <v>1</v>
      </c>
      <c r="AH878" s="20">
        <f t="shared" si="247"/>
        <v>0</v>
      </c>
      <c r="AI878" s="20">
        <f t="shared" si="248"/>
        <v>-62.697093597456629</v>
      </c>
      <c r="AJ878" s="20">
        <f t="shared" si="249"/>
        <v>-86.295146093628304</v>
      </c>
      <c r="AK878" s="20">
        <f t="shared" si="250"/>
        <v>0</v>
      </c>
      <c r="AL878" s="19">
        <v>106.66666669999999</v>
      </c>
      <c r="AM878" s="23">
        <f t="shared" si="251"/>
        <v>32.512000010160001</v>
      </c>
      <c r="AN878" s="19">
        <v>3.7699111843077517</v>
      </c>
    </row>
    <row r="879" spans="1:40" ht="13.5" thickBot="1" x14ac:dyDescent="0.25">
      <c r="A879" s="5">
        <v>42575</v>
      </c>
      <c r="B879" s="3">
        <v>85</v>
      </c>
      <c r="C879" s="26" t="s">
        <v>358</v>
      </c>
      <c r="D879" s="6">
        <v>0.49861111111111112</v>
      </c>
      <c r="E879" s="13">
        <v>12</v>
      </c>
      <c r="F879" s="13">
        <f t="shared" si="241"/>
        <v>347</v>
      </c>
      <c r="G879" s="3">
        <v>27</v>
      </c>
      <c r="H879" s="3" t="s">
        <v>366</v>
      </c>
      <c r="I879" s="3">
        <v>25.4</v>
      </c>
      <c r="J879" s="20" t="str">
        <f t="shared" si="242"/>
        <v>.</v>
      </c>
      <c r="K879" s="20" t="str">
        <f t="shared" si="243"/>
        <v>.</v>
      </c>
      <c r="L879" s="20" t="str">
        <f t="shared" si="254"/>
        <v>.</v>
      </c>
      <c r="M879" s="3">
        <v>216</v>
      </c>
      <c r="N879" s="20" t="str">
        <f>IF(B879=B879, N878, IF(M879=".",".",IF(M879&lt;22.5,"N",IF(M879&lt;67.5,"NE",IF(M879&lt;112.5,"E",IF(M879&lt;157.5,"SE",IF(M879&lt;202.5,"S",IF(M879&lt;247.5,"SW",IF(M879&lt;292.5,"W",IF(M879&lt;337.5,"NW","N"))))))))))</f>
        <v>NE</v>
      </c>
      <c r="O879" s="20" t="str">
        <f t="shared" si="244"/>
        <v>.</v>
      </c>
      <c r="P879" s="20" t="str">
        <f t="shared" si="255"/>
        <v>.</v>
      </c>
      <c r="Q879" s="21">
        <f t="shared" si="257"/>
        <v>0</v>
      </c>
      <c r="R879" s="21">
        <f t="shared" si="258"/>
        <v>6.9755662381733803</v>
      </c>
      <c r="S879" s="8">
        <v>1</v>
      </c>
      <c r="T879" s="21" t="s">
        <v>4</v>
      </c>
      <c r="U879" s="21" t="str">
        <f t="shared" si="253"/>
        <v>.</v>
      </c>
      <c r="V879" s="3" t="s">
        <v>6</v>
      </c>
      <c r="W879" s="3">
        <v>0</v>
      </c>
      <c r="X879" s="3" t="s">
        <v>4</v>
      </c>
      <c r="Y879" s="14">
        <v>2</v>
      </c>
      <c r="Z879" s="14">
        <v>1</v>
      </c>
      <c r="AA879" s="14">
        <v>0</v>
      </c>
      <c r="AB879" s="23">
        <f t="shared" si="256"/>
        <v>0</v>
      </c>
      <c r="AC879" s="3" t="s">
        <v>335</v>
      </c>
      <c r="AD879" s="25">
        <v>0</v>
      </c>
      <c r="AE879" s="20">
        <f t="shared" si="245"/>
        <v>0</v>
      </c>
      <c r="AF879" s="20">
        <f t="shared" si="246"/>
        <v>0</v>
      </c>
      <c r="AG879" s="20">
        <f t="shared" si="252"/>
        <v>1</v>
      </c>
      <c r="AH879" s="20">
        <f t="shared" si="247"/>
        <v>0</v>
      </c>
      <c r="AI879" s="20">
        <f t="shared" si="248"/>
        <v>-62.697093597456629</v>
      </c>
      <c r="AJ879" s="20">
        <f t="shared" si="249"/>
        <v>-86.295146093628304</v>
      </c>
      <c r="AK879" s="20">
        <f t="shared" si="250"/>
        <v>0</v>
      </c>
      <c r="AL879" s="19">
        <v>106.66666669999999</v>
      </c>
      <c r="AM879" s="23">
        <f t="shared" si="251"/>
        <v>32.512000010160001</v>
      </c>
      <c r="AN879" s="19">
        <v>3.7699111843077517</v>
      </c>
    </row>
    <row r="880" spans="1:40" ht="13.5" thickBot="1" x14ac:dyDescent="0.25">
      <c r="A880" s="5">
        <v>42575</v>
      </c>
      <c r="B880" s="3">
        <v>85</v>
      </c>
      <c r="C880" s="26" t="s">
        <v>358</v>
      </c>
      <c r="D880" s="6">
        <v>0.54791666666666672</v>
      </c>
      <c r="E880" s="13">
        <v>13</v>
      </c>
      <c r="F880" s="13">
        <f t="shared" si="241"/>
        <v>418.00000000000006</v>
      </c>
      <c r="G880" s="3">
        <v>30.6</v>
      </c>
      <c r="H880" s="3" t="s">
        <v>365</v>
      </c>
      <c r="I880" s="3">
        <v>29.6</v>
      </c>
      <c r="J880" s="20">
        <f t="shared" si="242"/>
        <v>1.0835953103602547</v>
      </c>
      <c r="K880" s="20">
        <f t="shared" si="243"/>
        <v>297.91456201618882</v>
      </c>
      <c r="L880" s="20">
        <f>IF(K880=".",".",IF(K880-K875&gt;180,(K880-K875)-360,IF(K880-K875&lt;-180,-360-(K880-K875),IF(K880-K875&gt;180,360-(K880-K875),K880-K875))))</f>
        <v>172.19606311690416</v>
      </c>
      <c r="M880" s="3">
        <v>220</v>
      </c>
      <c r="N880" s="20" t="str">
        <f>IF(B880=B879, N879, IF(M880=".",".",IF(M880&lt;22.5,"N",IF(M880&lt;67.5,"NE",IF(M880&lt;112.5,"E",IF(M880&lt;157.5,"SE",IF(M880&lt;202.5,"S",IF(M880&lt;247.5,"SW",IF(M880&lt;292.5,"W",IF(M880&lt;337.5,"NW","N"))))))))))</f>
        <v>NE</v>
      </c>
      <c r="O880" s="20" t="str">
        <f t="shared" si="244"/>
        <v>NW</v>
      </c>
      <c r="P880" s="20">
        <f t="shared" si="255"/>
        <v>8</v>
      </c>
      <c r="Q880" s="21">
        <f t="shared" si="257"/>
        <v>7.6093402946692636</v>
      </c>
      <c r="R880" s="21">
        <f t="shared" si="258"/>
        <v>14.584906532842645</v>
      </c>
      <c r="S880" s="8">
        <v>1</v>
      </c>
      <c r="T880" s="21" t="s">
        <v>4</v>
      </c>
      <c r="U880" s="21" t="str">
        <f t="shared" si="253"/>
        <v>.</v>
      </c>
      <c r="V880" s="3" t="s">
        <v>27</v>
      </c>
      <c r="W880" s="3">
        <v>1.6</v>
      </c>
      <c r="X880" s="3" t="s">
        <v>243</v>
      </c>
      <c r="Y880" s="14">
        <v>1</v>
      </c>
      <c r="Z880" s="14">
        <v>1</v>
      </c>
      <c r="AA880" s="14">
        <v>0</v>
      </c>
      <c r="AB880" s="23">
        <f t="shared" si="256"/>
        <v>0</v>
      </c>
      <c r="AC880" s="3" t="s">
        <v>335</v>
      </c>
      <c r="AD880" s="25">
        <v>0</v>
      </c>
      <c r="AE880" s="20">
        <f t="shared" si="245"/>
        <v>3.56234623677868</v>
      </c>
      <c r="AF880" s="20">
        <f t="shared" si="246"/>
        <v>3.56234623677868</v>
      </c>
      <c r="AG880" s="20">
        <f t="shared" si="252"/>
        <v>1</v>
      </c>
      <c r="AH880" s="20">
        <f t="shared" si="247"/>
        <v>7.6093402946692636</v>
      </c>
      <c r="AI880" s="20">
        <f t="shared" si="248"/>
        <v>-69.421061846146245</v>
      </c>
      <c r="AJ880" s="20">
        <f t="shared" si="249"/>
        <v>-82.732799856849624</v>
      </c>
      <c r="AK880" s="20">
        <f t="shared" si="250"/>
        <v>-6.7239682486896157</v>
      </c>
      <c r="AL880" s="19">
        <v>108</v>
      </c>
      <c r="AM880" s="23">
        <f t="shared" si="251"/>
        <v>32.918399999999998</v>
      </c>
      <c r="AN880" s="19">
        <v>3.839724354387525</v>
      </c>
    </row>
    <row r="881" spans="1:40" ht="13.5" thickBot="1" x14ac:dyDescent="0.25">
      <c r="A881" s="5">
        <v>42575</v>
      </c>
      <c r="B881" s="3">
        <v>85</v>
      </c>
      <c r="C881" s="26" t="s">
        <v>358</v>
      </c>
      <c r="D881" s="6">
        <v>0.56666666666666665</v>
      </c>
      <c r="E881" s="13">
        <v>14</v>
      </c>
      <c r="F881" s="13">
        <f t="shared" si="241"/>
        <v>444.99999999999994</v>
      </c>
      <c r="G881" s="3">
        <v>49.7</v>
      </c>
      <c r="H881" s="3" t="s">
        <v>365</v>
      </c>
      <c r="I881" s="3">
        <v>30.8</v>
      </c>
      <c r="J881" s="20" t="str">
        <f t="shared" si="242"/>
        <v>.</v>
      </c>
      <c r="K881" s="20" t="str">
        <f t="shared" si="243"/>
        <v>.</v>
      </c>
      <c r="L881" s="20" t="str">
        <f t="shared" si="254"/>
        <v>.</v>
      </c>
      <c r="M881" s="3">
        <v>220</v>
      </c>
      <c r="N881" s="20" t="str">
        <f>IF(B881=B881, N880, IF(M881=".",".",IF(M881&lt;22.5,"N",IF(M881&lt;67.5,"NE",IF(M881&lt;112.5,"E",IF(M881&lt;157.5,"SE",IF(M881&lt;202.5,"S",IF(M881&lt;247.5,"SW",IF(M881&lt;292.5,"W",IF(M881&lt;337.5,"NW","N"))))))))))</f>
        <v>NE</v>
      </c>
      <c r="O881" s="20" t="str">
        <f t="shared" si="244"/>
        <v>.</v>
      </c>
      <c r="P881" s="20" t="str">
        <f t="shared" si="255"/>
        <v>.</v>
      </c>
      <c r="Q881" s="21">
        <f t="shared" si="257"/>
        <v>0</v>
      </c>
      <c r="R881" s="21">
        <f t="shared" si="258"/>
        <v>14.584906532842645</v>
      </c>
      <c r="S881" s="8">
        <v>1</v>
      </c>
      <c r="T881" s="21" t="s">
        <v>4</v>
      </c>
      <c r="U881" s="21" t="str">
        <f t="shared" si="253"/>
        <v>.</v>
      </c>
      <c r="V881" s="3" t="s">
        <v>6</v>
      </c>
      <c r="W881" s="3">
        <v>3.3</v>
      </c>
      <c r="X881" s="3" t="s">
        <v>4</v>
      </c>
      <c r="Y881" s="14">
        <v>0</v>
      </c>
      <c r="Z881" s="14">
        <v>0</v>
      </c>
      <c r="AA881" s="14">
        <v>1</v>
      </c>
      <c r="AB881" s="23">
        <f t="shared" si="256"/>
        <v>1</v>
      </c>
      <c r="AC881" s="3" t="s">
        <v>335</v>
      </c>
      <c r="AD881" s="25">
        <v>0</v>
      </c>
      <c r="AE881" s="20">
        <f t="shared" si="245"/>
        <v>0</v>
      </c>
      <c r="AF881" s="20">
        <f t="shared" si="246"/>
        <v>0</v>
      </c>
      <c r="AG881" s="20">
        <f t="shared" si="252"/>
        <v>1</v>
      </c>
      <c r="AH881" s="20">
        <f t="shared" si="247"/>
        <v>0</v>
      </c>
      <c r="AI881" s="20">
        <f t="shared" si="248"/>
        <v>-69.421061846146245</v>
      </c>
      <c r="AJ881" s="20">
        <f t="shared" si="249"/>
        <v>-82.732799856849624</v>
      </c>
      <c r="AK881" s="20">
        <f t="shared" si="250"/>
        <v>0</v>
      </c>
      <c r="AL881" s="19">
        <v>108</v>
      </c>
      <c r="AM881" s="23">
        <f t="shared" si="251"/>
        <v>32.918399999999998</v>
      </c>
      <c r="AN881" s="19">
        <v>3.839724354387525</v>
      </c>
    </row>
    <row r="882" spans="1:40" ht="13.5" thickBot="1" x14ac:dyDescent="0.25">
      <c r="A882" s="5">
        <v>42575</v>
      </c>
      <c r="B882" s="3">
        <v>85</v>
      </c>
      <c r="C882" s="26" t="s">
        <v>358</v>
      </c>
      <c r="D882" s="6">
        <v>0.62361111111111112</v>
      </c>
      <c r="E882" s="13">
        <v>15</v>
      </c>
      <c r="F882" s="13">
        <f t="shared" si="241"/>
        <v>527</v>
      </c>
      <c r="G882" s="3">
        <v>42.6</v>
      </c>
      <c r="H882" s="3" t="s">
        <v>365</v>
      </c>
      <c r="I882" s="3">
        <v>29.6</v>
      </c>
      <c r="J882" s="20" t="str">
        <f t="shared" si="242"/>
        <v>.</v>
      </c>
      <c r="K882" s="20" t="str">
        <f t="shared" si="243"/>
        <v>.</v>
      </c>
      <c r="L882" s="20" t="str">
        <f t="shared" si="254"/>
        <v>.</v>
      </c>
      <c r="M882" s="3">
        <v>220</v>
      </c>
      <c r="N882" s="20" t="str">
        <f>IF(B882=B881, N881, IF(M882=".",".",IF(M882&lt;22.5,"N",IF(M882&lt;67.5,"NE",IF(M882&lt;112.5,"E",IF(M882&lt;157.5,"SE",IF(M882&lt;202.5,"S",IF(M882&lt;247.5,"SW",IF(M882&lt;292.5,"W",IF(M882&lt;337.5,"NW","N"))))))))))</f>
        <v>NE</v>
      </c>
      <c r="O882" s="20" t="str">
        <f t="shared" si="244"/>
        <v>.</v>
      </c>
      <c r="P882" s="20" t="str">
        <f t="shared" si="255"/>
        <v>.</v>
      </c>
      <c r="Q882" s="21">
        <f t="shared" si="257"/>
        <v>0</v>
      </c>
      <c r="R882" s="21">
        <f t="shared" si="258"/>
        <v>14.584906532842645</v>
      </c>
      <c r="S882" s="8">
        <v>1</v>
      </c>
      <c r="T882" s="21" t="s">
        <v>4</v>
      </c>
      <c r="U882" s="21" t="str">
        <f t="shared" si="253"/>
        <v>.</v>
      </c>
      <c r="V882" s="3" t="s">
        <v>6</v>
      </c>
      <c r="W882" s="3">
        <v>6.7</v>
      </c>
      <c r="X882" s="3" t="s">
        <v>43</v>
      </c>
      <c r="Y882" s="14">
        <v>0</v>
      </c>
      <c r="Z882" s="14">
        <v>0</v>
      </c>
      <c r="AA882" s="14">
        <v>1</v>
      </c>
      <c r="AB882" s="23" t="str">
        <f t="shared" si="256"/>
        <v>.</v>
      </c>
      <c r="AC882" s="3" t="s">
        <v>335</v>
      </c>
      <c r="AD882" s="25">
        <v>0</v>
      </c>
      <c r="AE882" s="20">
        <f t="shared" si="245"/>
        <v>0</v>
      </c>
      <c r="AF882" s="20">
        <f t="shared" si="246"/>
        <v>0</v>
      </c>
      <c r="AG882" s="20">
        <f t="shared" si="252"/>
        <v>1</v>
      </c>
      <c r="AH882" s="20">
        <f t="shared" si="247"/>
        <v>0</v>
      </c>
      <c r="AI882" s="20">
        <f t="shared" si="248"/>
        <v>-69.421061846146245</v>
      </c>
      <c r="AJ882" s="20">
        <f t="shared" si="249"/>
        <v>-82.732799856849624</v>
      </c>
      <c r="AK882" s="20">
        <f t="shared" si="250"/>
        <v>0</v>
      </c>
      <c r="AL882" s="19">
        <v>108</v>
      </c>
      <c r="AM882" s="23">
        <f t="shared" si="251"/>
        <v>32.918399999999998</v>
      </c>
      <c r="AN882" s="19">
        <v>3.839724354387525</v>
      </c>
    </row>
    <row r="883" spans="1:40" ht="13.5" thickBot="1" x14ac:dyDescent="0.25">
      <c r="A883" s="5">
        <v>42575</v>
      </c>
      <c r="B883" s="3">
        <v>85</v>
      </c>
      <c r="C883" s="26" t="s">
        <v>358</v>
      </c>
      <c r="D883" s="6">
        <v>0.66180555555555554</v>
      </c>
      <c r="E883" s="13">
        <v>16</v>
      </c>
      <c r="F883" s="13">
        <f t="shared" si="241"/>
        <v>582</v>
      </c>
      <c r="G883" s="3">
        <v>40.200000000000003</v>
      </c>
      <c r="H883" s="3" t="s">
        <v>365</v>
      </c>
      <c r="I883" s="3">
        <v>30.4</v>
      </c>
      <c r="J883" s="20" t="str">
        <f t="shared" si="242"/>
        <v>.</v>
      </c>
      <c r="K883" s="20" t="str">
        <f t="shared" si="243"/>
        <v>.</v>
      </c>
      <c r="L883" s="20" t="str">
        <f t="shared" si="254"/>
        <v>.</v>
      </c>
      <c r="M883" s="3">
        <v>220</v>
      </c>
      <c r="N883" s="20" t="str">
        <f>IF(B883=B883, N882, IF(M883=".",".",IF(M883&lt;22.5,"N",IF(M883&lt;67.5,"NE",IF(M883&lt;112.5,"E",IF(M883&lt;157.5,"SE",IF(M883&lt;202.5,"S",IF(M883&lt;247.5,"SW",IF(M883&lt;292.5,"W",IF(M883&lt;337.5,"NW","N"))))))))))</f>
        <v>NE</v>
      </c>
      <c r="O883" s="20" t="str">
        <f t="shared" si="244"/>
        <v>.</v>
      </c>
      <c r="P883" s="20" t="str">
        <f t="shared" si="255"/>
        <v>.</v>
      </c>
      <c r="Q883" s="21">
        <f t="shared" si="257"/>
        <v>0</v>
      </c>
      <c r="R883" s="21">
        <f t="shared" si="258"/>
        <v>14.584906532842645</v>
      </c>
      <c r="S883" s="8">
        <v>1</v>
      </c>
      <c r="T883" s="21">
        <f>SQRT((AJ883-AJ873)^2+(AI883-AI873)^2)</f>
        <v>4.2981333188124253</v>
      </c>
      <c r="U883" s="21">
        <f t="shared" si="253"/>
        <v>3.393311805617155</v>
      </c>
      <c r="V883" s="3" t="s">
        <v>6</v>
      </c>
      <c r="W883" s="3">
        <v>6.9</v>
      </c>
      <c r="X883" s="3" t="s">
        <v>43</v>
      </c>
      <c r="Y883" s="14">
        <v>0</v>
      </c>
      <c r="Z883" s="14">
        <v>0</v>
      </c>
      <c r="AA883" s="14">
        <v>1</v>
      </c>
      <c r="AB883" s="23" t="str">
        <f t="shared" si="256"/>
        <v>.</v>
      </c>
      <c r="AC883" s="3" t="s">
        <v>335</v>
      </c>
      <c r="AD883" s="25">
        <v>0</v>
      </c>
      <c r="AE883" s="20">
        <f t="shared" si="245"/>
        <v>0</v>
      </c>
      <c r="AF883" s="20">
        <f t="shared" si="246"/>
        <v>0</v>
      </c>
      <c r="AG883" s="20">
        <f t="shared" si="252"/>
        <v>1</v>
      </c>
      <c r="AH883" s="20">
        <f t="shared" si="247"/>
        <v>0</v>
      </c>
      <c r="AI883" s="20">
        <f t="shared" si="248"/>
        <v>-69.421061846146245</v>
      </c>
      <c r="AJ883" s="20">
        <f t="shared" si="249"/>
        <v>-82.732799856849624</v>
      </c>
      <c r="AK883" s="20">
        <f t="shared" si="250"/>
        <v>0</v>
      </c>
      <c r="AL883" s="19">
        <v>108</v>
      </c>
      <c r="AM883" s="23">
        <f t="shared" si="251"/>
        <v>32.918399999999998</v>
      </c>
      <c r="AN883" s="19">
        <v>3.839724354387525</v>
      </c>
    </row>
    <row r="884" spans="1:40" ht="13.5" thickBot="1" x14ac:dyDescent="0.25">
      <c r="A884" s="5">
        <v>42575</v>
      </c>
      <c r="B884" s="3">
        <v>86</v>
      </c>
      <c r="C884" s="26" t="s">
        <v>358</v>
      </c>
      <c r="D884" s="6">
        <v>0.25763888888888892</v>
      </c>
      <c r="E884" s="13">
        <v>6</v>
      </c>
      <c r="F884" s="13">
        <f t="shared" si="241"/>
        <v>0</v>
      </c>
      <c r="G884" s="3">
        <v>21.1</v>
      </c>
      <c r="H884" s="3" t="s">
        <v>366</v>
      </c>
      <c r="I884" s="3">
        <v>23</v>
      </c>
      <c r="J884" s="20" t="str">
        <f t="shared" si="242"/>
        <v>.</v>
      </c>
      <c r="K884" s="20" t="str">
        <f t="shared" si="243"/>
        <v>.</v>
      </c>
      <c r="L884" s="20" t="str">
        <f t="shared" si="254"/>
        <v>.</v>
      </c>
      <c r="M884" s="3">
        <v>218</v>
      </c>
      <c r="N884" s="20" t="str">
        <f>IF(B884=B883, N883, IF(M884=".",".",IF(M884&lt;22.5,"N",IF(M884&lt;67.5,"NE",IF(M884&lt;112.5,"E",IF(M884&lt;157.5,"SE",IF(M884&lt;202.5,"S",IF(M884&lt;247.5,"SW",IF(M884&lt;292.5,"W",IF(M884&lt;337.5,"NW","N"))))))))))</f>
        <v>SW</v>
      </c>
      <c r="O884" s="20" t="str">
        <f t="shared" si="244"/>
        <v>.</v>
      </c>
      <c r="P884" s="20" t="str">
        <f t="shared" si="255"/>
        <v>.</v>
      </c>
      <c r="Q884" s="21">
        <f t="shared" si="257"/>
        <v>0</v>
      </c>
      <c r="R884" s="21">
        <f t="shared" si="258"/>
        <v>0</v>
      </c>
      <c r="S884" s="8">
        <v>1</v>
      </c>
      <c r="T884" s="21" t="s">
        <v>4</v>
      </c>
      <c r="U884" s="21" t="str">
        <f t="shared" si="253"/>
        <v>.</v>
      </c>
      <c r="V884" s="3" t="s">
        <v>128</v>
      </c>
      <c r="W884" s="3">
        <v>0.4</v>
      </c>
      <c r="X884" s="3" t="s">
        <v>4</v>
      </c>
      <c r="Y884" s="14">
        <v>2</v>
      </c>
      <c r="Z884" s="14">
        <v>1</v>
      </c>
      <c r="AA884" s="14">
        <v>0</v>
      </c>
      <c r="AB884" s="23">
        <f t="shared" si="256"/>
        <v>0</v>
      </c>
      <c r="AC884" s="3" t="s">
        <v>336</v>
      </c>
      <c r="AD884" s="25">
        <v>0</v>
      </c>
      <c r="AE884" s="20" t="str">
        <f t="shared" si="245"/>
        <v>.</v>
      </c>
      <c r="AF884" s="20" t="str">
        <f t="shared" si="246"/>
        <v>.</v>
      </c>
      <c r="AG884" s="20" t="str">
        <f t="shared" si="252"/>
        <v>.</v>
      </c>
      <c r="AH884" s="20" t="str">
        <f t="shared" si="247"/>
        <v>.</v>
      </c>
      <c r="AI884" s="20">
        <f t="shared" si="248"/>
        <v>-67.722762285822398</v>
      </c>
      <c r="AJ884" s="20">
        <f t="shared" si="249"/>
        <v>-86.681182896739415</v>
      </c>
      <c r="AK884" s="20" t="str">
        <f t="shared" si="250"/>
        <v>.</v>
      </c>
      <c r="AL884" s="19">
        <v>110</v>
      </c>
      <c r="AM884" s="23">
        <f t="shared" si="251"/>
        <v>33.527999999999999</v>
      </c>
      <c r="AN884" s="19">
        <v>3.8048177693476384</v>
      </c>
    </row>
    <row r="885" spans="1:40" ht="13.5" thickBot="1" x14ac:dyDescent="0.25">
      <c r="A885" s="5">
        <v>42575</v>
      </c>
      <c r="B885" s="3">
        <v>86</v>
      </c>
      <c r="C885" s="26" t="s">
        <v>358</v>
      </c>
      <c r="D885" s="6">
        <v>0.28958333333333336</v>
      </c>
      <c r="E885" s="13">
        <v>7</v>
      </c>
      <c r="F885" s="13">
        <f t="shared" si="241"/>
        <v>46</v>
      </c>
      <c r="G885" s="3">
        <v>22.3</v>
      </c>
      <c r="H885" s="3" t="s">
        <v>366</v>
      </c>
      <c r="I885" s="3">
        <v>22.1</v>
      </c>
      <c r="J885" s="20">
        <f t="shared" si="242"/>
        <v>0.64589102627821893</v>
      </c>
      <c r="K885" s="20">
        <f t="shared" si="243"/>
        <v>322.99317016888472</v>
      </c>
      <c r="L885" s="20">
        <f>-360+(K885-MOD(M884+180,360))</f>
        <v>-75.006829831115283</v>
      </c>
      <c r="M885" s="3">
        <v>228</v>
      </c>
      <c r="N885" s="20" t="str">
        <f>IF(B885=B885, N884, IF(M885=".",".",IF(M885&lt;22.5,"N",IF(M885&lt;67.5,"NE",IF(M885&lt;112.5,"E",IF(M885&lt;157.5,"SE",IF(M885&lt;202.5,"S",IF(M885&lt;247.5,"SW",IF(M885&lt;292.5,"W",IF(M885&lt;337.5,"NW","N"))))))))))</f>
        <v>SW</v>
      </c>
      <c r="O885" s="20" t="str">
        <f t="shared" si="244"/>
        <v>NW</v>
      </c>
      <c r="P885" s="20">
        <f t="shared" si="255"/>
        <v>8</v>
      </c>
      <c r="Q885" s="21">
        <f t="shared" si="257"/>
        <v>19.174063576037714</v>
      </c>
      <c r="R885" s="21">
        <f t="shared" si="258"/>
        <v>19.174063576037714</v>
      </c>
      <c r="S885" s="8">
        <v>1</v>
      </c>
      <c r="T885" s="21" t="s">
        <v>4</v>
      </c>
      <c r="U885" s="21" t="str">
        <f t="shared" si="253"/>
        <v>.</v>
      </c>
      <c r="V885" s="3" t="s">
        <v>41</v>
      </c>
      <c r="W885" s="3">
        <v>1.6</v>
      </c>
      <c r="X885" s="3" t="s">
        <v>183</v>
      </c>
      <c r="Y885" s="14">
        <v>2</v>
      </c>
      <c r="Z885" s="14">
        <v>1</v>
      </c>
      <c r="AA885" s="14">
        <v>0</v>
      </c>
      <c r="AB885" s="23">
        <f t="shared" si="256"/>
        <v>0</v>
      </c>
      <c r="AC885" s="3" t="s">
        <v>336</v>
      </c>
      <c r="AD885" s="25">
        <v>0</v>
      </c>
      <c r="AE885" s="20">
        <f t="shared" si="245"/>
        <v>15.311712422503604</v>
      </c>
      <c r="AF885" s="20">
        <f t="shared" si="246"/>
        <v>15.311712422503604</v>
      </c>
      <c r="AG885" s="20">
        <f t="shared" si="252"/>
        <v>1</v>
      </c>
      <c r="AH885" s="20">
        <f t="shared" si="247"/>
        <v>19.174063576037714</v>
      </c>
      <c r="AI885" s="20">
        <f t="shared" si="248"/>
        <v>-79.263827085418882</v>
      </c>
      <c r="AJ885" s="20">
        <f t="shared" si="249"/>
        <v>-71.369470474235811</v>
      </c>
      <c r="AK885" s="20">
        <f t="shared" si="250"/>
        <v>-11.541064799596484</v>
      </c>
      <c r="AL885" s="19">
        <v>106.66</v>
      </c>
      <c r="AM885" s="23">
        <f t="shared" si="251"/>
        <v>32.509968000000001</v>
      </c>
      <c r="AN885" s="19">
        <v>3.9793506945470716</v>
      </c>
    </row>
    <row r="886" spans="1:40" ht="13.5" thickBot="1" x14ac:dyDescent="0.25">
      <c r="A886" s="5">
        <v>42575</v>
      </c>
      <c r="B886" s="3">
        <v>86</v>
      </c>
      <c r="C886" s="26" t="s">
        <v>358</v>
      </c>
      <c r="D886" s="6">
        <v>0.33333333333333331</v>
      </c>
      <c r="E886" s="13">
        <v>8</v>
      </c>
      <c r="F886" s="13">
        <f t="shared" si="241"/>
        <v>108.99999999999994</v>
      </c>
      <c r="G886" s="3">
        <v>22.2</v>
      </c>
      <c r="H886" s="3" t="s">
        <v>366</v>
      </c>
      <c r="I886" s="3">
        <v>28.3</v>
      </c>
      <c r="J886" s="20">
        <f t="shared" si="242"/>
        <v>2.4413981247404561</v>
      </c>
      <c r="K886" s="20">
        <f t="shared" si="243"/>
        <v>139.88180865878184</v>
      </c>
      <c r="L886" s="20">
        <f t="shared" si="254"/>
        <v>-176.88863848989712</v>
      </c>
      <c r="M886" s="3">
        <v>224</v>
      </c>
      <c r="N886" s="20" t="str">
        <f>IF(B886=B885, N885, IF(M886=".",".",IF(M886&lt;22.5,"N",IF(M886&lt;67.5,"NE",IF(M886&lt;112.5,"E",IF(M886&lt;157.5,"SE",IF(M886&lt;202.5,"S",IF(M886&lt;247.5,"SW",IF(M886&lt;292.5,"W",IF(M886&lt;337.5,"NW","N"))))))))))</f>
        <v>SW</v>
      </c>
      <c r="O886" s="20" t="str">
        <f t="shared" si="244"/>
        <v>SE</v>
      </c>
      <c r="P886" s="20">
        <f t="shared" si="255"/>
        <v>4</v>
      </c>
      <c r="Q886" s="21">
        <f t="shared" si="257"/>
        <v>7.4796025791986498</v>
      </c>
      <c r="R886" s="21">
        <f t="shared" si="258"/>
        <v>26.653666155236365</v>
      </c>
      <c r="S886" s="8">
        <v>1</v>
      </c>
      <c r="T886" s="21" t="s">
        <v>4</v>
      </c>
      <c r="U886" s="21" t="str">
        <f t="shared" si="253"/>
        <v>.</v>
      </c>
      <c r="V886" s="3" t="s">
        <v>33</v>
      </c>
      <c r="W886" s="3">
        <v>0</v>
      </c>
      <c r="X886" s="3" t="s">
        <v>4</v>
      </c>
      <c r="Y886" s="14">
        <v>2</v>
      </c>
      <c r="Z886" s="14">
        <v>1</v>
      </c>
      <c r="AA886" s="14">
        <v>0</v>
      </c>
      <c r="AB886" s="23">
        <f t="shared" si="256"/>
        <v>0</v>
      </c>
      <c r="AC886" s="3" t="s">
        <v>336</v>
      </c>
      <c r="AD886" s="25">
        <v>0</v>
      </c>
      <c r="AE886" s="20">
        <f t="shared" si="245"/>
        <v>-5.7197781527009539</v>
      </c>
      <c r="AF886" s="20">
        <f t="shared" si="246"/>
        <v>-5.7197781527009539</v>
      </c>
      <c r="AG886" s="20">
        <f t="shared" si="252"/>
        <v>1</v>
      </c>
      <c r="AH886" s="20">
        <f t="shared" si="247"/>
        <v>7.4796025791986498</v>
      </c>
      <c r="AI886" s="20">
        <f t="shared" si="248"/>
        <v>-74.44422205734449</v>
      </c>
      <c r="AJ886" s="20">
        <f t="shared" si="249"/>
        <v>-77.089248626936765</v>
      </c>
      <c r="AK886" s="20">
        <f t="shared" si="250"/>
        <v>4.8196050280743918</v>
      </c>
      <c r="AL886" s="19">
        <v>107.16666669999999</v>
      </c>
      <c r="AM886" s="23">
        <f t="shared" si="251"/>
        <v>32.664400010160001</v>
      </c>
      <c r="AN886" s="19">
        <v>3.9095375244672983</v>
      </c>
    </row>
    <row r="887" spans="1:40" ht="13.5" thickBot="1" x14ac:dyDescent="0.25">
      <c r="A887" s="5">
        <v>42575</v>
      </c>
      <c r="B887" s="3">
        <v>86</v>
      </c>
      <c r="C887" s="26" t="s">
        <v>358</v>
      </c>
      <c r="D887" s="6">
        <v>0.37222222222222223</v>
      </c>
      <c r="E887" s="13">
        <v>9</v>
      </c>
      <c r="F887" s="13">
        <f t="shared" si="241"/>
        <v>165</v>
      </c>
      <c r="G887" s="3">
        <v>24.6</v>
      </c>
      <c r="H887" s="3" t="s">
        <v>366</v>
      </c>
      <c r="I887" s="3">
        <v>22.9</v>
      </c>
      <c r="J887" s="20" t="str">
        <f t="shared" si="242"/>
        <v>.</v>
      </c>
      <c r="K887" s="20" t="str">
        <f t="shared" si="243"/>
        <v>.</v>
      </c>
      <c r="L887" s="20" t="str">
        <f t="shared" si="254"/>
        <v>.</v>
      </c>
      <c r="M887" s="3">
        <v>224</v>
      </c>
      <c r="N887" s="20" t="str">
        <f>IF(B887=B886, N886, IF(M887=".",".",IF(M887&lt;22.5,"N",IF(M887&lt;67.5,"NE",IF(M887&lt;112.5,"E",IF(M887&lt;157.5,"SE",IF(M887&lt;202.5,"S",IF(M887&lt;247.5,"SW",IF(M887&lt;292.5,"W",IF(M887&lt;337.5,"NW","N"))))))))))</f>
        <v>SW</v>
      </c>
      <c r="O887" s="20" t="str">
        <f t="shared" si="244"/>
        <v>.</v>
      </c>
      <c r="P887" s="20" t="str">
        <f t="shared" si="255"/>
        <v>.</v>
      </c>
      <c r="Q887" s="21">
        <f t="shared" si="257"/>
        <v>0</v>
      </c>
      <c r="R887" s="21">
        <f t="shared" si="258"/>
        <v>26.653666155236365</v>
      </c>
      <c r="S887" s="8">
        <v>1</v>
      </c>
      <c r="T887" s="21" t="s">
        <v>4</v>
      </c>
      <c r="U887" s="21" t="str">
        <f t="shared" si="253"/>
        <v>.</v>
      </c>
      <c r="V887" s="3" t="s">
        <v>6</v>
      </c>
      <c r="W887" s="3">
        <v>0.3</v>
      </c>
      <c r="X887" s="3" t="s">
        <v>183</v>
      </c>
      <c r="Y887" s="14">
        <v>2</v>
      </c>
      <c r="Z887" s="14">
        <v>1</v>
      </c>
      <c r="AA887" s="14">
        <v>0</v>
      </c>
      <c r="AB887" s="23">
        <f t="shared" si="256"/>
        <v>0</v>
      </c>
      <c r="AC887" s="3" t="s">
        <v>336</v>
      </c>
      <c r="AD887" s="25">
        <v>0</v>
      </c>
      <c r="AE887" s="20">
        <f t="shared" si="245"/>
        <v>0</v>
      </c>
      <c r="AF887" s="20">
        <f t="shared" si="246"/>
        <v>0</v>
      </c>
      <c r="AG887" s="20">
        <f t="shared" si="252"/>
        <v>1</v>
      </c>
      <c r="AH887" s="20">
        <f t="shared" si="247"/>
        <v>0</v>
      </c>
      <c r="AI887" s="20">
        <f t="shared" si="248"/>
        <v>-74.44422205734449</v>
      </c>
      <c r="AJ887" s="20">
        <f t="shared" si="249"/>
        <v>-77.089248626936765</v>
      </c>
      <c r="AK887" s="20">
        <f t="shared" si="250"/>
        <v>0</v>
      </c>
      <c r="AL887" s="19">
        <v>107.16666669999999</v>
      </c>
      <c r="AM887" s="23">
        <f t="shared" si="251"/>
        <v>32.664400010160001</v>
      </c>
      <c r="AN887" s="19">
        <v>3.9095375244672983</v>
      </c>
    </row>
    <row r="888" spans="1:40" ht="13.5" thickBot="1" x14ac:dyDescent="0.25">
      <c r="A888" s="5">
        <v>42575</v>
      </c>
      <c r="B888" s="3">
        <v>86</v>
      </c>
      <c r="C888" s="26" t="s">
        <v>358</v>
      </c>
      <c r="D888" s="6">
        <v>0.4145833333333333</v>
      </c>
      <c r="E888" s="13">
        <v>10</v>
      </c>
      <c r="F888" s="13">
        <f t="shared" si="241"/>
        <v>225.99999999999994</v>
      </c>
      <c r="G888" s="3">
        <v>25.3</v>
      </c>
      <c r="H888" s="3" t="s">
        <v>366</v>
      </c>
      <c r="I888" s="3">
        <v>23.8</v>
      </c>
      <c r="J888" s="20" t="str">
        <f t="shared" si="242"/>
        <v>.</v>
      </c>
      <c r="K888" s="20" t="str">
        <f t="shared" si="243"/>
        <v>.</v>
      </c>
      <c r="L888" s="20" t="str">
        <f t="shared" si="254"/>
        <v>.</v>
      </c>
      <c r="M888" s="3">
        <v>224</v>
      </c>
      <c r="N888" s="20" t="str">
        <f>IF(B888=B888, N887, IF(M888=".",".",IF(M888&lt;22.5,"N",IF(M888&lt;67.5,"NE",IF(M888&lt;112.5,"E",IF(M888&lt;157.5,"SE",IF(M888&lt;202.5,"S",IF(M888&lt;247.5,"SW",IF(M888&lt;292.5,"W",IF(M888&lt;337.5,"NW","N"))))))))))</f>
        <v>SW</v>
      </c>
      <c r="O888" s="20" t="str">
        <f t="shared" si="244"/>
        <v>.</v>
      </c>
      <c r="P888" s="20" t="str">
        <f t="shared" si="255"/>
        <v>.</v>
      </c>
      <c r="Q888" s="21">
        <f t="shared" si="257"/>
        <v>0</v>
      </c>
      <c r="R888" s="21">
        <f t="shared" si="258"/>
        <v>26.653666155236365</v>
      </c>
      <c r="S888" s="8">
        <v>1</v>
      </c>
      <c r="T888" s="21" t="s">
        <v>4</v>
      </c>
      <c r="U888" s="21" t="str">
        <f t="shared" si="253"/>
        <v>.</v>
      </c>
      <c r="V888" s="3" t="s">
        <v>6</v>
      </c>
      <c r="W888" s="3">
        <v>1.4</v>
      </c>
      <c r="X888" s="3" t="s">
        <v>230</v>
      </c>
      <c r="Y888" s="14">
        <v>2</v>
      </c>
      <c r="Z888" s="14">
        <v>1</v>
      </c>
      <c r="AA888" s="14">
        <v>0</v>
      </c>
      <c r="AB888" s="23">
        <f t="shared" si="256"/>
        <v>0</v>
      </c>
      <c r="AC888" s="3" t="s">
        <v>336</v>
      </c>
      <c r="AD888" s="25">
        <v>0</v>
      </c>
      <c r="AE888" s="20">
        <f t="shared" si="245"/>
        <v>0</v>
      </c>
      <c r="AF888" s="20">
        <f t="shared" si="246"/>
        <v>0</v>
      </c>
      <c r="AG888" s="20">
        <f t="shared" si="252"/>
        <v>1</v>
      </c>
      <c r="AH888" s="20">
        <f t="shared" si="247"/>
        <v>0</v>
      </c>
      <c r="AI888" s="20">
        <f t="shared" si="248"/>
        <v>-74.44422205734449</v>
      </c>
      <c r="AJ888" s="20">
        <f t="shared" si="249"/>
        <v>-77.089248626936765</v>
      </c>
      <c r="AK888" s="20">
        <f t="shared" si="250"/>
        <v>0</v>
      </c>
      <c r="AL888" s="19">
        <v>107.16666669999999</v>
      </c>
      <c r="AM888" s="23">
        <f t="shared" si="251"/>
        <v>32.664400010160001</v>
      </c>
      <c r="AN888" s="19">
        <v>3.9095375244672983</v>
      </c>
    </row>
    <row r="889" spans="1:40" ht="13.5" thickBot="1" x14ac:dyDescent="0.25">
      <c r="A889" s="5">
        <v>42575</v>
      </c>
      <c r="B889" s="3">
        <v>86</v>
      </c>
      <c r="C889" s="26" t="s">
        <v>358</v>
      </c>
      <c r="D889" s="6">
        <v>0.45763888888888887</v>
      </c>
      <c r="E889" s="13">
        <v>11</v>
      </c>
      <c r="F889" s="13">
        <f t="shared" si="241"/>
        <v>287.99999999999994</v>
      </c>
      <c r="G889" s="3">
        <v>25.9</v>
      </c>
      <c r="H889" s="3" t="s">
        <v>366</v>
      </c>
      <c r="I889" s="3">
        <v>24.8</v>
      </c>
      <c r="J889" s="20" t="str">
        <f t="shared" si="242"/>
        <v>.</v>
      </c>
      <c r="K889" s="20" t="str">
        <f t="shared" si="243"/>
        <v>.</v>
      </c>
      <c r="L889" s="20" t="str">
        <f t="shared" si="254"/>
        <v>.</v>
      </c>
      <c r="M889" s="3">
        <v>224</v>
      </c>
      <c r="N889" s="20" t="str">
        <f>IF(B889=B888, N888, IF(M889=".",".",IF(M889&lt;22.5,"N",IF(M889&lt;67.5,"NE",IF(M889&lt;112.5,"E",IF(M889&lt;157.5,"SE",IF(M889&lt;202.5,"S",IF(M889&lt;247.5,"SW",IF(M889&lt;292.5,"W",IF(M889&lt;337.5,"NW","N"))))))))))</f>
        <v>SW</v>
      </c>
      <c r="O889" s="20" t="str">
        <f t="shared" si="244"/>
        <v>.</v>
      </c>
      <c r="P889" s="20" t="str">
        <f t="shared" si="255"/>
        <v>.</v>
      </c>
      <c r="Q889" s="21">
        <f t="shared" si="257"/>
        <v>0</v>
      </c>
      <c r="R889" s="21">
        <f t="shared" si="258"/>
        <v>26.653666155236365</v>
      </c>
      <c r="S889" s="8">
        <v>1</v>
      </c>
      <c r="T889" s="21" t="s">
        <v>4</v>
      </c>
      <c r="U889" s="21" t="str">
        <f t="shared" si="253"/>
        <v>.</v>
      </c>
      <c r="V889" s="3" t="s">
        <v>6</v>
      </c>
      <c r="W889" s="3">
        <v>3</v>
      </c>
      <c r="X889" s="3" t="s">
        <v>11</v>
      </c>
      <c r="Y889" s="14">
        <v>2</v>
      </c>
      <c r="Z889" s="14">
        <v>1</v>
      </c>
      <c r="AA889" s="14">
        <v>0</v>
      </c>
      <c r="AB889" s="23">
        <f t="shared" si="256"/>
        <v>0</v>
      </c>
      <c r="AC889" s="3" t="s">
        <v>336</v>
      </c>
      <c r="AD889" s="25">
        <v>0</v>
      </c>
      <c r="AE889" s="20">
        <f t="shared" si="245"/>
        <v>0</v>
      </c>
      <c r="AF889" s="20">
        <f t="shared" si="246"/>
        <v>0</v>
      </c>
      <c r="AG889" s="20">
        <f t="shared" si="252"/>
        <v>1</v>
      </c>
      <c r="AH889" s="20">
        <f t="shared" si="247"/>
        <v>0</v>
      </c>
      <c r="AI889" s="20">
        <f t="shared" si="248"/>
        <v>-74.44422205734449</v>
      </c>
      <c r="AJ889" s="20">
        <f t="shared" si="249"/>
        <v>-77.089248626936765</v>
      </c>
      <c r="AK889" s="20">
        <f t="shared" si="250"/>
        <v>0</v>
      </c>
      <c r="AL889" s="19">
        <v>107.16666669999999</v>
      </c>
      <c r="AM889" s="23">
        <f t="shared" si="251"/>
        <v>32.664400010160001</v>
      </c>
      <c r="AN889" s="19">
        <v>3.9095375244672983</v>
      </c>
    </row>
    <row r="890" spans="1:40" ht="13.5" thickBot="1" x14ac:dyDescent="0.25">
      <c r="A890" s="5">
        <v>42575</v>
      </c>
      <c r="B890" s="3">
        <v>86</v>
      </c>
      <c r="C890" s="26" t="s">
        <v>358</v>
      </c>
      <c r="D890" s="6">
        <v>0.49861111111111112</v>
      </c>
      <c r="E890" s="13">
        <v>12</v>
      </c>
      <c r="F890" s="13">
        <f t="shared" si="241"/>
        <v>347</v>
      </c>
      <c r="G890" s="3">
        <v>26.7</v>
      </c>
      <c r="H890" s="3" t="s">
        <v>366</v>
      </c>
      <c r="I890" s="3">
        <v>25.4</v>
      </c>
      <c r="J890" s="20" t="str">
        <f t="shared" si="242"/>
        <v>.</v>
      </c>
      <c r="K890" s="20" t="str">
        <f t="shared" si="243"/>
        <v>.</v>
      </c>
      <c r="L890" s="20" t="str">
        <f t="shared" si="254"/>
        <v>.</v>
      </c>
      <c r="M890" s="3">
        <v>224</v>
      </c>
      <c r="N890" s="20" t="str">
        <f>IF(B890=B890, N889, IF(M890=".",".",IF(M890&lt;22.5,"N",IF(M890&lt;67.5,"NE",IF(M890&lt;112.5,"E",IF(M890&lt;157.5,"SE",IF(M890&lt;202.5,"S",IF(M890&lt;247.5,"SW",IF(M890&lt;292.5,"W",IF(M890&lt;337.5,"NW","N"))))))))))</f>
        <v>SW</v>
      </c>
      <c r="O890" s="20" t="str">
        <f t="shared" si="244"/>
        <v>.</v>
      </c>
      <c r="P890" s="20" t="str">
        <f t="shared" si="255"/>
        <v>.</v>
      </c>
      <c r="Q890" s="21">
        <f t="shared" si="257"/>
        <v>0</v>
      </c>
      <c r="R890" s="21">
        <f t="shared" si="258"/>
        <v>26.653666155236365</v>
      </c>
      <c r="S890" s="8">
        <v>1</v>
      </c>
      <c r="T890" s="21" t="s">
        <v>4</v>
      </c>
      <c r="U890" s="21" t="str">
        <f t="shared" si="253"/>
        <v>.</v>
      </c>
      <c r="V890" s="3" t="s">
        <v>6</v>
      </c>
      <c r="W890" s="3">
        <v>0</v>
      </c>
      <c r="X890" s="3" t="s">
        <v>237</v>
      </c>
      <c r="Y890" s="14">
        <v>2</v>
      </c>
      <c r="Z890" s="14">
        <v>1</v>
      </c>
      <c r="AA890" s="14">
        <v>0</v>
      </c>
      <c r="AB890" s="23">
        <f t="shared" si="256"/>
        <v>0</v>
      </c>
      <c r="AC890" s="3" t="s">
        <v>336</v>
      </c>
      <c r="AD890" s="25">
        <v>0</v>
      </c>
      <c r="AE890" s="20">
        <f t="shared" si="245"/>
        <v>0</v>
      </c>
      <c r="AF890" s="20">
        <f t="shared" si="246"/>
        <v>0</v>
      </c>
      <c r="AG890" s="20">
        <f t="shared" si="252"/>
        <v>1</v>
      </c>
      <c r="AH890" s="20">
        <f t="shared" si="247"/>
        <v>0</v>
      </c>
      <c r="AI890" s="20">
        <f t="shared" si="248"/>
        <v>-74.44422205734449</v>
      </c>
      <c r="AJ890" s="20">
        <f t="shared" si="249"/>
        <v>-77.089248626936765</v>
      </c>
      <c r="AK890" s="20">
        <f t="shared" si="250"/>
        <v>0</v>
      </c>
      <c r="AL890" s="19">
        <v>107.16666669999999</v>
      </c>
      <c r="AM890" s="23">
        <f t="shared" si="251"/>
        <v>32.664400010160001</v>
      </c>
      <c r="AN890" s="19">
        <v>3.9095375244672983</v>
      </c>
    </row>
    <row r="891" spans="1:40" ht="13.5" thickBot="1" x14ac:dyDescent="0.25">
      <c r="A891" s="5">
        <v>42575</v>
      </c>
      <c r="B891" s="3">
        <v>86</v>
      </c>
      <c r="C891" s="26" t="s">
        <v>358</v>
      </c>
      <c r="D891" s="6">
        <v>0.54791666666666672</v>
      </c>
      <c r="E891" s="13">
        <v>13</v>
      </c>
      <c r="F891" s="13">
        <f t="shared" si="241"/>
        <v>418.00000000000006</v>
      </c>
      <c r="G891" s="3">
        <v>31</v>
      </c>
      <c r="H891" s="3" t="s">
        <v>365</v>
      </c>
      <c r="I891" s="3">
        <v>29.6</v>
      </c>
      <c r="J891" s="20">
        <f t="shared" si="242"/>
        <v>0.48344169514125923</v>
      </c>
      <c r="K891" s="20">
        <f t="shared" si="243"/>
        <v>332.30083122775562</v>
      </c>
      <c r="L891" s="20">
        <f>IF(K891=".",".",IF(K891-K886&gt;180,(K891-K886)-360,IF(K891-K886&lt;-180,-360-(K891-K886),IF(K891-K886&gt;180,360-(K891-K886),K891-K886))))</f>
        <v>-167.58097743102621</v>
      </c>
      <c r="M891" s="3">
        <v>228</v>
      </c>
      <c r="N891" s="20" t="str">
        <f>IF(B891=B890, N890, IF(M891=".",".",IF(M891&lt;22.5,"N",IF(M891&lt;67.5,"NE",IF(M891&lt;112.5,"E",IF(M891&lt;157.5,"SE",IF(M891&lt;202.5,"S",IF(M891&lt;247.5,"SW",IF(M891&lt;292.5,"W",IF(M891&lt;337.5,"NW","N"))))))))))</f>
        <v>SW</v>
      </c>
      <c r="O891" s="20" t="str">
        <f t="shared" si="244"/>
        <v>NW</v>
      </c>
      <c r="P891" s="20">
        <f t="shared" si="255"/>
        <v>8</v>
      </c>
      <c r="Q891" s="21">
        <f t="shared" si="257"/>
        <v>7.7146285398971743</v>
      </c>
      <c r="R891" s="21">
        <f t="shared" si="258"/>
        <v>34.368294695133542</v>
      </c>
      <c r="S891" s="8">
        <v>1</v>
      </c>
      <c r="T891" s="21" t="s">
        <v>4</v>
      </c>
      <c r="U891" s="21" t="str">
        <f t="shared" si="253"/>
        <v>.</v>
      </c>
      <c r="V891" s="3" t="s">
        <v>241</v>
      </c>
      <c r="W891" s="3">
        <v>1.6</v>
      </c>
      <c r="X891" s="3" t="s">
        <v>242</v>
      </c>
      <c r="Y891" s="14">
        <v>2</v>
      </c>
      <c r="Z891" s="14">
        <v>1</v>
      </c>
      <c r="AA891" s="14">
        <v>0</v>
      </c>
      <c r="AB891" s="23">
        <f t="shared" si="256"/>
        <v>0</v>
      </c>
      <c r="AC891" s="3" t="s">
        <v>336</v>
      </c>
      <c r="AD891" s="25">
        <v>0</v>
      </c>
      <c r="AE891" s="20">
        <f t="shared" si="245"/>
        <v>6.8305349592566671</v>
      </c>
      <c r="AF891" s="20">
        <f t="shared" si="246"/>
        <v>6.8305349592566671</v>
      </c>
      <c r="AG891" s="20">
        <f t="shared" si="252"/>
        <v>1</v>
      </c>
      <c r="AH891" s="20">
        <f t="shared" si="247"/>
        <v>7.7146285398971743</v>
      </c>
      <c r="AI891" s="20">
        <f t="shared" si="248"/>
        <v>-78.030206675126408</v>
      </c>
      <c r="AJ891" s="20">
        <f t="shared" si="249"/>
        <v>-70.258713667680098</v>
      </c>
      <c r="AK891" s="20">
        <f t="shared" si="250"/>
        <v>-3.5859846177819179</v>
      </c>
      <c r="AL891" s="19">
        <v>105</v>
      </c>
      <c r="AM891" s="23">
        <f t="shared" si="251"/>
        <v>32.004000000000005</v>
      </c>
      <c r="AN891" s="19">
        <v>3.9793506945470716</v>
      </c>
    </row>
    <row r="892" spans="1:40" ht="13.5" thickBot="1" x14ac:dyDescent="0.25">
      <c r="A892" s="5">
        <v>42575</v>
      </c>
      <c r="B892" s="3">
        <v>86</v>
      </c>
      <c r="C892" s="26" t="s">
        <v>358</v>
      </c>
      <c r="D892" s="6">
        <v>0.56666666666666665</v>
      </c>
      <c r="E892" s="13">
        <v>14</v>
      </c>
      <c r="F892" s="13">
        <f t="shared" si="241"/>
        <v>444.99999999999994</v>
      </c>
      <c r="G892" s="3">
        <v>44.6</v>
      </c>
      <c r="H892" s="3" t="s">
        <v>365</v>
      </c>
      <c r="I892" s="3">
        <v>30.8</v>
      </c>
      <c r="J892" s="20" t="str">
        <f t="shared" si="242"/>
        <v>.</v>
      </c>
      <c r="K892" s="20" t="str">
        <f t="shared" si="243"/>
        <v>.</v>
      </c>
      <c r="L892" s="20" t="str">
        <f t="shared" si="254"/>
        <v>.</v>
      </c>
      <c r="M892" s="3">
        <v>228</v>
      </c>
      <c r="N892" s="20" t="str">
        <f>IF(B892=B892, N891, IF(M892=".",".",IF(M892&lt;22.5,"N",IF(M892&lt;67.5,"NE",IF(M892&lt;112.5,"E",IF(M892&lt;157.5,"SE",IF(M892&lt;202.5,"S",IF(M892&lt;247.5,"SW",IF(M892&lt;292.5,"W",IF(M892&lt;337.5,"NW","N"))))))))))</f>
        <v>SW</v>
      </c>
      <c r="O892" s="20" t="str">
        <f t="shared" si="244"/>
        <v>.</v>
      </c>
      <c r="P892" s="20" t="str">
        <f t="shared" si="255"/>
        <v>.</v>
      </c>
      <c r="Q892" s="21">
        <f t="shared" si="257"/>
        <v>0</v>
      </c>
      <c r="R892" s="21">
        <f t="shared" si="258"/>
        <v>34.368294695133542</v>
      </c>
      <c r="S892" s="8">
        <v>1</v>
      </c>
      <c r="T892" s="21" t="s">
        <v>4</v>
      </c>
      <c r="U892" s="21" t="str">
        <f t="shared" si="253"/>
        <v>.</v>
      </c>
      <c r="V892" s="3" t="s">
        <v>6</v>
      </c>
      <c r="W892" s="3">
        <v>3.3</v>
      </c>
      <c r="X892" s="3" t="s">
        <v>4</v>
      </c>
      <c r="Y892" s="14">
        <v>2</v>
      </c>
      <c r="Z892" s="14">
        <v>1</v>
      </c>
      <c r="AA892" s="14">
        <v>0</v>
      </c>
      <c r="AB892" s="23">
        <f t="shared" si="256"/>
        <v>0</v>
      </c>
      <c r="AC892" s="3" t="s">
        <v>336</v>
      </c>
      <c r="AD892" s="25">
        <v>0</v>
      </c>
      <c r="AE892" s="20">
        <f t="shared" si="245"/>
        <v>0</v>
      </c>
      <c r="AF892" s="20">
        <f t="shared" si="246"/>
        <v>0</v>
      </c>
      <c r="AG892" s="20">
        <f t="shared" si="252"/>
        <v>1</v>
      </c>
      <c r="AH892" s="20">
        <f t="shared" si="247"/>
        <v>0</v>
      </c>
      <c r="AI892" s="20">
        <f t="shared" si="248"/>
        <v>-78.030206675126408</v>
      </c>
      <c r="AJ892" s="20">
        <f t="shared" si="249"/>
        <v>-70.258713667680098</v>
      </c>
      <c r="AK892" s="20">
        <f t="shared" si="250"/>
        <v>0</v>
      </c>
      <c r="AL892" s="19">
        <v>105</v>
      </c>
      <c r="AM892" s="23">
        <f t="shared" si="251"/>
        <v>32.004000000000005</v>
      </c>
      <c r="AN892" s="19">
        <v>3.9793506945470716</v>
      </c>
    </row>
    <row r="893" spans="1:40" ht="13.5" thickBot="1" x14ac:dyDescent="0.25">
      <c r="A893" s="5">
        <v>42575</v>
      </c>
      <c r="B893" s="3">
        <v>86</v>
      </c>
      <c r="C893" s="26" t="s">
        <v>358</v>
      </c>
      <c r="D893" s="6">
        <v>0.62361111111111112</v>
      </c>
      <c r="E893" s="13">
        <v>15</v>
      </c>
      <c r="F893" s="13">
        <f t="shared" si="241"/>
        <v>527</v>
      </c>
      <c r="G893" s="3">
        <v>40.9</v>
      </c>
      <c r="H893" s="3" t="s">
        <v>365</v>
      </c>
      <c r="I893" s="3">
        <v>29.6</v>
      </c>
      <c r="J893" s="20" t="str">
        <f t="shared" si="242"/>
        <v>.</v>
      </c>
      <c r="K893" s="20" t="str">
        <f t="shared" si="243"/>
        <v>.</v>
      </c>
      <c r="L893" s="20" t="str">
        <f t="shared" si="254"/>
        <v>.</v>
      </c>
      <c r="M893" s="3">
        <v>228</v>
      </c>
      <c r="N893" s="20" t="str">
        <f>IF(B893=B892, N892, IF(M893=".",".",IF(M893&lt;22.5,"N",IF(M893&lt;67.5,"NE",IF(M893&lt;112.5,"E",IF(M893&lt;157.5,"SE",IF(M893&lt;202.5,"S",IF(M893&lt;247.5,"SW",IF(M893&lt;292.5,"W",IF(M893&lt;337.5,"NW","N"))))))))))</f>
        <v>SW</v>
      </c>
      <c r="O893" s="20" t="str">
        <f t="shared" si="244"/>
        <v>.</v>
      </c>
      <c r="P893" s="20" t="str">
        <f t="shared" si="255"/>
        <v>.</v>
      </c>
      <c r="Q893" s="21">
        <f t="shared" si="257"/>
        <v>0</v>
      </c>
      <c r="R893" s="21">
        <f t="shared" si="258"/>
        <v>34.368294695133542</v>
      </c>
      <c r="S893" s="8">
        <v>1</v>
      </c>
      <c r="T893" s="21" t="s">
        <v>4</v>
      </c>
      <c r="U893" s="21" t="str">
        <f t="shared" si="253"/>
        <v>.</v>
      </c>
      <c r="V893" s="3" t="s">
        <v>6</v>
      </c>
      <c r="W893" s="3">
        <v>6.7</v>
      </c>
      <c r="X893" s="3" t="s">
        <v>43</v>
      </c>
      <c r="Y893" s="14">
        <v>0</v>
      </c>
      <c r="Z893" s="14">
        <v>0</v>
      </c>
      <c r="AA893" s="14">
        <v>1</v>
      </c>
      <c r="AB893" s="23">
        <f t="shared" si="256"/>
        <v>1</v>
      </c>
      <c r="AC893" s="3" t="s">
        <v>336</v>
      </c>
      <c r="AD893" s="25">
        <v>0</v>
      </c>
      <c r="AE893" s="20">
        <f t="shared" si="245"/>
        <v>0</v>
      </c>
      <c r="AF893" s="20">
        <f t="shared" si="246"/>
        <v>0</v>
      </c>
      <c r="AG893" s="20">
        <f t="shared" si="252"/>
        <v>1</v>
      </c>
      <c r="AH893" s="20">
        <f t="shared" si="247"/>
        <v>0</v>
      </c>
      <c r="AI893" s="20">
        <f t="shared" si="248"/>
        <v>-78.030206675126408</v>
      </c>
      <c r="AJ893" s="20">
        <f t="shared" si="249"/>
        <v>-70.258713667680098</v>
      </c>
      <c r="AK893" s="20">
        <f t="shared" si="250"/>
        <v>0</v>
      </c>
      <c r="AL893" s="19">
        <v>105</v>
      </c>
      <c r="AM893" s="23">
        <f t="shared" si="251"/>
        <v>32.004000000000005</v>
      </c>
      <c r="AN893" s="19">
        <v>3.9793506945470716</v>
      </c>
    </row>
    <row r="894" spans="1:40" ht="13.5" thickBot="1" x14ac:dyDescent="0.25">
      <c r="A894" s="5">
        <v>42575</v>
      </c>
      <c r="B894" s="3">
        <v>86</v>
      </c>
      <c r="C894" s="26" t="s">
        <v>358</v>
      </c>
      <c r="D894" s="6">
        <v>0.66180555555555554</v>
      </c>
      <c r="E894" s="13">
        <v>16</v>
      </c>
      <c r="F894" s="13">
        <f t="shared" si="241"/>
        <v>582</v>
      </c>
      <c r="G894" s="3">
        <v>40.5</v>
      </c>
      <c r="H894" s="3" t="s">
        <v>365</v>
      </c>
      <c r="I894" s="3">
        <v>30.4</v>
      </c>
      <c r="J894" s="20" t="str">
        <f t="shared" si="242"/>
        <v>.</v>
      </c>
      <c r="K894" s="20" t="str">
        <f t="shared" si="243"/>
        <v>.</v>
      </c>
      <c r="L894" s="20" t="str">
        <f t="shared" si="254"/>
        <v>.</v>
      </c>
      <c r="M894" s="3">
        <v>228</v>
      </c>
      <c r="N894" s="20" t="str">
        <f>IF(B894=B894, N893, IF(M894=".",".",IF(M894&lt;22.5,"N",IF(M894&lt;67.5,"NE",IF(M894&lt;112.5,"E",IF(M894&lt;157.5,"SE",IF(M894&lt;202.5,"S",IF(M894&lt;247.5,"SW",IF(M894&lt;292.5,"W",IF(M894&lt;337.5,"NW","N"))))))))))</f>
        <v>SW</v>
      </c>
      <c r="O894" s="20" t="str">
        <f t="shared" si="244"/>
        <v>.</v>
      </c>
      <c r="P894" s="20" t="str">
        <f t="shared" si="255"/>
        <v>.</v>
      </c>
      <c r="Q894" s="21">
        <f t="shared" si="257"/>
        <v>0</v>
      </c>
      <c r="R894" s="21">
        <f t="shared" si="258"/>
        <v>34.368294695133542</v>
      </c>
      <c r="S894" s="8">
        <v>1</v>
      </c>
      <c r="T894" s="21">
        <f>SQRT((AJ894-AJ884)^2+(AI894-AI884)^2)</f>
        <v>19.389195584603165</v>
      </c>
      <c r="U894" s="21">
        <f t="shared" si="253"/>
        <v>1.7725487653765886</v>
      </c>
      <c r="V894" s="3" t="s">
        <v>6</v>
      </c>
      <c r="W894" s="3">
        <v>6.9</v>
      </c>
      <c r="X894" s="3" t="s">
        <v>43</v>
      </c>
      <c r="Y894" s="14">
        <v>0</v>
      </c>
      <c r="Z894" s="14">
        <v>0</v>
      </c>
      <c r="AA894" s="14">
        <v>1</v>
      </c>
      <c r="AB894" s="23" t="str">
        <f t="shared" si="256"/>
        <v>.</v>
      </c>
      <c r="AC894" s="3" t="s">
        <v>336</v>
      </c>
      <c r="AD894" s="25">
        <v>0</v>
      </c>
      <c r="AE894" s="20">
        <f t="shared" si="245"/>
        <v>0</v>
      </c>
      <c r="AF894" s="20">
        <f t="shared" si="246"/>
        <v>0</v>
      </c>
      <c r="AG894" s="20">
        <f t="shared" si="252"/>
        <v>1</v>
      </c>
      <c r="AH894" s="20">
        <f t="shared" si="247"/>
        <v>0</v>
      </c>
      <c r="AI894" s="20">
        <f t="shared" si="248"/>
        <v>-78.030206675126408</v>
      </c>
      <c r="AJ894" s="20">
        <f t="shared" si="249"/>
        <v>-70.258713667680098</v>
      </c>
      <c r="AK894" s="20">
        <f t="shared" si="250"/>
        <v>0</v>
      </c>
      <c r="AL894" s="19">
        <v>105</v>
      </c>
      <c r="AM894" s="23">
        <f t="shared" si="251"/>
        <v>32.004000000000005</v>
      </c>
      <c r="AN894" s="19">
        <v>3.9793506945470716</v>
      </c>
    </row>
    <row r="895" spans="1:40" ht="13.5" thickBot="1" x14ac:dyDescent="0.25">
      <c r="A895" s="5">
        <v>42575</v>
      </c>
      <c r="B895" s="3">
        <v>87</v>
      </c>
      <c r="C895" s="26" t="s">
        <v>358</v>
      </c>
      <c r="D895" s="6">
        <v>0.26250000000000001</v>
      </c>
      <c r="E895" s="13">
        <v>6</v>
      </c>
      <c r="F895" s="13">
        <f t="shared" si="241"/>
        <v>0</v>
      </c>
      <c r="G895" s="3">
        <v>21.2</v>
      </c>
      <c r="H895" s="3" t="s">
        <v>366</v>
      </c>
      <c r="I895" s="3">
        <v>21.7</v>
      </c>
      <c r="J895" s="20" t="str">
        <f t="shared" si="242"/>
        <v>.</v>
      </c>
      <c r="K895" s="20" t="str">
        <f t="shared" si="243"/>
        <v>.</v>
      </c>
      <c r="L895" s="20" t="str">
        <f t="shared" si="254"/>
        <v>.</v>
      </c>
      <c r="M895" s="3">
        <v>54</v>
      </c>
      <c r="N895" s="20" t="str">
        <f>IF(B895=B894, N894, IF(M895=".",".",IF(M895&lt;22.5,"N",IF(M895&lt;67.5,"NE",IF(M895&lt;112.5,"E",IF(M895&lt;157.5,"SE",IF(M895&lt;202.5,"S",IF(M895&lt;247.5,"SW",IF(M895&lt;292.5,"W",IF(M895&lt;337.5,"NW","N"))))))))))</f>
        <v>NE</v>
      </c>
      <c r="O895" s="20" t="str">
        <f t="shared" si="244"/>
        <v>.</v>
      </c>
      <c r="P895" s="20" t="str">
        <f t="shared" si="255"/>
        <v>.</v>
      </c>
      <c r="Q895" s="21">
        <f t="shared" si="257"/>
        <v>0</v>
      </c>
      <c r="R895" s="21">
        <f t="shared" si="258"/>
        <v>0</v>
      </c>
      <c r="S895" s="8">
        <v>1</v>
      </c>
      <c r="T895" s="21" t="s">
        <v>4</v>
      </c>
      <c r="U895" s="21" t="str">
        <f t="shared" si="253"/>
        <v>.</v>
      </c>
      <c r="V895" s="3" t="s">
        <v>128</v>
      </c>
      <c r="W895" s="3">
        <v>0</v>
      </c>
      <c r="X895" s="3" t="s">
        <v>4</v>
      </c>
      <c r="Y895" s="14">
        <v>2</v>
      </c>
      <c r="Z895" s="14">
        <v>1</v>
      </c>
      <c r="AA895" s="14">
        <v>0</v>
      </c>
      <c r="AB895" s="23">
        <f t="shared" si="256"/>
        <v>0</v>
      </c>
      <c r="AC895" s="3" t="s">
        <v>337</v>
      </c>
      <c r="AD895" s="25">
        <v>0</v>
      </c>
      <c r="AE895" s="20" t="str">
        <f t="shared" si="245"/>
        <v>.</v>
      </c>
      <c r="AF895" s="20" t="str">
        <f t="shared" si="246"/>
        <v>.</v>
      </c>
      <c r="AG895" s="20" t="str">
        <f t="shared" si="252"/>
        <v>.</v>
      </c>
      <c r="AH895" s="20" t="str">
        <f t="shared" si="247"/>
        <v>.</v>
      </c>
      <c r="AI895" s="20">
        <f t="shared" si="248"/>
        <v>82.519733426244642</v>
      </c>
      <c r="AJ895" s="20">
        <f t="shared" si="249"/>
        <v>59.954095733832261</v>
      </c>
      <c r="AK895" s="20" t="str">
        <f t="shared" si="250"/>
        <v>.</v>
      </c>
      <c r="AL895" s="19">
        <v>102</v>
      </c>
      <c r="AM895" s="23">
        <f t="shared" si="251"/>
        <v>31.089600000000001</v>
      </c>
      <c r="AN895" s="19">
        <v>0.94247779607693793</v>
      </c>
    </row>
    <row r="896" spans="1:40" ht="13.5" thickBot="1" x14ac:dyDescent="0.25">
      <c r="A896" s="5">
        <v>42575</v>
      </c>
      <c r="B896" s="3">
        <v>87</v>
      </c>
      <c r="C896" s="26" t="s">
        <v>358</v>
      </c>
      <c r="D896" s="6">
        <v>0.30138888888888887</v>
      </c>
      <c r="E896" s="13">
        <v>7</v>
      </c>
      <c r="F896" s="13">
        <f t="shared" si="241"/>
        <v>55.999999999999957</v>
      </c>
      <c r="G896" s="3">
        <v>22.7</v>
      </c>
      <c r="H896" s="3" t="s">
        <v>366</v>
      </c>
      <c r="I896" s="3">
        <v>23</v>
      </c>
      <c r="J896" s="20">
        <f t="shared" si="242"/>
        <v>0.92083475639595636</v>
      </c>
      <c r="K896" s="20">
        <f t="shared" si="243"/>
        <v>307.24005482955442</v>
      </c>
      <c r="L896" s="20">
        <f>(K896-MOD(M895+180,360))</f>
        <v>73.240054829554424</v>
      </c>
      <c r="M896" s="3">
        <v>52</v>
      </c>
      <c r="N896" s="20" t="str">
        <f>IF(B896=B896, N895, IF(M896=".",".",IF(M896&lt;22.5,"N",IF(M896&lt;67.5,"NE",IF(M896&lt;112.5,"E",IF(M896&lt;157.5,"SE",IF(M896&lt;202.5,"S",IF(M896&lt;247.5,"SW",IF(M896&lt;292.5,"W",IF(M896&lt;337.5,"NW","N"))))))))))</f>
        <v>NE</v>
      </c>
      <c r="O896" s="20" t="str">
        <f t="shared" si="244"/>
        <v>NW</v>
      </c>
      <c r="P896" s="20">
        <f t="shared" si="255"/>
        <v>8</v>
      </c>
      <c r="Q896" s="21">
        <f t="shared" si="257"/>
        <v>3.6812226363738914</v>
      </c>
      <c r="R896" s="21">
        <f t="shared" si="258"/>
        <v>3.6812226363738914</v>
      </c>
      <c r="S896" s="8">
        <v>1</v>
      </c>
      <c r="T896" s="21" t="s">
        <v>4</v>
      </c>
      <c r="U896" s="21" t="str">
        <f t="shared" si="253"/>
        <v>.</v>
      </c>
      <c r="V896" s="3" t="s">
        <v>6</v>
      </c>
      <c r="W896" s="3">
        <v>0</v>
      </c>
      <c r="X896" s="3" t="s">
        <v>183</v>
      </c>
      <c r="Y896" s="14">
        <v>2</v>
      </c>
      <c r="Z896" s="14">
        <v>1</v>
      </c>
      <c r="AA896" s="14">
        <v>0</v>
      </c>
      <c r="AB896" s="23">
        <f t="shared" si="256"/>
        <v>0</v>
      </c>
      <c r="AC896" s="3" t="s">
        <v>337</v>
      </c>
      <c r="AD896" s="25">
        <v>0</v>
      </c>
      <c r="AE896" s="20">
        <f t="shared" si="245"/>
        <v>2.2277132740592265</v>
      </c>
      <c r="AF896" s="20">
        <f t="shared" si="246"/>
        <v>2.2277132740592265</v>
      </c>
      <c r="AG896" s="20">
        <f t="shared" si="252"/>
        <v>1</v>
      </c>
      <c r="AH896" s="20">
        <f t="shared" si="247"/>
        <v>3.6812226363738914</v>
      </c>
      <c r="AI896" s="20">
        <f t="shared" si="248"/>
        <v>79.589086114278928</v>
      </c>
      <c r="AJ896" s="20">
        <f t="shared" si="249"/>
        <v>62.181809007891488</v>
      </c>
      <c r="AK896" s="20">
        <f t="shared" si="250"/>
        <v>-2.9306473119657142</v>
      </c>
      <c r="AL896" s="19">
        <v>101</v>
      </c>
      <c r="AM896" s="23">
        <f t="shared" si="251"/>
        <v>30.784800000000001</v>
      </c>
      <c r="AN896" s="19">
        <v>0.90757121103705141</v>
      </c>
    </row>
    <row r="897" spans="1:40" ht="13.5" thickBot="1" x14ac:dyDescent="0.25">
      <c r="A897" s="5">
        <v>42575</v>
      </c>
      <c r="B897" s="3">
        <v>87</v>
      </c>
      <c r="C897" s="26" t="s">
        <v>358</v>
      </c>
      <c r="D897" s="6">
        <v>0.33749999999999997</v>
      </c>
      <c r="E897" s="13">
        <v>8</v>
      </c>
      <c r="F897" s="13">
        <f t="shared" si="241"/>
        <v>107.99999999999993</v>
      </c>
      <c r="G897" s="3">
        <v>21.8</v>
      </c>
      <c r="H897" s="3" t="s">
        <v>366</v>
      </c>
      <c r="I897" s="3">
        <v>23.1</v>
      </c>
      <c r="J897" s="20" t="str">
        <f t="shared" si="242"/>
        <v>.</v>
      </c>
      <c r="K897" s="20" t="str">
        <f t="shared" si="243"/>
        <v>.</v>
      </c>
      <c r="L897" s="20" t="str">
        <f t="shared" si="254"/>
        <v>.</v>
      </c>
      <c r="M897" s="3">
        <v>52</v>
      </c>
      <c r="N897" s="20" t="str">
        <f>IF(B897=B896, N896, IF(M897=".",".",IF(M897&lt;22.5,"N",IF(M897&lt;67.5,"NE",IF(M897&lt;112.5,"E",IF(M897&lt;157.5,"SE",IF(M897&lt;202.5,"S",IF(M897&lt;247.5,"SW",IF(M897&lt;292.5,"W",IF(M897&lt;337.5,"NW","N"))))))))))</f>
        <v>NE</v>
      </c>
      <c r="O897" s="20" t="str">
        <f t="shared" si="244"/>
        <v>.</v>
      </c>
      <c r="P897" s="20" t="str">
        <f t="shared" si="255"/>
        <v>.</v>
      </c>
      <c r="Q897" s="21">
        <f t="shared" si="257"/>
        <v>0</v>
      </c>
      <c r="R897" s="21">
        <f t="shared" si="258"/>
        <v>3.6812226363738914</v>
      </c>
      <c r="S897" s="8">
        <v>1</v>
      </c>
      <c r="T897" s="21" t="s">
        <v>4</v>
      </c>
      <c r="U897" s="21" t="str">
        <f t="shared" si="253"/>
        <v>.</v>
      </c>
      <c r="V897" s="3" t="s">
        <v>6</v>
      </c>
      <c r="W897" s="3">
        <v>0</v>
      </c>
      <c r="X897" s="3" t="s">
        <v>4</v>
      </c>
      <c r="Y897" s="14">
        <v>2</v>
      </c>
      <c r="Z897" s="14">
        <v>1</v>
      </c>
      <c r="AA897" s="14">
        <v>0</v>
      </c>
      <c r="AB897" s="23">
        <f t="shared" si="256"/>
        <v>0</v>
      </c>
      <c r="AC897" s="3" t="s">
        <v>337</v>
      </c>
      <c r="AD897" s="25">
        <v>0</v>
      </c>
      <c r="AE897" s="20">
        <f t="shared" si="245"/>
        <v>0</v>
      </c>
      <c r="AF897" s="20">
        <f t="shared" si="246"/>
        <v>0</v>
      </c>
      <c r="AG897" s="20">
        <f t="shared" si="252"/>
        <v>1</v>
      </c>
      <c r="AH897" s="20">
        <f t="shared" si="247"/>
        <v>0</v>
      </c>
      <c r="AI897" s="20">
        <f t="shared" si="248"/>
        <v>79.589086114278928</v>
      </c>
      <c r="AJ897" s="20">
        <f t="shared" si="249"/>
        <v>62.181809007891488</v>
      </c>
      <c r="AK897" s="20">
        <f t="shared" si="250"/>
        <v>0</v>
      </c>
      <c r="AL897" s="19">
        <v>101</v>
      </c>
      <c r="AM897" s="23">
        <f t="shared" si="251"/>
        <v>30.784800000000001</v>
      </c>
      <c r="AN897" s="19">
        <v>0.90757121103705141</v>
      </c>
    </row>
    <row r="898" spans="1:40" ht="13.5" thickBot="1" x14ac:dyDescent="0.25">
      <c r="A898" s="5">
        <v>42575</v>
      </c>
      <c r="B898" s="3">
        <v>87</v>
      </c>
      <c r="C898" s="26" t="s">
        <v>358</v>
      </c>
      <c r="D898" s="6">
        <v>0.3756944444444445</v>
      </c>
      <c r="E898" s="13">
        <v>9</v>
      </c>
      <c r="F898" s="13">
        <f t="shared" ref="F898:F961" si="259">IF(B898=B897,((D898-D897)*1440)+F897,0)</f>
        <v>163.00000000000006</v>
      </c>
      <c r="G898" s="3">
        <v>24.2</v>
      </c>
      <c r="H898" s="3" t="s">
        <v>366</v>
      </c>
      <c r="I898" s="3">
        <v>23.6</v>
      </c>
      <c r="J898" s="20" t="str">
        <f t="shared" ref="J898:J961" si="260">IF(AH898=".",".",IF(AH898=0,".",ACOS(AF898/(AG898*AH898))))</f>
        <v>.</v>
      </c>
      <c r="K898" s="20" t="str">
        <f t="shared" ref="K898:K961" si="261">IF(J898=".",".",IF(AK898&lt;0,360-DEGREES(J898),DEGREES(J898)))</f>
        <v>.</v>
      </c>
      <c r="L898" s="20" t="str">
        <f t="shared" si="254"/>
        <v>.</v>
      </c>
      <c r="M898" s="3">
        <v>52</v>
      </c>
      <c r="N898" s="20" t="str">
        <f>IF(B898=B898, N897, IF(M898=".",".",IF(M898&lt;22.5,"N",IF(M898&lt;67.5,"NE",IF(M898&lt;112.5,"E",IF(M898&lt;157.5,"SE",IF(M898&lt;202.5,"S",IF(M898&lt;247.5,"SW",IF(M898&lt;292.5,"W",IF(M898&lt;337.5,"NW","N"))))))))))</f>
        <v>NE</v>
      </c>
      <c r="O898" s="20" t="str">
        <f t="shared" ref="O898:O961" si="262">IF(K898=".",".",IF(K898&lt;22.5,"N",IF(K898&lt;67.5,"NE",IF(K898&lt;112.5,"E",IF(K898&lt;157.5,"SE",IF(K898&lt;202.5,"S",IF(K898&lt;247.5,"SW",IF(K898&lt;292.5,"W",IF(K898&lt;337.5,"NW","N")))))))))</f>
        <v>.</v>
      </c>
      <c r="P898" s="20" t="str">
        <f t="shared" si="255"/>
        <v>.</v>
      </c>
      <c r="Q898" s="21">
        <f t="shared" si="257"/>
        <v>0</v>
      </c>
      <c r="R898" s="21">
        <f t="shared" si="258"/>
        <v>3.6812226363738914</v>
      </c>
      <c r="S898" s="8">
        <v>1</v>
      </c>
      <c r="T898" s="21" t="s">
        <v>4</v>
      </c>
      <c r="U898" s="21" t="str">
        <f t="shared" si="253"/>
        <v>.</v>
      </c>
      <c r="V898" s="3" t="s">
        <v>6</v>
      </c>
      <c r="W898" s="3">
        <v>0</v>
      </c>
      <c r="X898" s="3" t="s">
        <v>183</v>
      </c>
      <c r="Y898" s="14">
        <v>2</v>
      </c>
      <c r="Z898" s="14">
        <v>1</v>
      </c>
      <c r="AA898" s="14">
        <v>0</v>
      </c>
      <c r="AB898" s="23">
        <f t="shared" si="256"/>
        <v>0</v>
      </c>
      <c r="AC898" s="3" t="s">
        <v>337</v>
      </c>
      <c r="AD898" s="25">
        <v>0</v>
      </c>
      <c r="AE898" s="20">
        <f t="shared" ref="AE898:AE961" si="263">IF(AJ898=".",".",IF(AJ897=".",".",IF(B898=B897,AJ898-AJ897,".")))</f>
        <v>0</v>
      </c>
      <c r="AF898" s="20">
        <f t="shared" ref="AF898:AF961" si="264">IF(AE898=".",".", 0*AK898+1*AE898)</f>
        <v>0</v>
      </c>
      <c r="AG898" s="20">
        <f t="shared" si="252"/>
        <v>1</v>
      </c>
      <c r="AH898" s="20">
        <f t="shared" ref="AH898:AH961" si="265">IF(AG898=".",".",SQRT((AK898)^2+(AE898)^2))</f>
        <v>0</v>
      </c>
      <c r="AI898" s="20">
        <f t="shared" ref="AI898:AI961" si="266">IF(AN898=".",".",IF(M898&lt;90,AL898*SIN(AN898),IF(M898&lt;180,AL898*SIN(AN898),IF(M898&lt;270,AL898*SIN(AN898),AL898*SIN(AN898)))))</f>
        <v>79.589086114278928</v>
      </c>
      <c r="AJ898" s="20">
        <f t="shared" ref="AJ898:AJ961" si="267">IF(AN898=".",".",IF(M898&lt;90,AL898*COS(AN898),IF(M898&lt;180,AL898*COS(AN898),IF(M898&lt;270,AL898*COS(AN898),AL898*COS(AN898)))))</f>
        <v>62.181809007891488</v>
      </c>
      <c r="AK898" s="20">
        <f t="shared" ref="AK898:AK961" si="268">IF(AI898=".",".",IF(AI897=".",".",IF(B898=B897,AI898-AI897,".")))</f>
        <v>0</v>
      </c>
      <c r="AL898" s="19">
        <v>101</v>
      </c>
      <c r="AM898" s="23">
        <f t="shared" ref="AM898:AM961" si="269">IF(AL898=".",".",AL898*0.3048)</f>
        <v>30.784800000000001</v>
      </c>
      <c r="AN898" s="19">
        <v>0.90757121103705141</v>
      </c>
    </row>
    <row r="899" spans="1:40" ht="13.5" thickBot="1" x14ac:dyDescent="0.25">
      <c r="A899" s="5">
        <v>42575</v>
      </c>
      <c r="B899" s="3">
        <v>87</v>
      </c>
      <c r="C899" s="26" t="s">
        <v>358</v>
      </c>
      <c r="D899" s="6">
        <v>0.41875000000000001</v>
      </c>
      <c r="E899" s="13">
        <v>10</v>
      </c>
      <c r="F899" s="13">
        <f t="shared" si="259"/>
        <v>225</v>
      </c>
      <c r="G899" s="3">
        <v>25.3</v>
      </c>
      <c r="H899" s="3" t="s">
        <v>366</v>
      </c>
      <c r="I899" s="3">
        <v>23.8</v>
      </c>
      <c r="J899" s="20" t="str">
        <f t="shared" si="260"/>
        <v>.</v>
      </c>
      <c r="K899" s="20" t="str">
        <f t="shared" si="261"/>
        <v>.</v>
      </c>
      <c r="L899" s="20" t="str">
        <f t="shared" si="254"/>
        <v>.</v>
      </c>
      <c r="M899" s="3">
        <v>52</v>
      </c>
      <c r="N899" s="20" t="str">
        <f>IF(B899=B898, N898, IF(M899=".",".",IF(M899&lt;22.5,"N",IF(M899&lt;67.5,"NE",IF(M899&lt;112.5,"E",IF(M899&lt;157.5,"SE",IF(M899&lt;202.5,"S",IF(M899&lt;247.5,"SW",IF(M899&lt;292.5,"W",IF(M899&lt;337.5,"NW","N"))))))))))</f>
        <v>NE</v>
      </c>
      <c r="O899" s="20" t="str">
        <f t="shared" si="262"/>
        <v>.</v>
      </c>
      <c r="P899" s="20" t="str">
        <f t="shared" si="255"/>
        <v>.</v>
      </c>
      <c r="Q899" s="21">
        <f t="shared" si="257"/>
        <v>0</v>
      </c>
      <c r="R899" s="21">
        <f t="shared" si="258"/>
        <v>3.6812226363738914</v>
      </c>
      <c r="S899" s="8">
        <v>1</v>
      </c>
      <c r="T899" s="21" t="s">
        <v>4</v>
      </c>
      <c r="U899" s="21" t="str">
        <f t="shared" si="253"/>
        <v>.</v>
      </c>
      <c r="V899" s="3" t="s">
        <v>6</v>
      </c>
      <c r="W899" s="3">
        <v>0.2</v>
      </c>
      <c r="X899" s="3" t="s">
        <v>4</v>
      </c>
      <c r="Y899" s="14">
        <v>2</v>
      </c>
      <c r="Z899" s="14">
        <v>1</v>
      </c>
      <c r="AA899" s="14">
        <v>0</v>
      </c>
      <c r="AB899" s="23">
        <f t="shared" si="256"/>
        <v>0</v>
      </c>
      <c r="AC899" s="3" t="s">
        <v>337</v>
      </c>
      <c r="AD899" s="25">
        <v>0</v>
      </c>
      <c r="AE899" s="20">
        <f t="shared" si="263"/>
        <v>0</v>
      </c>
      <c r="AF899" s="20">
        <f t="shared" si="264"/>
        <v>0</v>
      </c>
      <c r="AG899" s="20">
        <f t="shared" ref="AG899:AG962" si="270">IF(AF899=".",".",1)</f>
        <v>1</v>
      </c>
      <c r="AH899" s="20">
        <f t="shared" si="265"/>
        <v>0</v>
      </c>
      <c r="AI899" s="20">
        <f t="shared" si="266"/>
        <v>79.589086114278928</v>
      </c>
      <c r="AJ899" s="20">
        <f t="shared" si="267"/>
        <v>62.181809007891488</v>
      </c>
      <c r="AK899" s="20">
        <f t="shared" si="268"/>
        <v>0</v>
      </c>
      <c r="AL899" s="19">
        <v>101</v>
      </c>
      <c r="AM899" s="23">
        <f t="shared" si="269"/>
        <v>30.784800000000001</v>
      </c>
      <c r="AN899" s="19">
        <v>0.90757121103705141</v>
      </c>
    </row>
    <row r="900" spans="1:40" ht="13.5" thickBot="1" x14ac:dyDescent="0.25">
      <c r="A900" s="5">
        <v>42575</v>
      </c>
      <c r="B900" s="3">
        <v>87</v>
      </c>
      <c r="C900" s="26" t="s">
        <v>358</v>
      </c>
      <c r="D900" s="6">
        <v>0.46249999999999997</v>
      </c>
      <c r="E900" s="13">
        <v>11</v>
      </c>
      <c r="F900" s="13">
        <f t="shared" si="259"/>
        <v>287.99999999999994</v>
      </c>
      <c r="G900" s="3">
        <v>26.3</v>
      </c>
      <c r="H900" s="3" t="s">
        <v>366</v>
      </c>
      <c r="I900" s="3">
        <v>24.8</v>
      </c>
      <c r="J900" s="20" t="str">
        <f t="shared" si="260"/>
        <v>.</v>
      </c>
      <c r="K900" s="20" t="str">
        <f t="shared" si="261"/>
        <v>.</v>
      </c>
      <c r="L900" s="20" t="str">
        <f t="shared" si="254"/>
        <v>.</v>
      </c>
      <c r="M900" s="3">
        <v>52</v>
      </c>
      <c r="N900" s="20" t="str">
        <f>IF(B900=B900, N899, IF(M900=".",".",IF(M900&lt;22.5,"N",IF(M900&lt;67.5,"NE",IF(M900&lt;112.5,"E",IF(M900&lt;157.5,"SE",IF(M900&lt;202.5,"S",IF(M900&lt;247.5,"SW",IF(M900&lt;292.5,"W",IF(M900&lt;337.5,"NW","N"))))))))))</f>
        <v>NE</v>
      </c>
      <c r="O900" s="20" t="str">
        <f t="shared" si="262"/>
        <v>.</v>
      </c>
      <c r="P900" s="20" t="str">
        <f t="shared" si="255"/>
        <v>.</v>
      </c>
      <c r="Q900" s="21">
        <f t="shared" si="257"/>
        <v>0</v>
      </c>
      <c r="R900" s="21">
        <f t="shared" si="258"/>
        <v>3.6812226363738914</v>
      </c>
      <c r="S900" s="8">
        <v>1</v>
      </c>
      <c r="T900" s="21" t="s">
        <v>4</v>
      </c>
      <c r="U900" s="21" t="str">
        <f t="shared" si="253"/>
        <v>.</v>
      </c>
      <c r="V900" s="3" t="s">
        <v>234</v>
      </c>
      <c r="W900" s="3">
        <v>2.5</v>
      </c>
      <c r="X900" s="3" t="s">
        <v>4</v>
      </c>
      <c r="Y900" s="14">
        <v>2</v>
      </c>
      <c r="Z900" s="14">
        <v>1</v>
      </c>
      <c r="AA900" s="14">
        <v>0</v>
      </c>
      <c r="AB900" s="23">
        <f t="shared" si="256"/>
        <v>0</v>
      </c>
      <c r="AC900" s="3" t="s">
        <v>337</v>
      </c>
      <c r="AD900" s="25">
        <v>0</v>
      </c>
      <c r="AE900" s="20">
        <f t="shared" si="263"/>
        <v>0</v>
      </c>
      <c r="AF900" s="20">
        <f t="shared" si="264"/>
        <v>0</v>
      </c>
      <c r="AG900" s="20">
        <f t="shared" si="270"/>
        <v>1</v>
      </c>
      <c r="AH900" s="20">
        <f t="shared" si="265"/>
        <v>0</v>
      </c>
      <c r="AI900" s="20">
        <f t="shared" si="266"/>
        <v>79.589086114278928</v>
      </c>
      <c r="AJ900" s="20">
        <f t="shared" si="267"/>
        <v>62.181809007891488</v>
      </c>
      <c r="AK900" s="20">
        <f t="shared" si="268"/>
        <v>0</v>
      </c>
      <c r="AL900" s="19">
        <v>101</v>
      </c>
      <c r="AM900" s="23">
        <f t="shared" si="269"/>
        <v>30.784800000000001</v>
      </c>
      <c r="AN900" s="19">
        <v>0.90757121103705141</v>
      </c>
    </row>
    <row r="901" spans="1:40" ht="13.5" thickBot="1" x14ac:dyDescent="0.25">
      <c r="A901" s="5">
        <v>42575</v>
      </c>
      <c r="B901" s="3">
        <v>87</v>
      </c>
      <c r="C901" s="26" t="s">
        <v>358</v>
      </c>
      <c r="D901" s="6">
        <v>0.50347222222222221</v>
      </c>
      <c r="E901" s="13">
        <v>12</v>
      </c>
      <c r="F901" s="13">
        <f t="shared" si="259"/>
        <v>347</v>
      </c>
      <c r="G901" s="3">
        <v>25.9</v>
      </c>
      <c r="H901" s="3" t="s">
        <v>366</v>
      </c>
      <c r="I901" s="3">
        <v>26.1</v>
      </c>
      <c r="J901" s="20" t="str">
        <f t="shared" si="260"/>
        <v>.</v>
      </c>
      <c r="K901" s="20" t="str">
        <f t="shared" si="261"/>
        <v>.</v>
      </c>
      <c r="L901" s="20" t="str">
        <f t="shared" si="254"/>
        <v>.</v>
      </c>
      <c r="M901" s="3">
        <v>52</v>
      </c>
      <c r="N901" s="20" t="str">
        <f>IF(B901=B900, N900, IF(M901=".",".",IF(M901&lt;22.5,"N",IF(M901&lt;67.5,"NE",IF(M901&lt;112.5,"E",IF(M901&lt;157.5,"SE",IF(M901&lt;202.5,"S",IF(M901&lt;247.5,"SW",IF(M901&lt;292.5,"W",IF(M901&lt;337.5,"NW","N"))))))))))</f>
        <v>NE</v>
      </c>
      <c r="O901" s="20" t="str">
        <f t="shared" si="262"/>
        <v>.</v>
      </c>
      <c r="P901" s="20" t="str">
        <f t="shared" si="255"/>
        <v>.</v>
      </c>
      <c r="Q901" s="21">
        <f t="shared" si="257"/>
        <v>0</v>
      </c>
      <c r="R901" s="21">
        <f t="shared" si="258"/>
        <v>3.6812226363738914</v>
      </c>
      <c r="S901" s="8">
        <v>1</v>
      </c>
      <c r="T901" s="21" t="s">
        <v>4</v>
      </c>
      <c r="U901" s="21" t="str">
        <f t="shared" ref="U901:U964" si="271">IF(T901=".",".",IF(T901=0,0,R901/T901))</f>
        <v>.</v>
      </c>
      <c r="V901" s="3" t="s">
        <v>6</v>
      </c>
      <c r="W901" s="3">
        <v>1.8</v>
      </c>
      <c r="X901" s="3" t="s">
        <v>4</v>
      </c>
      <c r="Y901" s="14">
        <v>2</v>
      </c>
      <c r="Z901" s="14">
        <v>1</v>
      </c>
      <c r="AA901" s="14">
        <v>0</v>
      </c>
      <c r="AB901" s="23">
        <f t="shared" si="256"/>
        <v>0</v>
      </c>
      <c r="AC901" s="3" t="s">
        <v>337</v>
      </c>
      <c r="AD901" s="25">
        <v>0</v>
      </c>
      <c r="AE901" s="20">
        <f t="shared" si="263"/>
        <v>0</v>
      </c>
      <c r="AF901" s="20">
        <f t="shared" si="264"/>
        <v>0</v>
      </c>
      <c r="AG901" s="20">
        <f t="shared" si="270"/>
        <v>1</v>
      </c>
      <c r="AH901" s="20">
        <f t="shared" si="265"/>
        <v>0</v>
      </c>
      <c r="AI901" s="20">
        <f t="shared" si="266"/>
        <v>79.589086114278928</v>
      </c>
      <c r="AJ901" s="20">
        <f t="shared" si="267"/>
        <v>62.181809007891488</v>
      </c>
      <c r="AK901" s="20">
        <f t="shared" si="268"/>
        <v>0</v>
      </c>
      <c r="AL901" s="19">
        <v>101</v>
      </c>
      <c r="AM901" s="23">
        <f t="shared" si="269"/>
        <v>30.784800000000001</v>
      </c>
      <c r="AN901" s="19">
        <v>0.90757121103705141</v>
      </c>
    </row>
    <row r="902" spans="1:40" ht="13.5" thickBot="1" x14ac:dyDescent="0.25">
      <c r="A902" s="5">
        <v>42575</v>
      </c>
      <c r="B902" s="3">
        <v>87</v>
      </c>
      <c r="C902" s="26" t="s">
        <v>358</v>
      </c>
      <c r="D902" s="6">
        <v>0.55902777777777779</v>
      </c>
      <c r="E902" s="13">
        <v>13</v>
      </c>
      <c r="F902" s="13">
        <f t="shared" si="259"/>
        <v>427</v>
      </c>
      <c r="G902" s="3">
        <v>46</v>
      </c>
      <c r="H902" s="3" t="s">
        <v>365</v>
      </c>
      <c r="I902" s="3">
        <v>29.7</v>
      </c>
      <c r="J902" s="20">
        <f t="shared" si="260"/>
        <v>0.42442990052598306</v>
      </c>
      <c r="K902" s="20">
        <f t="shared" si="261"/>
        <v>335.68195800070379</v>
      </c>
      <c r="L902" s="20">
        <f>IF(K902=".",".",IF(K902-K896&gt;180,(K902-K896)-360,IF(K902-K896&lt;-180,-360-(K902-K896),IF(K902-K896&gt;180,360-(K902-K896),K902-K896))))</f>
        <v>28.441903171149363</v>
      </c>
      <c r="M902" s="3">
        <v>48</v>
      </c>
      <c r="N902" s="20" t="str">
        <f>IF(B902=B901, N901, IF(M902=".",".",IF(M902&lt;22.5,"N",IF(M902&lt;67.5,"NE",IF(M902&lt;112.5,"E",IF(M902&lt;157.5,"SE",IF(M902&lt;202.5,"S",IF(M902&lt;247.5,"SW",IF(M902&lt;292.5,"W",IF(M902&lt;337.5,"NW","N"))))))))))</f>
        <v>NE</v>
      </c>
      <c r="O902" s="20" t="str">
        <f t="shared" si="262"/>
        <v>NW</v>
      </c>
      <c r="P902" s="20">
        <f t="shared" si="255"/>
        <v>8</v>
      </c>
      <c r="Q902" s="21">
        <f t="shared" si="257"/>
        <v>7.3947528893193457</v>
      </c>
      <c r="R902" s="21">
        <f t="shared" si="258"/>
        <v>11.075975525693238</v>
      </c>
      <c r="S902" s="8">
        <v>1</v>
      </c>
      <c r="T902" s="21" t="s">
        <v>4</v>
      </c>
      <c r="U902" s="21" t="str">
        <f t="shared" si="271"/>
        <v>.</v>
      </c>
      <c r="V902" s="3" t="s">
        <v>27</v>
      </c>
      <c r="W902" s="3">
        <v>3.1</v>
      </c>
      <c r="X902" s="3" t="s">
        <v>4</v>
      </c>
      <c r="Y902" s="14">
        <v>2</v>
      </c>
      <c r="Z902" s="14">
        <v>1</v>
      </c>
      <c r="AA902" s="14">
        <v>0</v>
      </c>
      <c r="AB902" s="23">
        <f t="shared" si="256"/>
        <v>0</v>
      </c>
      <c r="AC902" s="3" t="s">
        <v>337</v>
      </c>
      <c r="AD902" s="25">
        <v>0</v>
      </c>
      <c r="AE902" s="20">
        <f t="shared" si="263"/>
        <v>6.7386434470709133</v>
      </c>
      <c r="AF902" s="20">
        <f t="shared" si="264"/>
        <v>6.7386434470709133</v>
      </c>
      <c r="AG902" s="20">
        <f t="shared" si="270"/>
        <v>1</v>
      </c>
      <c r="AH902" s="20">
        <f t="shared" si="265"/>
        <v>7.3947528893193457</v>
      </c>
      <c r="AI902" s="20">
        <f t="shared" si="266"/>
        <v>76.543917024171606</v>
      </c>
      <c r="AJ902" s="20">
        <f t="shared" si="267"/>
        <v>68.920452454962401</v>
      </c>
      <c r="AK902" s="20">
        <f t="shared" si="268"/>
        <v>-3.0451690901073221</v>
      </c>
      <c r="AL902" s="19">
        <v>103</v>
      </c>
      <c r="AM902" s="23">
        <f t="shared" si="269"/>
        <v>31.394400000000001</v>
      </c>
      <c r="AN902" s="19">
        <v>0.83775804095727824</v>
      </c>
    </row>
    <row r="903" spans="1:40" ht="13.5" thickBot="1" x14ac:dyDescent="0.25">
      <c r="A903" s="5">
        <v>42575</v>
      </c>
      <c r="B903" s="3">
        <v>87</v>
      </c>
      <c r="C903" s="26" t="s">
        <v>358</v>
      </c>
      <c r="D903" s="6">
        <v>0.58611111111111114</v>
      </c>
      <c r="E903" s="13">
        <v>14</v>
      </c>
      <c r="F903" s="13">
        <f t="shared" si="259"/>
        <v>466</v>
      </c>
      <c r="G903" s="3">
        <v>51.3</v>
      </c>
      <c r="H903" s="3" t="s">
        <v>365</v>
      </c>
      <c r="I903" s="3">
        <v>31.9</v>
      </c>
      <c r="J903" s="20">
        <f t="shared" si="260"/>
        <v>2.6985185450086826</v>
      </c>
      <c r="K903" s="20">
        <f t="shared" si="261"/>
        <v>154.6137235667812</v>
      </c>
      <c r="L903" s="20">
        <f t="shared" ref="L903:L966" si="272">IF(K903=".",".",IF(K903-K902&gt;180,(K903-K902)-360,IF(K903-K902&lt;-180,-360-(K903-K902),IF(K903-K902&gt;180,360-(K903-K902),K903-K902))))</f>
        <v>-178.93176556607742</v>
      </c>
      <c r="M903" s="3">
        <v>50</v>
      </c>
      <c r="N903" s="20" t="str">
        <f>IF(B903=B903, N902, IF(M903=".",".",IF(M903&lt;22.5,"N",IF(M903&lt;67.5,"NE",IF(M903&lt;112.5,"E",IF(M903&lt;157.5,"SE",IF(M903&lt;202.5,"S",IF(M903&lt;247.5,"SW",IF(M903&lt;292.5,"W",IF(M903&lt;337.5,"NW","N"))))))))))</f>
        <v>NE</v>
      </c>
      <c r="O903" s="20" t="str">
        <f t="shared" si="262"/>
        <v>SE</v>
      </c>
      <c r="P903" s="20">
        <f t="shared" ref="P903:P966" si="273">IF(O903=".",".",IF(O903="N", 1, IF( O903 ="NE", 2, IF(O903="E",3,IF(O903="SE",4,IF(O903="S",5,IF(O903="SW",6,IF(O903="W",7,8))))))))</f>
        <v>4</v>
      </c>
      <c r="Q903" s="21">
        <f t="shared" si="257"/>
        <v>3.714827408475462</v>
      </c>
      <c r="R903" s="21">
        <f t="shared" si="258"/>
        <v>14.790802934168699</v>
      </c>
      <c r="S903" s="8">
        <v>1</v>
      </c>
      <c r="T903" s="21" t="s">
        <v>4</v>
      </c>
      <c r="U903" s="21" t="str">
        <f t="shared" si="271"/>
        <v>.</v>
      </c>
      <c r="V903" s="3" t="s">
        <v>6</v>
      </c>
      <c r="W903" s="3">
        <v>3.5</v>
      </c>
      <c r="X903" s="3" t="s">
        <v>43</v>
      </c>
      <c r="Y903" s="14">
        <v>0</v>
      </c>
      <c r="Z903" s="14">
        <v>0</v>
      </c>
      <c r="AA903" s="14">
        <v>1</v>
      </c>
      <c r="AB903" s="23">
        <f t="shared" si="256"/>
        <v>1</v>
      </c>
      <c r="AC903" s="3" t="s">
        <v>337</v>
      </c>
      <c r="AD903" s="25">
        <v>0</v>
      </c>
      <c r="AE903" s="20">
        <f t="shared" si="263"/>
        <v>-3.3561162669353877</v>
      </c>
      <c r="AF903" s="20">
        <f t="shared" si="264"/>
        <v>-3.3561162669353877</v>
      </c>
      <c r="AG903" s="20">
        <f t="shared" si="270"/>
        <v>1</v>
      </c>
      <c r="AH903" s="20">
        <f t="shared" si="265"/>
        <v>3.714827408475462</v>
      </c>
      <c r="AI903" s="20">
        <f t="shared" si="266"/>
        <v>78.136533198135751</v>
      </c>
      <c r="AJ903" s="20">
        <f t="shared" si="267"/>
        <v>65.564336188027013</v>
      </c>
      <c r="AK903" s="20">
        <f t="shared" si="268"/>
        <v>1.5926161739641458</v>
      </c>
      <c r="AL903" s="19">
        <v>102</v>
      </c>
      <c r="AM903" s="23">
        <f t="shared" si="269"/>
        <v>31.089600000000001</v>
      </c>
      <c r="AN903" s="19">
        <v>0.87266462599716477</v>
      </c>
    </row>
    <row r="904" spans="1:40" ht="13.5" thickBot="1" x14ac:dyDescent="0.25">
      <c r="A904" s="5">
        <v>42575</v>
      </c>
      <c r="B904" s="3">
        <v>87</v>
      </c>
      <c r="C904" s="26" t="s">
        <v>358</v>
      </c>
      <c r="D904" s="6">
        <v>0.62847222222222221</v>
      </c>
      <c r="E904" s="13">
        <v>15</v>
      </c>
      <c r="F904" s="13">
        <f t="shared" si="259"/>
        <v>527</v>
      </c>
      <c r="G904" s="3">
        <v>50.6</v>
      </c>
      <c r="H904" s="3" t="s">
        <v>365</v>
      </c>
      <c r="I904" s="3">
        <v>32.200000000000003</v>
      </c>
      <c r="J904" s="20" t="str">
        <f t="shared" si="260"/>
        <v>.</v>
      </c>
      <c r="K904" s="20" t="str">
        <f t="shared" si="261"/>
        <v>.</v>
      </c>
      <c r="L904" s="20" t="str">
        <f t="shared" si="272"/>
        <v>.</v>
      </c>
      <c r="M904" s="3">
        <v>50</v>
      </c>
      <c r="N904" s="20" t="str">
        <f>IF(B904=B903, N903, IF(M904=".",".",IF(M904&lt;22.5,"N",IF(M904&lt;67.5,"NE",IF(M904&lt;112.5,"E",IF(M904&lt;157.5,"SE",IF(M904&lt;202.5,"S",IF(M904&lt;247.5,"SW",IF(M904&lt;292.5,"W",IF(M904&lt;337.5,"NW","N"))))))))))</f>
        <v>NE</v>
      </c>
      <c r="O904" s="20" t="str">
        <f t="shared" si="262"/>
        <v>.</v>
      </c>
      <c r="P904" s="20" t="str">
        <f t="shared" si="273"/>
        <v>.</v>
      </c>
      <c r="Q904" s="21">
        <f t="shared" si="257"/>
        <v>0</v>
      </c>
      <c r="R904" s="21">
        <f t="shared" si="258"/>
        <v>14.790802934168699</v>
      </c>
      <c r="S904" s="8">
        <v>1</v>
      </c>
      <c r="T904" s="21" t="s">
        <v>4</v>
      </c>
      <c r="U904" s="21" t="str">
        <f t="shared" si="271"/>
        <v>.</v>
      </c>
      <c r="V904" s="3" t="s">
        <v>6</v>
      </c>
      <c r="W904" s="3">
        <v>3.2</v>
      </c>
      <c r="X904" s="3" t="s">
        <v>43</v>
      </c>
      <c r="Y904" s="14">
        <v>0</v>
      </c>
      <c r="Z904" s="14">
        <v>0</v>
      </c>
      <c r="AA904" s="14">
        <v>1</v>
      </c>
      <c r="AB904" s="23" t="str">
        <f t="shared" si="256"/>
        <v>.</v>
      </c>
      <c r="AC904" s="3" t="s">
        <v>337</v>
      </c>
      <c r="AD904" s="25">
        <v>0</v>
      </c>
      <c r="AE904" s="20">
        <f t="shared" si="263"/>
        <v>0</v>
      </c>
      <c r="AF904" s="20">
        <f t="shared" si="264"/>
        <v>0</v>
      </c>
      <c r="AG904" s="20">
        <f t="shared" si="270"/>
        <v>1</v>
      </c>
      <c r="AH904" s="20">
        <f t="shared" si="265"/>
        <v>0</v>
      </c>
      <c r="AI904" s="20">
        <f t="shared" si="266"/>
        <v>78.136533198135751</v>
      </c>
      <c r="AJ904" s="20">
        <f t="shared" si="267"/>
        <v>65.564336188027013</v>
      </c>
      <c r="AK904" s="20">
        <f t="shared" si="268"/>
        <v>0</v>
      </c>
      <c r="AL904" s="19">
        <v>102</v>
      </c>
      <c r="AM904" s="23">
        <f t="shared" si="269"/>
        <v>31.089600000000001</v>
      </c>
      <c r="AN904" s="19">
        <v>0.87266462599716477</v>
      </c>
    </row>
    <row r="905" spans="1:40" ht="13.5" thickBot="1" x14ac:dyDescent="0.25">
      <c r="A905" s="5">
        <v>42575</v>
      </c>
      <c r="B905" s="3">
        <v>87</v>
      </c>
      <c r="C905" s="26" t="s">
        <v>358</v>
      </c>
      <c r="D905" s="6">
        <v>0.66666666666666663</v>
      </c>
      <c r="E905" s="13">
        <v>16</v>
      </c>
      <c r="F905" s="13">
        <f t="shared" si="259"/>
        <v>582</v>
      </c>
      <c r="G905" s="3">
        <v>38.5</v>
      </c>
      <c r="H905" s="3" t="s">
        <v>365</v>
      </c>
      <c r="I905" s="3">
        <v>29.9</v>
      </c>
      <c r="J905" s="20" t="str">
        <f t="shared" si="260"/>
        <v>.</v>
      </c>
      <c r="K905" s="20" t="str">
        <f t="shared" si="261"/>
        <v>.</v>
      </c>
      <c r="L905" s="20" t="str">
        <f t="shared" si="272"/>
        <v>.</v>
      </c>
      <c r="M905" s="3">
        <v>50</v>
      </c>
      <c r="N905" s="20" t="str">
        <f>IF(B905=B905, N904, IF(M905=".",".",IF(M905&lt;22.5,"N",IF(M905&lt;67.5,"NE",IF(M905&lt;112.5,"E",IF(M905&lt;157.5,"SE",IF(M905&lt;202.5,"S",IF(M905&lt;247.5,"SW",IF(M905&lt;292.5,"W",IF(M905&lt;337.5,"NW","N"))))))))))</f>
        <v>NE</v>
      </c>
      <c r="O905" s="20" t="str">
        <f t="shared" si="262"/>
        <v>.</v>
      </c>
      <c r="P905" s="20" t="str">
        <f t="shared" si="273"/>
        <v>.</v>
      </c>
      <c r="Q905" s="21">
        <f t="shared" si="257"/>
        <v>0</v>
      </c>
      <c r="R905" s="21">
        <f t="shared" si="258"/>
        <v>14.790802934168699</v>
      </c>
      <c r="S905" s="8">
        <v>1</v>
      </c>
      <c r="T905" s="21">
        <f>SQRT((AJ905-AJ895)^2+(AI905-AI895)^2)</f>
        <v>7.1194973273102065</v>
      </c>
      <c r="U905" s="21">
        <f t="shared" si="271"/>
        <v>2.0775066348338336</v>
      </c>
      <c r="V905" s="3" t="s">
        <v>6</v>
      </c>
      <c r="W905" s="3">
        <v>5.8</v>
      </c>
      <c r="X905" s="3" t="s">
        <v>179</v>
      </c>
      <c r="Y905" s="14">
        <v>0</v>
      </c>
      <c r="Z905" s="14">
        <v>0</v>
      </c>
      <c r="AA905" s="14">
        <v>1</v>
      </c>
      <c r="AB905" s="23" t="str">
        <f t="shared" si="256"/>
        <v>.</v>
      </c>
      <c r="AC905" s="3" t="s">
        <v>337</v>
      </c>
      <c r="AD905" s="25">
        <v>0</v>
      </c>
      <c r="AE905" s="20">
        <f t="shared" si="263"/>
        <v>0</v>
      </c>
      <c r="AF905" s="20">
        <f t="shared" si="264"/>
        <v>0</v>
      </c>
      <c r="AG905" s="20">
        <f t="shared" si="270"/>
        <v>1</v>
      </c>
      <c r="AH905" s="20">
        <f t="shared" si="265"/>
        <v>0</v>
      </c>
      <c r="AI905" s="20">
        <f t="shared" si="266"/>
        <v>78.136533198135751</v>
      </c>
      <c r="AJ905" s="20">
        <f t="shared" si="267"/>
        <v>65.564336188027013</v>
      </c>
      <c r="AK905" s="20">
        <f t="shared" si="268"/>
        <v>0</v>
      </c>
      <c r="AL905" s="19">
        <v>102</v>
      </c>
      <c r="AM905" s="23">
        <f t="shared" si="269"/>
        <v>31.089600000000001</v>
      </c>
      <c r="AN905" s="19">
        <v>0.87266462599716477</v>
      </c>
    </row>
    <row r="906" spans="1:40" ht="13.5" thickBot="1" x14ac:dyDescent="0.25">
      <c r="A906" s="5">
        <v>42575</v>
      </c>
      <c r="B906" s="3">
        <v>88</v>
      </c>
      <c r="C906" s="26" t="s">
        <v>359</v>
      </c>
      <c r="D906" s="6">
        <v>0.26458333333333334</v>
      </c>
      <c r="E906" s="13">
        <v>6</v>
      </c>
      <c r="F906" s="13">
        <f t="shared" si="259"/>
        <v>0</v>
      </c>
      <c r="G906" s="3" t="s">
        <v>4</v>
      </c>
      <c r="H906" s="3" t="s">
        <v>4</v>
      </c>
      <c r="I906" s="3">
        <v>21.8</v>
      </c>
      <c r="J906" s="20" t="str">
        <f t="shared" si="260"/>
        <v>.</v>
      </c>
      <c r="K906" s="20" t="str">
        <f t="shared" si="261"/>
        <v>.</v>
      </c>
      <c r="L906" s="20" t="str">
        <f t="shared" si="272"/>
        <v>.</v>
      </c>
      <c r="M906" s="3">
        <v>315</v>
      </c>
      <c r="N906" s="20" t="str">
        <f>IF(B906=B905, N905, IF(M906=".",".",IF(M906&lt;22.5,"N",IF(M906&lt;67.5,"NE",IF(M906&lt;112.5,"E",IF(M906&lt;157.5,"SE",IF(M906&lt;202.5,"S",IF(M906&lt;247.5,"SW",IF(M906&lt;292.5,"W",IF(M906&lt;337.5,"NW","N"))))))))))</f>
        <v>NW</v>
      </c>
      <c r="O906" s="20" t="str">
        <f t="shared" si="262"/>
        <v>.</v>
      </c>
      <c r="P906" s="20" t="str">
        <f t="shared" si="273"/>
        <v>.</v>
      </c>
      <c r="Q906" s="21">
        <f t="shared" si="257"/>
        <v>0</v>
      </c>
      <c r="R906" s="21">
        <f t="shared" si="258"/>
        <v>0</v>
      </c>
      <c r="S906" s="8">
        <v>0</v>
      </c>
      <c r="T906" s="21" t="s">
        <v>4</v>
      </c>
      <c r="U906" s="21" t="str">
        <f t="shared" si="271"/>
        <v>.</v>
      </c>
      <c r="V906" s="3" t="s">
        <v>8</v>
      </c>
      <c r="W906" s="3">
        <v>0</v>
      </c>
      <c r="X906" s="3" t="s">
        <v>4</v>
      </c>
      <c r="Y906" s="14">
        <v>2</v>
      </c>
      <c r="Z906" s="14">
        <v>1</v>
      </c>
      <c r="AA906" s="14">
        <v>0</v>
      </c>
      <c r="AB906" s="23">
        <f t="shared" ref="AB906:AB969" si="274">IF(AA906=0,0,IF(AA906=".",".",IF(AA906=AA905,".",1)))</f>
        <v>0</v>
      </c>
      <c r="AC906" s="3" t="s">
        <v>338</v>
      </c>
      <c r="AD906" s="25">
        <v>1</v>
      </c>
      <c r="AE906" s="20" t="str">
        <f t="shared" si="263"/>
        <v>.</v>
      </c>
      <c r="AF906" s="20" t="str">
        <f t="shared" si="264"/>
        <v>.</v>
      </c>
      <c r="AG906" s="20" t="str">
        <f t="shared" si="270"/>
        <v>.</v>
      </c>
      <c r="AH906" s="20" t="str">
        <f t="shared" si="265"/>
        <v>.</v>
      </c>
      <c r="AI906" s="20">
        <f t="shared" si="266"/>
        <v>-70.710678118654769</v>
      </c>
      <c r="AJ906" s="20">
        <f t="shared" si="267"/>
        <v>70.710678118654741</v>
      </c>
      <c r="AK906" s="20" t="str">
        <f t="shared" si="268"/>
        <v>.</v>
      </c>
      <c r="AL906" s="19">
        <v>100</v>
      </c>
      <c r="AM906" s="23">
        <f t="shared" si="269"/>
        <v>30.48</v>
      </c>
      <c r="AN906" s="19">
        <v>5.497787143782138</v>
      </c>
    </row>
    <row r="907" spans="1:40" ht="13.5" thickBot="1" x14ac:dyDescent="0.25">
      <c r="A907" s="5">
        <v>42575</v>
      </c>
      <c r="B907" s="3">
        <v>88</v>
      </c>
      <c r="C907" s="26" t="s">
        <v>359</v>
      </c>
      <c r="D907" s="6">
        <v>0.30763888888888891</v>
      </c>
      <c r="E907" s="13">
        <v>7</v>
      </c>
      <c r="F907" s="13">
        <f t="shared" si="259"/>
        <v>62.000000000000021</v>
      </c>
      <c r="G907" s="3" t="s">
        <v>4</v>
      </c>
      <c r="H907" s="3" t="s">
        <v>4</v>
      </c>
      <c r="I907" s="3">
        <v>23.3</v>
      </c>
      <c r="J907" s="20" t="str">
        <f t="shared" si="260"/>
        <v>.</v>
      </c>
      <c r="K907" s="20" t="str">
        <f t="shared" si="261"/>
        <v>.</v>
      </c>
      <c r="L907" s="20" t="str">
        <f t="shared" si="272"/>
        <v>.</v>
      </c>
      <c r="M907" s="3">
        <v>315</v>
      </c>
      <c r="N907" s="20" t="str">
        <f>IF(B907=B907, N906, IF(M907=".",".",IF(M907&lt;22.5,"N",IF(M907&lt;67.5,"NE",IF(M907&lt;112.5,"E",IF(M907&lt;157.5,"SE",IF(M907&lt;202.5,"S",IF(M907&lt;247.5,"SW",IF(M907&lt;292.5,"W",IF(M907&lt;337.5,"NW","N"))))))))))</f>
        <v>NW</v>
      </c>
      <c r="O907" s="20" t="str">
        <f t="shared" si="262"/>
        <v>.</v>
      </c>
      <c r="P907" s="20" t="str">
        <f t="shared" si="273"/>
        <v>.</v>
      </c>
      <c r="Q907" s="21">
        <f t="shared" si="257"/>
        <v>0</v>
      </c>
      <c r="R907" s="21">
        <f t="shared" si="258"/>
        <v>0</v>
      </c>
      <c r="S907" s="8">
        <v>0</v>
      </c>
      <c r="T907" s="21" t="s">
        <v>4</v>
      </c>
      <c r="U907" s="21" t="str">
        <f t="shared" si="271"/>
        <v>.</v>
      </c>
      <c r="V907" s="3" t="s">
        <v>8</v>
      </c>
      <c r="W907" s="3">
        <v>0</v>
      </c>
      <c r="X907" s="3" t="s">
        <v>189</v>
      </c>
      <c r="Y907" s="14">
        <v>2</v>
      </c>
      <c r="Z907" s="14">
        <v>1</v>
      </c>
      <c r="AA907" s="14">
        <v>0</v>
      </c>
      <c r="AB907" s="23">
        <f t="shared" si="274"/>
        <v>0</v>
      </c>
      <c r="AC907" s="3" t="s">
        <v>338</v>
      </c>
      <c r="AD907" s="25">
        <v>1</v>
      </c>
      <c r="AE907" s="20">
        <f t="shared" si="263"/>
        <v>0</v>
      </c>
      <c r="AF907" s="20">
        <f t="shared" si="264"/>
        <v>0</v>
      </c>
      <c r="AG907" s="20">
        <f t="shared" si="270"/>
        <v>1</v>
      </c>
      <c r="AH907" s="20">
        <f t="shared" si="265"/>
        <v>0</v>
      </c>
      <c r="AI907" s="20">
        <f t="shared" si="266"/>
        <v>-70.710678118654769</v>
      </c>
      <c r="AJ907" s="20">
        <f t="shared" si="267"/>
        <v>70.710678118654741</v>
      </c>
      <c r="AK907" s="20">
        <f t="shared" si="268"/>
        <v>0</v>
      </c>
      <c r="AL907" s="19">
        <v>100</v>
      </c>
      <c r="AM907" s="23">
        <f t="shared" si="269"/>
        <v>30.48</v>
      </c>
      <c r="AN907" s="19">
        <v>5.497787143782138</v>
      </c>
    </row>
    <row r="908" spans="1:40" ht="13.5" thickBot="1" x14ac:dyDescent="0.25">
      <c r="A908" s="5">
        <v>42575</v>
      </c>
      <c r="B908" s="3">
        <v>88</v>
      </c>
      <c r="C908" s="26" t="s">
        <v>359</v>
      </c>
      <c r="D908" s="6">
        <v>0.3430555555555555</v>
      </c>
      <c r="E908" s="13">
        <v>8</v>
      </c>
      <c r="F908" s="13">
        <f t="shared" si="259"/>
        <v>112.99999999999991</v>
      </c>
      <c r="G908" s="3" t="s">
        <v>4</v>
      </c>
      <c r="H908" s="3" t="s">
        <v>4</v>
      </c>
      <c r="I908" s="3">
        <v>22.6</v>
      </c>
      <c r="J908" s="20" t="str">
        <f t="shared" si="260"/>
        <v>.</v>
      </c>
      <c r="K908" s="20" t="str">
        <f t="shared" si="261"/>
        <v>.</v>
      </c>
      <c r="L908" s="20" t="str">
        <f t="shared" si="272"/>
        <v>.</v>
      </c>
      <c r="M908" s="3">
        <v>315</v>
      </c>
      <c r="N908" s="20" t="str">
        <f>IF(B908=B907, N907, IF(M908=".",".",IF(M908&lt;22.5,"N",IF(M908&lt;67.5,"NE",IF(M908&lt;112.5,"E",IF(M908&lt;157.5,"SE",IF(M908&lt;202.5,"S",IF(M908&lt;247.5,"SW",IF(M908&lt;292.5,"W",IF(M908&lt;337.5,"NW","N"))))))))))</f>
        <v>NW</v>
      </c>
      <c r="O908" s="20" t="str">
        <f t="shared" si="262"/>
        <v>.</v>
      </c>
      <c r="P908" s="20" t="str">
        <f t="shared" si="273"/>
        <v>.</v>
      </c>
      <c r="Q908" s="21">
        <f t="shared" si="257"/>
        <v>0</v>
      </c>
      <c r="R908" s="21">
        <f t="shared" si="258"/>
        <v>0</v>
      </c>
      <c r="S908" s="8">
        <v>0</v>
      </c>
      <c r="T908" s="21" t="s">
        <v>4</v>
      </c>
      <c r="U908" s="21" t="str">
        <f t="shared" si="271"/>
        <v>.</v>
      </c>
      <c r="V908" s="3" t="s">
        <v>8</v>
      </c>
      <c r="W908" s="3">
        <v>0.4</v>
      </c>
      <c r="X908" s="3" t="s">
        <v>108</v>
      </c>
      <c r="Y908" s="14">
        <v>2</v>
      </c>
      <c r="Z908" s="14">
        <v>1</v>
      </c>
      <c r="AA908" s="14">
        <v>0</v>
      </c>
      <c r="AB908" s="23">
        <f t="shared" si="274"/>
        <v>0</v>
      </c>
      <c r="AC908" s="3" t="s">
        <v>338</v>
      </c>
      <c r="AD908" s="25">
        <v>1</v>
      </c>
      <c r="AE908" s="20">
        <f t="shared" si="263"/>
        <v>0</v>
      </c>
      <c r="AF908" s="20">
        <f t="shared" si="264"/>
        <v>0</v>
      </c>
      <c r="AG908" s="20">
        <f t="shared" si="270"/>
        <v>1</v>
      </c>
      <c r="AH908" s="20">
        <f t="shared" si="265"/>
        <v>0</v>
      </c>
      <c r="AI908" s="20">
        <f t="shared" si="266"/>
        <v>-70.710678118654769</v>
      </c>
      <c r="AJ908" s="20">
        <f t="shared" si="267"/>
        <v>70.710678118654741</v>
      </c>
      <c r="AK908" s="20">
        <f t="shared" si="268"/>
        <v>0</v>
      </c>
      <c r="AL908" s="19">
        <v>100</v>
      </c>
      <c r="AM908" s="23">
        <f t="shared" si="269"/>
        <v>30.48</v>
      </c>
      <c r="AN908" s="19">
        <v>5.497787143782138</v>
      </c>
    </row>
    <row r="909" spans="1:40" ht="13.5" thickBot="1" x14ac:dyDescent="0.25">
      <c r="A909" s="5">
        <v>42575</v>
      </c>
      <c r="B909" s="3">
        <v>88</v>
      </c>
      <c r="C909" s="26" t="s">
        <v>359</v>
      </c>
      <c r="D909" s="6">
        <v>0.38125000000000003</v>
      </c>
      <c r="E909" s="13">
        <v>9</v>
      </c>
      <c r="F909" s="13">
        <f t="shared" si="259"/>
        <v>168.00000000000006</v>
      </c>
      <c r="G909" s="3" t="s">
        <v>4</v>
      </c>
      <c r="H909" s="3" t="s">
        <v>4</v>
      </c>
      <c r="I909" s="3">
        <v>24.1</v>
      </c>
      <c r="J909" s="20" t="str">
        <f t="shared" si="260"/>
        <v>.</v>
      </c>
      <c r="K909" s="20" t="str">
        <f t="shared" si="261"/>
        <v>.</v>
      </c>
      <c r="L909" s="20" t="str">
        <f t="shared" si="272"/>
        <v>.</v>
      </c>
      <c r="M909" s="3">
        <v>315</v>
      </c>
      <c r="N909" s="20" t="str">
        <f>IF(B909=B909, N908, IF(M909=".",".",IF(M909&lt;22.5,"N",IF(M909&lt;67.5,"NE",IF(M909&lt;112.5,"E",IF(M909&lt;157.5,"SE",IF(M909&lt;202.5,"S",IF(M909&lt;247.5,"SW",IF(M909&lt;292.5,"W",IF(M909&lt;337.5,"NW","N"))))))))))</f>
        <v>NW</v>
      </c>
      <c r="O909" s="20" t="str">
        <f t="shared" si="262"/>
        <v>.</v>
      </c>
      <c r="P909" s="20" t="str">
        <f t="shared" si="273"/>
        <v>.</v>
      </c>
      <c r="Q909" s="21">
        <f t="shared" si="257"/>
        <v>0</v>
      </c>
      <c r="R909" s="21">
        <f t="shared" si="258"/>
        <v>0</v>
      </c>
      <c r="S909" s="8">
        <v>0</v>
      </c>
      <c r="T909" s="21" t="s">
        <v>4</v>
      </c>
      <c r="U909" s="21" t="str">
        <f t="shared" si="271"/>
        <v>.</v>
      </c>
      <c r="V909" s="3" t="s">
        <v>8</v>
      </c>
      <c r="W909" s="3">
        <v>0</v>
      </c>
      <c r="X909" s="3" t="s">
        <v>6</v>
      </c>
      <c r="Y909" s="14">
        <v>2</v>
      </c>
      <c r="Z909" s="14">
        <v>1</v>
      </c>
      <c r="AA909" s="14">
        <v>0</v>
      </c>
      <c r="AB909" s="23">
        <f t="shared" si="274"/>
        <v>0</v>
      </c>
      <c r="AC909" s="3" t="s">
        <v>338</v>
      </c>
      <c r="AD909" s="25">
        <v>1</v>
      </c>
      <c r="AE909" s="20">
        <f t="shared" si="263"/>
        <v>0</v>
      </c>
      <c r="AF909" s="20">
        <f t="shared" si="264"/>
        <v>0</v>
      </c>
      <c r="AG909" s="20">
        <f t="shared" si="270"/>
        <v>1</v>
      </c>
      <c r="AH909" s="20">
        <f t="shared" si="265"/>
        <v>0</v>
      </c>
      <c r="AI909" s="20">
        <f t="shared" si="266"/>
        <v>-70.710678118654769</v>
      </c>
      <c r="AJ909" s="20">
        <f t="shared" si="267"/>
        <v>70.710678118654741</v>
      </c>
      <c r="AK909" s="20">
        <f t="shared" si="268"/>
        <v>0</v>
      </c>
      <c r="AL909" s="19">
        <v>100</v>
      </c>
      <c r="AM909" s="23">
        <f t="shared" si="269"/>
        <v>30.48</v>
      </c>
      <c r="AN909" s="19">
        <v>5.497787143782138</v>
      </c>
    </row>
    <row r="910" spans="1:40" ht="13.5" thickBot="1" x14ac:dyDescent="0.25">
      <c r="A910" s="5">
        <v>42575</v>
      </c>
      <c r="B910" s="3">
        <v>88</v>
      </c>
      <c r="C910" s="26" t="s">
        <v>359</v>
      </c>
      <c r="D910" s="6">
        <v>0.42291666666666666</v>
      </c>
      <c r="E910" s="13">
        <v>10</v>
      </c>
      <c r="F910" s="13">
        <f t="shared" si="259"/>
        <v>228</v>
      </c>
      <c r="G910" s="3" t="s">
        <v>4</v>
      </c>
      <c r="H910" s="3" t="s">
        <v>4</v>
      </c>
      <c r="I910" s="3">
        <v>24.2</v>
      </c>
      <c r="J910" s="20" t="str">
        <f t="shared" si="260"/>
        <v>.</v>
      </c>
      <c r="K910" s="20" t="str">
        <f t="shared" si="261"/>
        <v>.</v>
      </c>
      <c r="L910" s="20" t="str">
        <f t="shared" si="272"/>
        <v>.</v>
      </c>
      <c r="M910" s="3">
        <v>315</v>
      </c>
      <c r="N910" s="20" t="str">
        <f>IF(B910=B909, N909, IF(M910=".",".",IF(M910&lt;22.5,"N",IF(M910&lt;67.5,"NE",IF(M910&lt;112.5,"E",IF(M910&lt;157.5,"SE",IF(M910&lt;202.5,"S",IF(M910&lt;247.5,"SW",IF(M910&lt;292.5,"W",IF(M910&lt;337.5,"NW","N"))))))))))</f>
        <v>NW</v>
      </c>
      <c r="O910" s="20" t="str">
        <f t="shared" si="262"/>
        <v>.</v>
      </c>
      <c r="P910" s="20" t="str">
        <f t="shared" si="273"/>
        <v>.</v>
      </c>
      <c r="Q910" s="21">
        <f t="shared" si="257"/>
        <v>0</v>
      </c>
      <c r="R910" s="21">
        <f t="shared" si="258"/>
        <v>0</v>
      </c>
      <c r="S910" s="8">
        <v>0</v>
      </c>
      <c r="T910" s="21" t="s">
        <v>4</v>
      </c>
      <c r="U910" s="21" t="str">
        <f t="shared" si="271"/>
        <v>.</v>
      </c>
      <c r="V910" s="3" t="s">
        <v>8</v>
      </c>
      <c r="W910" s="3">
        <v>1</v>
      </c>
      <c r="X910" s="3" t="s">
        <v>4</v>
      </c>
      <c r="Y910" s="14">
        <v>2</v>
      </c>
      <c r="Z910" s="14">
        <v>1</v>
      </c>
      <c r="AA910" s="14">
        <v>0</v>
      </c>
      <c r="AB910" s="23">
        <f t="shared" si="274"/>
        <v>0</v>
      </c>
      <c r="AC910" s="3" t="s">
        <v>338</v>
      </c>
      <c r="AD910" s="25">
        <v>1</v>
      </c>
      <c r="AE910" s="20">
        <f t="shared" si="263"/>
        <v>0</v>
      </c>
      <c r="AF910" s="20">
        <f t="shared" si="264"/>
        <v>0</v>
      </c>
      <c r="AG910" s="20">
        <f t="shared" si="270"/>
        <v>1</v>
      </c>
      <c r="AH910" s="20">
        <f t="shared" si="265"/>
        <v>0</v>
      </c>
      <c r="AI910" s="20">
        <f t="shared" si="266"/>
        <v>-70.710678118654769</v>
      </c>
      <c r="AJ910" s="20">
        <f t="shared" si="267"/>
        <v>70.710678118654741</v>
      </c>
      <c r="AK910" s="20">
        <f t="shared" si="268"/>
        <v>0</v>
      </c>
      <c r="AL910" s="19">
        <v>100</v>
      </c>
      <c r="AM910" s="23">
        <f t="shared" si="269"/>
        <v>30.48</v>
      </c>
      <c r="AN910" s="19">
        <v>5.497787143782138</v>
      </c>
    </row>
    <row r="911" spans="1:40" ht="13.5" thickBot="1" x14ac:dyDescent="0.25">
      <c r="A911" s="5">
        <v>42575</v>
      </c>
      <c r="B911" s="3">
        <v>88</v>
      </c>
      <c r="C911" s="26" t="s">
        <v>359</v>
      </c>
      <c r="D911" s="6">
        <v>0.46736111111111112</v>
      </c>
      <c r="E911" s="13">
        <v>11</v>
      </c>
      <c r="F911" s="13">
        <f t="shared" si="259"/>
        <v>292</v>
      </c>
      <c r="G911" s="3">
        <v>25.2</v>
      </c>
      <c r="H911" s="3" t="s">
        <v>366</v>
      </c>
      <c r="I911" s="3">
        <v>24.3</v>
      </c>
      <c r="J911" s="20" t="str">
        <f t="shared" si="260"/>
        <v>.</v>
      </c>
      <c r="K911" s="20" t="str">
        <f t="shared" si="261"/>
        <v>.</v>
      </c>
      <c r="L911" s="20" t="str">
        <f t="shared" si="272"/>
        <v>.</v>
      </c>
      <c r="M911" s="3">
        <v>315</v>
      </c>
      <c r="N911" s="20" t="str">
        <f>IF(B911=B911, N910, IF(M911=".",".",IF(M911&lt;22.5,"N",IF(M911&lt;67.5,"NE",IF(M911&lt;112.5,"E",IF(M911&lt;157.5,"SE",IF(M911&lt;202.5,"S",IF(M911&lt;247.5,"SW",IF(M911&lt;292.5,"W",IF(M911&lt;337.5,"NW","N"))))))))))</f>
        <v>NW</v>
      </c>
      <c r="O911" s="20" t="str">
        <f t="shared" si="262"/>
        <v>.</v>
      </c>
      <c r="P911" s="20" t="str">
        <f t="shared" si="273"/>
        <v>.</v>
      </c>
      <c r="Q911" s="21">
        <f t="shared" si="257"/>
        <v>0</v>
      </c>
      <c r="R911" s="21">
        <f t="shared" si="258"/>
        <v>0</v>
      </c>
      <c r="S911" s="8">
        <v>0</v>
      </c>
      <c r="T911" s="21" t="s">
        <v>4</v>
      </c>
      <c r="U911" s="21" t="str">
        <f t="shared" si="271"/>
        <v>.</v>
      </c>
      <c r="V911" s="3" t="s">
        <v>110</v>
      </c>
      <c r="W911" s="3">
        <v>0.3</v>
      </c>
      <c r="X911" s="3" t="s">
        <v>235</v>
      </c>
      <c r="Y911" s="14">
        <v>2</v>
      </c>
      <c r="Z911" s="14">
        <v>1</v>
      </c>
      <c r="AA911" s="14">
        <v>0</v>
      </c>
      <c r="AB911" s="23">
        <f t="shared" si="274"/>
        <v>0</v>
      </c>
      <c r="AC911" s="3" t="s">
        <v>338</v>
      </c>
      <c r="AD911" s="25">
        <v>1</v>
      </c>
      <c r="AE911" s="20">
        <f t="shared" si="263"/>
        <v>0</v>
      </c>
      <c r="AF911" s="20">
        <f t="shared" si="264"/>
        <v>0</v>
      </c>
      <c r="AG911" s="20">
        <f t="shared" si="270"/>
        <v>1</v>
      </c>
      <c r="AH911" s="20">
        <f t="shared" si="265"/>
        <v>0</v>
      </c>
      <c r="AI911" s="20">
        <f t="shared" si="266"/>
        <v>-70.710678118654769</v>
      </c>
      <c r="AJ911" s="20">
        <f t="shared" si="267"/>
        <v>70.710678118654741</v>
      </c>
      <c r="AK911" s="20">
        <f t="shared" si="268"/>
        <v>0</v>
      </c>
      <c r="AL911" s="19">
        <v>100</v>
      </c>
      <c r="AM911" s="23">
        <f t="shared" si="269"/>
        <v>30.48</v>
      </c>
      <c r="AN911" s="19">
        <v>5.497787143782138</v>
      </c>
    </row>
    <row r="912" spans="1:40" ht="13.5" thickBot="1" x14ac:dyDescent="0.25">
      <c r="A912" s="5">
        <v>42575</v>
      </c>
      <c r="B912" s="3">
        <v>88</v>
      </c>
      <c r="C912" s="26" t="s">
        <v>359</v>
      </c>
      <c r="D912" s="6">
        <v>0.50694444444444442</v>
      </c>
      <c r="E912" s="13">
        <v>12</v>
      </c>
      <c r="F912" s="13">
        <f t="shared" si="259"/>
        <v>348.99999999999994</v>
      </c>
      <c r="G912" s="3">
        <v>24.7</v>
      </c>
      <c r="H912" s="3" t="s">
        <v>366</v>
      </c>
      <c r="I912" s="3">
        <v>25.7</v>
      </c>
      <c r="J912" s="20" t="str">
        <f t="shared" si="260"/>
        <v>.</v>
      </c>
      <c r="K912" s="20" t="str">
        <f t="shared" si="261"/>
        <v>.</v>
      </c>
      <c r="L912" s="20" t="str">
        <f t="shared" si="272"/>
        <v>.</v>
      </c>
      <c r="M912" s="3">
        <v>315</v>
      </c>
      <c r="N912" s="20" t="str">
        <f>IF(B912=B911, N911, IF(M912=".",".",IF(M912&lt;22.5,"N",IF(M912&lt;67.5,"NE",IF(M912&lt;112.5,"E",IF(M912&lt;157.5,"SE",IF(M912&lt;202.5,"S",IF(M912&lt;247.5,"SW",IF(M912&lt;292.5,"W",IF(M912&lt;337.5,"NW","N"))))))))))</f>
        <v>NW</v>
      </c>
      <c r="O912" s="20" t="str">
        <f t="shared" si="262"/>
        <v>.</v>
      </c>
      <c r="P912" s="20" t="str">
        <f t="shared" si="273"/>
        <v>.</v>
      </c>
      <c r="Q912" s="21">
        <f t="shared" si="257"/>
        <v>0</v>
      </c>
      <c r="R912" s="21">
        <f t="shared" si="258"/>
        <v>0</v>
      </c>
      <c r="S912" s="8">
        <v>1</v>
      </c>
      <c r="T912" s="21" t="s">
        <v>4</v>
      </c>
      <c r="U912" s="21" t="str">
        <f t="shared" si="271"/>
        <v>.</v>
      </c>
      <c r="V912" s="3" t="s">
        <v>6</v>
      </c>
      <c r="W912" s="3">
        <v>0</v>
      </c>
      <c r="X912" s="3" t="s">
        <v>4</v>
      </c>
      <c r="Y912" s="14">
        <v>2</v>
      </c>
      <c r="Z912" s="14">
        <v>1</v>
      </c>
      <c r="AA912" s="14">
        <v>0</v>
      </c>
      <c r="AB912" s="23">
        <f t="shared" si="274"/>
        <v>0</v>
      </c>
      <c r="AC912" s="3" t="s">
        <v>338</v>
      </c>
      <c r="AD912" s="25">
        <v>1</v>
      </c>
      <c r="AE912" s="20">
        <f t="shared" si="263"/>
        <v>0</v>
      </c>
      <c r="AF912" s="20">
        <f t="shared" si="264"/>
        <v>0</v>
      </c>
      <c r="AG912" s="20">
        <f t="shared" si="270"/>
        <v>1</v>
      </c>
      <c r="AH912" s="20">
        <f t="shared" si="265"/>
        <v>0</v>
      </c>
      <c r="AI912" s="20">
        <f t="shared" si="266"/>
        <v>-70.710678118654769</v>
      </c>
      <c r="AJ912" s="20">
        <f t="shared" si="267"/>
        <v>70.710678118654741</v>
      </c>
      <c r="AK912" s="20">
        <f t="shared" si="268"/>
        <v>0</v>
      </c>
      <c r="AL912" s="19">
        <v>100</v>
      </c>
      <c r="AM912" s="23">
        <f t="shared" si="269"/>
        <v>30.48</v>
      </c>
      <c r="AN912" s="19">
        <v>5.497787143782138</v>
      </c>
    </row>
    <row r="913" spans="1:40" ht="13.5" thickBot="1" x14ac:dyDescent="0.25">
      <c r="A913" s="5">
        <v>42575</v>
      </c>
      <c r="B913" s="3">
        <v>88</v>
      </c>
      <c r="C913" s="26" t="s">
        <v>359</v>
      </c>
      <c r="D913" s="6">
        <v>0.5625</v>
      </c>
      <c r="E913" s="13">
        <v>13</v>
      </c>
      <c r="F913" s="13">
        <f t="shared" si="259"/>
        <v>429</v>
      </c>
      <c r="G913" s="3">
        <v>35.200000000000003</v>
      </c>
      <c r="H913" s="3" t="s">
        <v>365</v>
      </c>
      <c r="I913" s="3">
        <v>32.1</v>
      </c>
      <c r="J913" s="20">
        <f t="shared" si="260"/>
        <v>0.10686164003415888</v>
      </c>
      <c r="K913" s="20">
        <f t="shared" si="261"/>
        <v>6.1227209658035378</v>
      </c>
      <c r="L913" s="20">
        <f>(K913-MOD(M912+180,360))</f>
        <v>-128.87727903419648</v>
      </c>
      <c r="M913" s="3">
        <v>320</v>
      </c>
      <c r="N913" s="20" t="str">
        <f>IF(B913=B913, N912, IF(M913=".",".",IF(M913&lt;22.5,"N",IF(M913&lt;67.5,"NE",IF(M913&lt;112.5,"E",IF(M913&lt;157.5,"SE",IF(M913&lt;202.5,"S",IF(M913&lt;247.5,"SW",IF(M913&lt;292.5,"W",IF(M913&lt;337.5,"NW","N"))))))))))</f>
        <v>NW</v>
      </c>
      <c r="O913" s="20" t="str">
        <f t="shared" si="262"/>
        <v>N</v>
      </c>
      <c r="P913" s="20">
        <f t="shared" si="273"/>
        <v>1</v>
      </c>
      <c r="Q913" s="21">
        <f t="shared" si="257"/>
        <v>12.091092639554789</v>
      </c>
      <c r="R913" s="21">
        <f t="shared" si="258"/>
        <v>12.091092639554789</v>
      </c>
      <c r="S913" s="8">
        <v>1</v>
      </c>
      <c r="T913" s="21" t="s">
        <v>4</v>
      </c>
      <c r="U913" s="21" t="str">
        <f t="shared" si="271"/>
        <v>.</v>
      </c>
      <c r="V913" s="3" t="s">
        <v>6</v>
      </c>
      <c r="W913" s="3">
        <v>2.4</v>
      </c>
      <c r="X913" s="3" t="s">
        <v>4</v>
      </c>
      <c r="Y913" s="14">
        <v>2</v>
      </c>
      <c r="Z913" s="14">
        <v>1</v>
      </c>
      <c r="AA913" s="14">
        <v>0</v>
      </c>
      <c r="AB913" s="23">
        <f t="shared" si="274"/>
        <v>0</v>
      </c>
      <c r="AC913" s="3" t="s">
        <v>338</v>
      </c>
      <c r="AD913" s="25">
        <v>1</v>
      </c>
      <c r="AE913" s="20">
        <f t="shared" si="263"/>
        <v>12.022121738194855</v>
      </c>
      <c r="AF913" s="20">
        <f t="shared" si="264"/>
        <v>12.022121738194855</v>
      </c>
      <c r="AG913" s="20">
        <f t="shared" si="270"/>
        <v>1</v>
      </c>
      <c r="AH913" s="20">
        <f t="shared" si="265"/>
        <v>12.091092639554789</v>
      </c>
      <c r="AI913" s="20">
        <f t="shared" si="266"/>
        <v>-69.421061846146273</v>
      </c>
      <c r="AJ913" s="20">
        <f t="shared" si="267"/>
        <v>82.732799856849596</v>
      </c>
      <c r="AK913" s="20">
        <f t="shared" si="268"/>
        <v>1.2896162725084963</v>
      </c>
      <c r="AL913" s="19">
        <v>108</v>
      </c>
      <c r="AM913" s="23">
        <f t="shared" si="269"/>
        <v>32.918399999999998</v>
      </c>
      <c r="AN913" s="19">
        <v>5.5850536063818543</v>
      </c>
    </row>
    <row r="914" spans="1:40" ht="13.5" thickBot="1" x14ac:dyDescent="0.25">
      <c r="A914" s="5">
        <v>42575</v>
      </c>
      <c r="B914" s="3">
        <v>88</v>
      </c>
      <c r="C914" s="26" t="s">
        <v>359</v>
      </c>
      <c r="D914" s="6">
        <v>0.58888888888888891</v>
      </c>
      <c r="E914" s="13">
        <v>14</v>
      </c>
      <c r="F914" s="13">
        <f t="shared" si="259"/>
        <v>467</v>
      </c>
      <c r="G914" s="3">
        <v>41.9</v>
      </c>
      <c r="H914" s="3" t="s">
        <v>365</v>
      </c>
      <c r="I914" s="3">
        <v>30.8</v>
      </c>
      <c r="J914" s="20" t="str">
        <f t="shared" si="260"/>
        <v>.</v>
      </c>
      <c r="K914" s="20" t="str">
        <f t="shared" si="261"/>
        <v>.</v>
      </c>
      <c r="L914" s="20" t="str">
        <f t="shared" si="272"/>
        <v>.</v>
      </c>
      <c r="M914" s="3">
        <v>320</v>
      </c>
      <c r="N914" s="20" t="str">
        <f>IF(B914=B913, N913, IF(M914=".",".",IF(M914&lt;22.5,"N",IF(M914&lt;67.5,"NE",IF(M914&lt;112.5,"E",IF(M914&lt;157.5,"SE",IF(M914&lt;202.5,"S",IF(M914&lt;247.5,"SW",IF(M914&lt;292.5,"W",IF(M914&lt;337.5,"NW","N"))))))))))</f>
        <v>NW</v>
      </c>
      <c r="O914" s="20" t="str">
        <f t="shared" si="262"/>
        <v>.</v>
      </c>
      <c r="P914" s="20" t="str">
        <f t="shared" si="273"/>
        <v>.</v>
      </c>
      <c r="Q914" s="21">
        <f t="shared" si="257"/>
        <v>0</v>
      </c>
      <c r="R914" s="21">
        <f t="shared" si="258"/>
        <v>12.091092639554789</v>
      </c>
      <c r="S914" s="8">
        <v>1</v>
      </c>
      <c r="T914" s="21" t="s">
        <v>4</v>
      </c>
      <c r="U914" s="21" t="str">
        <f t="shared" si="271"/>
        <v>.</v>
      </c>
      <c r="V914" s="3" t="s">
        <v>6</v>
      </c>
      <c r="W914" s="3">
        <v>3.4</v>
      </c>
      <c r="X914" s="3" t="s">
        <v>4</v>
      </c>
      <c r="Y914" s="14">
        <v>2</v>
      </c>
      <c r="Z914" s="14">
        <v>1</v>
      </c>
      <c r="AA914" s="14">
        <v>0</v>
      </c>
      <c r="AB914" s="23">
        <f t="shared" si="274"/>
        <v>0</v>
      </c>
      <c r="AC914" s="3" t="s">
        <v>338</v>
      </c>
      <c r="AD914" s="25">
        <v>1</v>
      </c>
      <c r="AE914" s="20">
        <f t="shared" si="263"/>
        <v>0</v>
      </c>
      <c r="AF914" s="20">
        <f t="shared" si="264"/>
        <v>0</v>
      </c>
      <c r="AG914" s="20">
        <f t="shared" si="270"/>
        <v>1</v>
      </c>
      <c r="AH914" s="20">
        <f t="shared" si="265"/>
        <v>0</v>
      </c>
      <c r="AI914" s="20">
        <f t="shared" si="266"/>
        <v>-69.421061846146273</v>
      </c>
      <c r="AJ914" s="20">
        <f t="shared" si="267"/>
        <v>82.732799856849596</v>
      </c>
      <c r="AK914" s="20">
        <f t="shared" si="268"/>
        <v>0</v>
      </c>
      <c r="AL914" s="19">
        <v>108</v>
      </c>
      <c r="AM914" s="23">
        <f t="shared" si="269"/>
        <v>32.918399999999998</v>
      </c>
      <c r="AN914" s="19">
        <v>5.5850536063818543</v>
      </c>
    </row>
    <row r="915" spans="1:40" ht="13.5" thickBot="1" x14ac:dyDescent="0.25">
      <c r="A915" s="5">
        <v>42575</v>
      </c>
      <c r="B915" s="3">
        <v>88</v>
      </c>
      <c r="C915" s="26" t="s">
        <v>359</v>
      </c>
      <c r="D915" s="6">
        <v>0.63124999999999998</v>
      </c>
      <c r="E915" s="13">
        <v>15</v>
      </c>
      <c r="F915" s="13">
        <f t="shared" si="259"/>
        <v>528</v>
      </c>
      <c r="G915" s="3">
        <v>45.1</v>
      </c>
      <c r="H915" s="3" t="s">
        <v>365</v>
      </c>
      <c r="I915" s="3">
        <v>32.6</v>
      </c>
      <c r="J915" s="20" t="str">
        <f t="shared" si="260"/>
        <v>.</v>
      </c>
      <c r="K915" s="20" t="str">
        <f t="shared" si="261"/>
        <v>.</v>
      </c>
      <c r="L915" s="20" t="str">
        <f t="shared" si="272"/>
        <v>.</v>
      </c>
      <c r="M915" s="3">
        <v>320</v>
      </c>
      <c r="N915" s="20" t="str">
        <f>IF(B915=B915, N914, IF(M915=".",".",IF(M915&lt;22.5,"N",IF(M915&lt;67.5,"NE",IF(M915&lt;112.5,"E",IF(M915&lt;157.5,"SE",IF(M915&lt;202.5,"S",IF(M915&lt;247.5,"SW",IF(M915&lt;292.5,"W",IF(M915&lt;337.5,"NW","N"))))))))))</f>
        <v>NW</v>
      </c>
      <c r="O915" s="20" t="str">
        <f t="shared" si="262"/>
        <v>.</v>
      </c>
      <c r="P915" s="20" t="str">
        <f t="shared" si="273"/>
        <v>.</v>
      </c>
      <c r="Q915" s="21">
        <f t="shared" si="257"/>
        <v>0</v>
      </c>
      <c r="R915" s="21">
        <f t="shared" si="258"/>
        <v>12.091092639554789</v>
      </c>
      <c r="S915" s="8">
        <v>1</v>
      </c>
      <c r="T915" s="21" t="s">
        <v>4</v>
      </c>
      <c r="U915" s="21" t="str">
        <f t="shared" si="271"/>
        <v>.</v>
      </c>
      <c r="V915" s="3" t="s">
        <v>6</v>
      </c>
      <c r="W915" s="3">
        <v>1.9</v>
      </c>
      <c r="X915" s="3" t="s">
        <v>4</v>
      </c>
      <c r="Y915" s="14">
        <v>2</v>
      </c>
      <c r="Z915" s="14">
        <v>1</v>
      </c>
      <c r="AA915" s="14">
        <v>0</v>
      </c>
      <c r="AB915" s="23">
        <f t="shared" si="274"/>
        <v>0</v>
      </c>
      <c r="AC915" s="3" t="s">
        <v>338</v>
      </c>
      <c r="AD915" s="25">
        <v>1</v>
      </c>
      <c r="AE915" s="20">
        <f t="shared" si="263"/>
        <v>0</v>
      </c>
      <c r="AF915" s="20">
        <f t="shared" si="264"/>
        <v>0</v>
      </c>
      <c r="AG915" s="20">
        <f t="shared" si="270"/>
        <v>1</v>
      </c>
      <c r="AH915" s="20">
        <f t="shared" si="265"/>
        <v>0</v>
      </c>
      <c r="AI915" s="20">
        <f t="shared" si="266"/>
        <v>-69.421061846146273</v>
      </c>
      <c r="AJ915" s="20">
        <f t="shared" si="267"/>
        <v>82.732799856849596</v>
      </c>
      <c r="AK915" s="20">
        <f t="shared" si="268"/>
        <v>0</v>
      </c>
      <c r="AL915" s="19">
        <v>108</v>
      </c>
      <c r="AM915" s="23">
        <f t="shared" si="269"/>
        <v>32.918399999999998</v>
      </c>
      <c r="AN915" s="19">
        <v>5.5850536063818543</v>
      </c>
    </row>
    <row r="916" spans="1:40" ht="13.5" thickBot="1" x14ac:dyDescent="0.25">
      <c r="A916" s="5">
        <v>42575</v>
      </c>
      <c r="B916" s="3">
        <v>88</v>
      </c>
      <c r="C916" s="26" t="s">
        <v>359</v>
      </c>
      <c r="D916" s="6">
        <v>0.66875000000000007</v>
      </c>
      <c r="E916" s="13">
        <v>16</v>
      </c>
      <c r="F916" s="13">
        <f t="shared" si="259"/>
        <v>582.00000000000011</v>
      </c>
      <c r="G916" s="3">
        <v>44.7</v>
      </c>
      <c r="H916" s="3" t="s">
        <v>365</v>
      </c>
      <c r="I916" s="3">
        <v>30.7</v>
      </c>
      <c r="J916" s="20" t="str">
        <f t="shared" si="260"/>
        <v>.</v>
      </c>
      <c r="K916" s="20" t="str">
        <f t="shared" si="261"/>
        <v>.</v>
      </c>
      <c r="L916" s="20" t="str">
        <f t="shared" si="272"/>
        <v>.</v>
      </c>
      <c r="M916" s="3">
        <v>320</v>
      </c>
      <c r="N916" s="20" t="str">
        <f>IF(B916=B915, N915, IF(M916=".",".",IF(M916&lt;22.5,"N",IF(M916&lt;67.5,"NE",IF(M916&lt;112.5,"E",IF(M916&lt;157.5,"SE",IF(M916&lt;202.5,"S",IF(M916&lt;247.5,"SW",IF(M916&lt;292.5,"W",IF(M916&lt;337.5,"NW","N"))))))))))</f>
        <v>NW</v>
      </c>
      <c r="O916" s="20" t="str">
        <f t="shared" si="262"/>
        <v>.</v>
      </c>
      <c r="P916" s="20" t="str">
        <f t="shared" si="273"/>
        <v>.</v>
      </c>
      <c r="Q916" s="21">
        <f t="shared" ref="Q916:Q979" si="275">IF(AN916=".",".",IF(B916=B915,SQRT((AI916-AI915)^2+(AJ916-AJ915)^2),0))</f>
        <v>0</v>
      </c>
      <c r="R916" s="21">
        <f t="shared" ref="R916:R979" si="276">IF(AN916=".",".",IF(B916=B915,Q916+R915,0))</f>
        <v>12.091092639554789</v>
      </c>
      <c r="S916" s="8">
        <v>1</v>
      </c>
      <c r="T916" s="21">
        <f>SQRT((AJ916-AJ906)^2+(AI916-AI906)^2)</f>
        <v>12.091092639554789</v>
      </c>
      <c r="U916" s="21">
        <f t="shared" si="271"/>
        <v>1</v>
      </c>
      <c r="V916" s="3" t="s">
        <v>6</v>
      </c>
      <c r="W916" s="3">
        <v>7.2</v>
      </c>
      <c r="X916" s="3" t="s">
        <v>43</v>
      </c>
      <c r="Y916" s="14">
        <v>0</v>
      </c>
      <c r="Z916" s="14">
        <v>0</v>
      </c>
      <c r="AA916" s="14">
        <v>1</v>
      </c>
      <c r="AB916" s="23">
        <f t="shared" si="274"/>
        <v>1</v>
      </c>
      <c r="AC916" s="3" t="s">
        <v>338</v>
      </c>
      <c r="AD916" s="25">
        <v>1</v>
      </c>
      <c r="AE916" s="20">
        <f t="shared" si="263"/>
        <v>0</v>
      </c>
      <c r="AF916" s="20">
        <f t="shared" si="264"/>
        <v>0</v>
      </c>
      <c r="AG916" s="20">
        <f t="shared" si="270"/>
        <v>1</v>
      </c>
      <c r="AH916" s="20">
        <f t="shared" si="265"/>
        <v>0</v>
      </c>
      <c r="AI916" s="20">
        <f t="shared" si="266"/>
        <v>-69.421061846146273</v>
      </c>
      <c r="AJ916" s="20">
        <f t="shared" si="267"/>
        <v>82.732799856849596</v>
      </c>
      <c r="AK916" s="20">
        <f t="shared" si="268"/>
        <v>0</v>
      </c>
      <c r="AL916" s="19">
        <v>108</v>
      </c>
      <c r="AM916" s="23">
        <f t="shared" si="269"/>
        <v>32.918399999999998</v>
      </c>
      <c r="AN916" s="19">
        <v>5.5850536063818543</v>
      </c>
    </row>
    <row r="917" spans="1:40" ht="13.5" thickBot="1" x14ac:dyDescent="0.25">
      <c r="A917" s="5">
        <v>42575</v>
      </c>
      <c r="B917" s="3">
        <v>90</v>
      </c>
      <c r="C917" s="26" t="s">
        <v>359</v>
      </c>
      <c r="D917" s="6">
        <v>0.26041666666666669</v>
      </c>
      <c r="E917" s="13">
        <v>6</v>
      </c>
      <c r="F917" s="13">
        <f t="shared" si="259"/>
        <v>0</v>
      </c>
      <c r="G917" s="3" t="s">
        <v>4</v>
      </c>
      <c r="H917" s="3" t="s">
        <v>4</v>
      </c>
      <c r="I917" s="3">
        <v>21.8</v>
      </c>
      <c r="J917" s="20" t="str">
        <f t="shared" si="260"/>
        <v>.</v>
      </c>
      <c r="K917" s="20" t="str">
        <f t="shared" si="261"/>
        <v>.</v>
      </c>
      <c r="L917" s="20" t="str">
        <f t="shared" si="272"/>
        <v>.</v>
      </c>
      <c r="M917" s="3">
        <v>135</v>
      </c>
      <c r="N917" s="20" t="str">
        <f>IF(B917=B916, N916, IF(M917=".",".",IF(M917&lt;22.5,"N",IF(M917&lt;67.5,"NE",IF(M917&lt;112.5,"E",IF(M917&lt;157.5,"SE",IF(M917&lt;202.5,"S",IF(M917&lt;247.5,"SW",IF(M917&lt;292.5,"W",IF(M917&lt;337.5,"NW","N"))))))))))</f>
        <v>SE</v>
      </c>
      <c r="O917" s="20" t="str">
        <f t="shared" si="262"/>
        <v>.</v>
      </c>
      <c r="P917" s="20" t="str">
        <f t="shared" si="273"/>
        <v>.</v>
      </c>
      <c r="Q917" s="21">
        <f t="shared" si="275"/>
        <v>0</v>
      </c>
      <c r="R917" s="21">
        <f t="shared" si="276"/>
        <v>0</v>
      </c>
      <c r="S917" s="8">
        <v>0</v>
      </c>
      <c r="T917" s="21" t="s">
        <v>4</v>
      </c>
      <c r="U917" s="21" t="str">
        <f t="shared" si="271"/>
        <v>.</v>
      </c>
      <c r="V917" s="3" t="s">
        <v>7</v>
      </c>
      <c r="W917" s="3">
        <v>0</v>
      </c>
      <c r="X917" s="3" t="s">
        <v>4</v>
      </c>
      <c r="Y917" s="14">
        <v>2</v>
      </c>
      <c r="Z917" s="14">
        <v>1</v>
      </c>
      <c r="AA917" s="14">
        <v>0</v>
      </c>
      <c r="AB917" s="23">
        <f t="shared" si="274"/>
        <v>0</v>
      </c>
      <c r="AC917" s="3" t="s">
        <v>339</v>
      </c>
      <c r="AD917" s="25">
        <v>1</v>
      </c>
      <c r="AE917" s="20" t="str">
        <f t="shared" si="263"/>
        <v>.</v>
      </c>
      <c r="AF917" s="20" t="str">
        <f t="shared" si="264"/>
        <v>.</v>
      </c>
      <c r="AG917" s="20" t="str">
        <f t="shared" si="270"/>
        <v>.</v>
      </c>
      <c r="AH917" s="20" t="str">
        <f t="shared" si="265"/>
        <v>.</v>
      </c>
      <c r="AI917" s="20">
        <f t="shared" si="266"/>
        <v>70.710678118654755</v>
      </c>
      <c r="AJ917" s="20">
        <f t="shared" si="267"/>
        <v>-70.710678118654741</v>
      </c>
      <c r="AK917" s="20" t="str">
        <f t="shared" si="268"/>
        <v>.</v>
      </c>
      <c r="AL917" s="19">
        <v>100</v>
      </c>
      <c r="AM917" s="23">
        <f t="shared" si="269"/>
        <v>30.48</v>
      </c>
      <c r="AN917" s="19">
        <v>2.3561944901923448</v>
      </c>
    </row>
    <row r="918" spans="1:40" ht="13.5" thickBot="1" x14ac:dyDescent="0.25">
      <c r="A918" s="5">
        <v>42575</v>
      </c>
      <c r="B918" s="3">
        <v>90</v>
      </c>
      <c r="C918" s="26" t="s">
        <v>359</v>
      </c>
      <c r="D918" s="6">
        <v>0.29722222222222222</v>
      </c>
      <c r="E918" s="13">
        <v>7</v>
      </c>
      <c r="F918" s="13">
        <f t="shared" si="259"/>
        <v>52.999999999999972</v>
      </c>
      <c r="G918" s="3" t="s">
        <v>4</v>
      </c>
      <c r="H918" s="3" t="s">
        <v>4</v>
      </c>
      <c r="I918" s="3">
        <v>23.2</v>
      </c>
      <c r="J918" s="20" t="str">
        <f t="shared" si="260"/>
        <v>.</v>
      </c>
      <c r="K918" s="20" t="str">
        <f t="shared" si="261"/>
        <v>.</v>
      </c>
      <c r="L918" s="20" t="str">
        <f t="shared" si="272"/>
        <v>.</v>
      </c>
      <c r="M918" s="3">
        <v>135</v>
      </c>
      <c r="N918" s="20" t="str">
        <f>IF(B918=B918, N917, IF(M918=".",".",IF(M918&lt;22.5,"N",IF(M918&lt;67.5,"NE",IF(M918&lt;112.5,"E",IF(M918&lt;157.5,"SE",IF(M918&lt;202.5,"S",IF(M918&lt;247.5,"SW",IF(M918&lt;292.5,"W",IF(M918&lt;337.5,"NW","N"))))))))))</f>
        <v>SE</v>
      </c>
      <c r="O918" s="20" t="str">
        <f t="shared" si="262"/>
        <v>.</v>
      </c>
      <c r="P918" s="20" t="str">
        <f t="shared" si="273"/>
        <v>.</v>
      </c>
      <c r="Q918" s="21">
        <f t="shared" si="275"/>
        <v>0</v>
      </c>
      <c r="R918" s="21">
        <f t="shared" si="276"/>
        <v>0</v>
      </c>
      <c r="S918" s="8">
        <v>0</v>
      </c>
      <c r="T918" s="21" t="s">
        <v>4</v>
      </c>
      <c r="U918" s="21" t="str">
        <f t="shared" si="271"/>
        <v>.</v>
      </c>
      <c r="V918" s="3" t="s">
        <v>7</v>
      </c>
      <c r="W918" s="3">
        <v>0.7</v>
      </c>
      <c r="X918" s="3" t="s">
        <v>185</v>
      </c>
      <c r="Y918" s="14">
        <v>2</v>
      </c>
      <c r="Z918" s="14">
        <v>1</v>
      </c>
      <c r="AA918" s="14">
        <v>0</v>
      </c>
      <c r="AB918" s="23">
        <f t="shared" si="274"/>
        <v>0</v>
      </c>
      <c r="AC918" s="3" t="s">
        <v>339</v>
      </c>
      <c r="AD918" s="25">
        <v>1</v>
      </c>
      <c r="AE918" s="20">
        <f t="shared" si="263"/>
        <v>0</v>
      </c>
      <c r="AF918" s="20">
        <f t="shared" si="264"/>
        <v>0</v>
      </c>
      <c r="AG918" s="20">
        <f t="shared" si="270"/>
        <v>1</v>
      </c>
      <c r="AH918" s="20">
        <f t="shared" si="265"/>
        <v>0</v>
      </c>
      <c r="AI918" s="20">
        <f t="shared" si="266"/>
        <v>70.710678118654755</v>
      </c>
      <c r="AJ918" s="20">
        <f t="shared" si="267"/>
        <v>-70.710678118654741</v>
      </c>
      <c r="AK918" s="20">
        <f t="shared" si="268"/>
        <v>0</v>
      </c>
      <c r="AL918" s="19">
        <v>100</v>
      </c>
      <c r="AM918" s="23">
        <f t="shared" si="269"/>
        <v>30.48</v>
      </c>
      <c r="AN918" s="19">
        <v>2.3561944901923448</v>
      </c>
    </row>
    <row r="919" spans="1:40" ht="13.5" thickBot="1" x14ac:dyDescent="0.25">
      <c r="A919" s="5">
        <v>42575</v>
      </c>
      <c r="B919" s="3">
        <v>90</v>
      </c>
      <c r="C919" s="26" t="s">
        <v>359</v>
      </c>
      <c r="D919" s="6">
        <v>0.3354166666666667</v>
      </c>
      <c r="E919" s="13">
        <v>8</v>
      </c>
      <c r="F919" s="13">
        <f t="shared" si="259"/>
        <v>108.00000000000001</v>
      </c>
      <c r="G919" s="3" t="s">
        <v>4</v>
      </c>
      <c r="H919" s="3" t="s">
        <v>4</v>
      </c>
      <c r="I919" s="3">
        <v>23.3</v>
      </c>
      <c r="J919" s="20" t="str">
        <f t="shared" si="260"/>
        <v>.</v>
      </c>
      <c r="K919" s="20" t="str">
        <f t="shared" si="261"/>
        <v>.</v>
      </c>
      <c r="L919" s="20" t="str">
        <f t="shared" si="272"/>
        <v>.</v>
      </c>
      <c r="M919" s="3">
        <v>135</v>
      </c>
      <c r="N919" s="20" t="str">
        <f>IF(B919=B918, N918, IF(M919=".",".",IF(M919&lt;22.5,"N",IF(M919&lt;67.5,"NE",IF(M919&lt;112.5,"E",IF(M919&lt;157.5,"SE",IF(M919&lt;202.5,"S",IF(M919&lt;247.5,"SW",IF(M919&lt;292.5,"W",IF(M919&lt;337.5,"NW","N"))))))))))</f>
        <v>SE</v>
      </c>
      <c r="O919" s="20" t="str">
        <f t="shared" si="262"/>
        <v>.</v>
      </c>
      <c r="P919" s="20" t="str">
        <f t="shared" si="273"/>
        <v>.</v>
      </c>
      <c r="Q919" s="21">
        <f t="shared" si="275"/>
        <v>0</v>
      </c>
      <c r="R919" s="21">
        <f t="shared" si="276"/>
        <v>0</v>
      </c>
      <c r="S919" s="8">
        <v>0</v>
      </c>
      <c r="T919" s="21" t="s">
        <v>4</v>
      </c>
      <c r="U919" s="21" t="str">
        <f t="shared" si="271"/>
        <v>.</v>
      </c>
      <c r="V919" s="3" t="s">
        <v>7</v>
      </c>
      <c r="W919" s="3">
        <v>0</v>
      </c>
      <c r="X919" s="3" t="s">
        <v>254</v>
      </c>
      <c r="Y919" s="14">
        <v>2</v>
      </c>
      <c r="Z919" s="14">
        <v>1</v>
      </c>
      <c r="AA919" s="14">
        <v>0</v>
      </c>
      <c r="AB919" s="23">
        <f t="shared" si="274"/>
        <v>0</v>
      </c>
      <c r="AC919" s="3" t="s">
        <v>339</v>
      </c>
      <c r="AD919" s="25">
        <v>1</v>
      </c>
      <c r="AE919" s="20">
        <f t="shared" si="263"/>
        <v>0</v>
      </c>
      <c r="AF919" s="20">
        <f t="shared" si="264"/>
        <v>0</v>
      </c>
      <c r="AG919" s="20">
        <f t="shared" si="270"/>
        <v>1</v>
      </c>
      <c r="AH919" s="20">
        <f t="shared" si="265"/>
        <v>0</v>
      </c>
      <c r="AI919" s="20">
        <f t="shared" si="266"/>
        <v>70.710678118654755</v>
      </c>
      <c r="AJ919" s="20">
        <f t="shared" si="267"/>
        <v>-70.710678118654741</v>
      </c>
      <c r="AK919" s="20">
        <f t="shared" si="268"/>
        <v>0</v>
      </c>
      <c r="AL919" s="19">
        <v>100</v>
      </c>
      <c r="AM919" s="23">
        <f t="shared" si="269"/>
        <v>30.48</v>
      </c>
      <c r="AN919" s="19">
        <v>2.3561944901923448</v>
      </c>
    </row>
    <row r="920" spans="1:40" ht="13.5" thickBot="1" x14ac:dyDescent="0.25">
      <c r="A920" s="5">
        <v>42575</v>
      </c>
      <c r="B920" s="3">
        <v>90</v>
      </c>
      <c r="C920" s="26" t="s">
        <v>359</v>
      </c>
      <c r="D920" s="6">
        <v>0.37291666666666662</v>
      </c>
      <c r="E920" s="13">
        <v>9</v>
      </c>
      <c r="F920" s="13">
        <f t="shared" si="259"/>
        <v>161.99999999999989</v>
      </c>
      <c r="G920" s="3" t="s">
        <v>4</v>
      </c>
      <c r="H920" s="3" t="s">
        <v>4</v>
      </c>
      <c r="I920" s="3">
        <v>23.1</v>
      </c>
      <c r="J920" s="20" t="str">
        <f t="shared" si="260"/>
        <v>.</v>
      </c>
      <c r="K920" s="20" t="str">
        <f t="shared" si="261"/>
        <v>.</v>
      </c>
      <c r="L920" s="20" t="str">
        <f t="shared" si="272"/>
        <v>.</v>
      </c>
      <c r="M920" s="3">
        <v>135</v>
      </c>
      <c r="N920" s="20" t="str">
        <f>IF(B920=B920, N919, IF(M920=".",".",IF(M920&lt;22.5,"N",IF(M920&lt;67.5,"NE",IF(M920&lt;112.5,"E",IF(M920&lt;157.5,"SE",IF(M920&lt;202.5,"S",IF(M920&lt;247.5,"SW",IF(M920&lt;292.5,"W",IF(M920&lt;337.5,"NW","N"))))))))))</f>
        <v>SE</v>
      </c>
      <c r="O920" s="20" t="str">
        <f t="shared" si="262"/>
        <v>.</v>
      </c>
      <c r="P920" s="20" t="str">
        <f t="shared" si="273"/>
        <v>.</v>
      </c>
      <c r="Q920" s="21">
        <f t="shared" si="275"/>
        <v>0</v>
      </c>
      <c r="R920" s="21">
        <f t="shared" si="276"/>
        <v>0</v>
      </c>
      <c r="S920" s="8">
        <v>0</v>
      </c>
      <c r="T920" s="21" t="s">
        <v>4</v>
      </c>
      <c r="U920" s="21" t="str">
        <f t="shared" si="271"/>
        <v>.</v>
      </c>
      <c r="V920" s="3" t="s">
        <v>7</v>
      </c>
      <c r="W920" s="3">
        <v>0</v>
      </c>
      <c r="X920" s="3" t="s">
        <v>6</v>
      </c>
      <c r="Y920" s="14">
        <v>2</v>
      </c>
      <c r="Z920" s="14">
        <v>1</v>
      </c>
      <c r="AA920" s="14">
        <v>0</v>
      </c>
      <c r="AB920" s="23">
        <f t="shared" si="274"/>
        <v>0</v>
      </c>
      <c r="AC920" s="3" t="s">
        <v>339</v>
      </c>
      <c r="AD920" s="25">
        <v>1</v>
      </c>
      <c r="AE920" s="20">
        <f t="shared" si="263"/>
        <v>0</v>
      </c>
      <c r="AF920" s="20">
        <f t="shared" si="264"/>
        <v>0</v>
      </c>
      <c r="AG920" s="20">
        <f t="shared" si="270"/>
        <v>1</v>
      </c>
      <c r="AH920" s="20">
        <f t="shared" si="265"/>
        <v>0</v>
      </c>
      <c r="AI920" s="20">
        <f t="shared" si="266"/>
        <v>70.710678118654755</v>
      </c>
      <c r="AJ920" s="20">
        <f t="shared" si="267"/>
        <v>-70.710678118654741</v>
      </c>
      <c r="AK920" s="20">
        <f t="shared" si="268"/>
        <v>0</v>
      </c>
      <c r="AL920" s="19">
        <v>100</v>
      </c>
      <c r="AM920" s="23">
        <f t="shared" si="269"/>
        <v>30.48</v>
      </c>
      <c r="AN920" s="19">
        <v>2.3561944901923448</v>
      </c>
    </row>
    <row r="921" spans="1:40" ht="13.5" thickBot="1" x14ac:dyDescent="0.25">
      <c r="A921" s="5">
        <v>42575</v>
      </c>
      <c r="B921" s="3">
        <v>90</v>
      </c>
      <c r="C921" s="26" t="s">
        <v>359</v>
      </c>
      <c r="D921" s="6">
        <v>0.41736111111111113</v>
      </c>
      <c r="E921" s="13">
        <v>10</v>
      </c>
      <c r="F921" s="13">
        <f t="shared" si="259"/>
        <v>225.99999999999997</v>
      </c>
      <c r="G921" s="3" t="s">
        <v>4</v>
      </c>
      <c r="H921" s="3" t="s">
        <v>4</v>
      </c>
      <c r="I921" s="3">
        <v>23.9</v>
      </c>
      <c r="J921" s="20" t="str">
        <f t="shared" si="260"/>
        <v>.</v>
      </c>
      <c r="K921" s="20" t="str">
        <f t="shared" si="261"/>
        <v>.</v>
      </c>
      <c r="L921" s="20" t="str">
        <f t="shared" si="272"/>
        <v>.</v>
      </c>
      <c r="M921" s="3">
        <v>135</v>
      </c>
      <c r="N921" s="20" t="str">
        <f>IF(B921=B920, N920, IF(M921=".",".",IF(M921&lt;22.5,"N",IF(M921&lt;67.5,"NE",IF(M921&lt;112.5,"E",IF(M921&lt;157.5,"SE",IF(M921&lt;202.5,"S",IF(M921&lt;247.5,"SW",IF(M921&lt;292.5,"W",IF(M921&lt;337.5,"NW","N"))))))))))</f>
        <v>SE</v>
      </c>
      <c r="O921" s="20" t="str">
        <f t="shared" si="262"/>
        <v>.</v>
      </c>
      <c r="P921" s="20" t="str">
        <f t="shared" si="273"/>
        <v>.</v>
      </c>
      <c r="Q921" s="21">
        <f t="shared" si="275"/>
        <v>0</v>
      </c>
      <c r="R921" s="21">
        <f t="shared" si="276"/>
        <v>0</v>
      </c>
      <c r="S921" s="8">
        <v>0</v>
      </c>
      <c r="T921" s="21" t="s">
        <v>4</v>
      </c>
      <c r="U921" s="21" t="str">
        <f t="shared" si="271"/>
        <v>.</v>
      </c>
      <c r="V921" s="3" t="s">
        <v>6</v>
      </c>
      <c r="W921" s="3">
        <v>0</v>
      </c>
      <c r="X921" s="3" t="s">
        <v>4</v>
      </c>
      <c r="Y921" s="14">
        <v>2</v>
      </c>
      <c r="Z921" s="14">
        <v>1</v>
      </c>
      <c r="AA921" s="14">
        <v>0</v>
      </c>
      <c r="AB921" s="23">
        <f t="shared" si="274"/>
        <v>0</v>
      </c>
      <c r="AC921" s="3" t="s">
        <v>339</v>
      </c>
      <c r="AD921" s="25">
        <v>1</v>
      </c>
      <c r="AE921" s="20">
        <f t="shared" si="263"/>
        <v>0</v>
      </c>
      <c r="AF921" s="20">
        <f t="shared" si="264"/>
        <v>0</v>
      </c>
      <c r="AG921" s="20">
        <f t="shared" si="270"/>
        <v>1</v>
      </c>
      <c r="AH921" s="20">
        <f t="shared" si="265"/>
        <v>0</v>
      </c>
      <c r="AI921" s="20">
        <f t="shared" si="266"/>
        <v>70.710678118654755</v>
      </c>
      <c r="AJ921" s="20">
        <f t="shared" si="267"/>
        <v>-70.710678118654741</v>
      </c>
      <c r="AK921" s="20">
        <f t="shared" si="268"/>
        <v>0</v>
      </c>
      <c r="AL921" s="19">
        <v>100</v>
      </c>
      <c r="AM921" s="23">
        <f t="shared" si="269"/>
        <v>30.48</v>
      </c>
      <c r="AN921" s="19">
        <v>2.3561944901923448</v>
      </c>
    </row>
    <row r="922" spans="1:40" ht="13.5" thickBot="1" x14ac:dyDescent="0.25">
      <c r="A922" s="5">
        <v>42575</v>
      </c>
      <c r="B922" s="3">
        <v>90</v>
      </c>
      <c r="C922" s="26" t="s">
        <v>359</v>
      </c>
      <c r="D922" s="6">
        <v>0.4604166666666667</v>
      </c>
      <c r="E922" s="13">
        <v>11</v>
      </c>
      <c r="F922" s="13">
        <f t="shared" si="259"/>
        <v>288</v>
      </c>
      <c r="G922" s="3" t="s">
        <v>4</v>
      </c>
      <c r="H922" s="3" t="s">
        <v>4</v>
      </c>
      <c r="I922" s="3">
        <v>25.2</v>
      </c>
      <c r="J922" s="20" t="str">
        <f t="shared" si="260"/>
        <v>.</v>
      </c>
      <c r="K922" s="20" t="str">
        <f t="shared" si="261"/>
        <v>.</v>
      </c>
      <c r="L922" s="20" t="str">
        <f t="shared" si="272"/>
        <v>.</v>
      </c>
      <c r="M922" s="3">
        <v>135</v>
      </c>
      <c r="N922" s="20" t="str">
        <f>IF(B922=B922, N921, IF(M922=".",".",IF(M922&lt;22.5,"N",IF(M922&lt;67.5,"NE",IF(M922&lt;112.5,"E",IF(M922&lt;157.5,"SE",IF(M922&lt;202.5,"S",IF(M922&lt;247.5,"SW",IF(M922&lt;292.5,"W",IF(M922&lt;337.5,"NW","N"))))))))))</f>
        <v>SE</v>
      </c>
      <c r="O922" s="20" t="str">
        <f t="shared" si="262"/>
        <v>.</v>
      </c>
      <c r="P922" s="20" t="str">
        <f t="shared" si="273"/>
        <v>.</v>
      </c>
      <c r="Q922" s="21">
        <f t="shared" si="275"/>
        <v>0</v>
      </c>
      <c r="R922" s="21">
        <f t="shared" si="276"/>
        <v>0</v>
      </c>
      <c r="S922" s="8">
        <v>0</v>
      </c>
      <c r="T922" s="21" t="s">
        <v>4</v>
      </c>
      <c r="U922" s="21" t="str">
        <f t="shared" si="271"/>
        <v>.</v>
      </c>
      <c r="V922" s="3" t="s">
        <v>6</v>
      </c>
      <c r="W922" s="3">
        <v>0</v>
      </c>
      <c r="X922" s="3" t="s">
        <v>233</v>
      </c>
      <c r="Y922" s="14">
        <v>2</v>
      </c>
      <c r="Z922" s="14">
        <v>1</v>
      </c>
      <c r="AA922" s="14">
        <v>0</v>
      </c>
      <c r="AB922" s="23">
        <f t="shared" si="274"/>
        <v>0</v>
      </c>
      <c r="AC922" s="3" t="s">
        <v>339</v>
      </c>
      <c r="AD922" s="25">
        <v>1</v>
      </c>
      <c r="AE922" s="20">
        <f t="shared" si="263"/>
        <v>0</v>
      </c>
      <c r="AF922" s="20">
        <f t="shared" si="264"/>
        <v>0</v>
      </c>
      <c r="AG922" s="20">
        <f t="shared" si="270"/>
        <v>1</v>
      </c>
      <c r="AH922" s="20">
        <f t="shared" si="265"/>
        <v>0</v>
      </c>
      <c r="AI922" s="20">
        <f t="shared" si="266"/>
        <v>70.710678118654755</v>
      </c>
      <c r="AJ922" s="20">
        <f t="shared" si="267"/>
        <v>-70.710678118654741</v>
      </c>
      <c r="AK922" s="20">
        <f t="shared" si="268"/>
        <v>0</v>
      </c>
      <c r="AL922" s="19">
        <v>100</v>
      </c>
      <c r="AM922" s="23">
        <f t="shared" si="269"/>
        <v>30.48</v>
      </c>
      <c r="AN922" s="19">
        <v>2.3561944901923448</v>
      </c>
    </row>
    <row r="923" spans="1:40" ht="13.5" thickBot="1" x14ac:dyDescent="0.25">
      <c r="A923" s="5">
        <v>42575</v>
      </c>
      <c r="B923" s="3">
        <v>90</v>
      </c>
      <c r="C923" s="26" t="s">
        <v>359</v>
      </c>
      <c r="D923" s="6">
        <v>0.50069444444444444</v>
      </c>
      <c r="E923" s="13">
        <v>12</v>
      </c>
      <c r="F923" s="13">
        <f t="shared" si="259"/>
        <v>345.99999999999994</v>
      </c>
      <c r="G923" s="3" t="s">
        <v>4</v>
      </c>
      <c r="H923" s="3" t="s">
        <v>4</v>
      </c>
      <c r="I923" s="3">
        <v>26</v>
      </c>
      <c r="J923" s="20" t="str">
        <f t="shared" si="260"/>
        <v>.</v>
      </c>
      <c r="K923" s="20" t="str">
        <f t="shared" si="261"/>
        <v>.</v>
      </c>
      <c r="L923" s="20" t="str">
        <f t="shared" si="272"/>
        <v>.</v>
      </c>
      <c r="M923" s="3">
        <v>135</v>
      </c>
      <c r="N923" s="20" t="str">
        <f>IF(B923=B922, N922, IF(M923=".",".",IF(M923&lt;22.5,"N",IF(M923&lt;67.5,"NE",IF(M923&lt;112.5,"E",IF(M923&lt;157.5,"SE",IF(M923&lt;202.5,"S",IF(M923&lt;247.5,"SW",IF(M923&lt;292.5,"W",IF(M923&lt;337.5,"NW","N"))))))))))</f>
        <v>SE</v>
      </c>
      <c r="O923" s="20" t="str">
        <f t="shared" si="262"/>
        <v>.</v>
      </c>
      <c r="P923" s="20" t="str">
        <f t="shared" si="273"/>
        <v>.</v>
      </c>
      <c r="Q923" s="21">
        <f t="shared" si="275"/>
        <v>0</v>
      </c>
      <c r="R923" s="21">
        <f t="shared" si="276"/>
        <v>0</v>
      </c>
      <c r="S923" s="8">
        <v>0</v>
      </c>
      <c r="T923" s="21" t="s">
        <v>4</v>
      </c>
      <c r="U923" s="21" t="str">
        <f t="shared" si="271"/>
        <v>.</v>
      </c>
      <c r="V923" s="3" t="s">
        <v>7</v>
      </c>
      <c r="W923" s="3">
        <v>0.3</v>
      </c>
      <c r="X923" s="3" t="s">
        <v>4</v>
      </c>
      <c r="Y923" s="14">
        <v>2</v>
      </c>
      <c r="Z923" s="14">
        <v>1</v>
      </c>
      <c r="AA923" s="14">
        <v>0</v>
      </c>
      <c r="AB923" s="23">
        <f t="shared" si="274"/>
        <v>0</v>
      </c>
      <c r="AC923" s="3" t="s">
        <v>339</v>
      </c>
      <c r="AD923" s="25">
        <v>1</v>
      </c>
      <c r="AE923" s="20">
        <f t="shared" si="263"/>
        <v>0</v>
      </c>
      <c r="AF923" s="20">
        <f t="shared" si="264"/>
        <v>0</v>
      </c>
      <c r="AG923" s="20">
        <f t="shared" si="270"/>
        <v>1</v>
      </c>
      <c r="AH923" s="20">
        <f t="shared" si="265"/>
        <v>0</v>
      </c>
      <c r="AI923" s="20">
        <f t="shared" si="266"/>
        <v>70.710678118654755</v>
      </c>
      <c r="AJ923" s="20">
        <f t="shared" si="267"/>
        <v>-70.710678118654741</v>
      </c>
      <c r="AK923" s="20">
        <f t="shared" si="268"/>
        <v>0</v>
      </c>
      <c r="AL923" s="19">
        <v>100</v>
      </c>
      <c r="AM923" s="23">
        <f t="shared" si="269"/>
        <v>30.48</v>
      </c>
      <c r="AN923" s="19">
        <v>2.3561944901923448</v>
      </c>
    </row>
    <row r="924" spans="1:40" ht="13.5" thickBot="1" x14ac:dyDescent="0.25">
      <c r="A924" s="5">
        <v>42575</v>
      </c>
      <c r="B924" s="3">
        <v>90</v>
      </c>
      <c r="C924" s="26" t="s">
        <v>359</v>
      </c>
      <c r="D924" s="6">
        <v>0.5541666666666667</v>
      </c>
      <c r="E924" s="13">
        <v>13</v>
      </c>
      <c r="F924" s="13">
        <f t="shared" si="259"/>
        <v>423</v>
      </c>
      <c r="G924" s="3" t="s">
        <v>4</v>
      </c>
      <c r="H924" s="3" t="s">
        <v>4</v>
      </c>
      <c r="I924" s="3">
        <v>28.5</v>
      </c>
      <c r="J924" s="20" t="str">
        <f t="shared" si="260"/>
        <v>.</v>
      </c>
      <c r="K924" s="20" t="str">
        <f t="shared" si="261"/>
        <v>.</v>
      </c>
      <c r="L924" s="20" t="str">
        <f t="shared" si="272"/>
        <v>.</v>
      </c>
      <c r="M924" s="3">
        <v>135</v>
      </c>
      <c r="N924" s="20" t="str">
        <f>IF(B924=B924, N923, IF(M924=".",".",IF(M924&lt;22.5,"N",IF(M924&lt;67.5,"NE",IF(M924&lt;112.5,"E",IF(M924&lt;157.5,"SE",IF(M924&lt;202.5,"S",IF(M924&lt;247.5,"SW",IF(M924&lt;292.5,"W",IF(M924&lt;337.5,"NW","N"))))))))))</f>
        <v>SE</v>
      </c>
      <c r="O924" s="20" t="str">
        <f t="shared" si="262"/>
        <v>.</v>
      </c>
      <c r="P924" s="20" t="str">
        <f t="shared" si="273"/>
        <v>.</v>
      </c>
      <c r="Q924" s="21">
        <f t="shared" si="275"/>
        <v>0</v>
      </c>
      <c r="R924" s="21">
        <f t="shared" si="276"/>
        <v>0</v>
      </c>
      <c r="S924" s="8">
        <v>0</v>
      </c>
      <c r="T924" s="21" t="s">
        <v>4</v>
      </c>
      <c r="U924" s="21" t="str">
        <f t="shared" si="271"/>
        <v>.</v>
      </c>
      <c r="V924" s="3" t="s">
        <v>6</v>
      </c>
      <c r="W924" s="3">
        <v>1.4</v>
      </c>
      <c r="X924" s="3" t="s">
        <v>4</v>
      </c>
      <c r="Y924" s="14">
        <v>2</v>
      </c>
      <c r="Z924" s="14">
        <v>1</v>
      </c>
      <c r="AA924" s="14">
        <v>0</v>
      </c>
      <c r="AB924" s="23">
        <f t="shared" si="274"/>
        <v>0</v>
      </c>
      <c r="AC924" s="3" t="s">
        <v>339</v>
      </c>
      <c r="AD924" s="25">
        <v>1</v>
      </c>
      <c r="AE924" s="20">
        <f t="shared" si="263"/>
        <v>0</v>
      </c>
      <c r="AF924" s="20">
        <f t="shared" si="264"/>
        <v>0</v>
      </c>
      <c r="AG924" s="20">
        <f t="shared" si="270"/>
        <v>1</v>
      </c>
      <c r="AH924" s="20">
        <f t="shared" si="265"/>
        <v>0</v>
      </c>
      <c r="AI924" s="20">
        <f t="shared" si="266"/>
        <v>70.710678118654755</v>
      </c>
      <c r="AJ924" s="20">
        <f t="shared" si="267"/>
        <v>-70.710678118654741</v>
      </c>
      <c r="AK924" s="20">
        <f t="shared" si="268"/>
        <v>0</v>
      </c>
      <c r="AL924" s="19">
        <v>100</v>
      </c>
      <c r="AM924" s="23">
        <f t="shared" si="269"/>
        <v>30.48</v>
      </c>
      <c r="AN924" s="19">
        <v>2.3561944901923448</v>
      </c>
    </row>
    <row r="925" spans="1:40" ht="13.5" thickBot="1" x14ac:dyDescent="0.25">
      <c r="A925" s="5">
        <v>42575</v>
      </c>
      <c r="B925" s="3">
        <v>90</v>
      </c>
      <c r="C925" s="26" t="s">
        <v>359</v>
      </c>
      <c r="D925" s="6">
        <v>0.58402777777777781</v>
      </c>
      <c r="E925" s="13">
        <v>14</v>
      </c>
      <c r="F925" s="13">
        <f t="shared" si="259"/>
        <v>466</v>
      </c>
      <c r="G925" s="3" t="s">
        <v>4</v>
      </c>
      <c r="H925" s="3" t="s">
        <v>4</v>
      </c>
      <c r="I925" s="3">
        <v>31.7</v>
      </c>
      <c r="J925" s="20" t="str">
        <f t="shared" si="260"/>
        <v>.</v>
      </c>
      <c r="K925" s="20" t="str">
        <f t="shared" si="261"/>
        <v>.</v>
      </c>
      <c r="L925" s="20" t="str">
        <f t="shared" si="272"/>
        <v>.</v>
      </c>
      <c r="M925" s="3">
        <v>135</v>
      </c>
      <c r="N925" s="20" t="str">
        <f>IF(B925=B924, N924, IF(M925=".",".",IF(M925&lt;22.5,"N",IF(M925&lt;67.5,"NE",IF(M925&lt;112.5,"E",IF(M925&lt;157.5,"SE",IF(M925&lt;202.5,"S",IF(M925&lt;247.5,"SW",IF(M925&lt;292.5,"W",IF(M925&lt;337.5,"NW","N"))))))))))</f>
        <v>SE</v>
      </c>
      <c r="O925" s="20" t="str">
        <f t="shared" si="262"/>
        <v>.</v>
      </c>
      <c r="P925" s="20" t="str">
        <f t="shared" si="273"/>
        <v>.</v>
      </c>
      <c r="Q925" s="21">
        <f t="shared" si="275"/>
        <v>0</v>
      </c>
      <c r="R925" s="21">
        <f t="shared" si="276"/>
        <v>0</v>
      </c>
      <c r="S925" s="8">
        <v>0</v>
      </c>
      <c r="T925" s="21" t="s">
        <v>4</v>
      </c>
      <c r="U925" s="21" t="str">
        <f t="shared" si="271"/>
        <v>.</v>
      </c>
      <c r="V925" s="3" t="s">
        <v>6</v>
      </c>
      <c r="W925" s="3">
        <v>1.2</v>
      </c>
      <c r="X925" s="3" t="s">
        <v>4</v>
      </c>
      <c r="Y925" s="14">
        <v>2</v>
      </c>
      <c r="Z925" s="14">
        <v>1</v>
      </c>
      <c r="AA925" s="14">
        <v>0</v>
      </c>
      <c r="AB925" s="23">
        <f t="shared" si="274"/>
        <v>0</v>
      </c>
      <c r="AC925" s="3" t="s">
        <v>339</v>
      </c>
      <c r="AD925" s="25">
        <v>1</v>
      </c>
      <c r="AE925" s="20">
        <f t="shared" si="263"/>
        <v>0</v>
      </c>
      <c r="AF925" s="20">
        <f t="shared" si="264"/>
        <v>0</v>
      </c>
      <c r="AG925" s="20">
        <f t="shared" si="270"/>
        <v>1</v>
      </c>
      <c r="AH925" s="20">
        <f t="shared" si="265"/>
        <v>0</v>
      </c>
      <c r="AI925" s="20">
        <f t="shared" si="266"/>
        <v>70.710678118654755</v>
      </c>
      <c r="AJ925" s="20">
        <f t="shared" si="267"/>
        <v>-70.710678118654741</v>
      </c>
      <c r="AK925" s="20">
        <f t="shared" si="268"/>
        <v>0</v>
      </c>
      <c r="AL925" s="19">
        <v>100</v>
      </c>
      <c r="AM925" s="23">
        <f t="shared" si="269"/>
        <v>30.48</v>
      </c>
      <c r="AN925" s="19">
        <v>2.3561944901923448</v>
      </c>
    </row>
    <row r="926" spans="1:40" ht="13.5" thickBot="1" x14ac:dyDescent="0.25">
      <c r="A926" s="5">
        <v>42575</v>
      </c>
      <c r="B926" s="3">
        <v>90</v>
      </c>
      <c r="C926" s="26" t="s">
        <v>359</v>
      </c>
      <c r="D926" s="6">
        <v>0.62569444444444444</v>
      </c>
      <c r="E926" s="13">
        <v>15</v>
      </c>
      <c r="F926" s="13">
        <f t="shared" si="259"/>
        <v>526</v>
      </c>
      <c r="G926" s="3" t="s">
        <v>4</v>
      </c>
      <c r="H926" s="3" t="s">
        <v>4</v>
      </c>
      <c r="I926" s="3">
        <v>29.7</v>
      </c>
      <c r="J926" s="20" t="str">
        <f t="shared" si="260"/>
        <v>.</v>
      </c>
      <c r="K926" s="20" t="str">
        <f t="shared" si="261"/>
        <v>.</v>
      </c>
      <c r="L926" s="20" t="str">
        <f t="shared" si="272"/>
        <v>.</v>
      </c>
      <c r="M926" s="3">
        <v>135</v>
      </c>
      <c r="N926" s="20" t="str">
        <f>IF(B926=B926, N925, IF(M926=".",".",IF(M926&lt;22.5,"N",IF(M926&lt;67.5,"NE",IF(M926&lt;112.5,"E",IF(M926&lt;157.5,"SE",IF(M926&lt;202.5,"S",IF(M926&lt;247.5,"SW",IF(M926&lt;292.5,"W",IF(M926&lt;337.5,"NW","N"))))))))))</f>
        <v>SE</v>
      </c>
      <c r="O926" s="20" t="str">
        <f t="shared" si="262"/>
        <v>.</v>
      </c>
      <c r="P926" s="20" t="str">
        <f t="shared" si="273"/>
        <v>.</v>
      </c>
      <c r="Q926" s="21">
        <f t="shared" si="275"/>
        <v>0</v>
      </c>
      <c r="R926" s="21">
        <f t="shared" si="276"/>
        <v>0</v>
      </c>
      <c r="S926" s="8">
        <v>0</v>
      </c>
      <c r="T926" s="21" t="s">
        <v>4</v>
      </c>
      <c r="U926" s="21" t="str">
        <f t="shared" si="271"/>
        <v>.</v>
      </c>
      <c r="V926" s="3" t="s">
        <v>7</v>
      </c>
      <c r="W926" s="3">
        <v>4.5</v>
      </c>
      <c r="X926" s="3" t="s">
        <v>240</v>
      </c>
      <c r="Y926" s="14">
        <v>2</v>
      </c>
      <c r="Z926" s="14">
        <v>1</v>
      </c>
      <c r="AA926" s="14">
        <v>0</v>
      </c>
      <c r="AB926" s="23">
        <f t="shared" si="274"/>
        <v>0</v>
      </c>
      <c r="AC926" s="3" t="s">
        <v>339</v>
      </c>
      <c r="AD926" s="25">
        <v>1</v>
      </c>
      <c r="AE926" s="20">
        <f t="shared" si="263"/>
        <v>0</v>
      </c>
      <c r="AF926" s="20">
        <f t="shared" si="264"/>
        <v>0</v>
      </c>
      <c r="AG926" s="20">
        <f t="shared" si="270"/>
        <v>1</v>
      </c>
      <c r="AH926" s="20">
        <f t="shared" si="265"/>
        <v>0</v>
      </c>
      <c r="AI926" s="20">
        <f t="shared" si="266"/>
        <v>70.710678118654755</v>
      </c>
      <c r="AJ926" s="20">
        <f t="shared" si="267"/>
        <v>-70.710678118654741</v>
      </c>
      <c r="AK926" s="20">
        <f t="shared" si="268"/>
        <v>0</v>
      </c>
      <c r="AL926" s="19">
        <v>100</v>
      </c>
      <c r="AM926" s="23">
        <f t="shared" si="269"/>
        <v>30.48</v>
      </c>
      <c r="AN926" s="19">
        <v>2.3561944901923448</v>
      </c>
    </row>
    <row r="927" spans="1:40" ht="13.5" thickBot="1" x14ac:dyDescent="0.25">
      <c r="A927" s="5">
        <v>42575</v>
      </c>
      <c r="B927" s="3">
        <v>90</v>
      </c>
      <c r="C927" s="26" t="s">
        <v>359</v>
      </c>
      <c r="D927" s="6">
        <v>0.66388888888888886</v>
      </c>
      <c r="E927" s="13">
        <v>16</v>
      </c>
      <c r="F927" s="13">
        <f t="shared" si="259"/>
        <v>581</v>
      </c>
      <c r="G927" s="3" t="s">
        <v>4</v>
      </c>
      <c r="H927" s="3" t="s">
        <v>4</v>
      </c>
      <c r="I927" s="3">
        <v>30.7</v>
      </c>
      <c r="J927" s="20" t="str">
        <f t="shared" si="260"/>
        <v>.</v>
      </c>
      <c r="K927" s="20" t="str">
        <f t="shared" si="261"/>
        <v>.</v>
      </c>
      <c r="L927" s="20" t="str">
        <f t="shared" si="272"/>
        <v>.</v>
      </c>
      <c r="M927" s="3">
        <v>135</v>
      </c>
      <c r="N927" s="20" t="str">
        <f>IF(B927=B926, N926, IF(M927=".",".",IF(M927&lt;22.5,"N",IF(M927&lt;67.5,"NE",IF(M927&lt;112.5,"E",IF(M927&lt;157.5,"SE",IF(M927&lt;202.5,"S",IF(M927&lt;247.5,"SW",IF(M927&lt;292.5,"W",IF(M927&lt;337.5,"NW","N"))))))))))</f>
        <v>SE</v>
      </c>
      <c r="O927" s="20" t="str">
        <f t="shared" si="262"/>
        <v>.</v>
      </c>
      <c r="P927" s="20" t="str">
        <f t="shared" si="273"/>
        <v>.</v>
      </c>
      <c r="Q927" s="21">
        <f t="shared" si="275"/>
        <v>0</v>
      </c>
      <c r="R927" s="21">
        <f t="shared" si="276"/>
        <v>0</v>
      </c>
      <c r="S927" s="8">
        <v>0</v>
      </c>
      <c r="T927" s="21">
        <f>SQRT((AJ927-AJ917)^2+(AI927-AI917)^2)</f>
        <v>0</v>
      </c>
      <c r="U927" s="21">
        <f t="shared" si="271"/>
        <v>0</v>
      </c>
      <c r="V927" s="3" t="s">
        <v>7</v>
      </c>
      <c r="W927" s="3">
        <v>5.5</v>
      </c>
      <c r="X927" s="3" t="s">
        <v>240</v>
      </c>
      <c r="Y927" s="14">
        <v>2</v>
      </c>
      <c r="Z927" s="14">
        <v>1</v>
      </c>
      <c r="AA927" s="14">
        <v>0</v>
      </c>
      <c r="AB927" s="23">
        <f t="shared" si="274"/>
        <v>0</v>
      </c>
      <c r="AC927" s="3" t="s">
        <v>339</v>
      </c>
      <c r="AD927" s="25">
        <v>1</v>
      </c>
      <c r="AE927" s="20">
        <f t="shared" si="263"/>
        <v>0</v>
      </c>
      <c r="AF927" s="20">
        <f t="shared" si="264"/>
        <v>0</v>
      </c>
      <c r="AG927" s="20">
        <f t="shared" si="270"/>
        <v>1</v>
      </c>
      <c r="AH927" s="20">
        <f t="shared" si="265"/>
        <v>0</v>
      </c>
      <c r="AI927" s="20">
        <f t="shared" si="266"/>
        <v>70.710678118654755</v>
      </c>
      <c r="AJ927" s="20">
        <f t="shared" si="267"/>
        <v>-70.710678118654741</v>
      </c>
      <c r="AK927" s="20">
        <f t="shared" si="268"/>
        <v>0</v>
      </c>
      <c r="AL927" s="19">
        <v>100</v>
      </c>
      <c r="AM927" s="23">
        <f t="shared" si="269"/>
        <v>30.48</v>
      </c>
      <c r="AN927" s="19">
        <v>2.3561944901923448</v>
      </c>
    </row>
    <row r="928" spans="1:40" ht="13.5" thickBot="1" x14ac:dyDescent="0.25">
      <c r="A928" s="5">
        <v>42575</v>
      </c>
      <c r="B928" s="3">
        <v>91</v>
      </c>
      <c r="C928" s="26" t="s">
        <v>358</v>
      </c>
      <c r="D928" s="6">
        <v>0.26250000000000001</v>
      </c>
      <c r="E928" s="13">
        <v>6</v>
      </c>
      <c r="F928" s="13">
        <f t="shared" si="259"/>
        <v>0</v>
      </c>
      <c r="G928" s="3">
        <v>21.2</v>
      </c>
      <c r="H928" s="3" t="s">
        <v>366</v>
      </c>
      <c r="I928" s="3">
        <v>21.7</v>
      </c>
      <c r="J928" s="20" t="str">
        <f t="shared" si="260"/>
        <v>.</v>
      </c>
      <c r="K928" s="20" t="str">
        <f t="shared" si="261"/>
        <v>.</v>
      </c>
      <c r="L928" s="20" t="str">
        <f t="shared" si="272"/>
        <v>.</v>
      </c>
      <c r="M928" s="3">
        <v>54</v>
      </c>
      <c r="N928" s="20" t="str">
        <f>IF(B928=B928, N927, IF(M928=".",".",IF(M928&lt;22.5,"N",IF(M928&lt;67.5,"NE",IF(M928&lt;112.5,"E",IF(M928&lt;157.5,"SE",IF(M928&lt;202.5,"S",IF(M928&lt;247.5,"SW",IF(M928&lt;292.5,"W",IF(M928&lt;337.5,"NW","N"))))))))))</f>
        <v>SE</v>
      </c>
      <c r="O928" s="20" t="str">
        <f t="shared" si="262"/>
        <v>.</v>
      </c>
      <c r="P928" s="20" t="str">
        <f t="shared" si="273"/>
        <v>.</v>
      </c>
      <c r="Q928" s="21">
        <f t="shared" si="275"/>
        <v>0</v>
      </c>
      <c r="R928" s="21">
        <f t="shared" si="276"/>
        <v>0</v>
      </c>
      <c r="S928" s="8">
        <v>1</v>
      </c>
      <c r="T928" s="21" t="s">
        <v>4</v>
      </c>
      <c r="U928" s="21" t="str">
        <f t="shared" si="271"/>
        <v>.</v>
      </c>
      <c r="V928" s="3" t="s">
        <v>128</v>
      </c>
      <c r="W928" s="3">
        <v>0</v>
      </c>
      <c r="X928" s="3" t="s">
        <v>4</v>
      </c>
      <c r="Y928" s="14">
        <v>2</v>
      </c>
      <c r="Z928" s="14">
        <v>1</v>
      </c>
      <c r="AA928" s="14">
        <v>0</v>
      </c>
      <c r="AB928" s="23">
        <f t="shared" si="274"/>
        <v>0</v>
      </c>
      <c r="AC928" s="3" t="s">
        <v>340</v>
      </c>
      <c r="AD928" s="25">
        <v>0</v>
      </c>
      <c r="AE928" s="20" t="str">
        <f t="shared" si="263"/>
        <v>.</v>
      </c>
      <c r="AF928" s="20" t="str">
        <f t="shared" si="264"/>
        <v>.</v>
      </c>
      <c r="AG928" s="20" t="str">
        <f t="shared" si="270"/>
        <v>.</v>
      </c>
      <c r="AH928" s="20" t="str">
        <f t="shared" si="265"/>
        <v>.</v>
      </c>
      <c r="AI928" s="20">
        <f t="shared" si="266"/>
        <v>82.519733426244642</v>
      </c>
      <c r="AJ928" s="20">
        <f t="shared" si="267"/>
        <v>59.954095733832261</v>
      </c>
      <c r="AK928" s="20" t="str">
        <f t="shared" si="268"/>
        <v>.</v>
      </c>
      <c r="AL928" s="19">
        <v>102</v>
      </c>
      <c r="AM928" s="23">
        <f t="shared" si="269"/>
        <v>31.089600000000001</v>
      </c>
      <c r="AN928" s="19">
        <v>0.94247779607693793</v>
      </c>
    </row>
    <row r="929" spans="1:40" ht="13.5" thickBot="1" x14ac:dyDescent="0.25">
      <c r="A929" s="5">
        <v>42575</v>
      </c>
      <c r="B929" s="3">
        <v>91</v>
      </c>
      <c r="C929" s="26" t="s">
        <v>358</v>
      </c>
      <c r="D929" s="6">
        <v>0.30138888888888887</v>
      </c>
      <c r="E929" s="13">
        <v>7</v>
      </c>
      <c r="F929" s="13">
        <f t="shared" si="259"/>
        <v>55.999999999999957</v>
      </c>
      <c r="G929" s="3">
        <v>22.3</v>
      </c>
      <c r="H929" s="3" t="s">
        <v>366</v>
      </c>
      <c r="I929" s="3">
        <v>23</v>
      </c>
      <c r="J929" s="20">
        <f t="shared" si="260"/>
        <v>1.0046035049221951</v>
      </c>
      <c r="K929" s="20">
        <f t="shared" si="261"/>
        <v>302.44045908390819</v>
      </c>
      <c r="L929" s="20">
        <f>(K929-MOD(M928+180,360))</f>
        <v>68.440459083908195</v>
      </c>
      <c r="M929" s="3">
        <v>50</v>
      </c>
      <c r="N929" s="20" t="str">
        <f>IF(B929=B928, N928, IF(M929=".",".",IF(M929&lt;22.5,"N",IF(M929&lt;67.5,"NE",IF(M929&lt;112.5,"E",IF(M929&lt;157.5,"SE",IF(M929&lt;202.5,"S",IF(M929&lt;247.5,"SW",IF(M929&lt;292.5,"W",IF(M929&lt;337.5,"NW","N"))))))))))</f>
        <v>SE</v>
      </c>
      <c r="O929" s="20" t="str">
        <f t="shared" si="262"/>
        <v>NW</v>
      </c>
      <c r="P929" s="20">
        <f t="shared" si="273"/>
        <v>8</v>
      </c>
      <c r="Q929" s="21">
        <f t="shared" si="275"/>
        <v>7.4629021048173732</v>
      </c>
      <c r="R929" s="21">
        <f t="shared" si="276"/>
        <v>7.4629021048173732</v>
      </c>
      <c r="S929" s="8">
        <v>1</v>
      </c>
      <c r="T929" s="21" t="s">
        <v>4</v>
      </c>
      <c r="U929" s="21" t="str">
        <f t="shared" si="271"/>
        <v>.</v>
      </c>
      <c r="V929" s="3" t="s">
        <v>14</v>
      </c>
      <c r="W929" s="3">
        <v>0</v>
      </c>
      <c r="X929" s="3" t="s">
        <v>183</v>
      </c>
      <c r="Y929" s="14">
        <v>2</v>
      </c>
      <c r="Z929" s="14">
        <v>1</v>
      </c>
      <c r="AA929" s="14">
        <v>0</v>
      </c>
      <c r="AB929" s="23">
        <f t="shared" si="274"/>
        <v>0</v>
      </c>
      <c r="AC929" s="3" t="s">
        <v>340</v>
      </c>
      <c r="AD929" s="25">
        <v>0</v>
      </c>
      <c r="AE929" s="20">
        <f t="shared" si="263"/>
        <v>4.0032714299784047</v>
      </c>
      <c r="AF929" s="20">
        <f t="shared" si="264"/>
        <v>4.0032714299784047</v>
      </c>
      <c r="AG929" s="20">
        <f t="shared" si="270"/>
        <v>1</v>
      </c>
      <c r="AH929" s="20">
        <f t="shared" si="265"/>
        <v>7.4629021048173732</v>
      </c>
      <c r="AI929" s="20">
        <f t="shared" si="266"/>
        <v>76.221422090338308</v>
      </c>
      <c r="AJ929" s="20">
        <f t="shared" si="267"/>
        <v>63.957367163810666</v>
      </c>
      <c r="AK929" s="20">
        <f t="shared" si="268"/>
        <v>-6.2983113359063339</v>
      </c>
      <c r="AL929" s="19">
        <v>99.5</v>
      </c>
      <c r="AM929" s="23">
        <f t="shared" si="269"/>
        <v>30.3276</v>
      </c>
      <c r="AN929" s="19">
        <v>0.87266462599716477</v>
      </c>
    </row>
    <row r="930" spans="1:40" ht="13.5" thickBot="1" x14ac:dyDescent="0.25">
      <c r="A930" s="5">
        <v>42575</v>
      </c>
      <c r="B930" s="3">
        <v>91</v>
      </c>
      <c r="C930" s="26" t="s">
        <v>358</v>
      </c>
      <c r="D930" s="6">
        <v>0.33749999999999997</v>
      </c>
      <c r="E930" s="13">
        <v>8</v>
      </c>
      <c r="F930" s="13">
        <f t="shared" si="259"/>
        <v>107.99999999999993</v>
      </c>
      <c r="G930" s="3">
        <v>21.9</v>
      </c>
      <c r="H930" s="3" t="s">
        <v>366</v>
      </c>
      <c r="I930" s="3">
        <v>23.1</v>
      </c>
      <c r="J930" s="20">
        <f t="shared" si="260"/>
        <v>3.0005544260497587</v>
      </c>
      <c r="K930" s="20">
        <f t="shared" si="261"/>
        <v>188.08089518804974</v>
      </c>
      <c r="L930" s="20">
        <f t="shared" si="272"/>
        <v>-114.35956389585846</v>
      </c>
      <c r="M930" s="3">
        <v>52</v>
      </c>
      <c r="N930" s="20" t="str">
        <f>IF(B930=B930, N929, IF(M930=".",".",IF(M930&lt;22.5,"N",IF(M930&lt;67.5,"NE",IF(M930&lt;112.5,"E",IF(M930&lt;157.5,"SE",IF(M930&lt;202.5,"S",IF(M930&lt;247.5,"SW",IF(M930&lt;292.5,"W",IF(M930&lt;337.5,"NW","N"))))))))))</f>
        <v>SE</v>
      </c>
      <c r="O930" s="20" t="str">
        <f t="shared" si="262"/>
        <v>S</v>
      </c>
      <c r="P930" s="20">
        <f t="shared" si="273"/>
        <v>5</v>
      </c>
      <c r="Q930" s="21">
        <f t="shared" si="275"/>
        <v>5.0061842613391647</v>
      </c>
      <c r="R930" s="21">
        <f t="shared" si="276"/>
        <v>12.469086366156539</v>
      </c>
      <c r="S930" s="8">
        <v>1</v>
      </c>
      <c r="T930" s="21" t="s">
        <v>4</v>
      </c>
      <c r="U930" s="21" t="str">
        <f t="shared" si="271"/>
        <v>.</v>
      </c>
      <c r="V930" s="3" t="s">
        <v>15</v>
      </c>
      <c r="W930" s="3">
        <v>0</v>
      </c>
      <c r="X930" s="3" t="s">
        <v>4</v>
      </c>
      <c r="Y930" s="14">
        <v>2</v>
      </c>
      <c r="Z930" s="14">
        <v>1</v>
      </c>
      <c r="AA930" s="14">
        <v>0</v>
      </c>
      <c r="AB930" s="23">
        <f t="shared" si="274"/>
        <v>0</v>
      </c>
      <c r="AC930" s="3" t="s">
        <v>340</v>
      </c>
      <c r="AD930" s="25">
        <v>0</v>
      </c>
      <c r="AE930" s="20">
        <f t="shared" si="263"/>
        <v>-4.9564757804872812</v>
      </c>
      <c r="AF930" s="20">
        <f t="shared" si="264"/>
        <v>-4.9564757804872812</v>
      </c>
      <c r="AG930" s="20">
        <f t="shared" si="270"/>
        <v>1</v>
      </c>
      <c r="AH930" s="20">
        <f t="shared" si="265"/>
        <v>5.0061842613391647</v>
      </c>
      <c r="AI930" s="20">
        <f t="shared" si="266"/>
        <v>75.517697218017489</v>
      </c>
      <c r="AJ930" s="20">
        <f t="shared" si="267"/>
        <v>59.000891383323385</v>
      </c>
      <c r="AK930" s="20">
        <f t="shared" si="268"/>
        <v>-0.70372487232081937</v>
      </c>
      <c r="AL930" s="19">
        <v>95.833333330000002</v>
      </c>
      <c r="AM930" s="23">
        <f t="shared" si="269"/>
        <v>29.209999998984003</v>
      </c>
      <c r="AN930" s="19">
        <v>0.90757121103705141</v>
      </c>
    </row>
    <row r="931" spans="1:40" ht="13.5" thickBot="1" x14ac:dyDescent="0.25">
      <c r="A931" s="5">
        <v>42575</v>
      </c>
      <c r="B931" s="3">
        <v>91</v>
      </c>
      <c r="C931" s="26" t="s">
        <v>358</v>
      </c>
      <c r="D931" s="6">
        <v>0.3756944444444445</v>
      </c>
      <c r="E931" s="13">
        <v>9</v>
      </c>
      <c r="F931" s="13">
        <f t="shared" si="259"/>
        <v>163.00000000000006</v>
      </c>
      <c r="G931" s="3">
        <v>24.3</v>
      </c>
      <c r="H931" s="3" t="s">
        <v>366</v>
      </c>
      <c r="I931" s="3">
        <v>23.6</v>
      </c>
      <c r="J931" s="20">
        <f t="shared" si="260"/>
        <v>2.8774738605068055</v>
      </c>
      <c r="K931" s="20">
        <f t="shared" si="261"/>
        <v>164.86710786625574</v>
      </c>
      <c r="L931" s="20">
        <f t="shared" si="272"/>
        <v>-23.213787321794001</v>
      </c>
      <c r="M931" s="3">
        <v>54</v>
      </c>
      <c r="N931" s="20" t="str">
        <f>IF(B931=B930, N930, IF(M931=".",".",IF(M931&lt;22.5,"N",IF(M931&lt;67.5,"NE",IF(M931&lt;112.5,"E",IF(M931&lt;157.5,"SE",IF(M931&lt;202.5,"S",IF(M931&lt;247.5,"SW",IF(M931&lt;292.5,"W",IF(M931&lt;337.5,"NW","N"))))))))))</f>
        <v>SE</v>
      </c>
      <c r="O931" s="20" t="str">
        <f t="shared" si="262"/>
        <v>S</v>
      </c>
      <c r="P931" s="20">
        <f t="shared" si="273"/>
        <v>5</v>
      </c>
      <c r="Q931" s="21">
        <f t="shared" si="275"/>
        <v>3.5793048745718372</v>
      </c>
      <c r="R931" s="21">
        <f t="shared" si="276"/>
        <v>16.048391240728375</v>
      </c>
      <c r="S931" s="8">
        <v>1</v>
      </c>
      <c r="T931" s="21" t="s">
        <v>4</v>
      </c>
      <c r="U931" s="21" t="str">
        <f t="shared" si="271"/>
        <v>.</v>
      </c>
      <c r="V931" s="3" t="s">
        <v>6</v>
      </c>
      <c r="W931" s="3">
        <v>0</v>
      </c>
      <c r="X931" s="3" t="s">
        <v>183</v>
      </c>
      <c r="Y931" s="14">
        <v>2</v>
      </c>
      <c r="Z931" s="14">
        <v>1</v>
      </c>
      <c r="AA931" s="14">
        <v>0</v>
      </c>
      <c r="AB931" s="23">
        <f t="shared" si="274"/>
        <v>0</v>
      </c>
      <c r="AC931" s="3" t="s">
        <v>340</v>
      </c>
      <c r="AD931" s="25">
        <v>0</v>
      </c>
      <c r="AE931" s="20">
        <f t="shared" si="263"/>
        <v>-3.4551850416846719</v>
      </c>
      <c r="AF931" s="20">
        <f t="shared" si="264"/>
        <v>-3.4551850416846719</v>
      </c>
      <c r="AG931" s="20">
        <f t="shared" si="270"/>
        <v>1</v>
      </c>
      <c r="AH931" s="20">
        <f t="shared" si="265"/>
        <v>3.5793048745718372</v>
      </c>
      <c r="AI931" s="20">
        <f t="shared" si="266"/>
        <v>76.452105968432534</v>
      </c>
      <c r="AJ931" s="20">
        <f t="shared" si="267"/>
        <v>55.545706341638713</v>
      </c>
      <c r="AK931" s="20">
        <f t="shared" si="268"/>
        <v>0.93440875041504512</v>
      </c>
      <c r="AL931" s="19">
        <v>94.5</v>
      </c>
      <c r="AM931" s="23">
        <f t="shared" si="269"/>
        <v>28.803600000000003</v>
      </c>
      <c r="AN931" s="19">
        <v>0.94247779607693793</v>
      </c>
    </row>
    <row r="932" spans="1:40" ht="13.5" thickBot="1" x14ac:dyDescent="0.25">
      <c r="A932" s="5">
        <v>42575</v>
      </c>
      <c r="B932" s="3">
        <v>91</v>
      </c>
      <c r="C932" s="26" t="s">
        <v>358</v>
      </c>
      <c r="D932" s="6">
        <v>0.41875000000000001</v>
      </c>
      <c r="E932" s="13">
        <v>10</v>
      </c>
      <c r="F932" s="13">
        <f t="shared" si="259"/>
        <v>225</v>
      </c>
      <c r="G932" s="3">
        <v>25.6</v>
      </c>
      <c r="H932" s="3" t="s">
        <v>366</v>
      </c>
      <c r="I932" s="3">
        <v>23.8</v>
      </c>
      <c r="J932" s="20">
        <f t="shared" si="260"/>
        <v>0.16657163648824813</v>
      </c>
      <c r="K932" s="20">
        <f t="shared" si="261"/>
        <v>9.5438517573639636</v>
      </c>
      <c r="L932" s="20">
        <f t="shared" si="272"/>
        <v>-155.32325610889177</v>
      </c>
      <c r="M932" s="3">
        <v>50</v>
      </c>
      <c r="N932" s="20" t="str">
        <f>IF(B932=B931, N931, IF(M932=".",".",IF(M932&lt;22.5,"N",IF(M932&lt;67.5,"NE",IF(M932&lt;112.5,"E",IF(M932&lt;157.5,"SE",IF(M932&lt;202.5,"S",IF(M932&lt;247.5,"SW",IF(M932&lt;292.5,"W",IF(M932&lt;337.5,"NW","N"))))))))))</f>
        <v>SE</v>
      </c>
      <c r="O932" s="20" t="str">
        <f t="shared" si="262"/>
        <v>N</v>
      </c>
      <c r="P932" s="20">
        <f t="shared" si="273"/>
        <v>1</v>
      </c>
      <c r="Q932" s="21">
        <f t="shared" si="275"/>
        <v>10.159244021634096</v>
      </c>
      <c r="R932" s="21">
        <f t="shared" si="276"/>
        <v>26.207635262362473</v>
      </c>
      <c r="S932" s="8">
        <v>1</v>
      </c>
      <c r="T932" s="21" t="s">
        <v>4</v>
      </c>
      <c r="U932" s="21" t="str">
        <f t="shared" si="271"/>
        <v>.</v>
      </c>
      <c r="V932" s="3" t="s">
        <v>6</v>
      </c>
      <c r="W932" s="3">
        <v>0.2</v>
      </c>
      <c r="X932" s="3" t="s">
        <v>4</v>
      </c>
      <c r="Y932" s="14">
        <v>2</v>
      </c>
      <c r="Z932" s="14">
        <v>1</v>
      </c>
      <c r="AA932" s="14">
        <v>0</v>
      </c>
      <c r="AB932" s="23">
        <f t="shared" si="274"/>
        <v>0</v>
      </c>
      <c r="AC932" s="3" t="s">
        <v>340</v>
      </c>
      <c r="AD932" s="25">
        <v>0</v>
      </c>
      <c r="AE932" s="20">
        <f t="shared" si="263"/>
        <v>10.018629846388301</v>
      </c>
      <c r="AF932" s="20">
        <f t="shared" si="264"/>
        <v>10.018629846388301</v>
      </c>
      <c r="AG932" s="20">
        <f t="shared" si="270"/>
        <v>1</v>
      </c>
      <c r="AH932" s="20">
        <f t="shared" si="265"/>
        <v>10.159244021634096</v>
      </c>
      <c r="AI932" s="20">
        <f t="shared" si="266"/>
        <v>78.136533198135751</v>
      </c>
      <c r="AJ932" s="20">
        <f t="shared" si="267"/>
        <v>65.564336188027013</v>
      </c>
      <c r="AK932" s="20">
        <f t="shared" si="268"/>
        <v>1.6844272297032177</v>
      </c>
      <c r="AL932" s="19">
        <v>102</v>
      </c>
      <c r="AM932" s="23">
        <f t="shared" si="269"/>
        <v>31.089600000000001</v>
      </c>
      <c r="AN932" s="19">
        <v>0.87266462599716477</v>
      </c>
    </row>
    <row r="933" spans="1:40" ht="13.5" thickBot="1" x14ac:dyDescent="0.25">
      <c r="A933" s="5">
        <v>42575</v>
      </c>
      <c r="B933" s="3">
        <v>91</v>
      </c>
      <c r="C933" s="26" t="s">
        <v>358</v>
      </c>
      <c r="D933" s="6">
        <v>0.46249999999999997</v>
      </c>
      <c r="E933" s="13">
        <v>11</v>
      </c>
      <c r="F933" s="13">
        <f t="shared" si="259"/>
        <v>287.99999999999994</v>
      </c>
      <c r="G933" s="3">
        <v>25.8</v>
      </c>
      <c r="H933" s="3" t="s">
        <v>366</v>
      </c>
      <c r="I933" s="3">
        <v>24.8</v>
      </c>
      <c r="J933" s="20">
        <f t="shared" si="260"/>
        <v>2.2448960002056912</v>
      </c>
      <c r="K933" s="20">
        <f t="shared" si="261"/>
        <v>128.62306625758569</v>
      </c>
      <c r="L933" s="20">
        <f t="shared" si="272"/>
        <v>119.07921450022172</v>
      </c>
      <c r="M933" s="3">
        <v>58</v>
      </c>
      <c r="N933" s="20" t="str">
        <f>IF(B933=B933, N932, IF(M933=".",".",IF(M933&lt;22.5,"N",IF(M933&lt;67.5,"NE",IF(M933&lt;112.5,"E",IF(M933&lt;157.5,"SE",IF(M933&lt;202.5,"S",IF(M933&lt;247.5,"SW",IF(M933&lt;292.5,"W",IF(M933&lt;337.5,"NW","N"))))))))))</f>
        <v>SE</v>
      </c>
      <c r="O933" s="20" t="str">
        <f t="shared" si="262"/>
        <v>SE</v>
      </c>
      <c r="P933" s="20">
        <f t="shared" si="273"/>
        <v>4</v>
      </c>
      <c r="Q933" s="21">
        <f t="shared" si="275"/>
        <v>15.048032480436893</v>
      </c>
      <c r="R933" s="21">
        <f t="shared" si="276"/>
        <v>41.255667742799368</v>
      </c>
      <c r="S933" s="8">
        <v>1</v>
      </c>
      <c r="T933" s="21" t="s">
        <v>4</v>
      </c>
      <c r="U933" s="21" t="str">
        <f t="shared" si="271"/>
        <v>.</v>
      </c>
      <c r="V933" s="3" t="s">
        <v>31</v>
      </c>
      <c r="W933" s="3">
        <v>2.5</v>
      </c>
      <c r="X933" s="3" t="s">
        <v>4</v>
      </c>
      <c r="Y933" s="14">
        <v>2</v>
      </c>
      <c r="Z933" s="14">
        <v>1</v>
      </c>
      <c r="AA933" s="14">
        <v>0</v>
      </c>
      <c r="AB933" s="23">
        <f t="shared" si="274"/>
        <v>0</v>
      </c>
      <c r="AC933" s="3" t="s">
        <v>340</v>
      </c>
      <c r="AD933" s="25">
        <v>0</v>
      </c>
      <c r="AE933" s="20">
        <f t="shared" si="263"/>
        <v>-9.3928941793072909</v>
      </c>
      <c r="AF933" s="20">
        <f t="shared" si="264"/>
        <v>-9.3928941793072909</v>
      </c>
      <c r="AG933" s="20">
        <f t="shared" si="270"/>
        <v>1</v>
      </c>
      <c r="AH933" s="20">
        <f t="shared" si="265"/>
        <v>15.048032480436893</v>
      </c>
      <c r="AI933" s="20">
        <f t="shared" si="266"/>
        <v>89.893098192581149</v>
      </c>
      <c r="AJ933" s="20">
        <f t="shared" si="267"/>
        <v>56.171442008719723</v>
      </c>
      <c r="AK933" s="20">
        <f t="shared" si="268"/>
        <v>11.756564994445398</v>
      </c>
      <c r="AL933" s="19">
        <v>106</v>
      </c>
      <c r="AM933" s="23">
        <f t="shared" si="269"/>
        <v>32.308800000000005</v>
      </c>
      <c r="AN933" s="19">
        <v>1.0122909661567112</v>
      </c>
    </row>
    <row r="934" spans="1:40" ht="13.5" thickBot="1" x14ac:dyDescent="0.25">
      <c r="A934" s="5">
        <v>42575</v>
      </c>
      <c r="B934" s="3">
        <v>91</v>
      </c>
      <c r="C934" s="26" t="s">
        <v>358</v>
      </c>
      <c r="D934" s="6">
        <v>0.50347222222222221</v>
      </c>
      <c r="E934" s="13">
        <v>12</v>
      </c>
      <c r="F934" s="13">
        <f t="shared" si="259"/>
        <v>347</v>
      </c>
      <c r="G934" s="3">
        <v>25.2</v>
      </c>
      <c r="H934" s="3" t="s">
        <v>366</v>
      </c>
      <c r="I934" s="3">
        <v>26.1</v>
      </c>
      <c r="J934" s="20">
        <f t="shared" si="260"/>
        <v>1.0122909661567117</v>
      </c>
      <c r="K934" s="20">
        <f t="shared" si="261"/>
        <v>58.000000000000028</v>
      </c>
      <c r="L934" s="20">
        <f t="shared" si="272"/>
        <v>-70.623066257585663</v>
      </c>
      <c r="M934" s="3">
        <v>58</v>
      </c>
      <c r="N934" s="20" t="str">
        <f>IF(B934=B933, N933, IF(M934=".",".",IF(M934&lt;22.5,"N",IF(M934&lt;67.5,"NE",IF(M934&lt;112.5,"E",IF(M934&lt;157.5,"SE",IF(M934&lt;202.5,"S",IF(M934&lt;247.5,"SW",IF(M934&lt;292.5,"W",IF(M934&lt;337.5,"NW","N"))))))))))</f>
        <v>SE</v>
      </c>
      <c r="O934" s="20" t="str">
        <f t="shared" si="262"/>
        <v>NE</v>
      </c>
      <c r="P934" s="20">
        <f t="shared" si="273"/>
        <v>2</v>
      </c>
      <c r="Q934" s="21">
        <f t="shared" si="275"/>
        <v>1.9999999999999978</v>
      </c>
      <c r="R934" s="21">
        <f t="shared" si="276"/>
        <v>43.255667742799368</v>
      </c>
      <c r="S934" s="8">
        <v>1</v>
      </c>
      <c r="T934" s="21" t="s">
        <v>4</v>
      </c>
      <c r="U934" s="21" t="str">
        <f t="shared" si="271"/>
        <v>.</v>
      </c>
      <c r="V934" s="3" t="s">
        <v>41</v>
      </c>
      <c r="W934" s="3">
        <v>1.8</v>
      </c>
      <c r="X934" s="3" t="s">
        <v>4</v>
      </c>
      <c r="Y934" s="14">
        <v>2</v>
      </c>
      <c r="Z934" s="14">
        <v>1</v>
      </c>
      <c r="AA934" s="14">
        <v>0</v>
      </c>
      <c r="AB934" s="23">
        <f t="shared" si="274"/>
        <v>0</v>
      </c>
      <c r="AC934" s="3" t="s">
        <v>340</v>
      </c>
      <c r="AD934" s="25">
        <v>0</v>
      </c>
      <c r="AE934" s="20">
        <f t="shared" si="263"/>
        <v>1.0598385284664076</v>
      </c>
      <c r="AF934" s="20">
        <f t="shared" si="264"/>
        <v>1.0598385284664076</v>
      </c>
      <c r="AG934" s="20">
        <f t="shared" si="270"/>
        <v>1</v>
      </c>
      <c r="AH934" s="20">
        <f t="shared" si="265"/>
        <v>1.9999999999999978</v>
      </c>
      <c r="AI934" s="20">
        <f t="shared" si="266"/>
        <v>91.589194384894</v>
      </c>
      <c r="AJ934" s="20">
        <f t="shared" si="267"/>
        <v>57.23128053718613</v>
      </c>
      <c r="AK934" s="20">
        <f t="shared" si="268"/>
        <v>1.6960961923128508</v>
      </c>
      <c r="AL934" s="19">
        <v>108</v>
      </c>
      <c r="AM934" s="23">
        <f t="shared" si="269"/>
        <v>32.918399999999998</v>
      </c>
      <c r="AN934" s="19">
        <v>1.0122909661567112</v>
      </c>
    </row>
    <row r="935" spans="1:40" ht="13.5" thickBot="1" x14ac:dyDescent="0.25">
      <c r="A935" s="5">
        <v>42575</v>
      </c>
      <c r="B935" s="3">
        <v>91</v>
      </c>
      <c r="C935" s="26" t="s">
        <v>358</v>
      </c>
      <c r="D935" s="6">
        <v>0.55902777777777779</v>
      </c>
      <c r="E935" s="13">
        <v>13</v>
      </c>
      <c r="F935" s="13">
        <f t="shared" si="259"/>
        <v>427</v>
      </c>
      <c r="G935" s="3">
        <v>37.299999999999997</v>
      </c>
      <c r="H935" s="3" t="s">
        <v>365</v>
      </c>
      <c r="I935" s="3">
        <v>29.7</v>
      </c>
      <c r="J935" s="20">
        <f t="shared" si="260"/>
        <v>1.0675392962107941</v>
      </c>
      <c r="K935" s="20">
        <f t="shared" si="261"/>
        <v>298.83450386275524</v>
      </c>
      <c r="L935" s="20">
        <f t="shared" si="272"/>
        <v>-119.16549613724479</v>
      </c>
      <c r="M935" s="3">
        <v>56</v>
      </c>
      <c r="N935" s="20" t="str">
        <f>IF(B935=B935, N934, IF(M935=".",".",IF(M935&lt;22.5,"N",IF(M935&lt;67.5,"NE",IF(M935&lt;112.5,"E",IF(M935&lt;157.5,"SE",IF(M935&lt;202.5,"S",IF(M935&lt;247.5,"SW",IF(M935&lt;292.5,"W",IF(M935&lt;337.5,"NW","N"))))))))))</f>
        <v>SE</v>
      </c>
      <c r="O935" s="20" t="str">
        <f t="shared" si="262"/>
        <v>NW</v>
      </c>
      <c r="P935" s="20">
        <f t="shared" si="273"/>
        <v>8</v>
      </c>
      <c r="Q935" s="21">
        <f t="shared" si="275"/>
        <v>4.2364636869426917</v>
      </c>
      <c r="R935" s="21">
        <f t="shared" si="276"/>
        <v>47.492131429742059</v>
      </c>
      <c r="S935" s="8">
        <v>1</v>
      </c>
      <c r="T935" s="21" t="s">
        <v>4</v>
      </c>
      <c r="U935" s="21" t="str">
        <f t="shared" si="271"/>
        <v>.</v>
      </c>
      <c r="V935" s="3" t="s">
        <v>72</v>
      </c>
      <c r="W935" s="3">
        <v>3.1</v>
      </c>
      <c r="X935" s="3" t="s">
        <v>4</v>
      </c>
      <c r="Y935" s="14">
        <v>2</v>
      </c>
      <c r="Z935" s="14">
        <v>1</v>
      </c>
      <c r="AA935" s="14">
        <v>0</v>
      </c>
      <c r="AB935" s="23">
        <f t="shared" si="274"/>
        <v>0</v>
      </c>
      <c r="AC935" s="3" t="s">
        <v>340</v>
      </c>
      <c r="AD935" s="25">
        <v>0</v>
      </c>
      <c r="AE935" s="20">
        <f t="shared" si="263"/>
        <v>2.0431672307130313</v>
      </c>
      <c r="AF935" s="20">
        <f t="shared" si="264"/>
        <v>2.0431672307130313</v>
      </c>
      <c r="AG935" s="20">
        <f t="shared" si="270"/>
        <v>1</v>
      </c>
      <c r="AH935" s="20">
        <f t="shared" si="265"/>
        <v>4.2364636869426917</v>
      </c>
      <c r="AI935" s="20">
        <f t="shared" si="266"/>
        <v>87.877982690834429</v>
      </c>
      <c r="AJ935" s="20">
        <f t="shared" si="267"/>
        <v>59.274447767899161</v>
      </c>
      <c r="AK935" s="20">
        <f t="shared" si="268"/>
        <v>-3.7112116940595712</v>
      </c>
      <c r="AL935" s="19">
        <v>106</v>
      </c>
      <c r="AM935" s="23">
        <f t="shared" si="269"/>
        <v>32.308800000000005</v>
      </c>
      <c r="AN935" s="19">
        <v>0.97738438111682457</v>
      </c>
    </row>
    <row r="936" spans="1:40" ht="13.5" thickBot="1" x14ac:dyDescent="0.25">
      <c r="A936" s="5">
        <v>42575</v>
      </c>
      <c r="B936" s="3">
        <v>91</v>
      </c>
      <c r="C936" s="26" t="s">
        <v>358</v>
      </c>
      <c r="D936" s="6">
        <v>0.58611111111111114</v>
      </c>
      <c r="E936" s="13">
        <v>14</v>
      </c>
      <c r="F936" s="13">
        <f t="shared" si="259"/>
        <v>466</v>
      </c>
      <c r="G936" s="3">
        <v>39.6</v>
      </c>
      <c r="H936" s="3" t="s">
        <v>365</v>
      </c>
      <c r="I936" s="3">
        <v>31.9</v>
      </c>
      <c r="J936" s="20" t="str">
        <f t="shared" si="260"/>
        <v>.</v>
      </c>
      <c r="K936" s="20" t="str">
        <f t="shared" si="261"/>
        <v>.</v>
      </c>
      <c r="L936" s="20" t="str">
        <f t="shared" si="272"/>
        <v>.</v>
      </c>
      <c r="M936" s="3">
        <v>56</v>
      </c>
      <c r="N936" s="20" t="str">
        <f>IF(B936=B935, N935, IF(M936=".",".",IF(M936&lt;22.5,"N",IF(M936&lt;67.5,"NE",IF(M936&lt;112.5,"E",IF(M936&lt;157.5,"SE",IF(M936&lt;202.5,"S",IF(M936&lt;247.5,"SW",IF(M936&lt;292.5,"W",IF(M936&lt;337.5,"NW","N"))))))))))</f>
        <v>SE</v>
      </c>
      <c r="O936" s="20" t="str">
        <f t="shared" si="262"/>
        <v>.</v>
      </c>
      <c r="P936" s="20" t="str">
        <f t="shared" si="273"/>
        <v>.</v>
      </c>
      <c r="Q936" s="21">
        <f t="shared" si="275"/>
        <v>0</v>
      </c>
      <c r="R936" s="21">
        <f t="shared" si="276"/>
        <v>47.492131429742059</v>
      </c>
      <c r="S936" s="8">
        <v>1</v>
      </c>
      <c r="T936" s="21" t="s">
        <v>4</v>
      </c>
      <c r="U936" s="21" t="str">
        <f t="shared" si="271"/>
        <v>.</v>
      </c>
      <c r="V936" s="3" t="s">
        <v>6</v>
      </c>
      <c r="W936" s="3">
        <v>3.5</v>
      </c>
      <c r="X936" s="3" t="s">
        <v>4</v>
      </c>
      <c r="Y936" s="14">
        <v>2</v>
      </c>
      <c r="Z936" s="14">
        <v>1</v>
      </c>
      <c r="AA936" s="14">
        <v>0</v>
      </c>
      <c r="AB936" s="23">
        <f t="shared" si="274"/>
        <v>0</v>
      </c>
      <c r="AC936" s="3" t="s">
        <v>340</v>
      </c>
      <c r="AD936" s="25">
        <v>0</v>
      </c>
      <c r="AE936" s="20">
        <f t="shared" si="263"/>
        <v>0</v>
      </c>
      <c r="AF936" s="20">
        <f t="shared" si="264"/>
        <v>0</v>
      </c>
      <c r="AG936" s="20">
        <f t="shared" si="270"/>
        <v>1</v>
      </c>
      <c r="AH936" s="20">
        <f t="shared" si="265"/>
        <v>0</v>
      </c>
      <c r="AI936" s="20">
        <f t="shared" si="266"/>
        <v>87.877982690834429</v>
      </c>
      <c r="AJ936" s="20">
        <f t="shared" si="267"/>
        <v>59.274447767899161</v>
      </c>
      <c r="AK936" s="20">
        <f t="shared" si="268"/>
        <v>0</v>
      </c>
      <c r="AL936" s="19">
        <v>106</v>
      </c>
      <c r="AM936" s="23">
        <f t="shared" si="269"/>
        <v>32.308800000000005</v>
      </c>
      <c r="AN936" s="19">
        <v>0.97738438111682457</v>
      </c>
    </row>
    <row r="937" spans="1:40" ht="13.5" thickBot="1" x14ac:dyDescent="0.25">
      <c r="A937" s="5">
        <v>42575</v>
      </c>
      <c r="B937" s="3">
        <v>91</v>
      </c>
      <c r="C937" s="26" t="s">
        <v>358</v>
      </c>
      <c r="D937" s="6">
        <v>0.62847222222222221</v>
      </c>
      <c r="E937" s="13">
        <v>15</v>
      </c>
      <c r="F937" s="13">
        <f t="shared" si="259"/>
        <v>527</v>
      </c>
      <c r="G937" s="3">
        <v>42.8</v>
      </c>
      <c r="H937" s="3" t="s">
        <v>365</v>
      </c>
      <c r="I937" s="3">
        <v>32.200000000000003</v>
      </c>
      <c r="J937" s="20" t="str">
        <f t="shared" si="260"/>
        <v>.</v>
      </c>
      <c r="K937" s="20" t="str">
        <f t="shared" si="261"/>
        <v>.</v>
      </c>
      <c r="L937" s="20" t="str">
        <f t="shared" si="272"/>
        <v>.</v>
      </c>
      <c r="M937" s="3">
        <v>56</v>
      </c>
      <c r="N937" s="20" t="str">
        <f>IF(B937=B937, N936, IF(M937=".",".",IF(M937&lt;22.5,"N",IF(M937&lt;67.5,"NE",IF(M937&lt;112.5,"E",IF(M937&lt;157.5,"SE",IF(M937&lt;202.5,"S",IF(M937&lt;247.5,"SW",IF(M937&lt;292.5,"W",IF(M937&lt;337.5,"NW","N"))))))))))</f>
        <v>SE</v>
      </c>
      <c r="O937" s="20" t="str">
        <f t="shared" si="262"/>
        <v>.</v>
      </c>
      <c r="P937" s="20" t="str">
        <f t="shared" si="273"/>
        <v>.</v>
      </c>
      <c r="Q937" s="21">
        <f t="shared" si="275"/>
        <v>0</v>
      </c>
      <c r="R937" s="21">
        <f t="shared" si="276"/>
        <v>47.492131429742059</v>
      </c>
      <c r="S937" s="8">
        <v>1</v>
      </c>
      <c r="T937" s="21" t="s">
        <v>4</v>
      </c>
      <c r="U937" s="21" t="str">
        <f t="shared" si="271"/>
        <v>.</v>
      </c>
      <c r="V937" s="3" t="s">
        <v>6</v>
      </c>
      <c r="W937" s="3">
        <v>3.2</v>
      </c>
      <c r="X937" s="3" t="s">
        <v>43</v>
      </c>
      <c r="Y937" s="14">
        <v>0</v>
      </c>
      <c r="Z937" s="14">
        <v>0</v>
      </c>
      <c r="AA937" s="14">
        <v>1</v>
      </c>
      <c r="AB937" s="23">
        <f t="shared" si="274"/>
        <v>1</v>
      </c>
      <c r="AC937" s="3" t="s">
        <v>340</v>
      </c>
      <c r="AD937" s="25">
        <v>0</v>
      </c>
      <c r="AE937" s="20">
        <f t="shared" si="263"/>
        <v>0</v>
      </c>
      <c r="AF937" s="20">
        <f t="shared" si="264"/>
        <v>0</v>
      </c>
      <c r="AG937" s="20">
        <f t="shared" si="270"/>
        <v>1</v>
      </c>
      <c r="AH937" s="20">
        <f t="shared" si="265"/>
        <v>0</v>
      </c>
      <c r="AI937" s="20">
        <f t="shared" si="266"/>
        <v>87.877982690834429</v>
      </c>
      <c r="AJ937" s="20">
        <f t="shared" si="267"/>
        <v>59.274447767899161</v>
      </c>
      <c r="AK937" s="20">
        <f t="shared" si="268"/>
        <v>0</v>
      </c>
      <c r="AL937" s="19">
        <v>106</v>
      </c>
      <c r="AM937" s="23">
        <f t="shared" si="269"/>
        <v>32.308800000000005</v>
      </c>
      <c r="AN937" s="19">
        <v>0.97738438111682457</v>
      </c>
    </row>
    <row r="938" spans="1:40" ht="13.5" thickBot="1" x14ac:dyDescent="0.25">
      <c r="A938" s="5">
        <v>42575</v>
      </c>
      <c r="B938" s="3">
        <v>91</v>
      </c>
      <c r="C938" s="26" t="s">
        <v>358</v>
      </c>
      <c r="D938" s="6">
        <v>0.66666666666666663</v>
      </c>
      <c r="E938" s="13">
        <v>16</v>
      </c>
      <c r="F938" s="13">
        <f t="shared" si="259"/>
        <v>582</v>
      </c>
      <c r="G938" s="3">
        <v>40</v>
      </c>
      <c r="H938" s="3" t="s">
        <v>365</v>
      </c>
      <c r="I938" s="3">
        <v>29.9</v>
      </c>
      <c r="J938" s="20" t="str">
        <f t="shared" si="260"/>
        <v>.</v>
      </c>
      <c r="K938" s="20" t="str">
        <f t="shared" si="261"/>
        <v>.</v>
      </c>
      <c r="L938" s="20" t="str">
        <f t="shared" si="272"/>
        <v>.</v>
      </c>
      <c r="M938" s="3">
        <v>56</v>
      </c>
      <c r="N938" s="20" t="str">
        <f>IF(B938=B937, N937, IF(M938=".",".",IF(M938&lt;22.5,"N",IF(M938&lt;67.5,"NE",IF(M938&lt;112.5,"E",IF(M938&lt;157.5,"SE",IF(M938&lt;202.5,"S",IF(M938&lt;247.5,"SW",IF(M938&lt;292.5,"W",IF(M938&lt;337.5,"NW","N"))))))))))</f>
        <v>SE</v>
      </c>
      <c r="O938" s="20" t="str">
        <f t="shared" si="262"/>
        <v>.</v>
      </c>
      <c r="P938" s="20" t="str">
        <f t="shared" si="273"/>
        <v>.</v>
      </c>
      <c r="Q938" s="21">
        <f t="shared" si="275"/>
        <v>0</v>
      </c>
      <c r="R938" s="21">
        <f t="shared" si="276"/>
        <v>47.492131429742059</v>
      </c>
      <c r="S938" s="8">
        <v>1</v>
      </c>
      <c r="T938" s="21">
        <f>SQRT((AJ938-AJ928)^2+(AI938-AI928)^2)</f>
        <v>5.401181031873862</v>
      </c>
      <c r="U938" s="21">
        <f t="shared" si="271"/>
        <v>8.7929160584468224</v>
      </c>
      <c r="V938" s="3" t="s">
        <v>6</v>
      </c>
      <c r="W938" s="3">
        <v>5.8</v>
      </c>
      <c r="X938" s="3" t="s">
        <v>43</v>
      </c>
      <c r="Y938" s="14">
        <v>0</v>
      </c>
      <c r="Z938" s="14">
        <v>0</v>
      </c>
      <c r="AA938" s="14">
        <v>1</v>
      </c>
      <c r="AB938" s="23" t="str">
        <f t="shared" si="274"/>
        <v>.</v>
      </c>
      <c r="AC938" s="3" t="s">
        <v>340</v>
      </c>
      <c r="AD938" s="25">
        <v>0</v>
      </c>
      <c r="AE938" s="20">
        <f t="shared" si="263"/>
        <v>0</v>
      </c>
      <c r="AF938" s="20">
        <f t="shared" si="264"/>
        <v>0</v>
      </c>
      <c r="AG938" s="20">
        <f t="shared" si="270"/>
        <v>1</v>
      </c>
      <c r="AH938" s="20">
        <f t="shared" si="265"/>
        <v>0</v>
      </c>
      <c r="AI938" s="20">
        <f t="shared" si="266"/>
        <v>87.877982690834429</v>
      </c>
      <c r="AJ938" s="20">
        <f t="shared" si="267"/>
        <v>59.274447767899161</v>
      </c>
      <c r="AK938" s="20">
        <f t="shared" si="268"/>
        <v>0</v>
      </c>
      <c r="AL938" s="19">
        <v>106</v>
      </c>
      <c r="AM938" s="23">
        <f t="shared" si="269"/>
        <v>32.308800000000005</v>
      </c>
      <c r="AN938" s="19">
        <v>0.97738438111682457</v>
      </c>
    </row>
    <row r="939" spans="1:40" ht="13.5" thickBot="1" x14ac:dyDescent="0.25">
      <c r="A939" s="5">
        <v>42575</v>
      </c>
      <c r="B939" s="3">
        <v>92</v>
      </c>
      <c r="C939" s="26" t="s">
        <v>359</v>
      </c>
      <c r="D939" s="6">
        <v>0.26458333333333334</v>
      </c>
      <c r="E939" s="13">
        <v>6</v>
      </c>
      <c r="F939" s="13">
        <f t="shared" si="259"/>
        <v>0</v>
      </c>
      <c r="G939" s="3" t="s">
        <v>4</v>
      </c>
      <c r="H939" s="3" t="s">
        <v>4</v>
      </c>
      <c r="I939" s="3">
        <v>21.8</v>
      </c>
      <c r="J939" s="20" t="str">
        <f t="shared" si="260"/>
        <v>.</v>
      </c>
      <c r="K939" s="20" t="str">
        <f t="shared" si="261"/>
        <v>.</v>
      </c>
      <c r="L939" s="20" t="str">
        <f t="shared" si="272"/>
        <v>.</v>
      </c>
      <c r="M939" s="3">
        <v>315</v>
      </c>
      <c r="N939" s="20" t="str">
        <f>IF(B939=B939, N938, IF(M939=".",".",IF(M939&lt;22.5,"N",IF(M939&lt;67.5,"NE",IF(M939&lt;112.5,"E",IF(M939&lt;157.5,"SE",IF(M939&lt;202.5,"S",IF(M939&lt;247.5,"SW",IF(M939&lt;292.5,"W",IF(M939&lt;337.5,"NW","N"))))))))))</f>
        <v>SE</v>
      </c>
      <c r="O939" s="20" t="str">
        <f t="shared" si="262"/>
        <v>.</v>
      </c>
      <c r="P939" s="20" t="str">
        <f t="shared" si="273"/>
        <v>.</v>
      </c>
      <c r="Q939" s="21">
        <f t="shared" si="275"/>
        <v>0</v>
      </c>
      <c r="R939" s="21">
        <f t="shared" si="276"/>
        <v>0</v>
      </c>
      <c r="S939" s="8">
        <v>0</v>
      </c>
      <c r="T939" s="21" t="s">
        <v>4</v>
      </c>
      <c r="U939" s="21" t="str">
        <f t="shared" si="271"/>
        <v>.</v>
      </c>
      <c r="V939" s="3" t="s">
        <v>7</v>
      </c>
      <c r="W939" s="3">
        <v>0</v>
      </c>
      <c r="X939" s="3" t="s">
        <v>4</v>
      </c>
      <c r="Y939" s="14">
        <v>2</v>
      </c>
      <c r="Z939" s="14">
        <v>1</v>
      </c>
      <c r="AA939" s="14">
        <v>0</v>
      </c>
      <c r="AB939" s="23">
        <f t="shared" si="274"/>
        <v>0</v>
      </c>
      <c r="AC939" s="3" t="s">
        <v>341</v>
      </c>
      <c r="AD939" s="25">
        <v>1</v>
      </c>
      <c r="AE939" s="20" t="str">
        <f t="shared" si="263"/>
        <v>.</v>
      </c>
      <c r="AF939" s="20" t="str">
        <f t="shared" si="264"/>
        <v>.</v>
      </c>
      <c r="AG939" s="20" t="str">
        <f t="shared" si="270"/>
        <v>.</v>
      </c>
      <c r="AH939" s="20" t="str">
        <f t="shared" si="265"/>
        <v>.</v>
      </c>
      <c r="AI939" s="20">
        <f t="shared" si="266"/>
        <v>-70.710678118654769</v>
      </c>
      <c r="AJ939" s="20">
        <f t="shared" si="267"/>
        <v>70.710678118654741</v>
      </c>
      <c r="AK939" s="20" t="str">
        <f t="shared" si="268"/>
        <v>.</v>
      </c>
      <c r="AL939" s="19">
        <v>100</v>
      </c>
      <c r="AM939" s="23">
        <f t="shared" si="269"/>
        <v>30.48</v>
      </c>
      <c r="AN939" s="19">
        <v>5.497787143782138</v>
      </c>
    </row>
    <row r="940" spans="1:40" ht="13.5" thickBot="1" x14ac:dyDescent="0.25">
      <c r="A940" s="5">
        <v>42575</v>
      </c>
      <c r="B940" s="3">
        <v>92</v>
      </c>
      <c r="C940" s="26" t="s">
        <v>359</v>
      </c>
      <c r="D940" s="6">
        <v>0.30763888888888891</v>
      </c>
      <c r="E940" s="13">
        <v>7</v>
      </c>
      <c r="F940" s="13">
        <f t="shared" si="259"/>
        <v>62.000000000000021</v>
      </c>
      <c r="G940" s="3" t="s">
        <v>4</v>
      </c>
      <c r="H940" s="3" t="s">
        <v>4</v>
      </c>
      <c r="I940" s="3">
        <v>23.3</v>
      </c>
      <c r="J940" s="20" t="str">
        <f t="shared" si="260"/>
        <v>.</v>
      </c>
      <c r="K940" s="20" t="str">
        <f t="shared" si="261"/>
        <v>.</v>
      </c>
      <c r="L940" s="20" t="str">
        <f t="shared" si="272"/>
        <v>.</v>
      </c>
      <c r="M940" s="3">
        <v>315</v>
      </c>
      <c r="N940" s="20" t="str">
        <f>IF(B940=B939, N939, IF(M940=".",".",IF(M940&lt;22.5,"N",IF(M940&lt;67.5,"NE",IF(M940&lt;112.5,"E",IF(M940&lt;157.5,"SE",IF(M940&lt;202.5,"S",IF(M940&lt;247.5,"SW",IF(M940&lt;292.5,"W",IF(M940&lt;337.5,"NW","N"))))))))))</f>
        <v>SE</v>
      </c>
      <c r="O940" s="20" t="str">
        <f t="shared" si="262"/>
        <v>.</v>
      </c>
      <c r="P940" s="20" t="str">
        <f t="shared" si="273"/>
        <v>.</v>
      </c>
      <c r="Q940" s="21">
        <f t="shared" si="275"/>
        <v>0</v>
      </c>
      <c r="R940" s="21">
        <f t="shared" si="276"/>
        <v>0</v>
      </c>
      <c r="S940" s="8">
        <v>0</v>
      </c>
      <c r="T940" s="21" t="s">
        <v>4</v>
      </c>
      <c r="U940" s="21" t="str">
        <f t="shared" si="271"/>
        <v>.</v>
      </c>
      <c r="V940" s="3" t="s">
        <v>7</v>
      </c>
      <c r="W940" s="3">
        <v>0</v>
      </c>
      <c r="X940" s="3" t="s">
        <v>187</v>
      </c>
      <c r="Y940" s="14">
        <v>2</v>
      </c>
      <c r="Z940" s="14">
        <v>1</v>
      </c>
      <c r="AA940" s="14">
        <v>0</v>
      </c>
      <c r="AB940" s="23">
        <f t="shared" si="274"/>
        <v>0</v>
      </c>
      <c r="AC940" s="3" t="s">
        <v>341</v>
      </c>
      <c r="AD940" s="25">
        <v>1</v>
      </c>
      <c r="AE940" s="20">
        <f t="shared" si="263"/>
        <v>0</v>
      </c>
      <c r="AF940" s="20">
        <f t="shared" si="264"/>
        <v>0</v>
      </c>
      <c r="AG940" s="20">
        <f t="shared" si="270"/>
        <v>1</v>
      </c>
      <c r="AH940" s="20">
        <f t="shared" si="265"/>
        <v>0</v>
      </c>
      <c r="AI940" s="20">
        <f t="shared" si="266"/>
        <v>-70.710678118654769</v>
      </c>
      <c r="AJ940" s="20">
        <f t="shared" si="267"/>
        <v>70.710678118654741</v>
      </c>
      <c r="AK940" s="20">
        <f t="shared" si="268"/>
        <v>0</v>
      </c>
      <c r="AL940" s="19">
        <v>100</v>
      </c>
      <c r="AM940" s="23">
        <f t="shared" si="269"/>
        <v>30.48</v>
      </c>
      <c r="AN940" s="19">
        <v>5.497787143782138</v>
      </c>
    </row>
    <row r="941" spans="1:40" ht="13.5" thickBot="1" x14ac:dyDescent="0.25">
      <c r="A941" s="5">
        <v>42575</v>
      </c>
      <c r="B941" s="3">
        <v>92</v>
      </c>
      <c r="C941" s="26" t="s">
        <v>359</v>
      </c>
      <c r="D941" s="6">
        <v>0.3430555555555555</v>
      </c>
      <c r="E941" s="13">
        <v>8</v>
      </c>
      <c r="F941" s="13">
        <f t="shared" si="259"/>
        <v>112.99999999999991</v>
      </c>
      <c r="G941" s="3" t="s">
        <v>4</v>
      </c>
      <c r="H941" s="3" t="s">
        <v>4</v>
      </c>
      <c r="I941" s="3">
        <v>22.6</v>
      </c>
      <c r="J941" s="20" t="str">
        <f t="shared" si="260"/>
        <v>.</v>
      </c>
      <c r="K941" s="20" t="str">
        <f t="shared" si="261"/>
        <v>.</v>
      </c>
      <c r="L941" s="20" t="str">
        <f t="shared" si="272"/>
        <v>.</v>
      </c>
      <c r="M941" s="3">
        <v>315</v>
      </c>
      <c r="N941" s="20" t="str">
        <f>IF(B941=B941, N940, IF(M941=".",".",IF(M941&lt;22.5,"N",IF(M941&lt;67.5,"NE",IF(M941&lt;112.5,"E",IF(M941&lt;157.5,"SE",IF(M941&lt;202.5,"S",IF(M941&lt;247.5,"SW",IF(M941&lt;292.5,"W",IF(M941&lt;337.5,"NW","N"))))))))))</f>
        <v>SE</v>
      </c>
      <c r="O941" s="20" t="str">
        <f t="shared" si="262"/>
        <v>.</v>
      </c>
      <c r="P941" s="20" t="str">
        <f t="shared" si="273"/>
        <v>.</v>
      </c>
      <c r="Q941" s="21">
        <f t="shared" si="275"/>
        <v>0</v>
      </c>
      <c r="R941" s="21">
        <f t="shared" si="276"/>
        <v>0</v>
      </c>
      <c r="S941" s="8">
        <v>0</v>
      </c>
      <c r="T941" s="21" t="s">
        <v>4</v>
      </c>
      <c r="U941" s="21" t="str">
        <f t="shared" si="271"/>
        <v>.</v>
      </c>
      <c r="V941" s="3" t="s">
        <v>7</v>
      </c>
      <c r="W941" s="3">
        <v>0.4</v>
      </c>
      <c r="X941" s="3" t="s">
        <v>108</v>
      </c>
      <c r="Y941" s="14">
        <v>2</v>
      </c>
      <c r="Z941" s="14">
        <v>1</v>
      </c>
      <c r="AA941" s="14">
        <v>0</v>
      </c>
      <c r="AB941" s="23">
        <f t="shared" si="274"/>
        <v>0</v>
      </c>
      <c r="AC941" s="3" t="s">
        <v>341</v>
      </c>
      <c r="AD941" s="25">
        <v>1</v>
      </c>
      <c r="AE941" s="20">
        <f t="shared" si="263"/>
        <v>0</v>
      </c>
      <c r="AF941" s="20">
        <f t="shared" si="264"/>
        <v>0</v>
      </c>
      <c r="AG941" s="20">
        <f t="shared" si="270"/>
        <v>1</v>
      </c>
      <c r="AH941" s="20">
        <f t="shared" si="265"/>
        <v>0</v>
      </c>
      <c r="AI941" s="20">
        <f t="shared" si="266"/>
        <v>-70.710678118654769</v>
      </c>
      <c r="AJ941" s="20">
        <f t="shared" si="267"/>
        <v>70.710678118654741</v>
      </c>
      <c r="AK941" s="20">
        <f t="shared" si="268"/>
        <v>0</v>
      </c>
      <c r="AL941" s="19">
        <v>100</v>
      </c>
      <c r="AM941" s="23">
        <f t="shared" si="269"/>
        <v>30.48</v>
      </c>
      <c r="AN941" s="19">
        <v>5.497787143782138</v>
      </c>
    </row>
    <row r="942" spans="1:40" ht="13.5" thickBot="1" x14ac:dyDescent="0.25">
      <c r="A942" s="5">
        <v>42575</v>
      </c>
      <c r="B942" s="3">
        <v>92</v>
      </c>
      <c r="C942" s="26" t="s">
        <v>359</v>
      </c>
      <c r="D942" s="6">
        <v>0.38125000000000003</v>
      </c>
      <c r="E942" s="13">
        <v>9</v>
      </c>
      <c r="F942" s="13">
        <f t="shared" si="259"/>
        <v>168.00000000000006</v>
      </c>
      <c r="G942" s="3" t="s">
        <v>4</v>
      </c>
      <c r="H942" s="3" t="s">
        <v>4</v>
      </c>
      <c r="I942" s="3">
        <v>24.1</v>
      </c>
      <c r="J942" s="20" t="str">
        <f t="shared" si="260"/>
        <v>.</v>
      </c>
      <c r="K942" s="20" t="str">
        <f t="shared" si="261"/>
        <v>.</v>
      </c>
      <c r="L942" s="20" t="str">
        <f t="shared" si="272"/>
        <v>.</v>
      </c>
      <c r="M942" s="3">
        <v>315</v>
      </c>
      <c r="N942" s="20" t="str">
        <f>IF(B942=B941, N941, IF(M942=".",".",IF(M942&lt;22.5,"N",IF(M942&lt;67.5,"NE",IF(M942&lt;112.5,"E",IF(M942&lt;157.5,"SE",IF(M942&lt;202.5,"S",IF(M942&lt;247.5,"SW",IF(M942&lt;292.5,"W",IF(M942&lt;337.5,"NW","N"))))))))))</f>
        <v>SE</v>
      </c>
      <c r="O942" s="20" t="str">
        <f t="shared" si="262"/>
        <v>.</v>
      </c>
      <c r="P942" s="20" t="str">
        <f t="shared" si="273"/>
        <v>.</v>
      </c>
      <c r="Q942" s="21">
        <f t="shared" si="275"/>
        <v>0</v>
      </c>
      <c r="R942" s="21">
        <f t="shared" si="276"/>
        <v>0</v>
      </c>
      <c r="S942" s="8">
        <v>0</v>
      </c>
      <c r="T942" s="21" t="s">
        <v>4</v>
      </c>
      <c r="U942" s="21" t="str">
        <f t="shared" si="271"/>
        <v>.</v>
      </c>
      <c r="V942" s="3" t="s">
        <v>7</v>
      </c>
      <c r="W942" s="3">
        <v>0</v>
      </c>
      <c r="X942" s="3" t="s">
        <v>178</v>
      </c>
      <c r="Y942" s="14">
        <v>2</v>
      </c>
      <c r="Z942" s="14">
        <v>1</v>
      </c>
      <c r="AA942" s="14">
        <v>0</v>
      </c>
      <c r="AB942" s="23">
        <f t="shared" si="274"/>
        <v>0</v>
      </c>
      <c r="AC942" s="3" t="s">
        <v>341</v>
      </c>
      <c r="AD942" s="25">
        <v>1</v>
      </c>
      <c r="AE942" s="20">
        <f t="shared" si="263"/>
        <v>0</v>
      </c>
      <c r="AF942" s="20">
        <f t="shared" si="264"/>
        <v>0</v>
      </c>
      <c r="AG942" s="20">
        <f t="shared" si="270"/>
        <v>1</v>
      </c>
      <c r="AH942" s="20">
        <f t="shared" si="265"/>
        <v>0</v>
      </c>
      <c r="AI942" s="20">
        <f t="shared" si="266"/>
        <v>-70.710678118654769</v>
      </c>
      <c r="AJ942" s="20">
        <f t="shared" si="267"/>
        <v>70.710678118654741</v>
      </c>
      <c r="AK942" s="20">
        <f t="shared" si="268"/>
        <v>0</v>
      </c>
      <c r="AL942" s="19">
        <v>100</v>
      </c>
      <c r="AM942" s="23">
        <f t="shared" si="269"/>
        <v>30.48</v>
      </c>
      <c r="AN942" s="19">
        <v>5.497787143782138</v>
      </c>
    </row>
    <row r="943" spans="1:40" ht="13.5" thickBot="1" x14ac:dyDescent="0.25">
      <c r="A943" s="5">
        <v>42575</v>
      </c>
      <c r="B943" s="3">
        <v>92</v>
      </c>
      <c r="C943" s="26" t="s">
        <v>359</v>
      </c>
      <c r="D943" s="6">
        <v>0.42291666666666666</v>
      </c>
      <c r="E943" s="13">
        <v>10</v>
      </c>
      <c r="F943" s="13">
        <f t="shared" si="259"/>
        <v>228</v>
      </c>
      <c r="G943" s="3" t="s">
        <v>4</v>
      </c>
      <c r="H943" s="3" t="s">
        <v>4</v>
      </c>
      <c r="I943" s="3">
        <v>24.2</v>
      </c>
      <c r="J943" s="20" t="str">
        <f t="shared" si="260"/>
        <v>.</v>
      </c>
      <c r="K943" s="20" t="str">
        <f t="shared" si="261"/>
        <v>.</v>
      </c>
      <c r="L943" s="20" t="str">
        <f t="shared" si="272"/>
        <v>.</v>
      </c>
      <c r="M943" s="3">
        <v>315</v>
      </c>
      <c r="N943" s="20" t="str">
        <f>IF(B943=B943, N942, IF(M943=".",".",IF(M943&lt;22.5,"N",IF(M943&lt;67.5,"NE",IF(M943&lt;112.5,"E",IF(M943&lt;157.5,"SE",IF(M943&lt;202.5,"S",IF(M943&lt;247.5,"SW",IF(M943&lt;292.5,"W",IF(M943&lt;337.5,"NW","N"))))))))))</f>
        <v>SE</v>
      </c>
      <c r="O943" s="20" t="str">
        <f t="shared" si="262"/>
        <v>.</v>
      </c>
      <c r="P943" s="20" t="str">
        <f t="shared" si="273"/>
        <v>.</v>
      </c>
      <c r="Q943" s="21">
        <f t="shared" si="275"/>
        <v>0</v>
      </c>
      <c r="R943" s="21">
        <f t="shared" si="276"/>
        <v>0</v>
      </c>
      <c r="S943" s="8">
        <v>0</v>
      </c>
      <c r="T943" s="21" t="s">
        <v>4</v>
      </c>
      <c r="U943" s="21" t="str">
        <f t="shared" si="271"/>
        <v>.</v>
      </c>
      <c r="V943" s="3" t="s">
        <v>7</v>
      </c>
      <c r="W943" s="3">
        <v>1</v>
      </c>
      <c r="X943" s="3" t="s">
        <v>4</v>
      </c>
      <c r="Y943" s="14">
        <v>2</v>
      </c>
      <c r="Z943" s="14">
        <v>1</v>
      </c>
      <c r="AA943" s="14">
        <v>0</v>
      </c>
      <c r="AB943" s="23">
        <f t="shared" si="274"/>
        <v>0</v>
      </c>
      <c r="AC943" s="3" t="s">
        <v>341</v>
      </c>
      <c r="AD943" s="25">
        <v>1</v>
      </c>
      <c r="AE943" s="20">
        <f t="shared" si="263"/>
        <v>0</v>
      </c>
      <c r="AF943" s="20">
        <f t="shared" si="264"/>
        <v>0</v>
      </c>
      <c r="AG943" s="20">
        <f t="shared" si="270"/>
        <v>1</v>
      </c>
      <c r="AH943" s="20">
        <f t="shared" si="265"/>
        <v>0</v>
      </c>
      <c r="AI943" s="20">
        <f t="shared" si="266"/>
        <v>-70.710678118654769</v>
      </c>
      <c r="AJ943" s="20">
        <f t="shared" si="267"/>
        <v>70.710678118654741</v>
      </c>
      <c r="AK943" s="20">
        <f t="shared" si="268"/>
        <v>0</v>
      </c>
      <c r="AL943" s="19">
        <v>100</v>
      </c>
      <c r="AM943" s="23">
        <f t="shared" si="269"/>
        <v>30.48</v>
      </c>
      <c r="AN943" s="19">
        <v>5.497787143782138</v>
      </c>
    </row>
    <row r="944" spans="1:40" ht="13.5" thickBot="1" x14ac:dyDescent="0.25">
      <c r="A944" s="5">
        <v>42575</v>
      </c>
      <c r="B944" s="3">
        <v>92</v>
      </c>
      <c r="C944" s="26" t="s">
        <v>359</v>
      </c>
      <c r="D944" s="6">
        <v>0.46736111111111112</v>
      </c>
      <c r="E944" s="13">
        <v>11</v>
      </c>
      <c r="F944" s="13">
        <f t="shared" si="259"/>
        <v>292</v>
      </c>
      <c r="G944" s="3" t="s">
        <v>4</v>
      </c>
      <c r="H944" s="3" t="s">
        <v>4</v>
      </c>
      <c r="I944" s="3">
        <v>24.3</v>
      </c>
      <c r="J944" s="20" t="str">
        <f t="shared" si="260"/>
        <v>.</v>
      </c>
      <c r="K944" s="20" t="str">
        <f t="shared" si="261"/>
        <v>.</v>
      </c>
      <c r="L944" s="20" t="str">
        <f t="shared" si="272"/>
        <v>.</v>
      </c>
      <c r="M944" s="3">
        <v>315</v>
      </c>
      <c r="N944" s="20" t="str">
        <f>IF(B944=B943, N943, IF(M944=".",".",IF(M944&lt;22.5,"N",IF(M944&lt;67.5,"NE",IF(M944&lt;112.5,"E",IF(M944&lt;157.5,"SE",IF(M944&lt;202.5,"S",IF(M944&lt;247.5,"SW",IF(M944&lt;292.5,"W",IF(M944&lt;337.5,"NW","N"))))))))))</f>
        <v>SE</v>
      </c>
      <c r="O944" s="20" t="str">
        <f t="shared" si="262"/>
        <v>.</v>
      </c>
      <c r="P944" s="20" t="str">
        <f t="shared" si="273"/>
        <v>.</v>
      </c>
      <c r="Q944" s="21">
        <f t="shared" si="275"/>
        <v>0</v>
      </c>
      <c r="R944" s="21">
        <f t="shared" si="276"/>
        <v>0</v>
      </c>
      <c r="S944" s="8">
        <v>0</v>
      </c>
      <c r="T944" s="21" t="s">
        <v>4</v>
      </c>
      <c r="U944" s="21" t="str">
        <f t="shared" si="271"/>
        <v>.</v>
      </c>
      <c r="V944" s="3" t="s">
        <v>7</v>
      </c>
      <c r="W944" s="3">
        <v>0.3</v>
      </c>
      <c r="X944" s="3" t="s">
        <v>236</v>
      </c>
      <c r="Y944" s="14">
        <v>2</v>
      </c>
      <c r="Z944" s="14">
        <v>1</v>
      </c>
      <c r="AA944" s="14">
        <v>0</v>
      </c>
      <c r="AB944" s="23">
        <f t="shared" si="274"/>
        <v>0</v>
      </c>
      <c r="AC944" s="3" t="s">
        <v>341</v>
      </c>
      <c r="AD944" s="25">
        <v>1</v>
      </c>
      <c r="AE944" s="20">
        <f t="shared" si="263"/>
        <v>0</v>
      </c>
      <c r="AF944" s="20">
        <f t="shared" si="264"/>
        <v>0</v>
      </c>
      <c r="AG944" s="20">
        <f t="shared" si="270"/>
        <v>1</v>
      </c>
      <c r="AH944" s="20">
        <f t="shared" si="265"/>
        <v>0</v>
      </c>
      <c r="AI944" s="20">
        <f t="shared" si="266"/>
        <v>-70.710678118654769</v>
      </c>
      <c r="AJ944" s="20">
        <f t="shared" si="267"/>
        <v>70.710678118654741</v>
      </c>
      <c r="AK944" s="20">
        <f t="shared" si="268"/>
        <v>0</v>
      </c>
      <c r="AL944" s="19">
        <v>100</v>
      </c>
      <c r="AM944" s="23">
        <f t="shared" si="269"/>
        <v>30.48</v>
      </c>
      <c r="AN944" s="19">
        <v>5.497787143782138</v>
      </c>
    </row>
    <row r="945" spans="1:40" ht="13.5" thickBot="1" x14ac:dyDescent="0.25">
      <c r="A945" s="5">
        <v>42575</v>
      </c>
      <c r="B945" s="3">
        <v>92</v>
      </c>
      <c r="C945" s="26" t="s">
        <v>359</v>
      </c>
      <c r="D945" s="6">
        <v>0.50694444444444442</v>
      </c>
      <c r="E945" s="13">
        <v>12</v>
      </c>
      <c r="F945" s="13">
        <f t="shared" si="259"/>
        <v>348.99999999999994</v>
      </c>
      <c r="G945" s="3" t="s">
        <v>4</v>
      </c>
      <c r="H945" s="3" t="s">
        <v>4</v>
      </c>
      <c r="I945" s="3">
        <v>25.7</v>
      </c>
      <c r="J945" s="20" t="str">
        <f t="shared" si="260"/>
        <v>.</v>
      </c>
      <c r="K945" s="20" t="str">
        <f t="shared" si="261"/>
        <v>.</v>
      </c>
      <c r="L945" s="20" t="str">
        <f t="shared" si="272"/>
        <v>.</v>
      </c>
      <c r="M945" s="3">
        <v>315</v>
      </c>
      <c r="N945" s="20" t="str">
        <f>IF(B945=B945, N944, IF(M945=".",".",IF(M945&lt;22.5,"N",IF(M945&lt;67.5,"NE",IF(M945&lt;112.5,"E",IF(M945&lt;157.5,"SE",IF(M945&lt;202.5,"S",IF(M945&lt;247.5,"SW",IF(M945&lt;292.5,"W",IF(M945&lt;337.5,"NW","N"))))))))))</f>
        <v>SE</v>
      </c>
      <c r="O945" s="20" t="str">
        <f t="shared" si="262"/>
        <v>.</v>
      </c>
      <c r="P945" s="20" t="str">
        <f t="shared" si="273"/>
        <v>.</v>
      </c>
      <c r="Q945" s="21">
        <f t="shared" si="275"/>
        <v>0</v>
      </c>
      <c r="R945" s="21">
        <f t="shared" si="276"/>
        <v>0</v>
      </c>
      <c r="S945" s="8">
        <v>0</v>
      </c>
      <c r="T945" s="21" t="s">
        <v>4</v>
      </c>
      <c r="U945" s="21" t="str">
        <f t="shared" si="271"/>
        <v>.</v>
      </c>
      <c r="V945" s="3" t="s">
        <v>7</v>
      </c>
      <c r="W945" s="3">
        <v>0</v>
      </c>
      <c r="X945" s="3" t="s">
        <v>239</v>
      </c>
      <c r="Y945" s="14">
        <v>2</v>
      </c>
      <c r="Z945" s="14">
        <v>1</v>
      </c>
      <c r="AA945" s="14">
        <v>0</v>
      </c>
      <c r="AB945" s="23">
        <f t="shared" si="274"/>
        <v>0</v>
      </c>
      <c r="AC945" s="3" t="s">
        <v>341</v>
      </c>
      <c r="AD945" s="25">
        <v>1</v>
      </c>
      <c r="AE945" s="20">
        <f t="shared" si="263"/>
        <v>0</v>
      </c>
      <c r="AF945" s="20">
        <f t="shared" si="264"/>
        <v>0</v>
      </c>
      <c r="AG945" s="20">
        <f t="shared" si="270"/>
        <v>1</v>
      </c>
      <c r="AH945" s="20">
        <f t="shared" si="265"/>
        <v>0</v>
      </c>
      <c r="AI945" s="20">
        <f t="shared" si="266"/>
        <v>-70.710678118654769</v>
      </c>
      <c r="AJ945" s="20">
        <f t="shared" si="267"/>
        <v>70.710678118654741</v>
      </c>
      <c r="AK945" s="20">
        <f t="shared" si="268"/>
        <v>0</v>
      </c>
      <c r="AL945" s="19">
        <v>100</v>
      </c>
      <c r="AM945" s="23">
        <f t="shared" si="269"/>
        <v>30.48</v>
      </c>
      <c r="AN945" s="19">
        <v>5.497787143782138</v>
      </c>
    </row>
    <row r="946" spans="1:40" ht="13.5" thickBot="1" x14ac:dyDescent="0.25">
      <c r="A946" s="5">
        <v>42575</v>
      </c>
      <c r="B946" s="3">
        <v>92</v>
      </c>
      <c r="C946" s="26" t="s">
        <v>359</v>
      </c>
      <c r="D946" s="6">
        <v>0.5625</v>
      </c>
      <c r="E946" s="13">
        <v>13</v>
      </c>
      <c r="F946" s="13">
        <f t="shared" si="259"/>
        <v>429</v>
      </c>
      <c r="G946" s="3" t="s">
        <v>4</v>
      </c>
      <c r="H946" s="3" t="s">
        <v>4</v>
      </c>
      <c r="I946" s="3">
        <v>32.1</v>
      </c>
      <c r="J946" s="20" t="str">
        <f t="shared" si="260"/>
        <v>.</v>
      </c>
      <c r="K946" s="20" t="str">
        <f t="shared" si="261"/>
        <v>.</v>
      </c>
      <c r="L946" s="20" t="str">
        <f t="shared" si="272"/>
        <v>.</v>
      </c>
      <c r="M946" s="3">
        <v>315</v>
      </c>
      <c r="N946" s="20" t="str">
        <f>IF(B946=B945, N945, IF(M946=".",".",IF(M946&lt;22.5,"N",IF(M946&lt;67.5,"NE",IF(M946&lt;112.5,"E",IF(M946&lt;157.5,"SE",IF(M946&lt;202.5,"S",IF(M946&lt;247.5,"SW",IF(M946&lt;292.5,"W",IF(M946&lt;337.5,"NW","N"))))))))))</f>
        <v>SE</v>
      </c>
      <c r="O946" s="20" t="str">
        <f t="shared" si="262"/>
        <v>.</v>
      </c>
      <c r="P946" s="20" t="str">
        <f t="shared" si="273"/>
        <v>.</v>
      </c>
      <c r="Q946" s="21">
        <f t="shared" si="275"/>
        <v>0</v>
      </c>
      <c r="R946" s="21">
        <f t="shared" si="276"/>
        <v>0</v>
      </c>
      <c r="S946" s="8">
        <v>0</v>
      </c>
      <c r="T946" s="21">
        <f>SQRT((AJ946-AJ939)^2+(AI946-AI939)^2)</f>
        <v>0</v>
      </c>
      <c r="U946" s="21">
        <f t="shared" si="271"/>
        <v>0</v>
      </c>
      <c r="V946" s="3" t="s">
        <v>7</v>
      </c>
      <c r="W946" s="3">
        <v>2.4</v>
      </c>
      <c r="X946" s="3" t="s">
        <v>239</v>
      </c>
      <c r="Y946" s="14">
        <v>2</v>
      </c>
      <c r="Z946" s="14">
        <v>1</v>
      </c>
      <c r="AA946" s="14">
        <v>0</v>
      </c>
      <c r="AB946" s="23">
        <f t="shared" si="274"/>
        <v>0</v>
      </c>
      <c r="AC946" s="3" t="s">
        <v>341</v>
      </c>
      <c r="AD946" s="25">
        <v>1</v>
      </c>
      <c r="AE946" s="20">
        <f t="shared" si="263"/>
        <v>0</v>
      </c>
      <c r="AF946" s="20">
        <f t="shared" si="264"/>
        <v>0</v>
      </c>
      <c r="AG946" s="20">
        <f t="shared" si="270"/>
        <v>1</v>
      </c>
      <c r="AH946" s="20">
        <f t="shared" si="265"/>
        <v>0</v>
      </c>
      <c r="AI946" s="20">
        <f t="shared" si="266"/>
        <v>-70.710678118654769</v>
      </c>
      <c r="AJ946" s="20">
        <f t="shared" si="267"/>
        <v>70.710678118654741</v>
      </c>
      <c r="AK946" s="20">
        <f t="shared" si="268"/>
        <v>0</v>
      </c>
      <c r="AL946" s="19">
        <v>100</v>
      </c>
      <c r="AM946" s="23">
        <f t="shared" si="269"/>
        <v>30.48</v>
      </c>
      <c r="AN946" s="19">
        <v>5.497787143782138</v>
      </c>
    </row>
    <row r="947" spans="1:40" ht="13.5" thickBot="1" x14ac:dyDescent="0.25">
      <c r="A947" s="5">
        <v>42575</v>
      </c>
      <c r="B947" s="3">
        <v>92</v>
      </c>
      <c r="C947" s="26" t="s">
        <v>359</v>
      </c>
      <c r="D947" s="6">
        <v>0.58888888888888891</v>
      </c>
      <c r="E947" s="13">
        <v>14</v>
      </c>
      <c r="F947" s="13">
        <f t="shared" si="259"/>
        <v>467</v>
      </c>
      <c r="G947" s="3" t="s">
        <v>4</v>
      </c>
      <c r="H947" s="3" t="s">
        <v>4</v>
      </c>
      <c r="I947" s="3" t="s">
        <v>4</v>
      </c>
      <c r="J947" s="20" t="str">
        <f t="shared" si="260"/>
        <v>.</v>
      </c>
      <c r="K947" s="20" t="str">
        <f t="shared" si="261"/>
        <v>.</v>
      </c>
      <c r="L947" s="20" t="str">
        <f t="shared" si="272"/>
        <v>.</v>
      </c>
      <c r="M947" s="3" t="s">
        <v>4</v>
      </c>
      <c r="N947" s="20" t="str">
        <f>IF(B947=B946, N946, IF(M947=".",".",IF(M947&lt;22.5,"N",IF(M947&lt;67.5,"NE",IF(M947&lt;112.5,"E",IF(M947&lt;157.5,"SE",IF(M947&lt;202.5,"S",IF(M947&lt;247.5,"SW",IF(M947&lt;292.5,"W",IF(M947&lt;337.5,"NW","N"))))))))))</f>
        <v>SE</v>
      </c>
      <c r="O947" s="20" t="str">
        <f t="shared" si="262"/>
        <v>.</v>
      </c>
      <c r="P947" s="20" t="str">
        <f t="shared" si="273"/>
        <v>.</v>
      </c>
      <c r="Q947" s="21" t="str">
        <f t="shared" si="275"/>
        <v>.</v>
      </c>
      <c r="R947" s="21" t="str">
        <f t="shared" si="276"/>
        <v>.</v>
      </c>
      <c r="S947" s="8" t="s">
        <v>4</v>
      </c>
      <c r="T947" s="21" t="s">
        <v>4</v>
      </c>
      <c r="U947" s="21" t="str">
        <f t="shared" si="271"/>
        <v>.</v>
      </c>
      <c r="V947" s="3" t="s">
        <v>4</v>
      </c>
      <c r="W947" s="3">
        <v>3.4</v>
      </c>
      <c r="X947" s="3" t="s">
        <v>4</v>
      </c>
      <c r="Y947" s="14">
        <v>2</v>
      </c>
      <c r="Z947" s="14">
        <v>1</v>
      </c>
      <c r="AA947" s="14">
        <v>0</v>
      </c>
      <c r="AB947" s="23">
        <f t="shared" si="274"/>
        <v>0</v>
      </c>
      <c r="AC947" s="3" t="s">
        <v>341</v>
      </c>
      <c r="AD947" s="25">
        <v>1</v>
      </c>
      <c r="AE947" s="20" t="str">
        <f t="shared" si="263"/>
        <v>.</v>
      </c>
      <c r="AF947" s="20" t="str">
        <f t="shared" si="264"/>
        <v>.</v>
      </c>
      <c r="AG947" s="20" t="str">
        <f t="shared" si="270"/>
        <v>.</v>
      </c>
      <c r="AH947" s="20" t="str">
        <f t="shared" si="265"/>
        <v>.</v>
      </c>
      <c r="AI947" s="20" t="str">
        <f t="shared" si="266"/>
        <v>.</v>
      </c>
      <c r="AJ947" s="20" t="str">
        <f t="shared" si="267"/>
        <v>.</v>
      </c>
      <c r="AK947" s="20" t="str">
        <f t="shared" si="268"/>
        <v>.</v>
      </c>
      <c r="AL947" s="19" t="s">
        <v>4</v>
      </c>
      <c r="AM947" s="23" t="str">
        <f t="shared" si="269"/>
        <v>.</v>
      </c>
      <c r="AN947" s="19" t="s">
        <v>4</v>
      </c>
    </row>
    <row r="948" spans="1:40" ht="13.5" thickBot="1" x14ac:dyDescent="0.25">
      <c r="A948" s="5">
        <v>42575</v>
      </c>
      <c r="B948" s="3">
        <v>92</v>
      </c>
      <c r="C948" s="26" t="s">
        <v>359</v>
      </c>
      <c r="D948" s="6">
        <v>0.63124999999999998</v>
      </c>
      <c r="E948" s="13">
        <v>15</v>
      </c>
      <c r="F948" s="13">
        <f t="shared" si="259"/>
        <v>528</v>
      </c>
      <c r="G948" s="3" t="s">
        <v>4</v>
      </c>
      <c r="H948" s="3" t="s">
        <v>4</v>
      </c>
      <c r="I948" s="3" t="s">
        <v>4</v>
      </c>
      <c r="J948" s="20" t="str">
        <f t="shared" si="260"/>
        <v>.</v>
      </c>
      <c r="K948" s="20" t="str">
        <f t="shared" si="261"/>
        <v>.</v>
      </c>
      <c r="L948" s="20" t="str">
        <f t="shared" si="272"/>
        <v>.</v>
      </c>
      <c r="M948" s="3" t="s">
        <v>4</v>
      </c>
      <c r="N948" s="20" t="str">
        <f>IF(B948=B948, N947, IF(M948=".",".",IF(M948&lt;22.5,"N",IF(M948&lt;67.5,"NE",IF(M948&lt;112.5,"E",IF(M948&lt;157.5,"SE",IF(M948&lt;202.5,"S",IF(M948&lt;247.5,"SW",IF(M948&lt;292.5,"W",IF(M948&lt;337.5,"NW","N"))))))))))</f>
        <v>SE</v>
      </c>
      <c r="O948" s="20" t="str">
        <f t="shared" si="262"/>
        <v>.</v>
      </c>
      <c r="P948" s="20" t="str">
        <f t="shared" si="273"/>
        <v>.</v>
      </c>
      <c r="Q948" s="21" t="str">
        <f t="shared" si="275"/>
        <v>.</v>
      </c>
      <c r="R948" s="21" t="str">
        <f t="shared" si="276"/>
        <v>.</v>
      </c>
      <c r="S948" s="8" t="s">
        <v>4</v>
      </c>
      <c r="T948" s="21" t="s">
        <v>4</v>
      </c>
      <c r="U948" s="21" t="str">
        <f t="shared" si="271"/>
        <v>.</v>
      </c>
      <c r="V948" s="3" t="s">
        <v>4</v>
      </c>
      <c r="W948" s="3">
        <v>1.9</v>
      </c>
      <c r="X948" s="3" t="s">
        <v>67</v>
      </c>
      <c r="Y948" s="14" t="s">
        <v>4</v>
      </c>
      <c r="Z948" s="14" t="s">
        <v>4</v>
      </c>
      <c r="AA948" s="14" t="s">
        <v>4</v>
      </c>
      <c r="AB948" s="23" t="str">
        <f t="shared" si="274"/>
        <v>.</v>
      </c>
      <c r="AC948" s="3" t="s">
        <v>341</v>
      </c>
      <c r="AD948" s="25">
        <v>1</v>
      </c>
      <c r="AE948" s="20" t="str">
        <f t="shared" si="263"/>
        <v>.</v>
      </c>
      <c r="AF948" s="20" t="str">
        <f t="shared" si="264"/>
        <v>.</v>
      </c>
      <c r="AG948" s="20" t="str">
        <f t="shared" si="270"/>
        <v>.</v>
      </c>
      <c r="AH948" s="20" t="str">
        <f t="shared" si="265"/>
        <v>.</v>
      </c>
      <c r="AI948" s="20" t="str">
        <f t="shared" si="266"/>
        <v>.</v>
      </c>
      <c r="AJ948" s="20" t="str">
        <f t="shared" si="267"/>
        <v>.</v>
      </c>
      <c r="AK948" s="20" t="str">
        <f t="shared" si="268"/>
        <v>.</v>
      </c>
      <c r="AL948" s="19" t="s">
        <v>4</v>
      </c>
      <c r="AM948" s="23" t="str">
        <f t="shared" si="269"/>
        <v>.</v>
      </c>
      <c r="AN948" s="19" t="s">
        <v>4</v>
      </c>
    </row>
    <row r="949" spans="1:40" ht="13.5" thickBot="1" x14ac:dyDescent="0.25">
      <c r="A949" s="5">
        <v>42575</v>
      </c>
      <c r="B949" s="3">
        <v>92</v>
      </c>
      <c r="C949" s="26" t="s">
        <v>359</v>
      </c>
      <c r="D949" s="6">
        <v>0.66875000000000007</v>
      </c>
      <c r="E949" s="13">
        <v>16</v>
      </c>
      <c r="F949" s="13">
        <f t="shared" si="259"/>
        <v>582.00000000000011</v>
      </c>
      <c r="G949" s="3" t="s">
        <v>4</v>
      </c>
      <c r="H949" s="3" t="s">
        <v>4</v>
      </c>
      <c r="I949" s="3" t="s">
        <v>4</v>
      </c>
      <c r="J949" s="20" t="str">
        <f t="shared" si="260"/>
        <v>.</v>
      </c>
      <c r="K949" s="20" t="str">
        <f t="shared" si="261"/>
        <v>.</v>
      </c>
      <c r="L949" s="20" t="str">
        <f t="shared" si="272"/>
        <v>.</v>
      </c>
      <c r="M949" s="3" t="s">
        <v>4</v>
      </c>
      <c r="N949" s="20" t="str">
        <f>IF(B949=B948, N948, IF(M949=".",".",IF(M949&lt;22.5,"N",IF(M949&lt;67.5,"NE",IF(M949&lt;112.5,"E",IF(M949&lt;157.5,"SE",IF(M949&lt;202.5,"S",IF(M949&lt;247.5,"SW",IF(M949&lt;292.5,"W",IF(M949&lt;337.5,"NW","N"))))))))))</f>
        <v>SE</v>
      </c>
      <c r="O949" s="20" t="str">
        <f t="shared" si="262"/>
        <v>.</v>
      </c>
      <c r="P949" s="20" t="str">
        <f t="shared" si="273"/>
        <v>.</v>
      </c>
      <c r="Q949" s="21" t="str">
        <f t="shared" si="275"/>
        <v>.</v>
      </c>
      <c r="R949" s="21" t="str">
        <f t="shared" si="276"/>
        <v>.</v>
      </c>
      <c r="S949" s="8" t="s">
        <v>4</v>
      </c>
      <c r="T949" s="21" t="s">
        <v>4</v>
      </c>
      <c r="U949" s="21" t="str">
        <f t="shared" si="271"/>
        <v>.</v>
      </c>
      <c r="V949" s="3" t="s">
        <v>4</v>
      </c>
      <c r="W949" s="3" t="s">
        <v>4</v>
      </c>
      <c r="X949" s="3" t="s">
        <v>67</v>
      </c>
      <c r="Y949" s="14" t="s">
        <v>4</v>
      </c>
      <c r="Z949" s="14" t="s">
        <v>4</v>
      </c>
      <c r="AA949" s="14" t="s">
        <v>4</v>
      </c>
      <c r="AB949" s="23" t="str">
        <f t="shared" si="274"/>
        <v>.</v>
      </c>
      <c r="AC949" s="3" t="s">
        <v>341</v>
      </c>
      <c r="AD949" s="25">
        <v>1</v>
      </c>
      <c r="AE949" s="20" t="str">
        <f t="shared" si="263"/>
        <v>.</v>
      </c>
      <c r="AF949" s="20" t="str">
        <f t="shared" si="264"/>
        <v>.</v>
      </c>
      <c r="AG949" s="20" t="str">
        <f t="shared" si="270"/>
        <v>.</v>
      </c>
      <c r="AH949" s="20" t="str">
        <f t="shared" si="265"/>
        <v>.</v>
      </c>
      <c r="AI949" s="20" t="str">
        <f t="shared" si="266"/>
        <v>.</v>
      </c>
      <c r="AJ949" s="20" t="str">
        <f t="shared" si="267"/>
        <v>.</v>
      </c>
      <c r="AK949" s="20" t="str">
        <f t="shared" si="268"/>
        <v>.</v>
      </c>
      <c r="AL949" s="19" t="s">
        <v>4</v>
      </c>
      <c r="AM949" s="23" t="str">
        <f t="shared" si="269"/>
        <v>.</v>
      </c>
      <c r="AN949" s="19" t="s">
        <v>4</v>
      </c>
    </row>
    <row r="950" spans="1:40" ht="13.5" thickBot="1" x14ac:dyDescent="0.25">
      <c r="A950" s="5">
        <v>42575</v>
      </c>
      <c r="B950" s="3">
        <v>94</v>
      </c>
      <c r="C950" s="26" t="s">
        <v>358</v>
      </c>
      <c r="D950" s="6">
        <v>0.25763888888888892</v>
      </c>
      <c r="E950" s="13">
        <v>6</v>
      </c>
      <c r="F950" s="13">
        <f t="shared" si="259"/>
        <v>0</v>
      </c>
      <c r="G950" s="3">
        <v>21.1</v>
      </c>
      <c r="H950" s="3" t="s">
        <v>366</v>
      </c>
      <c r="I950" s="3">
        <v>23</v>
      </c>
      <c r="J950" s="20" t="str">
        <f t="shared" si="260"/>
        <v>.</v>
      </c>
      <c r="K950" s="20" t="str">
        <f t="shared" si="261"/>
        <v>.</v>
      </c>
      <c r="L950" s="20" t="str">
        <f t="shared" si="272"/>
        <v>.</v>
      </c>
      <c r="M950" s="3">
        <v>218</v>
      </c>
      <c r="N950" s="20" t="str">
        <f>IF(B950=B950, N949, IF(M950=".",".",IF(M950&lt;22.5,"N",IF(M950&lt;67.5,"NE",IF(M950&lt;112.5,"E",IF(M950&lt;157.5,"SE",IF(M950&lt;202.5,"S",IF(M950&lt;247.5,"SW",IF(M950&lt;292.5,"W",IF(M950&lt;337.5,"NW","N"))))))))))</f>
        <v>SE</v>
      </c>
      <c r="O950" s="20" t="str">
        <f t="shared" si="262"/>
        <v>.</v>
      </c>
      <c r="P950" s="20" t="str">
        <f t="shared" si="273"/>
        <v>.</v>
      </c>
      <c r="Q950" s="21">
        <f t="shared" si="275"/>
        <v>0</v>
      </c>
      <c r="R950" s="21">
        <f t="shared" si="276"/>
        <v>0</v>
      </c>
      <c r="S950" s="8">
        <v>1</v>
      </c>
      <c r="T950" s="21" t="s">
        <v>4</v>
      </c>
      <c r="U950" s="21" t="str">
        <f t="shared" si="271"/>
        <v>.</v>
      </c>
      <c r="V950" s="3" t="s">
        <v>128</v>
      </c>
      <c r="W950" s="3">
        <v>0.4</v>
      </c>
      <c r="X950" s="3" t="s">
        <v>4</v>
      </c>
      <c r="Y950" s="14">
        <v>2</v>
      </c>
      <c r="Z950" s="14">
        <v>1</v>
      </c>
      <c r="AA950" s="14">
        <v>0</v>
      </c>
      <c r="AB950" s="23">
        <f t="shared" si="274"/>
        <v>0</v>
      </c>
      <c r="AC950" s="3" t="s">
        <v>342</v>
      </c>
      <c r="AD950" s="25">
        <v>0</v>
      </c>
      <c r="AE950" s="20" t="str">
        <f t="shared" si="263"/>
        <v>.</v>
      </c>
      <c r="AF950" s="20" t="str">
        <f t="shared" si="264"/>
        <v>.</v>
      </c>
      <c r="AG950" s="20" t="str">
        <f t="shared" si="270"/>
        <v>.</v>
      </c>
      <c r="AH950" s="20" t="str">
        <f t="shared" si="265"/>
        <v>.</v>
      </c>
      <c r="AI950" s="20">
        <f t="shared" si="266"/>
        <v>-67.722762285822398</v>
      </c>
      <c r="AJ950" s="20">
        <f t="shared" si="267"/>
        <v>-86.681182896739415</v>
      </c>
      <c r="AK950" s="20" t="str">
        <f t="shared" si="268"/>
        <v>.</v>
      </c>
      <c r="AL950" s="19">
        <v>110</v>
      </c>
      <c r="AM950" s="23">
        <f t="shared" si="269"/>
        <v>33.527999999999999</v>
      </c>
      <c r="AN950" s="19">
        <v>3.8048177693476384</v>
      </c>
    </row>
    <row r="951" spans="1:40" ht="13.5" thickBot="1" x14ac:dyDescent="0.25">
      <c r="A951" s="5">
        <v>42575</v>
      </c>
      <c r="B951" s="3">
        <v>94</v>
      </c>
      <c r="C951" s="26" t="s">
        <v>358</v>
      </c>
      <c r="D951" s="6">
        <v>0.28958333333333336</v>
      </c>
      <c r="E951" s="13">
        <v>7</v>
      </c>
      <c r="F951" s="13">
        <f t="shared" si="259"/>
        <v>46</v>
      </c>
      <c r="G951" s="3">
        <v>22.4</v>
      </c>
      <c r="H951" s="3" t="s">
        <v>366</v>
      </c>
      <c r="I951" s="3">
        <v>22.1</v>
      </c>
      <c r="J951" s="20">
        <f t="shared" si="260"/>
        <v>0.22025743142048548</v>
      </c>
      <c r="K951" s="20">
        <f t="shared" si="261"/>
        <v>347.38017877321403</v>
      </c>
      <c r="L951" s="20">
        <f>-360+((K951-MOD(M950+180,360)))</f>
        <v>-50.619821226785973</v>
      </c>
      <c r="M951" s="3">
        <v>220</v>
      </c>
      <c r="N951" s="20" t="str">
        <f>IF(B951=B950, N950, IF(M951=".",".",IF(M951&lt;22.5,"N",IF(M951&lt;67.5,"NE",IF(M951&lt;112.5,"E",IF(M951&lt;157.5,"SE",IF(M951&lt;202.5,"S",IF(M951&lt;247.5,"SW",IF(M951&lt;292.5,"W",IF(M951&lt;337.5,"NW","N"))))))))))</f>
        <v>SE</v>
      </c>
      <c r="O951" s="20" t="str">
        <f t="shared" si="262"/>
        <v>N</v>
      </c>
      <c r="P951" s="20">
        <f t="shared" si="273"/>
        <v>1</v>
      </c>
      <c r="Q951" s="21">
        <f t="shared" si="275"/>
        <v>4.8311418909494357</v>
      </c>
      <c r="R951" s="21">
        <f t="shared" si="276"/>
        <v>4.8311418909494357</v>
      </c>
      <c r="S951" s="8">
        <v>1</v>
      </c>
      <c r="T951" s="21" t="s">
        <v>4</v>
      </c>
      <c r="U951" s="21" t="str">
        <f t="shared" si="271"/>
        <v>.</v>
      </c>
      <c r="V951" s="3" t="s">
        <v>6</v>
      </c>
      <c r="W951" s="3">
        <v>1.6</v>
      </c>
      <c r="X951" s="3" t="s">
        <v>183</v>
      </c>
      <c r="Y951" s="14">
        <v>2</v>
      </c>
      <c r="Z951" s="14">
        <v>1</v>
      </c>
      <c r="AA951" s="14">
        <v>0</v>
      </c>
      <c r="AB951" s="23">
        <f t="shared" si="274"/>
        <v>0</v>
      </c>
      <c r="AC951" s="3" t="s">
        <v>342</v>
      </c>
      <c r="AD951" s="25">
        <v>0</v>
      </c>
      <c r="AE951" s="20">
        <f t="shared" si="263"/>
        <v>4.7144274830087625</v>
      </c>
      <c r="AF951" s="20">
        <f t="shared" si="264"/>
        <v>4.7144274830087625</v>
      </c>
      <c r="AG951" s="20">
        <f t="shared" si="270"/>
        <v>1</v>
      </c>
      <c r="AH951" s="20">
        <f t="shared" si="265"/>
        <v>4.8311418909494357</v>
      </c>
      <c r="AI951" s="20">
        <f t="shared" si="266"/>
        <v>-68.778274236459694</v>
      </c>
      <c r="AJ951" s="20">
        <f t="shared" si="267"/>
        <v>-81.966755413730652</v>
      </c>
      <c r="AK951" s="20">
        <f t="shared" si="268"/>
        <v>-1.0555119506372961</v>
      </c>
      <c r="AL951" s="19">
        <v>107</v>
      </c>
      <c r="AM951" s="23">
        <f t="shared" si="269"/>
        <v>32.613599999999998</v>
      </c>
      <c r="AN951" s="19">
        <v>3.839724354387525</v>
      </c>
    </row>
    <row r="952" spans="1:40" ht="13.5" thickBot="1" x14ac:dyDescent="0.25">
      <c r="A952" s="5">
        <v>42575</v>
      </c>
      <c r="B952" s="3">
        <v>94</v>
      </c>
      <c r="C952" s="26" t="s">
        <v>358</v>
      </c>
      <c r="D952" s="6">
        <v>0.33333333333333331</v>
      </c>
      <c r="E952" s="13">
        <v>8</v>
      </c>
      <c r="F952" s="13">
        <f t="shared" si="259"/>
        <v>108.99999999999994</v>
      </c>
      <c r="G952" s="3">
        <v>22.1</v>
      </c>
      <c r="H952" s="3" t="s">
        <v>366</v>
      </c>
      <c r="I952" s="3">
        <v>28.3</v>
      </c>
      <c r="J952" s="20">
        <f t="shared" si="260"/>
        <v>2.2291605824582552</v>
      </c>
      <c r="K952" s="20">
        <f t="shared" si="261"/>
        <v>127.72149323178236</v>
      </c>
      <c r="L952" s="20">
        <f t="shared" si="272"/>
        <v>-140.34131445856832</v>
      </c>
      <c r="M952" s="3">
        <v>218</v>
      </c>
      <c r="N952" s="20" t="str">
        <f>IF(B952=B952, N951, IF(M952=".",".",IF(M952&lt;22.5,"N",IF(M952&lt;67.5,"NE",IF(M952&lt;112.5,"E",IF(M952&lt;157.5,"SE",IF(M952&lt;202.5,"S",IF(M952&lt;247.5,"SW",IF(M952&lt;292.5,"W",IF(M952&lt;337.5,"NW","N"))))))))))</f>
        <v>SE</v>
      </c>
      <c r="O952" s="20" t="str">
        <f t="shared" si="262"/>
        <v>SE</v>
      </c>
      <c r="P952" s="20">
        <f t="shared" si="273"/>
        <v>4</v>
      </c>
      <c r="Q952" s="21">
        <f t="shared" si="275"/>
        <v>3.7342902639128299</v>
      </c>
      <c r="R952" s="21">
        <f t="shared" si="276"/>
        <v>8.5654321548622647</v>
      </c>
      <c r="S952" s="8">
        <v>1</v>
      </c>
      <c r="T952" s="21" t="s">
        <v>4</v>
      </c>
      <c r="U952" s="21" t="str">
        <f t="shared" si="271"/>
        <v>.</v>
      </c>
      <c r="V952" s="3" t="s">
        <v>6</v>
      </c>
      <c r="W952" s="3">
        <v>0</v>
      </c>
      <c r="X952" s="3" t="s">
        <v>4</v>
      </c>
      <c r="Y952" s="14">
        <v>2</v>
      </c>
      <c r="Z952" s="14">
        <v>1</v>
      </c>
      <c r="AA952" s="14">
        <v>0</v>
      </c>
      <c r="AB952" s="23">
        <f t="shared" si="274"/>
        <v>0</v>
      </c>
      <c r="AC952" s="3" t="s">
        <v>342</v>
      </c>
      <c r="AD952" s="25">
        <v>0</v>
      </c>
      <c r="AE952" s="20">
        <f t="shared" si="263"/>
        <v>-2.2847276856550565</v>
      </c>
      <c r="AF952" s="20">
        <f t="shared" si="264"/>
        <v>-2.2847276856550565</v>
      </c>
      <c r="AG952" s="20">
        <f t="shared" si="270"/>
        <v>1</v>
      </c>
      <c r="AH952" s="20">
        <f t="shared" si="265"/>
        <v>3.7342902639128299</v>
      </c>
      <c r="AI952" s="20">
        <f t="shared" si="266"/>
        <v>-65.824472757423663</v>
      </c>
      <c r="AJ952" s="20">
        <f t="shared" si="267"/>
        <v>-84.251483099385709</v>
      </c>
      <c r="AK952" s="20">
        <f t="shared" si="268"/>
        <v>2.9538014790360307</v>
      </c>
      <c r="AL952" s="19">
        <v>106.91666669999999</v>
      </c>
      <c r="AM952" s="23">
        <f t="shared" si="269"/>
        <v>32.588200010160001</v>
      </c>
      <c r="AN952" s="19">
        <v>3.8048177693476384</v>
      </c>
    </row>
    <row r="953" spans="1:40" ht="13.5" thickBot="1" x14ac:dyDescent="0.25">
      <c r="A953" s="5">
        <v>42575</v>
      </c>
      <c r="B953" s="3">
        <v>94</v>
      </c>
      <c r="C953" s="26" t="s">
        <v>358</v>
      </c>
      <c r="D953" s="6">
        <v>0.37222222222222223</v>
      </c>
      <c r="E953" s="13">
        <v>9</v>
      </c>
      <c r="F953" s="13">
        <f t="shared" si="259"/>
        <v>165</v>
      </c>
      <c r="G953" s="3">
        <v>24.2</v>
      </c>
      <c r="H953" s="3" t="s">
        <v>366</v>
      </c>
      <c r="I953" s="3">
        <v>22.9</v>
      </c>
      <c r="J953" s="20" t="str">
        <f t="shared" si="260"/>
        <v>.</v>
      </c>
      <c r="K953" s="20" t="str">
        <f t="shared" si="261"/>
        <v>.</v>
      </c>
      <c r="L953" s="20" t="str">
        <f t="shared" si="272"/>
        <v>.</v>
      </c>
      <c r="M953" s="3">
        <v>218</v>
      </c>
      <c r="N953" s="20" t="str">
        <f>IF(B953=B952, N952, IF(M953=".",".",IF(M953&lt;22.5,"N",IF(M953&lt;67.5,"NE",IF(M953&lt;112.5,"E",IF(M953&lt;157.5,"SE",IF(M953&lt;202.5,"S",IF(M953&lt;247.5,"SW",IF(M953&lt;292.5,"W",IF(M953&lt;337.5,"NW","N"))))))))))</f>
        <v>SE</v>
      </c>
      <c r="O953" s="20" t="str">
        <f t="shared" si="262"/>
        <v>.</v>
      </c>
      <c r="P953" s="20" t="str">
        <f t="shared" si="273"/>
        <v>.</v>
      </c>
      <c r="Q953" s="21">
        <f t="shared" si="275"/>
        <v>0</v>
      </c>
      <c r="R953" s="21">
        <f t="shared" si="276"/>
        <v>8.5654321548622647</v>
      </c>
      <c r="S953" s="8">
        <v>1</v>
      </c>
      <c r="T953" s="21" t="s">
        <v>4</v>
      </c>
      <c r="U953" s="21" t="str">
        <f t="shared" si="271"/>
        <v>.</v>
      </c>
      <c r="V953" s="3" t="s">
        <v>6</v>
      </c>
      <c r="W953" s="3">
        <v>0.3</v>
      </c>
      <c r="X953" s="3" t="s">
        <v>183</v>
      </c>
      <c r="Y953" s="14">
        <v>2</v>
      </c>
      <c r="Z953" s="14">
        <v>1</v>
      </c>
      <c r="AA953" s="14">
        <v>0</v>
      </c>
      <c r="AB953" s="23">
        <f t="shared" si="274"/>
        <v>0</v>
      </c>
      <c r="AC953" s="3" t="s">
        <v>342</v>
      </c>
      <c r="AD953" s="25">
        <v>0</v>
      </c>
      <c r="AE953" s="20">
        <f t="shared" si="263"/>
        <v>0</v>
      </c>
      <c r="AF953" s="20">
        <f t="shared" si="264"/>
        <v>0</v>
      </c>
      <c r="AG953" s="20">
        <f t="shared" si="270"/>
        <v>1</v>
      </c>
      <c r="AH953" s="20">
        <f t="shared" si="265"/>
        <v>0</v>
      </c>
      <c r="AI953" s="20">
        <f t="shared" si="266"/>
        <v>-65.824472757423663</v>
      </c>
      <c r="AJ953" s="20">
        <f t="shared" si="267"/>
        <v>-84.251483099385709</v>
      </c>
      <c r="AK953" s="20">
        <f t="shared" si="268"/>
        <v>0</v>
      </c>
      <c r="AL953" s="19">
        <v>106.91666669999999</v>
      </c>
      <c r="AM953" s="23">
        <f t="shared" si="269"/>
        <v>32.588200010160001</v>
      </c>
      <c r="AN953" s="19">
        <v>3.8048177693476384</v>
      </c>
    </row>
    <row r="954" spans="1:40" ht="13.5" thickBot="1" x14ac:dyDescent="0.25">
      <c r="A954" s="5">
        <v>42575</v>
      </c>
      <c r="B954" s="3">
        <v>94</v>
      </c>
      <c r="C954" s="26" t="s">
        <v>358</v>
      </c>
      <c r="D954" s="6">
        <v>0.4145833333333333</v>
      </c>
      <c r="E954" s="13">
        <v>10</v>
      </c>
      <c r="F954" s="13">
        <f t="shared" si="259"/>
        <v>225.99999999999994</v>
      </c>
      <c r="G954" s="3">
        <v>25.3</v>
      </c>
      <c r="H954" s="3" t="s">
        <v>366</v>
      </c>
      <c r="I954" s="3">
        <v>23.8</v>
      </c>
      <c r="J954" s="20" t="str">
        <f t="shared" si="260"/>
        <v>.</v>
      </c>
      <c r="K954" s="20" t="str">
        <f t="shared" si="261"/>
        <v>.</v>
      </c>
      <c r="L954" s="20" t="str">
        <f t="shared" si="272"/>
        <v>.</v>
      </c>
      <c r="M954" s="3">
        <v>218</v>
      </c>
      <c r="N954" s="20" t="str">
        <f>IF(B954=B954, N953, IF(M954=".",".",IF(M954&lt;22.5,"N",IF(M954&lt;67.5,"NE",IF(M954&lt;112.5,"E",IF(M954&lt;157.5,"SE",IF(M954&lt;202.5,"S",IF(M954&lt;247.5,"SW",IF(M954&lt;292.5,"W",IF(M954&lt;337.5,"NW","N"))))))))))</f>
        <v>SE</v>
      </c>
      <c r="O954" s="20" t="str">
        <f t="shared" si="262"/>
        <v>.</v>
      </c>
      <c r="P954" s="20" t="str">
        <f t="shared" si="273"/>
        <v>.</v>
      </c>
      <c r="Q954" s="21">
        <f t="shared" si="275"/>
        <v>0</v>
      </c>
      <c r="R954" s="21">
        <f t="shared" si="276"/>
        <v>8.5654321548622647</v>
      </c>
      <c r="S954" s="8">
        <v>1</v>
      </c>
      <c r="T954" s="21" t="s">
        <v>4</v>
      </c>
      <c r="U954" s="21" t="str">
        <f t="shared" si="271"/>
        <v>.</v>
      </c>
      <c r="V954" s="3" t="s">
        <v>6</v>
      </c>
      <c r="W954" s="3">
        <v>1.4</v>
      </c>
      <c r="X954" s="3" t="s">
        <v>4</v>
      </c>
      <c r="Y954" s="14">
        <v>2</v>
      </c>
      <c r="Z954" s="14">
        <v>1</v>
      </c>
      <c r="AA954" s="14">
        <v>0</v>
      </c>
      <c r="AB954" s="23">
        <f t="shared" si="274"/>
        <v>0</v>
      </c>
      <c r="AC954" s="3" t="s">
        <v>342</v>
      </c>
      <c r="AD954" s="25">
        <v>0</v>
      </c>
      <c r="AE954" s="20">
        <f t="shared" si="263"/>
        <v>0</v>
      </c>
      <c r="AF954" s="20">
        <f t="shared" si="264"/>
        <v>0</v>
      </c>
      <c r="AG954" s="20">
        <f t="shared" si="270"/>
        <v>1</v>
      </c>
      <c r="AH954" s="20">
        <f t="shared" si="265"/>
        <v>0</v>
      </c>
      <c r="AI954" s="20">
        <f t="shared" si="266"/>
        <v>-65.824472757423663</v>
      </c>
      <c r="AJ954" s="20">
        <f t="shared" si="267"/>
        <v>-84.251483099385709</v>
      </c>
      <c r="AK954" s="20">
        <f t="shared" si="268"/>
        <v>0</v>
      </c>
      <c r="AL954" s="19">
        <v>106.91666669999999</v>
      </c>
      <c r="AM954" s="23">
        <f t="shared" si="269"/>
        <v>32.588200010160001</v>
      </c>
      <c r="AN954" s="19">
        <v>3.8048177693476384</v>
      </c>
    </row>
    <row r="955" spans="1:40" ht="13.5" thickBot="1" x14ac:dyDescent="0.25">
      <c r="A955" s="5">
        <v>42575</v>
      </c>
      <c r="B955" s="3">
        <v>94</v>
      </c>
      <c r="C955" s="26" t="s">
        <v>358</v>
      </c>
      <c r="D955" s="6">
        <v>0.45763888888888887</v>
      </c>
      <c r="E955" s="13">
        <v>11</v>
      </c>
      <c r="F955" s="13">
        <f t="shared" si="259"/>
        <v>287.99999999999994</v>
      </c>
      <c r="G955" s="3">
        <v>26.4</v>
      </c>
      <c r="H955" s="3" t="s">
        <v>366</v>
      </c>
      <c r="I955" s="3">
        <v>24.8</v>
      </c>
      <c r="J955" s="20">
        <f t="shared" si="260"/>
        <v>1.1985903593156224</v>
      </c>
      <c r="K955" s="20">
        <f t="shared" si="261"/>
        <v>291.32583104614599</v>
      </c>
      <c r="L955" s="20">
        <f>IF(K955=".",".",IF(K955-K952&gt;180,(K955-K952)-360,IF(K955-K952&lt;-180,-360-(K955-K952),IF(K955-K952&gt;180,360-(K955-K952),K955-K952))))</f>
        <v>163.60433781436365</v>
      </c>
      <c r="M955" s="3">
        <v>224</v>
      </c>
      <c r="N955" s="20" t="str">
        <f>IF(B955=B954, N954, IF(M955=".",".",IF(M955&lt;22.5,"N",IF(M955&lt;67.5,"NE",IF(M955&lt;112.5,"E",IF(M955&lt;157.5,"SE",IF(M955&lt;202.5,"S",IF(M955&lt;247.5,"SW",IF(M955&lt;292.5,"W",IF(M955&lt;337.5,"NW","N"))))))))))</f>
        <v>SE</v>
      </c>
      <c r="O955" s="20" t="str">
        <f t="shared" si="262"/>
        <v>W</v>
      </c>
      <c r="P955" s="20">
        <f t="shared" si="273"/>
        <v>7</v>
      </c>
      <c r="Q955" s="21">
        <f t="shared" si="275"/>
        <v>12.111943005388346</v>
      </c>
      <c r="R955" s="21">
        <f t="shared" si="276"/>
        <v>20.677375160250612</v>
      </c>
      <c r="S955" s="8">
        <v>1</v>
      </c>
      <c r="T955" s="21" t="s">
        <v>4</v>
      </c>
      <c r="U955" s="21" t="str">
        <f t="shared" si="271"/>
        <v>.</v>
      </c>
      <c r="V955" s="3" t="s">
        <v>41</v>
      </c>
      <c r="W955" s="3">
        <v>3</v>
      </c>
      <c r="X955" s="3" t="s">
        <v>4</v>
      </c>
      <c r="Y955" s="14">
        <v>2</v>
      </c>
      <c r="Z955" s="14">
        <v>1</v>
      </c>
      <c r="AA955" s="14">
        <v>0</v>
      </c>
      <c r="AB955" s="23">
        <f t="shared" si="274"/>
        <v>0</v>
      </c>
      <c r="AC955" s="3" t="s">
        <v>342</v>
      </c>
      <c r="AD955" s="25">
        <v>0</v>
      </c>
      <c r="AE955" s="20">
        <f t="shared" si="263"/>
        <v>4.4047652617954327</v>
      </c>
      <c r="AF955" s="20">
        <f t="shared" si="264"/>
        <v>4.4047652617954327</v>
      </c>
      <c r="AG955" s="20">
        <f t="shared" si="270"/>
        <v>1</v>
      </c>
      <c r="AH955" s="20">
        <f t="shared" si="265"/>
        <v>12.111943005388346</v>
      </c>
      <c r="AI955" s="20">
        <f t="shared" si="266"/>
        <v>-77.107079120948711</v>
      </c>
      <c r="AJ955" s="20">
        <f t="shared" si="267"/>
        <v>-79.846717837590276</v>
      </c>
      <c r="AK955" s="20">
        <f t="shared" si="268"/>
        <v>-11.282606363525048</v>
      </c>
      <c r="AL955" s="19">
        <v>111</v>
      </c>
      <c r="AM955" s="23">
        <f t="shared" si="269"/>
        <v>33.832799999999999</v>
      </c>
      <c r="AN955" s="19">
        <v>3.9095375244672983</v>
      </c>
    </row>
    <row r="956" spans="1:40" ht="13.5" thickBot="1" x14ac:dyDescent="0.25">
      <c r="A956" s="5">
        <v>42575</v>
      </c>
      <c r="B956" s="3">
        <v>94</v>
      </c>
      <c r="C956" s="26" t="s">
        <v>358</v>
      </c>
      <c r="D956" s="6">
        <v>0.49861111111111112</v>
      </c>
      <c r="E956" s="13">
        <v>12</v>
      </c>
      <c r="F956" s="13">
        <f t="shared" si="259"/>
        <v>347</v>
      </c>
      <c r="G956" s="3">
        <v>26.5</v>
      </c>
      <c r="H956" s="3" t="s">
        <v>366</v>
      </c>
      <c r="I956" s="3">
        <v>25.4</v>
      </c>
      <c r="J956" s="20">
        <f t="shared" si="260"/>
        <v>9.5983576722283637E-2</v>
      </c>
      <c r="K956" s="20">
        <f t="shared" si="261"/>
        <v>354.50054615124304</v>
      </c>
      <c r="L956" s="20">
        <f t="shared" si="272"/>
        <v>63.17471510509705</v>
      </c>
      <c r="M956" s="3">
        <v>228</v>
      </c>
      <c r="N956" s="20" t="str">
        <f>IF(B956=B956, N955, IF(M956=".",".",IF(M956&lt;22.5,"N",IF(M956&lt;67.5,"NE",IF(M956&lt;112.5,"E",IF(M956&lt;157.5,"SE",IF(M956&lt;202.5,"S",IF(M956&lt;247.5,"SW",IF(M956&lt;292.5,"W",IF(M956&lt;337.5,"NW","N"))))))))))</f>
        <v>SE</v>
      </c>
      <c r="O956" s="20" t="str">
        <f t="shared" si="262"/>
        <v>N</v>
      </c>
      <c r="P956" s="20">
        <f t="shared" si="273"/>
        <v>1</v>
      </c>
      <c r="Q956" s="21">
        <f t="shared" si="275"/>
        <v>9.6323407561971699</v>
      </c>
      <c r="R956" s="21">
        <f t="shared" si="276"/>
        <v>30.309715916447782</v>
      </c>
      <c r="S956" s="8">
        <v>1</v>
      </c>
      <c r="T956" s="21" t="s">
        <v>4</v>
      </c>
      <c r="U956" s="21" t="str">
        <f t="shared" si="271"/>
        <v>.</v>
      </c>
      <c r="V956" s="3" t="s">
        <v>72</v>
      </c>
      <c r="W956" s="3">
        <v>0</v>
      </c>
      <c r="X956" s="3" t="s">
        <v>4</v>
      </c>
      <c r="Y956" s="14">
        <v>2</v>
      </c>
      <c r="Z956" s="14">
        <v>1</v>
      </c>
      <c r="AA956" s="14">
        <v>0</v>
      </c>
      <c r="AB956" s="23">
        <f t="shared" si="274"/>
        <v>0</v>
      </c>
      <c r="AC956" s="3" t="s">
        <v>342</v>
      </c>
      <c r="AD956" s="25">
        <v>0</v>
      </c>
      <c r="AE956" s="20">
        <f t="shared" si="263"/>
        <v>9.5880041699101781</v>
      </c>
      <c r="AF956" s="20">
        <f t="shared" si="264"/>
        <v>9.5880041699101781</v>
      </c>
      <c r="AG956" s="20">
        <f t="shared" si="270"/>
        <v>1</v>
      </c>
      <c r="AH956" s="20">
        <f t="shared" si="265"/>
        <v>9.6323407561971699</v>
      </c>
      <c r="AI956" s="20">
        <f t="shared" si="266"/>
        <v>-78.030206675126408</v>
      </c>
      <c r="AJ956" s="20">
        <f t="shared" si="267"/>
        <v>-70.258713667680098</v>
      </c>
      <c r="AK956" s="20">
        <f t="shared" si="268"/>
        <v>-0.92312755417769665</v>
      </c>
      <c r="AL956" s="19">
        <v>105</v>
      </c>
      <c r="AM956" s="23">
        <f t="shared" si="269"/>
        <v>32.004000000000005</v>
      </c>
      <c r="AN956" s="19">
        <v>3.9793506945470716</v>
      </c>
    </row>
    <row r="957" spans="1:40" ht="13.5" thickBot="1" x14ac:dyDescent="0.25">
      <c r="A957" s="5">
        <v>42575</v>
      </c>
      <c r="B957" s="3">
        <v>94</v>
      </c>
      <c r="C957" s="26" t="s">
        <v>358</v>
      </c>
      <c r="D957" s="6">
        <v>0.54791666666666672</v>
      </c>
      <c r="E957" s="13">
        <v>13</v>
      </c>
      <c r="F957" s="13">
        <f t="shared" si="259"/>
        <v>418.00000000000006</v>
      </c>
      <c r="G957" s="3">
        <v>38.200000000000003</v>
      </c>
      <c r="H957" s="3" t="s">
        <v>365</v>
      </c>
      <c r="I957" s="3">
        <v>29.6</v>
      </c>
      <c r="J957" s="20">
        <f t="shared" si="260"/>
        <v>0.56196401452229061</v>
      </c>
      <c r="K957" s="20">
        <f t="shared" si="261"/>
        <v>327.80183372964427</v>
      </c>
      <c r="L957" s="20">
        <f t="shared" si="272"/>
        <v>-26.698712421598771</v>
      </c>
      <c r="M957" s="3">
        <v>232</v>
      </c>
      <c r="N957" s="20" t="str">
        <f>IF(B957=B956, N956, IF(M957=".",".",IF(M957&lt;22.5,"N",IF(M957&lt;67.5,"NE",IF(M957&lt;112.5,"E",IF(M957&lt;157.5,"SE",IF(M957&lt;202.5,"S",IF(M957&lt;247.5,"SW",IF(M957&lt;292.5,"W",IF(M957&lt;337.5,"NW","N"))))))))))</f>
        <v>SE</v>
      </c>
      <c r="O957" s="20" t="str">
        <f t="shared" si="262"/>
        <v>NW</v>
      </c>
      <c r="P957" s="20">
        <f t="shared" si="273"/>
        <v>8</v>
      </c>
      <c r="Q957" s="21">
        <f t="shared" si="275"/>
        <v>7.362142509177505</v>
      </c>
      <c r="R957" s="21">
        <f t="shared" si="276"/>
        <v>37.671858425625288</v>
      </c>
      <c r="S957" s="8">
        <v>1</v>
      </c>
      <c r="T957" s="21" t="s">
        <v>4</v>
      </c>
      <c r="U957" s="21" t="str">
        <f t="shared" si="271"/>
        <v>.</v>
      </c>
      <c r="V957" s="3" t="s">
        <v>21</v>
      </c>
      <c r="W957" s="3">
        <v>1.6</v>
      </c>
      <c r="X957" s="3" t="s">
        <v>4</v>
      </c>
      <c r="Y957" s="14">
        <v>2</v>
      </c>
      <c r="Z957" s="14">
        <v>1</v>
      </c>
      <c r="AA957" s="14">
        <v>0</v>
      </c>
      <c r="AB957" s="23">
        <f t="shared" si="274"/>
        <v>0</v>
      </c>
      <c r="AC957" s="3" t="s">
        <v>342</v>
      </c>
      <c r="AD957" s="25">
        <v>0</v>
      </c>
      <c r="AE957" s="20">
        <f t="shared" si="263"/>
        <v>6.2299202338116544</v>
      </c>
      <c r="AF957" s="20">
        <f t="shared" si="264"/>
        <v>6.2299202338116544</v>
      </c>
      <c r="AG957" s="20">
        <f t="shared" si="270"/>
        <v>1</v>
      </c>
      <c r="AH957" s="20">
        <f t="shared" si="265"/>
        <v>7.362142509177505</v>
      </c>
      <c r="AI957" s="20">
        <f t="shared" si="266"/>
        <v>-81.953118375099095</v>
      </c>
      <c r="AJ957" s="20">
        <f t="shared" si="267"/>
        <v>-64.028793433868444</v>
      </c>
      <c r="AK957" s="20">
        <f t="shared" si="268"/>
        <v>-3.922911699972687</v>
      </c>
      <c r="AL957" s="19">
        <v>104</v>
      </c>
      <c r="AM957" s="23">
        <f t="shared" si="269"/>
        <v>31.699200000000001</v>
      </c>
      <c r="AN957" s="19">
        <v>4.0491638646268449</v>
      </c>
    </row>
    <row r="958" spans="1:40" ht="13.5" thickBot="1" x14ac:dyDescent="0.25">
      <c r="A958" s="5">
        <v>42575</v>
      </c>
      <c r="B958" s="3">
        <v>94</v>
      </c>
      <c r="C958" s="26" t="s">
        <v>358</v>
      </c>
      <c r="D958" s="6">
        <v>0.56666666666666665</v>
      </c>
      <c r="E958" s="13">
        <v>14</v>
      </c>
      <c r="F958" s="13">
        <f t="shared" si="259"/>
        <v>444.99999999999994</v>
      </c>
      <c r="G958" s="3">
        <v>37.6</v>
      </c>
      <c r="H958" s="3" t="s">
        <v>365</v>
      </c>
      <c r="I958" s="3">
        <v>30.8</v>
      </c>
      <c r="J958" s="20">
        <f t="shared" si="260"/>
        <v>1.3293214929699746</v>
      </c>
      <c r="K958" s="20">
        <f t="shared" si="261"/>
        <v>283.83548883679094</v>
      </c>
      <c r="L958" s="20">
        <f t="shared" si="272"/>
        <v>-43.966344892853328</v>
      </c>
      <c r="M958" s="3">
        <v>234</v>
      </c>
      <c r="N958" s="20" t="str">
        <f>IF(B958=B958, N957, IF(M958=".",".",IF(M958&lt;22.5,"N",IF(M958&lt;67.5,"NE",IF(M958&lt;112.5,"E",IF(M958&lt;157.5,"SE",IF(M958&lt;202.5,"S",IF(M958&lt;247.5,"SW",IF(M958&lt;292.5,"W",IF(M958&lt;337.5,"NW","N"))))))))))</f>
        <v>SE</v>
      </c>
      <c r="O958" s="20" t="str">
        <f t="shared" si="262"/>
        <v>W</v>
      </c>
      <c r="P958" s="20">
        <f t="shared" si="273"/>
        <v>7</v>
      </c>
      <c r="Q958" s="21">
        <f t="shared" si="275"/>
        <v>4.7495003803563618</v>
      </c>
      <c r="R958" s="21">
        <f t="shared" si="276"/>
        <v>42.421358805981647</v>
      </c>
      <c r="S958" s="8">
        <v>1</v>
      </c>
      <c r="T958" s="21" t="s">
        <v>4</v>
      </c>
      <c r="U958" s="21" t="str">
        <f t="shared" si="271"/>
        <v>.</v>
      </c>
      <c r="V958" s="3" t="s">
        <v>6</v>
      </c>
      <c r="W958" s="3">
        <v>3.3</v>
      </c>
      <c r="X958" s="3" t="s">
        <v>4</v>
      </c>
      <c r="Y958" s="14">
        <v>2</v>
      </c>
      <c r="Z958" s="14">
        <v>1</v>
      </c>
      <c r="AA958" s="14">
        <v>0</v>
      </c>
      <c r="AB958" s="23">
        <f t="shared" si="274"/>
        <v>0</v>
      </c>
      <c r="AC958" s="3" t="s">
        <v>342</v>
      </c>
      <c r="AD958" s="25">
        <v>0</v>
      </c>
      <c r="AE958" s="20">
        <f t="shared" si="263"/>
        <v>1.1357714385738049</v>
      </c>
      <c r="AF958" s="20">
        <f t="shared" si="264"/>
        <v>1.1357714385738049</v>
      </c>
      <c r="AG958" s="20">
        <f t="shared" si="270"/>
        <v>1</v>
      </c>
      <c r="AH958" s="20">
        <f t="shared" si="265"/>
        <v>4.7495003803563618</v>
      </c>
      <c r="AI958" s="20">
        <f t="shared" si="266"/>
        <v>-86.564818398119371</v>
      </c>
      <c r="AJ958" s="20">
        <f t="shared" si="267"/>
        <v>-62.893021995294639</v>
      </c>
      <c r="AK958" s="20">
        <f t="shared" si="268"/>
        <v>-4.6117000230202763</v>
      </c>
      <c r="AL958" s="19">
        <v>107</v>
      </c>
      <c r="AM958" s="23">
        <f t="shared" si="269"/>
        <v>32.613599999999998</v>
      </c>
      <c r="AN958" s="19">
        <v>4.0840704496667311</v>
      </c>
    </row>
    <row r="959" spans="1:40" ht="13.5" thickBot="1" x14ac:dyDescent="0.25">
      <c r="A959" s="5">
        <v>42575</v>
      </c>
      <c r="B959" s="3">
        <v>94</v>
      </c>
      <c r="C959" s="26" t="s">
        <v>358</v>
      </c>
      <c r="D959" s="6">
        <v>0.62361111111111112</v>
      </c>
      <c r="E959" s="13">
        <v>15</v>
      </c>
      <c r="F959" s="13">
        <f t="shared" si="259"/>
        <v>527</v>
      </c>
      <c r="G959" s="3">
        <v>39.6</v>
      </c>
      <c r="H959" s="3" t="s">
        <v>365</v>
      </c>
      <c r="I959" s="3">
        <v>29.6</v>
      </c>
      <c r="J959" s="20" t="str">
        <f t="shared" si="260"/>
        <v>.</v>
      </c>
      <c r="K959" s="20" t="str">
        <f t="shared" si="261"/>
        <v>.</v>
      </c>
      <c r="L959" s="20" t="str">
        <f t="shared" si="272"/>
        <v>.</v>
      </c>
      <c r="M959" s="3">
        <v>234</v>
      </c>
      <c r="N959" s="20" t="str">
        <f>IF(B959=B958, N958, IF(M959=".",".",IF(M959&lt;22.5,"N",IF(M959&lt;67.5,"NE",IF(M959&lt;112.5,"E",IF(M959&lt;157.5,"SE",IF(M959&lt;202.5,"S",IF(M959&lt;247.5,"SW",IF(M959&lt;292.5,"W",IF(M959&lt;337.5,"NW","N"))))))))))</f>
        <v>SE</v>
      </c>
      <c r="O959" s="20" t="str">
        <f t="shared" si="262"/>
        <v>.</v>
      </c>
      <c r="P959" s="20" t="str">
        <f t="shared" si="273"/>
        <v>.</v>
      </c>
      <c r="Q959" s="21">
        <f t="shared" si="275"/>
        <v>0</v>
      </c>
      <c r="R959" s="21">
        <f t="shared" si="276"/>
        <v>42.421358805981647</v>
      </c>
      <c r="S959" s="8">
        <v>1</v>
      </c>
      <c r="T959" s="21" t="s">
        <v>4</v>
      </c>
      <c r="U959" s="21" t="str">
        <f t="shared" si="271"/>
        <v>.</v>
      </c>
      <c r="V959" s="3" t="s">
        <v>6</v>
      </c>
      <c r="W959" s="3">
        <v>6.7</v>
      </c>
      <c r="X959" s="3" t="s">
        <v>43</v>
      </c>
      <c r="Y959" s="14">
        <v>0</v>
      </c>
      <c r="Z959" s="14">
        <v>0</v>
      </c>
      <c r="AA959" s="14">
        <v>1</v>
      </c>
      <c r="AB959" s="23">
        <f t="shared" si="274"/>
        <v>1</v>
      </c>
      <c r="AC959" s="3" t="s">
        <v>342</v>
      </c>
      <c r="AD959" s="25">
        <v>0</v>
      </c>
      <c r="AE959" s="20">
        <f t="shared" si="263"/>
        <v>0</v>
      </c>
      <c r="AF959" s="20">
        <f t="shared" si="264"/>
        <v>0</v>
      </c>
      <c r="AG959" s="20">
        <f t="shared" si="270"/>
        <v>1</v>
      </c>
      <c r="AH959" s="20">
        <f t="shared" si="265"/>
        <v>0</v>
      </c>
      <c r="AI959" s="20">
        <f t="shared" si="266"/>
        <v>-86.564818398119371</v>
      </c>
      <c r="AJ959" s="20">
        <f t="shared" si="267"/>
        <v>-62.893021995294639</v>
      </c>
      <c r="AK959" s="20">
        <f t="shared" si="268"/>
        <v>0</v>
      </c>
      <c r="AL959" s="19">
        <v>107</v>
      </c>
      <c r="AM959" s="23">
        <f t="shared" si="269"/>
        <v>32.613599999999998</v>
      </c>
      <c r="AN959" s="19">
        <v>4.0840704496667311</v>
      </c>
    </row>
    <row r="960" spans="1:40" ht="13.5" thickBot="1" x14ac:dyDescent="0.25">
      <c r="A960" s="5">
        <v>42575</v>
      </c>
      <c r="B960" s="3">
        <v>94</v>
      </c>
      <c r="C960" s="26" t="s">
        <v>358</v>
      </c>
      <c r="D960" s="6">
        <v>0.66180555555555554</v>
      </c>
      <c r="E960" s="13">
        <v>16</v>
      </c>
      <c r="F960" s="13">
        <f t="shared" si="259"/>
        <v>582</v>
      </c>
      <c r="G960" s="3">
        <v>39.200000000000003</v>
      </c>
      <c r="H960" s="3" t="s">
        <v>365</v>
      </c>
      <c r="I960" s="3">
        <v>30.4</v>
      </c>
      <c r="J960" s="20" t="str">
        <f t="shared" si="260"/>
        <v>.</v>
      </c>
      <c r="K960" s="20" t="str">
        <f t="shared" si="261"/>
        <v>.</v>
      </c>
      <c r="L960" s="20" t="str">
        <f t="shared" si="272"/>
        <v>.</v>
      </c>
      <c r="M960" s="3">
        <v>234</v>
      </c>
      <c r="N960" s="20" t="str">
        <f>IF(B960=B960, N959, IF(M960=".",".",IF(M960&lt;22.5,"N",IF(M960&lt;67.5,"NE",IF(M960&lt;112.5,"E",IF(M960&lt;157.5,"SE",IF(M960&lt;202.5,"S",IF(M960&lt;247.5,"SW",IF(M960&lt;292.5,"W",IF(M960&lt;337.5,"NW","N"))))))))))</f>
        <v>SE</v>
      </c>
      <c r="O960" s="20" t="str">
        <f t="shared" si="262"/>
        <v>.</v>
      </c>
      <c r="P960" s="20" t="str">
        <f t="shared" si="273"/>
        <v>.</v>
      </c>
      <c r="Q960" s="21">
        <f t="shared" si="275"/>
        <v>0</v>
      </c>
      <c r="R960" s="21">
        <f t="shared" si="276"/>
        <v>42.421358805981647</v>
      </c>
      <c r="S960" s="8">
        <v>1</v>
      </c>
      <c r="T960" s="21">
        <f>SQRT((AJ960-AJ950)^2+(AI960-AI950)^2)</f>
        <v>30.346328898434713</v>
      </c>
      <c r="U960" s="21">
        <f t="shared" si="271"/>
        <v>1.3979074354581906</v>
      </c>
      <c r="V960" s="3" t="s">
        <v>6</v>
      </c>
      <c r="W960" s="3">
        <v>6.9</v>
      </c>
      <c r="X960" s="3" t="s">
        <v>43</v>
      </c>
      <c r="Y960" s="14">
        <v>0</v>
      </c>
      <c r="Z960" s="14">
        <v>0</v>
      </c>
      <c r="AA960" s="14">
        <v>1</v>
      </c>
      <c r="AB960" s="23" t="str">
        <f t="shared" si="274"/>
        <v>.</v>
      </c>
      <c r="AC960" s="3" t="s">
        <v>342</v>
      </c>
      <c r="AD960" s="25">
        <v>0</v>
      </c>
      <c r="AE960" s="20">
        <f t="shared" si="263"/>
        <v>0</v>
      </c>
      <c r="AF960" s="20">
        <f t="shared" si="264"/>
        <v>0</v>
      </c>
      <c r="AG960" s="20">
        <f t="shared" si="270"/>
        <v>1</v>
      </c>
      <c r="AH960" s="20">
        <f t="shared" si="265"/>
        <v>0</v>
      </c>
      <c r="AI960" s="20">
        <f t="shared" si="266"/>
        <v>-86.564818398119371</v>
      </c>
      <c r="AJ960" s="20">
        <f t="shared" si="267"/>
        <v>-62.893021995294639</v>
      </c>
      <c r="AK960" s="20">
        <f t="shared" si="268"/>
        <v>0</v>
      </c>
      <c r="AL960" s="19">
        <v>107</v>
      </c>
      <c r="AM960" s="23">
        <f t="shared" si="269"/>
        <v>32.613599999999998</v>
      </c>
      <c r="AN960" s="19">
        <v>4.0840704496667311</v>
      </c>
    </row>
    <row r="961" spans="1:40" ht="13.5" thickBot="1" x14ac:dyDescent="0.25">
      <c r="A961" s="5">
        <v>42575</v>
      </c>
      <c r="B961" s="3">
        <v>100</v>
      </c>
      <c r="C961" s="26" t="s">
        <v>358</v>
      </c>
      <c r="D961" s="6">
        <v>0.25763888888888892</v>
      </c>
      <c r="E961" s="13">
        <v>6</v>
      </c>
      <c r="F961" s="13">
        <f t="shared" si="259"/>
        <v>0</v>
      </c>
      <c r="G961" s="3">
        <v>21.1</v>
      </c>
      <c r="H961" s="3" t="s">
        <v>366</v>
      </c>
      <c r="I961" s="3">
        <v>23</v>
      </c>
      <c r="J961" s="20" t="str">
        <f t="shared" si="260"/>
        <v>.</v>
      </c>
      <c r="K961" s="20" t="str">
        <f t="shared" si="261"/>
        <v>.</v>
      </c>
      <c r="L961" s="20" t="str">
        <f t="shared" si="272"/>
        <v>.</v>
      </c>
      <c r="M961" s="3">
        <v>218</v>
      </c>
      <c r="N961" s="20" t="str">
        <f>IF(B961=B960, N960, IF(M961=".",".",IF(M961&lt;22.5,"N",IF(M961&lt;67.5,"NE",IF(M961&lt;112.5,"E",IF(M961&lt;157.5,"SE",IF(M961&lt;202.5,"S",IF(M961&lt;247.5,"SW",IF(M961&lt;292.5,"W",IF(M961&lt;337.5,"NW","N"))))))))))</f>
        <v>SW</v>
      </c>
      <c r="O961" s="20" t="str">
        <f t="shared" si="262"/>
        <v>.</v>
      </c>
      <c r="P961" s="20" t="str">
        <f t="shared" si="273"/>
        <v>.</v>
      </c>
      <c r="Q961" s="21">
        <f t="shared" si="275"/>
        <v>0</v>
      </c>
      <c r="R961" s="21">
        <f t="shared" si="276"/>
        <v>0</v>
      </c>
      <c r="S961" s="8">
        <v>1</v>
      </c>
      <c r="T961" s="21" t="s">
        <v>4</v>
      </c>
      <c r="U961" s="21" t="str">
        <f t="shared" si="271"/>
        <v>.</v>
      </c>
      <c r="V961" s="3" t="s">
        <v>128</v>
      </c>
      <c r="W961" s="3">
        <v>0.4</v>
      </c>
      <c r="X961" s="3" t="s">
        <v>4</v>
      </c>
      <c r="Y961" s="14">
        <v>2</v>
      </c>
      <c r="Z961" s="14">
        <v>1</v>
      </c>
      <c r="AA961" s="14">
        <v>0</v>
      </c>
      <c r="AB961" s="23">
        <f t="shared" si="274"/>
        <v>0</v>
      </c>
      <c r="AC961" s="3" t="s">
        <v>343</v>
      </c>
      <c r="AD961" s="25">
        <v>0</v>
      </c>
      <c r="AE961" s="20" t="str">
        <f t="shared" si="263"/>
        <v>.</v>
      </c>
      <c r="AF961" s="20" t="str">
        <f t="shared" si="264"/>
        <v>.</v>
      </c>
      <c r="AG961" s="20" t="str">
        <f t="shared" si="270"/>
        <v>.</v>
      </c>
      <c r="AH961" s="20" t="str">
        <f t="shared" si="265"/>
        <v>.</v>
      </c>
      <c r="AI961" s="20">
        <f t="shared" si="266"/>
        <v>-67.722762285822398</v>
      </c>
      <c r="AJ961" s="20">
        <f t="shared" si="267"/>
        <v>-86.681182896739415</v>
      </c>
      <c r="AK961" s="20" t="str">
        <f t="shared" si="268"/>
        <v>.</v>
      </c>
      <c r="AL961" s="19">
        <v>110</v>
      </c>
      <c r="AM961" s="23">
        <f t="shared" si="269"/>
        <v>33.527999999999999</v>
      </c>
      <c r="AN961" s="19">
        <v>3.8048177693476384</v>
      </c>
    </row>
    <row r="962" spans="1:40" ht="13.5" thickBot="1" x14ac:dyDescent="0.25">
      <c r="A962" s="5">
        <v>42575</v>
      </c>
      <c r="B962" s="3">
        <v>100</v>
      </c>
      <c r="C962" s="26" t="s">
        <v>358</v>
      </c>
      <c r="D962" s="6">
        <v>0.28958333333333336</v>
      </c>
      <c r="E962" s="13">
        <v>7</v>
      </c>
      <c r="F962" s="13">
        <f t="shared" ref="F962:F1025" si="277">IF(B962=B961,((D962-D961)*1440)+F961,0)</f>
        <v>46</v>
      </c>
      <c r="G962" s="3">
        <v>22.4</v>
      </c>
      <c r="H962" s="3" t="s">
        <v>366</v>
      </c>
      <c r="I962" s="3">
        <v>22.1</v>
      </c>
      <c r="J962" s="20">
        <f t="shared" ref="J962:J1025" si="278">IF(AH962=".",".",IF(AH962=0,".",ACOS(AF962/(AG962*AH962))))</f>
        <v>0.22025743142048548</v>
      </c>
      <c r="K962" s="20">
        <f t="shared" ref="K962:K1025" si="279">IF(J962=".",".",IF(AK962&lt;0,360-DEGREES(J962),DEGREES(J962)))</f>
        <v>347.38017877321403</v>
      </c>
      <c r="L962" s="20">
        <f>-360+(K962-MOD(M961+180,360))</f>
        <v>-50.619821226785973</v>
      </c>
      <c r="M962" s="3">
        <v>220</v>
      </c>
      <c r="N962" s="20" t="str">
        <f>IF(B962=B961, N961, IF(M962=".",".",IF(M962&lt;22.5,"N",IF(M962&lt;67.5,"NE",IF(M962&lt;112.5,"E",IF(M962&lt;157.5,"SE",IF(M962&lt;202.5,"S",IF(M962&lt;247.5,"SW",IF(M962&lt;292.5,"W",IF(M962&lt;337.5,"NW","N"))))))))))</f>
        <v>SW</v>
      </c>
      <c r="O962" s="20" t="str">
        <f t="shared" ref="O962:O1025" si="280">IF(K962=".",".",IF(K962&lt;22.5,"N",IF(K962&lt;67.5,"NE",IF(K962&lt;112.5,"E",IF(K962&lt;157.5,"SE",IF(K962&lt;202.5,"S",IF(K962&lt;247.5,"SW",IF(K962&lt;292.5,"W",IF(K962&lt;337.5,"NW","N")))))))))</f>
        <v>N</v>
      </c>
      <c r="P962" s="20">
        <f t="shared" si="273"/>
        <v>1</v>
      </c>
      <c r="Q962" s="21">
        <f t="shared" si="275"/>
        <v>4.8311418909494357</v>
      </c>
      <c r="R962" s="21">
        <f t="shared" si="276"/>
        <v>4.8311418909494357</v>
      </c>
      <c r="S962" s="8">
        <v>1</v>
      </c>
      <c r="T962" s="21" t="s">
        <v>4</v>
      </c>
      <c r="U962" s="21" t="str">
        <f t="shared" si="271"/>
        <v>.</v>
      </c>
      <c r="V962" s="3" t="s">
        <v>6</v>
      </c>
      <c r="W962" s="3">
        <v>1.6</v>
      </c>
      <c r="X962" s="3" t="s">
        <v>183</v>
      </c>
      <c r="Y962" s="14">
        <v>2</v>
      </c>
      <c r="Z962" s="14">
        <v>1</v>
      </c>
      <c r="AA962" s="14">
        <v>0</v>
      </c>
      <c r="AB962" s="23">
        <f t="shared" si="274"/>
        <v>0</v>
      </c>
      <c r="AC962" s="3" t="s">
        <v>343</v>
      </c>
      <c r="AD962" s="25">
        <v>0</v>
      </c>
      <c r="AE962" s="20">
        <f t="shared" ref="AE962:AE1025" si="281">IF(AJ962=".",".",IF(AJ961=".",".",IF(B962=B961,AJ962-AJ961,".")))</f>
        <v>4.7144274830087625</v>
      </c>
      <c r="AF962" s="20">
        <f t="shared" ref="AF962:AF1025" si="282">IF(AE962=".",".", 0*AK962+1*AE962)</f>
        <v>4.7144274830087625</v>
      </c>
      <c r="AG962" s="20">
        <f t="shared" si="270"/>
        <v>1</v>
      </c>
      <c r="AH962" s="20">
        <f t="shared" ref="AH962:AH1025" si="283">IF(AG962=".",".",SQRT((AK962)^2+(AE962)^2))</f>
        <v>4.8311418909494357</v>
      </c>
      <c r="AI962" s="20">
        <f t="shared" ref="AI962:AI1025" si="284">IF(AN962=".",".",IF(M962&lt;90,AL962*SIN(AN962),IF(M962&lt;180,AL962*SIN(AN962),IF(M962&lt;270,AL962*SIN(AN962),AL962*SIN(AN962)))))</f>
        <v>-68.778274236459694</v>
      </c>
      <c r="AJ962" s="20">
        <f t="shared" ref="AJ962:AJ1025" si="285">IF(AN962=".",".",IF(M962&lt;90,AL962*COS(AN962),IF(M962&lt;180,AL962*COS(AN962),IF(M962&lt;270,AL962*COS(AN962),AL962*COS(AN962)))))</f>
        <v>-81.966755413730652</v>
      </c>
      <c r="AK962" s="20">
        <f t="shared" ref="AK962:AK1025" si="286">IF(AI962=".",".",IF(AI961=".",".",IF(B962=B961,AI962-AI961,".")))</f>
        <v>-1.0555119506372961</v>
      </c>
      <c r="AL962" s="19">
        <v>107</v>
      </c>
      <c r="AM962" s="23">
        <f t="shared" ref="AM962:AM1025" si="287">IF(AL962=".",".",AL962*0.3048)</f>
        <v>32.613599999999998</v>
      </c>
      <c r="AN962" s="19">
        <v>3.839724354387525</v>
      </c>
    </row>
    <row r="963" spans="1:40" ht="13.5" thickBot="1" x14ac:dyDescent="0.25">
      <c r="A963" s="5">
        <v>42575</v>
      </c>
      <c r="B963" s="3">
        <v>100</v>
      </c>
      <c r="C963" s="26" t="s">
        <v>358</v>
      </c>
      <c r="D963" s="6">
        <v>0.33333333333333331</v>
      </c>
      <c r="E963" s="13">
        <v>8</v>
      </c>
      <c r="F963" s="13">
        <f t="shared" si="277"/>
        <v>108.99999999999994</v>
      </c>
      <c r="G963" s="3">
        <v>22.1</v>
      </c>
      <c r="H963" s="3" t="s">
        <v>366</v>
      </c>
      <c r="I963" s="3">
        <v>28.3</v>
      </c>
      <c r="J963" s="20">
        <f t="shared" si="278"/>
        <v>2.2291605824582552</v>
      </c>
      <c r="K963" s="20">
        <f t="shared" si="279"/>
        <v>127.72149323178236</v>
      </c>
      <c r="L963" s="20">
        <f t="shared" si="272"/>
        <v>-140.34131445856832</v>
      </c>
      <c r="M963" s="3">
        <v>218</v>
      </c>
      <c r="N963" s="20" t="str">
        <f>IF(B963=B963, N962, IF(M963=".",".",IF(M963&lt;22.5,"N",IF(M963&lt;67.5,"NE",IF(M963&lt;112.5,"E",IF(M963&lt;157.5,"SE",IF(M963&lt;202.5,"S",IF(M963&lt;247.5,"SW",IF(M963&lt;292.5,"W",IF(M963&lt;337.5,"NW","N"))))))))))</f>
        <v>SW</v>
      </c>
      <c r="O963" s="20" t="str">
        <f t="shared" si="280"/>
        <v>SE</v>
      </c>
      <c r="P963" s="20">
        <f t="shared" si="273"/>
        <v>4</v>
      </c>
      <c r="Q963" s="21">
        <f t="shared" si="275"/>
        <v>3.7342902639128299</v>
      </c>
      <c r="R963" s="21">
        <f t="shared" si="276"/>
        <v>8.5654321548622647</v>
      </c>
      <c r="S963" s="8">
        <v>1</v>
      </c>
      <c r="T963" s="21" t="s">
        <v>4</v>
      </c>
      <c r="U963" s="21" t="str">
        <f t="shared" si="271"/>
        <v>.</v>
      </c>
      <c r="V963" s="3" t="s">
        <v>6</v>
      </c>
      <c r="W963" s="3">
        <v>0</v>
      </c>
      <c r="X963" s="3" t="s">
        <v>4</v>
      </c>
      <c r="Y963" s="14">
        <v>2</v>
      </c>
      <c r="Z963" s="14">
        <v>1</v>
      </c>
      <c r="AA963" s="14">
        <v>0</v>
      </c>
      <c r="AB963" s="23">
        <f t="shared" si="274"/>
        <v>0</v>
      </c>
      <c r="AC963" s="3" t="s">
        <v>343</v>
      </c>
      <c r="AD963" s="25">
        <v>0</v>
      </c>
      <c r="AE963" s="20">
        <f t="shared" si="281"/>
        <v>-2.2847276856550565</v>
      </c>
      <c r="AF963" s="20">
        <f t="shared" si="282"/>
        <v>-2.2847276856550565</v>
      </c>
      <c r="AG963" s="20">
        <f t="shared" ref="AG963:AG1026" si="288">IF(AF963=".",".",1)</f>
        <v>1</v>
      </c>
      <c r="AH963" s="20">
        <f t="shared" si="283"/>
        <v>3.7342902639128299</v>
      </c>
      <c r="AI963" s="20">
        <f t="shared" si="284"/>
        <v>-65.824472757423663</v>
      </c>
      <c r="AJ963" s="20">
        <f t="shared" si="285"/>
        <v>-84.251483099385709</v>
      </c>
      <c r="AK963" s="20">
        <f t="shared" si="286"/>
        <v>2.9538014790360307</v>
      </c>
      <c r="AL963" s="19">
        <v>106.91666669999999</v>
      </c>
      <c r="AM963" s="23">
        <f t="shared" si="287"/>
        <v>32.588200010160001</v>
      </c>
      <c r="AN963" s="19">
        <v>3.8048177693476384</v>
      </c>
    </row>
    <row r="964" spans="1:40" ht="13.5" thickBot="1" x14ac:dyDescent="0.25">
      <c r="A964" s="5">
        <v>42575</v>
      </c>
      <c r="B964" s="3">
        <v>100</v>
      </c>
      <c r="C964" s="26" t="s">
        <v>358</v>
      </c>
      <c r="D964" s="6">
        <v>0.37222222222222223</v>
      </c>
      <c r="E964" s="13">
        <v>9</v>
      </c>
      <c r="F964" s="13">
        <f t="shared" si="277"/>
        <v>165</v>
      </c>
      <c r="G964" s="3">
        <v>24.2</v>
      </c>
      <c r="H964" s="3" t="s">
        <v>366</v>
      </c>
      <c r="I964" s="3">
        <v>22.9</v>
      </c>
      <c r="J964" s="20" t="str">
        <f t="shared" si="278"/>
        <v>.</v>
      </c>
      <c r="K964" s="20" t="str">
        <f t="shared" si="279"/>
        <v>.</v>
      </c>
      <c r="L964" s="20" t="str">
        <f t="shared" si="272"/>
        <v>.</v>
      </c>
      <c r="M964" s="3">
        <v>218</v>
      </c>
      <c r="N964" s="20" t="str">
        <f>IF(B964=B963, N963, IF(M964=".",".",IF(M964&lt;22.5,"N",IF(M964&lt;67.5,"NE",IF(M964&lt;112.5,"E",IF(M964&lt;157.5,"SE",IF(M964&lt;202.5,"S",IF(M964&lt;247.5,"SW",IF(M964&lt;292.5,"W",IF(M964&lt;337.5,"NW","N"))))))))))</f>
        <v>SW</v>
      </c>
      <c r="O964" s="20" t="str">
        <f t="shared" si="280"/>
        <v>.</v>
      </c>
      <c r="P964" s="20" t="str">
        <f t="shared" si="273"/>
        <v>.</v>
      </c>
      <c r="Q964" s="21">
        <f t="shared" si="275"/>
        <v>0</v>
      </c>
      <c r="R964" s="21">
        <f t="shared" si="276"/>
        <v>8.5654321548622647</v>
      </c>
      <c r="S964" s="8">
        <v>1</v>
      </c>
      <c r="T964" s="21" t="s">
        <v>4</v>
      </c>
      <c r="U964" s="21" t="str">
        <f t="shared" si="271"/>
        <v>.</v>
      </c>
      <c r="V964" s="3" t="s">
        <v>6</v>
      </c>
      <c r="W964" s="3">
        <v>0.3</v>
      </c>
      <c r="X964" s="3" t="s">
        <v>183</v>
      </c>
      <c r="Y964" s="14">
        <v>2</v>
      </c>
      <c r="Z964" s="14">
        <v>1</v>
      </c>
      <c r="AA964" s="14">
        <v>0</v>
      </c>
      <c r="AB964" s="23">
        <f t="shared" si="274"/>
        <v>0</v>
      </c>
      <c r="AC964" s="3" t="s">
        <v>343</v>
      </c>
      <c r="AD964" s="25">
        <v>0</v>
      </c>
      <c r="AE964" s="20">
        <f t="shared" si="281"/>
        <v>0</v>
      </c>
      <c r="AF964" s="20">
        <f t="shared" si="282"/>
        <v>0</v>
      </c>
      <c r="AG964" s="20">
        <f t="shared" si="288"/>
        <v>1</v>
      </c>
      <c r="AH964" s="20">
        <f t="shared" si="283"/>
        <v>0</v>
      </c>
      <c r="AI964" s="20">
        <f t="shared" si="284"/>
        <v>-65.824472757423663</v>
      </c>
      <c r="AJ964" s="20">
        <f t="shared" si="285"/>
        <v>-84.251483099385709</v>
      </c>
      <c r="AK964" s="20">
        <f t="shared" si="286"/>
        <v>0</v>
      </c>
      <c r="AL964" s="19">
        <v>106.91666669999999</v>
      </c>
      <c r="AM964" s="23">
        <f t="shared" si="287"/>
        <v>32.588200010160001</v>
      </c>
      <c r="AN964" s="19">
        <v>3.8048177693476384</v>
      </c>
    </row>
    <row r="965" spans="1:40" ht="13.5" thickBot="1" x14ac:dyDescent="0.25">
      <c r="A965" s="5">
        <v>42575</v>
      </c>
      <c r="B965" s="3">
        <v>100</v>
      </c>
      <c r="C965" s="26" t="s">
        <v>358</v>
      </c>
      <c r="D965" s="6">
        <v>0.4145833333333333</v>
      </c>
      <c r="E965" s="13">
        <v>10</v>
      </c>
      <c r="F965" s="13">
        <f t="shared" si="277"/>
        <v>225.99999999999994</v>
      </c>
      <c r="G965" s="3">
        <v>25</v>
      </c>
      <c r="H965" s="3" t="s">
        <v>366</v>
      </c>
      <c r="I965" s="3">
        <v>23.8</v>
      </c>
      <c r="J965" s="20" t="str">
        <f t="shared" si="278"/>
        <v>.</v>
      </c>
      <c r="K965" s="20" t="str">
        <f t="shared" si="279"/>
        <v>.</v>
      </c>
      <c r="L965" s="20" t="str">
        <f t="shared" si="272"/>
        <v>.</v>
      </c>
      <c r="M965" s="3">
        <v>218</v>
      </c>
      <c r="N965" s="20" t="str">
        <f>IF(B965=B965, N964, IF(M965=".",".",IF(M965&lt;22.5,"N",IF(M965&lt;67.5,"NE",IF(M965&lt;112.5,"E",IF(M965&lt;157.5,"SE",IF(M965&lt;202.5,"S",IF(M965&lt;247.5,"SW",IF(M965&lt;292.5,"W",IF(M965&lt;337.5,"NW","N"))))))))))</f>
        <v>SW</v>
      </c>
      <c r="O965" s="20" t="str">
        <f t="shared" si="280"/>
        <v>.</v>
      </c>
      <c r="P965" s="20" t="str">
        <f t="shared" si="273"/>
        <v>.</v>
      </c>
      <c r="Q965" s="21">
        <f t="shared" si="275"/>
        <v>0</v>
      </c>
      <c r="R965" s="21">
        <f t="shared" si="276"/>
        <v>8.5654321548622647</v>
      </c>
      <c r="S965" s="8">
        <v>1</v>
      </c>
      <c r="T965" s="21" t="s">
        <v>4</v>
      </c>
      <c r="U965" s="21" t="str">
        <f t="shared" ref="U965:U1028" si="289">IF(T965=".",".",IF(T965=0,0,R965/T965))</f>
        <v>.</v>
      </c>
      <c r="V965" s="3" t="s">
        <v>6</v>
      </c>
      <c r="W965" s="3">
        <v>1.4</v>
      </c>
      <c r="X965" s="3" t="s">
        <v>4</v>
      </c>
      <c r="Y965" s="14">
        <v>2</v>
      </c>
      <c r="Z965" s="14">
        <v>1</v>
      </c>
      <c r="AA965" s="14">
        <v>0</v>
      </c>
      <c r="AB965" s="23">
        <f t="shared" si="274"/>
        <v>0</v>
      </c>
      <c r="AC965" s="3" t="s">
        <v>343</v>
      </c>
      <c r="AD965" s="25">
        <v>0</v>
      </c>
      <c r="AE965" s="20">
        <f t="shared" si="281"/>
        <v>0</v>
      </c>
      <c r="AF965" s="20">
        <f t="shared" si="282"/>
        <v>0</v>
      </c>
      <c r="AG965" s="20">
        <f t="shared" si="288"/>
        <v>1</v>
      </c>
      <c r="AH965" s="20">
        <f t="shared" si="283"/>
        <v>0</v>
      </c>
      <c r="AI965" s="20">
        <f t="shared" si="284"/>
        <v>-65.824472757423663</v>
      </c>
      <c r="AJ965" s="20">
        <f t="shared" si="285"/>
        <v>-84.251483099385709</v>
      </c>
      <c r="AK965" s="20">
        <f t="shared" si="286"/>
        <v>0</v>
      </c>
      <c r="AL965" s="19">
        <v>106.91666669999999</v>
      </c>
      <c r="AM965" s="23">
        <f t="shared" si="287"/>
        <v>32.588200010160001</v>
      </c>
      <c r="AN965" s="19">
        <v>3.8048177693476384</v>
      </c>
    </row>
    <row r="966" spans="1:40" ht="13.5" thickBot="1" x14ac:dyDescent="0.25">
      <c r="A966" s="5">
        <v>42575</v>
      </c>
      <c r="B966" s="3">
        <v>100</v>
      </c>
      <c r="C966" s="26" t="s">
        <v>358</v>
      </c>
      <c r="D966" s="6">
        <v>0.45763888888888887</v>
      </c>
      <c r="E966" s="13">
        <v>11</v>
      </c>
      <c r="F966" s="13">
        <f t="shared" si="277"/>
        <v>287.99999999999994</v>
      </c>
      <c r="G966" s="3">
        <v>26.2</v>
      </c>
      <c r="H966" s="3" t="s">
        <v>366</v>
      </c>
      <c r="I966" s="3">
        <v>24.8</v>
      </c>
      <c r="J966" s="20" t="str">
        <f t="shared" si="278"/>
        <v>.</v>
      </c>
      <c r="K966" s="20" t="str">
        <f t="shared" si="279"/>
        <v>.</v>
      </c>
      <c r="L966" s="20" t="str">
        <f t="shared" si="272"/>
        <v>.</v>
      </c>
      <c r="M966" s="3">
        <v>218</v>
      </c>
      <c r="N966" s="20" t="str">
        <f>IF(B966=B965, N965, IF(M966=".",".",IF(M966&lt;22.5,"N",IF(M966&lt;67.5,"NE",IF(M966&lt;112.5,"E",IF(M966&lt;157.5,"SE",IF(M966&lt;202.5,"S",IF(M966&lt;247.5,"SW",IF(M966&lt;292.5,"W",IF(M966&lt;337.5,"NW","N"))))))))))</f>
        <v>SW</v>
      </c>
      <c r="O966" s="20" t="str">
        <f t="shared" si="280"/>
        <v>.</v>
      </c>
      <c r="P966" s="20" t="str">
        <f t="shared" si="273"/>
        <v>.</v>
      </c>
      <c r="Q966" s="21">
        <f t="shared" si="275"/>
        <v>0</v>
      </c>
      <c r="R966" s="21">
        <f t="shared" si="276"/>
        <v>8.5654321548622647</v>
      </c>
      <c r="S966" s="8">
        <v>1</v>
      </c>
      <c r="T966" s="21" t="s">
        <v>4</v>
      </c>
      <c r="U966" s="21" t="str">
        <f t="shared" si="289"/>
        <v>.</v>
      </c>
      <c r="V966" s="3" t="s">
        <v>6</v>
      </c>
      <c r="W966" s="3">
        <v>3</v>
      </c>
      <c r="X966" s="3" t="s">
        <v>4</v>
      </c>
      <c r="Y966" s="14">
        <v>2</v>
      </c>
      <c r="Z966" s="14">
        <v>1</v>
      </c>
      <c r="AA966" s="14">
        <v>0</v>
      </c>
      <c r="AB966" s="23">
        <f t="shared" si="274"/>
        <v>0</v>
      </c>
      <c r="AC966" s="3" t="s">
        <v>343</v>
      </c>
      <c r="AD966" s="25">
        <v>0</v>
      </c>
      <c r="AE966" s="20">
        <f t="shared" si="281"/>
        <v>0</v>
      </c>
      <c r="AF966" s="20">
        <f t="shared" si="282"/>
        <v>0</v>
      </c>
      <c r="AG966" s="20">
        <f t="shared" si="288"/>
        <v>1</v>
      </c>
      <c r="AH966" s="20">
        <f t="shared" si="283"/>
        <v>0</v>
      </c>
      <c r="AI966" s="20">
        <f t="shared" si="284"/>
        <v>-65.824472757423663</v>
      </c>
      <c r="AJ966" s="20">
        <f t="shared" si="285"/>
        <v>-84.251483099385709</v>
      </c>
      <c r="AK966" s="20">
        <f t="shared" si="286"/>
        <v>0</v>
      </c>
      <c r="AL966" s="19">
        <v>106.91666669999999</v>
      </c>
      <c r="AM966" s="23">
        <f t="shared" si="287"/>
        <v>32.588200010160001</v>
      </c>
      <c r="AN966" s="19">
        <v>3.8048177693476384</v>
      </c>
    </row>
    <row r="967" spans="1:40" ht="13.5" thickBot="1" x14ac:dyDescent="0.25">
      <c r="A967" s="5">
        <v>42575</v>
      </c>
      <c r="B967" s="3">
        <v>100</v>
      </c>
      <c r="C967" s="26" t="s">
        <v>358</v>
      </c>
      <c r="D967" s="6">
        <v>0.49861111111111112</v>
      </c>
      <c r="E967" s="13">
        <v>12</v>
      </c>
      <c r="F967" s="13">
        <f t="shared" si="277"/>
        <v>347</v>
      </c>
      <c r="G967" s="3">
        <v>26.6</v>
      </c>
      <c r="H967" s="3" t="s">
        <v>366</v>
      </c>
      <c r="I967" s="3">
        <v>25.4</v>
      </c>
      <c r="J967" s="20" t="str">
        <f t="shared" si="278"/>
        <v>.</v>
      </c>
      <c r="K967" s="20" t="str">
        <f t="shared" si="279"/>
        <v>.</v>
      </c>
      <c r="L967" s="20" t="str">
        <f t="shared" ref="L967:L1027" si="290">IF(K967=".",".",IF(K967-K966&gt;180,(K967-K966)-360,IF(K967-K966&lt;-180,-360-(K967-K966),IF(K967-K966&gt;180,360-(K967-K966),K967-K966))))</f>
        <v>.</v>
      </c>
      <c r="M967" s="3">
        <v>218</v>
      </c>
      <c r="N967" s="20" t="str">
        <f>IF(B967=B967, N966, IF(M967=".",".",IF(M967&lt;22.5,"N",IF(M967&lt;67.5,"NE",IF(M967&lt;112.5,"E",IF(M967&lt;157.5,"SE",IF(M967&lt;202.5,"S",IF(M967&lt;247.5,"SW",IF(M967&lt;292.5,"W",IF(M967&lt;337.5,"NW","N"))))))))))</f>
        <v>SW</v>
      </c>
      <c r="O967" s="20" t="str">
        <f t="shared" si="280"/>
        <v>.</v>
      </c>
      <c r="P967" s="20" t="str">
        <f t="shared" ref="P967:P1030" si="291">IF(O967=".",".",IF(O967="N", 1, IF( O967 ="NE", 2, IF(O967="E",3,IF(O967="SE",4,IF(O967="S",5,IF(O967="SW",6,IF(O967="W",7,8))))))))</f>
        <v>.</v>
      </c>
      <c r="Q967" s="21">
        <f t="shared" si="275"/>
        <v>0</v>
      </c>
      <c r="R967" s="21">
        <f t="shared" si="276"/>
        <v>8.5654321548622647</v>
      </c>
      <c r="S967" s="8">
        <v>1</v>
      </c>
      <c r="T967" s="21" t="s">
        <v>4</v>
      </c>
      <c r="U967" s="21" t="str">
        <f t="shared" si="289"/>
        <v>.</v>
      </c>
      <c r="V967" s="3" t="s">
        <v>6</v>
      </c>
      <c r="W967" s="3">
        <v>0</v>
      </c>
      <c r="X967" s="3" t="s">
        <v>4</v>
      </c>
      <c r="Y967" s="14">
        <v>2</v>
      </c>
      <c r="Z967" s="14">
        <v>1</v>
      </c>
      <c r="AA967" s="14">
        <v>0</v>
      </c>
      <c r="AB967" s="23">
        <f t="shared" si="274"/>
        <v>0</v>
      </c>
      <c r="AC967" s="3" t="s">
        <v>343</v>
      </c>
      <c r="AD967" s="25">
        <v>0</v>
      </c>
      <c r="AE967" s="20">
        <f t="shared" si="281"/>
        <v>0</v>
      </c>
      <c r="AF967" s="20">
        <f t="shared" si="282"/>
        <v>0</v>
      </c>
      <c r="AG967" s="20">
        <f t="shared" si="288"/>
        <v>1</v>
      </c>
      <c r="AH967" s="20">
        <f t="shared" si="283"/>
        <v>0</v>
      </c>
      <c r="AI967" s="20">
        <f t="shared" si="284"/>
        <v>-65.824472757423663</v>
      </c>
      <c r="AJ967" s="20">
        <f t="shared" si="285"/>
        <v>-84.251483099385709</v>
      </c>
      <c r="AK967" s="20">
        <f t="shared" si="286"/>
        <v>0</v>
      </c>
      <c r="AL967" s="19">
        <v>106.91666669999999</v>
      </c>
      <c r="AM967" s="23">
        <f t="shared" si="287"/>
        <v>32.588200010160001</v>
      </c>
      <c r="AN967" s="19">
        <v>3.8048177693476384</v>
      </c>
    </row>
    <row r="968" spans="1:40" ht="13.5" thickBot="1" x14ac:dyDescent="0.25">
      <c r="A968" s="5">
        <v>42575</v>
      </c>
      <c r="B968" s="3">
        <v>100</v>
      </c>
      <c r="C968" s="26" t="s">
        <v>358</v>
      </c>
      <c r="D968" s="6">
        <v>0.54791666666666672</v>
      </c>
      <c r="E968" s="13">
        <v>13</v>
      </c>
      <c r="F968" s="13">
        <f t="shared" si="277"/>
        <v>418.00000000000006</v>
      </c>
      <c r="G968" s="3">
        <v>31.2</v>
      </c>
      <c r="H968" s="3" t="s">
        <v>365</v>
      </c>
      <c r="I968" s="3">
        <v>29.6</v>
      </c>
      <c r="J968" s="20">
        <f t="shared" si="278"/>
        <v>0.90971912732751359</v>
      </c>
      <c r="K968" s="20">
        <f t="shared" si="279"/>
        <v>307.87693346180913</v>
      </c>
      <c r="L968" s="20">
        <f>IF(K968=".",".",IF(K968-K963&gt;180,(K968-K963)-360,IF(K968-K963&lt;-180,-360-(K968-K963),IF(K968-K963&gt;180,360-(K968-K963),K968-K963))))</f>
        <v>-179.84455976997322</v>
      </c>
      <c r="M968" s="3">
        <v>226</v>
      </c>
      <c r="N968" s="20" t="str">
        <f>IF(B968=B967, N967, IF(M968=".",".",IF(M968&lt;22.5,"N",IF(M968&lt;67.5,"NE",IF(M968&lt;112.5,"E",IF(M968&lt;157.5,"SE",IF(M968&lt;202.5,"S",IF(M968&lt;247.5,"SW",IF(M968&lt;292.5,"W",IF(M968&lt;337.5,"NW","N"))))))))))</f>
        <v>SW</v>
      </c>
      <c r="O968" s="20" t="str">
        <f t="shared" si="280"/>
        <v>NW</v>
      </c>
      <c r="P968" s="20">
        <f t="shared" si="291"/>
        <v>8</v>
      </c>
      <c r="Q968" s="21">
        <f t="shared" si="275"/>
        <v>15.030729576142813</v>
      </c>
      <c r="R968" s="21">
        <f t="shared" si="276"/>
        <v>23.596161731005076</v>
      </c>
      <c r="S968" s="8">
        <v>1</v>
      </c>
      <c r="T968" s="21" t="s">
        <v>4</v>
      </c>
      <c r="U968" s="21" t="str">
        <f t="shared" si="289"/>
        <v>.</v>
      </c>
      <c r="V968" s="3" t="s">
        <v>6</v>
      </c>
      <c r="W968" s="3">
        <v>1.6</v>
      </c>
      <c r="X968" s="3" t="s">
        <v>4</v>
      </c>
      <c r="Y968" s="14">
        <v>2</v>
      </c>
      <c r="Z968" s="14">
        <v>1</v>
      </c>
      <c r="AA968" s="14">
        <v>0</v>
      </c>
      <c r="AB968" s="23">
        <f t="shared" si="274"/>
        <v>0</v>
      </c>
      <c r="AC968" s="3" t="s">
        <v>343</v>
      </c>
      <c r="AD968" s="25">
        <v>0</v>
      </c>
      <c r="AE968" s="20">
        <f t="shared" si="281"/>
        <v>9.2283790898139983</v>
      </c>
      <c r="AF968" s="20">
        <f t="shared" si="282"/>
        <v>9.2283790898139983</v>
      </c>
      <c r="AG968" s="20">
        <f t="shared" si="288"/>
        <v>1</v>
      </c>
      <c r="AH968" s="20">
        <f t="shared" si="283"/>
        <v>15.030729576142813</v>
      </c>
      <c r="AI968" s="20">
        <f t="shared" si="284"/>
        <v>-77.688698436574327</v>
      </c>
      <c r="AJ968" s="20">
        <f t="shared" si="285"/>
        <v>-75.023104009571711</v>
      </c>
      <c r="AK968" s="20">
        <f t="shared" si="286"/>
        <v>-11.864225679150664</v>
      </c>
      <c r="AL968" s="19">
        <v>108</v>
      </c>
      <c r="AM968" s="23">
        <f t="shared" si="287"/>
        <v>32.918399999999998</v>
      </c>
      <c r="AN968" s="19">
        <v>3.9444441095071849</v>
      </c>
    </row>
    <row r="969" spans="1:40" ht="13.5" thickBot="1" x14ac:dyDescent="0.25">
      <c r="A969" s="5">
        <v>42575</v>
      </c>
      <c r="B969" s="3">
        <v>100</v>
      </c>
      <c r="C969" s="26" t="s">
        <v>358</v>
      </c>
      <c r="D969" s="6">
        <v>0.56666666666666665</v>
      </c>
      <c r="E969" s="13">
        <v>14</v>
      </c>
      <c r="F969" s="13">
        <f t="shared" si="277"/>
        <v>444.99999999999994</v>
      </c>
      <c r="G969" s="3">
        <v>44.6</v>
      </c>
      <c r="H969" s="3" t="s">
        <v>365</v>
      </c>
      <c r="I969" s="3">
        <v>30.8</v>
      </c>
      <c r="J969" s="20" t="str">
        <f t="shared" si="278"/>
        <v>.</v>
      </c>
      <c r="K969" s="20" t="str">
        <f t="shared" si="279"/>
        <v>.</v>
      </c>
      <c r="L969" s="20" t="str">
        <f t="shared" si="290"/>
        <v>.</v>
      </c>
      <c r="M969" s="3">
        <v>226</v>
      </c>
      <c r="N969" s="20" t="str">
        <f>IF(B969=B969, N968, IF(M969=".",".",IF(M969&lt;22.5,"N",IF(M969&lt;67.5,"NE",IF(M969&lt;112.5,"E",IF(M969&lt;157.5,"SE",IF(M969&lt;202.5,"S",IF(M969&lt;247.5,"SW",IF(M969&lt;292.5,"W",IF(M969&lt;337.5,"NW","N"))))))))))</f>
        <v>SW</v>
      </c>
      <c r="O969" s="20" t="str">
        <f t="shared" si="280"/>
        <v>.</v>
      </c>
      <c r="P969" s="20" t="str">
        <f t="shared" si="291"/>
        <v>.</v>
      </c>
      <c r="Q969" s="21">
        <f t="shared" si="275"/>
        <v>0</v>
      </c>
      <c r="R969" s="21">
        <f t="shared" si="276"/>
        <v>23.596161731005076</v>
      </c>
      <c r="S969" s="8">
        <v>1</v>
      </c>
      <c r="T969" s="21" t="s">
        <v>4</v>
      </c>
      <c r="U969" s="21" t="str">
        <f t="shared" si="289"/>
        <v>.</v>
      </c>
      <c r="V969" s="3" t="s">
        <v>6</v>
      </c>
      <c r="W969" s="3">
        <v>3.3</v>
      </c>
      <c r="X969" s="3" t="s">
        <v>4</v>
      </c>
      <c r="Y969" s="14">
        <v>2</v>
      </c>
      <c r="Z969" s="14">
        <v>1</v>
      </c>
      <c r="AA969" s="14">
        <v>0</v>
      </c>
      <c r="AB969" s="23">
        <f t="shared" si="274"/>
        <v>0</v>
      </c>
      <c r="AC969" s="3" t="s">
        <v>343</v>
      </c>
      <c r="AD969" s="25">
        <v>0</v>
      </c>
      <c r="AE969" s="20">
        <f t="shared" si="281"/>
        <v>0</v>
      </c>
      <c r="AF969" s="20">
        <f t="shared" si="282"/>
        <v>0</v>
      </c>
      <c r="AG969" s="20">
        <f t="shared" si="288"/>
        <v>1</v>
      </c>
      <c r="AH969" s="20">
        <f t="shared" si="283"/>
        <v>0</v>
      </c>
      <c r="AI969" s="20">
        <f t="shared" si="284"/>
        <v>-77.688698436574327</v>
      </c>
      <c r="AJ969" s="20">
        <f t="shared" si="285"/>
        <v>-75.023104009571711</v>
      </c>
      <c r="AK969" s="20">
        <f t="shared" si="286"/>
        <v>0</v>
      </c>
      <c r="AL969" s="19">
        <v>108</v>
      </c>
      <c r="AM969" s="23">
        <f t="shared" si="287"/>
        <v>32.918399999999998</v>
      </c>
      <c r="AN969" s="19">
        <v>3.9444441095071849</v>
      </c>
    </row>
    <row r="970" spans="1:40" ht="13.5" thickBot="1" x14ac:dyDescent="0.25">
      <c r="A970" s="5">
        <v>42575</v>
      </c>
      <c r="B970" s="3">
        <v>100</v>
      </c>
      <c r="C970" s="26" t="s">
        <v>358</v>
      </c>
      <c r="D970" s="6">
        <v>0.62361111111111112</v>
      </c>
      <c r="E970" s="13">
        <v>15</v>
      </c>
      <c r="F970" s="13">
        <f t="shared" si="277"/>
        <v>527</v>
      </c>
      <c r="G970" s="3">
        <v>45.1</v>
      </c>
      <c r="H970" s="3" t="s">
        <v>365</v>
      </c>
      <c r="I970" s="3">
        <v>29.6</v>
      </c>
      <c r="J970" s="20" t="str">
        <f t="shared" si="278"/>
        <v>.</v>
      </c>
      <c r="K970" s="20" t="str">
        <f t="shared" si="279"/>
        <v>.</v>
      </c>
      <c r="L970" s="20" t="str">
        <f t="shared" si="290"/>
        <v>.</v>
      </c>
      <c r="M970" s="3">
        <v>226</v>
      </c>
      <c r="N970" s="20" t="str">
        <f>IF(B970=B969, N969, IF(M970=".",".",IF(M970&lt;22.5,"N",IF(M970&lt;67.5,"NE",IF(M970&lt;112.5,"E",IF(M970&lt;157.5,"SE",IF(M970&lt;202.5,"S",IF(M970&lt;247.5,"SW",IF(M970&lt;292.5,"W",IF(M970&lt;337.5,"NW","N"))))))))))</f>
        <v>SW</v>
      </c>
      <c r="O970" s="20" t="str">
        <f t="shared" si="280"/>
        <v>.</v>
      </c>
      <c r="P970" s="20" t="str">
        <f t="shared" si="291"/>
        <v>.</v>
      </c>
      <c r="Q970" s="21">
        <f t="shared" si="275"/>
        <v>0</v>
      </c>
      <c r="R970" s="21">
        <f t="shared" si="276"/>
        <v>23.596161731005076</v>
      </c>
      <c r="S970" s="8">
        <v>1</v>
      </c>
      <c r="T970" s="21" t="s">
        <v>4</v>
      </c>
      <c r="U970" s="21" t="str">
        <f t="shared" si="289"/>
        <v>.</v>
      </c>
      <c r="V970" s="3" t="s">
        <v>6</v>
      </c>
      <c r="W970" s="3">
        <v>6.7</v>
      </c>
      <c r="X970" s="3" t="s">
        <v>43</v>
      </c>
      <c r="Y970" s="14">
        <v>0</v>
      </c>
      <c r="Z970" s="14">
        <v>0</v>
      </c>
      <c r="AA970" s="14">
        <v>1</v>
      </c>
      <c r="AB970" s="23">
        <f t="shared" ref="AB970:AB1033" si="292">IF(AA970=0,0,IF(AA970=".",".",IF(AA970=AA969,".",1)))</f>
        <v>1</v>
      </c>
      <c r="AC970" s="3" t="s">
        <v>343</v>
      </c>
      <c r="AD970" s="25">
        <v>0</v>
      </c>
      <c r="AE970" s="20">
        <f t="shared" si="281"/>
        <v>0</v>
      </c>
      <c r="AF970" s="20">
        <f t="shared" si="282"/>
        <v>0</v>
      </c>
      <c r="AG970" s="20">
        <f t="shared" si="288"/>
        <v>1</v>
      </c>
      <c r="AH970" s="20">
        <f t="shared" si="283"/>
        <v>0</v>
      </c>
      <c r="AI970" s="20">
        <f t="shared" si="284"/>
        <v>-77.688698436574327</v>
      </c>
      <c r="AJ970" s="20">
        <f t="shared" si="285"/>
        <v>-75.023104009571711</v>
      </c>
      <c r="AK970" s="20">
        <f t="shared" si="286"/>
        <v>0</v>
      </c>
      <c r="AL970" s="19">
        <v>108</v>
      </c>
      <c r="AM970" s="23">
        <f t="shared" si="287"/>
        <v>32.918399999999998</v>
      </c>
      <c r="AN970" s="19">
        <v>3.9444441095071849</v>
      </c>
    </row>
    <row r="971" spans="1:40" ht="13.5" thickBot="1" x14ac:dyDescent="0.25">
      <c r="A971" s="5">
        <v>42575</v>
      </c>
      <c r="B971" s="3">
        <v>100</v>
      </c>
      <c r="C971" s="26" t="s">
        <v>358</v>
      </c>
      <c r="D971" s="6">
        <v>0.66180555555555554</v>
      </c>
      <c r="E971" s="13">
        <v>16</v>
      </c>
      <c r="F971" s="13">
        <f t="shared" si="277"/>
        <v>582</v>
      </c>
      <c r="G971" s="3">
        <v>41.5</v>
      </c>
      <c r="H971" s="3" t="s">
        <v>365</v>
      </c>
      <c r="I971" s="3">
        <v>30.4</v>
      </c>
      <c r="J971" s="20" t="str">
        <f t="shared" si="278"/>
        <v>.</v>
      </c>
      <c r="K971" s="20" t="str">
        <f t="shared" si="279"/>
        <v>.</v>
      </c>
      <c r="L971" s="20" t="str">
        <f t="shared" si="290"/>
        <v>.</v>
      </c>
      <c r="M971" s="3">
        <v>226</v>
      </c>
      <c r="N971" s="20" t="str">
        <f>IF(B971=B971, N970, IF(M971=".",".",IF(M971&lt;22.5,"N",IF(M971&lt;67.5,"NE",IF(M971&lt;112.5,"E",IF(M971&lt;157.5,"SE",IF(M971&lt;202.5,"S",IF(M971&lt;247.5,"SW",IF(M971&lt;292.5,"W",IF(M971&lt;337.5,"NW","N"))))))))))</f>
        <v>SW</v>
      </c>
      <c r="O971" s="20" t="str">
        <f t="shared" si="280"/>
        <v>.</v>
      </c>
      <c r="P971" s="20" t="str">
        <f t="shared" si="291"/>
        <v>.</v>
      </c>
      <c r="Q971" s="21">
        <f t="shared" si="275"/>
        <v>0</v>
      </c>
      <c r="R971" s="21">
        <f t="shared" si="276"/>
        <v>23.596161731005076</v>
      </c>
      <c r="S971" s="8">
        <v>1</v>
      </c>
      <c r="T971" s="21">
        <f>SQRT((AJ971-AJ961)^2+(AI971-AI961)^2)</f>
        <v>15.337232041678496</v>
      </c>
      <c r="U971" s="21">
        <f t="shared" si="289"/>
        <v>1.5384889311763148</v>
      </c>
      <c r="V971" s="3" t="s">
        <v>6</v>
      </c>
      <c r="W971" s="3">
        <v>6.9</v>
      </c>
      <c r="X971" s="3" t="s">
        <v>43</v>
      </c>
      <c r="Y971" s="14">
        <v>0</v>
      </c>
      <c r="Z971" s="14">
        <v>0</v>
      </c>
      <c r="AA971" s="14">
        <v>1</v>
      </c>
      <c r="AB971" s="23" t="str">
        <f t="shared" si="292"/>
        <v>.</v>
      </c>
      <c r="AC971" s="3" t="s">
        <v>343</v>
      </c>
      <c r="AD971" s="25">
        <v>0</v>
      </c>
      <c r="AE971" s="20">
        <f t="shared" si="281"/>
        <v>0</v>
      </c>
      <c r="AF971" s="20">
        <f t="shared" si="282"/>
        <v>0</v>
      </c>
      <c r="AG971" s="20">
        <f t="shared" si="288"/>
        <v>1</v>
      </c>
      <c r="AH971" s="20">
        <f t="shared" si="283"/>
        <v>0</v>
      </c>
      <c r="AI971" s="20">
        <f t="shared" si="284"/>
        <v>-77.688698436574327</v>
      </c>
      <c r="AJ971" s="20">
        <f t="shared" si="285"/>
        <v>-75.023104009571711</v>
      </c>
      <c r="AK971" s="20">
        <f t="shared" si="286"/>
        <v>0</v>
      </c>
      <c r="AL971" s="19">
        <v>108</v>
      </c>
      <c r="AM971" s="23">
        <f t="shared" si="287"/>
        <v>32.918399999999998</v>
      </c>
      <c r="AN971" s="19">
        <v>3.9444441095071849</v>
      </c>
    </row>
    <row r="972" spans="1:40" ht="13.5" thickBot="1" x14ac:dyDescent="0.25">
      <c r="A972" s="5">
        <v>42575</v>
      </c>
      <c r="B972" s="3">
        <v>101</v>
      </c>
      <c r="C972" s="26" t="s">
        <v>359</v>
      </c>
      <c r="D972" s="6">
        <v>0.26458333333333334</v>
      </c>
      <c r="E972" s="13">
        <v>6</v>
      </c>
      <c r="F972" s="13">
        <f t="shared" si="277"/>
        <v>0</v>
      </c>
      <c r="G972" s="3" t="s">
        <v>4</v>
      </c>
      <c r="H972" s="3" t="s">
        <v>4</v>
      </c>
      <c r="I972" s="3">
        <v>21.8</v>
      </c>
      <c r="J972" s="20" t="str">
        <f t="shared" si="278"/>
        <v>.</v>
      </c>
      <c r="K972" s="20" t="str">
        <f t="shared" si="279"/>
        <v>.</v>
      </c>
      <c r="L972" s="20" t="str">
        <f t="shared" si="290"/>
        <v>.</v>
      </c>
      <c r="M972" s="3">
        <v>315</v>
      </c>
      <c r="N972" s="20" t="str">
        <f>IF(B972=B971, N971, IF(M972=".",".",IF(M972&lt;22.5,"N",IF(M972&lt;67.5,"NE",IF(M972&lt;112.5,"E",IF(M972&lt;157.5,"SE",IF(M972&lt;202.5,"S",IF(M972&lt;247.5,"SW",IF(M972&lt;292.5,"W",IF(M972&lt;337.5,"NW","N"))))))))))</f>
        <v>NW</v>
      </c>
      <c r="O972" s="20" t="str">
        <f t="shared" si="280"/>
        <v>.</v>
      </c>
      <c r="P972" s="20" t="str">
        <f t="shared" si="291"/>
        <v>.</v>
      </c>
      <c r="Q972" s="21">
        <f t="shared" si="275"/>
        <v>0</v>
      </c>
      <c r="R972" s="21">
        <f t="shared" si="276"/>
        <v>0</v>
      </c>
      <c r="S972" s="8">
        <v>0</v>
      </c>
      <c r="T972" s="21" t="s">
        <v>4</v>
      </c>
      <c r="U972" s="21" t="str">
        <f t="shared" si="289"/>
        <v>.</v>
      </c>
      <c r="V972" s="3" t="s">
        <v>7</v>
      </c>
      <c r="W972" s="3">
        <v>0</v>
      </c>
      <c r="X972" s="3" t="s">
        <v>4</v>
      </c>
      <c r="Y972" s="14">
        <v>2</v>
      </c>
      <c r="Z972" s="14">
        <v>1</v>
      </c>
      <c r="AA972" s="14">
        <v>0</v>
      </c>
      <c r="AB972" s="23">
        <f t="shared" si="292"/>
        <v>0</v>
      </c>
      <c r="AC972" s="3" t="s">
        <v>344</v>
      </c>
      <c r="AD972" s="25">
        <v>1</v>
      </c>
      <c r="AE972" s="20" t="str">
        <f t="shared" si="281"/>
        <v>.</v>
      </c>
      <c r="AF972" s="20" t="str">
        <f t="shared" si="282"/>
        <v>.</v>
      </c>
      <c r="AG972" s="20" t="str">
        <f t="shared" si="288"/>
        <v>.</v>
      </c>
      <c r="AH972" s="20" t="str">
        <f t="shared" si="283"/>
        <v>.</v>
      </c>
      <c r="AI972" s="20">
        <f t="shared" si="284"/>
        <v>-70.710678118654769</v>
      </c>
      <c r="AJ972" s="20">
        <f t="shared" si="285"/>
        <v>70.710678118654741</v>
      </c>
      <c r="AK972" s="20" t="str">
        <f t="shared" si="286"/>
        <v>.</v>
      </c>
      <c r="AL972" s="19">
        <v>100</v>
      </c>
      <c r="AM972" s="23">
        <f t="shared" si="287"/>
        <v>30.48</v>
      </c>
      <c r="AN972" s="19">
        <v>5.497787143782138</v>
      </c>
    </row>
    <row r="973" spans="1:40" ht="13.5" thickBot="1" x14ac:dyDescent="0.25">
      <c r="A973" s="5">
        <v>42575</v>
      </c>
      <c r="B973" s="3">
        <v>101</v>
      </c>
      <c r="C973" s="26" t="s">
        <v>359</v>
      </c>
      <c r="D973" s="6">
        <v>0.30763888888888891</v>
      </c>
      <c r="E973" s="13">
        <v>7</v>
      </c>
      <c r="F973" s="13">
        <f t="shared" si="277"/>
        <v>62.000000000000021</v>
      </c>
      <c r="G973" s="3" t="s">
        <v>4</v>
      </c>
      <c r="H973" s="3" t="s">
        <v>4</v>
      </c>
      <c r="I973" s="3">
        <v>23.3</v>
      </c>
      <c r="J973" s="20" t="str">
        <f t="shared" si="278"/>
        <v>.</v>
      </c>
      <c r="K973" s="20" t="str">
        <f t="shared" si="279"/>
        <v>.</v>
      </c>
      <c r="L973" s="20" t="str">
        <f t="shared" si="290"/>
        <v>.</v>
      </c>
      <c r="M973" s="3">
        <v>315</v>
      </c>
      <c r="N973" s="20" t="str">
        <f>IF(B973=B973, N972, IF(M973=".",".",IF(M973&lt;22.5,"N",IF(M973&lt;67.5,"NE",IF(M973&lt;112.5,"E",IF(M973&lt;157.5,"SE",IF(M973&lt;202.5,"S",IF(M973&lt;247.5,"SW",IF(M973&lt;292.5,"W",IF(M973&lt;337.5,"NW","N"))))))))))</f>
        <v>NW</v>
      </c>
      <c r="O973" s="20" t="str">
        <f t="shared" si="280"/>
        <v>.</v>
      </c>
      <c r="P973" s="20" t="str">
        <f t="shared" si="291"/>
        <v>.</v>
      </c>
      <c r="Q973" s="21">
        <f t="shared" si="275"/>
        <v>0</v>
      </c>
      <c r="R973" s="21">
        <f t="shared" si="276"/>
        <v>0</v>
      </c>
      <c r="S973" s="8">
        <v>0</v>
      </c>
      <c r="T973" s="21" t="s">
        <v>4</v>
      </c>
      <c r="U973" s="21" t="str">
        <f t="shared" si="289"/>
        <v>.</v>
      </c>
      <c r="V973" s="3" t="s">
        <v>7</v>
      </c>
      <c r="W973" s="3">
        <v>0</v>
      </c>
      <c r="X973" s="3" t="s">
        <v>187</v>
      </c>
      <c r="Y973" s="14">
        <v>2</v>
      </c>
      <c r="Z973" s="14">
        <v>1</v>
      </c>
      <c r="AA973" s="14">
        <v>0</v>
      </c>
      <c r="AB973" s="23">
        <f t="shared" si="292"/>
        <v>0</v>
      </c>
      <c r="AC973" s="3" t="s">
        <v>344</v>
      </c>
      <c r="AD973" s="25">
        <v>1</v>
      </c>
      <c r="AE973" s="20">
        <f t="shared" si="281"/>
        <v>0</v>
      </c>
      <c r="AF973" s="20">
        <f t="shared" si="282"/>
        <v>0</v>
      </c>
      <c r="AG973" s="20">
        <f t="shared" si="288"/>
        <v>1</v>
      </c>
      <c r="AH973" s="20">
        <f t="shared" si="283"/>
        <v>0</v>
      </c>
      <c r="AI973" s="20">
        <f t="shared" si="284"/>
        <v>-70.710678118654769</v>
      </c>
      <c r="AJ973" s="20">
        <f t="shared" si="285"/>
        <v>70.710678118654741</v>
      </c>
      <c r="AK973" s="20">
        <f t="shared" si="286"/>
        <v>0</v>
      </c>
      <c r="AL973" s="19">
        <v>100</v>
      </c>
      <c r="AM973" s="23">
        <f t="shared" si="287"/>
        <v>30.48</v>
      </c>
      <c r="AN973" s="19">
        <v>5.497787143782138</v>
      </c>
    </row>
    <row r="974" spans="1:40" ht="13.5" thickBot="1" x14ac:dyDescent="0.25">
      <c r="A974" s="5">
        <v>42575</v>
      </c>
      <c r="B974" s="3">
        <v>101</v>
      </c>
      <c r="C974" s="26" t="s">
        <v>359</v>
      </c>
      <c r="D974" s="6">
        <v>0.3430555555555555</v>
      </c>
      <c r="E974" s="13">
        <v>16</v>
      </c>
      <c r="F974" s="13">
        <f t="shared" si="277"/>
        <v>112.99999999999991</v>
      </c>
      <c r="G974" s="3" t="s">
        <v>4</v>
      </c>
      <c r="H974" s="3" t="s">
        <v>4</v>
      </c>
      <c r="I974" s="3">
        <v>22.6</v>
      </c>
      <c r="J974" s="20" t="str">
        <f t="shared" si="278"/>
        <v>.</v>
      </c>
      <c r="K974" s="20" t="str">
        <f t="shared" si="279"/>
        <v>.</v>
      </c>
      <c r="L974" s="20" t="str">
        <f t="shared" si="290"/>
        <v>.</v>
      </c>
      <c r="M974" s="3">
        <v>315</v>
      </c>
      <c r="N974" s="20" t="str">
        <f>IF(B974=B973, N973, IF(M974=".",".",IF(M974&lt;22.5,"N",IF(M974&lt;67.5,"NE",IF(M974&lt;112.5,"E",IF(M974&lt;157.5,"SE",IF(M974&lt;202.5,"S",IF(M974&lt;247.5,"SW",IF(M974&lt;292.5,"W",IF(M974&lt;337.5,"NW","N"))))))))))</f>
        <v>NW</v>
      </c>
      <c r="O974" s="20" t="str">
        <f t="shared" si="280"/>
        <v>.</v>
      </c>
      <c r="P974" s="20" t="str">
        <f t="shared" si="291"/>
        <v>.</v>
      </c>
      <c r="Q974" s="21">
        <f t="shared" si="275"/>
        <v>0</v>
      </c>
      <c r="R974" s="21">
        <f t="shared" si="276"/>
        <v>0</v>
      </c>
      <c r="S974" s="8">
        <v>0</v>
      </c>
      <c r="T974" s="21">
        <f>SQRT((AJ974-AJ964)^2+(AI974-AI964)^2)</f>
        <v>155.03917702373838</v>
      </c>
      <c r="U974" s="21">
        <f t="shared" si="289"/>
        <v>0</v>
      </c>
      <c r="V974" s="3" t="s">
        <v>7</v>
      </c>
      <c r="W974" s="3">
        <v>0.4</v>
      </c>
      <c r="X974" s="3" t="s">
        <v>108</v>
      </c>
      <c r="Y974" s="14">
        <v>2</v>
      </c>
      <c r="Z974" s="14">
        <v>1</v>
      </c>
      <c r="AA974" s="14">
        <v>0</v>
      </c>
      <c r="AB974" s="23">
        <f t="shared" si="292"/>
        <v>0</v>
      </c>
      <c r="AC974" s="3" t="s">
        <v>344</v>
      </c>
      <c r="AD974" s="25">
        <v>1</v>
      </c>
      <c r="AE974" s="20">
        <f t="shared" si="281"/>
        <v>0</v>
      </c>
      <c r="AF974" s="20">
        <f t="shared" si="282"/>
        <v>0</v>
      </c>
      <c r="AG974" s="20">
        <f t="shared" si="288"/>
        <v>1</v>
      </c>
      <c r="AH974" s="20">
        <f t="shared" si="283"/>
        <v>0</v>
      </c>
      <c r="AI974" s="20">
        <f t="shared" si="284"/>
        <v>-70.710678118654769</v>
      </c>
      <c r="AJ974" s="20">
        <f t="shared" si="285"/>
        <v>70.710678118654741</v>
      </c>
      <c r="AK974" s="20">
        <f t="shared" si="286"/>
        <v>0</v>
      </c>
      <c r="AL974" s="19">
        <v>100</v>
      </c>
      <c r="AM974" s="23">
        <f t="shared" si="287"/>
        <v>30.48</v>
      </c>
      <c r="AN974" s="19">
        <v>5.497787143782138</v>
      </c>
    </row>
    <row r="975" spans="1:40" ht="13.5" thickBot="1" x14ac:dyDescent="0.25">
      <c r="A975" s="5">
        <v>42575</v>
      </c>
      <c r="B975" s="3">
        <v>101</v>
      </c>
      <c r="C975" s="26" t="s">
        <v>359</v>
      </c>
      <c r="D975" s="6">
        <v>0.38125000000000003</v>
      </c>
      <c r="E975" s="13">
        <v>8</v>
      </c>
      <c r="F975" s="13">
        <f t="shared" si="277"/>
        <v>168.00000000000006</v>
      </c>
      <c r="G975" s="3" t="s">
        <v>4</v>
      </c>
      <c r="H975" s="3" t="s">
        <v>4</v>
      </c>
      <c r="I975" s="3">
        <v>24.1</v>
      </c>
      <c r="J975" s="20" t="str">
        <f t="shared" si="278"/>
        <v>.</v>
      </c>
      <c r="K975" s="20" t="str">
        <f t="shared" si="279"/>
        <v>.</v>
      </c>
      <c r="L975" s="20" t="str">
        <f t="shared" si="290"/>
        <v>.</v>
      </c>
      <c r="M975" s="3">
        <v>315</v>
      </c>
      <c r="N975" s="20" t="str">
        <f>IF(B975=B975, N974, IF(M975=".",".",IF(M975&lt;22.5,"N",IF(M975&lt;67.5,"NE",IF(M975&lt;112.5,"E",IF(M975&lt;157.5,"SE",IF(M975&lt;202.5,"S",IF(M975&lt;247.5,"SW",IF(M975&lt;292.5,"W",IF(M975&lt;337.5,"NW","N"))))))))))</f>
        <v>NW</v>
      </c>
      <c r="O975" s="20" t="str">
        <f t="shared" si="280"/>
        <v>.</v>
      </c>
      <c r="P975" s="20" t="str">
        <f t="shared" si="291"/>
        <v>.</v>
      </c>
      <c r="Q975" s="21">
        <f t="shared" si="275"/>
        <v>0</v>
      </c>
      <c r="R975" s="21">
        <f t="shared" si="276"/>
        <v>0</v>
      </c>
      <c r="S975" s="8">
        <v>0</v>
      </c>
      <c r="T975" s="21" t="s">
        <v>4</v>
      </c>
      <c r="U975" s="21" t="str">
        <f t="shared" si="289"/>
        <v>.</v>
      </c>
      <c r="V975" s="3" t="s">
        <v>7</v>
      </c>
      <c r="W975" s="3">
        <v>0</v>
      </c>
      <c r="X975" s="3" t="s">
        <v>178</v>
      </c>
      <c r="Y975" s="14">
        <v>2</v>
      </c>
      <c r="Z975" s="14">
        <v>1</v>
      </c>
      <c r="AA975" s="14">
        <v>0</v>
      </c>
      <c r="AB975" s="23">
        <f t="shared" si="292"/>
        <v>0</v>
      </c>
      <c r="AC975" s="3" t="s">
        <v>344</v>
      </c>
      <c r="AD975" s="25">
        <v>1</v>
      </c>
      <c r="AE975" s="20">
        <f t="shared" si="281"/>
        <v>0</v>
      </c>
      <c r="AF975" s="20">
        <f t="shared" si="282"/>
        <v>0</v>
      </c>
      <c r="AG975" s="20">
        <f t="shared" si="288"/>
        <v>1</v>
      </c>
      <c r="AH975" s="20">
        <f t="shared" si="283"/>
        <v>0</v>
      </c>
      <c r="AI975" s="20">
        <f t="shared" si="284"/>
        <v>-70.710678118654769</v>
      </c>
      <c r="AJ975" s="20">
        <f t="shared" si="285"/>
        <v>70.710678118654741</v>
      </c>
      <c r="AK975" s="20">
        <f t="shared" si="286"/>
        <v>0</v>
      </c>
      <c r="AL975" s="19">
        <v>100</v>
      </c>
      <c r="AM975" s="23">
        <f t="shared" si="287"/>
        <v>30.48</v>
      </c>
      <c r="AN975" s="19">
        <v>5.497787143782138</v>
      </c>
    </row>
    <row r="976" spans="1:40" ht="13.5" thickBot="1" x14ac:dyDescent="0.25">
      <c r="A976" s="5">
        <v>42575</v>
      </c>
      <c r="B976" s="3">
        <v>101</v>
      </c>
      <c r="C976" s="26" t="s">
        <v>359</v>
      </c>
      <c r="D976" s="6">
        <v>0.42291666666666666</v>
      </c>
      <c r="E976" s="13">
        <v>9</v>
      </c>
      <c r="F976" s="13">
        <f t="shared" si="277"/>
        <v>228</v>
      </c>
      <c r="G976" s="3" t="s">
        <v>4</v>
      </c>
      <c r="H976" s="3" t="s">
        <v>4</v>
      </c>
      <c r="I976" s="3">
        <v>24.2</v>
      </c>
      <c r="J976" s="20" t="str">
        <f t="shared" si="278"/>
        <v>.</v>
      </c>
      <c r="K976" s="20" t="str">
        <f t="shared" si="279"/>
        <v>.</v>
      </c>
      <c r="L976" s="20" t="str">
        <f t="shared" si="290"/>
        <v>.</v>
      </c>
      <c r="M976" s="3">
        <v>315</v>
      </c>
      <c r="N976" s="20" t="str">
        <f>IF(B976=B975, N975, IF(M976=".",".",IF(M976&lt;22.5,"N",IF(M976&lt;67.5,"NE",IF(M976&lt;112.5,"E",IF(M976&lt;157.5,"SE",IF(M976&lt;202.5,"S",IF(M976&lt;247.5,"SW",IF(M976&lt;292.5,"W",IF(M976&lt;337.5,"NW","N"))))))))))</f>
        <v>NW</v>
      </c>
      <c r="O976" s="20" t="str">
        <f t="shared" si="280"/>
        <v>.</v>
      </c>
      <c r="P976" s="20" t="str">
        <f t="shared" si="291"/>
        <v>.</v>
      </c>
      <c r="Q976" s="21">
        <f t="shared" si="275"/>
        <v>0</v>
      </c>
      <c r="R976" s="21">
        <f t="shared" si="276"/>
        <v>0</v>
      </c>
      <c r="S976" s="8">
        <v>0</v>
      </c>
      <c r="T976" s="21" t="s">
        <v>4</v>
      </c>
      <c r="U976" s="21" t="str">
        <f t="shared" si="289"/>
        <v>.</v>
      </c>
      <c r="V976" s="3" t="s">
        <v>7</v>
      </c>
      <c r="W976" s="3">
        <v>1</v>
      </c>
      <c r="X976" s="3" t="s">
        <v>232</v>
      </c>
      <c r="Y976" s="14">
        <v>2</v>
      </c>
      <c r="Z976" s="14">
        <v>1</v>
      </c>
      <c r="AA976" s="14">
        <v>0</v>
      </c>
      <c r="AB976" s="23">
        <f t="shared" si="292"/>
        <v>0</v>
      </c>
      <c r="AC976" s="3" t="s">
        <v>344</v>
      </c>
      <c r="AD976" s="25">
        <v>1</v>
      </c>
      <c r="AE976" s="20">
        <f t="shared" si="281"/>
        <v>0</v>
      </c>
      <c r="AF976" s="20">
        <f t="shared" si="282"/>
        <v>0</v>
      </c>
      <c r="AG976" s="20">
        <f t="shared" si="288"/>
        <v>1</v>
      </c>
      <c r="AH976" s="20">
        <f t="shared" si="283"/>
        <v>0</v>
      </c>
      <c r="AI976" s="20">
        <f t="shared" si="284"/>
        <v>-70.710678118654769</v>
      </c>
      <c r="AJ976" s="20">
        <f t="shared" si="285"/>
        <v>70.710678118654741</v>
      </c>
      <c r="AK976" s="20">
        <f t="shared" si="286"/>
        <v>0</v>
      </c>
      <c r="AL976" s="19">
        <v>100</v>
      </c>
      <c r="AM976" s="23">
        <f t="shared" si="287"/>
        <v>30.48</v>
      </c>
      <c r="AN976" s="19">
        <v>5.497787143782138</v>
      </c>
    </row>
    <row r="977" spans="1:40" ht="13.5" thickBot="1" x14ac:dyDescent="0.25">
      <c r="A977" s="5">
        <v>42575</v>
      </c>
      <c r="B977" s="3">
        <v>101</v>
      </c>
      <c r="C977" s="26" t="s">
        <v>359</v>
      </c>
      <c r="D977" s="6">
        <v>0.46736111111111112</v>
      </c>
      <c r="E977" s="13">
        <v>10</v>
      </c>
      <c r="F977" s="13">
        <f t="shared" si="277"/>
        <v>292</v>
      </c>
      <c r="G977" s="3" t="s">
        <v>4</v>
      </c>
      <c r="H977" s="3" t="s">
        <v>4</v>
      </c>
      <c r="I977" s="3">
        <v>24.3</v>
      </c>
      <c r="J977" s="20" t="str">
        <f t="shared" si="278"/>
        <v>.</v>
      </c>
      <c r="K977" s="20" t="str">
        <f t="shared" si="279"/>
        <v>.</v>
      </c>
      <c r="L977" s="20" t="str">
        <f t="shared" si="290"/>
        <v>.</v>
      </c>
      <c r="M977" s="3">
        <v>315</v>
      </c>
      <c r="N977" s="20" t="str">
        <f>IF(B977=B976, N976, IF(M977=".",".",IF(M977&lt;22.5,"N",IF(M977&lt;67.5,"NE",IF(M977&lt;112.5,"E",IF(M977&lt;157.5,"SE",IF(M977&lt;202.5,"S",IF(M977&lt;247.5,"SW",IF(M977&lt;292.5,"W",IF(M977&lt;337.5,"NW","N"))))))))))</f>
        <v>NW</v>
      </c>
      <c r="O977" s="20" t="str">
        <f t="shared" si="280"/>
        <v>.</v>
      </c>
      <c r="P977" s="20" t="str">
        <f t="shared" si="291"/>
        <v>.</v>
      </c>
      <c r="Q977" s="21">
        <f t="shared" si="275"/>
        <v>0</v>
      </c>
      <c r="R977" s="21">
        <f t="shared" si="276"/>
        <v>0</v>
      </c>
      <c r="S977" s="8">
        <v>0</v>
      </c>
      <c r="T977" s="21" t="s">
        <v>4</v>
      </c>
      <c r="U977" s="21" t="str">
        <f t="shared" si="289"/>
        <v>.</v>
      </c>
      <c r="V977" s="3" t="s">
        <v>7</v>
      </c>
      <c r="W977" s="3">
        <v>0.3</v>
      </c>
      <c r="X977" s="3" t="s">
        <v>6</v>
      </c>
      <c r="Y977" s="14">
        <v>2</v>
      </c>
      <c r="Z977" s="14">
        <v>1</v>
      </c>
      <c r="AA977" s="14">
        <v>0</v>
      </c>
      <c r="AB977" s="23">
        <f t="shared" si="292"/>
        <v>0</v>
      </c>
      <c r="AC977" s="3" t="s">
        <v>344</v>
      </c>
      <c r="AD977" s="25">
        <v>1</v>
      </c>
      <c r="AE977" s="20">
        <f t="shared" si="281"/>
        <v>0</v>
      </c>
      <c r="AF977" s="20">
        <f t="shared" si="282"/>
        <v>0</v>
      </c>
      <c r="AG977" s="20">
        <f t="shared" si="288"/>
        <v>1</v>
      </c>
      <c r="AH977" s="20">
        <f t="shared" si="283"/>
        <v>0</v>
      </c>
      <c r="AI977" s="20">
        <f t="shared" si="284"/>
        <v>-70.710678118654769</v>
      </c>
      <c r="AJ977" s="20">
        <f t="shared" si="285"/>
        <v>70.710678118654741</v>
      </c>
      <c r="AK977" s="20">
        <f t="shared" si="286"/>
        <v>0</v>
      </c>
      <c r="AL977" s="19">
        <v>100</v>
      </c>
      <c r="AM977" s="23">
        <f t="shared" si="287"/>
        <v>30.48</v>
      </c>
      <c r="AN977" s="19">
        <v>5.497787143782138</v>
      </c>
    </row>
    <row r="978" spans="1:40" ht="13.5" thickBot="1" x14ac:dyDescent="0.25">
      <c r="A978" s="5">
        <v>42575</v>
      </c>
      <c r="B978" s="3">
        <v>101</v>
      </c>
      <c r="C978" s="26" t="s">
        <v>359</v>
      </c>
      <c r="D978" s="6">
        <v>0.50694444444444442</v>
      </c>
      <c r="E978" s="13">
        <v>11</v>
      </c>
      <c r="F978" s="13">
        <f t="shared" si="277"/>
        <v>348.99999999999994</v>
      </c>
      <c r="G978" s="3" t="s">
        <v>4</v>
      </c>
      <c r="H978" s="3" t="s">
        <v>4</v>
      </c>
      <c r="I978" s="3">
        <v>25.7</v>
      </c>
      <c r="J978" s="20" t="str">
        <f t="shared" si="278"/>
        <v>.</v>
      </c>
      <c r="K978" s="20" t="str">
        <f t="shared" si="279"/>
        <v>.</v>
      </c>
      <c r="L978" s="20" t="str">
        <f t="shared" si="290"/>
        <v>.</v>
      </c>
      <c r="M978" s="3">
        <v>315</v>
      </c>
      <c r="N978" s="20" t="str">
        <f>IF(B978=B978, N977, IF(M978=".",".",IF(M978&lt;22.5,"N",IF(M978&lt;67.5,"NE",IF(M978&lt;112.5,"E",IF(M978&lt;157.5,"SE",IF(M978&lt;202.5,"S",IF(M978&lt;247.5,"SW",IF(M978&lt;292.5,"W",IF(M978&lt;337.5,"NW","N"))))))))))</f>
        <v>NW</v>
      </c>
      <c r="O978" s="20" t="str">
        <f t="shared" si="280"/>
        <v>.</v>
      </c>
      <c r="P978" s="20" t="str">
        <f t="shared" si="291"/>
        <v>.</v>
      </c>
      <c r="Q978" s="21">
        <f t="shared" si="275"/>
        <v>0</v>
      </c>
      <c r="R978" s="21">
        <f t="shared" si="276"/>
        <v>0</v>
      </c>
      <c r="S978" s="8">
        <v>0</v>
      </c>
      <c r="T978" s="21" t="s">
        <v>4</v>
      </c>
      <c r="U978" s="21" t="str">
        <f t="shared" si="289"/>
        <v>.</v>
      </c>
      <c r="V978" s="3" t="s">
        <v>7</v>
      </c>
      <c r="W978" s="3">
        <v>0</v>
      </c>
      <c r="X978" s="3" t="s">
        <v>240</v>
      </c>
      <c r="Y978" s="14">
        <v>2</v>
      </c>
      <c r="Z978" s="14">
        <v>1</v>
      </c>
      <c r="AA978" s="14">
        <v>0</v>
      </c>
      <c r="AB978" s="23">
        <f t="shared" si="292"/>
        <v>0</v>
      </c>
      <c r="AC978" s="3" t="s">
        <v>344</v>
      </c>
      <c r="AD978" s="25">
        <v>1</v>
      </c>
      <c r="AE978" s="20">
        <f t="shared" si="281"/>
        <v>0</v>
      </c>
      <c r="AF978" s="20">
        <f t="shared" si="282"/>
        <v>0</v>
      </c>
      <c r="AG978" s="20">
        <f t="shared" si="288"/>
        <v>1</v>
      </c>
      <c r="AH978" s="20">
        <f t="shared" si="283"/>
        <v>0</v>
      </c>
      <c r="AI978" s="20">
        <f t="shared" si="284"/>
        <v>-70.710678118654769</v>
      </c>
      <c r="AJ978" s="20">
        <f t="shared" si="285"/>
        <v>70.710678118654741</v>
      </c>
      <c r="AK978" s="20">
        <f t="shared" si="286"/>
        <v>0</v>
      </c>
      <c r="AL978" s="19">
        <v>100</v>
      </c>
      <c r="AM978" s="23">
        <f t="shared" si="287"/>
        <v>30.48</v>
      </c>
      <c r="AN978" s="19">
        <v>5.497787143782138</v>
      </c>
    </row>
    <row r="979" spans="1:40" ht="13.5" thickBot="1" x14ac:dyDescent="0.25">
      <c r="A979" s="5">
        <v>42575</v>
      </c>
      <c r="B979" s="3">
        <v>101</v>
      </c>
      <c r="C979" s="26" t="s">
        <v>359</v>
      </c>
      <c r="D979" s="6">
        <v>0.5625</v>
      </c>
      <c r="E979" s="13">
        <v>12</v>
      </c>
      <c r="F979" s="13">
        <f t="shared" si="277"/>
        <v>429</v>
      </c>
      <c r="G979" s="3" t="s">
        <v>4</v>
      </c>
      <c r="H979" s="3" t="s">
        <v>4</v>
      </c>
      <c r="I979" s="3">
        <v>32.1</v>
      </c>
      <c r="J979" s="20" t="str">
        <f t="shared" si="278"/>
        <v>.</v>
      </c>
      <c r="K979" s="20" t="str">
        <f t="shared" si="279"/>
        <v>.</v>
      </c>
      <c r="L979" s="20" t="str">
        <f t="shared" si="290"/>
        <v>.</v>
      </c>
      <c r="M979" s="3">
        <v>315</v>
      </c>
      <c r="N979" s="20" t="str">
        <f>IF(B979=B978, N978, IF(M979=".",".",IF(M979&lt;22.5,"N",IF(M979&lt;67.5,"NE",IF(M979&lt;112.5,"E",IF(M979&lt;157.5,"SE",IF(M979&lt;202.5,"S",IF(M979&lt;247.5,"SW",IF(M979&lt;292.5,"W",IF(M979&lt;337.5,"NW","N"))))))))))</f>
        <v>NW</v>
      </c>
      <c r="O979" s="20" t="str">
        <f t="shared" si="280"/>
        <v>.</v>
      </c>
      <c r="P979" s="20" t="str">
        <f t="shared" si="291"/>
        <v>.</v>
      </c>
      <c r="Q979" s="21">
        <f t="shared" si="275"/>
        <v>0</v>
      </c>
      <c r="R979" s="21">
        <f t="shared" si="276"/>
        <v>0</v>
      </c>
      <c r="S979" s="8">
        <v>0</v>
      </c>
      <c r="T979" s="21" t="s">
        <v>4</v>
      </c>
      <c r="U979" s="21" t="str">
        <f t="shared" si="289"/>
        <v>.</v>
      </c>
      <c r="V979" s="3" t="s">
        <v>7</v>
      </c>
      <c r="W979" s="3">
        <v>2.4</v>
      </c>
      <c r="X979" s="3" t="s">
        <v>108</v>
      </c>
      <c r="Y979" s="14">
        <v>2</v>
      </c>
      <c r="Z979" s="14">
        <v>1</v>
      </c>
      <c r="AA979" s="14">
        <v>0</v>
      </c>
      <c r="AB979" s="23">
        <f t="shared" si="292"/>
        <v>0</v>
      </c>
      <c r="AC979" s="3" t="s">
        <v>344</v>
      </c>
      <c r="AD979" s="25">
        <v>1</v>
      </c>
      <c r="AE979" s="20">
        <f t="shared" si="281"/>
        <v>0</v>
      </c>
      <c r="AF979" s="20">
        <f t="shared" si="282"/>
        <v>0</v>
      </c>
      <c r="AG979" s="20">
        <f t="shared" si="288"/>
        <v>1</v>
      </c>
      <c r="AH979" s="20">
        <f t="shared" si="283"/>
        <v>0</v>
      </c>
      <c r="AI979" s="20">
        <f t="shared" si="284"/>
        <v>-70.710678118654769</v>
      </c>
      <c r="AJ979" s="20">
        <f t="shared" si="285"/>
        <v>70.710678118654741</v>
      </c>
      <c r="AK979" s="20">
        <f t="shared" si="286"/>
        <v>0</v>
      </c>
      <c r="AL979" s="19">
        <v>100</v>
      </c>
      <c r="AM979" s="23">
        <f t="shared" si="287"/>
        <v>30.48</v>
      </c>
      <c r="AN979" s="19">
        <v>5.497787143782138</v>
      </c>
    </row>
    <row r="980" spans="1:40" ht="13.5" thickBot="1" x14ac:dyDescent="0.25">
      <c r="A980" s="5">
        <v>42575</v>
      </c>
      <c r="B980" s="3">
        <v>101</v>
      </c>
      <c r="C980" s="26" t="s">
        <v>359</v>
      </c>
      <c r="D980" s="6">
        <v>0.58888888888888891</v>
      </c>
      <c r="E980" s="13">
        <v>13</v>
      </c>
      <c r="F980" s="13">
        <f t="shared" si="277"/>
        <v>467</v>
      </c>
      <c r="G980" s="3" t="s">
        <v>4</v>
      </c>
      <c r="H980" s="3" t="s">
        <v>4</v>
      </c>
      <c r="I980" s="3">
        <v>30.8</v>
      </c>
      <c r="J980" s="20" t="str">
        <f t="shared" si="278"/>
        <v>.</v>
      </c>
      <c r="K980" s="20" t="str">
        <f t="shared" si="279"/>
        <v>.</v>
      </c>
      <c r="L980" s="20" t="str">
        <f t="shared" si="290"/>
        <v>.</v>
      </c>
      <c r="M980" s="3">
        <v>315</v>
      </c>
      <c r="N980" s="20" t="str">
        <f>IF(B980=B980, N979, IF(M980=".",".",IF(M980&lt;22.5,"N",IF(M980&lt;67.5,"NE",IF(M980&lt;112.5,"E",IF(M980&lt;157.5,"SE",IF(M980&lt;202.5,"S",IF(M980&lt;247.5,"SW",IF(M980&lt;292.5,"W",IF(M980&lt;337.5,"NW","N"))))))))))</f>
        <v>NW</v>
      </c>
      <c r="O980" s="20" t="str">
        <f t="shared" si="280"/>
        <v>.</v>
      </c>
      <c r="P980" s="20" t="str">
        <f t="shared" si="291"/>
        <v>.</v>
      </c>
      <c r="Q980" s="21">
        <f t="shared" ref="Q980:Q1007" si="293">IF(AN980=".",".",IF(B980=B979,SQRT((AI980-AI979)^2+(AJ980-AJ979)^2),0))</f>
        <v>0</v>
      </c>
      <c r="R980" s="21">
        <f t="shared" ref="R980:R1007" si="294">IF(AN980=".",".",IF(B980=B979,Q980+R979,0))</f>
        <v>0</v>
      </c>
      <c r="S980" s="8">
        <v>0</v>
      </c>
      <c r="T980" s="21" t="s">
        <v>4</v>
      </c>
      <c r="U980" s="21" t="str">
        <f t="shared" si="289"/>
        <v>.</v>
      </c>
      <c r="V980" s="3" t="s">
        <v>6</v>
      </c>
      <c r="W980" s="3">
        <v>3.4</v>
      </c>
      <c r="X980" s="3" t="s">
        <v>246</v>
      </c>
      <c r="Y980" s="14">
        <v>2</v>
      </c>
      <c r="Z980" s="14">
        <v>1</v>
      </c>
      <c r="AA980" s="14">
        <v>0</v>
      </c>
      <c r="AB980" s="23">
        <f t="shared" si="292"/>
        <v>0</v>
      </c>
      <c r="AC980" s="3" t="s">
        <v>344</v>
      </c>
      <c r="AD980" s="25">
        <v>1</v>
      </c>
      <c r="AE980" s="20">
        <f t="shared" si="281"/>
        <v>0</v>
      </c>
      <c r="AF980" s="20">
        <f t="shared" si="282"/>
        <v>0</v>
      </c>
      <c r="AG980" s="20">
        <f t="shared" si="288"/>
        <v>1</v>
      </c>
      <c r="AH980" s="20">
        <f t="shared" si="283"/>
        <v>0</v>
      </c>
      <c r="AI980" s="20">
        <f t="shared" si="284"/>
        <v>-70.710678118654769</v>
      </c>
      <c r="AJ980" s="20">
        <f t="shared" si="285"/>
        <v>70.710678118654741</v>
      </c>
      <c r="AK980" s="20">
        <f t="shared" si="286"/>
        <v>0</v>
      </c>
      <c r="AL980" s="19">
        <v>100</v>
      </c>
      <c r="AM980" s="23">
        <f t="shared" si="287"/>
        <v>30.48</v>
      </c>
      <c r="AN980" s="19">
        <v>5.497787143782138</v>
      </c>
    </row>
    <row r="981" spans="1:40" ht="13.5" thickBot="1" x14ac:dyDescent="0.25">
      <c r="A981" s="5">
        <v>42575</v>
      </c>
      <c r="B981" s="3">
        <v>101</v>
      </c>
      <c r="C981" s="26" t="s">
        <v>359</v>
      </c>
      <c r="D981" s="6">
        <v>0.63124999999999998</v>
      </c>
      <c r="E981" s="13">
        <v>14</v>
      </c>
      <c r="F981" s="13">
        <f t="shared" si="277"/>
        <v>528</v>
      </c>
      <c r="G981" s="3" t="s">
        <v>4</v>
      </c>
      <c r="H981" s="3" t="s">
        <v>4</v>
      </c>
      <c r="I981" s="3">
        <v>32.6</v>
      </c>
      <c r="J981" s="20" t="str">
        <f t="shared" si="278"/>
        <v>.</v>
      </c>
      <c r="K981" s="20" t="str">
        <f t="shared" si="279"/>
        <v>.</v>
      </c>
      <c r="L981" s="20" t="str">
        <f t="shared" si="290"/>
        <v>.</v>
      </c>
      <c r="M981" s="3">
        <v>315</v>
      </c>
      <c r="N981" s="20" t="str">
        <f>IF(B981=B980, N980, IF(M981=".",".",IF(M981&lt;22.5,"N",IF(M981&lt;67.5,"NE",IF(M981&lt;112.5,"E",IF(M981&lt;157.5,"SE",IF(M981&lt;202.5,"S",IF(M981&lt;247.5,"SW",IF(M981&lt;292.5,"W",IF(M981&lt;337.5,"NW","N"))))))))))</f>
        <v>NW</v>
      </c>
      <c r="O981" s="20" t="str">
        <f t="shared" si="280"/>
        <v>.</v>
      </c>
      <c r="P981" s="20" t="str">
        <f t="shared" si="291"/>
        <v>.</v>
      </c>
      <c r="Q981" s="21">
        <f t="shared" si="293"/>
        <v>0</v>
      </c>
      <c r="R981" s="21">
        <f t="shared" si="294"/>
        <v>0</v>
      </c>
      <c r="S981" s="8">
        <v>0</v>
      </c>
      <c r="T981" s="21" t="s">
        <v>4</v>
      </c>
      <c r="U981" s="21" t="str">
        <f t="shared" si="289"/>
        <v>.</v>
      </c>
      <c r="V981" s="3" t="s">
        <v>6</v>
      </c>
      <c r="W981" s="3">
        <v>1.9</v>
      </c>
      <c r="X981" s="3" t="s">
        <v>4</v>
      </c>
      <c r="Y981" s="14">
        <v>2</v>
      </c>
      <c r="Z981" s="14">
        <v>1</v>
      </c>
      <c r="AA981" s="14">
        <v>0</v>
      </c>
      <c r="AB981" s="23">
        <f t="shared" si="292"/>
        <v>0</v>
      </c>
      <c r="AC981" s="3" t="s">
        <v>344</v>
      </c>
      <c r="AD981" s="25">
        <v>1</v>
      </c>
      <c r="AE981" s="20">
        <f t="shared" si="281"/>
        <v>0</v>
      </c>
      <c r="AF981" s="20">
        <f t="shared" si="282"/>
        <v>0</v>
      </c>
      <c r="AG981" s="20">
        <f t="shared" si="288"/>
        <v>1</v>
      </c>
      <c r="AH981" s="20">
        <f t="shared" si="283"/>
        <v>0</v>
      </c>
      <c r="AI981" s="20">
        <f t="shared" si="284"/>
        <v>-70.710678118654769</v>
      </c>
      <c r="AJ981" s="20">
        <f t="shared" si="285"/>
        <v>70.710678118654741</v>
      </c>
      <c r="AK981" s="20">
        <f t="shared" si="286"/>
        <v>0</v>
      </c>
      <c r="AL981" s="19">
        <v>100</v>
      </c>
      <c r="AM981" s="23">
        <f t="shared" si="287"/>
        <v>30.48</v>
      </c>
      <c r="AN981" s="19">
        <v>5.497787143782138</v>
      </c>
    </row>
    <row r="982" spans="1:40" ht="13.5" thickBot="1" x14ac:dyDescent="0.25">
      <c r="A982" s="5">
        <v>42575</v>
      </c>
      <c r="B982" s="3">
        <v>101</v>
      </c>
      <c r="C982" s="26" t="s">
        <v>359</v>
      </c>
      <c r="D982" s="6">
        <v>0.66875000000000007</v>
      </c>
      <c r="E982" s="13">
        <v>15</v>
      </c>
      <c r="F982" s="13">
        <f t="shared" si="277"/>
        <v>582.00000000000011</v>
      </c>
      <c r="G982" s="3" t="s">
        <v>4</v>
      </c>
      <c r="H982" s="3" t="s">
        <v>4</v>
      </c>
      <c r="I982" s="3">
        <v>30.7</v>
      </c>
      <c r="J982" s="20" t="str">
        <f t="shared" si="278"/>
        <v>.</v>
      </c>
      <c r="K982" s="20" t="str">
        <f t="shared" si="279"/>
        <v>.</v>
      </c>
      <c r="L982" s="20" t="str">
        <f t="shared" si="290"/>
        <v>.</v>
      </c>
      <c r="M982" s="3">
        <v>315</v>
      </c>
      <c r="N982" s="20" t="str">
        <f>IF(B982=B982, N981, IF(M982=".",".",IF(M982&lt;22.5,"N",IF(M982&lt;67.5,"NE",IF(M982&lt;112.5,"E",IF(M982&lt;157.5,"SE",IF(M982&lt;202.5,"S",IF(M982&lt;247.5,"SW",IF(M982&lt;292.5,"W",IF(M982&lt;337.5,"NW","N"))))))))))</f>
        <v>NW</v>
      </c>
      <c r="O982" s="20" t="str">
        <f t="shared" si="280"/>
        <v>.</v>
      </c>
      <c r="P982" s="20" t="str">
        <f t="shared" si="291"/>
        <v>.</v>
      </c>
      <c r="Q982" s="21">
        <f t="shared" si="293"/>
        <v>0</v>
      </c>
      <c r="R982" s="21">
        <f t="shared" si="294"/>
        <v>0</v>
      </c>
      <c r="S982" s="8">
        <v>0</v>
      </c>
      <c r="T982" s="21" t="s">
        <v>4</v>
      </c>
      <c r="U982" s="21" t="str">
        <f t="shared" si="289"/>
        <v>.</v>
      </c>
      <c r="V982" s="3" t="s">
        <v>6</v>
      </c>
      <c r="W982" s="3">
        <v>7.2</v>
      </c>
      <c r="X982" s="3" t="s">
        <v>249</v>
      </c>
      <c r="Y982" s="14">
        <v>2</v>
      </c>
      <c r="Z982" s="14">
        <v>1</v>
      </c>
      <c r="AA982" s="14">
        <v>0</v>
      </c>
      <c r="AB982" s="23">
        <f t="shared" si="292"/>
        <v>0</v>
      </c>
      <c r="AC982" s="3" t="s">
        <v>344</v>
      </c>
      <c r="AD982" s="25">
        <v>1</v>
      </c>
      <c r="AE982" s="20">
        <f t="shared" si="281"/>
        <v>0</v>
      </c>
      <c r="AF982" s="20">
        <f t="shared" si="282"/>
        <v>0</v>
      </c>
      <c r="AG982" s="20">
        <f t="shared" si="288"/>
        <v>1</v>
      </c>
      <c r="AH982" s="20">
        <f t="shared" si="283"/>
        <v>0</v>
      </c>
      <c r="AI982" s="20">
        <f t="shared" si="284"/>
        <v>-70.710678118654769</v>
      </c>
      <c r="AJ982" s="20">
        <f t="shared" si="285"/>
        <v>70.710678118654741</v>
      </c>
      <c r="AK982" s="20">
        <f t="shared" si="286"/>
        <v>0</v>
      </c>
      <c r="AL982" s="19">
        <v>100</v>
      </c>
      <c r="AM982" s="23">
        <f t="shared" si="287"/>
        <v>30.48</v>
      </c>
      <c r="AN982" s="19">
        <v>5.497787143782138</v>
      </c>
    </row>
    <row r="983" spans="1:40" ht="13.5" thickBot="1" x14ac:dyDescent="0.25">
      <c r="A983" s="5">
        <v>42577</v>
      </c>
      <c r="B983" s="3">
        <v>95</v>
      </c>
      <c r="C983" s="26" t="s">
        <v>359</v>
      </c>
      <c r="D983" s="6">
        <v>0.26041666666666669</v>
      </c>
      <c r="E983" s="13">
        <v>6</v>
      </c>
      <c r="F983" s="13">
        <f t="shared" si="277"/>
        <v>0</v>
      </c>
      <c r="G983" s="3" t="s">
        <v>4</v>
      </c>
      <c r="H983" s="3" t="s">
        <v>4</v>
      </c>
      <c r="I983" s="3">
        <v>17.7</v>
      </c>
      <c r="J983" s="20" t="str">
        <f t="shared" si="278"/>
        <v>.</v>
      </c>
      <c r="K983" s="20" t="str">
        <f t="shared" si="279"/>
        <v>.</v>
      </c>
      <c r="L983" s="20" t="str">
        <f t="shared" si="290"/>
        <v>.</v>
      </c>
      <c r="M983" s="3">
        <v>135</v>
      </c>
      <c r="N983" s="20" t="str">
        <f>IF(B983=B982, N982, IF(M983=".",".",IF(M983&lt;22.5,"N",IF(M983&lt;67.5,"NE",IF(M983&lt;112.5,"E",IF(M983&lt;157.5,"SE",IF(M983&lt;202.5,"S",IF(M983&lt;247.5,"SW",IF(M983&lt;292.5,"W",IF(M983&lt;337.5,"NW","N"))))))))))</f>
        <v>SE</v>
      </c>
      <c r="O983" s="20" t="str">
        <f t="shared" si="280"/>
        <v>.</v>
      </c>
      <c r="P983" s="20" t="str">
        <f t="shared" si="291"/>
        <v>.</v>
      </c>
      <c r="Q983" s="21">
        <f t="shared" si="293"/>
        <v>0</v>
      </c>
      <c r="R983" s="21">
        <f t="shared" si="294"/>
        <v>0</v>
      </c>
      <c r="S983" s="8">
        <v>0</v>
      </c>
      <c r="T983" s="21" t="s">
        <v>4</v>
      </c>
      <c r="U983" s="21" t="str">
        <f t="shared" si="289"/>
        <v>.</v>
      </c>
      <c r="V983" s="3" t="s">
        <v>7</v>
      </c>
      <c r="W983" s="3">
        <v>0</v>
      </c>
      <c r="X983" s="3" t="s">
        <v>205</v>
      </c>
      <c r="Y983" s="14">
        <v>2</v>
      </c>
      <c r="Z983" s="14">
        <v>1</v>
      </c>
      <c r="AA983" s="14">
        <v>0</v>
      </c>
      <c r="AB983" s="23">
        <f t="shared" si="292"/>
        <v>0</v>
      </c>
      <c r="AC983" s="3" t="s">
        <v>345</v>
      </c>
      <c r="AD983" s="25">
        <v>1</v>
      </c>
      <c r="AE983" s="20" t="str">
        <f t="shared" si="281"/>
        <v>.</v>
      </c>
      <c r="AF983" s="20" t="str">
        <f t="shared" si="282"/>
        <v>.</v>
      </c>
      <c r="AG983" s="20" t="str">
        <f t="shared" si="288"/>
        <v>.</v>
      </c>
      <c r="AH983" s="20" t="str">
        <f t="shared" si="283"/>
        <v>.</v>
      </c>
      <c r="AI983" s="20">
        <f t="shared" si="284"/>
        <v>70.710678118654755</v>
      </c>
      <c r="AJ983" s="20">
        <f t="shared" si="285"/>
        <v>-70.710678118654741</v>
      </c>
      <c r="AK983" s="20" t="str">
        <f t="shared" si="286"/>
        <v>.</v>
      </c>
      <c r="AL983" s="19">
        <v>100</v>
      </c>
      <c r="AM983" s="23">
        <f t="shared" si="287"/>
        <v>30.48</v>
      </c>
      <c r="AN983" s="19">
        <v>2.3561944901923448</v>
      </c>
    </row>
    <row r="984" spans="1:40" ht="13.5" thickBot="1" x14ac:dyDescent="0.25">
      <c r="A984" s="5">
        <v>42577</v>
      </c>
      <c r="B984" s="3">
        <v>95</v>
      </c>
      <c r="C984" s="26" t="s">
        <v>359</v>
      </c>
      <c r="D984" s="6">
        <v>0.29652777777777778</v>
      </c>
      <c r="E984" s="13">
        <v>7</v>
      </c>
      <c r="F984" s="13">
        <f t="shared" si="277"/>
        <v>51.999999999999972</v>
      </c>
      <c r="G984" s="3" t="s">
        <v>4</v>
      </c>
      <c r="H984" s="3" t="s">
        <v>4</v>
      </c>
      <c r="I984" s="3">
        <v>24</v>
      </c>
      <c r="J984" s="20" t="str">
        <f t="shared" si="278"/>
        <v>.</v>
      </c>
      <c r="K984" s="20" t="str">
        <f t="shared" si="279"/>
        <v>.</v>
      </c>
      <c r="L984" s="20" t="str">
        <f t="shared" si="290"/>
        <v>.</v>
      </c>
      <c r="M984" s="3">
        <v>135</v>
      </c>
      <c r="N984" s="20" t="str">
        <f>IF(B984=B984, N983, IF(M984=".",".",IF(M984&lt;22.5,"N",IF(M984&lt;67.5,"NE",IF(M984&lt;112.5,"E",IF(M984&lt;157.5,"SE",IF(M984&lt;202.5,"S",IF(M984&lt;247.5,"SW",IF(M984&lt;292.5,"W",IF(M984&lt;337.5,"NW","N"))))))))))</f>
        <v>SE</v>
      </c>
      <c r="O984" s="20" t="str">
        <f t="shared" si="280"/>
        <v>.</v>
      </c>
      <c r="P984" s="20" t="str">
        <f t="shared" si="291"/>
        <v>.</v>
      </c>
      <c r="Q984" s="21">
        <f t="shared" si="293"/>
        <v>0</v>
      </c>
      <c r="R984" s="21">
        <f t="shared" si="294"/>
        <v>0</v>
      </c>
      <c r="S984" s="8">
        <v>0</v>
      </c>
      <c r="T984" s="21" t="s">
        <v>4</v>
      </c>
      <c r="U984" s="21" t="str">
        <f t="shared" si="289"/>
        <v>.</v>
      </c>
      <c r="V984" s="3" t="s">
        <v>7</v>
      </c>
      <c r="W984" s="3">
        <v>0</v>
      </c>
      <c r="X984" s="3" t="s">
        <v>212</v>
      </c>
      <c r="Y984" s="14">
        <v>2</v>
      </c>
      <c r="Z984" s="14">
        <v>1</v>
      </c>
      <c r="AA984" s="14">
        <v>0</v>
      </c>
      <c r="AB984" s="23">
        <f t="shared" si="292"/>
        <v>0</v>
      </c>
      <c r="AC984" s="3" t="s">
        <v>345</v>
      </c>
      <c r="AD984" s="25">
        <v>1</v>
      </c>
      <c r="AE984" s="20">
        <f t="shared" si="281"/>
        <v>0</v>
      </c>
      <c r="AF984" s="20">
        <f t="shared" si="282"/>
        <v>0</v>
      </c>
      <c r="AG984" s="20">
        <f t="shared" si="288"/>
        <v>1</v>
      </c>
      <c r="AH984" s="20">
        <f t="shared" si="283"/>
        <v>0</v>
      </c>
      <c r="AI984" s="20">
        <f t="shared" si="284"/>
        <v>70.710678118654755</v>
      </c>
      <c r="AJ984" s="20">
        <f t="shared" si="285"/>
        <v>-70.710678118654741</v>
      </c>
      <c r="AK984" s="20">
        <f t="shared" si="286"/>
        <v>0</v>
      </c>
      <c r="AL984" s="19">
        <v>100</v>
      </c>
      <c r="AM984" s="23">
        <f t="shared" si="287"/>
        <v>30.48</v>
      </c>
      <c r="AN984" s="19">
        <v>2.3561944901923448</v>
      </c>
    </row>
    <row r="985" spans="1:40" ht="13.5" thickBot="1" x14ac:dyDescent="0.25">
      <c r="A985" s="5">
        <v>42577</v>
      </c>
      <c r="B985" s="3">
        <v>95</v>
      </c>
      <c r="C985" s="26" t="s">
        <v>359</v>
      </c>
      <c r="D985" s="6">
        <v>0.34027777777777773</v>
      </c>
      <c r="E985" s="13">
        <v>8</v>
      </c>
      <c r="F985" s="13">
        <f t="shared" si="277"/>
        <v>114.99999999999991</v>
      </c>
      <c r="G985" s="3" t="s">
        <v>4</v>
      </c>
      <c r="H985" s="3" t="s">
        <v>4</v>
      </c>
      <c r="I985" s="3">
        <v>30.1</v>
      </c>
      <c r="J985" s="20" t="str">
        <f t="shared" si="278"/>
        <v>.</v>
      </c>
      <c r="K985" s="20" t="str">
        <f t="shared" si="279"/>
        <v>.</v>
      </c>
      <c r="L985" s="20" t="str">
        <f t="shared" si="290"/>
        <v>.</v>
      </c>
      <c r="M985" s="3">
        <v>135</v>
      </c>
      <c r="N985" s="20" t="str">
        <f>IF(B985=B984, N984, IF(M985=".",".",IF(M985&lt;22.5,"N",IF(M985&lt;67.5,"NE",IF(M985&lt;112.5,"E",IF(M985&lt;157.5,"SE",IF(M985&lt;202.5,"S",IF(M985&lt;247.5,"SW",IF(M985&lt;292.5,"W",IF(M985&lt;337.5,"NW","N"))))))))))</f>
        <v>SE</v>
      </c>
      <c r="O985" s="20" t="str">
        <f t="shared" si="280"/>
        <v>.</v>
      </c>
      <c r="P985" s="20" t="str">
        <f t="shared" si="291"/>
        <v>.</v>
      </c>
      <c r="Q985" s="21">
        <f t="shared" si="293"/>
        <v>0</v>
      </c>
      <c r="R985" s="21">
        <f t="shared" si="294"/>
        <v>0</v>
      </c>
      <c r="S985" s="8">
        <v>0</v>
      </c>
      <c r="T985" s="21" t="s">
        <v>4</v>
      </c>
      <c r="U985" s="21" t="str">
        <f t="shared" si="289"/>
        <v>.</v>
      </c>
      <c r="V985" s="3" t="s">
        <v>7</v>
      </c>
      <c r="W985" s="3">
        <v>0.3</v>
      </c>
      <c r="X985" s="3" t="s">
        <v>76</v>
      </c>
      <c r="Y985" s="14">
        <v>2</v>
      </c>
      <c r="Z985" s="14">
        <v>1</v>
      </c>
      <c r="AA985" s="14">
        <v>0</v>
      </c>
      <c r="AB985" s="23">
        <f t="shared" si="292"/>
        <v>0</v>
      </c>
      <c r="AC985" s="3" t="s">
        <v>345</v>
      </c>
      <c r="AD985" s="25">
        <v>1</v>
      </c>
      <c r="AE985" s="20">
        <f t="shared" si="281"/>
        <v>0</v>
      </c>
      <c r="AF985" s="20">
        <f t="shared" si="282"/>
        <v>0</v>
      </c>
      <c r="AG985" s="20">
        <f t="shared" si="288"/>
        <v>1</v>
      </c>
      <c r="AH985" s="20">
        <f t="shared" si="283"/>
        <v>0</v>
      </c>
      <c r="AI985" s="20">
        <f t="shared" si="284"/>
        <v>70.710678118654755</v>
      </c>
      <c r="AJ985" s="20">
        <f t="shared" si="285"/>
        <v>-70.710678118654741</v>
      </c>
      <c r="AK985" s="20">
        <f t="shared" si="286"/>
        <v>0</v>
      </c>
      <c r="AL985" s="19">
        <v>100</v>
      </c>
      <c r="AM985" s="23">
        <f t="shared" si="287"/>
        <v>30.48</v>
      </c>
      <c r="AN985" s="19">
        <v>2.3561944901923448</v>
      </c>
    </row>
    <row r="986" spans="1:40" ht="13.5" thickBot="1" x14ac:dyDescent="0.25">
      <c r="A986" s="5">
        <v>42577</v>
      </c>
      <c r="B986" s="3">
        <v>95</v>
      </c>
      <c r="C986" s="26" t="s">
        <v>359</v>
      </c>
      <c r="D986" s="6">
        <v>0.38055555555555554</v>
      </c>
      <c r="E986" s="13">
        <v>9</v>
      </c>
      <c r="F986" s="13">
        <f t="shared" si="277"/>
        <v>172.99999999999994</v>
      </c>
      <c r="G986" s="3" t="s">
        <v>4</v>
      </c>
      <c r="H986" s="3" t="s">
        <v>4</v>
      </c>
      <c r="I986" s="3">
        <v>35.700000000000003</v>
      </c>
      <c r="J986" s="20" t="str">
        <f t="shared" si="278"/>
        <v>.</v>
      </c>
      <c r="K986" s="20" t="str">
        <f t="shared" si="279"/>
        <v>.</v>
      </c>
      <c r="L986" s="20" t="str">
        <f t="shared" si="290"/>
        <v>.</v>
      </c>
      <c r="M986" s="3">
        <v>135</v>
      </c>
      <c r="N986" s="20" t="str">
        <f>IF(B986=B986, N985, IF(M986=".",".",IF(M986&lt;22.5,"N",IF(M986&lt;67.5,"NE",IF(M986&lt;112.5,"E",IF(M986&lt;157.5,"SE",IF(M986&lt;202.5,"S",IF(M986&lt;247.5,"SW",IF(M986&lt;292.5,"W",IF(M986&lt;337.5,"NW","N"))))))))))</f>
        <v>SE</v>
      </c>
      <c r="O986" s="20" t="str">
        <f t="shared" si="280"/>
        <v>.</v>
      </c>
      <c r="P986" s="20" t="str">
        <f t="shared" si="291"/>
        <v>.</v>
      </c>
      <c r="Q986" s="21">
        <f t="shared" si="293"/>
        <v>0</v>
      </c>
      <c r="R986" s="21">
        <f t="shared" si="294"/>
        <v>0</v>
      </c>
      <c r="S986" s="8">
        <v>0</v>
      </c>
      <c r="T986" s="21" t="s">
        <v>4</v>
      </c>
      <c r="U986" s="21" t="str">
        <f t="shared" si="289"/>
        <v>.</v>
      </c>
      <c r="V986" s="3" t="s">
        <v>7</v>
      </c>
      <c r="W986" s="3">
        <v>0.2</v>
      </c>
      <c r="X986" s="3" t="s">
        <v>76</v>
      </c>
      <c r="Y986" s="14">
        <v>2</v>
      </c>
      <c r="Z986" s="14">
        <v>1</v>
      </c>
      <c r="AA986" s="14">
        <v>0</v>
      </c>
      <c r="AB986" s="23">
        <f t="shared" si="292"/>
        <v>0</v>
      </c>
      <c r="AC986" s="3" t="s">
        <v>345</v>
      </c>
      <c r="AD986" s="25">
        <v>1</v>
      </c>
      <c r="AE986" s="20">
        <f t="shared" si="281"/>
        <v>0</v>
      </c>
      <c r="AF986" s="20">
        <f t="shared" si="282"/>
        <v>0</v>
      </c>
      <c r="AG986" s="20">
        <f t="shared" si="288"/>
        <v>1</v>
      </c>
      <c r="AH986" s="20">
        <f t="shared" si="283"/>
        <v>0</v>
      </c>
      <c r="AI986" s="20">
        <f t="shared" si="284"/>
        <v>70.710678118654755</v>
      </c>
      <c r="AJ986" s="20">
        <f t="shared" si="285"/>
        <v>-70.710678118654741</v>
      </c>
      <c r="AK986" s="20">
        <f t="shared" si="286"/>
        <v>0</v>
      </c>
      <c r="AL986" s="19">
        <v>100</v>
      </c>
      <c r="AM986" s="23">
        <f t="shared" si="287"/>
        <v>30.48</v>
      </c>
      <c r="AN986" s="19">
        <v>2.3561944901923448</v>
      </c>
    </row>
    <row r="987" spans="1:40" ht="13.5" thickBot="1" x14ac:dyDescent="0.25">
      <c r="A987" s="5">
        <v>42577</v>
      </c>
      <c r="B987" s="3">
        <v>95</v>
      </c>
      <c r="C987" s="26" t="s">
        <v>359</v>
      </c>
      <c r="D987" s="6">
        <v>0.42499999999999999</v>
      </c>
      <c r="E987" s="13">
        <v>10</v>
      </c>
      <c r="F987" s="13">
        <f t="shared" si="277"/>
        <v>236.99999999999994</v>
      </c>
      <c r="G987" s="3" t="s">
        <v>4</v>
      </c>
      <c r="H987" s="3" t="s">
        <v>4</v>
      </c>
      <c r="I987" s="3">
        <v>34.5</v>
      </c>
      <c r="J987" s="20" t="str">
        <f t="shared" si="278"/>
        <v>.</v>
      </c>
      <c r="K987" s="20" t="str">
        <f t="shared" si="279"/>
        <v>.</v>
      </c>
      <c r="L987" s="20" t="str">
        <f t="shared" si="290"/>
        <v>.</v>
      </c>
      <c r="M987" s="3">
        <v>135</v>
      </c>
      <c r="N987" s="20" t="str">
        <f>IF(B987=B986, N986, IF(M987=".",".",IF(M987&lt;22.5,"N",IF(M987&lt;67.5,"NE",IF(M987&lt;112.5,"E",IF(M987&lt;157.5,"SE",IF(M987&lt;202.5,"S",IF(M987&lt;247.5,"SW",IF(M987&lt;292.5,"W",IF(M987&lt;337.5,"NW","N"))))))))))</f>
        <v>SE</v>
      </c>
      <c r="O987" s="20" t="str">
        <f t="shared" si="280"/>
        <v>.</v>
      </c>
      <c r="P987" s="20" t="str">
        <f t="shared" si="291"/>
        <v>.</v>
      </c>
      <c r="Q987" s="21">
        <f t="shared" si="293"/>
        <v>0</v>
      </c>
      <c r="R987" s="21">
        <f t="shared" si="294"/>
        <v>0</v>
      </c>
      <c r="S987" s="8">
        <v>0</v>
      </c>
      <c r="T987" s="21" t="s">
        <v>4</v>
      </c>
      <c r="U987" s="21" t="str">
        <f t="shared" si="289"/>
        <v>.</v>
      </c>
      <c r="V987" s="3" t="s">
        <v>7</v>
      </c>
      <c r="W987" s="3">
        <v>3</v>
      </c>
      <c r="X987" s="3" t="s">
        <v>76</v>
      </c>
      <c r="Y987" s="14">
        <v>2</v>
      </c>
      <c r="Z987" s="14">
        <v>1</v>
      </c>
      <c r="AA987" s="14">
        <v>0</v>
      </c>
      <c r="AB987" s="23">
        <f t="shared" si="292"/>
        <v>0</v>
      </c>
      <c r="AC987" s="3" t="s">
        <v>345</v>
      </c>
      <c r="AD987" s="25">
        <v>1</v>
      </c>
      <c r="AE987" s="20">
        <f t="shared" si="281"/>
        <v>0</v>
      </c>
      <c r="AF987" s="20">
        <f t="shared" si="282"/>
        <v>0</v>
      </c>
      <c r="AG987" s="20">
        <f t="shared" si="288"/>
        <v>1</v>
      </c>
      <c r="AH987" s="20">
        <f t="shared" si="283"/>
        <v>0</v>
      </c>
      <c r="AI987" s="20">
        <f t="shared" si="284"/>
        <v>70.710678118654755</v>
      </c>
      <c r="AJ987" s="20">
        <f t="shared" si="285"/>
        <v>-70.710678118654741</v>
      </c>
      <c r="AK987" s="20">
        <f t="shared" si="286"/>
        <v>0</v>
      </c>
      <c r="AL987" s="19">
        <v>100</v>
      </c>
      <c r="AM987" s="23">
        <f t="shared" si="287"/>
        <v>30.48</v>
      </c>
      <c r="AN987" s="19">
        <v>2.3561944901923448</v>
      </c>
    </row>
    <row r="988" spans="1:40" ht="13.5" thickBot="1" x14ac:dyDescent="0.25">
      <c r="A988" s="5">
        <v>42577</v>
      </c>
      <c r="B988" s="3">
        <v>95</v>
      </c>
      <c r="C988" s="26" t="s">
        <v>359</v>
      </c>
      <c r="D988" s="6">
        <v>0.46527777777777773</v>
      </c>
      <c r="E988" s="13">
        <v>11</v>
      </c>
      <c r="F988" s="13">
        <f t="shared" si="277"/>
        <v>294.99999999999989</v>
      </c>
      <c r="G988" s="3">
        <v>38</v>
      </c>
      <c r="H988" s="3" t="s">
        <v>365</v>
      </c>
      <c r="I988" s="3">
        <v>36.1</v>
      </c>
      <c r="J988" s="20" t="str">
        <f t="shared" si="278"/>
        <v>.</v>
      </c>
      <c r="K988" s="20" t="str">
        <f t="shared" si="279"/>
        <v>.</v>
      </c>
      <c r="L988" s="20" t="str">
        <f t="shared" si="290"/>
        <v>.</v>
      </c>
      <c r="M988" s="3">
        <v>135</v>
      </c>
      <c r="N988" s="20" t="str">
        <f>IF(B988=B988, N987, IF(M988=".",".",IF(M988&lt;22.5,"N",IF(M988&lt;67.5,"NE",IF(M988&lt;112.5,"E",IF(M988&lt;157.5,"SE",IF(M988&lt;202.5,"S",IF(M988&lt;247.5,"SW",IF(M988&lt;292.5,"W",IF(M988&lt;337.5,"NW","N"))))))))))</f>
        <v>SE</v>
      </c>
      <c r="O988" s="20" t="str">
        <f t="shared" si="280"/>
        <v>.</v>
      </c>
      <c r="P988" s="20" t="str">
        <f t="shared" si="291"/>
        <v>.</v>
      </c>
      <c r="Q988" s="21">
        <f t="shared" si="293"/>
        <v>0</v>
      </c>
      <c r="R988" s="21">
        <f t="shared" si="294"/>
        <v>0</v>
      </c>
      <c r="S988" s="8">
        <v>0</v>
      </c>
      <c r="T988" s="21" t="s">
        <v>4</v>
      </c>
      <c r="U988" s="21" t="str">
        <f t="shared" si="289"/>
        <v>.</v>
      </c>
      <c r="V988" s="3" t="s">
        <v>110</v>
      </c>
      <c r="W988" s="3">
        <v>2.1</v>
      </c>
      <c r="X988" s="3" t="s">
        <v>226</v>
      </c>
      <c r="Y988" s="14">
        <v>2</v>
      </c>
      <c r="Z988" s="14">
        <v>1</v>
      </c>
      <c r="AA988" s="14">
        <v>0</v>
      </c>
      <c r="AB988" s="23">
        <f t="shared" si="292"/>
        <v>0</v>
      </c>
      <c r="AC988" s="3" t="s">
        <v>345</v>
      </c>
      <c r="AD988" s="25">
        <v>1</v>
      </c>
      <c r="AE988" s="20">
        <f t="shared" si="281"/>
        <v>0</v>
      </c>
      <c r="AF988" s="20">
        <f t="shared" si="282"/>
        <v>0</v>
      </c>
      <c r="AG988" s="20">
        <f t="shared" si="288"/>
        <v>1</v>
      </c>
      <c r="AH988" s="20">
        <f t="shared" si="283"/>
        <v>0</v>
      </c>
      <c r="AI988" s="20">
        <f t="shared" si="284"/>
        <v>70.710678118654755</v>
      </c>
      <c r="AJ988" s="20">
        <f t="shared" si="285"/>
        <v>-70.710678118654741</v>
      </c>
      <c r="AK988" s="20">
        <f t="shared" si="286"/>
        <v>0</v>
      </c>
      <c r="AL988" s="19">
        <v>100</v>
      </c>
      <c r="AM988" s="23">
        <f t="shared" si="287"/>
        <v>30.48</v>
      </c>
      <c r="AN988" s="19">
        <v>2.3561944901923448</v>
      </c>
    </row>
    <row r="989" spans="1:40" ht="13.5" thickBot="1" x14ac:dyDescent="0.25">
      <c r="A989" s="5">
        <v>42577</v>
      </c>
      <c r="B989" s="3">
        <v>95</v>
      </c>
      <c r="C989" s="26" t="s">
        <v>359</v>
      </c>
      <c r="D989" s="6">
        <v>0.50694444444444442</v>
      </c>
      <c r="E989" s="13">
        <v>12</v>
      </c>
      <c r="F989" s="13">
        <f t="shared" si="277"/>
        <v>354.99999999999989</v>
      </c>
      <c r="G989" s="3">
        <v>28.9</v>
      </c>
      <c r="H989" s="3" t="s">
        <v>365</v>
      </c>
      <c r="I989" s="3">
        <v>32.700000000000003</v>
      </c>
      <c r="J989" s="20" t="str">
        <f t="shared" si="278"/>
        <v>.</v>
      </c>
      <c r="K989" s="20" t="str">
        <f t="shared" si="279"/>
        <v>.</v>
      </c>
      <c r="L989" s="20" t="str">
        <f t="shared" si="290"/>
        <v>.</v>
      </c>
      <c r="M989" s="3">
        <v>135</v>
      </c>
      <c r="N989" s="20" t="str">
        <f>IF(B989=B988, N988, IF(M989=".",".",IF(M989&lt;22.5,"N",IF(M989&lt;67.5,"NE",IF(M989&lt;112.5,"E",IF(M989&lt;157.5,"SE",IF(M989&lt;202.5,"S",IF(M989&lt;247.5,"SW",IF(M989&lt;292.5,"W",IF(M989&lt;337.5,"NW","N"))))))))))</f>
        <v>SE</v>
      </c>
      <c r="O989" s="20" t="str">
        <f t="shared" si="280"/>
        <v>.</v>
      </c>
      <c r="P989" s="20" t="str">
        <f t="shared" si="291"/>
        <v>.</v>
      </c>
      <c r="Q989" s="21">
        <f t="shared" si="293"/>
        <v>0</v>
      </c>
      <c r="R989" s="21">
        <f t="shared" si="294"/>
        <v>0</v>
      </c>
      <c r="S989" s="8">
        <v>0</v>
      </c>
      <c r="T989" s="21" t="s">
        <v>4</v>
      </c>
      <c r="U989" s="21" t="str">
        <f t="shared" si="289"/>
        <v>.</v>
      </c>
      <c r="V989" s="3" t="s">
        <v>6</v>
      </c>
      <c r="W989" s="3">
        <v>0.4</v>
      </c>
      <c r="X989" s="3" t="s">
        <v>4</v>
      </c>
      <c r="Y989" s="14">
        <v>2</v>
      </c>
      <c r="Z989" s="14">
        <v>1</v>
      </c>
      <c r="AA989" s="14">
        <v>0</v>
      </c>
      <c r="AB989" s="23">
        <f t="shared" si="292"/>
        <v>0</v>
      </c>
      <c r="AC989" s="3" t="s">
        <v>345</v>
      </c>
      <c r="AD989" s="25">
        <v>1</v>
      </c>
      <c r="AE989" s="20">
        <f t="shared" si="281"/>
        <v>0</v>
      </c>
      <c r="AF989" s="20">
        <f t="shared" si="282"/>
        <v>0</v>
      </c>
      <c r="AG989" s="20">
        <f t="shared" si="288"/>
        <v>1</v>
      </c>
      <c r="AH989" s="20">
        <f t="shared" si="283"/>
        <v>0</v>
      </c>
      <c r="AI989" s="20">
        <f t="shared" si="284"/>
        <v>70.710678118654755</v>
      </c>
      <c r="AJ989" s="20">
        <f t="shared" si="285"/>
        <v>-70.710678118654741</v>
      </c>
      <c r="AK989" s="20">
        <f t="shared" si="286"/>
        <v>0</v>
      </c>
      <c r="AL989" s="19">
        <v>100</v>
      </c>
      <c r="AM989" s="23">
        <f t="shared" si="287"/>
        <v>30.48</v>
      </c>
      <c r="AN989" s="19">
        <v>2.3561944901923448</v>
      </c>
    </row>
    <row r="990" spans="1:40" ht="13.5" thickBot="1" x14ac:dyDescent="0.25">
      <c r="A990" s="5">
        <v>42577</v>
      </c>
      <c r="B990" s="3">
        <v>95</v>
      </c>
      <c r="C990" s="26" t="s">
        <v>359</v>
      </c>
      <c r="D990" s="6">
        <v>0.54791666666666672</v>
      </c>
      <c r="E990" s="13">
        <v>13</v>
      </c>
      <c r="F990" s="13">
        <f t="shared" si="277"/>
        <v>414</v>
      </c>
      <c r="G990" s="3">
        <v>44.3</v>
      </c>
      <c r="H990" s="3" t="s">
        <v>365</v>
      </c>
      <c r="I990" s="3">
        <v>32.4</v>
      </c>
      <c r="J990" s="20" t="str">
        <f t="shared" si="278"/>
        <v>.</v>
      </c>
      <c r="K990" s="20" t="str">
        <f t="shared" si="279"/>
        <v>.</v>
      </c>
      <c r="L990" s="20" t="str">
        <f t="shared" si="290"/>
        <v>.</v>
      </c>
      <c r="M990" s="3">
        <v>135</v>
      </c>
      <c r="N990" s="20" t="str">
        <f>IF(B990=B990, N989, IF(M990=".",".",IF(M990&lt;22.5,"N",IF(M990&lt;67.5,"NE",IF(M990&lt;112.5,"E",IF(M990&lt;157.5,"SE",IF(M990&lt;202.5,"S",IF(M990&lt;247.5,"SW",IF(M990&lt;292.5,"W",IF(M990&lt;337.5,"NW","N"))))))))))</f>
        <v>SE</v>
      </c>
      <c r="O990" s="20" t="str">
        <f t="shared" si="280"/>
        <v>.</v>
      </c>
      <c r="P990" s="20" t="str">
        <f t="shared" si="291"/>
        <v>.</v>
      </c>
      <c r="Q990" s="21">
        <f t="shared" si="293"/>
        <v>0</v>
      </c>
      <c r="R990" s="21">
        <f t="shared" si="294"/>
        <v>0</v>
      </c>
      <c r="S990" s="8">
        <v>0</v>
      </c>
      <c r="T990" s="21" t="s">
        <v>4</v>
      </c>
      <c r="U990" s="21" t="str">
        <f t="shared" si="289"/>
        <v>.</v>
      </c>
      <c r="V990" s="3" t="s">
        <v>6</v>
      </c>
      <c r="W990" s="3">
        <v>2.6</v>
      </c>
      <c r="X990" s="3" t="s">
        <v>43</v>
      </c>
      <c r="Y990" s="14">
        <v>0</v>
      </c>
      <c r="Z990" s="14">
        <v>0</v>
      </c>
      <c r="AA990" s="14">
        <v>1</v>
      </c>
      <c r="AB990" s="23">
        <f t="shared" si="292"/>
        <v>1</v>
      </c>
      <c r="AC990" s="3" t="s">
        <v>345</v>
      </c>
      <c r="AD990" s="25">
        <v>1</v>
      </c>
      <c r="AE990" s="20">
        <f t="shared" si="281"/>
        <v>0</v>
      </c>
      <c r="AF990" s="20">
        <f t="shared" si="282"/>
        <v>0</v>
      </c>
      <c r="AG990" s="20">
        <f t="shared" si="288"/>
        <v>1</v>
      </c>
      <c r="AH990" s="20">
        <f t="shared" si="283"/>
        <v>0</v>
      </c>
      <c r="AI990" s="20">
        <f t="shared" si="284"/>
        <v>70.710678118654755</v>
      </c>
      <c r="AJ990" s="20">
        <f t="shared" si="285"/>
        <v>-70.710678118654741</v>
      </c>
      <c r="AK990" s="20">
        <f t="shared" si="286"/>
        <v>0</v>
      </c>
      <c r="AL990" s="19">
        <v>100</v>
      </c>
      <c r="AM990" s="23">
        <f t="shared" si="287"/>
        <v>30.48</v>
      </c>
      <c r="AN990" s="19">
        <v>2.3561944901923448</v>
      </c>
    </row>
    <row r="991" spans="1:40" ht="13.5" thickBot="1" x14ac:dyDescent="0.25">
      <c r="A991" s="5">
        <v>42577</v>
      </c>
      <c r="B991" s="3">
        <v>95</v>
      </c>
      <c r="C991" s="26" t="s">
        <v>359</v>
      </c>
      <c r="D991" s="6">
        <v>0.59166666666666667</v>
      </c>
      <c r="E991" s="13">
        <v>14</v>
      </c>
      <c r="F991" s="13">
        <f t="shared" si="277"/>
        <v>476.99999999999994</v>
      </c>
      <c r="G991" s="3">
        <v>47.9</v>
      </c>
      <c r="H991" s="3" t="s">
        <v>365</v>
      </c>
      <c r="I991" s="3">
        <v>33.200000000000003</v>
      </c>
      <c r="J991" s="20" t="str">
        <f t="shared" si="278"/>
        <v>.</v>
      </c>
      <c r="K991" s="20" t="str">
        <f t="shared" si="279"/>
        <v>.</v>
      </c>
      <c r="L991" s="20" t="str">
        <f t="shared" si="290"/>
        <v>.</v>
      </c>
      <c r="M991" s="3">
        <v>135</v>
      </c>
      <c r="N991" s="20" t="str">
        <f>IF(B991=B990, N990, IF(M991=".",".",IF(M991&lt;22.5,"N",IF(M991&lt;67.5,"NE",IF(M991&lt;112.5,"E",IF(M991&lt;157.5,"SE",IF(M991&lt;202.5,"S",IF(M991&lt;247.5,"SW",IF(M991&lt;292.5,"W",IF(M991&lt;337.5,"NW","N"))))))))))</f>
        <v>SE</v>
      </c>
      <c r="O991" s="20" t="str">
        <f t="shared" si="280"/>
        <v>.</v>
      </c>
      <c r="P991" s="20" t="str">
        <f t="shared" si="291"/>
        <v>.</v>
      </c>
      <c r="Q991" s="21">
        <f t="shared" si="293"/>
        <v>0</v>
      </c>
      <c r="R991" s="21">
        <f t="shared" si="294"/>
        <v>0</v>
      </c>
      <c r="S991" s="8">
        <v>0</v>
      </c>
      <c r="T991" s="21" t="s">
        <v>4</v>
      </c>
      <c r="U991" s="21" t="str">
        <f t="shared" si="289"/>
        <v>.</v>
      </c>
      <c r="V991" s="3" t="s">
        <v>6</v>
      </c>
      <c r="W991" s="3">
        <v>3.4</v>
      </c>
      <c r="X991" s="3" t="s">
        <v>43</v>
      </c>
      <c r="Y991" s="14">
        <v>0</v>
      </c>
      <c r="Z991" s="14">
        <v>0</v>
      </c>
      <c r="AA991" s="14">
        <v>1</v>
      </c>
      <c r="AB991" s="23" t="str">
        <f t="shared" si="292"/>
        <v>.</v>
      </c>
      <c r="AC991" s="3" t="s">
        <v>345</v>
      </c>
      <c r="AD991" s="25">
        <v>1</v>
      </c>
      <c r="AE991" s="20">
        <f t="shared" si="281"/>
        <v>0</v>
      </c>
      <c r="AF991" s="20">
        <f t="shared" si="282"/>
        <v>0</v>
      </c>
      <c r="AG991" s="20">
        <f t="shared" si="288"/>
        <v>1</v>
      </c>
      <c r="AH991" s="20">
        <f t="shared" si="283"/>
        <v>0</v>
      </c>
      <c r="AI991" s="20">
        <f t="shared" si="284"/>
        <v>70.710678118654755</v>
      </c>
      <c r="AJ991" s="20">
        <f t="shared" si="285"/>
        <v>-70.710678118654741</v>
      </c>
      <c r="AK991" s="20">
        <f t="shared" si="286"/>
        <v>0</v>
      </c>
      <c r="AL991" s="19">
        <v>100</v>
      </c>
      <c r="AM991" s="23">
        <f t="shared" si="287"/>
        <v>30.48</v>
      </c>
      <c r="AN991" s="19">
        <v>2.3561944901923448</v>
      </c>
    </row>
    <row r="992" spans="1:40" ht="13.5" thickBot="1" x14ac:dyDescent="0.25">
      <c r="A992" s="5">
        <v>42577</v>
      </c>
      <c r="B992" s="3">
        <v>95</v>
      </c>
      <c r="C992" s="26" t="s">
        <v>359</v>
      </c>
      <c r="D992" s="6">
        <v>0.63194444444444442</v>
      </c>
      <c r="E992" s="13">
        <v>15</v>
      </c>
      <c r="F992" s="13">
        <f t="shared" si="277"/>
        <v>534.99999999999989</v>
      </c>
      <c r="G992" s="3">
        <v>49.3</v>
      </c>
      <c r="H992" s="3" t="s">
        <v>365</v>
      </c>
      <c r="I992" s="3">
        <v>35.1</v>
      </c>
      <c r="J992" s="20" t="str">
        <f t="shared" si="278"/>
        <v>.</v>
      </c>
      <c r="K992" s="20" t="str">
        <f t="shared" si="279"/>
        <v>.</v>
      </c>
      <c r="L992" s="20" t="str">
        <f t="shared" si="290"/>
        <v>.</v>
      </c>
      <c r="M992" s="3">
        <v>135</v>
      </c>
      <c r="N992" s="20" t="str">
        <f>IF(B992=B991, N991, IF(M992=".",".",IF(M992&lt;22.5,"N",IF(M992&lt;67.5,"NE",IF(M992&lt;112.5,"E",IF(M992&lt;157.5,"SE",IF(M992&lt;202.5,"S",IF(M992&lt;247.5,"SW",IF(M992&lt;292.5,"W",IF(M992&lt;337.5,"NW","N"))))))))))</f>
        <v>SE</v>
      </c>
      <c r="O992" s="20" t="str">
        <f t="shared" si="280"/>
        <v>.</v>
      </c>
      <c r="P992" s="20" t="str">
        <f t="shared" si="291"/>
        <v>.</v>
      </c>
      <c r="Q992" s="21">
        <f t="shared" si="293"/>
        <v>0</v>
      </c>
      <c r="R992" s="21">
        <f t="shared" si="294"/>
        <v>0</v>
      </c>
      <c r="S992" s="8">
        <v>0</v>
      </c>
      <c r="T992" s="21" t="s">
        <v>4</v>
      </c>
      <c r="U992" s="21" t="str">
        <f t="shared" si="289"/>
        <v>.</v>
      </c>
      <c r="V992" s="3" t="s">
        <v>6</v>
      </c>
      <c r="W992" s="3">
        <v>2.4</v>
      </c>
      <c r="X992" s="3" t="s">
        <v>43</v>
      </c>
      <c r="Y992" s="14">
        <v>0</v>
      </c>
      <c r="Z992" s="14">
        <v>0</v>
      </c>
      <c r="AA992" s="14">
        <v>1</v>
      </c>
      <c r="AB992" s="23" t="str">
        <f t="shared" si="292"/>
        <v>.</v>
      </c>
      <c r="AC992" s="3" t="s">
        <v>345</v>
      </c>
      <c r="AD992" s="25">
        <v>1</v>
      </c>
      <c r="AE992" s="20">
        <f t="shared" si="281"/>
        <v>0</v>
      </c>
      <c r="AF992" s="20">
        <f t="shared" si="282"/>
        <v>0</v>
      </c>
      <c r="AG992" s="20">
        <f t="shared" si="288"/>
        <v>1</v>
      </c>
      <c r="AH992" s="20">
        <f t="shared" si="283"/>
        <v>0</v>
      </c>
      <c r="AI992" s="20">
        <f t="shared" si="284"/>
        <v>70.710678118654755</v>
      </c>
      <c r="AJ992" s="20">
        <f t="shared" si="285"/>
        <v>-70.710678118654741</v>
      </c>
      <c r="AK992" s="20">
        <f t="shared" si="286"/>
        <v>0</v>
      </c>
      <c r="AL992" s="19">
        <v>100</v>
      </c>
      <c r="AM992" s="23">
        <f t="shared" si="287"/>
        <v>30.48</v>
      </c>
      <c r="AN992" s="19">
        <v>2.3561944901923448</v>
      </c>
    </row>
    <row r="993" spans="1:40" ht="13.5" thickBot="1" x14ac:dyDescent="0.25">
      <c r="A993" s="5">
        <v>42577</v>
      </c>
      <c r="B993" s="3">
        <v>95</v>
      </c>
      <c r="C993" s="26" t="s">
        <v>359</v>
      </c>
      <c r="D993" s="6">
        <v>0.67013888888888884</v>
      </c>
      <c r="E993" s="13">
        <v>16</v>
      </c>
      <c r="F993" s="13">
        <f t="shared" si="277"/>
        <v>589.99999999999989</v>
      </c>
      <c r="G993" s="3">
        <v>46.3</v>
      </c>
      <c r="H993" s="3" t="s">
        <v>365</v>
      </c>
      <c r="I993" s="3">
        <v>33.700000000000003</v>
      </c>
      <c r="J993" s="20" t="str">
        <f t="shared" si="278"/>
        <v>.</v>
      </c>
      <c r="K993" s="20" t="str">
        <f t="shared" si="279"/>
        <v>.</v>
      </c>
      <c r="L993" s="20" t="str">
        <f t="shared" si="290"/>
        <v>.</v>
      </c>
      <c r="M993" s="3">
        <v>135</v>
      </c>
      <c r="N993" s="20" t="str">
        <f>IF(B993=B993, N992, IF(M993=".",".",IF(M993&lt;22.5,"N",IF(M993&lt;67.5,"NE",IF(M993&lt;112.5,"E",IF(M993&lt;157.5,"SE",IF(M993&lt;202.5,"S",IF(M993&lt;247.5,"SW",IF(M993&lt;292.5,"W",IF(M993&lt;337.5,"NW","N"))))))))))</f>
        <v>SE</v>
      </c>
      <c r="O993" s="20" t="str">
        <f t="shared" si="280"/>
        <v>.</v>
      </c>
      <c r="P993" s="20" t="str">
        <f t="shared" si="291"/>
        <v>.</v>
      </c>
      <c r="Q993" s="21">
        <f t="shared" si="293"/>
        <v>0</v>
      </c>
      <c r="R993" s="21">
        <f t="shared" si="294"/>
        <v>0</v>
      </c>
      <c r="S993" s="8">
        <v>0</v>
      </c>
      <c r="T993" s="21">
        <f>SQRT((AJ993-AJ983)^2+(AI993-AI983)^2)</f>
        <v>0</v>
      </c>
      <c r="U993" s="21">
        <f t="shared" si="289"/>
        <v>0</v>
      </c>
      <c r="V993" s="3" t="s">
        <v>6</v>
      </c>
      <c r="W993" s="3">
        <v>3.4</v>
      </c>
      <c r="X993" s="3" t="s">
        <v>43</v>
      </c>
      <c r="Y993" s="14">
        <v>0</v>
      </c>
      <c r="Z993" s="14">
        <v>0</v>
      </c>
      <c r="AA993" s="14">
        <v>1</v>
      </c>
      <c r="AB993" s="23" t="str">
        <f t="shared" si="292"/>
        <v>.</v>
      </c>
      <c r="AC993" s="3" t="s">
        <v>345</v>
      </c>
      <c r="AD993" s="25">
        <v>1</v>
      </c>
      <c r="AE993" s="20">
        <f t="shared" si="281"/>
        <v>0</v>
      </c>
      <c r="AF993" s="20">
        <f t="shared" si="282"/>
        <v>0</v>
      </c>
      <c r="AG993" s="20">
        <f t="shared" si="288"/>
        <v>1</v>
      </c>
      <c r="AH993" s="20">
        <f t="shared" si="283"/>
        <v>0</v>
      </c>
      <c r="AI993" s="20">
        <f t="shared" si="284"/>
        <v>70.710678118654755</v>
      </c>
      <c r="AJ993" s="20">
        <f t="shared" si="285"/>
        <v>-70.710678118654741</v>
      </c>
      <c r="AK993" s="20">
        <f t="shared" si="286"/>
        <v>0</v>
      </c>
      <c r="AL993" s="19">
        <v>100</v>
      </c>
      <c r="AM993" s="23">
        <f t="shared" si="287"/>
        <v>30.48</v>
      </c>
      <c r="AN993" s="19">
        <v>2.3561944901923448</v>
      </c>
    </row>
    <row r="994" spans="1:40" ht="13.5" thickBot="1" x14ac:dyDescent="0.25">
      <c r="A994" s="5">
        <v>42577</v>
      </c>
      <c r="B994" s="3">
        <v>97</v>
      </c>
      <c r="C994" s="26" t="s">
        <v>359</v>
      </c>
      <c r="D994" s="6">
        <v>0.26041666666666669</v>
      </c>
      <c r="E994" s="13">
        <v>6</v>
      </c>
      <c r="F994" s="13">
        <f t="shared" si="277"/>
        <v>0</v>
      </c>
      <c r="G994" s="3" t="s">
        <v>4</v>
      </c>
      <c r="H994" s="3" t="s">
        <v>4</v>
      </c>
      <c r="I994" s="3">
        <v>17.7</v>
      </c>
      <c r="J994" s="20" t="str">
        <f t="shared" si="278"/>
        <v>.</v>
      </c>
      <c r="K994" s="20" t="str">
        <f t="shared" si="279"/>
        <v>.</v>
      </c>
      <c r="L994" s="20" t="str">
        <f t="shared" si="290"/>
        <v>.</v>
      </c>
      <c r="M994" s="3">
        <v>135</v>
      </c>
      <c r="N994" s="20" t="str">
        <f>IF(B994=B993, N993, IF(M994=".",".",IF(M994&lt;22.5,"N",IF(M994&lt;67.5,"NE",IF(M994&lt;112.5,"E",IF(M994&lt;157.5,"SE",IF(M994&lt;202.5,"S",IF(M994&lt;247.5,"SW",IF(M994&lt;292.5,"W",IF(M994&lt;337.5,"NW","N"))))))))))</f>
        <v>SE</v>
      </c>
      <c r="O994" s="20" t="str">
        <f t="shared" si="280"/>
        <v>.</v>
      </c>
      <c r="P994" s="20" t="str">
        <f t="shared" si="291"/>
        <v>.</v>
      </c>
      <c r="Q994" s="21">
        <f t="shared" si="293"/>
        <v>0</v>
      </c>
      <c r="R994" s="21">
        <f t="shared" si="294"/>
        <v>0</v>
      </c>
      <c r="S994" s="8">
        <v>0</v>
      </c>
      <c r="T994" s="21" t="s">
        <v>4</v>
      </c>
      <c r="U994" s="21" t="str">
        <f t="shared" si="289"/>
        <v>.</v>
      </c>
      <c r="V994" s="3" t="s">
        <v>8</v>
      </c>
      <c r="W994" s="3">
        <v>0</v>
      </c>
      <c r="X994" s="3" t="s">
        <v>205</v>
      </c>
      <c r="Y994" s="14">
        <v>2</v>
      </c>
      <c r="Z994" s="14">
        <v>1</v>
      </c>
      <c r="AA994" s="14">
        <v>0</v>
      </c>
      <c r="AB994" s="23">
        <f t="shared" si="292"/>
        <v>0</v>
      </c>
      <c r="AC994" s="3" t="s">
        <v>346</v>
      </c>
      <c r="AD994" s="25">
        <v>1</v>
      </c>
      <c r="AE994" s="20" t="str">
        <f t="shared" si="281"/>
        <v>.</v>
      </c>
      <c r="AF994" s="20" t="str">
        <f t="shared" si="282"/>
        <v>.</v>
      </c>
      <c r="AG994" s="20" t="str">
        <f t="shared" si="288"/>
        <v>.</v>
      </c>
      <c r="AH994" s="20" t="str">
        <f t="shared" si="283"/>
        <v>.</v>
      </c>
      <c r="AI994" s="20">
        <f t="shared" si="284"/>
        <v>70.710678118654755</v>
      </c>
      <c r="AJ994" s="20">
        <f t="shared" si="285"/>
        <v>-70.710678118654741</v>
      </c>
      <c r="AK994" s="20" t="str">
        <f t="shared" si="286"/>
        <v>.</v>
      </c>
      <c r="AL994" s="19">
        <v>100</v>
      </c>
      <c r="AM994" s="23">
        <f t="shared" si="287"/>
        <v>30.48</v>
      </c>
      <c r="AN994" s="19">
        <v>2.3561944901923448</v>
      </c>
    </row>
    <row r="995" spans="1:40" ht="13.5" thickBot="1" x14ac:dyDescent="0.25">
      <c r="A995" s="5">
        <v>42577</v>
      </c>
      <c r="B995" s="3">
        <v>97</v>
      </c>
      <c r="C995" s="26" t="s">
        <v>359</v>
      </c>
      <c r="D995" s="6">
        <v>0.29652777777777778</v>
      </c>
      <c r="E995" s="13">
        <v>7</v>
      </c>
      <c r="F995" s="13">
        <f t="shared" si="277"/>
        <v>51.999999999999972</v>
      </c>
      <c r="G995" s="3" t="s">
        <v>4</v>
      </c>
      <c r="H995" s="3" t="s">
        <v>4</v>
      </c>
      <c r="I995" s="3">
        <v>24</v>
      </c>
      <c r="J995" s="20" t="str">
        <f t="shared" si="278"/>
        <v>.</v>
      </c>
      <c r="K995" s="20" t="str">
        <f t="shared" si="279"/>
        <v>.</v>
      </c>
      <c r="L995" s="20" t="str">
        <f t="shared" si="290"/>
        <v>.</v>
      </c>
      <c r="M995" s="3">
        <v>135</v>
      </c>
      <c r="N995" s="20" t="str">
        <f>IF(B995=B995, N994, IF(M995=".",".",IF(M995&lt;22.5,"N",IF(M995&lt;67.5,"NE",IF(M995&lt;112.5,"E",IF(M995&lt;157.5,"SE",IF(M995&lt;202.5,"S",IF(M995&lt;247.5,"SW",IF(M995&lt;292.5,"W",IF(M995&lt;337.5,"NW","N"))))))))))</f>
        <v>SE</v>
      </c>
      <c r="O995" s="20" t="str">
        <f t="shared" si="280"/>
        <v>.</v>
      </c>
      <c r="P995" s="20" t="str">
        <f t="shared" si="291"/>
        <v>.</v>
      </c>
      <c r="Q995" s="21">
        <f t="shared" si="293"/>
        <v>0</v>
      </c>
      <c r="R995" s="21">
        <f t="shared" si="294"/>
        <v>0</v>
      </c>
      <c r="S995" s="8">
        <v>0</v>
      </c>
      <c r="T995" s="21" t="s">
        <v>4</v>
      </c>
      <c r="U995" s="21" t="str">
        <f t="shared" si="289"/>
        <v>.</v>
      </c>
      <c r="V995" s="3" t="s">
        <v>8</v>
      </c>
      <c r="W995" s="3">
        <v>0</v>
      </c>
      <c r="X995" s="3" t="s">
        <v>211</v>
      </c>
      <c r="Y995" s="14">
        <v>2</v>
      </c>
      <c r="Z995" s="14">
        <v>1</v>
      </c>
      <c r="AA995" s="14">
        <v>0</v>
      </c>
      <c r="AB995" s="23">
        <f t="shared" si="292"/>
        <v>0</v>
      </c>
      <c r="AC995" s="3" t="s">
        <v>346</v>
      </c>
      <c r="AD995" s="25">
        <v>1</v>
      </c>
      <c r="AE995" s="20">
        <f t="shared" si="281"/>
        <v>0</v>
      </c>
      <c r="AF995" s="20">
        <f t="shared" si="282"/>
        <v>0</v>
      </c>
      <c r="AG995" s="20">
        <f t="shared" si="288"/>
        <v>1</v>
      </c>
      <c r="AH995" s="20">
        <f t="shared" si="283"/>
        <v>0</v>
      </c>
      <c r="AI995" s="20">
        <f t="shared" si="284"/>
        <v>70.710678118654755</v>
      </c>
      <c r="AJ995" s="20">
        <f t="shared" si="285"/>
        <v>-70.710678118654741</v>
      </c>
      <c r="AK995" s="20">
        <f t="shared" si="286"/>
        <v>0</v>
      </c>
      <c r="AL995" s="19">
        <v>100</v>
      </c>
      <c r="AM995" s="23">
        <f t="shared" si="287"/>
        <v>30.48</v>
      </c>
      <c r="AN995" s="19">
        <v>2.3561944901923448</v>
      </c>
    </row>
    <row r="996" spans="1:40" ht="13.5" thickBot="1" x14ac:dyDescent="0.25">
      <c r="A996" s="5">
        <v>42577</v>
      </c>
      <c r="B996" s="3">
        <v>97</v>
      </c>
      <c r="C996" s="26" t="s">
        <v>359</v>
      </c>
      <c r="D996" s="6">
        <v>0.34027777777777773</v>
      </c>
      <c r="E996" s="13">
        <v>8</v>
      </c>
      <c r="F996" s="13">
        <f t="shared" si="277"/>
        <v>114.99999999999991</v>
      </c>
      <c r="G996" s="3" t="s">
        <v>4</v>
      </c>
      <c r="H996" s="3" t="s">
        <v>4</v>
      </c>
      <c r="I996" s="3">
        <v>30.1</v>
      </c>
      <c r="J996" s="20" t="str">
        <f t="shared" si="278"/>
        <v>.</v>
      </c>
      <c r="K996" s="20" t="str">
        <f t="shared" si="279"/>
        <v>.</v>
      </c>
      <c r="L996" s="20" t="str">
        <f t="shared" si="290"/>
        <v>.</v>
      </c>
      <c r="M996" s="3">
        <v>135</v>
      </c>
      <c r="N996" s="20" t="str">
        <f>IF(B996=B995, N995, IF(M996=".",".",IF(M996&lt;22.5,"N",IF(M996&lt;67.5,"NE",IF(M996&lt;112.5,"E",IF(M996&lt;157.5,"SE",IF(M996&lt;202.5,"S",IF(M996&lt;247.5,"SW",IF(M996&lt;292.5,"W",IF(M996&lt;337.5,"NW","N"))))))))))</f>
        <v>SE</v>
      </c>
      <c r="O996" s="20" t="str">
        <f t="shared" si="280"/>
        <v>.</v>
      </c>
      <c r="P996" s="20" t="str">
        <f t="shared" si="291"/>
        <v>.</v>
      </c>
      <c r="Q996" s="21">
        <f t="shared" si="293"/>
        <v>0</v>
      </c>
      <c r="R996" s="21">
        <f t="shared" si="294"/>
        <v>0</v>
      </c>
      <c r="S996" s="8">
        <v>0</v>
      </c>
      <c r="T996" s="21" t="s">
        <v>4</v>
      </c>
      <c r="U996" s="21" t="str">
        <f t="shared" si="289"/>
        <v>.</v>
      </c>
      <c r="V996" s="3" t="s">
        <v>217</v>
      </c>
      <c r="W996" s="3">
        <v>0.3</v>
      </c>
      <c r="X996" s="3" t="s">
        <v>218</v>
      </c>
      <c r="Y996" s="14">
        <v>2</v>
      </c>
      <c r="Z996" s="14">
        <v>1</v>
      </c>
      <c r="AA996" s="14">
        <v>0</v>
      </c>
      <c r="AB996" s="23">
        <f t="shared" si="292"/>
        <v>0</v>
      </c>
      <c r="AC996" s="3" t="s">
        <v>346</v>
      </c>
      <c r="AD996" s="25">
        <v>1</v>
      </c>
      <c r="AE996" s="20">
        <f t="shared" si="281"/>
        <v>0</v>
      </c>
      <c r="AF996" s="20">
        <f t="shared" si="282"/>
        <v>0</v>
      </c>
      <c r="AG996" s="20">
        <f t="shared" si="288"/>
        <v>1</v>
      </c>
      <c r="AH996" s="20">
        <f t="shared" si="283"/>
        <v>0</v>
      </c>
      <c r="AI996" s="20">
        <f t="shared" si="284"/>
        <v>70.710678118654755</v>
      </c>
      <c r="AJ996" s="20">
        <f t="shared" si="285"/>
        <v>-70.710678118654741</v>
      </c>
      <c r="AK996" s="20">
        <f t="shared" si="286"/>
        <v>0</v>
      </c>
      <c r="AL996" s="19">
        <v>100</v>
      </c>
      <c r="AM996" s="23">
        <f t="shared" si="287"/>
        <v>30.48</v>
      </c>
      <c r="AN996" s="19">
        <v>2.3561944901923448</v>
      </c>
    </row>
    <row r="997" spans="1:40" ht="13.5" thickBot="1" x14ac:dyDescent="0.25">
      <c r="A997" s="5">
        <v>42577</v>
      </c>
      <c r="B997" s="3">
        <v>97</v>
      </c>
      <c r="C997" s="26" t="s">
        <v>359</v>
      </c>
      <c r="D997" s="6">
        <v>0.38055555555555554</v>
      </c>
      <c r="E997" s="13">
        <v>9</v>
      </c>
      <c r="F997" s="13">
        <f t="shared" si="277"/>
        <v>172.99999999999994</v>
      </c>
      <c r="G997" s="3" t="s">
        <v>4</v>
      </c>
      <c r="H997" s="3" t="s">
        <v>4</v>
      </c>
      <c r="I997" s="3">
        <v>35.700000000000003</v>
      </c>
      <c r="J997" s="20" t="str">
        <f t="shared" si="278"/>
        <v>.</v>
      </c>
      <c r="K997" s="20" t="str">
        <f t="shared" si="279"/>
        <v>.</v>
      </c>
      <c r="L997" s="20" t="str">
        <f t="shared" si="290"/>
        <v>.</v>
      </c>
      <c r="M997" s="3">
        <v>135</v>
      </c>
      <c r="N997" s="20" t="str">
        <f>IF(B997=B997, N996, IF(M997=".",".",IF(M997&lt;22.5,"N",IF(M997&lt;67.5,"NE",IF(M997&lt;112.5,"E",IF(M997&lt;157.5,"SE",IF(M997&lt;202.5,"S",IF(M997&lt;247.5,"SW",IF(M997&lt;292.5,"W",IF(M997&lt;337.5,"NW","N"))))))))))</f>
        <v>SE</v>
      </c>
      <c r="O997" s="20" t="str">
        <f t="shared" si="280"/>
        <v>.</v>
      </c>
      <c r="P997" s="20" t="str">
        <f t="shared" si="291"/>
        <v>.</v>
      </c>
      <c r="Q997" s="21">
        <f t="shared" si="293"/>
        <v>0</v>
      </c>
      <c r="R997" s="21">
        <f t="shared" si="294"/>
        <v>0</v>
      </c>
      <c r="S997" s="8">
        <v>0</v>
      </c>
      <c r="T997" s="21" t="s">
        <v>4</v>
      </c>
      <c r="U997" s="21" t="str">
        <f t="shared" si="289"/>
        <v>.</v>
      </c>
      <c r="V997" s="3" t="s">
        <v>7</v>
      </c>
      <c r="W997" s="3">
        <v>0.2</v>
      </c>
      <c r="X997" s="3" t="s">
        <v>222</v>
      </c>
      <c r="Y997" s="14">
        <v>2</v>
      </c>
      <c r="Z997" s="14">
        <v>1</v>
      </c>
      <c r="AA997" s="14">
        <v>0</v>
      </c>
      <c r="AB997" s="23">
        <f t="shared" si="292"/>
        <v>0</v>
      </c>
      <c r="AC997" s="3" t="s">
        <v>346</v>
      </c>
      <c r="AD997" s="25">
        <v>1</v>
      </c>
      <c r="AE997" s="20">
        <f t="shared" si="281"/>
        <v>0</v>
      </c>
      <c r="AF997" s="20">
        <f t="shared" si="282"/>
        <v>0</v>
      </c>
      <c r="AG997" s="20">
        <f t="shared" si="288"/>
        <v>1</v>
      </c>
      <c r="AH997" s="20">
        <f t="shared" si="283"/>
        <v>0</v>
      </c>
      <c r="AI997" s="20">
        <f t="shared" si="284"/>
        <v>70.710678118654755</v>
      </c>
      <c r="AJ997" s="20">
        <f t="shared" si="285"/>
        <v>-70.710678118654741</v>
      </c>
      <c r="AK997" s="20">
        <f t="shared" si="286"/>
        <v>0</v>
      </c>
      <c r="AL997" s="19">
        <v>100</v>
      </c>
      <c r="AM997" s="23">
        <f t="shared" si="287"/>
        <v>30.48</v>
      </c>
      <c r="AN997" s="19">
        <v>2.3561944901923448</v>
      </c>
    </row>
    <row r="998" spans="1:40" ht="13.5" thickBot="1" x14ac:dyDescent="0.25">
      <c r="A998" s="5">
        <v>42577</v>
      </c>
      <c r="B998" s="3">
        <v>97</v>
      </c>
      <c r="C998" s="26" t="s">
        <v>359</v>
      </c>
      <c r="D998" s="6">
        <v>0.42499999999999999</v>
      </c>
      <c r="E998" s="13">
        <v>10</v>
      </c>
      <c r="F998" s="13">
        <f t="shared" si="277"/>
        <v>236.99999999999994</v>
      </c>
      <c r="G998" s="3" t="s">
        <v>4</v>
      </c>
      <c r="H998" s="3" t="s">
        <v>4</v>
      </c>
      <c r="I998" s="3">
        <v>34.5</v>
      </c>
      <c r="J998" s="20" t="str">
        <f t="shared" si="278"/>
        <v>.</v>
      </c>
      <c r="K998" s="20" t="str">
        <f t="shared" si="279"/>
        <v>.</v>
      </c>
      <c r="L998" s="20" t="str">
        <f t="shared" si="290"/>
        <v>.</v>
      </c>
      <c r="M998" s="3">
        <v>135</v>
      </c>
      <c r="N998" s="20" t="str">
        <f>IF(B998=B997, N997, IF(M998=".",".",IF(M998&lt;22.5,"N",IF(M998&lt;67.5,"NE",IF(M998&lt;112.5,"E",IF(M998&lt;157.5,"SE",IF(M998&lt;202.5,"S",IF(M998&lt;247.5,"SW",IF(M998&lt;292.5,"W",IF(M998&lt;337.5,"NW","N"))))))))))</f>
        <v>SE</v>
      </c>
      <c r="O998" s="20" t="str">
        <f t="shared" si="280"/>
        <v>.</v>
      </c>
      <c r="P998" s="20" t="str">
        <f t="shared" si="291"/>
        <v>.</v>
      </c>
      <c r="Q998" s="21">
        <f t="shared" si="293"/>
        <v>0</v>
      </c>
      <c r="R998" s="21">
        <f t="shared" si="294"/>
        <v>0</v>
      </c>
      <c r="S998" s="8">
        <v>0</v>
      </c>
      <c r="T998" s="21" t="s">
        <v>4</v>
      </c>
      <c r="U998" s="21" t="str">
        <f t="shared" si="289"/>
        <v>.</v>
      </c>
      <c r="V998" s="3" t="s">
        <v>7</v>
      </c>
      <c r="W998" s="3">
        <v>3</v>
      </c>
      <c r="X998" s="3" t="s">
        <v>222</v>
      </c>
      <c r="Y998" s="14">
        <v>2</v>
      </c>
      <c r="Z998" s="14">
        <v>1</v>
      </c>
      <c r="AA998" s="14">
        <v>0</v>
      </c>
      <c r="AB998" s="23">
        <f t="shared" si="292"/>
        <v>0</v>
      </c>
      <c r="AC998" s="3" t="s">
        <v>346</v>
      </c>
      <c r="AD998" s="25">
        <v>1</v>
      </c>
      <c r="AE998" s="20">
        <f t="shared" si="281"/>
        <v>0</v>
      </c>
      <c r="AF998" s="20">
        <f t="shared" si="282"/>
        <v>0</v>
      </c>
      <c r="AG998" s="20">
        <f t="shared" si="288"/>
        <v>1</v>
      </c>
      <c r="AH998" s="20">
        <f t="shared" si="283"/>
        <v>0</v>
      </c>
      <c r="AI998" s="20">
        <f t="shared" si="284"/>
        <v>70.710678118654755</v>
      </c>
      <c r="AJ998" s="20">
        <f t="shared" si="285"/>
        <v>-70.710678118654741</v>
      </c>
      <c r="AK998" s="20">
        <f t="shared" si="286"/>
        <v>0</v>
      </c>
      <c r="AL998" s="19">
        <v>100</v>
      </c>
      <c r="AM998" s="23">
        <f t="shared" si="287"/>
        <v>30.48</v>
      </c>
      <c r="AN998" s="19">
        <v>2.3561944901923448</v>
      </c>
    </row>
    <row r="999" spans="1:40" ht="13.5" thickBot="1" x14ac:dyDescent="0.25">
      <c r="A999" s="5">
        <v>42577</v>
      </c>
      <c r="B999" s="3">
        <v>97</v>
      </c>
      <c r="C999" s="26" t="s">
        <v>359</v>
      </c>
      <c r="D999" s="6">
        <v>0.46527777777777773</v>
      </c>
      <c r="E999" s="13">
        <v>11</v>
      </c>
      <c r="F999" s="13">
        <f t="shared" si="277"/>
        <v>294.99999999999989</v>
      </c>
      <c r="G999" s="3">
        <v>43.8</v>
      </c>
      <c r="H999" s="3" t="s">
        <v>365</v>
      </c>
      <c r="I999" s="3">
        <v>36.1</v>
      </c>
      <c r="J999" s="20" t="str">
        <f t="shared" si="278"/>
        <v>.</v>
      </c>
      <c r="K999" s="20" t="str">
        <f t="shared" si="279"/>
        <v>.</v>
      </c>
      <c r="L999" s="20" t="str">
        <f t="shared" si="290"/>
        <v>.</v>
      </c>
      <c r="M999" s="3">
        <v>135</v>
      </c>
      <c r="N999" s="20" t="str">
        <f>IF(B999=B999, N998, IF(M999=".",".",IF(M999&lt;22.5,"N",IF(M999&lt;67.5,"NE",IF(M999&lt;112.5,"E",IF(M999&lt;157.5,"SE",IF(M999&lt;202.5,"S",IF(M999&lt;247.5,"SW",IF(M999&lt;292.5,"W",IF(M999&lt;337.5,"NW","N"))))))))))</f>
        <v>SE</v>
      </c>
      <c r="O999" s="20" t="str">
        <f t="shared" si="280"/>
        <v>.</v>
      </c>
      <c r="P999" s="20" t="str">
        <f t="shared" si="291"/>
        <v>.</v>
      </c>
      <c r="Q999" s="21">
        <f t="shared" si="293"/>
        <v>0</v>
      </c>
      <c r="R999" s="21">
        <f t="shared" si="294"/>
        <v>0</v>
      </c>
      <c r="S999" s="8">
        <v>0</v>
      </c>
      <c r="T999" s="21" t="s">
        <v>4</v>
      </c>
      <c r="U999" s="21" t="str">
        <f t="shared" si="289"/>
        <v>.</v>
      </c>
      <c r="V999" s="3" t="s">
        <v>110</v>
      </c>
      <c r="W999" s="3">
        <v>2.1</v>
      </c>
      <c r="X999" s="3" t="s">
        <v>226</v>
      </c>
      <c r="Y999" s="14">
        <v>2</v>
      </c>
      <c r="Z999" s="14">
        <v>1</v>
      </c>
      <c r="AA999" s="14">
        <v>0</v>
      </c>
      <c r="AB999" s="23">
        <f t="shared" si="292"/>
        <v>0</v>
      </c>
      <c r="AC999" s="3" t="s">
        <v>346</v>
      </c>
      <c r="AD999" s="25">
        <v>1</v>
      </c>
      <c r="AE999" s="20">
        <f t="shared" si="281"/>
        <v>0</v>
      </c>
      <c r="AF999" s="20">
        <f t="shared" si="282"/>
        <v>0</v>
      </c>
      <c r="AG999" s="20">
        <f t="shared" si="288"/>
        <v>1</v>
      </c>
      <c r="AH999" s="20">
        <f t="shared" si="283"/>
        <v>0</v>
      </c>
      <c r="AI999" s="20">
        <f t="shared" si="284"/>
        <v>70.710678118654755</v>
      </c>
      <c r="AJ999" s="20">
        <f t="shared" si="285"/>
        <v>-70.710678118654741</v>
      </c>
      <c r="AK999" s="20">
        <f t="shared" si="286"/>
        <v>0</v>
      </c>
      <c r="AL999" s="19">
        <v>100</v>
      </c>
      <c r="AM999" s="23">
        <f t="shared" si="287"/>
        <v>30.48</v>
      </c>
      <c r="AN999" s="19">
        <v>2.3561944901923448</v>
      </c>
    </row>
    <row r="1000" spans="1:40" ht="13.5" thickBot="1" x14ac:dyDescent="0.25">
      <c r="A1000" s="5">
        <v>42577</v>
      </c>
      <c r="B1000" s="3">
        <v>97</v>
      </c>
      <c r="C1000" s="26" t="s">
        <v>359</v>
      </c>
      <c r="D1000" s="6">
        <v>0.50694444444444442</v>
      </c>
      <c r="E1000" s="13">
        <v>12</v>
      </c>
      <c r="F1000" s="13">
        <f t="shared" si="277"/>
        <v>354.99999999999989</v>
      </c>
      <c r="G1000" s="3">
        <v>42.9</v>
      </c>
      <c r="H1000" s="3" t="s">
        <v>365</v>
      </c>
      <c r="I1000" s="3">
        <v>32.700000000000003</v>
      </c>
      <c r="J1000" s="20" t="str">
        <f t="shared" si="278"/>
        <v>.</v>
      </c>
      <c r="K1000" s="20" t="str">
        <f t="shared" si="279"/>
        <v>.</v>
      </c>
      <c r="L1000" s="20" t="str">
        <f t="shared" si="290"/>
        <v>.</v>
      </c>
      <c r="M1000" s="3">
        <v>135</v>
      </c>
      <c r="N1000" s="20" t="str">
        <f>IF(B1000=B999, N999, IF(M1000=".",".",IF(M1000&lt;22.5,"N",IF(M1000&lt;67.5,"NE",IF(M1000&lt;112.5,"E",IF(M1000&lt;157.5,"SE",IF(M1000&lt;202.5,"S",IF(M1000&lt;247.5,"SW",IF(M1000&lt;292.5,"W",IF(M1000&lt;337.5,"NW","N"))))))))))</f>
        <v>SE</v>
      </c>
      <c r="O1000" s="20" t="str">
        <f t="shared" si="280"/>
        <v>.</v>
      </c>
      <c r="P1000" s="20" t="str">
        <f t="shared" si="291"/>
        <v>.</v>
      </c>
      <c r="Q1000" s="21">
        <f t="shared" si="293"/>
        <v>0</v>
      </c>
      <c r="R1000" s="21">
        <f t="shared" si="294"/>
        <v>0</v>
      </c>
      <c r="S1000" s="8">
        <v>0</v>
      </c>
      <c r="T1000" s="21" t="s">
        <v>4</v>
      </c>
      <c r="U1000" s="21" t="str">
        <f t="shared" si="289"/>
        <v>.</v>
      </c>
      <c r="V1000" s="3" t="s">
        <v>6</v>
      </c>
      <c r="W1000" s="3">
        <v>0.4</v>
      </c>
      <c r="X1000" s="3" t="s">
        <v>4</v>
      </c>
      <c r="Y1000" s="14">
        <v>2</v>
      </c>
      <c r="Z1000" s="14">
        <v>1</v>
      </c>
      <c r="AA1000" s="14">
        <v>0</v>
      </c>
      <c r="AB1000" s="23">
        <f t="shared" si="292"/>
        <v>0</v>
      </c>
      <c r="AC1000" s="3" t="s">
        <v>346</v>
      </c>
      <c r="AD1000" s="25">
        <v>1</v>
      </c>
      <c r="AE1000" s="20">
        <f t="shared" si="281"/>
        <v>0</v>
      </c>
      <c r="AF1000" s="20">
        <f t="shared" si="282"/>
        <v>0</v>
      </c>
      <c r="AG1000" s="20">
        <f t="shared" si="288"/>
        <v>1</v>
      </c>
      <c r="AH1000" s="20">
        <f t="shared" si="283"/>
        <v>0</v>
      </c>
      <c r="AI1000" s="20">
        <f t="shared" si="284"/>
        <v>70.710678118654755</v>
      </c>
      <c r="AJ1000" s="20">
        <f t="shared" si="285"/>
        <v>-70.710678118654741</v>
      </c>
      <c r="AK1000" s="20">
        <f t="shared" si="286"/>
        <v>0</v>
      </c>
      <c r="AL1000" s="19">
        <v>100</v>
      </c>
      <c r="AM1000" s="23">
        <f t="shared" si="287"/>
        <v>30.48</v>
      </c>
      <c r="AN1000" s="19">
        <v>2.3561944901923448</v>
      </c>
    </row>
    <row r="1001" spans="1:40" ht="13.5" thickBot="1" x14ac:dyDescent="0.25">
      <c r="A1001" s="5">
        <v>42577</v>
      </c>
      <c r="B1001" s="3">
        <v>97</v>
      </c>
      <c r="C1001" s="26" t="s">
        <v>359</v>
      </c>
      <c r="D1001" s="6">
        <v>0.54791666666666672</v>
      </c>
      <c r="E1001" s="13">
        <v>13</v>
      </c>
      <c r="F1001" s="13">
        <f t="shared" si="277"/>
        <v>414</v>
      </c>
      <c r="G1001" s="3">
        <v>54</v>
      </c>
      <c r="H1001" s="3" t="s">
        <v>365</v>
      </c>
      <c r="I1001" s="3">
        <v>32.4</v>
      </c>
      <c r="J1001" s="20" t="str">
        <f t="shared" si="278"/>
        <v>.</v>
      </c>
      <c r="K1001" s="20" t="str">
        <f t="shared" si="279"/>
        <v>.</v>
      </c>
      <c r="L1001" s="20" t="str">
        <f t="shared" si="290"/>
        <v>.</v>
      </c>
      <c r="M1001" s="3">
        <v>135</v>
      </c>
      <c r="N1001" s="20" t="str">
        <f>IF(B1001=B1001, N1000, IF(M1001=".",".",IF(M1001&lt;22.5,"N",IF(M1001&lt;67.5,"NE",IF(M1001&lt;112.5,"E",IF(M1001&lt;157.5,"SE",IF(M1001&lt;202.5,"S",IF(M1001&lt;247.5,"SW",IF(M1001&lt;292.5,"W",IF(M1001&lt;337.5,"NW","N"))))))))))</f>
        <v>SE</v>
      </c>
      <c r="O1001" s="20" t="str">
        <f t="shared" si="280"/>
        <v>.</v>
      </c>
      <c r="P1001" s="20" t="str">
        <f t="shared" si="291"/>
        <v>.</v>
      </c>
      <c r="Q1001" s="21">
        <f t="shared" si="293"/>
        <v>0</v>
      </c>
      <c r="R1001" s="21">
        <f t="shared" si="294"/>
        <v>0</v>
      </c>
      <c r="S1001" s="8">
        <v>0</v>
      </c>
      <c r="T1001" s="21" t="s">
        <v>4</v>
      </c>
      <c r="U1001" s="21" t="str">
        <f t="shared" si="289"/>
        <v>.</v>
      </c>
      <c r="V1001" s="3" t="s">
        <v>6</v>
      </c>
      <c r="W1001" s="3">
        <v>2.6</v>
      </c>
      <c r="X1001" s="3" t="s">
        <v>228</v>
      </c>
      <c r="Y1001" s="14">
        <v>0</v>
      </c>
      <c r="Z1001" s="14">
        <v>0</v>
      </c>
      <c r="AA1001" s="14">
        <v>1</v>
      </c>
      <c r="AB1001" s="23">
        <f t="shared" si="292"/>
        <v>1</v>
      </c>
      <c r="AC1001" s="3" t="s">
        <v>346</v>
      </c>
      <c r="AD1001" s="25">
        <v>1</v>
      </c>
      <c r="AE1001" s="20">
        <f t="shared" si="281"/>
        <v>0</v>
      </c>
      <c r="AF1001" s="20">
        <f t="shared" si="282"/>
        <v>0</v>
      </c>
      <c r="AG1001" s="20">
        <f t="shared" si="288"/>
        <v>1</v>
      </c>
      <c r="AH1001" s="20">
        <f t="shared" si="283"/>
        <v>0</v>
      </c>
      <c r="AI1001" s="20">
        <f t="shared" si="284"/>
        <v>70.710678118654755</v>
      </c>
      <c r="AJ1001" s="20">
        <f t="shared" si="285"/>
        <v>-70.710678118654741</v>
      </c>
      <c r="AK1001" s="20">
        <f t="shared" si="286"/>
        <v>0</v>
      </c>
      <c r="AL1001" s="19">
        <v>100</v>
      </c>
      <c r="AM1001" s="23">
        <f t="shared" si="287"/>
        <v>30.48</v>
      </c>
      <c r="AN1001" s="19">
        <v>2.3561944901923448</v>
      </c>
    </row>
    <row r="1002" spans="1:40" ht="13.5" thickBot="1" x14ac:dyDescent="0.25">
      <c r="A1002" s="5">
        <v>42577</v>
      </c>
      <c r="B1002" s="3">
        <v>97</v>
      </c>
      <c r="C1002" s="26" t="s">
        <v>359</v>
      </c>
      <c r="D1002" s="6">
        <v>0.59166666666666667</v>
      </c>
      <c r="E1002" s="13">
        <v>14</v>
      </c>
      <c r="F1002" s="13">
        <f t="shared" si="277"/>
        <v>476.99999999999994</v>
      </c>
      <c r="G1002" s="3">
        <v>45.8</v>
      </c>
      <c r="H1002" s="3" t="s">
        <v>365</v>
      </c>
      <c r="I1002" s="3">
        <v>33.200000000000003</v>
      </c>
      <c r="J1002" s="20" t="str">
        <f t="shared" si="278"/>
        <v>.</v>
      </c>
      <c r="K1002" s="20" t="str">
        <f t="shared" si="279"/>
        <v>.</v>
      </c>
      <c r="L1002" s="20" t="str">
        <f t="shared" si="290"/>
        <v>.</v>
      </c>
      <c r="M1002" s="3">
        <v>135</v>
      </c>
      <c r="N1002" s="20" t="str">
        <f>IF(B1002=B1001, N1001, IF(M1002=".",".",IF(M1002&lt;22.5,"N",IF(M1002&lt;67.5,"NE",IF(M1002&lt;112.5,"E",IF(M1002&lt;157.5,"SE",IF(M1002&lt;202.5,"S",IF(M1002&lt;247.5,"SW",IF(M1002&lt;292.5,"W",IF(M1002&lt;337.5,"NW","N"))))))))))</f>
        <v>SE</v>
      </c>
      <c r="O1002" s="20" t="str">
        <f t="shared" si="280"/>
        <v>.</v>
      </c>
      <c r="P1002" s="20" t="str">
        <f t="shared" si="291"/>
        <v>.</v>
      </c>
      <c r="Q1002" s="21">
        <f t="shared" si="293"/>
        <v>0</v>
      </c>
      <c r="R1002" s="21">
        <f t="shared" si="294"/>
        <v>0</v>
      </c>
      <c r="S1002" s="8">
        <v>0</v>
      </c>
      <c r="T1002" s="21" t="s">
        <v>4</v>
      </c>
      <c r="U1002" s="21" t="str">
        <f t="shared" si="289"/>
        <v>.</v>
      </c>
      <c r="V1002" s="3" t="s">
        <v>6</v>
      </c>
      <c r="W1002" s="3">
        <v>3.4</v>
      </c>
      <c r="X1002" s="3" t="s">
        <v>43</v>
      </c>
      <c r="Y1002" s="14">
        <v>0</v>
      </c>
      <c r="Z1002" s="14">
        <v>0</v>
      </c>
      <c r="AA1002" s="14">
        <v>1</v>
      </c>
      <c r="AB1002" s="23" t="str">
        <f t="shared" si="292"/>
        <v>.</v>
      </c>
      <c r="AC1002" s="3" t="s">
        <v>346</v>
      </c>
      <c r="AD1002" s="25">
        <v>1</v>
      </c>
      <c r="AE1002" s="20">
        <f t="shared" si="281"/>
        <v>0</v>
      </c>
      <c r="AF1002" s="20">
        <f t="shared" si="282"/>
        <v>0</v>
      </c>
      <c r="AG1002" s="20">
        <f t="shared" si="288"/>
        <v>1</v>
      </c>
      <c r="AH1002" s="20">
        <f t="shared" si="283"/>
        <v>0</v>
      </c>
      <c r="AI1002" s="20">
        <f t="shared" si="284"/>
        <v>70.710678118654755</v>
      </c>
      <c r="AJ1002" s="20">
        <f t="shared" si="285"/>
        <v>-70.710678118654741</v>
      </c>
      <c r="AK1002" s="20">
        <f t="shared" si="286"/>
        <v>0</v>
      </c>
      <c r="AL1002" s="19">
        <v>100</v>
      </c>
      <c r="AM1002" s="23">
        <f t="shared" si="287"/>
        <v>30.48</v>
      </c>
      <c r="AN1002" s="19">
        <v>2.3561944901923448</v>
      </c>
    </row>
    <row r="1003" spans="1:40" ht="13.5" thickBot="1" x14ac:dyDescent="0.25">
      <c r="A1003" s="5">
        <v>42577</v>
      </c>
      <c r="B1003" s="3">
        <v>97</v>
      </c>
      <c r="C1003" s="26" t="s">
        <v>359</v>
      </c>
      <c r="D1003" s="6">
        <v>0.63194444444444442</v>
      </c>
      <c r="E1003" s="13">
        <v>15</v>
      </c>
      <c r="F1003" s="13">
        <f t="shared" si="277"/>
        <v>534.99999999999989</v>
      </c>
      <c r="G1003" s="3">
        <v>48.9</v>
      </c>
      <c r="H1003" s="3" t="s">
        <v>365</v>
      </c>
      <c r="I1003" s="3">
        <v>35.1</v>
      </c>
      <c r="J1003" s="20" t="str">
        <f t="shared" si="278"/>
        <v>.</v>
      </c>
      <c r="K1003" s="20" t="str">
        <f t="shared" si="279"/>
        <v>.</v>
      </c>
      <c r="L1003" s="20" t="str">
        <f t="shared" si="290"/>
        <v>.</v>
      </c>
      <c r="M1003" s="3">
        <v>135</v>
      </c>
      <c r="N1003" s="20" t="str">
        <f>IF(B1003=B1003, N1002, IF(M1003=".",".",IF(M1003&lt;22.5,"N",IF(M1003&lt;67.5,"NE",IF(M1003&lt;112.5,"E",IF(M1003&lt;157.5,"SE",IF(M1003&lt;202.5,"S",IF(M1003&lt;247.5,"SW",IF(M1003&lt;292.5,"W",IF(M1003&lt;337.5,"NW","N"))))))))))</f>
        <v>SE</v>
      </c>
      <c r="O1003" s="20" t="str">
        <f t="shared" si="280"/>
        <v>.</v>
      </c>
      <c r="P1003" s="20" t="str">
        <f t="shared" si="291"/>
        <v>.</v>
      </c>
      <c r="Q1003" s="21">
        <f t="shared" si="293"/>
        <v>0</v>
      </c>
      <c r="R1003" s="21">
        <f t="shared" si="294"/>
        <v>0</v>
      </c>
      <c r="S1003" s="8">
        <v>0</v>
      </c>
      <c r="T1003" s="21" t="s">
        <v>4</v>
      </c>
      <c r="U1003" s="21" t="str">
        <f t="shared" si="289"/>
        <v>.</v>
      </c>
      <c r="V1003" s="3" t="s">
        <v>6</v>
      </c>
      <c r="W1003" s="3">
        <v>2.4</v>
      </c>
      <c r="X1003" s="3" t="s">
        <v>43</v>
      </c>
      <c r="Y1003" s="14">
        <v>0</v>
      </c>
      <c r="Z1003" s="14">
        <v>0</v>
      </c>
      <c r="AA1003" s="14">
        <v>1</v>
      </c>
      <c r="AB1003" s="23" t="str">
        <f t="shared" si="292"/>
        <v>.</v>
      </c>
      <c r="AC1003" s="3" t="s">
        <v>346</v>
      </c>
      <c r="AD1003" s="25">
        <v>1</v>
      </c>
      <c r="AE1003" s="20">
        <f t="shared" si="281"/>
        <v>0</v>
      </c>
      <c r="AF1003" s="20">
        <f t="shared" si="282"/>
        <v>0</v>
      </c>
      <c r="AG1003" s="20">
        <f t="shared" si="288"/>
        <v>1</v>
      </c>
      <c r="AH1003" s="20">
        <f t="shared" si="283"/>
        <v>0</v>
      </c>
      <c r="AI1003" s="20">
        <f t="shared" si="284"/>
        <v>70.710678118654755</v>
      </c>
      <c r="AJ1003" s="20">
        <f t="shared" si="285"/>
        <v>-70.710678118654741</v>
      </c>
      <c r="AK1003" s="20">
        <f t="shared" si="286"/>
        <v>0</v>
      </c>
      <c r="AL1003" s="19">
        <v>100</v>
      </c>
      <c r="AM1003" s="23">
        <f t="shared" si="287"/>
        <v>30.48</v>
      </c>
      <c r="AN1003" s="19">
        <v>2.3561944901923448</v>
      </c>
    </row>
    <row r="1004" spans="1:40" ht="13.5" thickBot="1" x14ac:dyDescent="0.25">
      <c r="A1004" s="5">
        <v>42577</v>
      </c>
      <c r="B1004" s="3">
        <v>97</v>
      </c>
      <c r="C1004" s="26" t="s">
        <v>359</v>
      </c>
      <c r="D1004" s="6">
        <v>0.67013888888888884</v>
      </c>
      <c r="E1004" s="13">
        <v>16</v>
      </c>
      <c r="F1004" s="13">
        <f t="shared" si="277"/>
        <v>589.99999999999989</v>
      </c>
      <c r="G1004" s="3">
        <v>41.6</v>
      </c>
      <c r="H1004" s="3" t="s">
        <v>365</v>
      </c>
      <c r="I1004" s="3">
        <v>33.700000000000003</v>
      </c>
      <c r="J1004" s="20" t="str">
        <f t="shared" si="278"/>
        <v>.</v>
      </c>
      <c r="K1004" s="20" t="str">
        <f t="shared" si="279"/>
        <v>.</v>
      </c>
      <c r="L1004" s="20" t="str">
        <f t="shared" si="290"/>
        <v>.</v>
      </c>
      <c r="M1004" s="3">
        <v>135</v>
      </c>
      <c r="N1004" s="20" t="str">
        <f>IF(B1004=B1003, N1003, IF(M1004=".",".",IF(M1004&lt;22.5,"N",IF(M1004&lt;67.5,"NE",IF(M1004&lt;112.5,"E",IF(M1004&lt;157.5,"SE",IF(M1004&lt;202.5,"S",IF(M1004&lt;247.5,"SW",IF(M1004&lt;292.5,"W",IF(M1004&lt;337.5,"NW","N"))))))))))</f>
        <v>SE</v>
      </c>
      <c r="O1004" s="20" t="str">
        <f t="shared" si="280"/>
        <v>.</v>
      </c>
      <c r="P1004" s="20" t="str">
        <f t="shared" si="291"/>
        <v>.</v>
      </c>
      <c r="Q1004" s="21">
        <f t="shared" si="293"/>
        <v>0</v>
      </c>
      <c r="R1004" s="21">
        <f t="shared" si="294"/>
        <v>0</v>
      </c>
      <c r="S1004" s="8">
        <v>0</v>
      </c>
      <c r="T1004" s="21">
        <f>SQRT((AJ1004-AJ994)^2+(AI1004-AI994)^2)</f>
        <v>0</v>
      </c>
      <c r="U1004" s="21">
        <f t="shared" si="289"/>
        <v>0</v>
      </c>
      <c r="V1004" s="3" t="s">
        <v>6</v>
      </c>
      <c r="W1004" s="3">
        <v>3.4</v>
      </c>
      <c r="X1004" s="3" t="s">
        <v>43</v>
      </c>
      <c r="Y1004" s="14">
        <v>0</v>
      </c>
      <c r="Z1004" s="14">
        <v>0</v>
      </c>
      <c r="AA1004" s="14">
        <v>1</v>
      </c>
      <c r="AB1004" s="23" t="str">
        <f t="shared" si="292"/>
        <v>.</v>
      </c>
      <c r="AC1004" s="3" t="s">
        <v>346</v>
      </c>
      <c r="AD1004" s="25">
        <v>1</v>
      </c>
      <c r="AE1004" s="20">
        <f t="shared" si="281"/>
        <v>0</v>
      </c>
      <c r="AF1004" s="20">
        <f t="shared" si="282"/>
        <v>0</v>
      </c>
      <c r="AG1004" s="20">
        <f t="shared" si="288"/>
        <v>1</v>
      </c>
      <c r="AH1004" s="20">
        <f t="shared" si="283"/>
        <v>0</v>
      </c>
      <c r="AI1004" s="20">
        <f t="shared" si="284"/>
        <v>70.710678118654755</v>
      </c>
      <c r="AJ1004" s="20">
        <f t="shared" si="285"/>
        <v>-70.710678118654741</v>
      </c>
      <c r="AK1004" s="20">
        <f t="shared" si="286"/>
        <v>0</v>
      </c>
      <c r="AL1004" s="19">
        <v>100</v>
      </c>
      <c r="AM1004" s="23">
        <f t="shared" si="287"/>
        <v>30.48</v>
      </c>
      <c r="AN1004" s="19">
        <v>2.3561944901923448</v>
      </c>
    </row>
    <row r="1005" spans="1:40" ht="13.5" thickBot="1" x14ac:dyDescent="0.25">
      <c r="A1005" s="5">
        <v>42577</v>
      </c>
      <c r="B1005" s="3">
        <v>99</v>
      </c>
      <c r="C1005" s="26" t="s">
        <v>359</v>
      </c>
      <c r="D1005" s="6">
        <v>0.26041666666666669</v>
      </c>
      <c r="E1005" s="13">
        <v>6</v>
      </c>
      <c r="F1005" s="13">
        <f t="shared" si="277"/>
        <v>0</v>
      </c>
      <c r="G1005" s="3" t="s">
        <v>4</v>
      </c>
      <c r="H1005" s="3" t="s">
        <v>4</v>
      </c>
      <c r="I1005" s="3">
        <v>17.7</v>
      </c>
      <c r="J1005" s="20" t="str">
        <f t="shared" si="278"/>
        <v>.</v>
      </c>
      <c r="K1005" s="20" t="str">
        <f t="shared" si="279"/>
        <v>.</v>
      </c>
      <c r="L1005" s="20" t="str">
        <f t="shared" si="290"/>
        <v>.</v>
      </c>
      <c r="M1005" s="3">
        <v>135</v>
      </c>
      <c r="N1005" s="20" t="str">
        <f>IF(B1005=B1005, N1004, IF(M1005=".",".",IF(M1005&lt;22.5,"N",IF(M1005&lt;67.5,"NE",IF(M1005&lt;112.5,"E",IF(M1005&lt;157.5,"SE",IF(M1005&lt;202.5,"S",IF(M1005&lt;247.5,"SW",IF(M1005&lt;292.5,"W",IF(M1005&lt;337.5,"NW","N"))))))))))</f>
        <v>SE</v>
      </c>
      <c r="O1005" s="20" t="str">
        <f t="shared" si="280"/>
        <v>.</v>
      </c>
      <c r="P1005" s="20" t="str">
        <f t="shared" si="291"/>
        <v>.</v>
      </c>
      <c r="Q1005" s="21">
        <f t="shared" si="293"/>
        <v>0</v>
      </c>
      <c r="R1005" s="21">
        <f t="shared" si="294"/>
        <v>0</v>
      </c>
      <c r="S1005" s="8">
        <v>0</v>
      </c>
      <c r="T1005" s="21" t="s">
        <v>4</v>
      </c>
      <c r="U1005" s="21" t="str">
        <f t="shared" si="289"/>
        <v>.</v>
      </c>
      <c r="V1005" s="3" t="s">
        <v>7</v>
      </c>
      <c r="W1005" s="3">
        <v>0</v>
      </c>
      <c r="X1005" s="3" t="s">
        <v>205</v>
      </c>
      <c r="Y1005" s="14">
        <v>2</v>
      </c>
      <c r="Z1005" s="14">
        <v>1</v>
      </c>
      <c r="AA1005" s="14">
        <v>0</v>
      </c>
      <c r="AB1005" s="23">
        <f t="shared" si="292"/>
        <v>0</v>
      </c>
      <c r="AC1005" s="3" t="s">
        <v>347</v>
      </c>
      <c r="AD1005" s="25">
        <v>1</v>
      </c>
      <c r="AE1005" s="20" t="str">
        <f t="shared" si="281"/>
        <v>.</v>
      </c>
      <c r="AF1005" s="20" t="str">
        <f t="shared" si="282"/>
        <v>.</v>
      </c>
      <c r="AG1005" s="20" t="str">
        <f t="shared" si="288"/>
        <v>.</v>
      </c>
      <c r="AH1005" s="20" t="str">
        <f t="shared" si="283"/>
        <v>.</v>
      </c>
      <c r="AI1005" s="20">
        <f t="shared" si="284"/>
        <v>70.710678118654755</v>
      </c>
      <c r="AJ1005" s="20">
        <f t="shared" si="285"/>
        <v>-70.710678118654741</v>
      </c>
      <c r="AK1005" s="20" t="str">
        <f t="shared" si="286"/>
        <v>.</v>
      </c>
      <c r="AL1005" s="19">
        <v>100</v>
      </c>
      <c r="AM1005" s="23">
        <f t="shared" si="287"/>
        <v>30.48</v>
      </c>
      <c r="AN1005" s="19">
        <v>2.3561944901923448</v>
      </c>
    </row>
    <row r="1006" spans="1:40" ht="13.5" thickBot="1" x14ac:dyDescent="0.25">
      <c r="A1006" s="5">
        <v>42577</v>
      </c>
      <c r="B1006" s="3">
        <v>99</v>
      </c>
      <c r="C1006" s="26" t="s">
        <v>359</v>
      </c>
      <c r="D1006" s="6">
        <v>0.29652777777777778</v>
      </c>
      <c r="E1006" s="13">
        <v>7</v>
      </c>
      <c r="F1006" s="13">
        <f t="shared" si="277"/>
        <v>51.999999999999972</v>
      </c>
      <c r="G1006" s="3" t="s">
        <v>4</v>
      </c>
      <c r="H1006" s="3" t="s">
        <v>4</v>
      </c>
      <c r="I1006" s="3">
        <v>24</v>
      </c>
      <c r="J1006" s="20" t="str">
        <f t="shared" si="278"/>
        <v>.</v>
      </c>
      <c r="K1006" s="20" t="str">
        <f t="shared" si="279"/>
        <v>.</v>
      </c>
      <c r="L1006" s="20" t="str">
        <f t="shared" si="290"/>
        <v>.</v>
      </c>
      <c r="M1006" s="3">
        <v>135</v>
      </c>
      <c r="N1006" s="20" t="str">
        <f>IF(B1006=B1005, N1005, IF(M1006=".",".",IF(M1006&lt;22.5,"N",IF(M1006&lt;67.5,"NE",IF(M1006&lt;112.5,"E",IF(M1006&lt;157.5,"SE",IF(M1006&lt;202.5,"S",IF(M1006&lt;247.5,"SW",IF(M1006&lt;292.5,"W",IF(M1006&lt;337.5,"NW","N"))))))))))</f>
        <v>SE</v>
      </c>
      <c r="O1006" s="20" t="str">
        <f t="shared" si="280"/>
        <v>.</v>
      </c>
      <c r="P1006" s="20" t="str">
        <f t="shared" si="291"/>
        <v>.</v>
      </c>
      <c r="Q1006" s="21">
        <f t="shared" si="293"/>
        <v>0</v>
      </c>
      <c r="R1006" s="21">
        <f t="shared" si="294"/>
        <v>0</v>
      </c>
      <c r="S1006" s="8">
        <v>0</v>
      </c>
      <c r="T1006" s="21" t="s">
        <v>4</v>
      </c>
      <c r="U1006" s="21" t="str">
        <f t="shared" si="289"/>
        <v>.</v>
      </c>
      <c r="V1006" s="3" t="s">
        <v>7</v>
      </c>
      <c r="W1006" s="3">
        <v>0</v>
      </c>
      <c r="X1006" s="3" t="s">
        <v>19</v>
      </c>
      <c r="Y1006" s="14">
        <v>2</v>
      </c>
      <c r="Z1006" s="14">
        <v>1</v>
      </c>
      <c r="AA1006" s="14">
        <v>0</v>
      </c>
      <c r="AB1006" s="23">
        <f t="shared" si="292"/>
        <v>0</v>
      </c>
      <c r="AC1006" s="3" t="s">
        <v>347</v>
      </c>
      <c r="AD1006" s="25">
        <v>1</v>
      </c>
      <c r="AE1006" s="20">
        <f t="shared" si="281"/>
        <v>0</v>
      </c>
      <c r="AF1006" s="20">
        <f t="shared" si="282"/>
        <v>0</v>
      </c>
      <c r="AG1006" s="20">
        <f t="shared" si="288"/>
        <v>1</v>
      </c>
      <c r="AH1006" s="20">
        <f t="shared" si="283"/>
        <v>0</v>
      </c>
      <c r="AI1006" s="20">
        <f t="shared" si="284"/>
        <v>70.710678118654755</v>
      </c>
      <c r="AJ1006" s="20">
        <f t="shared" si="285"/>
        <v>-70.710678118654741</v>
      </c>
      <c r="AK1006" s="20">
        <f t="shared" si="286"/>
        <v>0</v>
      </c>
      <c r="AL1006" s="19">
        <v>100</v>
      </c>
      <c r="AM1006" s="23">
        <f t="shared" si="287"/>
        <v>30.48</v>
      </c>
      <c r="AN1006" s="19">
        <v>2.3561944901923448</v>
      </c>
    </row>
    <row r="1007" spans="1:40" ht="13.5" thickBot="1" x14ac:dyDescent="0.25">
      <c r="A1007" s="5">
        <v>42577</v>
      </c>
      <c r="B1007" s="3">
        <v>99</v>
      </c>
      <c r="C1007" s="26" t="s">
        <v>359</v>
      </c>
      <c r="D1007" s="6">
        <v>0.34027777777777773</v>
      </c>
      <c r="E1007" s="13">
        <v>8</v>
      </c>
      <c r="F1007" s="13">
        <f t="shared" si="277"/>
        <v>114.99999999999991</v>
      </c>
      <c r="G1007" s="3" t="s">
        <v>4</v>
      </c>
      <c r="H1007" s="3" t="s">
        <v>4</v>
      </c>
      <c r="I1007" s="3" t="s">
        <v>4</v>
      </c>
      <c r="J1007" s="20" t="str">
        <f t="shared" si="278"/>
        <v>.</v>
      </c>
      <c r="K1007" s="20" t="str">
        <f t="shared" si="279"/>
        <v>.</v>
      </c>
      <c r="L1007" s="20" t="str">
        <f t="shared" si="290"/>
        <v>.</v>
      </c>
      <c r="M1007" s="3" t="s">
        <v>4</v>
      </c>
      <c r="N1007" s="20" t="str">
        <f>IF(B1007=B1006, N1006, IF(M1007=".",".",IF(M1007&lt;22.5,"N",IF(M1007&lt;67.5,"NE",IF(M1007&lt;112.5,"E",IF(M1007&lt;157.5,"SE",IF(M1007&lt;202.5,"S",IF(M1007&lt;247.5,"SW",IF(M1007&lt;292.5,"W",IF(M1007&lt;337.5,"NW","N"))))))))))</f>
        <v>SE</v>
      </c>
      <c r="O1007" s="20" t="str">
        <f t="shared" si="280"/>
        <v>.</v>
      </c>
      <c r="P1007" s="20" t="str">
        <f t="shared" si="291"/>
        <v>.</v>
      </c>
      <c r="Q1007" s="21" t="str">
        <f t="shared" si="293"/>
        <v>.</v>
      </c>
      <c r="R1007" s="21" t="str">
        <f t="shared" si="294"/>
        <v>.</v>
      </c>
      <c r="S1007" s="8" t="s">
        <v>4</v>
      </c>
      <c r="T1007" s="21" t="s">
        <v>4</v>
      </c>
      <c r="U1007" s="21" t="str">
        <f t="shared" si="289"/>
        <v>.</v>
      </c>
      <c r="V1007" s="3" t="s">
        <v>4</v>
      </c>
      <c r="W1007" s="3" t="s">
        <v>4</v>
      </c>
      <c r="X1007" s="3" t="s">
        <v>67</v>
      </c>
      <c r="Y1007" s="14" t="s">
        <v>4</v>
      </c>
      <c r="Z1007" s="14" t="s">
        <v>4</v>
      </c>
      <c r="AA1007" s="14" t="s">
        <v>4</v>
      </c>
      <c r="AB1007" s="23" t="str">
        <f t="shared" si="292"/>
        <v>.</v>
      </c>
      <c r="AC1007" s="3" t="s">
        <v>347</v>
      </c>
      <c r="AD1007" s="25">
        <v>1</v>
      </c>
      <c r="AE1007" s="20" t="str">
        <f t="shared" si="281"/>
        <v>.</v>
      </c>
      <c r="AF1007" s="20" t="str">
        <f t="shared" si="282"/>
        <v>.</v>
      </c>
      <c r="AG1007" s="20" t="str">
        <f t="shared" si="288"/>
        <v>.</v>
      </c>
      <c r="AH1007" s="20" t="str">
        <f t="shared" si="283"/>
        <v>.</v>
      </c>
      <c r="AI1007" s="20" t="str">
        <f t="shared" si="284"/>
        <v>.</v>
      </c>
      <c r="AJ1007" s="20" t="str">
        <f t="shared" si="285"/>
        <v>.</v>
      </c>
      <c r="AK1007" s="20" t="str">
        <f t="shared" si="286"/>
        <v>.</v>
      </c>
      <c r="AL1007" s="19" t="s">
        <v>4</v>
      </c>
      <c r="AM1007" s="23" t="str">
        <f t="shared" si="287"/>
        <v>.</v>
      </c>
      <c r="AN1007" s="19" t="s">
        <v>4</v>
      </c>
    </row>
    <row r="1008" spans="1:40" ht="13.5" thickBot="1" x14ac:dyDescent="0.25">
      <c r="A1008" s="5">
        <v>42577</v>
      </c>
      <c r="B1008" s="3">
        <v>99</v>
      </c>
      <c r="C1008" s="26" t="s">
        <v>359</v>
      </c>
      <c r="D1008" s="6">
        <v>0.38055555555555554</v>
      </c>
      <c r="E1008" s="13">
        <v>9</v>
      </c>
      <c r="F1008" s="13">
        <f t="shared" si="277"/>
        <v>172.99999999999994</v>
      </c>
      <c r="G1008" s="3" t="s">
        <v>4</v>
      </c>
      <c r="H1008" s="3" t="s">
        <v>4</v>
      </c>
      <c r="I1008" s="3">
        <v>35.700000000000003</v>
      </c>
      <c r="J1008" s="20" t="str">
        <f t="shared" si="278"/>
        <v>.</v>
      </c>
      <c r="K1008" s="20" t="str">
        <f t="shared" si="279"/>
        <v>.</v>
      </c>
      <c r="L1008" s="20" t="str">
        <f t="shared" si="290"/>
        <v>.</v>
      </c>
      <c r="M1008" s="3">
        <v>135</v>
      </c>
      <c r="N1008" s="20" t="str">
        <f>IF(B1008=B1008, N1007, IF(M1008=".",".",IF(M1008&lt;22.5,"N",IF(M1008&lt;67.5,"NE",IF(M1008&lt;112.5,"E",IF(M1008&lt;157.5,"SE",IF(M1008&lt;202.5,"S",IF(M1008&lt;247.5,"SW",IF(M1008&lt;292.5,"W",IF(M1008&lt;337.5,"NW","N"))))))))))</f>
        <v>SE</v>
      </c>
      <c r="O1008" s="20" t="str">
        <f t="shared" si="280"/>
        <v>.</v>
      </c>
      <c r="P1008" s="20" t="str">
        <f t="shared" si="291"/>
        <v>.</v>
      </c>
      <c r="Q1008" s="21">
        <f>IF(AN1008=".",".",IF(B1008=B1007,SQRT((AI1008-AI1006)^2+(AJ1008-AJ1006)^2),0))</f>
        <v>0</v>
      </c>
      <c r="R1008" s="21">
        <f>IF(AN1008=".",".",IF(B1008=B1007,Q1008+R1006,0))</f>
        <v>0</v>
      </c>
      <c r="S1008" s="8">
        <v>0</v>
      </c>
      <c r="T1008" s="21" t="s">
        <v>4</v>
      </c>
      <c r="U1008" s="21" t="str">
        <f t="shared" si="289"/>
        <v>.</v>
      </c>
      <c r="V1008" s="3" t="s">
        <v>7</v>
      </c>
      <c r="W1008" s="3">
        <v>0.2</v>
      </c>
      <c r="X1008" s="3" t="s">
        <v>209</v>
      </c>
      <c r="Y1008" s="14">
        <v>2</v>
      </c>
      <c r="Z1008" s="14">
        <v>1</v>
      </c>
      <c r="AA1008" s="14">
        <v>0</v>
      </c>
      <c r="AB1008" s="23">
        <f t="shared" si="292"/>
        <v>0</v>
      </c>
      <c r="AC1008" s="3" t="s">
        <v>347</v>
      </c>
      <c r="AD1008" s="25">
        <v>1</v>
      </c>
      <c r="AE1008" s="20" t="str">
        <f t="shared" si="281"/>
        <v>.</v>
      </c>
      <c r="AF1008" s="20" t="str">
        <f t="shared" si="282"/>
        <v>.</v>
      </c>
      <c r="AG1008" s="20" t="str">
        <f t="shared" si="288"/>
        <v>.</v>
      </c>
      <c r="AH1008" s="20" t="str">
        <f t="shared" si="283"/>
        <v>.</v>
      </c>
      <c r="AI1008" s="20">
        <f t="shared" si="284"/>
        <v>70.710678118654755</v>
      </c>
      <c r="AJ1008" s="20">
        <f t="shared" si="285"/>
        <v>-70.710678118654741</v>
      </c>
      <c r="AK1008" s="20" t="str">
        <f t="shared" si="286"/>
        <v>.</v>
      </c>
      <c r="AL1008" s="19">
        <v>100</v>
      </c>
      <c r="AM1008" s="23">
        <f t="shared" si="287"/>
        <v>30.48</v>
      </c>
      <c r="AN1008" s="19">
        <v>2.3561944901923448</v>
      </c>
    </row>
    <row r="1009" spans="1:40" ht="13.5" thickBot="1" x14ac:dyDescent="0.25">
      <c r="A1009" s="5">
        <v>42577</v>
      </c>
      <c r="B1009" s="3">
        <v>99</v>
      </c>
      <c r="C1009" s="26" t="s">
        <v>359</v>
      </c>
      <c r="D1009" s="6">
        <v>0.42499999999999999</v>
      </c>
      <c r="E1009" s="13">
        <v>10</v>
      </c>
      <c r="F1009" s="13">
        <f t="shared" si="277"/>
        <v>236.99999999999994</v>
      </c>
      <c r="G1009" s="3" t="s">
        <v>4</v>
      </c>
      <c r="H1009" s="3" t="s">
        <v>4</v>
      </c>
      <c r="I1009" s="3">
        <v>34.5</v>
      </c>
      <c r="J1009" s="20" t="str">
        <f t="shared" si="278"/>
        <v>.</v>
      </c>
      <c r="K1009" s="20" t="str">
        <f t="shared" si="279"/>
        <v>.</v>
      </c>
      <c r="L1009" s="20" t="str">
        <f t="shared" si="290"/>
        <v>.</v>
      </c>
      <c r="M1009" s="3">
        <v>135</v>
      </c>
      <c r="N1009" s="20" t="str">
        <f>IF(B1009=B1008, N1008, IF(M1009=".",".",IF(M1009&lt;22.5,"N",IF(M1009&lt;67.5,"NE",IF(M1009&lt;112.5,"E",IF(M1009&lt;157.5,"SE",IF(M1009&lt;202.5,"S",IF(M1009&lt;247.5,"SW",IF(M1009&lt;292.5,"W",IF(M1009&lt;337.5,"NW","N"))))))))))</f>
        <v>SE</v>
      </c>
      <c r="O1009" s="20" t="str">
        <f t="shared" si="280"/>
        <v>.</v>
      </c>
      <c r="P1009" s="20" t="str">
        <f t="shared" si="291"/>
        <v>.</v>
      </c>
      <c r="Q1009" s="21">
        <f t="shared" ref="Q1009:Q1072" si="295">IF(AN1009=".",".",IF(B1009=B1008,SQRT((AI1009-AI1008)^2+(AJ1009-AJ1008)^2),0))</f>
        <v>0</v>
      </c>
      <c r="R1009" s="21">
        <f t="shared" ref="R1009:R1072" si="296">IF(AN1009=".",".",IF(B1009=B1008,Q1009+R1008,0))</f>
        <v>0</v>
      </c>
      <c r="S1009" s="8">
        <v>0</v>
      </c>
      <c r="T1009" s="21" t="s">
        <v>4</v>
      </c>
      <c r="U1009" s="21" t="str">
        <f t="shared" si="289"/>
        <v>.</v>
      </c>
      <c r="V1009" s="3" t="s">
        <v>7</v>
      </c>
      <c r="W1009" s="3">
        <v>3</v>
      </c>
      <c r="X1009" s="3" t="s">
        <v>209</v>
      </c>
      <c r="Y1009" s="14">
        <v>2</v>
      </c>
      <c r="Z1009" s="14">
        <v>1</v>
      </c>
      <c r="AA1009" s="14">
        <v>0</v>
      </c>
      <c r="AB1009" s="23">
        <f t="shared" si="292"/>
        <v>0</v>
      </c>
      <c r="AC1009" s="3" t="s">
        <v>347</v>
      </c>
      <c r="AD1009" s="25">
        <v>1</v>
      </c>
      <c r="AE1009" s="20">
        <f t="shared" si="281"/>
        <v>0</v>
      </c>
      <c r="AF1009" s="20">
        <f t="shared" si="282"/>
        <v>0</v>
      </c>
      <c r="AG1009" s="20">
        <f t="shared" si="288"/>
        <v>1</v>
      </c>
      <c r="AH1009" s="20">
        <f t="shared" si="283"/>
        <v>0</v>
      </c>
      <c r="AI1009" s="20">
        <f t="shared" si="284"/>
        <v>70.710678118654755</v>
      </c>
      <c r="AJ1009" s="20">
        <f t="shared" si="285"/>
        <v>-70.710678118654741</v>
      </c>
      <c r="AK1009" s="20">
        <f t="shared" si="286"/>
        <v>0</v>
      </c>
      <c r="AL1009" s="19">
        <v>100</v>
      </c>
      <c r="AM1009" s="23">
        <f t="shared" si="287"/>
        <v>30.48</v>
      </c>
      <c r="AN1009" s="19">
        <v>2.3561944901923448</v>
      </c>
    </row>
    <row r="1010" spans="1:40" ht="13.5" thickBot="1" x14ac:dyDescent="0.25">
      <c r="A1010" s="5">
        <v>42577</v>
      </c>
      <c r="B1010" s="3">
        <v>99</v>
      </c>
      <c r="C1010" s="26" t="s">
        <v>359</v>
      </c>
      <c r="D1010" s="6">
        <v>0.46527777777777773</v>
      </c>
      <c r="E1010" s="13">
        <v>11</v>
      </c>
      <c r="F1010" s="13">
        <f t="shared" si="277"/>
        <v>294.99999999999989</v>
      </c>
      <c r="G1010" s="3" t="s">
        <v>4</v>
      </c>
      <c r="H1010" s="3" t="s">
        <v>4</v>
      </c>
      <c r="I1010" s="3">
        <v>36.1</v>
      </c>
      <c r="J1010" s="20" t="str">
        <f t="shared" si="278"/>
        <v>.</v>
      </c>
      <c r="K1010" s="20" t="str">
        <f t="shared" si="279"/>
        <v>.</v>
      </c>
      <c r="L1010" s="20" t="str">
        <f t="shared" si="290"/>
        <v>.</v>
      </c>
      <c r="M1010" s="3">
        <v>135</v>
      </c>
      <c r="N1010" s="20" t="str">
        <f>IF(B1010=B1010, N1009, IF(M1010=".",".",IF(M1010&lt;22.5,"N",IF(M1010&lt;67.5,"NE",IF(M1010&lt;112.5,"E",IF(M1010&lt;157.5,"SE",IF(M1010&lt;202.5,"S",IF(M1010&lt;247.5,"SW",IF(M1010&lt;292.5,"W",IF(M1010&lt;337.5,"NW","N"))))))))))</f>
        <v>SE</v>
      </c>
      <c r="O1010" s="20" t="str">
        <f t="shared" si="280"/>
        <v>.</v>
      </c>
      <c r="P1010" s="20" t="str">
        <f t="shared" si="291"/>
        <v>.</v>
      </c>
      <c r="Q1010" s="21">
        <f t="shared" si="295"/>
        <v>0</v>
      </c>
      <c r="R1010" s="21">
        <f t="shared" si="296"/>
        <v>0</v>
      </c>
      <c r="S1010" s="8">
        <v>0</v>
      </c>
      <c r="T1010" s="21" t="s">
        <v>4</v>
      </c>
      <c r="U1010" s="21" t="str">
        <f t="shared" si="289"/>
        <v>.</v>
      </c>
      <c r="V1010" s="3" t="s">
        <v>7</v>
      </c>
      <c r="W1010" s="3">
        <v>2.1</v>
      </c>
      <c r="X1010" s="3" t="s">
        <v>209</v>
      </c>
      <c r="Y1010" s="14">
        <v>2</v>
      </c>
      <c r="Z1010" s="14">
        <v>1</v>
      </c>
      <c r="AA1010" s="14">
        <v>0</v>
      </c>
      <c r="AB1010" s="23">
        <f t="shared" si="292"/>
        <v>0</v>
      </c>
      <c r="AC1010" s="3" t="s">
        <v>347</v>
      </c>
      <c r="AD1010" s="25">
        <v>1</v>
      </c>
      <c r="AE1010" s="20">
        <f t="shared" si="281"/>
        <v>0</v>
      </c>
      <c r="AF1010" s="20">
        <f t="shared" si="282"/>
        <v>0</v>
      </c>
      <c r="AG1010" s="20">
        <f t="shared" si="288"/>
        <v>1</v>
      </c>
      <c r="AH1010" s="20">
        <f t="shared" si="283"/>
        <v>0</v>
      </c>
      <c r="AI1010" s="20">
        <f t="shared" si="284"/>
        <v>70.710678118654755</v>
      </c>
      <c r="AJ1010" s="20">
        <f t="shared" si="285"/>
        <v>-70.710678118654741</v>
      </c>
      <c r="AK1010" s="20">
        <f t="shared" si="286"/>
        <v>0</v>
      </c>
      <c r="AL1010" s="19">
        <v>100</v>
      </c>
      <c r="AM1010" s="23">
        <f t="shared" si="287"/>
        <v>30.48</v>
      </c>
      <c r="AN1010" s="19">
        <v>2.3561944901923448</v>
      </c>
    </row>
    <row r="1011" spans="1:40" ht="13.5" thickBot="1" x14ac:dyDescent="0.25">
      <c r="A1011" s="5">
        <v>42577</v>
      </c>
      <c r="B1011" s="3">
        <v>99</v>
      </c>
      <c r="C1011" s="26" t="s">
        <v>359</v>
      </c>
      <c r="D1011" s="6">
        <v>0.50694444444444442</v>
      </c>
      <c r="E1011" s="13">
        <v>12</v>
      </c>
      <c r="F1011" s="13">
        <f t="shared" si="277"/>
        <v>354.99999999999989</v>
      </c>
      <c r="G1011" s="3" t="s">
        <v>4</v>
      </c>
      <c r="H1011" s="3" t="s">
        <v>4</v>
      </c>
      <c r="I1011" s="3">
        <v>32.700000000000003</v>
      </c>
      <c r="J1011" s="20" t="str">
        <f t="shared" si="278"/>
        <v>.</v>
      </c>
      <c r="K1011" s="20" t="str">
        <f t="shared" si="279"/>
        <v>.</v>
      </c>
      <c r="L1011" s="20" t="str">
        <f t="shared" si="290"/>
        <v>.</v>
      </c>
      <c r="M1011" s="3">
        <v>135</v>
      </c>
      <c r="N1011" s="20" t="str">
        <f>IF(B1011=B1010, N1010, IF(M1011=".",".",IF(M1011&lt;22.5,"N",IF(M1011&lt;67.5,"NE",IF(M1011&lt;112.5,"E",IF(M1011&lt;157.5,"SE",IF(M1011&lt;202.5,"S",IF(M1011&lt;247.5,"SW",IF(M1011&lt;292.5,"W",IF(M1011&lt;337.5,"NW","N"))))))))))</f>
        <v>SE</v>
      </c>
      <c r="O1011" s="20" t="str">
        <f t="shared" si="280"/>
        <v>.</v>
      </c>
      <c r="P1011" s="20" t="str">
        <f t="shared" si="291"/>
        <v>.</v>
      </c>
      <c r="Q1011" s="21">
        <f t="shared" si="295"/>
        <v>0</v>
      </c>
      <c r="R1011" s="21">
        <f t="shared" si="296"/>
        <v>0</v>
      </c>
      <c r="S1011" s="8">
        <v>0</v>
      </c>
      <c r="T1011" s="21" t="s">
        <v>4</v>
      </c>
      <c r="U1011" s="21" t="str">
        <f t="shared" si="289"/>
        <v>.</v>
      </c>
      <c r="V1011" s="3" t="s">
        <v>7</v>
      </c>
      <c r="W1011" s="3">
        <v>0.4</v>
      </c>
      <c r="X1011" s="3" t="s">
        <v>4</v>
      </c>
      <c r="Y1011" s="14">
        <v>2</v>
      </c>
      <c r="Z1011" s="14">
        <v>1</v>
      </c>
      <c r="AA1011" s="14">
        <v>0</v>
      </c>
      <c r="AB1011" s="23">
        <f t="shared" si="292"/>
        <v>0</v>
      </c>
      <c r="AC1011" s="3" t="s">
        <v>347</v>
      </c>
      <c r="AD1011" s="25">
        <v>1</v>
      </c>
      <c r="AE1011" s="20">
        <f t="shared" si="281"/>
        <v>0</v>
      </c>
      <c r="AF1011" s="20">
        <f t="shared" si="282"/>
        <v>0</v>
      </c>
      <c r="AG1011" s="20">
        <f t="shared" si="288"/>
        <v>1</v>
      </c>
      <c r="AH1011" s="20">
        <f t="shared" si="283"/>
        <v>0</v>
      </c>
      <c r="AI1011" s="20">
        <f t="shared" si="284"/>
        <v>70.710678118654755</v>
      </c>
      <c r="AJ1011" s="20">
        <f t="shared" si="285"/>
        <v>-70.710678118654741</v>
      </c>
      <c r="AK1011" s="20">
        <f t="shared" si="286"/>
        <v>0</v>
      </c>
      <c r="AL1011" s="19">
        <v>100</v>
      </c>
      <c r="AM1011" s="23">
        <f t="shared" si="287"/>
        <v>30.48</v>
      </c>
      <c r="AN1011" s="19">
        <v>2.3561944901923448</v>
      </c>
    </row>
    <row r="1012" spans="1:40" ht="13.5" thickBot="1" x14ac:dyDescent="0.25">
      <c r="A1012" s="5">
        <v>42577</v>
      </c>
      <c r="B1012" s="3">
        <v>99</v>
      </c>
      <c r="C1012" s="26" t="s">
        <v>359</v>
      </c>
      <c r="D1012" s="6">
        <v>0.54791666666666672</v>
      </c>
      <c r="E1012" s="13">
        <v>13</v>
      </c>
      <c r="F1012" s="13">
        <f t="shared" si="277"/>
        <v>414</v>
      </c>
      <c r="G1012" s="3">
        <v>48.9</v>
      </c>
      <c r="H1012" s="3" t="s">
        <v>365</v>
      </c>
      <c r="I1012" s="3">
        <v>32.4</v>
      </c>
      <c r="J1012" s="20" t="str">
        <f t="shared" si="278"/>
        <v>.</v>
      </c>
      <c r="K1012" s="20" t="str">
        <f t="shared" si="279"/>
        <v>.</v>
      </c>
      <c r="L1012" s="20" t="str">
        <f t="shared" si="290"/>
        <v>.</v>
      </c>
      <c r="M1012" s="3">
        <v>135</v>
      </c>
      <c r="N1012" s="20" t="str">
        <f>IF(B1012=B1012, N1011, IF(M1012=".",".",IF(M1012&lt;22.5,"N",IF(M1012&lt;67.5,"NE",IF(M1012&lt;112.5,"E",IF(M1012&lt;157.5,"SE",IF(M1012&lt;202.5,"S",IF(M1012&lt;247.5,"SW",IF(M1012&lt;292.5,"W",IF(M1012&lt;337.5,"NW","N"))))))))))</f>
        <v>SE</v>
      </c>
      <c r="O1012" s="20" t="str">
        <f t="shared" si="280"/>
        <v>.</v>
      </c>
      <c r="P1012" s="20" t="str">
        <f t="shared" si="291"/>
        <v>.</v>
      </c>
      <c r="Q1012" s="21">
        <f t="shared" si="295"/>
        <v>0</v>
      </c>
      <c r="R1012" s="21">
        <f t="shared" si="296"/>
        <v>0</v>
      </c>
      <c r="S1012" s="8">
        <v>0</v>
      </c>
      <c r="T1012" s="21" t="s">
        <v>4</v>
      </c>
      <c r="U1012" s="21" t="str">
        <f t="shared" si="289"/>
        <v>.</v>
      </c>
      <c r="V1012" s="3" t="s">
        <v>110</v>
      </c>
      <c r="W1012" s="3">
        <v>2.6</v>
      </c>
      <c r="X1012" s="3" t="s">
        <v>229</v>
      </c>
      <c r="Y1012" s="14">
        <v>0</v>
      </c>
      <c r="Z1012" s="14">
        <v>0</v>
      </c>
      <c r="AA1012" s="14">
        <v>1</v>
      </c>
      <c r="AB1012" s="23">
        <f t="shared" si="292"/>
        <v>1</v>
      </c>
      <c r="AC1012" s="3" t="s">
        <v>347</v>
      </c>
      <c r="AD1012" s="25">
        <v>1</v>
      </c>
      <c r="AE1012" s="20">
        <f t="shared" si="281"/>
        <v>0</v>
      </c>
      <c r="AF1012" s="20">
        <f t="shared" si="282"/>
        <v>0</v>
      </c>
      <c r="AG1012" s="20">
        <f t="shared" si="288"/>
        <v>1</v>
      </c>
      <c r="AH1012" s="20">
        <f t="shared" si="283"/>
        <v>0</v>
      </c>
      <c r="AI1012" s="20">
        <f t="shared" si="284"/>
        <v>70.710678118654755</v>
      </c>
      <c r="AJ1012" s="20">
        <f t="shared" si="285"/>
        <v>-70.710678118654741</v>
      </c>
      <c r="AK1012" s="20">
        <f t="shared" si="286"/>
        <v>0</v>
      </c>
      <c r="AL1012" s="19">
        <v>100</v>
      </c>
      <c r="AM1012" s="23">
        <f t="shared" si="287"/>
        <v>30.48</v>
      </c>
      <c r="AN1012" s="19">
        <v>2.3561944901923448</v>
      </c>
    </row>
    <row r="1013" spans="1:40" ht="13.5" thickBot="1" x14ac:dyDescent="0.25">
      <c r="A1013" s="5">
        <v>42577</v>
      </c>
      <c r="B1013" s="3">
        <v>99</v>
      </c>
      <c r="C1013" s="26" t="s">
        <v>359</v>
      </c>
      <c r="D1013" s="6">
        <v>0.59166666666666667</v>
      </c>
      <c r="E1013" s="13">
        <v>14</v>
      </c>
      <c r="F1013" s="13">
        <f t="shared" si="277"/>
        <v>476.99999999999994</v>
      </c>
      <c r="G1013" s="3">
        <v>50.2</v>
      </c>
      <c r="H1013" s="3" t="s">
        <v>365</v>
      </c>
      <c r="I1013" s="3">
        <v>33.200000000000003</v>
      </c>
      <c r="J1013" s="20" t="str">
        <f t="shared" si="278"/>
        <v>.</v>
      </c>
      <c r="K1013" s="20" t="str">
        <f t="shared" si="279"/>
        <v>.</v>
      </c>
      <c r="L1013" s="20" t="str">
        <f t="shared" si="290"/>
        <v>.</v>
      </c>
      <c r="M1013" s="3">
        <v>135</v>
      </c>
      <c r="N1013" s="20" t="str">
        <f>IF(B1013=B1012, N1012, IF(M1013=".",".",IF(M1013&lt;22.5,"N",IF(M1013&lt;67.5,"NE",IF(M1013&lt;112.5,"E",IF(M1013&lt;157.5,"SE",IF(M1013&lt;202.5,"S",IF(M1013&lt;247.5,"SW",IF(M1013&lt;292.5,"W",IF(M1013&lt;337.5,"NW","N"))))))))))</f>
        <v>SE</v>
      </c>
      <c r="O1013" s="20" t="str">
        <f t="shared" si="280"/>
        <v>.</v>
      </c>
      <c r="P1013" s="20" t="str">
        <f t="shared" si="291"/>
        <v>.</v>
      </c>
      <c r="Q1013" s="21">
        <f t="shared" si="295"/>
        <v>0</v>
      </c>
      <c r="R1013" s="21">
        <f t="shared" si="296"/>
        <v>0</v>
      </c>
      <c r="S1013" s="8">
        <v>0</v>
      </c>
      <c r="T1013" s="21" t="s">
        <v>4</v>
      </c>
      <c r="U1013" s="21" t="str">
        <f t="shared" si="289"/>
        <v>.</v>
      </c>
      <c r="V1013" s="3" t="s">
        <v>6</v>
      </c>
      <c r="W1013" s="3">
        <v>3.4</v>
      </c>
      <c r="X1013" s="3" t="s">
        <v>43</v>
      </c>
      <c r="Y1013" s="14">
        <v>0</v>
      </c>
      <c r="Z1013" s="14">
        <v>0</v>
      </c>
      <c r="AA1013" s="14">
        <v>1</v>
      </c>
      <c r="AB1013" s="23" t="str">
        <f t="shared" si="292"/>
        <v>.</v>
      </c>
      <c r="AC1013" s="3" t="s">
        <v>347</v>
      </c>
      <c r="AD1013" s="25">
        <v>1</v>
      </c>
      <c r="AE1013" s="20">
        <f t="shared" si="281"/>
        <v>0</v>
      </c>
      <c r="AF1013" s="20">
        <f t="shared" si="282"/>
        <v>0</v>
      </c>
      <c r="AG1013" s="20">
        <f t="shared" si="288"/>
        <v>1</v>
      </c>
      <c r="AH1013" s="20">
        <f t="shared" si="283"/>
        <v>0</v>
      </c>
      <c r="AI1013" s="20">
        <f t="shared" si="284"/>
        <v>70.710678118654755</v>
      </c>
      <c r="AJ1013" s="20">
        <f t="shared" si="285"/>
        <v>-70.710678118654741</v>
      </c>
      <c r="AK1013" s="20">
        <f t="shared" si="286"/>
        <v>0</v>
      </c>
      <c r="AL1013" s="19">
        <v>100</v>
      </c>
      <c r="AM1013" s="23">
        <f t="shared" si="287"/>
        <v>30.48</v>
      </c>
      <c r="AN1013" s="19">
        <v>2.3561944901923448</v>
      </c>
    </row>
    <row r="1014" spans="1:40" ht="13.5" thickBot="1" x14ac:dyDescent="0.25">
      <c r="A1014" s="5">
        <v>42577</v>
      </c>
      <c r="B1014" s="3">
        <v>99</v>
      </c>
      <c r="C1014" s="26" t="s">
        <v>359</v>
      </c>
      <c r="D1014" s="6">
        <v>0.63194444444444442</v>
      </c>
      <c r="E1014" s="13">
        <v>15</v>
      </c>
      <c r="F1014" s="13">
        <f t="shared" si="277"/>
        <v>534.99999999999989</v>
      </c>
      <c r="G1014" s="3">
        <v>43.5</v>
      </c>
      <c r="H1014" s="3" t="s">
        <v>365</v>
      </c>
      <c r="I1014" s="3">
        <v>35.1</v>
      </c>
      <c r="J1014" s="20" t="str">
        <f t="shared" si="278"/>
        <v>.</v>
      </c>
      <c r="K1014" s="20" t="str">
        <f t="shared" si="279"/>
        <v>.</v>
      </c>
      <c r="L1014" s="20" t="str">
        <f t="shared" si="290"/>
        <v>.</v>
      </c>
      <c r="M1014" s="3">
        <v>135</v>
      </c>
      <c r="N1014" s="20" t="str">
        <f>IF(B1014=B1014, N1013, IF(M1014=".",".",IF(M1014&lt;22.5,"N",IF(M1014&lt;67.5,"NE",IF(M1014&lt;112.5,"E",IF(M1014&lt;157.5,"SE",IF(M1014&lt;202.5,"S",IF(M1014&lt;247.5,"SW",IF(M1014&lt;292.5,"W",IF(M1014&lt;337.5,"NW","N"))))))))))</f>
        <v>SE</v>
      </c>
      <c r="O1014" s="20" t="str">
        <f t="shared" si="280"/>
        <v>.</v>
      </c>
      <c r="P1014" s="20" t="str">
        <f t="shared" si="291"/>
        <v>.</v>
      </c>
      <c r="Q1014" s="21">
        <f t="shared" si="295"/>
        <v>0</v>
      </c>
      <c r="R1014" s="21">
        <f t="shared" si="296"/>
        <v>0</v>
      </c>
      <c r="S1014" s="8">
        <v>0</v>
      </c>
      <c r="T1014" s="21" t="s">
        <v>4</v>
      </c>
      <c r="U1014" s="21" t="str">
        <f t="shared" si="289"/>
        <v>.</v>
      </c>
      <c r="V1014" s="3" t="s">
        <v>6</v>
      </c>
      <c r="W1014" s="3">
        <v>2.4</v>
      </c>
      <c r="X1014" s="3" t="s">
        <v>43</v>
      </c>
      <c r="Y1014" s="14">
        <v>0</v>
      </c>
      <c r="Z1014" s="14">
        <v>0</v>
      </c>
      <c r="AA1014" s="14">
        <v>1</v>
      </c>
      <c r="AB1014" s="23" t="str">
        <f t="shared" si="292"/>
        <v>.</v>
      </c>
      <c r="AC1014" s="3" t="s">
        <v>347</v>
      </c>
      <c r="AD1014" s="25">
        <v>1</v>
      </c>
      <c r="AE1014" s="20">
        <f t="shared" si="281"/>
        <v>0</v>
      </c>
      <c r="AF1014" s="20">
        <f t="shared" si="282"/>
        <v>0</v>
      </c>
      <c r="AG1014" s="20">
        <f t="shared" si="288"/>
        <v>1</v>
      </c>
      <c r="AH1014" s="20">
        <f t="shared" si="283"/>
        <v>0</v>
      </c>
      <c r="AI1014" s="20">
        <f t="shared" si="284"/>
        <v>70.710678118654755</v>
      </c>
      <c r="AJ1014" s="20">
        <f t="shared" si="285"/>
        <v>-70.710678118654741</v>
      </c>
      <c r="AK1014" s="20">
        <f t="shared" si="286"/>
        <v>0</v>
      </c>
      <c r="AL1014" s="19">
        <v>100</v>
      </c>
      <c r="AM1014" s="23">
        <f t="shared" si="287"/>
        <v>30.48</v>
      </c>
      <c r="AN1014" s="19">
        <v>2.3561944901923448</v>
      </c>
    </row>
    <row r="1015" spans="1:40" ht="13.5" thickBot="1" x14ac:dyDescent="0.25">
      <c r="A1015" s="5">
        <v>42577</v>
      </c>
      <c r="B1015" s="3">
        <v>99</v>
      </c>
      <c r="C1015" s="26" t="s">
        <v>359</v>
      </c>
      <c r="D1015" s="6">
        <v>0.67013888888888884</v>
      </c>
      <c r="E1015" s="13">
        <v>16</v>
      </c>
      <c r="F1015" s="13">
        <f t="shared" si="277"/>
        <v>589.99999999999989</v>
      </c>
      <c r="G1015" s="3">
        <v>35.1</v>
      </c>
      <c r="H1015" s="3" t="s">
        <v>365</v>
      </c>
      <c r="I1015" s="3">
        <v>33.700000000000003</v>
      </c>
      <c r="J1015" s="20" t="str">
        <f t="shared" si="278"/>
        <v>.</v>
      </c>
      <c r="K1015" s="20" t="str">
        <f t="shared" si="279"/>
        <v>.</v>
      </c>
      <c r="L1015" s="20" t="str">
        <f t="shared" si="290"/>
        <v>.</v>
      </c>
      <c r="M1015" s="3">
        <v>135</v>
      </c>
      <c r="N1015" s="20" t="str">
        <f>IF(B1015=B1014, N1014, IF(M1015=".",".",IF(M1015&lt;22.5,"N",IF(M1015&lt;67.5,"NE",IF(M1015&lt;112.5,"E",IF(M1015&lt;157.5,"SE",IF(M1015&lt;202.5,"S",IF(M1015&lt;247.5,"SW",IF(M1015&lt;292.5,"W",IF(M1015&lt;337.5,"NW","N"))))))))))</f>
        <v>SE</v>
      </c>
      <c r="O1015" s="20" t="str">
        <f t="shared" si="280"/>
        <v>.</v>
      </c>
      <c r="P1015" s="20" t="str">
        <f t="shared" si="291"/>
        <v>.</v>
      </c>
      <c r="Q1015" s="21">
        <f t="shared" si="295"/>
        <v>0</v>
      </c>
      <c r="R1015" s="21">
        <f t="shared" si="296"/>
        <v>0</v>
      </c>
      <c r="S1015" s="8">
        <v>0</v>
      </c>
      <c r="T1015" s="21">
        <f>SQRT((AJ1015-AJ1005)^2+(AI1015-AI1005)^2)</f>
        <v>0</v>
      </c>
      <c r="U1015" s="21">
        <f t="shared" si="289"/>
        <v>0</v>
      </c>
      <c r="V1015" s="3" t="s">
        <v>6</v>
      </c>
      <c r="W1015" s="3">
        <v>3.4</v>
      </c>
      <c r="X1015" s="3" t="s">
        <v>43</v>
      </c>
      <c r="Y1015" s="14">
        <v>0</v>
      </c>
      <c r="Z1015" s="14">
        <v>0</v>
      </c>
      <c r="AA1015" s="14">
        <v>1</v>
      </c>
      <c r="AB1015" s="23" t="str">
        <f t="shared" si="292"/>
        <v>.</v>
      </c>
      <c r="AC1015" s="3" t="s">
        <v>347</v>
      </c>
      <c r="AD1015" s="25">
        <v>1</v>
      </c>
      <c r="AE1015" s="20">
        <f t="shared" si="281"/>
        <v>0</v>
      </c>
      <c r="AF1015" s="20">
        <f t="shared" si="282"/>
        <v>0</v>
      </c>
      <c r="AG1015" s="20">
        <f t="shared" si="288"/>
        <v>1</v>
      </c>
      <c r="AH1015" s="20">
        <f t="shared" si="283"/>
        <v>0</v>
      </c>
      <c r="AI1015" s="20">
        <f t="shared" si="284"/>
        <v>70.710678118654755</v>
      </c>
      <c r="AJ1015" s="20">
        <f t="shared" si="285"/>
        <v>-70.710678118654741</v>
      </c>
      <c r="AK1015" s="20">
        <f t="shared" si="286"/>
        <v>0</v>
      </c>
      <c r="AL1015" s="19">
        <v>100</v>
      </c>
      <c r="AM1015" s="23">
        <f t="shared" si="287"/>
        <v>30.48</v>
      </c>
      <c r="AN1015" s="19">
        <v>2.3561944901923448</v>
      </c>
    </row>
    <row r="1016" spans="1:40" ht="13.5" thickBot="1" x14ac:dyDescent="0.25">
      <c r="A1016" s="5">
        <v>42577</v>
      </c>
      <c r="B1016" s="3">
        <v>111</v>
      </c>
      <c r="C1016" s="26" t="s">
        <v>358</v>
      </c>
      <c r="D1016" s="6">
        <v>0.25833333333333336</v>
      </c>
      <c r="E1016" s="13">
        <v>6</v>
      </c>
      <c r="F1016" s="13">
        <f t="shared" si="277"/>
        <v>0</v>
      </c>
      <c r="G1016" s="3">
        <v>15.6</v>
      </c>
      <c r="H1016" s="3" t="s">
        <v>366</v>
      </c>
      <c r="I1016" s="3">
        <v>17.8</v>
      </c>
      <c r="J1016" s="20" t="str">
        <f t="shared" si="278"/>
        <v>.</v>
      </c>
      <c r="K1016" s="20" t="str">
        <f t="shared" si="279"/>
        <v>.</v>
      </c>
      <c r="L1016" s="20" t="str">
        <f t="shared" si="290"/>
        <v>.</v>
      </c>
      <c r="M1016" s="3">
        <v>50</v>
      </c>
      <c r="N1016" s="20" t="str">
        <f>IF(B1016=B1016, N1015, IF(M1016=".",".",IF(M1016&lt;22.5,"N",IF(M1016&lt;67.5,"NE",IF(M1016&lt;112.5,"E",IF(M1016&lt;157.5,"SE",IF(M1016&lt;202.5,"S",IF(M1016&lt;247.5,"SW",IF(M1016&lt;292.5,"W",IF(M1016&lt;337.5,"NW","N"))))))))))</f>
        <v>SE</v>
      </c>
      <c r="O1016" s="20" t="str">
        <f t="shared" si="280"/>
        <v>.</v>
      </c>
      <c r="P1016" s="20" t="str">
        <f t="shared" si="291"/>
        <v>.</v>
      </c>
      <c r="Q1016" s="21">
        <f t="shared" si="295"/>
        <v>0</v>
      </c>
      <c r="R1016" s="21">
        <f t="shared" si="296"/>
        <v>0</v>
      </c>
      <c r="S1016" s="8">
        <v>1</v>
      </c>
      <c r="T1016" s="21" t="s">
        <v>4</v>
      </c>
      <c r="U1016" s="21" t="str">
        <f t="shared" si="289"/>
        <v>.</v>
      </c>
      <c r="V1016" s="3" t="s">
        <v>206</v>
      </c>
      <c r="W1016" s="3">
        <v>0</v>
      </c>
      <c r="X1016" s="3" t="s">
        <v>4</v>
      </c>
      <c r="Y1016" s="14">
        <v>2</v>
      </c>
      <c r="Z1016" s="14">
        <v>1</v>
      </c>
      <c r="AA1016" s="14">
        <v>0</v>
      </c>
      <c r="AB1016" s="23">
        <f t="shared" si="292"/>
        <v>0</v>
      </c>
      <c r="AC1016" s="3" t="s">
        <v>348</v>
      </c>
      <c r="AD1016" s="25">
        <v>0</v>
      </c>
      <c r="AE1016" s="20" t="str">
        <f t="shared" si="281"/>
        <v>.</v>
      </c>
      <c r="AF1016" s="20" t="str">
        <f t="shared" si="282"/>
        <v>.</v>
      </c>
      <c r="AG1016" s="20" t="str">
        <f t="shared" si="288"/>
        <v>.</v>
      </c>
      <c r="AH1016" s="20" t="str">
        <f t="shared" si="283"/>
        <v>.</v>
      </c>
      <c r="AI1016" s="20">
        <f t="shared" si="284"/>
        <v>77.37048875501678</v>
      </c>
      <c r="AJ1016" s="20">
        <f t="shared" si="285"/>
        <v>64.921548578340477</v>
      </c>
      <c r="AK1016" s="20" t="str">
        <f t="shared" si="286"/>
        <v>.</v>
      </c>
      <c r="AL1016" s="19">
        <v>101</v>
      </c>
      <c r="AM1016" s="23">
        <f t="shared" si="287"/>
        <v>30.784800000000001</v>
      </c>
      <c r="AN1016" s="19">
        <v>0.87266462599716477</v>
      </c>
    </row>
    <row r="1017" spans="1:40" ht="13.5" thickBot="1" x14ac:dyDescent="0.25">
      <c r="A1017" s="5">
        <v>42577</v>
      </c>
      <c r="B1017" s="3">
        <v>111</v>
      </c>
      <c r="C1017" s="26" t="s">
        <v>358</v>
      </c>
      <c r="D1017" s="6">
        <v>0.29444444444444445</v>
      </c>
      <c r="E1017" s="13">
        <v>7</v>
      </c>
      <c r="F1017" s="13">
        <f t="shared" si="277"/>
        <v>51.999999999999972</v>
      </c>
      <c r="G1017" s="3">
        <v>32.6</v>
      </c>
      <c r="H1017" s="3" t="s">
        <v>365</v>
      </c>
      <c r="I1017" s="3">
        <v>23.9</v>
      </c>
      <c r="J1017" s="20" t="str">
        <f t="shared" si="278"/>
        <v>.</v>
      </c>
      <c r="K1017" s="20" t="str">
        <f t="shared" si="279"/>
        <v>.</v>
      </c>
      <c r="L1017" s="20" t="str">
        <f t="shared" si="290"/>
        <v>.</v>
      </c>
      <c r="M1017" s="3">
        <v>50</v>
      </c>
      <c r="N1017" s="20" t="str">
        <f>IF(B1017=B1016, N1016, IF(M1017=".",".",IF(M1017&lt;22.5,"N",IF(M1017&lt;67.5,"NE",IF(M1017&lt;112.5,"E",IF(M1017&lt;157.5,"SE",IF(M1017&lt;202.5,"S",IF(M1017&lt;247.5,"SW",IF(M1017&lt;292.5,"W",IF(M1017&lt;337.5,"NW","N"))))))))))</f>
        <v>SE</v>
      </c>
      <c r="O1017" s="20" t="str">
        <f t="shared" si="280"/>
        <v>.</v>
      </c>
      <c r="P1017" s="20" t="str">
        <f t="shared" si="291"/>
        <v>.</v>
      </c>
      <c r="Q1017" s="21">
        <f t="shared" si="295"/>
        <v>0</v>
      </c>
      <c r="R1017" s="21">
        <f t="shared" si="296"/>
        <v>0</v>
      </c>
      <c r="S1017" s="8">
        <v>1</v>
      </c>
      <c r="T1017" s="21" t="s">
        <v>4</v>
      </c>
      <c r="U1017" s="21" t="str">
        <f t="shared" si="289"/>
        <v>.</v>
      </c>
      <c r="V1017" s="3" t="s">
        <v>6</v>
      </c>
      <c r="W1017" s="3">
        <v>0</v>
      </c>
      <c r="X1017" s="3" t="s">
        <v>4</v>
      </c>
      <c r="Y1017" s="14">
        <v>2</v>
      </c>
      <c r="Z1017" s="14">
        <v>1</v>
      </c>
      <c r="AA1017" s="14">
        <v>0</v>
      </c>
      <c r="AB1017" s="23">
        <f t="shared" si="292"/>
        <v>0</v>
      </c>
      <c r="AC1017" s="3" t="s">
        <v>348</v>
      </c>
      <c r="AD1017" s="25">
        <v>0</v>
      </c>
      <c r="AE1017" s="20">
        <f t="shared" si="281"/>
        <v>0</v>
      </c>
      <c r="AF1017" s="20">
        <f t="shared" si="282"/>
        <v>0</v>
      </c>
      <c r="AG1017" s="20">
        <f t="shared" si="288"/>
        <v>1</v>
      </c>
      <c r="AH1017" s="20">
        <f t="shared" si="283"/>
        <v>0</v>
      </c>
      <c r="AI1017" s="20">
        <f t="shared" si="284"/>
        <v>77.37048875501678</v>
      </c>
      <c r="AJ1017" s="20">
        <f t="shared" si="285"/>
        <v>64.921548578340477</v>
      </c>
      <c r="AK1017" s="20">
        <f t="shared" si="286"/>
        <v>0</v>
      </c>
      <c r="AL1017" s="19">
        <v>101</v>
      </c>
      <c r="AM1017" s="23">
        <f t="shared" si="287"/>
        <v>30.784800000000001</v>
      </c>
      <c r="AN1017" s="19">
        <v>0.87266462599716477</v>
      </c>
    </row>
    <row r="1018" spans="1:40" ht="13.5" thickBot="1" x14ac:dyDescent="0.25">
      <c r="A1018" s="5">
        <v>42577</v>
      </c>
      <c r="B1018" s="3">
        <v>111</v>
      </c>
      <c r="C1018" s="26" t="s">
        <v>358</v>
      </c>
      <c r="D1018" s="6">
        <v>0.36319444444444443</v>
      </c>
      <c r="E1018" s="13">
        <v>8</v>
      </c>
      <c r="F1018" s="13">
        <f t="shared" si="277"/>
        <v>150.99999999999994</v>
      </c>
      <c r="G1018" s="3">
        <v>39.6</v>
      </c>
      <c r="H1018" s="3" t="s">
        <v>365</v>
      </c>
      <c r="I1018" s="3">
        <v>37.700000000000003</v>
      </c>
      <c r="J1018" s="20">
        <f t="shared" si="278"/>
        <v>2.5904682210958265</v>
      </c>
      <c r="K1018" s="20">
        <f t="shared" si="279"/>
        <v>148.42289603155308</v>
      </c>
      <c r="L1018" s="20">
        <f>((K1018-MOD(M1017+180,360)))</f>
        <v>-81.57710396844692</v>
      </c>
      <c r="M1018" s="3">
        <v>56</v>
      </c>
      <c r="N1018" s="20" t="str">
        <f>IF(B1018=B1018, N1017, IF(M1018=".",".",IF(M1018&lt;22.5,"N",IF(M1018&lt;67.5,"NE",IF(M1018&lt;112.5,"E",IF(M1018&lt;157.5,"SE",IF(M1018&lt;202.5,"S",IF(M1018&lt;247.5,"SW",IF(M1018&lt;292.5,"W",IF(M1018&lt;337.5,"NW","N"))))))))))</f>
        <v>SE</v>
      </c>
      <c r="O1018" s="20" t="str">
        <f t="shared" si="280"/>
        <v>SE</v>
      </c>
      <c r="P1018" s="20">
        <f t="shared" si="291"/>
        <v>4</v>
      </c>
      <c r="Q1018" s="21">
        <f t="shared" si="295"/>
        <v>10.566821355586496</v>
      </c>
      <c r="R1018" s="21">
        <f t="shared" si="296"/>
        <v>10.566821355586496</v>
      </c>
      <c r="S1018" s="8">
        <v>1</v>
      </c>
      <c r="T1018" s="21" t="s">
        <v>4</v>
      </c>
      <c r="U1018" s="21" t="str">
        <f t="shared" si="289"/>
        <v>.</v>
      </c>
      <c r="V1018" s="3" t="s">
        <v>215</v>
      </c>
      <c r="W1018" s="3">
        <v>0</v>
      </c>
      <c r="X1018" s="3" t="s">
        <v>4</v>
      </c>
      <c r="Y1018" s="14">
        <v>2</v>
      </c>
      <c r="Z1018" s="14">
        <v>1</v>
      </c>
      <c r="AA1018" s="14">
        <v>0</v>
      </c>
      <c r="AB1018" s="23">
        <f t="shared" si="292"/>
        <v>0</v>
      </c>
      <c r="AC1018" s="3" t="s">
        <v>348</v>
      </c>
      <c r="AD1018" s="25">
        <v>0</v>
      </c>
      <c r="AE1018" s="20">
        <f t="shared" si="281"/>
        <v>-9.0022582312657988</v>
      </c>
      <c r="AF1018" s="20">
        <f t="shared" si="282"/>
        <v>-9.0022582312657988</v>
      </c>
      <c r="AG1018" s="20">
        <f t="shared" si="288"/>
        <v>1</v>
      </c>
      <c r="AH1018" s="20">
        <f t="shared" si="283"/>
        <v>10.566821355586496</v>
      </c>
      <c r="AI1018" s="20">
        <f t="shared" si="284"/>
        <v>82.903757255504175</v>
      </c>
      <c r="AJ1018" s="20">
        <f t="shared" si="285"/>
        <v>55.919290347074678</v>
      </c>
      <c r="AK1018" s="20">
        <f t="shared" si="286"/>
        <v>5.5332685004873952</v>
      </c>
      <c r="AL1018" s="19">
        <v>100</v>
      </c>
      <c r="AM1018" s="23">
        <f t="shared" si="287"/>
        <v>30.48</v>
      </c>
      <c r="AN1018" s="19">
        <v>0.97738438111682457</v>
      </c>
    </row>
    <row r="1019" spans="1:40" ht="13.5" thickBot="1" x14ac:dyDescent="0.25">
      <c r="A1019" s="5">
        <v>42577</v>
      </c>
      <c r="B1019" s="3">
        <v>111</v>
      </c>
      <c r="C1019" s="26" t="s">
        <v>358</v>
      </c>
      <c r="D1019" s="6">
        <v>0.37847222222222227</v>
      </c>
      <c r="E1019" s="13">
        <v>9</v>
      </c>
      <c r="F1019" s="13">
        <f t="shared" si="277"/>
        <v>173.00000000000003</v>
      </c>
      <c r="G1019" s="3">
        <v>41.3</v>
      </c>
      <c r="H1019" s="3" t="s">
        <v>365</v>
      </c>
      <c r="I1019" s="3">
        <v>30.9</v>
      </c>
      <c r="J1019" s="20" t="str">
        <f t="shared" si="278"/>
        <v>.</v>
      </c>
      <c r="K1019" s="20" t="str">
        <f t="shared" si="279"/>
        <v>.</v>
      </c>
      <c r="L1019" s="20" t="str">
        <f t="shared" si="290"/>
        <v>.</v>
      </c>
      <c r="M1019" s="3">
        <v>56</v>
      </c>
      <c r="N1019" s="20" t="str">
        <f>IF(B1019=B1018, N1018, IF(M1019=".",".",IF(M1019&lt;22.5,"N",IF(M1019&lt;67.5,"NE",IF(M1019&lt;112.5,"E",IF(M1019&lt;157.5,"SE",IF(M1019&lt;202.5,"S",IF(M1019&lt;247.5,"SW",IF(M1019&lt;292.5,"W",IF(M1019&lt;337.5,"NW","N"))))))))))</f>
        <v>SE</v>
      </c>
      <c r="O1019" s="20" t="str">
        <f t="shared" si="280"/>
        <v>.</v>
      </c>
      <c r="P1019" s="20" t="str">
        <f t="shared" si="291"/>
        <v>.</v>
      </c>
      <c r="Q1019" s="21">
        <f t="shared" si="295"/>
        <v>0</v>
      </c>
      <c r="R1019" s="21">
        <f t="shared" si="296"/>
        <v>10.566821355586496</v>
      </c>
      <c r="S1019" s="8">
        <v>1</v>
      </c>
      <c r="T1019" s="21" t="s">
        <v>4</v>
      </c>
      <c r="U1019" s="21" t="str">
        <f t="shared" si="289"/>
        <v>.</v>
      </c>
      <c r="V1019" s="3" t="s">
        <v>6</v>
      </c>
      <c r="W1019" s="3">
        <v>2</v>
      </c>
      <c r="X1019" s="3" t="s">
        <v>4</v>
      </c>
      <c r="Y1019" s="14">
        <v>2</v>
      </c>
      <c r="Z1019" s="14">
        <v>1</v>
      </c>
      <c r="AA1019" s="14">
        <v>0</v>
      </c>
      <c r="AB1019" s="23">
        <f t="shared" si="292"/>
        <v>0</v>
      </c>
      <c r="AC1019" s="3" t="s">
        <v>348</v>
      </c>
      <c r="AD1019" s="25">
        <v>0</v>
      </c>
      <c r="AE1019" s="20">
        <f t="shared" si="281"/>
        <v>0</v>
      </c>
      <c r="AF1019" s="20">
        <f t="shared" si="282"/>
        <v>0</v>
      </c>
      <c r="AG1019" s="20">
        <f t="shared" si="288"/>
        <v>1</v>
      </c>
      <c r="AH1019" s="20">
        <f t="shared" si="283"/>
        <v>0</v>
      </c>
      <c r="AI1019" s="20">
        <f t="shared" si="284"/>
        <v>82.903757255504175</v>
      </c>
      <c r="AJ1019" s="20">
        <f t="shared" si="285"/>
        <v>55.919290347074678</v>
      </c>
      <c r="AK1019" s="20">
        <f t="shared" si="286"/>
        <v>0</v>
      </c>
      <c r="AL1019" s="19">
        <v>100</v>
      </c>
      <c r="AM1019" s="23">
        <f t="shared" si="287"/>
        <v>30.48</v>
      </c>
      <c r="AN1019" s="19">
        <v>0.97738438111682457</v>
      </c>
    </row>
    <row r="1020" spans="1:40" ht="13.5" thickBot="1" x14ac:dyDescent="0.25">
      <c r="A1020" s="5">
        <v>42577</v>
      </c>
      <c r="B1020" s="3">
        <v>111</v>
      </c>
      <c r="C1020" s="26" t="s">
        <v>358</v>
      </c>
      <c r="D1020" s="6">
        <v>0.42222222222222222</v>
      </c>
      <c r="E1020" s="13">
        <v>10</v>
      </c>
      <c r="F1020" s="13">
        <f t="shared" si="277"/>
        <v>235.99999999999997</v>
      </c>
      <c r="G1020" s="3">
        <v>50</v>
      </c>
      <c r="H1020" s="3" t="s">
        <v>365</v>
      </c>
      <c r="I1020" s="3">
        <v>32.9</v>
      </c>
      <c r="J1020" s="20" t="str">
        <f t="shared" si="278"/>
        <v>.</v>
      </c>
      <c r="K1020" s="20" t="str">
        <f t="shared" si="279"/>
        <v>.</v>
      </c>
      <c r="L1020" s="20" t="str">
        <f t="shared" si="290"/>
        <v>.</v>
      </c>
      <c r="M1020" s="3">
        <v>56</v>
      </c>
      <c r="N1020" s="20" t="str">
        <f>IF(B1020=B1020, N1019, IF(M1020=".",".",IF(M1020&lt;22.5,"N",IF(M1020&lt;67.5,"NE",IF(M1020&lt;112.5,"E",IF(M1020&lt;157.5,"SE",IF(M1020&lt;202.5,"S",IF(M1020&lt;247.5,"SW",IF(M1020&lt;292.5,"W",IF(M1020&lt;337.5,"NW","N"))))))))))</f>
        <v>SE</v>
      </c>
      <c r="O1020" s="20" t="str">
        <f t="shared" si="280"/>
        <v>.</v>
      </c>
      <c r="P1020" s="20" t="str">
        <f t="shared" si="291"/>
        <v>.</v>
      </c>
      <c r="Q1020" s="21">
        <f t="shared" si="295"/>
        <v>0</v>
      </c>
      <c r="R1020" s="21">
        <f t="shared" si="296"/>
        <v>10.566821355586496</v>
      </c>
      <c r="S1020" s="8">
        <v>1</v>
      </c>
      <c r="T1020" s="21" t="s">
        <v>4</v>
      </c>
      <c r="U1020" s="21" t="str">
        <f t="shared" si="289"/>
        <v>.</v>
      </c>
      <c r="V1020" s="3" t="s">
        <v>6</v>
      </c>
      <c r="W1020" s="3">
        <v>2</v>
      </c>
      <c r="X1020" s="3" t="s">
        <v>43</v>
      </c>
      <c r="Y1020" s="14">
        <v>0</v>
      </c>
      <c r="Z1020" s="14">
        <v>0</v>
      </c>
      <c r="AA1020" s="14">
        <v>1</v>
      </c>
      <c r="AB1020" s="23">
        <f t="shared" si="292"/>
        <v>1</v>
      </c>
      <c r="AC1020" s="3" t="s">
        <v>348</v>
      </c>
      <c r="AD1020" s="25">
        <v>0</v>
      </c>
      <c r="AE1020" s="20">
        <f t="shared" si="281"/>
        <v>0</v>
      </c>
      <c r="AF1020" s="20">
        <f t="shared" si="282"/>
        <v>0</v>
      </c>
      <c r="AG1020" s="20">
        <f t="shared" si="288"/>
        <v>1</v>
      </c>
      <c r="AH1020" s="20">
        <f t="shared" si="283"/>
        <v>0</v>
      </c>
      <c r="AI1020" s="20">
        <f t="shared" si="284"/>
        <v>82.903757255504175</v>
      </c>
      <c r="AJ1020" s="20">
        <f t="shared" si="285"/>
        <v>55.919290347074678</v>
      </c>
      <c r="AK1020" s="20">
        <f t="shared" si="286"/>
        <v>0</v>
      </c>
      <c r="AL1020" s="19">
        <v>100</v>
      </c>
      <c r="AM1020" s="23">
        <f t="shared" si="287"/>
        <v>30.48</v>
      </c>
      <c r="AN1020" s="19">
        <v>0.97738438111682457</v>
      </c>
    </row>
    <row r="1021" spans="1:40" ht="13.5" thickBot="1" x14ac:dyDescent="0.25">
      <c r="A1021" s="5">
        <v>42577</v>
      </c>
      <c r="B1021" s="3">
        <v>111</v>
      </c>
      <c r="C1021" s="26" t="s">
        <v>358</v>
      </c>
      <c r="D1021" s="6">
        <v>0.46388888888888885</v>
      </c>
      <c r="E1021" s="13">
        <v>11</v>
      </c>
      <c r="F1021" s="13">
        <f t="shared" si="277"/>
        <v>295.99999999999989</v>
      </c>
      <c r="G1021" s="3">
        <v>54.4</v>
      </c>
      <c r="H1021" s="3" t="s">
        <v>365</v>
      </c>
      <c r="I1021" s="3">
        <v>33.6</v>
      </c>
      <c r="J1021" s="20" t="str">
        <f t="shared" si="278"/>
        <v>.</v>
      </c>
      <c r="K1021" s="20" t="str">
        <f t="shared" si="279"/>
        <v>.</v>
      </c>
      <c r="L1021" s="20" t="str">
        <f t="shared" si="290"/>
        <v>.</v>
      </c>
      <c r="M1021" s="3">
        <v>56</v>
      </c>
      <c r="N1021" s="20" t="str">
        <f>IF(B1021=B1020, N1020, IF(M1021=".",".",IF(M1021&lt;22.5,"N",IF(M1021&lt;67.5,"NE",IF(M1021&lt;112.5,"E",IF(M1021&lt;157.5,"SE",IF(M1021&lt;202.5,"S",IF(M1021&lt;247.5,"SW",IF(M1021&lt;292.5,"W",IF(M1021&lt;337.5,"NW","N"))))))))))</f>
        <v>SE</v>
      </c>
      <c r="O1021" s="20" t="str">
        <f t="shared" si="280"/>
        <v>.</v>
      </c>
      <c r="P1021" s="20" t="str">
        <f t="shared" si="291"/>
        <v>.</v>
      </c>
      <c r="Q1021" s="21">
        <f t="shared" si="295"/>
        <v>0</v>
      </c>
      <c r="R1021" s="21">
        <f t="shared" si="296"/>
        <v>10.566821355586496</v>
      </c>
      <c r="S1021" s="8">
        <v>1</v>
      </c>
      <c r="T1021" s="21" t="s">
        <v>4</v>
      </c>
      <c r="U1021" s="21" t="str">
        <f t="shared" si="289"/>
        <v>.</v>
      </c>
      <c r="V1021" s="3" t="s">
        <v>6</v>
      </c>
      <c r="W1021" s="3">
        <v>3.1</v>
      </c>
      <c r="X1021" s="3" t="s">
        <v>43</v>
      </c>
      <c r="Y1021" s="14">
        <v>0</v>
      </c>
      <c r="Z1021" s="14">
        <v>0</v>
      </c>
      <c r="AA1021" s="14">
        <v>1</v>
      </c>
      <c r="AB1021" s="23" t="str">
        <f t="shared" si="292"/>
        <v>.</v>
      </c>
      <c r="AC1021" s="3" t="s">
        <v>348</v>
      </c>
      <c r="AD1021" s="25">
        <v>0</v>
      </c>
      <c r="AE1021" s="20">
        <f t="shared" si="281"/>
        <v>0</v>
      </c>
      <c r="AF1021" s="20">
        <f t="shared" si="282"/>
        <v>0</v>
      </c>
      <c r="AG1021" s="20">
        <f t="shared" si="288"/>
        <v>1</v>
      </c>
      <c r="AH1021" s="20">
        <f t="shared" si="283"/>
        <v>0</v>
      </c>
      <c r="AI1021" s="20">
        <f t="shared" si="284"/>
        <v>82.903757255504175</v>
      </c>
      <c r="AJ1021" s="20">
        <f t="shared" si="285"/>
        <v>55.919290347074678</v>
      </c>
      <c r="AK1021" s="20">
        <f t="shared" si="286"/>
        <v>0</v>
      </c>
      <c r="AL1021" s="19">
        <v>100</v>
      </c>
      <c r="AM1021" s="23">
        <f t="shared" si="287"/>
        <v>30.48</v>
      </c>
      <c r="AN1021" s="19">
        <v>0.97738438111682457</v>
      </c>
    </row>
    <row r="1022" spans="1:40" ht="13.5" thickBot="1" x14ac:dyDescent="0.25">
      <c r="A1022" s="5">
        <v>42577</v>
      </c>
      <c r="B1022" s="3">
        <v>111</v>
      </c>
      <c r="C1022" s="26" t="s">
        <v>358</v>
      </c>
      <c r="D1022" s="6">
        <v>0.50555555555555554</v>
      </c>
      <c r="E1022" s="13">
        <v>12</v>
      </c>
      <c r="F1022" s="13">
        <f t="shared" si="277"/>
        <v>355.99999999999989</v>
      </c>
      <c r="G1022" s="3">
        <v>56.3</v>
      </c>
      <c r="H1022" s="3" t="s">
        <v>365</v>
      </c>
      <c r="I1022" s="3">
        <v>30.1</v>
      </c>
      <c r="J1022" s="20" t="str">
        <f t="shared" si="278"/>
        <v>.</v>
      </c>
      <c r="K1022" s="20" t="str">
        <f t="shared" si="279"/>
        <v>.</v>
      </c>
      <c r="L1022" s="20" t="str">
        <f t="shared" si="290"/>
        <v>.</v>
      </c>
      <c r="M1022" s="3">
        <v>56</v>
      </c>
      <c r="N1022" s="20" t="str">
        <f>IF(B1022=B1021, N1021, IF(M1022=".",".",IF(M1022&lt;22.5,"N",IF(M1022&lt;67.5,"NE",IF(M1022&lt;112.5,"E",IF(M1022&lt;157.5,"SE",IF(M1022&lt;202.5,"S",IF(M1022&lt;247.5,"SW",IF(M1022&lt;292.5,"W",IF(M1022&lt;337.5,"NW","N"))))))))))</f>
        <v>SE</v>
      </c>
      <c r="O1022" s="20" t="str">
        <f t="shared" si="280"/>
        <v>.</v>
      </c>
      <c r="P1022" s="20" t="str">
        <f t="shared" si="291"/>
        <v>.</v>
      </c>
      <c r="Q1022" s="21">
        <f t="shared" si="295"/>
        <v>0</v>
      </c>
      <c r="R1022" s="21">
        <f t="shared" si="296"/>
        <v>10.566821355586496</v>
      </c>
      <c r="S1022" s="8">
        <v>1</v>
      </c>
      <c r="T1022" s="21" t="s">
        <v>4</v>
      </c>
      <c r="U1022" s="21" t="str">
        <f t="shared" si="289"/>
        <v>.</v>
      </c>
      <c r="V1022" s="3" t="s">
        <v>6</v>
      </c>
      <c r="W1022" s="3">
        <v>4.9000000000000004</v>
      </c>
      <c r="X1022" s="3" t="s">
        <v>43</v>
      </c>
      <c r="Y1022" s="14">
        <v>0</v>
      </c>
      <c r="Z1022" s="14">
        <v>0</v>
      </c>
      <c r="AA1022" s="14">
        <v>1</v>
      </c>
      <c r="AB1022" s="23" t="str">
        <f t="shared" si="292"/>
        <v>.</v>
      </c>
      <c r="AC1022" s="3" t="s">
        <v>348</v>
      </c>
      <c r="AD1022" s="25">
        <v>0</v>
      </c>
      <c r="AE1022" s="20">
        <f t="shared" si="281"/>
        <v>0</v>
      </c>
      <c r="AF1022" s="20">
        <f t="shared" si="282"/>
        <v>0</v>
      </c>
      <c r="AG1022" s="20">
        <f t="shared" si="288"/>
        <v>1</v>
      </c>
      <c r="AH1022" s="20">
        <f t="shared" si="283"/>
        <v>0</v>
      </c>
      <c r="AI1022" s="20">
        <f t="shared" si="284"/>
        <v>82.903757255504175</v>
      </c>
      <c r="AJ1022" s="20">
        <f t="shared" si="285"/>
        <v>55.919290347074678</v>
      </c>
      <c r="AK1022" s="20">
        <f t="shared" si="286"/>
        <v>0</v>
      </c>
      <c r="AL1022" s="19">
        <v>100</v>
      </c>
      <c r="AM1022" s="23">
        <f t="shared" si="287"/>
        <v>30.48</v>
      </c>
      <c r="AN1022" s="19">
        <v>0.97738438111682457</v>
      </c>
    </row>
    <row r="1023" spans="1:40" ht="13.5" thickBot="1" x14ac:dyDescent="0.25">
      <c r="A1023" s="5">
        <v>42577</v>
      </c>
      <c r="B1023" s="3">
        <v>111</v>
      </c>
      <c r="C1023" s="26" t="s">
        <v>358</v>
      </c>
      <c r="D1023" s="6">
        <v>0.54652777777777783</v>
      </c>
      <c r="E1023" s="13">
        <v>13</v>
      </c>
      <c r="F1023" s="13">
        <f t="shared" si="277"/>
        <v>415</v>
      </c>
      <c r="G1023" s="3">
        <v>56.5</v>
      </c>
      <c r="H1023" s="3" t="s">
        <v>365</v>
      </c>
      <c r="I1023" s="3">
        <v>32.799999999999997</v>
      </c>
      <c r="J1023" s="20" t="str">
        <f t="shared" si="278"/>
        <v>.</v>
      </c>
      <c r="K1023" s="20" t="str">
        <f t="shared" si="279"/>
        <v>.</v>
      </c>
      <c r="L1023" s="20" t="str">
        <f t="shared" si="290"/>
        <v>.</v>
      </c>
      <c r="M1023" s="3">
        <v>56</v>
      </c>
      <c r="N1023" s="20" t="str">
        <f>IF(B1023=B1023, N1022, IF(M1023=".",".",IF(M1023&lt;22.5,"N",IF(M1023&lt;67.5,"NE",IF(M1023&lt;112.5,"E",IF(M1023&lt;157.5,"SE",IF(M1023&lt;202.5,"S",IF(M1023&lt;247.5,"SW",IF(M1023&lt;292.5,"W",IF(M1023&lt;337.5,"NW","N"))))))))))</f>
        <v>SE</v>
      </c>
      <c r="O1023" s="20" t="str">
        <f t="shared" si="280"/>
        <v>.</v>
      </c>
      <c r="P1023" s="20" t="str">
        <f t="shared" si="291"/>
        <v>.</v>
      </c>
      <c r="Q1023" s="21">
        <f t="shared" si="295"/>
        <v>0</v>
      </c>
      <c r="R1023" s="21">
        <f t="shared" si="296"/>
        <v>10.566821355586496</v>
      </c>
      <c r="S1023" s="8">
        <v>1</v>
      </c>
      <c r="T1023" s="21" t="s">
        <v>4</v>
      </c>
      <c r="U1023" s="21" t="str">
        <f t="shared" si="289"/>
        <v>.</v>
      </c>
      <c r="V1023" s="3" t="s">
        <v>6</v>
      </c>
      <c r="W1023" s="3">
        <v>4.5999999999999996</v>
      </c>
      <c r="X1023" s="3" t="s">
        <v>43</v>
      </c>
      <c r="Y1023" s="14">
        <v>0</v>
      </c>
      <c r="Z1023" s="14">
        <v>0</v>
      </c>
      <c r="AA1023" s="14">
        <v>1</v>
      </c>
      <c r="AB1023" s="23" t="str">
        <f t="shared" si="292"/>
        <v>.</v>
      </c>
      <c r="AC1023" s="3" t="s">
        <v>348</v>
      </c>
      <c r="AD1023" s="25">
        <v>0</v>
      </c>
      <c r="AE1023" s="20">
        <f t="shared" si="281"/>
        <v>0</v>
      </c>
      <c r="AF1023" s="20">
        <f t="shared" si="282"/>
        <v>0</v>
      </c>
      <c r="AG1023" s="20">
        <f t="shared" si="288"/>
        <v>1</v>
      </c>
      <c r="AH1023" s="20">
        <f t="shared" si="283"/>
        <v>0</v>
      </c>
      <c r="AI1023" s="20">
        <f t="shared" si="284"/>
        <v>82.903757255504175</v>
      </c>
      <c r="AJ1023" s="20">
        <f t="shared" si="285"/>
        <v>55.919290347074678</v>
      </c>
      <c r="AK1023" s="20">
        <f t="shared" si="286"/>
        <v>0</v>
      </c>
      <c r="AL1023" s="19">
        <v>100</v>
      </c>
      <c r="AM1023" s="23">
        <f t="shared" si="287"/>
        <v>30.48</v>
      </c>
      <c r="AN1023" s="19">
        <v>0.97738438111682457</v>
      </c>
    </row>
    <row r="1024" spans="1:40" ht="13.5" thickBot="1" x14ac:dyDescent="0.25">
      <c r="A1024" s="5">
        <v>42577</v>
      </c>
      <c r="B1024" s="3">
        <v>111</v>
      </c>
      <c r="C1024" s="26" t="s">
        <v>358</v>
      </c>
      <c r="D1024" s="6">
        <v>0.58958333333333335</v>
      </c>
      <c r="E1024" s="13">
        <v>14</v>
      </c>
      <c r="F1024" s="13">
        <f t="shared" si="277"/>
        <v>476.99999999999994</v>
      </c>
      <c r="G1024" s="3">
        <v>53.8</v>
      </c>
      <c r="H1024" s="3" t="s">
        <v>365</v>
      </c>
      <c r="I1024" s="3">
        <v>33.799999999999997</v>
      </c>
      <c r="J1024" s="20" t="str">
        <f t="shared" si="278"/>
        <v>.</v>
      </c>
      <c r="K1024" s="20" t="str">
        <f t="shared" si="279"/>
        <v>.</v>
      </c>
      <c r="L1024" s="20" t="str">
        <f t="shared" si="290"/>
        <v>.</v>
      </c>
      <c r="M1024" s="3">
        <v>56</v>
      </c>
      <c r="N1024" s="20" t="str">
        <f>IF(B1024=B1023, N1023, IF(M1024=".",".",IF(M1024&lt;22.5,"N",IF(M1024&lt;67.5,"NE",IF(M1024&lt;112.5,"E",IF(M1024&lt;157.5,"SE",IF(M1024&lt;202.5,"S",IF(M1024&lt;247.5,"SW",IF(M1024&lt;292.5,"W",IF(M1024&lt;337.5,"NW","N"))))))))))</f>
        <v>SE</v>
      </c>
      <c r="O1024" s="20" t="str">
        <f t="shared" si="280"/>
        <v>.</v>
      </c>
      <c r="P1024" s="20" t="str">
        <f t="shared" si="291"/>
        <v>.</v>
      </c>
      <c r="Q1024" s="21">
        <f t="shared" si="295"/>
        <v>0</v>
      </c>
      <c r="R1024" s="21">
        <f t="shared" si="296"/>
        <v>10.566821355586496</v>
      </c>
      <c r="S1024" s="8">
        <v>1</v>
      </c>
      <c r="T1024" s="21" t="s">
        <v>4</v>
      </c>
      <c r="U1024" s="21" t="str">
        <f t="shared" si="289"/>
        <v>.</v>
      </c>
      <c r="V1024" s="3" t="s">
        <v>6</v>
      </c>
      <c r="W1024" s="3">
        <v>2</v>
      </c>
      <c r="X1024" s="3" t="s">
        <v>43</v>
      </c>
      <c r="Y1024" s="14">
        <v>0</v>
      </c>
      <c r="Z1024" s="14">
        <v>0</v>
      </c>
      <c r="AA1024" s="14">
        <v>1</v>
      </c>
      <c r="AB1024" s="23" t="str">
        <f t="shared" si="292"/>
        <v>.</v>
      </c>
      <c r="AC1024" s="3" t="s">
        <v>348</v>
      </c>
      <c r="AD1024" s="25">
        <v>0</v>
      </c>
      <c r="AE1024" s="20">
        <f t="shared" si="281"/>
        <v>0</v>
      </c>
      <c r="AF1024" s="20">
        <f t="shared" si="282"/>
        <v>0</v>
      </c>
      <c r="AG1024" s="20">
        <f t="shared" si="288"/>
        <v>1</v>
      </c>
      <c r="AH1024" s="20">
        <f t="shared" si="283"/>
        <v>0</v>
      </c>
      <c r="AI1024" s="20">
        <f t="shared" si="284"/>
        <v>82.903757255504175</v>
      </c>
      <c r="AJ1024" s="20">
        <f t="shared" si="285"/>
        <v>55.919290347074678</v>
      </c>
      <c r="AK1024" s="20">
        <f t="shared" si="286"/>
        <v>0</v>
      </c>
      <c r="AL1024" s="19">
        <v>100</v>
      </c>
      <c r="AM1024" s="23">
        <f t="shared" si="287"/>
        <v>30.48</v>
      </c>
      <c r="AN1024" s="19">
        <v>0.97738438111682457</v>
      </c>
    </row>
    <row r="1025" spans="1:40" ht="13.5" thickBot="1" x14ac:dyDescent="0.25">
      <c r="A1025" s="5">
        <v>42577</v>
      </c>
      <c r="B1025" s="3">
        <v>111</v>
      </c>
      <c r="C1025" s="26" t="s">
        <v>358</v>
      </c>
      <c r="D1025" s="6">
        <v>0.62986111111111109</v>
      </c>
      <c r="E1025" s="13">
        <v>15</v>
      </c>
      <c r="F1025" s="13">
        <f t="shared" si="277"/>
        <v>534.99999999999989</v>
      </c>
      <c r="G1025" s="3">
        <v>53.1</v>
      </c>
      <c r="H1025" s="3" t="s">
        <v>365</v>
      </c>
      <c r="I1025" s="3">
        <v>34.5</v>
      </c>
      <c r="J1025" s="20" t="str">
        <f t="shared" si="278"/>
        <v>.</v>
      </c>
      <c r="K1025" s="20" t="str">
        <f t="shared" si="279"/>
        <v>.</v>
      </c>
      <c r="L1025" s="20" t="str">
        <f t="shared" si="290"/>
        <v>.</v>
      </c>
      <c r="M1025" s="3">
        <v>56</v>
      </c>
      <c r="N1025" s="20" t="str">
        <f>IF(B1025=B1025, N1024, IF(M1025=".",".",IF(M1025&lt;22.5,"N",IF(M1025&lt;67.5,"NE",IF(M1025&lt;112.5,"E",IF(M1025&lt;157.5,"SE",IF(M1025&lt;202.5,"S",IF(M1025&lt;247.5,"SW",IF(M1025&lt;292.5,"W",IF(M1025&lt;337.5,"NW","N"))))))))))</f>
        <v>SE</v>
      </c>
      <c r="O1025" s="20" t="str">
        <f t="shared" si="280"/>
        <v>.</v>
      </c>
      <c r="P1025" s="20" t="str">
        <f t="shared" si="291"/>
        <v>.</v>
      </c>
      <c r="Q1025" s="21">
        <f t="shared" si="295"/>
        <v>0</v>
      </c>
      <c r="R1025" s="21">
        <f t="shared" si="296"/>
        <v>10.566821355586496</v>
      </c>
      <c r="S1025" s="8">
        <v>1</v>
      </c>
      <c r="T1025" s="21" t="s">
        <v>4</v>
      </c>
      <c r="U1025" s="21" t="str">
        <f t="shared" si="289"/>
        <v>.</v>
      </c>
      <c r="V1025" s="3" t="s">
        <v>6</v>
      </c>
      <c r="W1025" s="3">
        <v>2.7</v>
      </c>
      <c r="X1025" s="3" t="s">
        <v>43</v>
      </c>
      <c r="Y1025" s="14">
        <v>0</v>
      </c>
      <c r="Z1025" s="14">
        <v>0</v>
      </c>
      <c r="AA1025" s="14">
        <v>1</v>
      </c>
      <c r="AB1025" s="23" t="str">
        <f t="shared" si="292"/>
        <v>.</v>
      </c>
      <c r="AC1025" s="3" t="s">
        <v>348</v>
      </c>
      <c r="AD1025" s="25">
        <v>0</v>
      </c>
      <c r="AE1025" s="20">
        <f t="shared" si="281"/>
        <v>0</v>
      </c>
      <c r="AF1025" s="20">
        <f t="shared" si="282"/>
        <v>0</v>
      </c>
      <c r="AG1025" s="20">
        <f t="shared" si="288"/>
        <v>1</v>
      </c>
      <c r="AH1025" s="20">
        <f t="shared" si="283"/>
        <v>0</v>
      </c>
      <c r="AI1025" s="20">
        <f t="shared" si="284"/>
        <v>82.903757255504175</v>
      </c>
      <c r="AJ1025" s="20">
        <f t="shared" si="285"/>
        <v>55.919290347074678</v>
      </c>
      <c r="AK1025" s="20">
        <f t="shared" si="286"/>
        <v>0</v>
      </c>
      <c r="AL1025" s="19">
        <v>100</v>
      </c>
      <c r="AM1025" s="23">
        <f t="shared" si="287"/>
        <v>30.48</v>
      </c>
      <c r="AN1025" s="19">
        <v>0.97738438111682457</v>
      </c>
    </row>
    <row r="1026" spans="1:40" ht="13.5" thickBot="1" x14ac:dyDescent="0.25">
      <c r="A1026" s="5">
        <v>42577</v>
      </c>
      <c r="B1026" s="3">
        <v>111</v>
      </c>
      <c r="C1026" s="26" t="s">
        <v>358</v>
      </c>
      <c r="D1026" s="6">
        <v>0.66875000000000007</v>
      </c>
      <c r="E1026" s="13">
        <v>16</v>
      </c>
      <c r="F1026" s="13">
        <f t="shared" ref="F1026:F1089" si="297">IF(B1026=B1025,((D1026-D1025)*1440)+F1025,0)</f>
        <v>591</v>
      </c>
      <c r="G1026" s="3">
        <v>48.5</v>
      </c>
      <c r="H1026" s="3" t="s">
        <v>365</v>
      </c>
      <c r="I1026" s="3">
        <v>32.1</v>
      </c>
      <c r="J1026" s="20" t="str">
        <f t="shared" ref="J1026:J1089" si="298">IF(AH1026=".",".",IF(AH1026=0,".",ACOS(AF1026/(AG1026*AH1026))))</f>
        <v>.</v>
      </c>
      <c r="K1026" s="20" t="str">
        <f t="shared" ref="K1026:K1089" si="299">IF(J1026=".",".",IF(AK1026&lt;0,360-DEGREES(J1026),DEGREES(J1026)))</f>
        <v>.</v>
      </c>
      <c r="L1026" s="20" t="str">
        <f t="shared" si="290"/>
        <v>.</v>
      </c>
      <c r="M1026" s="3">
        <v>56</v>
      </c>
      <c r="N1026" s="20" t="str">
        <f>IF(B1026=B1025, N1025, IF(M1026=".",".",IF(M1026&lt;22.5,"N",IF(M1026&lt;67.5,"NE",IF(M1026&lt;112.5,"E",IF(M1026&lt;157.5,"SE",IF(M1026&lt;202.5,"S",IF(M1026&lt;247.5,"SW",IF(M1026&lt;292.5,"W",IF(M1026&lt;337.5,"NW","N"))))))))))</f>
        <v>SE</v>
      </c>
      <c r="O1026" s="20" t="str">
        <f t="shared" ref="O1026:O1089" si="300">IF(K1026=".",".",IF(K1026&lt;22.5,"N",IF(K1026&lt;67.5,"NE",IF(K1026&lt;112.5,"E",IF(K1026&lt;157.5,"SE",IF(K1026&lt;202.5,"S",IF(K1026&lt;247.5,"SW",IF(K1026&lt;292.5,"W",IF(K1026&lt;337.5,"NW","N")))))))))</f>
        <v>.</v>
      </c>
      <c r="P1026" s="20" t="str">
        <f t="shared" si="291"/>
        <v>.</v>
      </c>
      <c r="Q1026" s="21">
        <f t="shared" si="295"/>
        <v>0</v>
      </c>
      <c r="R1026" s="21">
        <f t="shared" si="296"/>
        <v>10.566821355586496</v>
      </c>
      <c r="S1026" s="8">
        <v>1</v>
      </c>
      <c r="T1026" s="21">
        <f>SQRT((AJ1026-AJ1016)^2+(AI1026-AI1016)^2)</f>
        <v>10.566821355586496</v>
      </c>
      <c r="U1026" s="21">
        <f t="shared" si="289"/>
        <v>1</v>
      </c>
      <c r="V1026" s="3" t="s">
        <v>6</v>
      </c>
      <c r="W1026" s="3">
        <v>5</v>
      </c>
      <c r="X1026" s="3" t="s">
        <v>43</v>
      </c>
      <c r="Y1026" s="14">
        <v>0</v>
      </c>
      <c r="Z1026" s="14">
        <v>0</v>
      </c>
      <c r="AA1026" s="14">
        <v>1</v>
      </c>
      <c r="AB1026" s="23" t="str">
        <f t="shared" si="292"/>
        <v>.</v>
      </c>
      <c r="AC1026" s="3" t="s">
        <v>348</v>
      </c>
      <c r="AD1026" s="25">
        <v>0</v>
      </c>
      <c r="AE1026" s="20">
        <f t="shared" ref="AE1026:AE1089" si="301">IF(AJ1026=".",".",IF(AJ1025=".",".",IF(B1026=B1025,AJ1026-AJ1025,".")))</f>
        <v>0</v>
      </c>
      <c r="AF1026" s="20">
        <f t="shared" ref="AF1026:AF1089" si="302">IF(AE1026=".",".", 0*AK1026+1*AE1026)</f>
        <v>0</v>
      </c>
      <c r="AG1026" s="20">
        <f t="shared" si="288"/>
        <v>1</v>
      </c>
      <c r="AH1026" s="20">
        <f t="shared" ref="AH1026:AH1089" si="303">IF(AG1026=".",".",SQRT((AK1026)^2+(AE1026)^2))</f>
        <v>0</v>
      </c>
      <c r="AI1026" s="20">
        <f t="shared" ref="AI1026:AI1089" si="304">IF(AN1026=".",".",IF(M1026&lt;90,AL1026*SIN(AN1026),IF(M1026&lt;180,AL1026*SIN(AN1026),IF(M1026&lt;270,AL1026*SIN(AN1026),AL1026*SIN(AN1026)))))</f>
        <v>82.903757255504175</v>
      </c>
      <c r="AJ1026" s="20">
        <f t="shared" ref="AJ1026:AJ1089" si="305">IF(AN1026=".",".",IF(M1026&lt;90,AL1026*COS(AN1026),IF(M1026&lt;180,AL1026*COS(AN1026),IF(M1026&lt;270,AL1026*COS(AN1026),AL1026*COS(AN1026)))))</f>
        <v>55.919290347074678</v>
      </c>
      <c r="AK1026" s="20">
        <f t="shared" ref="AK1026:AK1089" si="306">IF(AI1026=".",".",IF(AI1025=".",".",IF(B1026=B1025,AI1026-AI1025,".")))</f>
        <v>0</v>
      </c>
      <c r="AL1026" s="19">
        <v>100</v>
      </c>
      <c r="AM1026" s="23">
        <f t="shared" ref="AM1026:AM1089" si="307">IF(AL1026=".",".",AL1026*0.3048)</f>
        <v>30.48</v>
      </c>
      <c r="AN1026" s="19">
        <v>0.97738438111682457</v>
      </c>
    </row>
    <row r="1027" spans="1:40" ht="13.5" thickBot="1" x14ac:dyDescent="0.25">
      <c r="A1027" s="5">
        <v>42577</v>
      </c>
      <c r="B1027" s="3">
        <v>112</v>
      </c>
      <c r="C1027" s="26" t="s">
        <v>358</v>
      </c>
      <c r="D1027" s="6">
        <v>0.25833333333333336</v>
      </c>
      <c r="E1027" s="13">
        <v>6</v>
      </c>
      <c r="F1027" s="13">
        <f t="shared" si="297"/>
        <v>0</v>
      </c>
      <c r="G1027" s="3">
        <v>15.6</v>
      </c>
      <c r="H1027" s="3" t="s">
        <v>366</v>
      </c>
      <c r="I1027" s="3">
        <v>17.8</v>
      </c>
      <c r="J1027" s="20" t="str">
        <f t="shared" si="298"/>
        <v>.</v>
      </c>
      <c r="K1027" s="20" t="str">
        <f t="shared" si="299"/>
        <v>.</v>
      </c>
      <c r="L1027" s="20" t="str">
        <f t="shared" si="290"/>
        <v>.</v>
      </c>
      <c r="M1027" s="3">
        <v>50</v>
      </c>
      <c r="N1027" s="20" t="str">
        <f>IF(B1027=B1027, N1026, IF(M1027=".",".",IF(M1027&lt;22.5,"N",IF(M1027&lt;67.5,"NE",IF(M1027&lt;112.5,"E",IF(M1027&lt;157.5,"SE",IF(M1027&lt;202.5,"S",IF(M1027&lt;247.5,"SW",IF(M1027&lt;292.5,"W",IF(M1027&lt;337.5,"NW","N"))))))))))</f>
        <v>SE</v>
      </c>
      <c r="O1027" s="20" t="str">
        <f t="shared" si="300"/>
        <v>.</v>
      </c>
      <c r="P1027" s="20" t="str">
        <f t="shared" si="291"/>
        <v>.</v>
      </c>
      <c r="Q1027" s="21">
        <f t="shared" si="295"/>
        <v>0</v>
      </c>
      <c r="R1027" s="21">
        <f t="shared" si="296"/>
        <v>0</v>
      </c>
      <c r="S1027" s="8">
        <v>1</v>
      </c>
      <c r="T1027" s="21" t="s">
        <v>4</v>
      </c>
      <c r="U1027" s="21" t="str">
        <f t="shared" si="289"/>
        <v>.</v>
      </c>
      <c r="V1027" s="3" t="s">
        <v>206</v>
      </c>
      <c r="W1027" s="3">
        <v>0</v>
      </c>
      <c r="X1027" s="3" t="s">
        <v>4</v>
      </c>
      <c r="Y1027" s="14">
        <v>2</v>
      </c>
      <c r="Z1027" s="14">
        <v>1</v>
      </c>
      <c r="AA1027" s="14">
        <v>0</v>
      </c>
      <c r="AB1027" s="23">
        <f t="shared" si="292"/>
        <v>0</v>
      </c>
      <c r="AC1027" s="3" t="s">
        <v>349</v>
      </c>
      <c r="AD1027" s="25">
        <v>0</v>
      </c>
      <c r="AE1027" s="20" t="str">
        <f t="shared" si="301"/>
        <v>.</v>
      </c>
      <c r="AF1027" s="20" t="str">
        <f t="shared" si="302"/>
        <v>.</v>
      </c>
      <c r="AG1027" s="20" t="str">
        <f t="shared" ref="AG1027:AG1090" si="308">IF(AF1027=".",".",1)</f>
        <v>.</v>
      </c>
      <c r="AH1027" s="20" t="str">
        <f t="shared" si="303"/>
        <v>.</v>
      </c>
      <c r="AI1027" s="20">
        <f t="shared" si="304"/>
        <v>77.37048875501678</v>
      </c>
      <c r="AJ1027" s="20">
        <f t="shared" si="305"/>
        <v>64.921548578340477</v>
      </c>
      <c r="AK1027" s="20" t="str">
        <f t="shared" si="306"/>
        <v>.</v>
      </c>
      <c r="AL1027" s="19">
        <v>101</v>
      </c>
      <c r="AM1027" s="23">
        <f t="shared" si="307"/>
        <v>30.784800000000001</v>
      </c>
      <c r="AN1027" s="19">
        <v>0.87266462599716477</v>
      </c>
    </row>
    <row r="1028" spans="1:40" ht="13.5" thickBot="1" x14ac:dyDescent="0.25">
      <c r="A1028" s="5">
        <v>42577</v>
      </c>
      <c r="B1028" s="3">
        <v>112</v>
      </c>
      <c r="C1028" s="26" t="s">
        <v>358</v>
      </c>
      <c r="D1028" s="6">
        <v>0.29444444444444445</v>
      </c>
      <c r="E1028" s="13">
        <v>7</v>
      </c>
      <c r="F1028" s="13">
        <f t="shared" si="297"/>
        <v>51.999999999999972</v>
      </c>
      <c r="G1028" s="3">
        <v>22.7</v>
      </c>
      <c r="H1028" s="3" t="s">
        <v>365</v>
      </c>
      <c r="I1028" s="3">
        <v>23.9</v>
      </c>
      <c r="J1028" s="20">
        <f t="shared" si="298"/>
        <v>3.109895478932561</v>
      </c>
      <c r="K1028" s="20">
        <f t="shared" si="299"/>
        <v>181.81611433034843</v>
      </c>
      <c r="L1028" s="20">
        <f>((K1028-MOD(M1027+180,360)))</f>
        <v>-48.183885669651573</v>
      </c>
      <c r="M1028" s="3">
        <v>52</v>
      </c>
      <c r="N1028" s="20" t="str">
        <f>IF(B1028=B1027, N1027, IF(M1028=".",".",IF(M1028&lt;22.5,"N",IF(M1028&lt;67.5,"NE",IF(M1028&lt;112.5,"E",IF(M1028&lt;157.5,"SE",IF(M1028&lt;202.5,"S",IF(M1028&lt;247.5,"SW",IF(M1028&lt;292.5,"W",IF(M1028&lt;337.5,"NW","N"))))))))))</f>
        <v>SE</v>
      </c>
      <c r="O1028" s="20" t="str">
        <f t="shared" si="300"/>
        <v>S</v>
      </c>
      <c r="P1028" s="20">
        <f t="shared" si="291"/>
        <v>5</v>
      </c>
      <c r="Q1028" s="21">
        <f t="shared" si="295"/>
        <v>4.5890291271663308</v>
      </c>
      <c r="R1028" s="21">
        <f t="shared" si="296"/>
        <v>4.5890291271663308</v>
      </c>
      <c r="S1028" s="8">
        <v>1</v>
      </c>
      <c r="T1028" s="21" t="s">
        <v>4</v>
      </c>
      <c r="U1028" s="21" t="str">
        <f t="shared" si="289"/>
        <v>.</v>
      </c>
      <c r="V1028" s="3" t="s">
        <v>27</v>
      </c>
      <c r="W1028" s="3">
        <v>0</v>
      </c>
      <c r="X1028" s="3" t="s">
        <v>4</v>
      </c>
      <c r="Y1028" s="14">
        <v>2</v>
      </c>
      <c r="Z1028" s="14">
        <v>1</v>
      </c>
      <c r="AA1028" s="14">
        <v>0</v>
      </c>
      <c r="AB1028" s="23">
        <f t="shared" si="292"/>
        <v>0</v>
      </c>
      <c r="AC1028" s="3" t="s">
        <v>349</v>
      </c>
      <c r="AD1028" s="25">
        <v>0</v>
      </c>
      <c r="AE1028" s="20">
        <f t="shared" si="301"/>
        <v>-4.5867239964259667</v>
      </c>
      <c r="AF1028" s="20">
        <f t="shared" si="302"/>
        <v>-4.5867239964259667</v>
      </c>
      <c r="AG1028" s="20">
        <f t="shared" si="308"/>
        <v>1</v>
      </c>
      <c r="AH1028" s="20">
        <f t="shared" si="303"/>
        <v>4.5890291271663308</v>
      </c>
      <c r="AI1028" s="20">
        <f t="shared" si="304"/>
        <v>77.22505385345876</v>
      </c>
      <c r="AJ1028" s="20">
        <f t="shared" si="305"/>
        <v>60.334824581914511</v>
      </c>
      <c r="AK1028" s="20">
        <f t="shared" si="306"/>
        <v>-0.14543490155801919</v>
      </c>
      <c r="AL1028" s="19">
        <v>98</v>
      </c>
      <c r="AM1028" s="23">
        <f t="shared" si="307"/>
        <v>29.8704</v>
      </c>
      <c r="AN1028" s="19">
        <v>0.90757121103705141</v>
      </c>
    </row>
    <row r="1029" spans="1:40" ht="13.5" thickBot="1" x14ac:dyDescent="0.25">
      <c r="A1029" s="5">
        <v>42577</v>
      </c>
      <c r="B1029" s="3">
        <v>112</v>
      </c>
      <c r="C1029" s="26" t="s">
        <v>358</v>
      </c>
      <c r="D1029" s="6">
        <v>0.33611111111111108</v>
      </c>
      <c r="E1029" s="13">
        <v>8</v>
      </c>
      <c r="F1029" s="13">
        <f t="shared" si="297"/>
        <v>111.99999999999991</v>
      </c>
      <c r="G1029" s="3">
        <v>30.3</v>
      </c>
      <c r="H1029" s="3" t="s">
        <v>365</v>
      </c>
      <c r="I1029" s="3">
        <v>31.5</v>
      </c>
      <c r="J1029" s="20">
        <f t="shared" si="298"/>
        <v>1.5129312289197192</v>
      </c>
      <c r="K1029" s="20">
        <f t="shared" si="299"/>
        <v>273.31542588935906</v>
      </c>
      <c r="L1029" s="20">
        <f t="shared" ref="L1029:L1092" si="309">IF(K1029=".",".",IF(K1029-K1028&gt;180,(K1029-K1028)-360,IF(K1029-K1028&lt;-180,-360-(K1029-K1028),IF(K1029-K1028&gt;180,360-(K1029-K1028),K1029-K1028))))</f>
        <v>91.499311559010636</v>
      </c>
      <c r="M1029" s="3">
        <v>48</v>
      </c>
      <c r="N1029" s="20" t="str">
        <f>IF(B1029=B1029, N1028, IF(M1029=".",".",IF(M1029&lt;22.5,"N",IF(M1029&lt;67.5,"NE",IF(M1029&lt;112.5,"E",IF(M1029&lt;157.5,"SE",IF(M1029&lt;202.5,"S",IF(M1029&lt;247.5,"SW",IF(M1029&lt;292.5,"W",IF(M1029&lt;337.5,"NW","N"))))))))))</f>
        <v>SE</v>
      </c>
      <c r="O1029" s="20" t="str">
        <f t="shared" si="300"/>
        <v>W</v>
      </c>
      <c r="P1029" s="20">
        <f t="shared" si="291"/>
        <v>7</v>
      </c>
      <c r="Q1029" s="21">
        <f t="shared" si="295"/>
        <v>9.6149674760643293</v>
      </c>
      <c r="R1029" s="21">
        <f t="shared" si="296"/>
        <v>14.20399660323066</v>
      </c>
      <c r="S1029" s="8">
        <v>1</v>
      </c>
      <c r="T1029" s="21" t="s">
        <v>4</v>
      </c>
      <c r="U1029" s="21" t="str">
        <f t="shared" ref="U1029:U1092" si="310">IF(T1029=".",".",IF(T1029=0,0,R1029/T1029))</f>
        <v>.</v>
      </c>
      <c r="V1029" s="3" t="s">
        <v>21</v>
      </c>
      <c r="W1029" s="3">
        <v>0</v>
      </c>
      <c r="X1029" s="3" t="s">
        <v>4</v>
      </c>
      <c r="Y1029" s="14">
        <v>2</v>
      </c>
      <c r="Z1029" s="14">
        <v>1</v>
      </c>
      <c r="AA1029" s="14">
        <v>0</v>
      </c>
      <c r="AB1029" s="23">
        <f t="shared" si="292"/>
        <v>0</v>
      </c>
      <c r="AC1029" s="3" t="s">
        <v>349</v>
      </c>
      <c r="AD1029" s="25">
        <v>0</v>
      </c>
      <c r="AE1029" s="20">
        <f t="shared" si="301"/>
        <v>0.55606059674158814</v>
      </c>
      <c r="AF1029" s="20">
        <f t="shared" si="302"/>
        <v>0.55606059674158814</v>
      </c>
      <c r="AG1029" s="20">
        <f t="shared" si="308"/>
        <v>1</v>
      </c>
      <c r="AH1029" s="20">
        <f t="shared" si="303"/>
        <v>9.6149674760643293</v>
      </c>
      <c r="AI1029" s="20">
        <f t="shared" si="304"/>
        <v>67.626179118442877</v>
      </c>
      <c r="AJ1029" s="20">
        <f t="shared" si="305"/>
        <v>60.890885178656099</v>
      </c>
      <c r="AK1029" s="20">
        <f t="shared" si="306"/>
        <v>-9.5988747350158832</v>
      </c>
      <c r="AL1029" s="19">
        <v>91</v>
      </c>
      <c r="AM1029" s="23">
        <f t="shared" si="307"/>
        <v>27.736800000000002</v>
      </c>
      <c r="AN1029" s="19">
        <v>0.83775804095727824</v>
      </c>
    </row>
    <row r="1030" spans="1:40" ht="13.5" thickBot="1" x14ac:dyDescent="0.25">
      <c r="A1030" s="5">
        <v>42577</v>
      </c>
      <c r="B1030" s="3">
        <v>112</v>
      </c>
      <c r="C1030" s="26" t="s">
        <v>358</v>
      </c>
      <c r="D1030" s="6">
        <v>0.37847222222222227</v>
      </c>
      <c r="E1030" s="13">
        <v>9</v>
      </c>
      <c r="F1030" s="13">
        <f t="shared" si="297"/>
        <v>173</v>
      </c>
      <c r="G1030" s="3">
        <v>43.2</v>
      </c>
      <c r="H1030" s="3" t="s">
        <v>365</v>
      </c>
      <c r="I1030" s="3">
        <v>30.9</v>
      </c>
      <c r="J1030" s="20" t="str">
        <f t="shared" si="298"/>
        <v>.</v>
      </c>
      <c r="K1030" s="20" t="str">
        <f t="shared" si="299"/>
        <v>.</v>
      </c>
      <c r="L1030" s="20" t="str">
        <f t="shared" si="309"/>
        <v>.</v>
      </c>
      <c r="M1030" s="3">
        <v>48</v>
      </c>
      <c r="N1030" s="20" t="str">
        <f>IF(B1030=B1029, N1029, IF(M1030=".",".",IF(M1030&lt;22.5,"N",IF(M1030&lt;67.5,"NE",IF(M1030&lt;112.5,"E",IF(M1030&lt;157.5,"SE",IF(M1030&lt;202.5,"S",IF(M1030&lt;247.5,"SW",IF(M1030&lt;292.5,"W",IF(M1030&lt;337.5,"NW","N"))))))))))</f>
        <v>SE</v>
      </c>
      <c r="O1030" s="20" t="str">
        <f t="shared" si="300"/>
        <v>.</v>
      </c>
      <c r="P1030" s="20" t="str">
        <f t="shared" si="291"/>
        <v>.</v>
      </c>
      <c r="Q1030" s="21">
        <f t="shared" si="295"/>
        <v>0</v>
      </c>
      <c r="R1030" s="21">
        <f t="shared" si="296"/>
        <v>14.20399660323066</v>
      </c>
      <c r="S1030" s="8">
        <v>1</v>
      </c>
      <c r="T1030" s="21" t="s">
        <v>4</v>
      </c>
      <c r="U1030" s="21" t="str">
        <f t="shared" si="310"/>
        <v>.</v>
      </c>
      <c r="V1030" s="3" t="s">
        <v>6</v>
      </c>
      <c r="W1030" s="3">
        <v>2</v>
      </c>
      <c r="X1030" s="3" t="s">
        <v>4</v>
      </c>
      <c r="Y1030" s="14">
        <v>2</v>
      </c>
      <c r="Z1030" s="14">
        <v>1</v>
      </c>
      <c r="AA1030" s="14">
        <v>0</v>
      </c>
      <c r="AB1030" s="23">
        <f t="shared" si="292"/>
        <v>0</v>
      </c>
      <c r="AC1030" s="3" t="s">
        <v>349</v>
      </c>
      <c r="AD1030" s="25">
        <v>0</v>
      </c>
      <c r="AE1030" s="20">
        <f t="shared" si="301"/>
        <v>0</v>
      </c>
      <c r="AF1030" s="20">
        <f t="shared" si="302"/>
        <v>0</v>
      </c>
      <c r="AG1030" s="20">
        <f t="shared" si="308"/>
        <v>1</v>
      </c>
      <c r="AH1030" s="20">
        <f t="shared" si="303"/>
        <v>0</v>
      </c>
      <c r="AI1030" s="20">
        <f t="shared" si="304"/>
        <v>67.626179118442877</v>
      </c>
      <c r="AJ1030" s="20">
        <f t="shared" si="305"/>
        <v>60.890885178656099</v>
      </c>
      <c r="AK1030" s="20">
        <f t="shared" si="306"/>
        <v>0</v>
      </c>
      <c r="AL1030" s="19">
        <v>91</v>
      </c>
      <c r="AM1030" s="23">
        <f t="shared" si="307"/>
        <v>27.736800000000002</v>
      </c>
      <c r="AN1030" s="19">
        <v>0.83775804095727824</v>
      </c>
    </row>
    <row r="1031" spans="1:40" ht="13.5" thickBot="1" x14ac:dyDescent="0.25">
      <c r="A1031" s="5">
        <v>42577</v>
      </c>
      <c r="B1031" s="3">
        <v>112</v>
      </c>
      <c r="C1031" s="26" t="s">
        <v>358</v>
      </c>
      <c r="D1031" s="6">
        <v>0.42222222222222222</v>
      </c>
      <c r="E1031" s="13">
        <v>10</v>
      </c>
      <c r="F1031" s="13">
        <f t="shared" si="297"/>
        <v>235.99999999999994</v>
      </c>
      <c r="G1031" s="3">
        <v>53.1</v>
      </c>
      <c r="H1031" s="3" t="s">
        <v>365</v>
      </c>
      <c r="I1031" s="3">
        <v>32.9</v>
      </c>
      <c r="J1031" s="20" t="str">
        <f t="shared" si="298"/>
        <v>.</v>
      </c>
      <c r="K1031" s="20" t="str">
        <f t="shared" si="299"/>
        <v>.</v>
      </c>
      <c r="L1031" s="20" t="str">
        <f t="shared" si="309"/>
        <v>.</v>
      </c>
      <c r="M1031" s="3">
        <v>48</v>
      </c>
      <c r="N1031" s="20" t="str">
        <f>IF(B1031=B1031, N1030, IF(M1031=".",".",IF(M1031&lt;22.5,"N",IF(M1031&lt;67.5,"NE",IF(M1031&lt;112.5,"E",IF(M1031&lt;157.5,"SE",IF(M1031&lt;202.5,"S",IF(M1031&lt;247.5,"SW",IF(M1031&lt;292.5,"W",IF(M1031&lt;337.5,"NW","N"))))))))))</f>
        <v>SE</v>
      </c>
      <c r="O1031" s="20" t="str">
        <f t="shared" si="300"/>
        <v>.</v>
      </c>
      <c r="P1031" s="20" t="str">
        <f t="shared" ref="P1031:P1094" si="311">IF(O1031=".",".",IF(O1031="N", 1, IF( O1031 ="NE", 2, IF(O1031="E",3,IF(O1031="SE",4,IF(O1031="S",5,IF(O1031="SW",6,IF(O1031="W",7,8))))))))</f>
        <v>.</v>
      </c>
      <c r="Q1031" s="21">
        <f t="shared" si="295"/>
        <v>0</v>
      </c>
      <c r="R1031" s="21">
        <f t="shared" si="296"/>
        <v>14.20399660323066</v>
      </c>
      <c r="S1031" s="8">
        <v>1</v>
      </c>
      <c r="T1031" s="21" t="s">
        <v>4</v>
      </c>
      <c r="U1031" s="21" t="str">
        <f t="shared" si="310"/>
        <v>.</v>
      </c>
      <c r="V1031" s="3" t="s">
        <v>6</v>
      </c>
      <c r="W1031" s="3">
        <v>2</v>
      </c>
      <c r="X1031" s="3" t="s">
        <v>43</v>
      </c>
      <c r="Y1031" s="14">
        <v>0</v>
      </c>
      <c r="Z1031" s="14">
        <v>0</v>
      </c>
      <c r="AA1031" s="14">
        <v>1</v>
      </c>
      <c r="AB1031" s="23">
        <f t="shared" si="292"/>
        <v>1</v>
      </c>
      <c r="AC1031" s="3" t="s">
        <v>349</v>
      </c>
      <c r="AD1031" s="25">
        <v>0</v>
      </c>
      <c r="AE1031" s="20">
        <f t="shared" si="301"/>
        <v>0</v>
      </c>
      <c r="AF1031" s="20">
        <f t="shared" si="302"/>
        <v>0</v>
      </c>
      <c r="AG1031" s="20">
        <f t="shared" si="308"/>
        <v>1</v>
      </c>
      <c r="AH1031" s="20">
        <f t="shared" si="303"/>
        <v>0</v>
      </c>
      <c r="AI1031" s="20">
        <f t="shared" si="304"/>
        <v>67.626179118442877</v>
      </c>
      <c r="AJ1031" s="20">
        <f t="shared" si="305"/>
        <v>60.890885178656099</v>
      </c>
      <c r="AK1031" s="20">
        <f t="shared" si="306"/>
        <v>0</v>
      </c>
      <c r="AL1031" s="19">
        <v>91</v>
      </c>
      <c r="AM1031" s="23">
        <f t="shared" si="307"/>
        <v>27.736800000000002</v>
      </c>
      <c r="AN1031" s="19">
        <v>0.83775804095727824</v>
      </c>
    </row>
    <row r="1032" spans="1:40" ht="13.5" thickBot="1" x14ac:dyDescent="0.25">
      <c r="A1032" s="5">
        <v>42577</v>
      </c>
      <c r="B1032" s="3">
        <v>112</v>
      </c>
      <c r="C1032" s="26" t="s">
        <v>358</v>
      </c>
      <c r="D1032" s="6">
        <v>0.46388888888888885</v>
      </c>
      <c r="E1032" s="13">
        <v>11</v>
      </c>
      <c r="F1032" s="13">
        <f t="shared" si="297"/>
        <v>295.99999999999989</v>
      </c>
      <c r="G1032" s="3">
        <v>56.1</v>
      </c>
      <c r="H1032" s="3" t="s">
        <v>365</v>
      </c>
      <c r="I1032" s="3">
        <v>33.6</v>
      </c>
      <c r="J1032" s="20" t="str">
        <f t="shared" si="298"/>
        <v>.</v>
      </c>
      <c r="K1032" s="20" t="str">
        <f t="shared" si="299"/>
        <v>.</v>
      </c>
      <c r="L1032" s="20" t="str">
        <f t="shared" si="309"/>
        <v>.</v>
      </c>
      <c r="M1032" s="3">
        <v>48</v>
      </c>
      <c r="N1032" s="20" t="str">
        <f>IF(B1032=B1031, N1031, IF(M1032=".",".",IF(M1032&lt;22.5,"N",IF(M1032&lt;67.5,"NE",IF(M1032&lt;112.5,"E",IF(M1032&lt;157.5,"SE",IF(M1032&lt;202.5,"S",IF(M1032&lt;247.5,"SW",IF(M1032&lt;292.5,"W",IF(M1032&lt;337.5,"NW","N"))))))))))</f>
        <v>SE</v>
      </c>
      <c r="O1032" s="20" t="str">
        <f t="shared" si="300"/>
        <v>.</v>
      </c>
      <c r="P1032" s="20" t="str">
        <f t="shared" si="311"/>
        <v>.</v>
      </c>
      <c r="Q1032" s="21">
        <f t="shared" si="295"/>
        <v>0</v>
      </c>
      <c r="R1032" s="21">
        <f t="shared" si="296"/>
        <v>14.20399660323066</v>
      </c>
      <c r="S1032" s="8">
        <v>1</v>
      </c>
      <c r="T1032" s="21" t="s">
        <v>4</v>
      </c>
      <c r="U1032" s="21" t="str">
        <f t="shared" si="310"/>
        <v>.</v>
      </c>
      <c r="V1032" s="3" t="s">
        <v>6</v>
      </c>
      <c r="W1032" s="3">
        <v>3.1</v>
      </c>
      <c r="X1032" s="3" t="s">
        <v>43</v>
      </c>
      <c r="Y1032" s="14">
        <v>0</v>
      </c>
      <c r="Z1032" s="14">
        <v>0</v>
      </c>
      <c r="AA1032" s="14">
        <v>1</v>
      </c>
      <c r="AB1032" s="23" t="str">
        <f t="shared" si="292"/>
        <v>.</v>
      </c>
      <c r="AC1032" s="3" t="s">
        <v>349</v>
      </c>
      <c r="AD1032" s="25">
        <v>0</v>
      </c>
      <c r="AE1032" s="20">
        <f t="shared" si="301"/>
        <v>0</v>
      </c>
      <c r="AF1032" s="20">
        <f t="shared" si="302"/>
        <v>0</v>
      </c>
      <c r="AG1032" s="20">
        <f t="shared" si="308"/>
        <v>1</v>
      </c>
      <c r="AH1032" s="20">
        <f t="shared" si="303"/>
        <v>0</v>
      </c>
      <c r="AI1032" s="20">
        <f t="shared" si="304"/>
        <v>67.626179118442877</v>
      </c>
      <c r="AJ1032" s="20">
        <f t="shared" si="305"/>
        <v>60.890885178656099</v>
      </c>
      <c r="AK1032" s="20">
        <f t="shared" si="306"/>
        <v>0</v>
      </c>
      <c r="AL1032" s="19">
        <v>91</v>
      </c>
      <c r="AM1032" s="23">
        <f t="shared" si="307"/>
        <v>27.736800000000002</v>
      </c>
      <c r="AN1032" s="19">
        <v>0.83775804095727824</v>
      </c>
    </row>
    <row r="1033" spans="1:40" ht="13.5" thickBot="1" x14ac:dyDescent="0.25">
      <c r="A1033" s="5">
        <v>42577</v>
      </c>
      <c r="B1033" s="3">
        <v>112</v>
      </c>
      <c r="C1033" s="26" t="s">
        <v>358</v>
      </c>
      <c r="D1033" s="6">
        <v>0.50555555555555554</v>
      </c>
      <c r="E1033" s="13">
        <v>12</v>
      </c>
      <c r="F1033" s="13">
        <f t="shared" si="297"/>
        <v>355.99999999999989</v>
      </c>
      <c r="G1033" s="3">
        <v>52.4</v>
      </c>
      <c r="H1033" s="3" t="s">
        <v>365</v>
      </c>
      <c r="I1033" s="3">
        <v>30.1</v>
      </c>
      <c r="J1033" s="20" t="str">
        <f t="shared" si="298"/>
        <v>.</v>
      </c>
      <c r="K1033" s="20" t="str">
        <f t="shared" si="299"/>
        <v>.</v>
      </c>
      <c r="L1033" s="20" t="str">
        <f t="shared" si="309"/>
        <v>.</v>
      </c>
      <c r="M1033" s="3">
        <v>48</v>
      </c>
      <c r="N1033" s="20" t="str">
        <f>IF(B1033=B1033, N1032, IF(M1033=".",".",IF(M1033&lt;22.5,"N",IF(M1033&lt;67.5,"NE",IF(M1033&lt;112.5,"E",IF(M1033&lt;157.5,"SE",IF(M1033&lt;202.5,"S",IF(M1033&lt;247.5,"SW",IF(M1033&lt;292.5,"W",IF(M1033&lt;337.5,"NW","N"))))))))))</f>
        <v>SE</v>
      </c>
      <c r="O1033" s="20" t="str">
        <f t="shared" si="300"/>
        <v>.</v>
      </c>
      <c r="P1033" s="20" t="str">
        <f t="shared" si="311"/>
        <v>.</v>
      </c>
      <c r="Q1033" s="21">
        <f t="shared" si="295"/>
        <v>0</v>
      </c>
      <c r="R1033" s="21">
        <f t="shared" si="296"/>
        <v>14.20399660323066</v>
      </c>
      <c r="S1033" s="8">
        <v>1</v>
      </c>
      <c r="T1033" s="21" t="s">
        <v>4</v>
      </c>
      <c r="U1033" s="21" t="str">
        <f t="shared" si="310"/>
        <v>.</v>
      </c>
      <c r="V1033" s="3" t="s">
        <v>6</v>
      </c>
      <c r="W1033" s="3">
        <v>4.9000000000000004</v>
      </c>
      <c r="X1033" s="3" t="s">
        <v>43</v>
      </c>
      <c r="Y1033" s="14">
        <v>0</v>
      </c>
      <c r="Z1033" s="14">
        <v>0</v>
      </c>
      <c r="AA1033" s="14">
        <v>1</v>
      </c>
      <c r="AB1033" s="23" t="str">
        <f t="shared" si="292"/>
        <v>.</v>
      </c>
      <c r="AC1033" s="3" t="s">
        <v>349</v>
      </c>
      <c r="AD1033" s="25">
        <v>0</v>
      </c>
      <c r="AE1033" s="20">
        <f t="shared" si="301"/>
        <v>0</v>
      </c>
      <c r="AF1033" s="20">
        <f t="shared" si="302"/>
        <v>0</v>
      </c>
      <c r="AG1033" s="20">
        <f t="shared" si="308"/>
        <v>1</v>
      </c>
      <c r="AH1033" s="20">
        <f t="shared" si="303"/>
        <v>0</v>
      </c>
      <c r="AI1033" s="20">
        <f t="shared" si="304"/>
        <v>67.626179118442877</v>
      </c>
      <c r="AJ1033" s="20">
        <f t="shared" si="305"/>
        <v>60.890885178656099</v>
      </c>
      <c r="AK1033" s="20">
        <f t="shared" si="306"/>
        <v>0</v>
      </c>
      <c r="AL1033" s="19">
        <v>91</v>
      </c>
      <c r="AM1033" s="23">
        <f t="shared" si="307"/>
        <v>27.736800000000002</v>
      </c>
      <c r="AN1033" s="19">
        <v>0.83775804095727824</v>
      </c>
    </row>
    <row r="1034" spans="1:40" ht="13.5" thickBot="1" x14ac:dyDescent="0.25">
      <c r="A1034" s="5">
        <v>42577</v>
      </c>
      <c r="B1034" s="3">
        <v>112</v>
      </c>
      <c r="C1034" s="26" t="s">
        <v>358</v>
      </c>
      <c r="D1034" s="6">
        <v>0.54652777777777783</v>
      </c>
      <c r="E1034" s="13">
        <v>13</v>
      </c>
      <c r="F1034" s="13">
        <f t="shared" si="297"/>
        <v>415</v>
      </c>
      <c r="G1034" s="3">
        <v>57.2</v>
      </c>
      <c r="H1034" s="3" t="s">
        <v>365</v>
      </c>
      <c r="I1034" s="3">
        <v>32.799999999999997</v>
      </c>
      <c r="J1034" s="20" t="str">
        <f t="shared" si="298"/>
        <v>.</v>
      </c>
      <c r="K1034" s="20" t="str">
        <f t="shared" si="299"/>
        <v>.</v>
      </c>
      <c r="L1034" s="20" t="str">
        <f t="shared" si="309"/>
        <v>.</v>
      </c>
      <c r="M1034" s="3">
        <v>48</v>
      </c>
      <c r="N1034" s="20" t="str">
        <f>IF(B1034=B1033, N1033, IF(M1034=".",".",IF(M1034&lt;22.5,"N",IF(M1034&lt;67.5,"NE",IF(M1034&lt;112.5,"E",IF(M1034&lt;157.5,"SE",IF(M1034&lt;202.5,"S",IF(M1034&lt;247.5,"SW",IF(M1034&lt;292.5,"W",IF(M1034&lt;337.5,"NW","N"))))))))))</f>
        <v>SE</v>
      </c>
      <c r="O1034" s="20" t="str">
        <f t="shared" si="300"/>
        <v>.</v>
      </c>
      <c r="P1034" s="20" t="str">
        <f t="shared" si="311"/>
        <v>.</v>
      </c>
      <c r="Q1034" s="21">
        <f t="shared" si="295"/>
        <v>0</v>
      </c>
      <c r="R1034" s="21">
        <f t="shared" si="296"/>
        <v>14.20399660323066</v>
      </c>
      <c r="S1034" s="8">
        <v>1</v>
      </c>
      <c r="T1034" s="21" t="s">
        <v>4</v>
      </c>
      <c r="U1034" s="21" t="str">
        <f t="shared" si="310"/>
        <v>.</v>
      </c>
      <c r="V1034" s="3" t="s">
        <v>6</v>
      </c>
      <c r="W1034" s="3">
        <v>4.5999999999999996</v>
      </c>
      <c r="X1034" s="3" t="s">
        <v>43</v>
      </c>
      <c r="Y1034" s="14">
        <v>0</v>
      </c>
      <c r="Z1034" s="14">
        <v>0</v>
      </c>
      <c r="AA1034" s="14">
        <v>1</v>
      </c>
      <c r="AB1034" s="23" t="str">
        <f t="shared" ref="AB1034:AB1097" si="312">IF(AA1034=0,0,IF(AA1034=".",".",IF(AA1034=AA1033,".",1)))</f>
        <v>.</v>
      </c>
      <c r="AC1034" s="3" t="s">
        <v>349</v>
      </c>
      <c r="AD1034" s="25">
        <v>0</v>
      </c>
      <c r="AE1034" s="20">
        <f t="shared" si="301"/>
        <v>0</v>
      </c>
      <c r="AF1034" s="20">
        <f t="shared" si="302"/>
        <v>0</v>
      </c>
      <c r="AG1034" s="20">
        <f t="shared" si="308"/>
        <v>1</v>
      </c>
      <c r="AH1034" s="20">
        <f t="shared" si="303"/>
        <v>0</v>
      </c>
      <c r="AI1034" s="20">
        <f t="shared" si="304"/>
        <v>67.626179118442877</v>
      </c>
      <c r="AJ1034" s="20">
        <f t="shared" si="305"/>
        <v>60.890885178656099</v>
      </c>
      <c r="AK1034" s="20">
        <f t="shared" si="306"/>
        <v>0</v>
      </c>
      <c r="AL1034" s="19">
        <v>91</v>
      </c>
      <c r="AM1034" s="23">
        <f t="shared" si="307"/>
        <v>27.736800000000002</v>
      </c>
      <c r="AN1034" s="19">
        <v>0.83775804095727824</v>
      </c>
    </row>
    <row r="1035" spans="1:40" ht="13.5" thickBot="1" x14ac:dyDescent="0.25">
      <c r="A1035" s="5">
        <v>42577</v>
      </c>
      <c r="B1035" s="3">
        <v>112</v>
      </c>
      <c r="C1035" s="26" t="s">
        <v>358</v>
      </c>
      <c r="D1035" s="6">
        <v>0.58958333333333335</v>
      </c>
      <c r="E1035" s="13">
        <v>14</v>
      </c>
      <c r="F1035" s="13">
        <f t="shared" si="297"/>
        <v>476.99999999999994</v>
      </c>
      <c r="G1035" s="3">
        <v>53.7</v>
      </c>
      <c r="H1035" s="3" t="s">
        <v>365</v>
      </c>
      <c r="I1035" s="3">
        <v>33.799999999999997</v>
      </c>
      <c r="J1035" s="20" t="str">
        <f t="shared" si="298"/>
        <v>.</v>
      </c>
      <c r="K1035" s="20" t="str">
        <f t="shared" si="299"/>
        <v>.</v>
      </c>
      <c r="L1035" s="20" t="str">
        <f t="shared" si="309"/>
        <v>.</v>
      </c>
      <c r="M1035" s="3">
        <v>48</v>
      </c>
      <c r="N1035" s="20" t="str">
        <f>IF(B1035=B1035, N1034, IF(M1035=".",".",IF(M1035&lt;22.5,"N",IF(M1035&lt;67.5,"NE",IF(M1035&lt;112.5,"E",IF(M1035&lt;157.5,"SE",IF(M1035&lt;202.5,"S",IF(M1035&lt;247.5,"SW",IF(M1035&lt;292.5,"W",IF(M1035&lt;337.5,"NW","N"))))))))))</f>
        <v>SE</v>
      </c>
      <c r="O1035" s="20" t="str">
        <f t="shared" si="300"/>
        <v>.</v>
      </c>
      <c r="P1035" s="20" t="str">
        <f t="shared" si="311"/>
        <v>.</v>
      </c>
      <c r="Q1035" s="21">
        <f t="shared" si="295"/>
        <v>0</v>
      </c>
      <c r="R1035" s="21">
        <f t="shared" si="296"/>
        <v>14.20399660323066</v>
      </c>
      <c r="S1035" s="8">
        <v>1</v>
      </c>
      <c r="T1035" s="21" t="s">
        <v>4</v>
      </c>
      <c r="U1035" s="21" t="str">
        <f t="shared" si="310"/>
        <v>.</v>
      </c>
      <c r="V1035" s="3" t="s">
        <v>6</v>
      </c>
      <c r="W1035" s="3">
        <v>2</v>
      </c>
      <c r="X1035" s="3" t="s">
        <v>43</v>
      </c>
      <c r="Y1035" s="14">
        <v>0</v>
      </c>
      <c r="Z1035" s="14">
        <v>0</v>
      </c>
      <c r="AA1035" s="14">
        <v>1</v>
      </c>
      <c r="AB1035" s="23" t="str">
        <f t="shared" si="312"/>
        <v>.</v>
      </c>
      <c r="AC1035" s="3" t="s">
        <v>349</v>
      </c>
      <c r="AD1035" s="25">
        <v>0</v>
      </c>
      <c r="AE1035" s="20">
        <f t="shared" si="301"/>
        <v>0</v>
      </c>
      <c r="AF1035" s="20">
        <f t="shared" si="302"/>
        <v>0</v>
      </c>
      <c r="AG1035" s="20">
        <f t="shared" si="308"/>
        <v>1</v>
      </c>
      <c r="AH1035" s="20">
        <f t="shared" si="303"/>
        <v>0</v>
      </c>
      <c r="AI1035" s="20">
        <f t="shared" si="304"/>
        <v>67.626179118442877</v>
      </c>
      <c r="AJ1035" s="20">
        <f t="shared" si="305"/>
        <v>60.890885178656099</v>
      </c>
      <c r="AK1035" s="20">
        <f t="shared" si="306"/>
        <v>0</v>
      </c>
      <c r="AL1035" s="19">
        <v>91</v>
      </c>
      <c r="AM1035" s="23">
        <f t="shared" si="307"/>
        <v>27.736800000000002</v>
      </c>
      <c r="AN1035" s="19">
        <v>0.83775804095727824</v>
      </c>
    </row>
    <row r="1036" spans="1:40" ht="13.5" thickBot="1" x14ac:dyDescent="0.25">
      <c r="A1036" s="5">
        <v>42577</v>
      </c>
      <c r="B1036" s="3">
        <v>112</v>
      </c>
      <c r="C1036" s="26" t="s">
        <v>358</v>
      </c>
      <c r="D1036" s="6">
        <v>0.62986111111111109</v>
      </c>
      <c r="E1036" s="13">
        <v>15</v>
      </c>
      <c r="F1036" s="13">
        <f t="shared" si="297"/>
        <v>534.99999999999989</v>
      </c>
      <c r="G1036" s="3">
        <v>49.4</v>
      </c>
      <c r="H1036" s="3" t="s">
        <v>365</v>
      </c>
      <c r="I1036" s="3">
        <v>34.5</v>
      </c>
      <c r="J1036" s="20" t="str">
        <f t="shared" si="298"/>
        <v>.</v>
      </c>
      <c r="K1036" s="20" t="str">
        <f t="shared" si="299"/>
        <v>.</v>
      </c>
      <c r="L1036" s="20" t="str">
        <f t="shared" si="309"/>
        <v>.</v>
      </c>
      <c r="M1036" s="3">
        <v>48</v>
      </c>
      <c r="N1036" s="20" t="str">
        <f>IF(B1036=B1035, N1035, IF(M1036=".",".",IF(M1036&lt;22.5,"N",IF(M1036&lt;67.5,"NE",IF(M1036&lt;112.5,"E",IF(M1036&lt;157.5,"SE",IF(M1036&lt;202.5,"S",IF(M1036&lt;247.5,"SW",IF(M1036&lt;292.5,"W",IF(M1036&lt;337.5,"NW","N"))))))))))</f>
        <v>SE</v>
      </c>
      <c r="O1036" s="20" t="str">
        <f t="shared" si="300"/>
        <v>.</v>
      </c>
      <c r="P1036" s="20" t="str">
        <f t="shared" si="311"/>
        <v>.</v>
      </c>
      <c r="Q1036" s="21">
        <f t="shared" si="295"/>
        <v>0</v>
      </c>
      <c r="R1036" s="21">
        <f t="shared" si="296"/>
        <v>14.20399660323066</v>
      </c>
      <c r="S1036" s="8">
        <v>1</v>
      </c>
      <c r="T1036" s="21" t="s">
        <v>4</v>
      </c>
      <c r="U1036" s="21" t="str">
        <f t="shared" si="310"/>
        <v>.</v>
      </c>
      <c r="V1036" s="3" t="s">
        <v>6</v>
      </c>
      <c r="W1036" s="3">
        <v>2.7</v>
      </c>
      <c r="X1036" s="3" t="s">
        <v>43</v>
      </c>
      <c r="Y1036" s="14">
        <v>0</v>
      </c>
      <c r="Z1036" s="14">
        <v>0</v>
      </c>
      <c r="AA1036" s="14">
        <v>1</v>
      </c>
      <c r="AB1036" s="23" t="str">
        <f t="shared" si="312"/>
        <v>.</v>
      </c>
      <c r="AC1036" s="3" t="s">
        <v>349</v>
      </c>
      <c r="AD1036" s="25">
        <v>0</v>
      </c>
      <c r="AE1036" s="20">
        <f t="shared" si="301"/>
        <v>0</v>
      </c>
      <c r="AF1036" s="20">
        <f t="shared" si="302"/>
        <v>0</v>
      </c>
      <c r="AG1036" s="20">
        <f t="shared" si="308"/>
        <v>1</v>
      </c>
      <c r="AH1036" s="20">
        <f t="shared" si="303"/>
        <v>0</v>
      </c>
      <c r="AI1036" s="20">
        <f t="shared" si="304"/>
        <v>67.626179118442877</v>
      </c>
      <c r="AJ1036" s="20">
        <f t="shared" si="305"/>
        <v>60.890885178656099</v>
      </c>
      <c r="AK1036" s="20">
        <f t="shared" si="306"/>
        <v>0</v>
      </c>
      <c r="AL1036" s="19">
        <v>91</v>
      </c>
      <c r="AM1036" s="23">
        <f t="shared" si="307"/>
        <v>27.736800000000002</v>
      </c>
      <c r="AN1036" s="19">
        <v>0.83775804095727824</v>
      </c>
    </row>
    <row r="1037" spans="1:40" ht="13.5" thickBot="1" x14ac:dyDescent="0.25">
      <c r="A1037" s="5">
        <v>42577</v>
      </c>
      <c r="B1037" s="3">
        <v>112</v>
      </c>
      <c r="C1037" s="26" t="s">
        <v>358</v>
      </c>
      <c r="D1037" s="6">
        <v>0.66875000000000007</v>
      </c>
      <c r="E1037" s="13">
        <v>16</v>
      </c>
      <c r="F1037" s="13">
        <f t="shared" si="297"/>
        <v>591</v>
      </c>
      <c r="G1037" s="3">
        <v>49.5</v>
      </c>
      <c r="H1037" s="3" t="s">
        <v>365</v>
      </c>
      <c r="I1037" s="3">
        <v>32.1</v>
      </c>
      <c r="J1037" s="20" t="str">
        <f t="shared" si="298"/>
        <v>.</v>
      </c>
      <c r="K1037" s="20" t="str">
        <f t="shared" si="299"/>
        <v>.</v>
      </c>
      <c r="L1037" s="20" t="str">
        <f t="shared" si="309"/>
        <v>.</v>
      </c>
      <c r="M1037" s="3">
        <v>48</v>
      </c>
      <c r="N1037" s="20" t="str">
        <f>IF(B1037=B1036, N1036, IF(M1037=".",".",IF(M1037&lt;22.5,"N",IF(M1037&lt;67.5,"NE",IF(M1037&lt;112.5,"E",IF(M1037&lt;157.5,"SE",IF(M1037&lt;202.5,"S",IF(M1037&lt;247.5,"SW",IF(M1037&lt;292.5,"W",IF(M1037&lt;337.5,"NW","N"))))))))))</f>
        <v>SE</v>
      </c>
      <c r="O1037" s="20" t="str">
        <f t="shared" si="300"/>
        <v>.</v>
      </c>
      <c r="P1037" s="20" t="str">
        <f t="shared" si="311"/>
        <v>.</v>
      </c>
      <c r="Q1037" s="21">
        <f t="shared" si="295"/>
        <v>0</v>
      </c>
      <c r="R1037" s="21">
        <f t="shared" si="296"/>
        <v>14.20399660323066</v>
      </c>
      <c r="S1037" s="8">
        <v>1</v>
      </c>
      <c r="T1037" s="21">
        <f>SQRT((AJ1037-AJ1027)^2+(AI1037-AI1027)^2)</f>
        <v>10.545037588125622</v>
      </c>
      <c r="U1037" s="21">
        <f t="shared" si="310"/>
        <v>1.3469839708513944</v>
      </c>
      <c r="V1037" s="3" t="s">
        <v>6</v>
      </c>
      <c r="W1037" s="3">
        <v>5</v>
      </c>
      <c r="X1037" s="3" t="s">
        <v>43</v>
      </c>
      <c r="Y1037" s="14">
        <v>0</v>
      </c>
      <c r="Z1037" s="14">
        <v>0</v>
      </c>
      <c r="AA1037" s="14">
        <v>1</v>
      </c>
      <c r="AB1037" s="23" t="str">
        <f t="shared" si="312"/>
        <v>.</v>
      </c>
      <c r="AC1037" s="3" t="s">
        <v>349</v>
      </c>
      <c r="AD1037" s="25">
        <v>0</v>
      </c>
      <c r="AE1037" s="20">
        <f t="shared" si="301"/>
        <v>0</v>
      </c>
      <c r="AF1037" s="20">
        <f t="shared" si="302"/>
        <v>0</v>
      </c>
      <c r="AG1037" s="20">
        <f t="shared" si="308"/>
        <v>1</v>
      </c>
      <c r="AH1037" s="20">
        <f t="shared" si="303"/>
        <v>0</v>
      </c>
      <c r="AI1037" s="20">
        <f t="shared" si="304"/>
        <v>67.626179118442877</v>
      </c>
      <c r="AJ1037" s="20">
        <f t="shared" si="305"/>
        <v>60.890885178656099</v>
      </c>
      <c r="AK1037" s="20">
        <f t="shared" si="306"/>
        <v>0</v>
      </c>
      <c r="AL1037" s="19">
        <v>91</v>
      </c>
      <c r="AM1037" s="23">
        <f t="shared" si="307"/>
        <v>27.736800000000002</v>
      </c>
      <c r="AN1037" s="19">
        <v>0.83775804095727824</v>
      </c>
    </row>
    <row r="1038" spans="1:40" ht="13.5" thickBot="1" x14ac:dyDescent="0.25">
      <c r="A1038" s="5">
        <v>42577</v>
      </c>
      <c r="B1038" s="3">
        <v>113</v>
      </c>
      <c r="C1038" s="26" t="s">
        <v>359</v>
      </c>
      <c r="D1038" s="6">
        <v>0.26041666666666669</v>
      </c>
      <c r="E1038" s="13">
        <v>6</v>
      </c>
      <c r="F1038" s="13">
        <f t="shared" si="297"/>
        <v>0</v>
      </c>
      <c r="G1038" s="3" t="s">
        <v>4</v>
      </c>
      <c r="H1038" s="3" t="s">
        <v>4</v>
      </c>
      <c r="I1038" s="3">
        <v>17.7</v>
      </c>
      <c r="J1038" s="20" t="str">
        <f t="shared" si="298"/>
        <v>.</v>
      </c>
      <c r="K1038" s="20" t="str">
        <f t="shared" si="299"/>
        <v>.</v>
      </c>
      <c r="L1038" s="20" t="str">
        <f t="shared" si="309"/>
        <v>.</v>
      </c>
      <c r="M1038" s="3">
        <v>135</v>
      </c>
      <c r="N1038" s="20" t="str">
        <f>IF(B1038=B1038, N1037, IF(M1038=".",".",IF(M1038&lt;22.5,"N",IF(M1038&lt;67.5,"NE",IF(M1038&lt;112.5,"E",IF(M1038&lt;157.5,"SE",IF(M1038&lt;202.5,"S",IF(M1038&lt;247.5,"SW",IF(M1038&lt;292.5,"W",IF(M1038&lt;337.5,"NW","N"))))))))))</f>
        <v>SE</v>
      </c>
      <c r="O1038" s="20" t="str">
        <f t="shared" si="300"/>
        <v>.</v>
      </c>
      <c r="P1038" s="20" t="str">
        <f t="shared" si="311"/>
        <v>.</v>
      </c>
      <c r="Q1038" s="21">
        <f t="shared" si="295"/>
        <v>0</v>
      </c>
      <c r="R1038" s="21">
        <f t="shared" si="296"/>
        <v>0</v>
      </c>
      <c r="S1038" s="8">
        <v>0</v>
      </c>
      <c r="T1038" s="21" t="s">
        <v>4</v>
      </c>
      <c r="U1038" s="21" t="str">
        <f t="shared" si="310"/>
        <v>.</v>
      </c>
      <c r="V1038" s="3" t="s">
        <v>8</v>
      </c>
      <c r="W1038" s="3">
        <v>0</v>
      </c>
      <c r="X1038" s="3" t="s">
        <v>205</v>
      </c>
      <c r="Y1038" s="14">
        <v>2</v>
      </c>
      <c r="Z1038" s="14">
        <v>1</v>
      </c>
      <c r="AA1038" s="14">
        <v>0</v>
      </c>
      <c r="AB1038" s="23">
        <f t="shared" si="312"/>
        <v>0</v>
      </c>
      <c r="AC1038" s="3" t="s">
        <v>350</v>
      </c>
      <c r="AD1038" s="25">
        <v>1</v>
      </c>
      <c r="AE1038" s="20" t="str">
        <f t="shared" si="301"/>
        <v>.</v>
      </c>
      <c r="AF1038" s="20" t="str">
        <f t="shared" si="302"/>
        <v>.</v>
      </c>
      <c r="AG1038" s="20" t="str">
        <f t="shared" si="308"/>
        <v>.</v>
      </c>
      <c r="AH1038" s="20" t="str">
        <f t="shared" si="303"/>
        <v>.</v>
      </c>
      <c r="AI1038" s="20">
        <f t="shared" si="304"/>
        <v>70.710678118654755</v>
      </c>
      <c r="AJ1038" s="20">
        <f t="shared" si="305"/>
        <v>-70.710678118654741</v>
      </c>
      <c r="AK1038" s="20" t="str">
        <f t="shared" si="306"/>
        <v>.</v>
      </c>
      <c r="AL1038" s="19">
        <v>100</v>
      </c>
      <c r="AM1038" s="23">
        <f t="shared" si="307"/>
        <v>30.48</v>
      </c>
      <c r="AN1038" s="19">
        <v>2.3561944901923448</v>
      </c>
    </row>
    <row r="1039" spans="1:40" ht="13.5" thickBot="1" x14ac:dyDescent="0.25">
      <c r="A1039" s="5">
        <v>42577</v>
      </c>
      <c r="B1039" s="3">
        <v>113</v>
      </c>
      <c r="C1039" s="26" t="s">
        <v>359</v>
      </c>
      <c r="D1039" s="6">
        <v>0.29652777777777778</v>
      </c>
      <c r="E1039" s="13">
        <v>7</v>
      </c>
      <c r="F1039" s="13">
        <f t="shared" si="297"/>
        <v>51.999999999999972</v>
      </c>
      <c r="G1039" s="3" t="s">
        <v>4</v>
      </c>
      <c r="H1039" s="3" t="s">
        <v>4</v>
      </c>
      <c r="I1039" s="3">
        <v>24</v>
      </c>
      <c r="J1039" s="20" t="str">
        <f t="shared" si="298"/>
        <v>.</v>
      </c>
      <c r="K1039" s="20" t="str">
        <f t="shared" si="299"/>
        <v>.</v>
      </c>
      <c r="L1039" s="20" t="str">
        <f t="shared" si="309"/>
        <v>.</v>
      </c>
      <c r="M1039" s="3">
        <v>135</v>
      </c>
      <c r="N1039" s="20" t="str">
        <f>IF(B1039=B1038, N1038, IF(M1039=".",".",IF(M1039&lt;22.5,"N",IF(M1039&lt;67.5,"NE",IF(M1039&lt;112.5,"E",IF(M1039&lt;157.5,"SE",IF(M1039&lt;202.5,"S",IF(M1039&lt;247.5,"SW",IF(M1039&lt;292.5,"W",IF(M1039&lt;337.5,"NW","N"))))))))))</f>
        <v>SE</v>
      </c>
      <c r="O1039" s="20" t="str">
        <f t="shared" si="300"/>
        <v>.</v>
      </c>
      <c r="P1039" s="20" t="str">
        <f t="shared" si="311"/>
        <v>.</v>
      </c>
      <c r="Q1039" s="21">
        <f t="shared" si="295"/>
        <v>0</v>
      </c>
      <c r="R1039" s="21">
        <f t="shared" si="296"/>
        <v>0</v>
      </c>
      <c r="S1039" s="8">
        <v>0</v>
      </c>
      <c r="T1039" s="21" t="s">
        <v>4</v>
      </c>
      <c r="U1039" s="21" t="str">
        <f t="shared" si="310"/>
        <v>.</v>
      </c>
      <c r="V1039" s="3" t="s">
        <v>8</v>
      </c>
      <c r="W1039" s="3">
        <v>0</v>
      </c>
      <c r="X1039" s="3" t="s">
        <v>210</v>
      </c>
      <c r="Y1039" s="14">
        <v>2</v>
      </c>
      <c r="Z1039" s="14">
        <v>1</v>
      </c>
      <c r="AA1039" s="14">
        <v>0</v>
      </c>
      <c r="AB1039" s="23">
        <f t="shared" si="312"/>
        <v>0</v>
      </c>
      <c r="AC1039" s="3" t="s">
        <v>350</v>
      </c>
      <c r="AD1039" s="25">
        <v>1</v>
      </c>
      <c r="AE1039" s="20">
        <f t="shared" si="301"/>
        <v>0</v>
      </c>
      <c r="AF1039" s="20">
        <f t="shared" si="302"/>
        <v>0</v>
      </c>
      <c r="AG1039" s="20">
        <f t="shared" si="308"/>
        <v>1</v>
      </c>
      <c r="AH1039" s="20">
        <f t="shared" si="303"/>
        <v>0</v>
      </c>
      <c r="AI1039" s="20">
        <f t="shared" si="304"/>
        <v>70.710678118654755</v>
      </c>
      <c r="AJ1039" s="20">
        <f t="shared" si="305"/>
        <v>-70.710678118654741</v>
      </c>
      <c r="AK1039" s="20">
        <f t="shared" si="306"/>
        <v>0</v>
      </c>
      <c r="AL1039" s="19">
        <v>100</v>
      </c>
      <c r="AM1039" s="23">
        <f t="shared" si="307"/>
        <v>30.48</v>
      </c>
      <c r="AN1039" s="19">
        <v>2.3561944901923448</v>
      </c>
    </row>
    <row r="1040" spans="1:40" ht="13.5" thickBot="1" x14ac:dyDescent="0.25">
      <c r="A1040" s="5">
        <v>42577</v>
      </c>
      <c r="B1040" s="3">
        <v>113</v>
      </c>
      <c r="C1040" s="26" t="s">
        <v>359</v>
      </c>
      <c r="D1040" s="6">
        <v>0.34027777777777773</v>
      </c>
      <c r="E1040" s="13">
        <v>8</v>
      </c>
      <c r="F1040" s="13">
        <f t="shared" si="297"/>
        <v>114.99999999999991</v>
      </c>
      <c r="G1040" s="3" t="s">
        <v>4</v>
      </c>
      <c r="H1040" s="3" t="s">
        <v>4</v>
      </c>
      <c r="I1040" s="3">
        <v>30.1</v>
      </c>
      <c r="J1040" s="20" t="str">
        <f t="shared" si="298"/>
        <v>.</v>
      </c>
      <c r="K1040" s="20" t="str">
        <f t="shared" si="299"/>
        <v>.</v>
      </c>
      <c r="L1040" s="20" t="str">
        <f t="shared" si="309"/>
        <v>.</v>
      </c>
      <c r="M1040" s="3">
        <v>135</v>
      </c>
      <c r="N1040" s="20" t="str">
        <f>IF(B1040=B1040, N1039, IF(M1040=".",".",IF(M1040&lt;22.5,"N",IF(M1040&lt;67.5,"NE",IF(M1040&lt;112.5,"E",IF(M1040&lt;157.5,"SE",IF(M1040&lt;202.5,"S",IF(M1040&lt;247.5,"SW",IF(M1040&lt;292.5,"W",IF(M1040&lt;337.5,"NW","N"))))))))))</f>
        <v>SE</v>
      </c>
      <c r="O1040" s="20" t="str">
        <f t="shared" si="300"/>
        <v>.</v>
      </c>
      <c r="P1040" s="20" t="str">
        <f t="shared" si="311"/>
        <v>.</v>
      </c>
      <c r="Q1040" s="21">
        <f t="shared" si="295"/>
        <v>0</v>
      </c>
      <c r="R1040" s="21">
        <f t="shared" si="296"/>
        <v>0</v>
      </c>
      <c r="S1040" s="8">
        <v>0</v>
      </c>
      <c r="T1040" s="21" t="s">
        <v>4</v>
      </c>
      <c r="U1040" s="21" t="str">
        <f t="shared" si="310"/>
        <v>.</v>
      </c>
      <c r="V1040" s="3" t="s">
        <v>8</v>
      </c>
      <c r="W1040" s="3">
        <v>0.3</v>
      </c>
      <c r="X1040" s="3" t="s">
        <v>216</v>
      </c>
      <c r="Y1040" s="14">
        <v>2</v>
      </c>
      <c r="Z1040" s="14">
        <v>1</v>
      </c>
      <c r="AA1040" s="14">
        <v>0</v>
      </c>
      <c r="AB1040" s="23">
        <f t="shared" si="312"/>
        <v>0</v>
      </c>
      <c r="AC1040" s="3" t="s">
        <v>350</v>
      </c>
      <c r="AD1040" s="25">
        <v>1</v>
      </c>
      <c r="AE1040" s="20">
        <f t="shared" si="301"/>
        <v>0</v>
      </c>
      <c r="AF1040" s="20">
        <f t="shared" si="302"/>
        <v>0</v>
      </c>
      <c r="AG1040" s="20">
        <f t="shared" si="308"/>
        <v>1</v>
      </c>
      <c r="AH1040" s="20">
        <f t="shared" si="303"/>
        <v>0</v>
      </c>
      <c r="AI1040" s="20">
        <f t="shared" si="304"/>
        <v>70.710678118654755</v>
      </c>
      <c r="AJ1040" s="20">
        <f t="shared" si="305"/>
        <v>-70.710678118654741</v>
      </c>
      <c r="AK1040" s="20">
        <f t="shared" si="306"/>
        <v>0</v>
      </c>
      <c r="AL1040" s="19">
        <v>100</v>
      </c>
      <c r="AM1040" s="23">
        <f t="shared" si="307"/>
        <v>30.48</v>
      </c>
      <c r="AN1040" s="19">
        <v>2.3561944901923448</v>
      </c>
    </row>
    <row r="1041" spans="1:40" ht="13.5" thickBot="1" x14ac:dyDescent="0.25">
      <c r="A1041" s="5">
        <v>42577</v>
      </c>
      <c r="B1041" s="3">
        <v>113</v>
      </c>
      <c r="C1041" s="26" t="s">
        <v>359</v>
      </c>
      <c r="D1041" s="6">
        <v>0.38055555555555554</v>
      </c>
      <c r="E1041" s="13">
        <v>9</v>
      </c>
      <c r="F1041" s="13">
        <f t="shared" si="297"/>
        <v>172.99999999999994</v>
      </c>
      <c r="G1041" s="3" t="s">
        <v>4</v>
      </c>
      <c r="H1041" s="3" t="s">
        <v>4</v>
      </c>
      <c r="I1041" s="3">
        <v>35.700000000000003</v>
      </c>
      <c r="J1041" s="20" t="str">
        <f t="shared" si="298"/>
        <v>.</v>
      </c>
      <c r="K1041" s="20" t="str">
        <f t="shared" si="299"/>
        <v>.</v>
      </c>
      <c r="L1041" s="20" t="str">
        <f t="shared" si="309"/>
        <v>.</v>
      </c>
      <c r="M1041" s="3">
        <v>135</v>
      </c>
      <c r="N1041" s="20" t="str">
        <f>IF(B1041=B1040, N1040, IF(M1041=".",".",IF(M1041&lt;22.5,"N",IF(M1041&lt;67.5,"NE",IF(M1041&lt;112.5,"E",IF(M1041&lt;157.5,"SE",IF(M1041&lt;202.5,"S",IF(M1041&lt;247.5,"SW",IF(M1041&lt;292.5,"W",IF(M1041&lt;337.5,"NW","N"))))))))))</f>
        <v>SE</v>
      </c>
      <c r="O1041" s="20" t="str">
        <f t="shared" si="300"/>
        <v>.</v>
      </c>
      <c r="P1041" s="20" t="str">
        <f t="shared" si="311"/>
        <v>.</v>
      </c>
      <c r="Q1041" s="21">
        <f t="shared" si="295"/>
        <v>0</v>
      </c>
      <c r="R1041" s="21">
        <f t="shared" si="296"/>
        <v>0</v>
      </c>
      <c r="S1041" s="8">
        <v>0</v>
      </c>
      <c r="T1041" s="21" t="s">
        <v>4</v>
      </c>
      <c r="U1041" s="21" t="str">
        <f t="shared" si="310"/>
        <v>.</v>
      </c>
      <c r="V1041" s="3" t="s">
        <v>8</v>
      </c>
      <c r="W1041" s="3">
        <v>0.2</v>
      </c>
      <c r="X1041" s="3" t="s">
        <v>221</v>
      </c>
      <c r="Y1041" s="14">
        <v>2</v>
      </c>
      <c r="Z1041" s="14">
        <v>1</v>
      </c>
      <c r="AA1041" s="14">
        <v>0</v>
      </c>
      <c r="AB1041" s="23">
        <f t="shared" si="312"/>
        <v>0</v>
      </c>
      <c r="AC1041" s="3" t="s">
        <v>350</v>
      </c>
      <c r="AD1041" s="25">
        <v>1</v>
      </c>
      <c r="AE1041" s="20">
        <f t="shared" si="301"/>
        <v>0</v>
      </c>
      <c r="AF1041" s="20">
        <f t="shared" si="302"/>
        <v>0</v>
      </c>
      <c r="AG1041" s="20">
        <f t="shared" si="308"/>
        <v>1</v>
      </c>
      <c r="AH1041" s="20">
        <f t="shared" si="303"/>
        <v>0</v>
      </c>
      <c r="AI1041" s="20">
        <f t="shared" si="304"/>
        <v>70.710678118654755</v>
      </c>
      <c r="AJ1041" s="20">
        <f t="shared" si="305"/>
        <v>-70.710678118654741</v>
      </c>
      <c r="AK1041" s="20">
        <f t="shared" si="306"/>
        <v>0</v>
      </c>
      <c r="AL1041" s="19">
        <v>100</v>
      </c>
      <c r="AM1041" s="23">
        <f t="shared" si="307"/>
        <v>30.48</v>
      </c>
      <c r="AN1041" s="19">
        <v>2.3561944901923448</v>
      </c>
    </row>
    <row r="1042" spans="1:40" ht="13.5" thickBot="1" x14ac:dyDescent="0.25">
      <c r="A1042" s="5">
        <v>42577</v>
      </c>
      <c r="B1042" s="3">
        <v>113</v>
      </c>
      <c r="C1042" s="26" t="s">
        <v>359</v>
      </c>
      <c r="D1042" s="6">
        <v>0.42499999999999999</v>
      </c>
      <c r="E1042" s="13">
        <v>10</v>
      </c>
      <c r="F1042" s="13">
        <f t="shared" si="297"/>
        <v>236.99999999999994</v>
      </c>
      <c r="G1042" s="3" t="s">
        <v>4</v>
      </c>
      <c r="H1042" s="3" t="s">
        <v>4</v>
      </c>
      <c r="I1042" s="3">
        <v>34.5</v>
      </c>
      <c r="J1042" s="20" t="str">
        <f t="shared" si="298"/>
        <v>.</v>
      </c>
      <c r="K1042" s="20" t="str">
        <f t="shared" si="299"/>
        <v>.</v>
      </c>
      <c r="L1042" s="20" t="str">
        <f t="shared" si="309"/>
        <v>.</v>
      </c>
      <c r="M1042" s="3">
        <v>135</v>
      </c>
      <c r="N1042" s="20" t="str">
        <f>IF(B1042=B1042, N1041, IF(M1042=".",".",IF(M1042&lt;22.5,"N",IF(M1042&lt;67.5,"NE",IF(M1042&lt;112.5,"E",IF(M1042&lt;157.5,"SE",IF(M1042&lt;202.5,"S",IF(M1042&lt;247.5,"SW",IF(M1042&lt;292.5,"W",IF(M1042&lt;337.5,"NW","N"))))))))))</f>
        <v>SE</v>
      </c>
      <c r="O1042" s="20" t="str">
        <f t="shared" si="300"/>
        <v>.</v>
      </c>
      <c r="P1042" s="20" t="str">
        <f t="shared" si="311"/>
        <v>.</v>
      </c>
      <c r="Q1042" s="21">
        <f t="shared" si="295"/>
        <v>0</v>
      </c>
      <c r="R1042" s="21">
        <f t="shared" si="296"/>
        <v>0</v>
      </c>
      <c r="S1042" s="8">
        <v>0</v>
      </c>
      <c r="T1042" s="21" t="s">
        <v>4</v>
      </c>
      <c r="U1042" s="21" t="str">
        <f t="shared" si="310"/>
        <v>.</v>
      </c>
      <c r="V1042" s="3" t="s">
        <v>8</v>
      </c>
      <c r="W1042" s="3">
        <v>3</v>
      </c>
      <c r="X1042" s="3" t="s">
        <v>224</v>
      </c>
      <c r="Y1042" s="14">
        <v>2</v>
      </c>
      <c r="Z1042" s="14">
        <v>1</v>
      </c>
      <c r="AA1042" s="14">
        <v>0</v>
      </c>
      <c r="AB1042" s="23">
        <f t="shared" si="312"/>
        <v>0</v>
      </c>
      <c r="AC1042" s="3" t="s">
        <v>350</v>
      </c>
      <c r="AD1042" s="25">
        <v>1</v>
      </c>
      <c r="AE1042" s="20">
        <f t="shared" si="301"/>
        <v>0</v>
      </c>
      <c r="AF1042" s="20">
        <f t="shared" si="302"/>
        <v>0</v>
      </c>
      <c r="AG1042" s="20">
        <f t="shared" si="308"/>
        <v>1</v>
      </c>
      <c r="AH1042" s="20">
        <f t="shared" si="303"/>
        <v>0</v>
      </c>
      <c r="AI1042" s="20">
        <f t="shared" si="304"/>
        <v>70.710678118654755</v>
      </c>
      <c r="AJ1042" s="20">
        <f t="shared" si="305"/>
        <v>-70.710678118654741</v>
      </c>
      <c r="AK1042" s="20">
        <f t="shared" si="306"/>
        <v>0</v>
      </c>
      <c r="AL1042" s="19">
        <v>100</v>
      </c>
      <c r="AM1042" s="23">
        <f t="shared" si="307"/>
        <v>30.48</v>
      </c>
      <c r="AN1042" s="19">
        <v>2.3561944901923448</v>
      </c>
    </row>
    <row r="1043" spans="1:40" ht="13.5" thickBot="1" x14ac:dyDescent="0.25">
      <c r="A1043" s="5">
        <v>42577</v>
      </c>
      <c r="B1043" s="3">
        <v>113</v>
      </c>
      <c r="C1043" s="26" t="s">
        <v>359</v>
      </c>
      <c r="D1043" s="6">
        <v>0.46527777777777773</v>
      </c>
      <c r="E1043" s="13">
        <v>11</v>
      </c>
      <c r="F1043" s="13">
        <f t="shared" si="297"/>
        <v>294.99999999999989</v>
      </c>
      <c r="G1043" s="3" t="s">
        <v>4</v>
      </c>
      <c r="H1043" s="3" t="s">
        <v>4</v>
      </c>
      <c r="I1043" s="3">
        <v>36.1</v>
      </c>
      <c r="J1043" s="20" t="str">
        <f t="shared" si="298"/>
        <v>.</v>
      </c>
      <c r="K1043" s="20" t="str">
        <f t="shared" si="299"/>
        <v>.</v>
      </c>
      <c r="L1043" s="20" t="str">
        <f t="shared" si="309"/>
        <v>.</v>
      </c>
      <c r="M1043" s="3">
        <v>135</v>
      </c>
      <c r="N1043" s="20" t="str">
        <f>IF(B1043=B1042, N1042, IF(M1043=".",".",IF(M1043&lt;22.5,"N",IF(M1043&lt;67.5,"NE",IF(M1043&lt;112.5,"E",IF(M1043&lt;157.5,"SE",IF(M1043&lt;202.5,"S",IF(M1043&lt;247.5,"SW",IF(M1043&lt;292.5,"W",IF(M1043&lt;337.5,"NW","N"))))))))))</f>
        <v>SE</v>
      </c>
      <c r="O1043" s="20" t="str">
        <f t="shared" si="300"/>
        <v>.</v>
      </c>
      <c r="P1043" s="20" t="str">
        <f t="shared" si="311"/>
        <v>.</v>
      </c>
      <c r="Q1043" s="21">
        <f t="shared" si="295"/>
        <v>0</v>
      </c>
      <c r="R1043" s="21">
        <f t="shared" si="296"/>
        <v>0</v>
      </c>
      <c r="S1043" s="8">
        <v>0</v>
      </c>
      <c r="T1043" s="21" t="s">
        <v>4</v>
      </c>
      <c r="U1043" s="21" t="str">
        <f t="shared" si="310"/>
        <v>.</v>
      </c>
      <c r="V1043" s="3" t="s">
        <v>8</v>
      </c>
      <c r="W1043" s="3">
        <v>2.1</v>
      </c>
      <c r="X1043" s="3" t="s">
        <v>224</v>
      </c>
      <c r="Y1043" s="14">
        <v>2</v>
      </c>
      <c r="Z1043" s="14">
        <v>1</v>
      </c>
      <c r="AA1043" s="14">
        <v>0</v>
      </c>
      <c r="AB1043" s="23">
        <f t="shared" si="312"/>
        <v>0</v>
      </c>
      <c r="AC1043" s="3" t="s">
        <v>350</v>
      </c>
      <c r="AD1043" s="25">
        <v>1</v>
      </c>
      <c r="AE1043" s="20">
        <f t="shared" si="301"/>
        <v>0</v>
      </c>
      <c r="AF1043" s="20">
        <f t="shared" si="302"/>
        <v>0</v>
      </c>
      <c r="AG1043" s="20">
        <f t="shared" si="308"/>
        <v>1</v>
      </c>
      <c r="AH1043" s="20">
        <f t="shared" si="303"/>
        <v>0</v>
      </c>
      <c r="AI1043" s="20">
        <f t="shared" si="304"/>
        <v>70.710678118654755</v>
      </c>
      <c r="AJ1043" s="20">
        <f t="shared" si="305"/>
        <v>-70.710678118654741</v>
      </c>
      <c r="AK1043" s="20">
        <f t="shared" si="306"/>
        <v>0</v>
      </c>
      <c r="AL1043" s="19">
        <v>100</v>
      </c>
      <c r="AM1043" s="23">
        <f t="shared" si="307"/>
        <v>30.48</v>
      </c>
      <c r="AN1043" s="19">
        <v>2.3561944901923448</v>
      </c>
    </row>
    <row r="1044" spans="1:40" ht="13.5" thickBot="1" x14ac:dyDescent="0.25">
      <c r="A1044" s="5">
        <v>42577</v>
      </c>
      <c r="B1044" s="3">
        <v>113</v>
      </c>
      <c r="C1044" s="26" t="s">
        <v>359</v>
      </c>
      <c r="D1044" s="6">
        <v>0.50694444444444442</v>
      </c>
      <c r="E1044" s="13">
        <v>12</v>
      </c>
      <c r="F1044" s="13">
        <f t="shared" si="297"/>
        <v>354.99999999999989</v>
      </c>
      <c r="G1044" s="3" t="s">
        <v>4</v>
      </c>
      <c r="H1044" s="3" t="s">
        <v>4</v>
      </c>
      <c r="I1044" s="3">
        <v>32.700000000000003</v>
      </c>
      <c r="J1044" s="20" t="str">
        <f t="shared" si="298"/>
        <v>.</v>
      </c>
      <c r="K1044" s="20" t="str">
        <f t="shared" si="299"/>
        <v>.</v>
      </c>
      <c r="L1044" s="20" t="str">
        <f t="shared" si="309"/>
        <v>.</v>
      </c>
      <c r="M1044" s="3">
        <v>135</v>
      </c>
      <c r="N1044" s="20" t="str">
        <f>IF(B1044=B1044, N1043, IF(M1044=".",".",IF(M1044&lt;22.5,"N",IF(M1044&lt;67.5,"NE",IF(M1044&lt;112.5,"E",IF(M1044&lt;157.5,"SE",IF(M1044&lt;202.5,"S",IF(M1044&lt;247.5,"SW",IF(M1044&lt;292.5,"W",IF(M1044&lt;337.5,"NW","N"))))))))))</f>
        <v>SE</v>
      </c>
      <c r="O1044" s="20" t="str">
        <f t="shared" si="300"/>
        <v>.</v>
      </c>
      <c r="P1044" s="20" t="str">
        <f t="shared" si="311"/>
        <v>.</v>
      </c>
      <c r="Q1044" s="21">
        <f t="shared" si="295"/>
        <v>0</v>
      </c>
      <c r="R1044" s="21">
        <f t="shared" si="296"/>
        <v>0</v>
      </c>
      <c r="S1044" s="8">
        <v>0</v>
      </c>
      <c r="T1044" s="21" t="s">
        <v>4</v>
      </c>
      <c r="U1044" s="21" t="str">
        <f t="shared" si="310"/>
        <v>.</v>
      </c>
      <c r="V1044" s="3" t="s">
        <v>8</v>
      </c>
      <c r="W1044" s="3">
        <v>0.4</v>
      </c>
      <c r="X1044" s="3" t="s">
        <v>4</v>
      </c>
      <c r="Y1044" s="14">
        <v>2</v>
      </c>
      <c r="Z1044" s="14">
        <v>1</v>
      </c>
      <c r="AA1044" s="14">
        <v>0</v>
      </c>
      <c r="AB1044" s="23">
        <f t="shared" si="312"/>
        <v>0</v>
      </c>
      <c r="AC1044" s="3" t="s">
        <v>350</v>
      </c>
      <c r="AD1044" s="25">
        <v>1</v>
      </c>
      <c r="AE1044" s="20">
        <f t="shared" si="301"/>
        <v>0</v>
      </c>
      <c r="AF1044" s="20">
        <f t="shared" si="302"/>
        <v>0</v>
      </c>
      <c r="AG1044" s="20">
        <f t="shared" si="308"/>
        <v>1</v>
      </c>
      <c r="AH1044" s="20">
        <f t="shared" si="303"/>
        <v>0</v>
      </c>
      <c r="AI1044" s="20">
        <f t="shared" si="304"/>
        <v>70.710678118654755</v>
      </c>
      <c r="AJ1044" s="20">
        <f t="shared" si="305"/>
        <v>-70.710678118654741</v>
      </c>
      <c r="AK1044" s="20">
        <f t="shared" si="306"/>
        <v>0</v>
      </c>
      <c r="AL1044" s="19">
        <v>100</v>
      </c>
      <c r="AM1044" s="23">
        <f t="shared" si="307"/>
        <v>30.48</v>
      </c>
      <c r="AN1044" s="19">
        <v>2.3561944901923448</v>
      </c>
    </row>
    <row r="1045" spans="1:40" ht="13.5" thickBot="1" x14ac:dyDescent="0.25">
      <c r="A1045" s="5">
        <v>42577</v>
      </c>
      <c r="B1045" s="3">
        <v>113</v>
      </c>
      <c r="C1045" s="26" t="s">
        <v>359</v>
      </c>
      <c r="D1045" s="6">
        <v>0.54791666666666672</v>
      </c>
      <c r="E1045" s="13">
        <v>13</v>
      </c>
      <c r="F1045" s="13">
        <f t="shared" si="297"/>
        <v>414</v>
      </c>
      <c r="G1045" s="3" t="s">
        <v>4</v>
      </c>
      <c r="H1045" s="3" t="s">
        <v>4</v>
      </c>
      <c r="I1045" s="3">
        <v>32.4</v>
      </c>
      <c r="J1045" s="20" t="str">
        <f t="shared" si="298"/>
        <v>.</v>
      </c>
      <c r="K1045" s="20" t="str">
        <f t="shared" si="299"/>
        <v>.</v>
      </c>
      <c r="L1045" s="20" t="str">
        <f t="shared" si="309"/>
        <v>.</v>
      </c>
      <c r="M1045" s="3">
        <v>135</v>
      </c>
      <c r="N1045" s="20" t="str">
        <f>IF(B1045=B1044, N1044, IF(M1045=".",".",IF(M1045&lt;22.5,"N",IF(M1045&lt;67.5,"NE",IF(M1045&lt;112.5,"E",IF(M1045&lt;157.5,"SE",IF(M1045&lt;202.5,"S",IF(M1045&lt;247.5,"SW",IF(M1045&lt;292.5,"W",IF(M1045&lt;337.5,"NW","N"))))))))))</f>
        <v>SE</v>
      </c>
      <c r="O1045" s="20" t="str">
        <f t="shared" si="300"/>
        <v>.</v>
      </c>
      <c r="P1045" s="20" t="str">
        <f t="shared" si="311"/>
        <v>.</v>
      </c>
      <c r="Q1045" s="21">
        <f t="shared" si="295"/>
        <v>0</v>
      </c>
      <c r="R1045" s="21">
        <f t="shared" si="296"/>
        <v>0</v>
      </c>
      <c r="S1045" s="8">
        <v>0</v>
      </c>
      <c r="T1045" s="21">
        <f>SQRT((AJ1045-AJ1038)^2+(AI1045-AI1038)^2)</f>
        <v>0</v>
      </c>
      <c r="U1045" s="21">
        <f t="shared" si="310"/>
        <v>0</v>
      </c>
      <c r="V1045" s="3" t="s">
        <v>8</v>
      </c>
      <c r="W1045" s="3">
        <v>2.6</v>
      </c>
      <c r="X1045" s="3" t="s">
        <v>224</v>
      </c>
      <c r="Y1045" s="14">
        <v>2</v>
      </c>
      <c r="Z1045" s="14">
        <v>1</v>
      </c>
      <c r="AA1045" s="14">
        <v>0</v>
      </c>
      <c r="AB1045" s="23">
        <f t="shared" si="312"/>
        <v>0</v>
      </c>
      <c r="AC1045" s="3" t="s">
        <v>350</v>
      </c>
      <c r="AD1045" s="25">
        <v>1</v>
      </c>
      <c r="AE1045" s="20">
        <f t="shared" si="301"/>
        <v>0</v>
      </c>
      <c r="AF1045" s="20">
        <f t="shared" si="302"/>
        <v>0</v>
      </c>
      <c r="AG1045" s="20">
        <f t="shared" si="308"/>
        <v>1</v>
      </c>
      <c r="AH1045" s="20">
        <f t="shared" si="303"/>
        <v>0</v>
      </c>
      <c r="AI1045" s="20">
        <f t="shared" si="304"/>
        <v>70.710678118654755</v>
      </c>
      <c r="AJ1045" s="20">
        <f t="shared" si="305"/>
        <v>-70.710678118654741</v>
      </c>
      <c r="AK1045" s="20">
        <f t="shared" si="306"/>
        <v>0</v>
      </c>
      <c r="AL1045" s="19">
        <v>100</v>
      </c>
      <c r="AM1045" s="23">
        <f t="shared" si="307"/>
        <v>30.48</v>
      </c>
      <c r="AN1045" s="19">
        <v>2.3561944901923448</v>
      </c>
    </row>
    <row r="1046" spans="1:40" ht="13.5" thickBot="1" x14ac:dyDescent="0.25">
      <c r="A1046" s="5">
        <v>42577</v>
      </c>
      <c r="B1046" s="3">
        <v>113</v>
      </c>
      <c r="C1046" s="26" t="s">
        <v>359</v>
      </c>
      <c r="D1046" s="6">
        <v>0.59166666666666667</v>
      </c>
      <c r="E1046" s="13">
        <v>14</v>
      </c>
      <c r="F1046" s="13">
        <f t="shared" si="297"/>
        <v>476.99999999999994</v>
      </c>
      <c r="G1046" s="3" t="s">
        <v>4</v>
      </c>
      <c r="H1046" s="3" t="s">
        <v>4</v>
      </c>
      <c r="I1046" s="3" t="s">
        <v>4</v>
      </c>
      <c r="J1046" s="20" t="str">
        <f t="shared" si="298"/>
        <v>.</v>
      </c>
      <c r="K1046" s="20" t="str">
        <f t="shared" si="299"/>
        <v>.</v>
      </c>
      <c r="L1046" s="20" t="str">
        <f t="shared" si="309"/>
        <v>.</v>
      </c>
      <c r="M1046" s="3" t="s">
        <v>4</v>
      </c>
      <c r="N1046" s="20" t="str">
        <f>IF(B1046=B1046, N1045, IF(M1046=".",".",IF(M1046&lt;22.5,"N",IF(M1046&lt;67.5,"NE",IF(M1046&lt;112.5,"E",IF(M1046&lt;157.5,"SE",IF(M1046&lt;202.5,"S",IF(M1046&lt;247.5,"SW",IF(M1046&lt;292.5,"W",IF(M1046&lt;337.5,"NW","N"))))))))))</f>
        <v>SE</v>
      </c>
      <c r="O1046" s="20" t="str">
        <f t="shared" si="300"/>
        <v>.</v>
      </c>
      <c r="P1046" s="20" t="str">
        <f t="shared" si="311"/>
        <v>.</v>
      </c>
      <c r="Q1046" s="21" t="str">
        <f t="shared" si="295"/>
        <v>.</v>
      </c>
      <c r="R1046" s="21" t="str">
        <f t="shared" si="296"/>
        <v>.</v>
      </c>
      <c r="S1046" s="8" t="s">
        <v>4</v>
      </c>
      <c r="T1046" s="21" t="s">
        <v>4</v>
      </c>
      <c r="U1046" s="21" t="str">
        <f t="shared" si="310"/>
        <v>.</v>
      </c>
      <c r="V1046" s="3" t="s">
        <v>4</v>
      </c>
      <c r="W1046" s="3" t="s">
        <v>4</v>
      </c>
      <c r="X1046" s="3" t="s">
        <v>67</v>
      </c>
      <c r="Y1046" s="14" t="s">
        <v>4</v>
      </c>
      <c r="Z1046" s="14" t="s">
        <v>4</v>
      </c>
      <c r="AA1046" s="14" t="s">
        <v>4</v>
      </c>
      <c r="AB1046" s="23" t="str">
        <f t="shared" si="312"/>
        <v>.</v>
      </c>
      <c r="AC1046" s="3" t="s">
        <v>350</v>
      </c>
      <c r="AD1046" s="25">
        <v>1</v>
      </c>
      <c r="AE1046" s="20" t="str">
        <f t="shared" si="301"/>
        <v>.</v>
      </c>
      <c r="AF1046" s="20" t="str">
        <f t="shared" si="302"/>
        <v>.</v>
      </c>
      <c r="AG1046" s="20" t="str">
        <f t="shared" si="308"/>
        <v>.</v>
      </c>
      <c r="AH1046" s="20" t="str">
        <f t="shared" si="303"/>
        <v>.</v>
      </c>
      <c r="AI1046" s="20" t="str">
        <f t="shared" si="304"/>
        <v>.</v>
      </c>
      <c r="AJ1046" s="20" t="str">
        <f t="shared" si="305"/>
        <v>.</v>
      </c>
      <c r="AK1046" s="20" t="str">
        <f t="shared" si="306"/>
        <v>.</v>
      </c>
      <c r="AL1046" s="19" t="s">
        <v>4</v>
      </c>
      <c r="AM1046" s="23" t="str">
        <f t="shared" si="307"/>
        <v>.</v>
      </c>
      <c r="AN1046" s="19" t="s">
        <v>4</v>
      </c>
    </row>
    <row r="1047" spans="1:40" ht="13.5" thickBot="1" x14ac:dyDescent="0.25">
      <c r="A1047" s="5">
        <v>42577</v>
      </c>
      <c r="B1047" s="3">
        <v>113</v>
      </c>
      <c r="C1047" s="26" t="s">
        <v>359</v>
      </c>
      <c r="D1047" s="6">
        <v>0.63194444444444442</v>
      </c>
      <c r="E1047" s="13">
        <v>15</v>
      </c>
      <c r="F1047" s="13">
        <f t="shared" si="297"/>
        <v>534.99999999999989</v>
      </c>
      <c r="G1047" s="3" t="s">
        <v>4</v>
      </c>
      <c r="H1047" s="3" t="s">
        <v>4</v>
      </c>
      <c r="I1047" s="3" t="s">
        <v>4</v>
      </c>
      <c r="J1047" s="20" t="str">
        <f t="shared" si="298"/>
        <v>.</v>
      </c>
      <c r="K1047" s="20" t="str">
        <f t="shared" si="299"/>
        <v>.</v>
      </c>
      <c r="L1047" s="20" t="str">
        <f t="shared" si="309"/>
        <v>.</v>
      </c>
      <c r="M1047" s="3" t="s">
        <v>4</v>
      </c>
      <c r="N1047" s="20" t="str">
        <f>IF(B1047=B1046, N1046, IF(M1047=".",".",IF(M1047&lt;22.5,"N",IF(M1047&lt;67.5,"NE",IF(M1047&lt;112.5,"E",IF(M1047&lt;157.5,"SE",IF(M1047&lt;202.5,"S",IF(M1047&lt;247.5,"SW",IF(M1047&lt;292.5,"W",IF(M1047&lt;337.5,"NW","N"))))))))))</f>
        <v>SE</v>
      </c>
      <c r="O1047" s="20" t="str">
        <f t="shared" si="300"/>
        <v>.</v>
      </c>
      <c r="P1047" s="20" t="str">
        <f t="shared" si="311"/>
        <v>.</v>
      </c>
      <c r="Q1047" s="21" t="str">
        <f t="shared" si="295"/>
        <v>.</v>
      </c>
      <c r="R1047" s="21" t="str">
        <f t="shared" si="296"/>
        <v>.</v>
      </c>
      <c r="S1047" s="8" t="s">
        <v>4</v>
      </c>
      <c r="T1047" s="21" t="s">
        <v>4</v>
      </c>
      <c r="U1047" s="21" t="str">
        <f t="shared" si="310"/>
        <v>.</v>
      </c>
      <c r="V1047" s="3" t="s">
        <v>4</v>
      </c>
      <c r="W1047" s="3" t="s">
        <v>4</v>
      </c>
      <c r="X1047" s="3" t="s">
        <v>146</v>
      </c>
      <c r="Y1047" s="14" t="s">
        <v>4</v>
      </c>
      <c r="Z1047" s="14" t="s">
        <v>4</v>
      </c>
      <c r="AA1047" s="14" t="s">
        <v>4</v>
      </c>
      <c r="AB1047" s="23" t="str">
        <f t="shared" si="312"/>
        <v>.</v>
      </c>
      <c r="AC1047" s="3" t="s">
        <v>350</v>
      </c>
      <c r="AD1047" s="25">
        <v>1</v>
      </c>
      <c r="AE1047" s="20" t="str">
        <f t="shared" si="301"/>
        <v>.</v>
      </c>
      <c r="AF1047" s="20" t="str">
        <f t="shared" si="302"/>
        <v>.</v>
      </c>
      <c r="AG1047" s="20" t="str">
        <f t="shared" si="308"/>
        <v>.</v>
      </c>
      <c r="AH1047" s="20" t="str">
        <f t="shared" si="303"/>
        <v>.</v>
      </c>
      <c r="AI1047" s="20" t="str">
        <f t="shared" si="304"/>
        <v>.</v>
      </c>
      <c r="AJ1047" s="20" t="str">
        <f t="shared" si="305"/>
        <v>.</v>
      </c>
      <c r="AK1047" s="20" t="str">
        <f t="shared" si="306"/>
        <v>.</v>
      </c>
      <c r="AL1047" s="19" t="s">
        <v>4</v>
      </c>
      <c r="AM1047" s="23" t="str">
        <f t="shared" si="307"/>
        <v>.</v>
      </c>
      <c r="AN1047" s="19" t="s">
        <v>4</v>
      </c>
    </row>
    <row r="1048" spans="1:40" ht="13.5" thickBot="1" x14ac:dyDescent="0.25">
      <c r="A1048" s="5">
        <v>42577</v>
      </c>
      <c r="B1048" s="3">
        <v>113</v>
      </c>
      <c r="C1048" s="26" t="s">
        <v>359</v>
      </c>
      <c r="D1048" s="6">
        <v>0.67013888888888884</v>
      </c>
      <c r="E1048" s="13">
        <v>16</v>
      </c>
      <c r="F1048" s="13">
        <f t="shared" si="297"/>
        <v>589.99999999999989</v>
      </c>
      <c r="G1048" s="3" t="s">
        <v>4</v>
      </c>
      <c r="H1048" s="3" t="s">
        <v>4</v>
      </c>
      <c r="I1048" s="3" t="s">
        <v>4</v>
      </c>
      <c r="J1048" s="20" t="str">
        <f t="shared" si="298"/>
        <v>.</v>
      </c>
      <c r="K1048" s="20" t="str">
        <f t="shared" si="299"/>
        <v>.</v>
      </c>
      <c r="L1048" s="20" t="str">
        <f t="shared" si="309"/>
        <v>.</v>
      </c>
      <c r="M1048" s="3" t="s">
        <v>4</v>
      </c>
      <c r="N1048" s="20" t="str">
        <f>IF(B1048=B1048, N1047, IF(M1048=".",".",IF(M1048&lt;22.5,"N",IF(M1048&lt;67.5,"NE",IF(M1048&lt;112.5,"E",IF(M1048&lt;157.5,"SE",IF(M1048&lt;202.5,"S",IF(M1048&lt;247.5,"SW",IF(M1048&lt;292.5,"W",IF(M1048&lt;337.5,"NW","N"))))))))))</f>
        <v>SE</v>
      </c>
      <c r="O1048" s="20" t="str">
        <f t="shared" si="300"/>
        <v>.</v>
      </c>
      <c r="P1048" s="20" t="str">
        <f t="shared" si="311"/>
        <v>.</v>
      </c>
      <c r="Q1048" s="21" t="str">
        <f t="shared" si="295"/>
        <v>.</v>
      </c>
      <c r="R1048" s="21" t="str">
        <f t="shared" si="296"/>
        <v>.</v>
      </c>
      <c r="S1048" s="8" t="s">
        <v>4</v>
      </c>
      <c r="T1048" s="21" t="s">
        <v>4</v>
      </c>
      <c r="U1048" s="21" t="str">
        <f t="shared" si="310"/>
        <v>.</v>
      </c>
      <c r="V1048" s="3" t="s">
        <v>4</v>
      </c>
      <c r="W1048" s="3" t="s">
        <v>4</v>
      </c>
      <c r="X1048" s="3" t="s">
        <v>43</v>
      </c>
      <c r="Y1048" s="14">
        <v>0</v>
      </c>
      <c r="Z1048" s="14">
        <v>0</v>
      </c>
      <c r="AA1048" s="14">
        <v>1</v>
      </c>
      <c r="AB1048" s="23">
        <f t="shared" si="312"/>
        <v>1</v>
      </c>
      <c r="AC1048" s="3" t="s">
        <v>350</v>
      </c>
      <c r="AD1048" s="25">
        <v>1</v>
      </c>
      <c r="AE1048" s="20" t="str">
        <f t="shared" si="301"/>
        <v>.</v>
      </c>
      <c r="AF1048" s="20" t="str">
        <f t="shared" si="302"/>
        <v>.</v>
      </c>
      <c r="AG1048" s="20" t="str">
        <f t="shared" si="308"/>
        <v>.</v>
      </c>
      <c r="AH1048" s="20" t="str">
        <f t="shared" si="303"/>
        <v>.</v>
      </c>
      <c r="AI1048" s="20" t="str">
        <f t="shared" si="304"/>
        <v>.</v>
      </c>
      <c r="AJ1048" s="20" t="str">
        <f t="shared" si="305"/>
        <v>.</v>
      </c>
      <c r="AK1048" s="20" t="str">
        <f t="shared" si="306"/>
        <v>.</v>
      </c>
      <c r="AL1048" s="19" t="s">
        <v>4</v>
      </c>
      <c r="AM1048" s="23" t="str">
        <f t="shared" si="307"/>
        <v>.</v>
      </c>
      <c r="AN1048" s="19" t="s">
        <v>4</v>
      </c>
    </row>
    <row r="1049" spans="1:40" ht="13.5" thickBot="1" x14ac:dyDescent="0.25">
      <c r="A1049" s="5">
        <v>42577</v>
      </c>
      <c r="B1049" s="3">
        <v>114</v>
      </c>
      <c r="C1049" s="26" t="s">
        <v>358</v>
      </c>
      <c r="D1049" s="6">
        <v>0.26250000000000001</v>
      </c>
      <c r="E1049" s="13">
        <v>6</v>
      </c>
      <c r="F1049" s="13">
        <f t="shared" si="297"/>
        <v>0</v>
      </c>
      <c r="G1049" s="3">
        <v>16</v>
      </c>
      <c r="H1049" s="3" t="s">
        <v>366</v>
      </c>
      <c r="I1049" s="3">
        <v>18.5</v>
      </c>
      <c r="J1049" s="20" t="str">
        <f t="shared" si="298"/>
        <v>.</v>
      </c>
      <c r="K1049" s="20" t="str">
        <f t="shared" si="299"/>
        <v>.</v>
      </c>
      <c r="L1049" s="20" t="str">
        <f t="shared" si="309"/>
        <v>.</v>
      </c>
      <c r="M1049" s="3">
        <v>226</v>
      </c>
      <c r="N1049" s="20" t="str">
        <f>IF(B1049=B1048, N1048, IF(M1049=".",".",IF(M1049&lt;22.5,"N",IF(M1049&lt;67.5,"NE",IF(M1049&lt;112.5,"E",IF(M1049&lt;157.5,"SE",IF(M1049&lt;202.5,"S",IF(M1049&lt;247.5,"SW",IF(M1049&lt;292.5,"W",IF(M1049&lt;337.5,"NW","N"))))))))))</f>
        <v>SW</v>
      </c>
      <c r="O1049" s="20" t="str">
        <f t="shared" si="300"/>
        <v>.</v>
      </c>
      <c r="P1049" s="20" t="str">
        <f t="shared" si="311"/>
        <v>.</v>
      </c>
      <c r="Q1049" s="21">
        <f t="shared" si="295"/>
        <v>0</v>
      </c>
      <c r="R1049" s="21">
        <f t="shared" si="296"/>
        <v>0</v>
      </c>
      <c r="S1049" s="8">
        <v>1</v>
      </c>
      <c r="T1049" s="21" t="s">
        <v>4</v>
      </c>
      <c r="U1049" s="21" t="str">
        <f t="shared" si="310"/>
        <v>.</v>
      </c>
      <c r="V1049" s="3" t="s">
        <v>206</v>
      </c>
      <c r="W1049" s="3">
        <v>0</v>
      </c>
      <c r="X1049" s="3" t="s">
        <v>4</v>
      </c>
      <c r="Y1049" s="14">
        <v>2</v>
      </c>
      <c r="Z1049" s="14">
        <v>1</v>
      </c>
      <c r="AA1049" s="14">
        <v>0</v>
      </c>
      <c r="AB1049" s="23">
        <f t="shared" si="312"/>
        <v>0</v>
      </c>
      <c r="AC1049" s="3" t="s">
        <v>351</v>
      </c>
      <c r="AD1049" s="25">
        <v>0</v>
      </c>
      <c r="AE1049" s="20" t="str">
        <f t="shared" si="301"/>
        <v>.</v>
      </c>
      <c r="AF1049" s="20" t="str">
        <f t="shared" si="302"/>
        <v>.</v>
      </c>
      <c r="AG1049" s="20" t="str">
        <f t="shared" si="308"/>
        <v>.</v>
      </c>
      <c r="AH1049" s="20" t="str">
        <f t="shared" si="303"/>
        <v>.</v>
      </c>
      <c r="AI1049" s="20">
        <f t="shared" si="304"/>
        <v>-78.408038236912986</v>
      </c>
      <c r="AJ1049" s="20">
        <f t="shared" si="305"/>
        <v>-75.717762380030706</v>
      </c>
      <c r="AK1049" s="20" t="str">
        <f t="shared" si="306"/>
        <v>.</v>
      </c>
      <c r="AL1049" s="19">
        <v>109</v>
      </c>
      <c r="AM1049" s="23">
        <f t="shared" si="307"/>
        <v>33.223199999999999</v>
      </c>
      <c r="AN1049" s="19">
        <v>3.9444441095071849</v>
      </c>
    </row>
    <row r="1050" spans="1:40" ht="13.5" thickBot="1" x14ac:dyDescent="0.25">
      <c r="A1050" s="5">
        <v>42577</v>
      </c>
      <c r="B1050" s="3">
        <v>114</v>
      </c>
      <c r="C1050" s="26" t="s">
        <v>358</v>
      </c>
      <c r="D1050" s="6">
        <v>0.29930555555555555</v>
      </c>
      <c r="E1050" s="13">
        <v>7</v>
      </c>
      <c r="F1050" s="13">
        <f t="shared" si="297"/>
        <v>52.999999999999972</v>
      </c>
      <c r="G1050" s="3">
        <v>22.9</v>
      </c>
      <c r="H1050" s="3" t="s">
        <v>365</v>
      </c>
      <c r="I1050" s="3">
        <v>23.7</v>
      </c>
      <c r="J1050" s="20" t="str">
        <f t="shared" si="298"/>
        <v>.</v>
      </c>
      <c r="K1050" s="20" t="str">
        <f t="shared" si="299"/>
        <v>.</v>
      </c>
      <c r="L1050" s="20" t="str">
        <f t="shared" si="309"/>
        <v>.</v>
      </c>
      <c r="M1050" s="3">
        <v>226</v>
      </c>
      <c r="N1050" s="20" t="str">
        <f>IF(B1050=B1050, N1049, IF(M1050=".",".",IF(M1050&lt;22.5,"N",IF(M1050&lt;67.5,"NE",IF(M1050&lt;112.5,"E",IF(M1050&lt;157.5,"SE",IF(M1050&lt;202.5,"S",IF(M1050&lt;247.5,"SW",IF(M1050&lt;292.5,"W",IF(M1050&lt;337.5,"NW","N"))))))))))</f>
        <v>SW</v>
      </c>
      <c r="O1050" s="20" t="str">
        <f t="shared" si="300"/>
        <v>.</v>
      </c>
      <c r="P1050" s="20" t="str">
        <f t="shared" si="311"/>
        <v>.</v>
      </c>
      <c r="Q1050" s="21">
        <f t="shared" si="295"/>
        <v>0</v>
      </c>
      <c r="R1050" s="21">
        <f t="shared" si="296"/>
        <v>0</v>
      </c>
      <c r="S1050" s="8">
        <v>1</v>
      </c>
      <c r="T1050" s="21" t="s">
        <v>4</v>
      </c>
      <c r="U1050" s="21" t="str">
        <f t="shared" si="310"/>
        <v>.</v>
      </c>
      <c r="V1050" s="3" t="s">
        <v>6</v>
      </c>
      <c r="W1050" s="3">
        <v>0</v>
      </c>
      <c r="X1050" s="3" t="s">
        <v>4</v>
      </c>
      <c r="Y1050" s="14">
        <v>2</v>
      </c>
      <c r="Z1050" s="14">
        <v>1</v>
      </c>
      <c r="AA1050" s="14">
        <v>0</v>
      </c>
      <c r="AB1050" s="23">
        <f t="shared" si="312"/>
        <v>0</v>
      </c>
      <c r="AC1050" s="3" t="s">
        <v>351</v>
      </c>
      <c r="AD1050" s="25">
        <v>0</v>
      </c>
      <c r="AE1050" s="20">
        <f t="shared" si="301"/>
        <v>0</v>
      </c>
      <c r="AF1050" s="20">
        <f t="shared" si="302"/>
        <v>0</v>
      </c>
      <c r="AG1050" s="20">
        <f t="shared" si="308"/>
        <v>1</v>
      </c>
      <c r="AH1050" s="20">
        <f t="shared" si="303"/>
        <v>0</v>
      </c>
      <c r="AI1050" s="20">
        <f t="shared" si="304"/>
        <v>-78.408038236912986</v>
      </c>
      <c r="AJ1050" s="20">
        <f t="shared" si="305"/>
        <v>-75.717762380030706</v>
      </c>
      <c r="AK1050" s="20">
        <f t="shared" si="306"/>
        <v>0</v>
      </c>
      <c r="AL1050" s="19">
        <v>109</v>
      </c>
      <c r="AM1050" s="23">
        <f t="shared" si="307"/>
        <v>33.223199999999999</v>
      </c>
      <c r="AN1050" s="19">
        <v>3.9444441095071849</v>
      </c>
    </row>
    <row r="1051" spans="1:40" ht="13.5" thickBot="1" x14ac:dyDescent="0.25">
      <c r="A1051" s="5">
        <v>42577</v>
      </c>
      <c r="B1051" s="3">
        <v>114</v>
      </c>
      <c r="C1051" s="26" t="s">
        <v>358</v>
      </c>
      <c r="D1051" s="6">
        <v>0.36736111111111108</v>
      </c>
      <c r="E1051" s="13">
        <v>8</v>
      </c>
      <c r="F1051" s="13">
        <f t="shared" si="297"/>
        <v>150.99999999999994</v>
      </c>
      <c r="G1051" s="3">
        <v>30.8</v>
      </c>
      <c r="H1051" s="3" t="s">
        <v>365</v>
      </c>
      <c r="I1051" s="3">
        <v>29.8</v>
      </c>
      <c r="J1051" s="20">
        <f t="shared" si="298"/>
        <v>2.8458315960834084</v>
      </c>
      <c r="K1051" s="20">
        <f t="shared" si="299"/>
        <v>196.94586033944188</v>
      </c>
      <c r="L1051" s="20">
        <f>((K1051-MOD(M1050+180,360)))</f>
        <v>150.94586033944188</v>
      </c>
      <c r="M1051" s="3">
        <v>222</v>
      </c>
      <c r="N1051" s="20" t="str">
        <f>IF(B1051=B1050, N1050, IF(M1051=".",".",IF(M1051&lt;22.5,"N",IF(M1051&lt;67.5,"NE",IF(M1051&lt;112.5,"E",IF(M1051&lt;157.5,"SE",IF(M1051&lt;202.5,"S",IF(M1051&lt;247.5,"SW",IF(M1051&lt;292.5,"W",IF(M1051&lt;337.5,"NW","N"))))))))))</f>
        <v>SW</v>
      </c>
      <c r="O1051" s="20" t="str">
        <f t="shared" si="300"/>
        <v>S</v>
      </c>
      <c r="P1051" s="20">
        <f t="shared" si="311"/>
        <v>5</v>
      </c>
      <c r="Q1051" s="21">
        <f t="shared" si="295"/>
        <v>17.954933317052141</v>
      </c>
      <c r="R1051" s="21">
        <f t="shared" si="296"/>
        <v>17.954933317052141</v>
      </c>
      <c r="S1051" s="8">
        <v>1</v>
      </c>
      <c r="T1051" s="21" t="s">
        <v>4</v>
      </c>
      <c r="U1051" s="21" t="str">
        <f t="shared" si="310"/>
        <v>.</v>
      </c>
      <c r="V1051" s="3" t="s">
        <v>27</v>
      </c>
      <c r="W1051" s="3">
        <v>2.4</v>
      </c>
      <c r="X1051" s="3" t="s">
        <v>4</v>
      </c>
      <c r="Y1051" s="14">
        <v>2</v>
      </c>
      <c r="Z1051" s="14">
        <v>1</v>
      </c>
      <c r="AA1051" s="14">
        <v>0</v>
      </c>
      <c r="AB1051" s="23">
        <f t="shared" si="312"/>
        <v>0</v>
      </c>
      <c r="AC1051" s="3" t="s">
        <v>351</v>
      </c>
      <c r="AD1051" s="25">
        <v>0</v>
      </c>
      <c r="AE1051" s="20">
        <f t="shared" si="301"/>
        <v>-17.175340804643568</v>
      </c>
      <c r="AF1051" s="20">
        <f t="shared" si="302"/>
        <v>-17.175340804643568</v>
      </c>
      <c r="AG1051" s="20">
        <f t="shared" si="308"/>
        <v>1</v>
      </c>
      <c r="AH1051" s="20">
        <f t="shared" si="303"/>
        <v>17.954933317052141</v>
      </c>
      <c r="AI1051" s="20">
        <f t="shared" si="304"/>
        <v>-83.641325794857281</v>
      </c>
      <c r="AJ1051" s="20">
        <f t="shared" si="305"/>
        <v>-92.893103184674274</v>
      </c>
      <c r="AK1051" s="20">
        <f t="shared" si="306"/>
        <v>-5.2332875579442941</v>
      </c>
      <c r="AL1051" s="19">
        <v>125</v>
      </c>
      <c r="AM1051" s="23">
        <f t="shared" si="307"/>
        <v>38.1</v>
      </c>
      <c r="AN1051" s="19">
        <v>3.8746309394274117</v>
      </c>
    </row>
    <row r="1052" spans="1:40" ht="13.5" thickBot="1" x14ac:dyDescent="0.25">
      <c r="A1052" s="5">
        <v>42577</v>
      </c>
      <c r="B1052" s="3">
        <v>114</v>
      </c>
      <c r="C1052" s="26" t="s">
        <v>358</v>
      </c>
      <c r="D1052" s="6">
        <v>0.3840277777777778</v>
      </c>
      <c r="E1052" s="13">
        <v>9</v>
      </c>
      <c r="F1052" s="13">
        <f t="shared" si="297"/>
        <v>175.00000000000003</v>
      </c>
      <c r="G1052" s="3">
        <v>41.7</v>
      </c>
      <c r="H1052" s="3" t="s">
        <v>365</v>
      </c>
      <c r="I1052" s="3">
        <v>32.299999999999997</v>
      </c>
      <c r="J1052" s="20">
        <f t="shared" si="298"/>
        <v>1.0447074407927626</v>
      </c>
      <c r="K1052" s="20">
        <f t="shared" si="299"/>
        <v>300.14267281666139</v>
      </c>
      <c r="L1052" s="20">
        <f t="shared" si="309"/>
        <v>103.19681247721951</v>
      </c>
      <c r="M1052" s="3">
        <v>224</v>
      </c>
      <c r="N1052" s="20" t="str">
        <f>IF(B1052=B1051, N1051, IF(M1052=".",".",IF(M1052&lt;22.5,"N",IF(M1052&lt;67.5,"NE",IF(M1052&lt;112.5,"E",IF(M1052&lt;157.5,"SE",IF(M1052&lt;202.5,"S",IF(M1052&lt;247.5,"SW",IF(M1052&lt;292.5,"W",IF(M1052&lt;337.5,"NW","N"))))))))))</f>
        <v>SW</v>
      </c>
      <c r="O1052" s="20" t="str">
        <f t="shared" si="300"/>
        <v>NW</v>
      </c>
      <c r="P1052" s="20">
        <f t="shared" si="311"/>
        <v>8</v>
      </c>
      <c r="Q1052" s="21">
        <f t="shared" si="295"/>
        <v>4.4932114237463381</v>
      </c>
      <c r="R1052" s="21">
        <f t="shared" si="296"/>
        <v>22.44814474079848</v>
      </c>
      <c r="S1052" s="8">
        <v>1</v>
      </c>
      <c r="T1052" s="21" t="s">
        <v>4</v>
      </c>
      <c r="U1052" s="21" t="str">
        <f t="shared" si="310"/>
        <v>.</v>
      </c>
      <c r="V1052" s="3" t="s">
        <v>27</v>
      </c>
      <c r="W1052" s="3">
        <v>2</v>
      </c>
      <c r="X1052" s="3" t="s">
        <v>4</v>
      </c>
      <c r="Y1052" s="14">
        <v>2</v>
      </c>
      <c r="Z1052" s="14">
        <v>1</v>
      </c>
      <c r="AA1052" s="14">
        <v>0</v>
      </c>
      <c r="AB1052" s="23">
        <f t="shared" si="312"/>
        <v>0</v>
      </c>
      <c r="AC1052" s="3" t="s">
        <v>351</v>
      </c>
      <c r="AD1052" s="25">
        <v>0</v>
      </c>
      <c r="AE1052" s="20">
        <f t="shared" si="301"/>
        <v>2.2562883420042397</v>
      </c>
      <c r="AF1052" s="20">
        <f t="shared" si="302"/>
        <v>2.2562883420042397</v>
      </c>
      <c r="AG1052" s="20">
        <f t="shared" si="308"/>
        <v>1</v>
      </c>
      <c r="AH1052" s="20">
        <f t="shared" si="303"/>
        <v>4.4932114237463381</v>
      </c>
      <c r="AI1052" s="20">
        <f t="shared" si="304"/>
        <v>-87.526954677833672</v>
      </c>
      <c r="AJ1052" s="20">
        <f t="shared" si="305"/>
        <v>-90.636814842670034</v>
      </c>
      <c r="AK1052" s="20">
        <f t="shared" si="306"/>
        <v>-3.8856288829763912</v>
      </c>
      <c r="AL1052" s="19">
        <v>126</v>
      </c>
      <c r="AM1052" s="23">
        <f t="shared" si="307"/>
        <v>38.404800000000002</v>
      </c>
      <c r="AN1052" s="19">
        <v>3.9095375244672983</v>
      </c>
    </row>
    <row r="1053" spans="1:40" ht="13.5" thickBot="1" x14ac:dyDescent="0.25">
      <c r="A1053" s="5">
        <v>42577</v>
      </c>
      <c r="B1053" s="3">
        <v>114</v>
      </c>
      <c r="C1053" s="26" t="s">
        <v>358</v>
      </c>
      <c r="D1053" s="6">
        <v>0.4284722222222222</v>
      </c>
      <c r="E1053" s="13">
        <v>10</v>
      </c>
      <c r="F1053" s="13">
        <f t="shared" si="297"/>
        <v>238.99999999999994</v>
      </c>
      <c r="G1053" s="3">
        <v>52.6</v>
      </c>
      <c r="H1053" s="3" t="s">
        <v>365</v>
      </c>
      <c r="I1053" s="3">
        <v>33.299999999999997</v>
      </c>
      <c r="J1053" s="20">
        <f t="shared" si="298"/>
        <v>2.4165417117607348</v>
      </c>
      <c r="K1053" s="20">
        <f t="shared" si="299"/>
        <v>138.45764110120959</v>
      </c>
      <c r="L1053" s="20">
        <f t="shared" si="309"/>
        <v>-161.6850317154518</v>
      </c>
      <c r="M1053" s="3">
        <v>220</v>
      </c>
      <c r="N1053" s="20" t="str">
        <f>IF(B1053=B1053, N1052, IF(M1053=".",".",IF(M1053&lt;22.5,"N",IF(M1053&lt;67.5,"NE",IF(M1053&lt;112.5,"E",IF(M1053&lt;157.5,"SE",IF(M1053&lt;202.5,"S",IF(M1053&lt;247.5,"SW",IF(M1053&lt;292.5,"W",IF(M1053&lt;337.5,"NW","N"))))))))))</f>
        <v>SW</v>
      </c>
      <c r="O1053" s="20" t="str">
        <f t="shared" si="300"/>
        <v>SE</v>
      </c>
      <c r="P1053" s="20">
        <f t="shared" si="311"/>
        <v>4</v>
      </c>
      <c r="Q1053" s="21">
        <f t="shared" si="295"/>
        <v>8.8859515801395847</v>
      </c>
      <c r="R1053" s="21">
        <f t="shared" si="296"/>
        <v>31.334096320938066</v>
      </c>
      <c r="S1053" s="8">
        <v>1</v>
      </c>
      <c r="T1053" s="21" t="s">
        <v>4</v>
      </c>
      <c r="U1053" s="21" t="str">
        <f t="shared" si="310"/>
        <v>.</v>
      </c>
      <c r="V1053" s="3" t="s">
        <v>6</v>
      </c>
      <c r="W1053" s="3">
        <v>2.8</v>
      </c>
      <c r="X1053" s="3" t="s">
        <v>43</v>
      </c>
      <c r="Y1053" s="14">
        <v>0</v>
      </c>
      <c r="Z1053" s="14">
        <v>0</v>
      </c>
      <c r="AA1053" s="14">
        <v>1</v>
      </c>
      <c r="AB1053" s="23">
        <f t="shared" si="312"/>
        <v>1</v>
      </c>
      <c r="AC1053" s="3" t="s">
        <v>351</v>
      </c>
      <c r="AD1053" s="25">
        <v>0</v>
      </c>
      <c r="AE1053" s="20">
        <f t="shared" si="301"/>
        <v>-6.6508294334401796</v>
      </c>
      <c r="AF1053" s="20">
        <f t="shared" si="302"/>
        <v>-6.6508294334401796</v>
      </c>
      <c r="AG1053" s="20">
        <f t="shared" si="308"/>
        <v>1</v>
      </c>
      <c r="AH1053" s="20">
        <f t="shared" si="303"/>
        <v>8.8859515801395847</v>
      </c>
      <c r="AI1053" s="20">
        <f t="shared" si="304"/>
        <v>-81.634026430190488</v>
      </c>
      <c r="AJ1053" s="20">
        <f t="shared" si="305"/>
        <v>-97.287644276110214</v>
      </c>
      <c r="AK1053" s="20">
        <f t="shared" si="306"/>
        <v>5.8929282476431837</v>
      </c>
      <c r="AL1053" s="19">
        <v>127</v>
      </c>
      <c r="AM1053" s="23">
        <f t="shared" si="307"/>
        <v>38.709600000000002</v>
      </c>
      <c r="AN1053" s="19">
        <v>3.839724354387525</v>
      </c>
    </row>
    <row r="1054" spans="1:40" ht="13.5" thickBot="1" x14ac:dyDescent="0.25">
      <c r="A1054" s="5">
        <v>42577</v>
      </c>
      <c r="B1054" s="3">
        <v>114</v>
      </c>
      <c r="C1054" s="26" t="s">
        <v>358</v>
      </c>
      <c r="D1054" s="6">
        <v>0.47152777777777777</v>
      </c>
      <c r="E1054" s="13">
        <v>11</v>
      </c>
      <c r="F1054" s="13">
        <f t="shared" si="297"/>
        <v>300.99999999999994</v>
      </c>
      <c r="G1054" s="3">
        <v>49.8</v>
      </c>
      <c r="H1054" s="3" t="s">
        <v>365</v>
      </c>
      <c r="I1054" s="3">
        <v>34.299999999999997</v>
      </c>
      <c r="J1054" s="20" t="str">
        <f t="shared" si="298"/>
        <v>.</v>
      </c>
      <c r="K1054" s="20" t="str">
        <f t="shared" si="299"/>
        <v>.</v>
      </c>
      <c r="L1054" s="20" t="str">
        <f t="shared" si="309"/>
        <v>.</v>
      </c>
      <c r="M1054" s="3">
        <v>220</v>
      </c>
      <c r="N1054" s="20" t="str">
        <f>IF(B1054=B1053, N1053, IF(M1054=".",".",IF(M1054&lt;22.5,"N",IF(M1054&lt;67.5,"NE",IF(M1054&lt;112.5,"E",IF(M1054&lt;157.5,"SE",IF(M1054&lt;202.5,"S",IF(M1054&lt;247.5,"SW",IF(M1054&lt;292.5,"W",IF(M1054&lt;337.5,"NW","N"))))))))))</f>
        <v>SW</v>
      </c>
      <c r="O1054" s="20" t="str">
        <f t="shared" si="300"/>
        <v>.</v>
      </c>
      <c r="P1054" s="20" t="str">
        <f t="shared" si="311"/>
        <v>.</v>
      </c>
      <c r="Q1054" s="21">
        <f t="shared" si="295"/>
        <v>0</v>
      </c>
      <c r="R1054" s="21">
        <f t="shared" si="296"/>
        <v>31.334096320938066</v>
      </c>
      <c r="S1054" s="8">
        <v>1</v>
      </c>
      <c r="T1054" s="21" t="s">
        <v>4</v>
      </c>
      <c r="U1054" s="21" t="str">
        <f t="shared" si="310"/>
        <v>.</v>
      </c>
      <c r="V1054" s="3" t="s">
        <v>6</v>
      </c>
      <c r="W1054" s="3">
        <v>2</v>
      </c>
      <c r="X1054" s="3" t="s">
        <v>43</v>
      </c>
      <c r="Y1054" s="14">
        <v>0</v>
      </c>
      <c r="Z1054" s="14">
        <v>0</v>
      </c>
      <c r="AA1054" s="14">
        <v>1</v>
      </c>
      <c r="AB1054" s="23" t="str">
        <f t="shared" si="312"/>
        <v>.</v>
      </c>
      <c r="AC1054" s="3" t="s">
        <v>351</v>
      </c>
      <c r="AD1054" s="25">
        <v>0</v>
      </c>
      <c r="AE1054" s="20">
        <f t="shared" si="301"/>
        <v>0</v>
      </c>
      <c r="AF1054" s="20">
        <f t="shared" si="302"/>
        <v>0</v>
      </c>
      <c r="AG1054" s="20">
        <f t="shared" si="308"/>
        <v>1</v>
      </c>
      <c r="AH1054" s="20">
        <f t="shared" si="303"/>
        <v>0</v>
      </c>
      <c r="AI1054" s="20">
        <f t="shared" si="304"/>
        <v>-81.634026430190488</v>
      </c>
      <c r="AJ1054" s="20">
        <f t="shared" si="305"/>
        <v>-97.287644276110214</v>
      </c>
      <c r="AK1054" s="20">
        <f t="shared" si="306"/>
        <v>0</v>
      </c>
      <c r="AL1054" s="19">
        <v>127</v>
      </c>
      <c r="AM1054" s="23">
        <f t="shared" si="307"/>
        <v>38.709600000000002</v>
      </c>
      <c r="AN1054" s="19">
        <v>3.839724354387525</v>
      </c>
    </row>
    <row r="1055" spans="1:40" ht="13.5" thickBot="1" x14ac:dyDescent="0.25">
      <c r="A1055" s="5">
        <v>42577</v>
      </c>
      <c r="B1055" s="3">
        <v>114</v>
      </c>
      <c r="C1055" s="26" t="s">
        <v>358</v>
      </c>
      <c r="D1055" s="6">
        <v>0.5083333333333333</v>
      </c>
      <c r="E1055" s="13">
        <v>12</v>
      </c>
      <c r="F1055" s="13">
        <f t="shared" si="297"/>
        <v>353.99999999999989</v>
      </c>
      <c r="G1055" s="3">
        <v>54.3</v>
      </c>
      <c r="H1055" s="3" t="s">
        <v>365</v>
      </c>
      <c r="I1055" s="3">
        <v>33.1</v>
      </c>
      <c r="J1055" s="20" t="str">
        <f t="shared" si="298"/>
        <v>.</v>
      </c>
      <c r="K1055" s="20" t="str">
        <f t="shared" si="299"/>
        <v>.</v>
      </c>
      <c r="L1055" s="20" t="str">
        <f t="shared" si="309"/>
        <v>.</v>
      </c>
      <c r="M1055" s="3">
        <v>220</v>
      </c>
      <c r="N1055" s="20" t="str">
        <f>IF(B1055=B1055, N1054, IF(M1055=".",".",IF(M1055&lt;22.5,"N",IF(M1055&lt;67.5,"NE",IF(M1055&lt;112.5,"E",IF(M1055&lt;157.5,"SE",IF(M1055&lt;202.5,"S",IF(M1055&lt;247.5,"SW",IF(M1055&lt;292.5,"W",IF(M1055&lt;337.5,"NW","N"))))))))))</f>
        <v>SW</v>
      </c>
      <c r="O1055" s="20" t="str">
        <f t="shared" si="300"/>
        <v>.</v>
      </c>
      <c r="P1055" s="20" t="str">
        <f t="shared" si="311"/>
        <v>.</v>
      </c>
      <c r="Q1055" s="21">
        <f t="shared" si="295"/>
        <v>0</v>
      </c>
      <c r="R1055" s="21">
        <f t="shared" si="296"/>
        <v>31.334096320938066</v>
      </c>
      <c r="S1055" s="8">
        <v>1</v>
      </c>
      <c r="T1055" s="21" t="s">
        <v>4</v>
      </c>
      <c r="U1055" s="21" t="str">
        <f t="shared" si="310"/>
        <v>.</v>
      </c>
      <c r="V1055" s="3" t="s">
        <v>6</v>
      </c>
      <c r="W1055" s="3">
        <v>2.8</v>
      </c>
      <c r="X1055" s="3" t="s">
        <v>43</v>
      </c>
      <c r="Y1055" s="14">
        <v>0</v>
      </c>
      <c r="Z1055" s="14">
        <v>0</v>
      </c>
      <c r="AA1055" s="14">
        <v>1</v>
      </c>
      <c r="AB1055" s="23" t="str">
        <f t="shared" si="312"/>
        <v>.</v>
      </c>
      <c r="AC1055" s="3" t="s">
        <v>351</v>
      </c>
      <c r="AD1055" s="25">
        <v>0</v>
      </c>
      <c r="AE1055" s="20">
        <f t="shared" si="301"/>
        <v>0</v>
      </c>
      <c r="AF1055" s="20">
        <f t="shared" si="302"/>
        <v>0</v>
      </c>
      <c r="AG1055" s="20">
        <f t="shared" si="308"/>
        <v>1</v>
      </c>
      <c r="AH1055" s="20">
        <f t="shared" si="303"/>
        <v>0</v>
      </c>
      <c r="AI1055" s="20">
        <f t="shared" si="304"/>
        <v>-81.634026430190488</v>
      </c>
      <c r="AJ1055" s="20">
        <f t="shared" si="305"/>
        <v>-97.287644276110214</v>
      </c>
      <c r="AK1055" s="20">
        <f t="shared" si="306"/>
        <v>0</v>
      </c>
      <c r="AL1055" s="19">
        <v>127</v>
      </c>
      <c r="AM1055" s="23">
        <f t="shared" si="307"/>
        <v>38.709600000000002</v>
      </c>
      <c r="AN1055" s="19">
        <v>3.839724354387525</v>
      </c>
    </row>
    <row r="1056" spans="1:40" ht="13.5" thickBot="1" x14ac:dyDescent="0.25">
      <c r="A1056" s="5">
        <v>42577</v>
      </c>
      <c r="B1056" s="3">
        <v>114</v>
      </c>
      <c r="C1056" s="26" t="s">
        <v>358</v>
      </c>
      <c r="D1056" s="6">
        <v>0.55069444444444449</v>
      </c>
      <c r="E1056" s="13">
        <v>13</v>
      </c>
      <c r="F1056" s="13">
        <f t="shared" si="297"/>
        <v>415</v>
      </c>
      <c r="G1056" s="3">
        <v>43.5</v>
      </c>
      <c r="H1056" s="3" t="s">
        <v>365</v>
      </c>
      <c r="I1056" s="3">
        <v>33.1</v>
      </c>
      <c r="J1056" s="20" t="str">
        <f t="shared" si="298"/>
        <v>.</v>
      </c>
      <c r="K1056" s="20" t="str">
        <f t="shared" si="299"/>
        <v>.</v>
      </c>
      <c r="L1056" s="20" t="str">
        <f t="shared" si="309"/>
        <v>.</v>
      </c>
      <c r="M1056" s="3">
        <v>220</v>
      </c>
      <c r="N1056" s="20" t="str">
        <f>IF(B1056=B1055, N1055, IF(M1056=".",".",IF(M1056&lt;22.5,"N",IF(M1056&lt;67.5,"NE",IF(M1056&lt;112.5,"E",IF(M1056&lt;157.5,"SE",IF(M1056&lt;202.5,"S",IF(M1056&lt;247.5,"SW",IF(M1056&lt;292.5,"W",IF(M1056&lt;337.5,"NW","N"))))))))))</f>
        <v>SW</v>
      </c>
      <c r="O1056" s="20" t="str">
        <f t="shared" si="300"/>
        <v>.</v>
      </c>
      <c r="P1056" s="20" t="str">
        <f t="shared" si="311"/>
        <v>.</v>
      </c>
      <c r="Q1056" s="21">
        <f t="shared" si="295"/>
        <v>0</v>
      </c>
      <c r="R1056" s="21">
        <f t="shared" si="296"/>
        <v>31.334096320938066</v>
      </c>
      <c r="S1056" s="8">
        <v>1</v>
      </c>
      <c r="T1056" s="21" t="s">
        <v>4</v>
      </c>
      <c r="U1056" s="21" t="str">
        <f t="shared" si="310"/>
        <v>.</v>
      </c>
      <c r="V1056" s="3" t="s">
        <v>6</v>
      </c>
      <c r="W1056" s="3">
        <v>4.7</v>
      </c>
      <c r="X1056" s="3" t="s">
        <v>43</v>
      </c>
      <c r="Y1056" s="14">
        <v>0</v>
      </c>
      <c r="Z1056" s="14">
        <v>0</v>
      </c>
      <c r="AA1056" s="14">
        <v>1</v>
      </c>
      <c r="AB1056" s="23" t="str">
        <f t="shared" si="312"/>
        <v>.</v>
      </c>
      <c r="AC1056" s="3" t="s">
        <v>351</v>
      </c>
      <c r="AD1056" s="25">
        <v>0</v>
      </c>
      <c r="AE1056" s="20">
        <f t="shared" si="301"/>
        <v>0</v>
      </c>
      <c r="AF1056" s="20">
        <f t="shared" si="302"/>
        <v>0</v>
      </c>
      <c r="AG1056" s="20">
        <f t="shared" si="308"/>
        <v>1</v>
      </c>
      <c r="AH1056" s="20">
        <f t="shared" si="303"/>
        <v>0</v>
      </c>
      <c r="AI1056" s="20">
        <f t="shared" si="304"/>
        <v>-81.634026430190488</v>
      </c>
      <c r="AJ1056" s="20">
        <f t="shared" si="305"/>
        <v>-97.287644276110214</v>
      </c>
      <c r="AK1056" s="20">
        <f t="shared" si="306"/>
        <v>0</v>
      </c>
      <c r="AL1056" s="19">
        <v>127</v>
      </c>
      <c r="AM1056" s="23">
        <f t="shared" si="307"/>
        <v>38.709600000000002</v>
      </c>
      <c r="AN1056" s="19">
        <v>3.839724354387525</v>
      </c>
    </row>
    <row r="1057" spans="1:40" ht="13.5" thickBot="1" x14ac:dyDescent="0.25">
      <c r="A1057" s="5">
        <v>42577</v>
      </c>
      <c r="B1057" s="3">
        <v>114</v>
      </c>
      <c r="C1057" s="26" t="s">
        <v>358</v>
      </c>
      <c r="D1057" s="6">
        <v>0.59375</v>
      </c>
      <c r="E1057" s="13">
        <v>14</v>
      </c>
      <c r="F1057" s="13">
        <f t="shared" si="297"/>
        <v>476.99999999999994</v>
      </c>
      <c r="G1057" s="3">
        <v>48.1</v>
      </c>
      <c r="H1057" s="3" t="s">
        <v>365</v>
      </c>
      <c r="I1057" s="3">
        <v>32.299999999999997</v>
      </c>
      <c r="J1057" s="20" t="str">
        <f t="shared" si="298"/>
        <v>.</v>
      </c>
      <c r="K1057" s="20" t="str">
        <f t="shared" si="299"/>
        <v>.</v>
      </c>
      <c r="L1057" s="20" t="str">
        <f t="shared" si="309"/>
        <v>.</v>
      </c>
      <c r="M1057" s="3">
        <v>220</v>
      </c>
      <c r="N1057" s="20" t="str">
        <f>IF(B1057=B1057, N1056, IF(M1057=".",".",IF(M1057&lt;22.5,"N",IF(M1057&lt;67.5,"NE",IF(M1057&lt;112.5,"E",IF(M1057&lt;157.5,"SE",IF(M1057&lt;202.5,"S",IF(M1057&lt;247.5,"SW",IF(M1057&lt;292.5,"W",IF(M1057&lt;337.5,"NW","N"))))))))))</f>
        <v>SW</v>
      </c>
      <c r="O1057" s="20" t="str">
        <f t="shared" si="300"/>
        <v>.</v>
      </c>
      <c r="P1057" s="20" t="str">
        <f t="shared" si="311"/>
        <v>.</v>
      </c>
      <c r="Q1057" s="21">
        <f t="shared" si="295"/>
        <v>0</v>
      </c>
      <c r="R1057" s="21">
        <f t="shared" si="296"/>
        <v>31.334096320938066</v>
      </c>
      <c r="S1057" s="8">
        <v>1</v>
      </c>
      <c r="T1057" s="21" t="s">
        <v>4</v>
      </c>
      <c r="U1057" s="21" t="str">
        <f t="shared" si="310"/>
        <v>.</v>
      </c>
      <c r="V1057" s="3" t="s">
        <v>6</v>
      </c>
      <c r="W1057" s="3">
        <v>4.8</v>
      </c>
      <c r="X1057" s="3" t="s">
        <v>43</v>
      </c>
      <c r="Y1057" s="14">
        <v>0</v>
      </c>
      <c r="Z1057" s="14">
        <v>0</v>
      </c>
      <c r="AA1057" s="14">
        <v>1</v>
      </c>
      <c r="AB1057" s="23" t="str">
        <f t="shared" si="312"/>
        <v>.</v>
      </c>
      <c r="AC1057" s="3" t="s">
        <v>351</v>
      </c>
      <c r="AD1057" s="25">
        <v>0</v>
      </c>
      <c r="AE1057" s="20">
        <f t="shared" si="301"/>
        <v>0</v>
      </c>
      <c r="AF1057" s="20">
        <f t="shared" si="302"/>
        <v>0</v>
      </c>
      <c r="AG1057" s="20">
        <f t="shared" si="308"/>
        <v>1</v>
      </c>
      <c r="AH1057" s="20">
        <f t="shared" si="303"/>
        <v>0</v>
      </c>
      <c r="AI1057" s="20">
        <f t="shared" si="304"/>
        <v>-81.634026430190488</v>
      </c>
      <c r="AJ1057" s="20">
        <f t="shared" si="305"/>
        <v>-97.287644276110214</v>
      </c>
      <c r="AK1057" s="20">
        <f t="shared" si="306"/>
        <v>0</v>
      </c>
      <c r="AL1057" s="19">
        <v>127</v>
      </c>
      <c r="AM1057" s="23">
        <f t="shared" si="307"/>
        <v>38.709600000000002</v>
      </c>
      <c r="AN1057" s="19">
        <v>3.839724354387525</v>
      </c>
    </row>
    <row r="1058" spans="1:40" ht="13.5" thickBot="1" x14ac:dyDescent="0.25">
      <c r="A1058" s="5">
        <v>42577</v>
      </c>
      <c r="B1058" s="3">
        <v>114</v>
      </c>
      <c r="C1058" s="26" t="s">
        <v>358</v>
      </c>
      <c r="D1058" s="6">
        <v>0.6333333333333333</v>
      </c>
      <c r="E1058" s="13">
        <v>15</v>
      </c>
      <c r="F1058" s="13">
        <f t="shared" si="297"/>
        <v>533.99999999999989</v>
      </c>
      <c r="G1058" s="3">
        <v>43.9</v>
      </c>
      <c r="H1058" s="3" t="s">
        <v>365</v>
      </c>
      <c r="I1058" s="3">
        <v>33.4</v>
      </c>
      <c r="J1058" s="20" t="str">
        <f t="shared" si="298"/>
        <v>.</v>
      </c>
      <c r="K1058" s="20" t="str">
        <f t="shared" si="299"/>
        <v>.</v>
      </c>
      <c r="L1058" s="20" t="str">
        <f t="shared" si="309"/>
        <v>.</v>
      </c>
      <c r="M1058" s="3">
        <v>220</v>
      </c>
      <c r="N1058" s="20" t="str">
        <f>IF(B1058=B1057, N1057, IF(M1058=".",".",IF(M1058&lt;22.5,"N",IF(M1058&lt;67.5,"NE",IF(M1058&lt;112.5,"E",IF(M1058&lt;157.5,"SE",IF(M1058&lt;202.5,"S",IF(M1058&lt;247.5,"SW",IF(M1058&lt;292.5,"W",IF(M1058&lt;337.5,"NW","N"))))))))))</f>
        <v>SW</v>
      </c>
      <c r="O1058" s="20" t="str">
        <f t="shared" si="300"/>
        <v>.</v>
      </c>
      <c r="P1058" s="20" t="str">
        <f t="shared" si="311"/>
        <v>.</v>
      </c>
      <c r="Q1058" s="21">
        <f t="shared" si="295"/>
        <v>0</v>
      </c>
      <c r="R1058" s="21">
        <f t="shared" si="296"/>
        <v>31.334096320938066</v>
      </c>
      <c r="S1058" s="8">
        <v>1</v>
      </c>
      <c r="T1058" s="21" t="s">
        <v>4</v>
      </c>
      <c r="U1058" s="21" t="str">
        <f t="shared" si="310"/>
        <v>.</v>
      </c>
      <c r="V1058" s="3" t="s">
        <v>6</v>
      </c>
      <c r="W1058" s="3">
        <v>6.9</v>
      </c>
      <c r="X1058" s="3" t="s">
        <v>43</v>
      </c>
      <c r="Y1058" s="14">
        <v>0</v>
      </c>
      <c r="Z1058" s="14">
        <v>0</v>
      </c>
      <c r="AA1058" s="14">
        <v>1</v>
      </c>
      <c r="AB1058" s="23" t="str">
        <f t="shared" si="312"/>
        <v>.</v>
      </c>
      <c r="AC1058" s="3" t="s">
        <v>351</v>
      </c>
      <c r="AD1058" s="25">
        <v>0</v>
      </c>
      <c r="AE1058" s="20">
        <f t="shared" si="301"/>
        <v>0</v>
      </c>
      <c r="AF1058" s="20">
        <f t="shared" si="302"/>
        <v>0</v>
      </c>
      <c r="AG1058" s="20">
        <f t="shared" si="308"/>
        <v>1</v>
      </c>
      <c r="AH1058" s="20">
        <f t="shared" si="303"/>
        <v>0</v>
      </c>
      <c r="AI1058" s="20">
        <f t="shared" si="304"/>
        <v>-81.634026430190488</v>
      </c>
      <c r="AJ1058" s="20">
        <f t="shared" si="305"/>
        <v>-97.287644276110214</v>
      </c>
      <c r="AK1058" s="20">
        <f t="shared" si="306"/>
        <v>0</v>
      </c>
      <c r="AL1058" s="19">
        <v>127</v>
      </c>
      <c r="AM1058" s="23">
        <f t="shared" si="307"/>
        <v>38.709600000000002</v>
      </c>
      <c r="AN1058" s="19">
        <v>3.839724354387525</v>
      </c>
    </row>
    <row r="1059" spans="1:40" ht="13.5" thickBot="1" x14ac:dyDescent="0.25">
      <c r="A1059" s="5">
        <v>42577</v>
      </c>
      <c r="B1059" s="3">
        <v>114</v>
      </c>
      <c r="C1059" s="26" t="s">
        <v>358</v>
      </c>
      <c r="D1059" s="6">
        <v>0.67222222222222217</v>
      </c>
      <c r="E1059" s="13">
        <v>16</v>
      </c>
      <c r="F1059" s="13">
        <f t="shared" si="297"/>
        <v>589.99999999999989</v>
      </c>
      <c r="G1059" s="3">
        <v>45.2</v>
      </c>
      <c r="H1059" s="3" t="s">
        <v>365</v>
      </c>
      <c r="I1059" s="3">
        <v>32.4</v>
      </c>
      <c r="J1059" s="20" t="str">
        <f t="shared" si="298"/>
        <v>.</v>
      </c>
      <c r="K1059" s="20" t="str">
        <f t="shared" si="299"/>
        <v>.</v>
      </c>
      <c r="L1059" s="20" t="str">
        <f t="shared" si="309"/>
        <v>.</v>
      </c>
      <c r="M1059" s="3">
        <v>220</v>
      </c>
      <c r="N1059" s="20" t="str">
        <f>IF(B1059=B1059, N1058, IF(M1059=".",".",IF(M1059&lt;22.5,"N",IF(M1059&lt;67.5,"NE",IF(M1059&lt;112.5,"E",IF(M1059&lt;157.5,"SE",IF(M1059&lt;202.5,"S",IF(M1059&lt;247.5,"SW",IF(M1059&lt;292.5,"W",IF(M1059&lt;337.5,"NW","N"))))))))))</f>
        <v>SW</v>
      </c>
      <c r="O1059" s="20" t="str">
        <f t="shared" si="300"/>
        <v>.</v>
      </c>
      <c r="P1059" s="20" t="str">
        <f t="shared" si="311"/>
        <v>.</v>
      </c>
      <c r="Q1059" s="21">
        <f t="shared" si="295"/>
        <v>0</v>
      </c>
      <c r="R1059" s="21">
        <f t="shared" si="296"/>
        <v>31.334096320938066</v>
      </c>
      <c r="S1059" s="8">
        <v>1</v>
      </c>
      <c r="T1059" s="21">
        <f>SQRT((AJ1059-AJ1049)^2+(AI1059-AI1049)^2)</f>
        <v>21.809786904827483</v>
      </c>
      <c r="U1059" s="21">
        <f t="shared" si="310"/>
        <v>1.4366988754943968</v>
      </c>
      <c r="V1059" s="3" t="s">
        <v>6</v>
      </c>
      <c r="W1059" s="3">
        <v>5.8</v>
      </c>
      <c r="X1059" s="3" t="s">
        <v>179</v>
      </c>
      <c r="Y1059" s="14">
        <v>0</v>
      </c>
      <c r="Z1059" s="14">
        <v>0</v>
      </c>
      <c r="AA1059" s="14">
        <v>1</v>
      </c>
      <c r="AB1059" s="23" t="str">
        <f t="shared" si="312"/>
        <v>.</v>
      </c>
      <c r="AC1059" s="3" t="s">
        <v>351</v>
      </c>
      <c r="AD1059" s="25">
        <v>0</v>
      </c>
      <c r="AE1059" s="20">
        <f t="shared" si="301"/>
        <v>0</v>
      </c>
      <c r="AF1059" s="20">
        <f t="shared" si="302"/>
        <v>0</v>
      </c>
      <c r="AG1059" s="20">
        <f t="shared" si="308"/>
        <v>1</v>
      </c>
      <c r="AH1059" s="20">
        <f t="shared" si="303"/>
        <v>0</v>
      </c>
      <c r="AI1059" s="20">
        <f t="shared" si="304"/>
        <v>-81.634026430190488</v>
      </c>
      <c r="AJ1059" s="20">
        <f t="shared" si="305"/>
        <v>-97.287644276110214</v>
      </c>
      <c r="AK1059" s="20">
        <f t="shared" si="306"/>
        <v>0</v>
      </c>
      <c r="AL1059" s="19">
        <v>127</v>
      </c>
      <c r="AM1059" s="23">
        <f t="shared" si="307"/>
        <v>38.709600000000002</v>
      </c>
      <c r="AN1059" s="19">
        <v>3.839724354387525</v>
      </c>
    </row>
    <row r="1060" spans="1:40" ht="13.5" thickBot="1" x14ac:dyDescent="0.25">
      <c r="A1060" s="5">
        <v>42577</v>
      </c>
      <c r="B1060" s="3">
        <v>115</v>
      </c>
      <c r="C1060" s="26" t="s">
        <v>358</v>
      </c>
      <c r="D1060" s="6">
        <v>0.26250000000000001</v>
      </c>
      <c r="E1060" s="13">
        <v>6</v>
      </c>
      <c r="F1060" s="13">
        <f t="shared" si="297"/>
        <v>0</v>
      </c>
      <c r="G1060" s="3">
        <v>16</v>
      </c>
      <c r="H1060" s="3" t="s">
        <v>366</v>
      </c>
      <c r="I1060" s="3">
        <v>18.5</v>
      </c>
      <c r="J1060" s="20" t="str">
        <f t="shared" si="298"/>
        <v>.</v>
      </c>
      <c r="K1060" s="20" t="str">
        <f t="shared" si="299"/>
        <v>.</v>
      </c>
      <c r="L1060" s="20" t="str">
        <f t="shared" si="309"/>
        <v>.</v>
      </c>
      <c r="M1060" s="3">
        <v>226</v>
      </c>
      <c r="N1060" s="20" t="str">
        <f>IF(B1060=B1059, N1059, IF(M1060=".",".",IF(M1060&lt;22.5,"N",IF(M1060&lt;67.5,"NE",IF(M1060&lt;112.5,"E",IF(M1060&lt;157.5,"SE",IF(M1060&lt;202.5,"S",IF(M1060&lt;247.5,"SW",IF(M1060&lt;292.5,"W",IF(M1060&lt;337.5,"NW","N"))))))))))</f>
        <v>SW</v>
      </c>
      <c r="O1060" s="20" t="str">
        <f t="shared" si="300"/>
        <v>.</v>
      </c>
      <c r="P1060" s="20" t="str">
        <f t="shared" si="311"/>
        <v>.</v>
      </c>
      <c r="Q1060" s="21">
        <f t="shared" si="295"/>
        <v>0</v>
      </c>
      <c r="R1060" s="21">
        <f t="shared" si="296"/>
        <v>0</v>
      </c>
      <c r="S1060" s="8">
        <v>1</v>
      </c>
      <c r="T1060" s="21" t="s">
        <v>4</v>
      </c>
      <c r="U1060" s="21" t="str">
        <f t="shared" si="310"/>
        <v>.</v>
      </c>
      <c r="V1060" s="3" t="s">
        <v>206</v>
      </c>
      <c r="W1060" s="3">
        <v>0</v>
      </c>
      <c r="X1060" s="3" t="s">
        <v>4</v>
      </c>
      <c r="Y1060" s="14">
        <v>2</v>
      </c>
      <c r="Z1060" s="14">
        <v>1</v>
      </c>
      <c r="AA1060" s="14">
        <v>0</v>
      </c>
      <c r="AB1060" s="23">
        <f t="shared" si="312"/>
        <v>0</v>
      </c>
      <c r="AC1060" s="3" t="s">
        <v>352</v>
      </c>
      <c r="AD1060" s="25">
        <v>0</v>
      </c>
      <c r="AE1060" s="20" t="str">
        <f t="shared" si="301"/>
        <v>.</v>
      </c>
      <c r="AF1060" s="20" t="str">
        <f t="shared" si="302"/>
        <v>.</v>
      </c>
      <c r="AG1060" s="20" t="str">
        <f t="shared" si="308"/>
        <v>.</v>
      </c>
      <c r="AH1060" s="20" t="str">
        <f t="shared" si="303"/>
        <v>.</v>
      </c>
      <c r="AI1060" s="20">
        <f t="shared" si="304"/>
        <v>-78.408038236912986</v>
      </c>
      <c r="AJ1060" s="20">
        <f t="shared" si="305"/>
        <v>-75.717762380030706</v>
      </c>
      <c r="AK1060" s="20" t="str">
        <f t="shared" si="306"/>
        <v>.</v>
      </c>
      <c r="AL1060" s="19">
        <v>109</v>
      </c>
      <c r="AM1060" s="23">
        <f t="shared" si="307"/>
        <v>33.223199999999999</v>
      </c>
      <c r="AN1060" s="19">
        <v>3.9444441095071849</v>
      </c>
    </row>
    <row r="1061" spans="1:40" ht="13.5" thickBot="1" x14ac:dyDescent="0.25">
      <c r="A1061" s="5">
        <v>42577</v>
      </c>
      <c r="B1061" s="3">
        <v>115</v>
      </c>
      <c r="C1061" s="26" t="s">
        <v>358</v>
      </c>
      <c r="D1061" s="6">
        <v>0.29930555555555555</v>
      </c>
      <c r="E1061" s="13">
        <v>7</v>
      </c>
      <c r="F1061" s="13">
        <f t="shared" si="297"/>
        <v>52.999999999999972</v>
      </c>
      <c r="G1061" s="3">
        <v>22.1</v>
      </c>
      <c r="H1061" s="3" t="s">
        <v>365</v>
      </c>
      <c r="I1061" s="3">
        <v>23.7</v>
      </c>
      <c r="J1061" s="20">
        <f t="shared" si="298"/>
        <v>2.2075350251125445</v>
      </c>
      <c r="K1061" s="20">
        <f t="shared" si="299"/>
        <v>126.48244006625499</v>
      </c>
      <c r="L1061" s="20">
        <f>((K1061-MOD(M1060+180,360)))</f>
        <v>80.482440066254995</v>
      </c>
      <c r="M1061" s="3">
        <v>222</v>
      </c>
      <c r="N1061" s="20" t="str">
        <f>IF(B1061=B1061, N1060, IF(M1061=".",".",IF(M1061&lt;22.5,"N",IF(M1061&lt;67.5,"NE",IF(M1061&lt;112.5,"E",IF(M1061&lt;157.5,"SE",IF(M1061&lt;202.5,"S",IF(M1061&lt;247.5,"SW",IF(M1061&lt;292.5,"W",IF(M1061&lt;337.5,"NW","N"))))))))))</f>
        <v>SW</v>
      </c>
      <c r="O1061" s="20" t="str">
        <f t="shared" si="300"/>
        <v>SE</v>
      </c>
      <c r="P1061" s="20">
        <f t="shared" si="311"/>
        <v>4</v>
      </c>
      <c r="Q1061" s="21">
        <f t="shared" si="295"/>
        <v>7.6388481253850111</v>
      </c>
      <c r="R1061" s="21">
        <f t="shared" si="296"/>
        <v>7.6388481253850111</v>
      </c>
      <c r="S1061" s="8">
        <v>1</v>
      </c>
      <c r="T1061" s="21" t="s">
        <v>4</v>
      </c>
      <c r="U1061" s="21" t="str">
        <f t="shared" si="310"/>
        <v>.</v>
      </c>
      <c r="V1061" s="3" t="s">
        <v>213</v>
      </c>
      <c r="W1061" s="3">
        <v>0</v>
      </c>
      <c r="X1061" s="3" t="s">
        <v>4</v>
      </c>
      <c r="Y1061" s="14">
        <v>2</v>
      </c>
      <c r="Z1061" s="14">
        <v>1</v>
      </c>
      <c r="AA1061" s="14">
        <v>0</v>
      </c>
      <c r="AB1061" s="23">
        <f t="shared" si="312"/>
        <v>0</v>
      </c>
      <c r="AC1061" s="3" t="s">
        <v>352</v>
      </c>
      <c r="AD1061" s="25">
        <v>0</v>
      </c>
      <c r="AE1061" s="20">
        <f t="shared" si="301"/>
        <v>-4.5418787715278768</v>
      </c>
      <c r="AF1061" s="20">
        <f t="shared" si="302"/>
        <v>-4.5418787715278768</v>
      </c>
      <c r="AG1061" s="20">
        <f t="shared" si="308"/>
        <v>1</v>
      </c>
      <c r="AH1061" s="20">
        <f t="shared" si="303"/>
        <v>7.6388481253850111</v>
      </c>
      <c r="AI1061" s="20">
        <f t="shared" si="304"/>
        <v>-72.266105486756686</v>
      </c>
      <c r="AJ1061" s="20">
        <f t="shared" si="305"/>
        <v>-80.259641151558583</v>
      </c>
      <c r="AK1061" s="20">
        <f t="shared" si="306"/>
        <v>6.1419327501563004</v>
      </c>
      <c r="AL1061" s="19">
        <v>108</v>
      </c>
      <c r="AM1061" s="23">
        <f t="shared" si="307"/>
        <v>32.918399999999998</v>
      </c>
      <c r="AN1061" s="19">
        <v>3.8746309394274117</v>
      </c>
    </row>
    <row r="1062" spans="1:40" ht="13.5" thickBot="1" x14ac:dyDescent="0.25">
      <c r="A1062" s="5">
        <v>42577</v>
      </c>
      <c r="B1062" s="3">
        <v>115</v>
      </c>
      <c r="C1062" s="26" t="s">
        <v>358</v>
      </c>
      <c r="D1062" s="6">
        <v>0.36041666666666666</v>
      </c>
      <c r="E1062" s="13">
        <v>8</v>
      </c>
      <c r="F1062" s="13">
        <f t="shared" si="297"/>
        <v>140.99999999999997</v>
      </c>
      <c r="G1062" s="3">
        <v>32.799999999999997</v>
      </c>
      <c r="H1062" s="3" t="s">
        <v>365</v>
      </c>
      <c r="I1062" s="3">
        <v>35.4</v>
      </c>
      <c r="J1062" s="20">
        <f t="shared" si="298"/>
        <v>1.4455950433958822</v>
      </c>
      <c r="K1062" s="20">
        <f t="shared" si="299"/>
        <v>277.17350512838487</v>
      </c>
      <c r="L1062" s="20">
        <f t="shared" si="309"/>
        <v>150.69106506212989</v>
      </c>
      <c r="M1062" s="3">
        <v>232</v>
      </c>
      <c r="N1062" s="20" t="str">
        <f>IF(B1062=B1061, N1061, IF(M1062=".",".",IF(M1062&lt;22.5,"N",IF(M1062&lt;67.5,"NE",IF(M1062&lt;112.5,"E",IF(M1062&lt;157.5,"SE",IF(M1062&lt;202.5,"S",IF(M1062&lt;247.5,"SW",IF(M1062&lt;292.5,"W",IF(M1062&lt;337.5,"NW","N"))))))))))</f>
        <v>SW</v>
      </c>
      <c r="O1062" s="20" t="str">
        <f t="shared" si="300"/>
        <v>W</v>
      </c>
      <c r="P1062" s="20">
        <f t="shared" si="311"/>
        <v>7</v>
      </c>
      <c r="Q1062" s="21">
        <f t="shared" si="295"/>
        <v>26.442213762663361</v>
      </c>
      <c r="R1062" s="21">
        <f t="shared" si="296"/>
        <v>34.081061888048374</v>
      </c>
      <c r="S1062" s="8">
        <v>1</v>
      </c>
      <c r="T1062" s="21" t="s">
        <v>4</v>
      </c>
      <c r="U1062" s="21" t="str">
        <f t="shared" si="310"/>
        <v>.</v>
      </c>
      <c r="V1062" s="3" t="s">
        <v>31</v>
      </c>
      <c r="W1062" s="3">
        <v>0.8</v>
      </c>
      <c r="X1062" s="3" t="s">
        <v>4</v>
      </c>
      <c r="Y1062" s="14">
        <v>2</v>
      </c>
      <c r="Z1062" s="14">
        <v>1</v>
      </c>
      <c r="AA1062" s="14">
        <v>0</v>
      </c>
      <c r="AB1062" s="23">
        <f t="shared" si="312"/>
        <v>0</v>
      </c>
      <c r="AC1062" s="3" t="s">
        <v>352</v>
      </c>
      <c r="AD1062" s="25">
        <v>0</v>
      </c>
      <c r="AE1062" s="20">
        <f t="shared" si="301"/>
        <v>3.30195673585132</v>
      </c>
      <c r="AF1062" s="20">
        <f t="shared" si="302"/>
        <v>3.30195673585132</v>
      </c>
      <c r="AG1062" s="20">
        <f t="shared" si="308"/>
        <v>1</v>
      </c>
      <c r="AH1062" s="20">
        <f t="shared" si="303"/>
        <v>26.442213762663361</v>
      </c>
      <c r="AI1062" s="20">
        <f t="shared" si="304"/>
        <v>-98.501344200840265</v>
      </c>
      <c r="AJ1062" s="20">
        <f t="shared" si="305"/>
        <v>-76.957684415707263</v>
      </c>
      <c r="AK1062" s="20">
        <f t="shared" si="306"/>
        <v>-26.235238714083579</v>
      </c>
      <c r="AL1062" s="19">
        <v>125</v>
      </c>
      <c r="AM1062" s="23">
        <f t="shared" si="307"/>
        <v>38.1</v>
      </c>
      <c r="AN1062" s="19">
        <v>4.0491638646268449</v>
      </c>
    </row>
    <row r="1063" spans="1:40" ht="13.5" thickBot="1" x14ac:dyDescent="0.25">
      <c r="A1063" s="5">
        <v>42577</v>
      </c>
      <c r="B1063" s="3">
        <v>115</v>
      </c>
      <c r="C1063" s="26" t="s">
        <v>358</v>
      </c>
      <c r="D1063" s="6">
        <v>0.3840277777777778</v>
      </c>
      <c r="E1063" s="13">
        <v>9</v>
      </c>
      <c r="F1063" s="13">
        <f t="shared" si="297"/>
        <v>175</v>
      </c>
      <c r="G1063" s="3">
        <v>39.5</v>
      </c>
      <c r="H1063" s="3" t="s">
        <v>365</v>
      </c>
      <c r="I1063" s="3">
        <v>32.299999999999997</v>
      </c>
      <c r="J1063" s="20" t="str">
        <f t="shared" si="298"/>
        <v>.</v>
      </c>
      <c r="K1063" s="20" t="str">
        <f t="shared" si="299"/>
        <v>.</v>
      </c>
      <c r="L1063" s="20" t="str">
        <f t="shared" si="309"/>
        <v>.</v>
      </c>
      <c r="M1063" s="3">
        <v>232</v>
      </c>
      <c r="N1063" s="20" t="str">
        <f>IF(B1063=B1063, N1062, IF(M1063=".",".",IF(M1063&lt;22.5,"N",IF(M1063&lt;67.5,"NE",IF(M1063&lt;112.5,"E",IF(M1063&lt;157.5,"SE",IF(M1063&lt;202.5,"S",IF(M1063&lt;247.5,"SW",IF(M1063&lt;292.5,"W",IF(M1063&lt;337.5,"NW","N"))))))))))</f>
        <v>SW</v>
      </c>
      <c r="O1063" s="20" t="str">
        <f t="shared" si="300"/>
        <v>.</v>
      </c>
      <c r="P1063" s="20" t="str">
        <f t="shared" si="311"/>
        <v>.</v>
      </c>
      <c r="Q1063" s="21">
        <f t="shared" si="295"/>
        <v>0</v>
      </c>
      <c r="R1063" s="21">
        <f t="shared" si="296"/>
        <v>34.081061888048374</v>
      </c>
      <c r="S1063" s="8">
        <v>1</v>
      </c>
      <c r="T1063" s="21" t="s">
        <v>4</v>
      </c>
      <c r="U1063" s="21" t="str">
        <f t="shared" si="310"/>
        <v>.</v>
      </c>
      <c r="V1063" s="3" t="s">
        <v>6</v>
      </c>
      <c r="W1063" s="3">
        <v>2</v>
      </c>
      <c r="X1063" s="3" t="s">
        <v>4</v>
      </c>
      <c r="Y1063" s="14">
        <v>2</v>
      </c>
      <c r="Z1063" s="14">
        <v>1</v>
      </c>
      <c r="AA1063" s="14">
        <v>0</v>
      </c>
      <c r="AB1063" s="23">
        <f t="shared" si="312"/>
        <v>0</v>
      </c>
      <c r="AC1063" s="3" t="s">
        <v>352</v>
      </c>
      <c r="AD1063" s="25">
        <v>0</v>
      </c>
      <c r="AE1063" s="20">
        <f t="shared" si="301"/>
        <v>0</v>
      </c>
      <c r="AF1063" s="20">
        <f t="shared" si="302"/>
        <v>0</v>
      </c>
      <c r="AG1063" s="20">
        <f t="shared" si="308"/>
        <v>1</v>
      </c>
      <c r="AH1063" s="20">
        <f t="shared" si="303"/>
        <v>0</v>
      </c>
      <c r="AI1063" s="20">
        <f t="shared" si="304"/>
        <v>-98.501344200840265</v>
      </c>
      <c r="AJ1063" s="20">
        <f t="shared" si="305"/>
        <v>-76.957684415707263</v>
      </c>
      <c r="AK1063" s="20">
        <f t="shared" si="306"/>
        <v>0</v>
      </c>
      <c r="AL1063" s="19">
        <v>125</v>
      </c>
      <c r="AM1063" s="23">
        <f t="shared" si="307"/>
        <v>38.1</v>
      </c>
      <c r="AN1063" s="19">
        <v>4.0491638646268449</v>
      </c>
    </row>
    <row r="1064" spans="1:40" ht="13.5" thickBot="1" x14ac:dyDescent="0.25">
      <c r="A1064" s="5">
        <v>42577</v>
      </c>
      <c r="B1064" s="3">
        <v>115</v>
      </c>
      <c r="C1064" s="26" t="s">
        <v>358</v>
      </c>
      <c r="D1064" s="6">
        <v>0.4284722222222222</v>
      </c>
      <c r="E1064" s="13">
        <v>10</v>
      </c>
      <c r="F1064" s="13">
        <f t="shared" si="297"/>
        <v>238.99999999999994</v>
      </c>
      <c r="G1064" s="3">
        <v>41</v>
      </c>
      <c r="H1064" s="3" t="s">
        <v>365</v>
      </c>
      <c r="I1064" s="3">
        <v>33.299999999999997</v>
      </c>
      <c r="J1064" s="20" t="str">
        <f t="shared" si="298"/>
        <v>.</v>
      </c>
      <c r="K1064" s="20" t="str">
        <f t="shared" si="299"/>
        <v>.</v>
      </c>
      <c r="L1064" s="20" t="str">
        <f t="shared" si="309"/>
        <v>.</v>
      </c>
      <c r="M1064" s="3">
        <v>232</v>
      </c>
      <c r="N1064" s="20" t="str">
        <f>IF(B1064=B1063, N1063, IF(M1064=".",".",IF(M1064&lt;22.5,"N",IF(M1064&lt;67.5,"NE",IF(M1064&lt;112.5,"E",IF(M1064&lt;157.5,"SE",IF(M1064&lt;202.5,"S",IF(M1064&lt;247.5,"SW",IF(M1064&lt;292.5,"W",IF(M1064&lt;337.5,"NW","N"))))))))))</f>
        <v>SW</v>
      </c>
      <c r="O1064" s="20" t="str">
        <f t="shared" si="300"/>
        <v>.</v>
      </c>
      <c r="P1064" s="20" t="str">
        <f t="shared" si="311"/>
        <v>.</v>
      </c>
      <c r="Q1064" s="21">
        <f t="shared" si="295"/>
        <v>0</v>
      </c>
      <c r="R1064" s="21">
        <f t="shared" si="296"/>
        <v>34.081061888048374</v>
      </c>
      <c r="S1064" s="8">
        <v>1</v>
      </c>
      <c r="T1064" s="21" t="s">
        <v>4</v>
      </c>
      <c r="U1064" s="21" t="str">
        <f t="shared" si="310"/>
        <v>.</v>
      </c>
      <c r="V1064" s="3" t="s">
        <v>6</v>
      </c>
      <c r="W1064" s="3">
        <v>2.8</v>
      </c>
      <c r="X1064" s="3" t="s">
        <v>4</v>
      </c>
      <c r="Y1064" s="14">
        <v>2</v>
      </c>
      <c r="Z1064" s="14">
        <v>1</v>
      </c>
      <c r="AA1064" s="14">
        <v>0</v>
      </c>
      <c r="AB1064" s="23">
        <f t="shared" si="312"/>
        <v>0</v>
      </c>
      <c r="AC1064" s="3" t="s">
        <v>352</v>
      </c>
      <c r="AD1064" s="25">
        <v>0</v>
      </c>
      <c r="AE1064" s="20">
        <f t="shared" si="301"/>
        <v>0</v>
      </c>
      <c r="AF1064" s="20">
        <f t="shared" si="302"/>
        <v>0</v>
      </c>
      <c r="AG1064" s="20">
        <f t="shared" si="308"/>
        <v>1</v>
      </c>
      <c r="AH1064" s="20">
        <f t="shared" si="303"/>
        <v>0</v>
      </c>
      <c r="AI1064" s="20">
        <f t="shared" si="304"/>
        <v>-98.501344200840265</v>
      </c>
      <c r="AJ1064" s="20">
        <f t="shared" si="305"/>
        <v>-76.957684415707263</v>
      </c>
      <c r="AK1064" s="20">
        <f t="shared" si="306"/>
        <v>0</v>
      </c>
      <c r="AL1064" s="19">
        <v>125</v>
      </c>
      <c r="AM1064" s="23">
        <f t="shared" si="307"/>
        <v>38.1</v>
      </c>
      <c r="AN1064" s="19">
        <v>4.0491638646268449</v>
      </c>
    </row>
    <row r="1065" spans="1:40" ht="13.5" thickBot="1" x14ac:dyDescent="0.25">
      <c r="A1065" s="5">
        <v>42577</v>
      </c>
      <c r="B1065" s="3">
        <v>115</v>
      </c>
      <c r="C1065" s="26" t="s">
        <v>358</v>
      </c>
      <c r="D1065" s="6">
        <v>0.47152777777777777</v>
      </c>
      <c r="E1065" s="13">
        <v>11</v>
      </c>
      <c r="F1065" s="13">
        <f t="shared" si="297"/>
        <v>300.99999999999994</v>
      </c>
      <c r="G1065" s="3">
        <v>49.2</v>
      </c>
      <c r="H1065" s="3" t="s">
        <v>365</v>
      </c>
      <c r="I1065" s="3">
        <v>34.299999999999997</v>
      </c>
      <c r="J1065" s="20" t="str">
        <f t="shared" si="298"/>
        <v>.</v>
      </c>
      <c r="K1065" s="20" t="str">
        <f t="shared" si="299"/>
        <v>.</v>
      </c>
      <c r="L1065" s="20" t="str">
        <f t="shared" si="309"/>
        <v>.</v>
      </c>
      <c r="M1065" s="3">
        <v>232</v>
      </c>
      <c r="N1065" s="20" t="str">
        <f>IF(B1065=B1065, N1064, IF(M1065=".",".",IF(M1065&lt;22.5,"N",IF(M1065&lt;67.5,"NE",IF(M1065&lt;112.5,"E",IF(M1065&lt;157.5,"SE",IF(M1065&lt;202.5,"S",IF(M1065&lt;247.5,"SW",IF(M1065&lt;292.5,"W",IF(M1065&lt;337.5,"NW","N"))))))))))</f>
        <v>SW</v>
      </c>
      <c r="O1065" s="20" t="str">
        <f t="shared" si="300"/>
        <v>.</v>
      </c>
      <c r="P1065" s="20" t="str">
        <f t="shared" si="311"/>
        <v>.</v>
      </c>
      <c r="Q1065" s="21">
        <f t="shared" si="295"/>
        <v>0</v>
      </c>
      <c r="R1065" s="21">
        <f t="shared" si="296"/>
        <v>34.081061888048374</v>
      </c>
      <c r="S1065" s="8">
        <v>1</v>
      </c>
      <c r="T1065" s="21" t="s">
        <v>4</v>
      </c>
      <c r="U1065" s="21" t="str">
        <f t="shared" si="310"/>
        <v>.</v>
      </c>
      <c r="V1065" s="3" t="s">
        <v>6</v>
      </c>
      <c r="W1065" s="3">
        <v>2</v>
      </c>
      <c r="X1065" s="3" t="s">
        <v>43</v>
      </c>
      <c r="Y1065" s="14">
        <v>0</v>
      </c>
      <c r="Z1065" s="14">
        <v>0</v>
      </c>
      <c r="AA1065" s="14">
        <v>1</v>
      </c>
      <c r="AB1065" s="23">
        <f t="shared" si="312"/>
        <v>1</v>
      </c>
      <c r="AC1065" s="3" t="s">
        <v>352</v>
      </c>
      <c r="AD1065" s="25">
        <v>0</v>
      </c>
      <c r="AE1065" s="20">
        <f t="shared" si="301"/>
        <v>0</v>
      </c>
      <c r="AF1065" s="20">
        <f t="shared" si="302"/>
        <v>0</v>
      </c>
      <c r="AG1065" s="20">
        <f t="shared" si="308"/>
        <v>1</v>
      </c>
      <c r="AH1065" s="20">
        <f t="shared" si="303"/>
        <v>0</v>
      </c>
      <c r="AI1065" s="20">
        <f t="shared" si="304"/>
        <v>-98.501344200840265</v>
      </c>
      <c r="AJ1065" s="20">
        <f t="shared" si="305"/>
        <v>-76.957684415707263</v>
      </c>
      <c r="AK1065" s="20">
        <f t="shared" si="306"/>
        <v>0</v>
      </c>
      <c r="AL1065" s="19">
        <v>125</v>
      </c>
      <c r="AM1065" s="23">
        <f t="shared" si="307"/>
        <v>38.1</v>
      </c>
      <c r="AN1065" s="19">
        <v>4.0491638646268449</v>
      </c>
    </row>
    <row r="1066" spans="1:40" ht="13.5" thickBot="1" x14ac:dyDescent="0.25">
      <c r="A1066" s="5">
        <v>42577</v>
      </c>
      <c r="B1066" s="3">
        <v>115</v>
      </c>
      <c r="C1066" s="26" t="s">
        <v>358</v>
      </c>
      <c r="D1066" s="6">
        <v>0.5083333333333333</v>
      </c>
      <c r="E1066" s="13">
        <v>12</v>
      </c>
      <c r="F1066" s="13">
        <f t="shared" si="297"/>
        <v>353.99999999999989</v>
      </c>
      <c r="G1066" s="3">
        <v>50.7</v>
      </c>
      <c r="H1066" s="3" t="s">
        <v>365</v>
      </c>
      <c r="I1066" s="3">
        <v>33.1</v>
      </c>
      <c r="J1066" s="20" t="str">
        <f t="shared" si="298"/>
        <v>.</v>
      </c>
      <c r="K1066" s="20" t="str">
        <f t="shared" si="299"/>
        <v>.</v>
      </c>
      <c r="L1066" s="20" t="str">
        <f t="shared" si="309"/>
        <v>.</v>
      </c>
      <c r="M1066" s="3">
        <v>232</v>
      </c>
      <c r="N1066" s="20" t="str">
        <f>IF(B1066=B1065, N1065, IF(M1066=".",".",IF(M1066&lt;22.5,"N",IF(M1066&lt;67.5,"NE",IF(M1066&lt;112.5,"E",IF(M1066&lt;157.5,"SE",IF(M1066&lt;202.5,"S",IF(M1066&lt;247.5,"SW",IF(M1066&lt;292.5,"W",IF(M1066&lt;337.5,"NW","N"))))))))))</f>
        <v>SW</v>
      </c>
      <c r="O1066" s="20" t="str">
        <f t="shared" si="300"/>
        <v>.</v>
      </c>
      <c r="P1066" s="20" t="str">
        <f t="shared" si="311"/>
        <v>.</v>
      </c>
      <c r="Q1066" s="21">
        <f t="shared" si="295"/>
        <v>0</v>
      </c>
      <c r="R1066" s="21">
        <f t="shared" si="296"/>
        <v>34.081061888048374</v>
      </c>
      <c r="S1066" s="8">
        <v>1</v>
      </c>
      <c r="T1066" s="21" t="s">
        <v>4</v>
      </c>
      <c r="U1066" s="21" t="str">
        <f t="shared" si="310"/>
        <v>.</v>
      </c>
      <c r="V1066" s="3" t="s">
        <v>6</v>
      </c>
      <c r="W1066" s="3">
        <v>2.8</v>
      </c>
      <c r="X1066" s="3" t="s">
        <v>43</v>
      </c>
      <c r="Y1066" s="14">
        <v>0</v>
      </c>
      <c r="Z1066" s="14">
        <v>0</v>
      </c>
      <c r="AA1066" s="14">
        <v>1</v>
      </c>
      <c r="AB1066" s="23" t="str">
        <f t="shared" si="312"/>
        <v>.</v>
      </c>
      <c r="AC1066" s="3" t="s">
        <v>352</v>
      </c>
      <c r="AD1066" s="25">
        <v>0</v>
      </c>
      <c r="AE1066" s="20">
        <f t="shared" si="301"/>
        <v>0</v>
      </c>
      <c r="AF1066" s="20">
        <f t="shared" si="302"/>
        <v>0</v>
      </c>
      <c r="AG1066" s="20">
        <f t="shared" si="308"/>
        <v>1</v>
      </c>
      <c r="AH1066" s="20">
        <f t="shared" si="303"/>
        <v>0</v>
      </c>
      <c r="AI1066" s="20">
        <f t="shared" si="304"/>
        <v>-98.501344200840265</v>
      </c>
      <c r="AJ1066" s="20">
        <f t="shared" si="305"/>
        <v>-76.957684415707263</v>
      </c>
      <c r="AK1066" s="20">
        <f t="shared" si="306"/>
        <v>0</v>
      </c>
      <c r="AL1066" s="19">
        <v>125</v>
      </c>
      <c r="AM1066" s="23">
        <f t="shared" si="307"/>
        <v>38.1</v>
      </c>
      <c r="AN1066" s="19">
        <v>4.0491638646268449</v>
      </c>
    </row>
    <row r="1067" spans="1:40" ht="13.5" thickBot="1" x14ac:dyDescent="0.25">
      <c r="A1067" s="5">
        <v>42577</v>
      </c>
      <c r="B1067" s="3">
        <v>115</v>
      </c>
      <c r="C1067" s="26" t="s">
        <v>358</v>
      </c>
      <c r="D1067" s="6">
        <v>0.55069444444444449</v>
      </c>
      <c r="E1067" s="13">
        <v>13</v>
      </c>
      <c r="F1067" s="13">
        <f t="shared" si="297"/>
        <v>415</v>
      </c>
      <c r="G1067" s="3">
        <v>42.9</v>
      </c>
      <c r="H1067" s="3" t="s">
        <v>365</v>
      </c>
      <c r="I1067" s="3">
        <v>33.1</v>
      </c>
      <c r="J1067" s="20" t="str">
        <f t="shared" si="298"/>
        <v>.</v>
      </c>
      <c r="K1067" s="20" t="str">
        <f t="shared" si="299"/>
        <v>.</v>
      </c>
      <c r="L1067" s="20" t="str">
        <f t="shared" si="309"/>
        <v>.</v>
      </c>
      <c r="M1067" s="3">
        <v>232</v>
      </c>
      <c r="N1067" s="20" t="str">
        <f>IF(B1067=B1066, N1066, IF(M1067=".",".",IF(M1067&lt;22.5,"N",IF(M1067&lt;67.5,"NE",IF(M1067&lt;112.5,"E",IF(M1067&lt;157.5,"SE",IF(M1067&lt;202.5,"S",IF(M1067&lt;247.5,"SW",IF(M1067&lt;292.5,"W",IF(M1067&lt;337.5,"NW","N"))))))))))</f>
        <v>SW</v>
      </c>
      <c r="O1067" s="20" t="str">
        <f t="shared" si="300"/>
        <v>.</v>
      </c>
      <c r="P1067" s="20" t="str">
        <f t="shared" si="311"/>
        <v>.</v>
      </c>
      <c r="Q1067" s="21">
        <f t="shared" si="295"/>
        <v>0</v>
      </c>
      <c r="R1067" s="21">
        <f t="shared" si="296"/>
        <v>34.081061888048374</v>
      </c>
      <c r="S1067" s="8">
        <v>1</v>
      </c>
      <c r="T1067" s="21" t="s">
        <v>4</v>
      </c>
      <c r="U1067" s="21" t="str">
        <f t="shared" si="310"/>
        <v>.</v>
      </c>
      <c r="V1067" s="3" t="s">
        <v>6</v>
      </c>
      <c r="W1067" s="3">
        <v>4.7</v>
      </c>
      <c r="X1067" s="3" t="s">
        <v>43</v>
      </c>
      <c r="Y1067" s="14">
        <v>0</v>
      </c>
      <c r="Z1067" s="14">
        <v>0</v>
      </c>
      <c r="AA1067" s="14">
        <v>1</v>
      </c>
      <c r="AB1067" s="23" t="str">
        <f t="shared" si="312"/>
        <v>.</v>
      </c>
      <c r="AC1067" s="3" t="s">
        <v>352</v>
      </c>
      <c r="AD1067" s="25">
        <v>0</v>
      </c>
      <c r="AE1067" s="20">
        <f t="shared" si="301"/>
        <v>0</v>
      </c>
      <c r="AF1067" s="20">
        <f t="shared" si="302"/>
        <v>0</v>
      </c>
      <c r="AG1067" s="20">
        <f t="shared" si="308"/>
        <v>1</v>
      </c>
      <c r="AH1067" s="20">
        <f t="shared" si="303"/>
        <v>0</v>
      </c>
      <c r="AI1067" s="20">
        <f t="shared" si="304"/>
        <v>-98.501344200840265</v>
      </c>
      <c r="AJ1067" s="20">
        <f t="shared" si="305"/>
        <v>-76.957684415707263</v>
      </c>
      <c r="AK1067" s="20">
        <f t="shared" si="306"/>
        <v>0</v>
      </c>
      <c r="AL1067" s="19">
        <v>125</v>
      </c>
      <c r="AM1067" s="23">
        <f t="shared" si="307"/>
        <v>38.1</v>
      </c>
      <c r="AN1067" s="19">
        <v>4.0491638646268449</v>
      </c>
    </row>
    <row r="1068" spans="1:40" ht="13.5" thickBot="1" x14ac:dyDescent="0.25">
      <c r="A1068" s="5">
        <v>42577</v>
      </c>
      <c r="B1068" s="3">
        <v>115</v>
      </c>
      <c r="C1068" s="26" t="s">
        <v>358</v>
      </c>
      <c r="D1068" s="6">
        <v>0.59375</v>
      </c>
      <c r="E1068" s="13">
        <v>14</v>
      </c>
      <c r="F1068" s="13">
        <f t="shared" si="297"/>
        <v>476.99999999999994</v>
      </c>
      <c r="G1068" s="3">
        <v>41</v>
      </c>
      <c r="H1068" s="3" t="s">
        <v>365</v>
      </c>
      <c r="I1068" s="3">
        <v>32.299999999999997</v>
      </c>
      <c r="J1068" s="20" t="str">
        <f t="shared" si="298"/>
        <v>.</v>
      </c>
      <c r="K1068" s="20" t="str">
        <f t="shared" si="299"/>
        <v>.</v>
      </c>
      <c r="L1068" s="20" t="str">
        <f t="shared" si="309"/>
        <v>.</v>
      </c>
      <c r="M1068" s="3">
        <v>232</v>
      </c>
      <c r="N1068" s="20" t="str">
        <f>IF(B1068=B1068, N1067, IF(M1068=".",".",IF(M1068&lt;22.5,"N",IF(M1068&lt;67.5,"NE",IF(M1068&lt;112.5,"E",IF(M1068&lt;157.5,"SE",IF(M1068&lt;202.5,"S",IF(M1068&lt;247.5,"SW",IF(M1068&lt;292.5,"W",IF(M1068&lt;337.5,"NW","N"))))))))))</f>
        <v>SW</v>
      </c>
      <c r="O1068" s="20" t="str">
        <f t="shared" si="300"/>
        <v>.</v>
      </c>
      <c r="P1068" s="20" t="str">
        <f t="shared" si="311"/>
        <v>.</v>
      </c>
      <c r="Q1068" s="21">
        <f t="shared" si="295"/>
        <v>0</v>
      </c>
      <c r="R1068" s="21">
        <f t="shared" si="296"/>
        <v>34.081061888048374</v>
      </c>
      <c r="S1068" s="8">
        <v>1</v>
      </c>
      <c r="T1068" s="21" t="s">
        <v>4</v>
      </c>
      <c r="U1068" s="21" t="str">
        <f t="shared" si="310"/>
        <v>.</v>
      </c>
      <c r="V1068" s="3" t="s">
        <v>6</v>
      </c>
      <c r="W1068" s="3">
        <v>4.8</v>
      </c>
      <c r="X1068" s="3" t="s">
        <v>43</v>
      </c>
      <c r="Y1068" s="14">
        <v>0</v>
      </c>
      <c r="Z1068" s="14">
        <v>0</v>
      </c>
      <c r="AA1068" s="14">
        <v>1</v>
      </c>
      <c r="AB1068" s="23" t="str">
        <f t="shared" si="312"/>
        <v>.</v>
      </c>
      <c r="AC1068" s="3" t="s">
        <v>352</v>
      </c>
      <c r="AD1068" s="25">
        <v>0</v>
      </c>
      <c r="AE1068" s="20">
        <f t="shared" si="301"/>
        <v>0</v>
      </c>
      <c r="AF1068" s="20">
        <f t="shared" si="302"/>
        <v>0</v>
      </c>
      <c r="AG1068" s="20">
        <f t="shared" si="308"/>
        <v>1</v>
      </c>
      <c r="AH1068" s="20">
        <f t="shared" si="303"/>
        <v>0</v>
      </c>
      <c r="AI1068" s="20">
        <f t="shared" si="304"/>
        <v>-98.501344200840265</v>
      </c>
      <c r="AJ1068" s="20">
        <f t="shared" si="305"/>
        <v>-76.957684415707263</v>
      </c>
      <c r="AK1068" s="20">
        <f t="shared" si="306"/>
        <v>0</v>
      </c>
      <c r="AL1068" s="19">
        <v>125</v>
      </c>
      <c r="AM1068" s="23">
        <f t="shared" si="307"/>
        <v>38.1</v>
      </c>
      <c r="AN1068" s="19">
        <v>4.0491638646268449</v>
      </c>
    </row>
    <row r="1069" spans="1:40" ht="13.5" thickBot="1" x14ac:dyDescent="0.25">
      <c r="A1069" s="5">
        <v>42577</v>
      </c>
      <c r="B1069" s="3">
        <v>115</v>
      </c>
      <c r="C1069" s="26" t="s">
        <v>358</v>
      </c>
      <c r="D1069" s="6">
        <v>0.6333333333333333</v>
      </c>
      <c r="E1069" s="13">
        <v>15</v>
      </c>
      <c r="F1069" s="13">
        <f t="shared" si="297"/>
        <v>533.99999999999989</v>
      </c>
      <c r="G1069" s="3">
        <v>43.5</v>
      </c>
      <c r="H1069" s="3" t="s">
        <v>365</v>
      </c>
      <c r="I1069" s="3">
        <v>33.4</v>
      </c>
      <c r="J1069" s="20" t="str">
        <f t="shared" si="298"/>
        <v>.</v>
      </c>
      <c r="K1069" s="20" t="str">
        <f t="shared" si="299"/>
        <v>.</v>
      </c>
      <c r="L1069" s="20" t="str">
        <f t="shared" si="309"/>
        <v>.</v>
      </c>
      <c r="M1069" s="3">
        <v>232</v>
      </c>
      <c r="N1069" s="20" t="str">
        <f>IF(B1069=B1068, N1068, IF(M1069=".",".",IF(M1069&lt;22.5,"N",IF(M1069&lt;67.5,"NE",IF(M1069&lt;112.5,"E",IF(M1069&lt;157.5,"SE",IF(M1069&lt;202.5,"S",IF(M1069&lt;247.5,"SW",IF(M1069&lt;292.5,"W",IF(M1069&lt;337.5,"NW","N"))))))))))</f>
        <v>SW</v>
      </c>
      <c r="O1069" s="20" t="str">
        <f t="shared" si="300"/>
        <v>.</v>
      </c>
      <c r="P1069" s="20" t="str">
        <f t="shared" si="311"/>
        <v>.</v>
      </c>
      <c r="Q1069" s="21">
        <f t="shared" si="295"/>
        <v>0</v>
      </c>
      <c r="R1069" s="21">
        <f t="shared" si="296"/>
        <v>34.081061888048374</v>
      </c>
      <c r="S1069" s="8">
        <v>1</v>
      </c>
      <c r="T1069" s="21" t="s">
        <v>4</v>
      </c>
      <c r="U1069" s="21" t="str">
        <f t="shared" si="310"/>
        <v>.</v>
      </c>
      <c r="V1069" s="3" t="s">
        <v>6</v>
      </c>
      <c r="W1069" s="3">
        <v>6.9</v>
      </c>
      <c r="X1069" s="3" t="s">
        <v>43</v>
      </c>
      <c r="Y1069" s="14">
        <v>0</v>
      </c>
      <c r="Z1069" s="14">
        <v>0</v>
      </c>
      <c r="AA1069" s="14">
        <v>1</v>
      </c>
      <c r="AB1069" s="23" t="str">
        <f t="shared" si="312"/>
        <v>.</v>
      </c>
      <c r="AC1069" s="3" t="s">
        <v>352</v>
      </c>
      <c r="AD1069" s="25">
        <v>0</v>
      </c>
      <c r="AE1069" s="20">
        <f t="shared" si="301"/>
        <v>0</v>
      </c>
      <c r="AF1069" s="20">
        <f t="shared" si="302"/>
        <v>0</v>
      </c>
      <c r="AG1069" s="20">
        <f t="shared" si="308"/>
        <v>1</v>
      </c>
      <c r="AH1069" s="20">
        <f t="shared" si="303"/>
        <v>0</v>
      </c>
      <c r="AI1069" s="20">
        <f t="shared" si="304"/>
        <v>-98.501344200840265</v>
      </c>
      <c r="AJ1069" s="20">
        <f t="shared" si="305"/>
        <v>-76.957684415707263</v>
      </c>
      <c r="AK1069" s="20">
        <f t="shared" si="306"/>
        <v>0</v>
      </c>
      <c r="AL1069" s="19">
        <v>125</v>
      </c>
      <c r="AM1069" s="23">
        <f t="shared" si="307"/>
        <v>38.1</v>
      </c>
      <c r="AN1069" s="19">
        <v>4.0491638646268449</v>
      </c>
    </row>
    <row r="1070" spans="1:40" ht="13.5" thickBot="1" x14ac:dyDescent="0.25">
      <c r="A1070" s="5">
        <v>42577</v>
      </c>
      <c r="B1070" s="3">
        <v>115</v>
      </c>
      <c r="C1070" s="26" t="s">
        <v>358</v>
      </c>
      <c r="D1070" s="6">
        <v>0.67222222222222217</v>
      </c>
      <c r="E1070" s="13">
        <v>16</v>
      </c>
      <c r="F1070" s="13">
        <f t="shared" si="297"/>
        <v>589.99999999999989</v>
      </c>
      <c r="G1070" s="3">
        <v>38.6</v>
      </c>
      <c r="H1070" s="3" t="s">
        <v>365</v>
      </c>
      <c r="I1070" s="3">
        <v>32.4</v>
      </c>
      <c r="J1070" s="20" t="str">
        <f t="shared" si="298"/>
        <v>.</v>
      </c>
      <c r="K1070" s="20" t="str">
        <f t="shared" si="299"/>
        <v>.</v>
      </c>
      <c r="L1070" s="20" t="str">
        <f t="shared" si="309"/>
        <v>.</v>
      </c>
      <c r="M1070" s="3">
        <v>232</v>
      </c>
      <c r="N1070" s="20" t="str">
        <f>IF(B1070=B1070, N1069, IF(M1070=".",".",IF(M1070&lt;22.5,"N",IF(M1070&lt;67.5,"NE",IF(M1070&lt;112.5,"E",IF(M1070&lt;157.5,"SE",IF(M1070&lt;202.5,"S",IF(M1070&lt;247.5,"SW",IF(M1070&lt;292.5,"W",IF(M1070&lt;337.5,"NW","N"))))))))))</f>
        <v>SW</v>
      </c>
      <c r="O1070" s="20" t="str">
        <f t="shared" si="300"/>
        <v>.</v>
      </c>
      <c r="P1070" s="20" t="str">
        <f t="shared" si="311"/>
        <v>.</v>
      </c>
      <c r="Q1070" s="21">
        <f t="shared" si="295"/>
        <v>0</v>
      </c>
      <c r="R1070" s="21">
        <f t="shared" si="296"/>
        <v>34.081061888048374</v>
      </c>
      <c r="S1070" s="8">
        <v>1</v>
      </c>
      <c r="T1070" s="21">
        <f>SQRT((AJ1070-AJ1060)^2+(AI1070-AI1060)^2)</f>
        <v>20.131526301166332</v>
      </c>
      <c r="U1070" s="21">
        <f t="shared" si="310"/>
        <v>1.6929199196423506</v>
      </c>
      <c r="V1070" s="3" t="s">
        <v>6</v>
      </c>
      <c r="W1070" s="3">
        <v>5.8</v>
      </c>
      <c r="X1070" s="3" t="s">
        <v>43</v>
      </c>
      <c r="Y1070" s="14">
        <v>0</v>
      </c>
      <c r="Z1070" s="14">
        <v>0</v>
      </c>
      <c r="AA1070" s="14">
        <v>1</v>
      </c>
      <c r="AB1070" s="23" t="str">
        <f t="shared" si="312"/>
        <v>.</v>
      </c>
      <c r="AC1070" s="3" t="s">
        <v>352</v>
      </c>
      <c r="AD1070" s="25">
        <v>0</v>
      </c>
      <c r="AE1070" s="20">
        <f t="shared" si="301"/>
        <v>0</v>
      </c>
      <c r="AF1070" s="20">
        <f t="shared" si="302"/>
        <v>0</v>
      </c>
      <c r="AG1070" s="20">
        <f t="shared" si="308"/>
        <v>1</v>
      </c>
      <c r="AH1070" s="20">
        <f t="shared" si="303"/>
        <v>0</v>
      </c>
      <c r="AI1070" s="20">
        <f t="shared" si="304"/>
        <v>-98.501344200840265</v>
      </c>
      <c r="AJ1070" s="20">
        <f t="shared" si="305"/>
        <v>-76.957684415707263</v>
      </c>
      <c r="AK1070" s="20">
        <f t="shared" si="306"/>
        <v>0</v>
      </c>
      <c r="AL1070" s="19">
        <v>125</v>
      </c>
      <c r="AM1070" s="23">
        <f t="shared" si="307"/>
        <v>38.1</v>
      </c>
      <c r="AN1070" s="19">
        <v>4.0491638646268449</v>
      </c>
    </row>
    <row r="1071" spans="1:40" ht="13.5" thickBot="1" x14ac:dyDescent="0.25">
      <c r="A1071" s="5">
        <v>42577</v>
      </c>
      <c r="B1071" s="3">
        <v>117</v>
      </c>
      <c r="C1071" s="26" t="s">
        <v>359</v>
      </c>
      <c r="D1071" s="6">
        <v>0.25347222222222221</v>
      </c>
      <c r="E1071" s="13">
        <v>6</v>
      </c>
      <c r="F1071" s="13">
        <f t="shared" si="297"/>
        <v>0</v>
      </c>
      <c r="G1071" s="3" t="s">
        <v>4</v>
      </c>
      <c r="H1071" s="3" t="s">
        <v>4</v>
      </c>
      <c r="I1071" s="3">
        <v>18.399999999999999</v>
      </c>
      <c r="J1071" s="20" t="str">
        <f t="shared" si="298"/>
        <v>.</v>
      </c>
      <c r="K1071" s="20" t="str">
        <f t="shared" si="299"/>
        <v>.</v>
      </c>
      <c r="L1071" s="20" t="str">
        <f t="shared" si="309"/>
        <v>.</v>
      </c>
      <c r="M1071" s="3">
        <v>315</v>
      </c>
      <c r="N1071" s="20" t="str">
        <f>IF(B1071=B1070, N1070, IF(M1071=".",".",IF(M1071&lt;22.5,"N",IF(M1071&lt;67.5,"NE",IF(M1071&lt;112.5,"E",IF(M1071&lt;157.5,"SE",IF(M1071&lt;202.5,"S",IF(M1071&lt;247.5,"SW",IF(M1071&lt;292.5,"W",IF(M1071&lt;337.5,"NW","N"))))))))))</f>
        <v>NW</v>
      </c>
      <c r="O1071" s="20" t="str">
        <f t="shared" si="300"/>
        <v>.</v>
      </c>
      <c r="P1071" s="20" t="str">
        <f t="shared" si="311"/>
        <v>.</v>
      </c>
      <c r="Q1071" s="21">
        <f t="shared" si="295"/>
        <v>0</v>
      </c>
      <c r="R1071" s="21">
        <f t="shared" si="296"/>
        <v>0</v>
      </c>
      <c r="S1071" s="8">
        <v>0</v>
      </c>
      <c r="T1071" s="21" t="s">
        <v>4</v>
      </c>
      <c r="U1071" s="21" t="str">
        <f t="shared" si="310"/>
        <v>.</v>
      </c>
      <c r="V1071" s="3" t="s">
        <v>7</v>
      </c>
      <c r="W1071" s="3">
        <v>0</v>
      </c>
      <c r="X1071" s="3" t="s">
        <v>205</v>
      </c>
      <c r="Y1071" s="14">
        <v>2</v>
      </c>
      <c r="Z1071" s="14">
        <v>1</v>
      </c>
      <c r="AA1071" s="14">
        <v>0</v>
      </c>
      <c r="AB1071" s="23">
        <f t="shared" si="312"/>
        <v>0</v>
      </c>
      <c r="AC1071" s="3" t="s">
        <v>353</v>
      </c>
      <c r="AD1071" s="25">
        <v>1</v>
      </c>
      <c r="AE1071" s="20" t="str">
        <f t="shared" si="301"/>
        <v>.</v>
      </c>
      <c r="AF1071" s="20" t="str">
        <f t="shared" si="302"/>
        <v>.</v>
      </c>
      <c r="AG1071" s="20" t="str">
        <f t="shared" si="308"/>
        <v>.</v>
      </c>
      <c r="AH1071" s="20" t="str">
        <f t="shared" si="303"/>
        <v>.</v>
      </c>
      <c r="AI1071" s="20">
        <f t="shared" si="304"/>
        <v>-70.710678118654769</v>
      </c>
      <c r="AJ1071" s="20">
        <f t="shared" si="305"/>
        <v>70.710678118654741</v>
      </c>
      <c r="AK1071" s="20" t="str">
        <f t="shared" si="306"/>
        <v>.</v>
      </c>
      <c r="AL1071" s="19">
        <v>100</v>
      </c>
      <c r="AM1071" s="23">
        <f t="shared" si="307"/>
        <v>30.48</v>
      </c>
      <c r="AN1071" s="19">
        <v>5.497787143782138</v>
      </c>
    </row>
    <row r="1072" spans="1:40" ht="13.5" thickBot="1" x14ac:dyDescent="0.25">
      <c r="A1072" s="5">
        <v>42577</v>
      </c>
      <c r="B1072" s="3">
        <v>117</v>
      </c>
      <c r="C1072" s="26" t="s">
        <v>359</v>
      </c>
      <c r="D1072" s="6">
        <v>0.2902777777777778</v>
      </c>
      <c r="E1072" s="13">
        <v>7</v>
      </c>
      <c r="F1072" s="13">
        <f t="shared" si="297"/>
        <v>53.00000000000005</v>
      </c>
      <c r="G1072" s="3" t="s">
        <v>4</v>
      </c>
      <c r="H1072" s="3" t="s">
        <v>4</v>
      </c>
      <c r="I1072" s="3">
        <v>21.8</v>
      </c>
      <c r="J1072" s="20" t="str">
        <f t="shared" si="298"/>
        <v>.</v>
      </c>
      <c r="K1072" s="20" t="str">
        <f t="shared" si="299"/>
        <v>.</v>
      </c>
      <c r="L1072" s="20" t="str">
        <f t="shared" si="309"/>
        <v>.</v>
      </c>
      <c r="M1072" s="3">
        <v>315</v>
      </c>
      <c r="N1072" s="20" t="str">
        <f>IF(B1072=B1072, N1071, IF(M1072=".",".",IF(M1072&lt;22.5,"N",IF(M1072&lt;67.5,"NE",IF(M1072&lt;112.5,"E",IF(M1072&lt;157.5,"SE",IF(M1072&lt;202.5,"S",IF(M1072&lt;247.5,"SW",IF(M1072&lt;292.5,"W",IF(M1072&lt;337.5,"NW","N"))))))))))</f>
        <v>NW</v>
      </c>
      <c r="O1072" s="20" t="str">
        <f t="shared" si="300"/>
        <v>.</v>
      </c>
      <c r="P1072" s="20" t="str">
        <f t="shared" si="311"/>
        <v>.</v>
      </c>
      <c r="Q1072" s="21">
        <f t="shared" si="295"/>
        <v>0</v>
      </c>
      <c r="R1072" s="21">
        <f t="shared" si="296"/>
        <v>0</v>
      </c>
      <c r="S1072" s="8">
        <v>0</v>
      </c>
      <c r="T1072" s="21" t="s">
        <v>4</v>
      </c>
      <c r="U1072" s="21" t="str">
        <f t="shared" si="310"/>
        <v>.</v>
      </c>
      <c r="V1072" s="3" t="s">
        <v>7</v>
      </c>
      <c r="W1072" s="3">
        <v>0</v>
      </c>
      <c r="X1072" s="3" t="s">
        <v>207</v>
      </c>
      <c r="Y1072" s="14">
        <v>2</v>
      </c>
      <c r="Z1072" s="14">
        <v>1</v>
      </c>
      <c r="AA1072" s="14">
        <v>0</v>
      </c>
      <c r="AB1072" s="23">
        <f t="shared" si="312"/>
        <v>0</v>
      </c>
      <c r="AC1072" s="3" t="s">
        <v>353</v>
      </c>
      <c r="AD1072" s="25">
        <v>1</v>
      </c>
      <c r="AE1072" s="20">
        <f t="shared" si="301"/>
        <v>0</v>
      </c>
      <c r="AF1072" s="20">
        <f t="shared" si="302"/>
        <v>0</v>
      </c>
      <c r="AG1072" s="20">
        <f t="shared" si="308"/>
        <v>1</v>
      </c>
      <c r="AH1072" s="20">
        <f t="shared" si="303"/>
        <v>0</v>
      </c>
      <c r="AI1072" s="20">
        <f t="shared" si="304"/>
        <v>-70.710678118654769</v>
      </c>
      <c r="AJ1072" s="20">
        <f t="shared" si="305"/>
        <v>70.710678118654741</v>
      </c>
      <c r="AK1072" s="20">
        <f t="shared" si="306"/>
        <v>0</v>
      </c>
      <c r="AL1072" s="19">
        <v>100</v>
      </c>
      <c r="AM1072" s="23">
        <f t="shared" si="307"/>
        <v>30.48</v>
      </c>
      <c r="AN1072" s="19">
        <v>5.497787143782138</v>
      </c>
    </row>
    <row r="1073" spans="1:40" ht="13.5" thickBot="1" x14ac:dyDescent="0.25">
      <c r="A1073" s="5">
        <v>42577</v>
      </c>
      <c r="B1073" s="3">
        <v>117</v>
      </c>
      <c r="C1073" s="26" t="s">
        <v>359</v>
      </c>
      <c r="D1073" s="6">
        <v>0.33263888888888887</v>
      </c>
      <c r="E1073" s="13">
        <v>8</v>
      </c>
      <c r="F1073" s="13">
        <f t="shared" si="297"/>
        <v>114</v>
      </c>
      <c r="G1073" s="3" t="s">
        <v>4</v>
      </c>
      <c r="H1073" s="3" t="s">
        <v>4</v>
      </c>
      <c r="I1073" s="3">
        <v>33.700000000000003</v>
      </c>
      <c r="J1073" s="20" t="str">
        <f t="shared" si="298"/>
        <v>.</v>
      </c>
      <c r="K1073" s="20" t="str">
        <f t="shared" si="299"/>
        <v>.</v>
      </c>
      <c r="L1073" s="20" t="str">
        <f t="shared" si="309"/>
        <v>.</v>
      </c>
      <c r="M1073" s="3">
        <v>315</v>
      </c>
      <c r="N1073" s="20" t="str">
        <f>IF(B1073=B1072, N1072, IF(M1073=".",".",IF(M1073&lt;22.5,"N",IF(M1073&lt;67.5,"NE",IF(M1073&lt;112.5,"E",IF(M1073&lt;157.5,"SE",IF(M1073&lt;202.5,"S",IF(M1073&lt;247.5,"SW",IF(M1073&lt;292.5,"W",IF(M1073&lt;337.5,"NW","N"))))))))))</f>
        <v>NW</v>
      </c>
      <c r="O1073" s="20" t="str">
        <f t="shared" si="300"/>
        <v>.</v>
      </c>
      <c r="P1073" s="20" t="str">
        <f t="shared" si="311"/>
        <v>.</v>
      </c>
      <c r="Q1073" s="21">
        <f t="shared" ref="Q1073:Q1080" si="313">IF(AN1073=".",".",IF(B1073=B1072,SQRT((AI1073-AI1072)^2+(AJ1073-AJ1072)^2),0))</f>
        <v>0</v>
      </c>
      <c r="R1073" s="21">
        <f t="shared" ref="R1073:R1080" si="314">IF(AN1073=".",".",IF(B1073=B1072,Q1073+R1072,0))</f>
        <v>0</v>
      </c>
      <c r="S1073" s="8">
        <v>0</v>
      </c>
      <c r="T1073" s="21" t="s">
        <v>4</v>
      </c>
      <c r="U1073" s="21" t="str">
        <f t="shared" si="310"/>
        <v>.</v>
      </c>
      <c r="V1073" s="3" t="s">
        <v>7</v>
      </c>
      <c r="W1073" s="3">
        <v>0.4</v>
      </c>
      <c r="X1073" s="3" t="s">
        <v>212</v>
      </c>
      <c r="Y1073" s="14">
        <v>2</v>
      </c>
      <c r="Z1073" s="14">
        <v>1</v>
      </c>
      <c r="AA1073" s="14">
        <v>0</v>
      </c>
      <c r="AB1073" s="23">
        <f t="shared" si="312"/>
        <v>0</v>
      </c>
      <c r="AC1073" s="3" t="s">
        <v>353</v>
      </c>
      <c r="AD1073" s="25">
        <v>1</v>
      </c>
      <c r="AE1073" s="20">
        <f t="shared" si="301"/>
        <v>0</v>
      </c>
      <c r="AF1073" s="20">
        <f t="shared" si="302"/>
        <v>0</v>
      </c>
      <c r="AG1073" s="20">
        <f t="shared" si="308"/>
        <v>1</v>
      </c>
      <c r="AH1073" s="20">
        <f t="shared" si="303"/>
        <v>0</v>
      </c>
      <c r="AI1073" s="20">
        <f t="shared" si="304"/>
        <v>-70.710678118654769</v>
      </c>
      <c r="AJ1073" s="20">
        <f t="shared" si="305"/>
        <v>70.710678118654741</v>
      </c>
      <c r="AK1073" s="20">
        <f t="shared" si="306"/>
        <v>0</v>
      </c>
      <c r="AL1073" s="19">
        <v>100</v>
      </c>
      <c r="AM1073" s="23">
        <f t="shared" si="307"/>
        <v>30.48</v>
      </c>
      <c r="AN1073" s="19">
        <v>5.497787143782138</v>
      </c>
    </row>
    <row r="1074" spans="1:40" ht="13.5" thickBot="1" x14ac:dyDescent="0.25">
      <c r="A1074" s="5">
        <v>42577</v>
      </c>
      <c r="B1074" s="3">
        <v>117</v>
      </c>
      <c r="C1074" s="26" t="s">
        <v>359</v>
      </c>
      <c r="D1074" s="6">
        <v>0.37638888888888888</v>
      </c>
      <c r="E1074" s="13">
        <v>9</v>
      </c>
      <c r="F1074" s="13">
        <f t="shared" si="297"/>
        <v>177</v>
      </c>
      <c r="G1074" s="3" t="s">
        <v>4</v>
      </c>
      <c r="H1074" s="3" t="s">
        <v>4</v>
      </c>
      <c r="I1074" s="3">
        <v>32.299999999999997</v>
      </c>
      <c r="J1074" s="20" t="str">
        <f t="shared" si="298"/>
        <v>.</v>
      </c>
      <c r="K1074" s="20" t="str">
        <f t="shared" si="299"/>
        <v>.</v>
      </c>
      <c r="L1074" s="20" t="str">
        <f t="shared" si="309"/>
        <v>.</v>
      </c>
      <c r="M1074" s="3">
        <v>315</v>
      </c>
      <c r="N1074" s="20" t="str">
        <f>IF(B1074=B1074, N1073, IF(M1074=".",".",IF(M1074&lt;22.5,"N",IF(M1074&lt;67.5,"NE",IF(M1074&lt;112.5,"E",IF(M1074&lt;157.5,"SE",IF(M1074&lt;202.5,"S",IF(M1074&lt;247.5,"SW",IF(M1074&lt;292.5,"W",IF(M1074&lt;337.5,"NW","N"))))))))))</f>
        <v>NW</v>
      </c>
      <c r="O1074" s="20" t="str">
        <f t="shared" si="300"/>
        <v>.</v>
      </c>
      <c r="P1074" s="20" t="str">
        <f t="shared" si="311"/>
        <v>.</v>
      </c>
      <c r="Q1074" s="21">
        <f t="shared" si="313"/>
        <v>0</v>
      </c>
      <c r="R1074" s="21">
        <f t="shared" si="314"/>
        <v>0</v>
      </c>
      <c r="S1074" s="8">
        <v>0</v>
      </c>
      <c r="T1074" s="21" t="s">
        <v>4</v>
      </c>
      <c r="U1074" s="21" t="str">
        <f t="shared" si="310"/>
        <v>.</v>
      </c>
      <c r="V1074" s="3" t="s">
        <v>7</v>
      </c>
      <c r="W1074" s="3">
        <v>2</v>
      </c>
      <c r="X1074" s="3" t="s">
        <v>219</v>
      </c>
      <c r="Y1074" s="14">
        <v>2</v>
      </c>
      <c r="Z1074" s="14">
        <v>1</v>
      </c>
      <c r="AA1074" s="14">
        <v>0</v>
      </c>
      <c r="AB1074" s="23">
        <f t="shared" si="312"/>
        <v>0</v>
      </c>
      <c r="AC1074" s="3" t="s">
        <v>353</v>
      </c>
      <c r="AD1074" s="25">
        <v>1</v>
      </c>
      <c r="AE1074" s="20">
        <f t="shared" si="301"/>
        <v>0</v>
      </c>
      <c r="AF1074" s="20">
        <f t="shared" si="302"/>
        <v>0</v>
      </c>
      <c r="AG1074" s="20">
        <f t="shared" si="308"/>
        <v>1</v>
      </c>
      <c r="AH1074" s="20">
        <f t="shared" si="303"/>
        <v>0</v>
      </c>
      <c r="AI1074" s="20">
        <f t="shared" si="304"/>
        <v>-70.710678118654769</v>
      </c>
      <c r="AJ1074" s="20">
        <f t="shared" si="305"/>
        <v>70.710678118654741</v>
      </c>
      <c r="AK1074" s="20">
        <f t="shared" si="306"/>
        <v>0</v>
      </c>
      <c r="AL1074" s="19">
        <v>100</v>
      </c>
      <c r="AM1074" s="23">
        <f t="shared" si="307"/>
        <v>30.48</v>
      </c>
      <c r="AN1074" s="19">
        <v>5.497787143782138</v>
      </c>
    </row>
    <row r="1075" spans="1:40" ht="13.5" thickBot="1" x14ac:dyDescent="0.25">
      <c r="A1075" s="5">
        <v>42577</v>
      </c>
      <c r="B1075" s="3">
        <v>117</v>
      </c>
      <c r="C1075" s="26" t="s">
        <v>359</v>
      </c>
      <c r="D1075" s="6">
        <v>0.41805555555555557</v>
      </c>
      <c r="E1075" s="13">
        <v>10</v>
      </c>
      <c r="F1075" s="13">
        <f t="shared" si="297"/>
        <v>237.00000000000003</v>
      </c>
      <c r="G1075" s="3" t="s">
        <v>4</v>
      </c>
      <c r="H1075" s="3" t="s">
        <v>4</v>
      </c>
      <c r="I1075" s="3">
        <v>31</v>
      </c>
      <c r="J1075" s="20" t="str">
        <f t="shared" si="298"/>
        <v>.</v>
      </c>
      <c r="K1075" s="20" t="str">
        <f t="shared" si="299"/>
        <v>.</v>
      </c>
      <c r="L1075" s="20" t="str">
        <f t="shared" si="309"/>
        <v>.</v>
      </c>
      <c r="M1075" s="3">
        <v>315</v>
      </c>
      <c r="N1075" s="20" t="str">
        <f>IF(B1075=B1074, N1074, IF(M1075=".",".",IF(M1075&lt;22.5,"N",IF(M1075&lt;67.5,"NE",IF(M1075&lt;112.5,"E",IF(M1075&lt;157.5,"SE",IF(M1075&lt;202.5,"S",IF(M1075&lt;247.5,"SW",IF(M1075&lt;292.5,"W",IF(M1075&lt;337.5,"NW","N"))))))))))</f>
        <v>NW</v>
      </c>
      <c r="O1075" s="20" t="str">
        <f t="shared" si="300"/>
        <v>.</v>
      </c>
      <c r="P1075" s="20" t="str">
        <f t="shared" si="311"/>
        <v>.</v>
      </c>
      <c r="Q1075" s="21">
        <f t="shared" si="313"/>
        <v>0</v>
      </c>
      <c r="R1075" s="21">
        <f t="shared" si="314"/>
        <v>0</v>
      </c>
      <c r="S1075" s="8">
        <v>0</v>
      </c>
      <c r="T1075" s="21" t="s">
        <v>4</v>
      </c>
      <c r="U1075" s="21" t="str">
        <f t="shared" si="310"/>
        <v>.</v>
      </c>
      <c r="V1075" s="3" t="s">
        <v>7</v>
      </c>
      <c r="W1075" s="3">
        <v>2</v>
      </c>
      <c r="X1075" s="3" t="s">
        <v>5</v>
      </c>
      <c r="Y1075" s="14">
        <v>2</v>
      </c>
      <c r="Z1075" s="14">
        <v>1</v>
      </c>
      <c r="AA1075" s="14">
        <v>0</v>
      </c>
      <c r="AB1075" s="23">
        <f t="shared" si="312"/>
        <v>0</v>
      </c>
      <c r="AC1075" s="3" t="s">
        <v>353</v>
      </c>
      <c r="AD1075" s="25">
        <v>1</v>
      </c>
      <c r="AE1075" s="20">
        <f t="shared" si="301"/>
        <v>0</v>
      </c>
      <c r="AF1075" s="20">
        <f t="shared" si="302"/>
        <v>0</v>
      </c>
      <c r="AG1075" s="20">
        <f t="shared" si="308"/>
        <v>1</v>
      </c>
      <c r="AH1075" s="20">
        <f t="shared" si="303"/>
        <v>0</v>
      </c>
      <c r="AI1075" s="20">
        <f t="shared" si="304"/>
        <v>-70.710678118654769</v>
      </c>
      <c r="AJ1075" s="20">
        <f t="shared" si="305"/>
        <v>70.710678118654741</v>
      </c>
      <c r="AK1075" s="20">
        <f t="shared" si="306"/>
        <v>0</v>
      </c>
      <c r="AL1075" s="19">
        <v>100</v>
      </c>
      <c r="AM1075" s="23">
        <f t="shared" si="307"/>
        <v>30.48</v>
      </c>
      <c r="AN1075" s="19">
        <v>5.497787143782138</v>
      </c>
    </row>
    <row r="1076" spans="1:40" ht="13.5" thickBot="1" x14ac:dyDescent="0.25">
      <c r="A1076" s="5">
        <v>42577</v>
      </c>
      <c r="B1076" s="3">
        <v>117</v>
      </c>
      <c r="C1076" s="26" t="s">
        <v>359</v>
      </c>
      <c r="D1076" s="6">
        <v>0.46111111111111108</v>
      </c>
      <c r="E1076" s="13">
        <v>11</v>
      </c>
      <c r="F1076" s="13">
        <f t="shared" si="297"/>
        <v>299</v>
      </c>
      <c r="G1076" s="3" t="s">
        <v>4</v>
      </c>
      <c r="H1076" s="3" t="s">
        <v>4</v>
      </c>
      <c r="I1076" s="3">
        <v>32.299999999999997</v>
      </c>
      <c r="J1076" s="20" t="str">
        <f t="shared" si="298"/>
        <v>.</v>
      </c>
      <c r="K1076" s="20" t="str">
        <f t="shared" si="299"/>
        <v>.</v>
      </c>
      <c r="L1076" s="20" t="str">
        <f t="shared" si="309"/>
        <v>.</v>
      </c>
      <c r="M1076" s="3">
        <v>315</v>
      </c>
      <c r="N1076" s="20" t="str">
        <f>IF(B1076=B1076, N1075, IF(M1076=".",".",IF(M1076&lt;22.5,"N",IF(M1076&lt;67.5,"NE",IF(M1076&lt;112.5,"E",IF(M1076&lt;157.5,"SE",IF(M1076&lt;202.5,"S",IF(M1076&lt;247.5,"SW",IF(M1076&lt;292.5,"W",IF(M1076&lt;337.5,"NW","N"))))))))))</f>
        <v>NW</v>
      </c>
      <c r="O1076" s="20" t="str">
        <f t="shared" si="300"/>
        <v>.</v>
      </c>
      <c r="P1076" s="20" t="str">
        <f t="shared" si="311"/>
        <v>.</v>
      </c>
      <c r="Q1076" s="21">
        <f t="shared" si="313"/>
        <v>0</v>
      </c>
      <c r="R1076" s="21">
        <f t="shared" si="314"/>
        <v>0</v>
      </c>
      <c r="S1076" s="8">
        <v>0</v>
      </c>
      <c r="T1076" s="21" t="s">
        <v>4</v>
      </c>
      <c r="U1076" s="21" t="str">
        <f t="shared" si="310"/>
        <v>.</v>
      </c>
      <c r="V1076" s="3" t="s">
        <v>7</v>
      </c>
      <c r="W1076" s="3">
        <v>4</v>
      </c>
      <c r="X1076" s="3" t="s">
        <v>225</v>
      </c>
      <c r="Y1076" s="14">
        <v>2</v>
      </c>
      <c r="Z1076" s="14">
        <v>1</v>
      </c>
      <c r="AA1076" s="14">
        <v>0</v>
      </c>
      <c r="AB1076" s="23">
        <f t="shared" si="312"/>
        <v>0</v>
      </c>
      <c r="AC1076" s="3" t="s">
        <v>353</v>
      </c>
      <c r="AD1076" s="25">
        <v>1</v>
      </c>
      <c r="AE1076" s="20">
        <f t="shared" si="301"/>
        <v>0</v>
      </c>
      <c r="AF1076" s="20">
        <f t="shared" si="302"/>
        <v>0</v>
      </c>
      <c r="AG1076" s="20">
        <f t="shared" si="308"/>
        <v>1</v>
      </c>
      <c r="AH1076" s="20">
        <f t="shared" si="303"/>
        <v>0</v>
      </c>
      <c r="AI1076" s="20">
        <f t="shared" si="304"/>
        <v>-70.710678118654769</v>
      </c>
      <c r="AJ1076" s="20">
        <f t="shared" si="305"/>
        <v>70.710678118654741</v>
      </c>
      <c r="AK1076" s="20">
        <f t="shared" si="306"/>
        <v>0</v>
      </c>
      <c r="AL1076" s="19">
        <v>100</v>
      </c>
      <c r="AM1076" s="23">
        <f t="shared" si="307"/>
        <v>30.48</v>
      </c>
      <c r="AN1076" s="19">
        <v>5.497787143782138</v>
      </c>
    </row>
    <row r="1077" spans="1:40" ht="13.5" thickBot="1" x14ac:dyDescent="0.25">
      <c r="A1077" s="5">
        <v>42577</v>
      </c>
      <c r="B1077" s="3">
        <v>117</v>
      </c>
      <c r="C1077" s="26" t="s">
        <v>359</v>
      </c>
      <c r="D1077" s="6">
        <v>0.50138888888888888</v>
      </c>
      <c r="E1077" s="13">
        <v>12</v>
      </c>
      <c r="F1077" s="13">
        <f t="shared" si="297"/>
        <v>357.00000000000006</v>
      </c>
      <c r="G1077" s="3" t="s">
        <v>4</v>
      </c>
      <c r="H1077" s="3" t="s">
        <v>4</v>
      </c>
      <c r="I1077" s="3">
        <v>34.6</v>
      </c>
      <c r="J1077" s="20" t="str">
        <f t="shared" si="298"/>
        <v>.</v>
      </c>
      <c r="K1077" s="20" t="str">
        <f t="shared" si="299"/>
        <v>.</v>
      </c>
      <c r="L1077" s="20" t="str">
        <f t="shared" si="309"/>
        <v>.</v>
      </c>
      <c r="M1077" s="3">
        <v>315</v>
      </c>
      <c r="N1077" s="20" t="str">
        <f>IF(B1077=B1076, N1076, IF(M1077=".",".",IF(M1077&lt;22.5,"N",IF(M1077&lt;67.5,"NE",IF(M1077&lt;112.5,"E",IF(M1077&lt;157.5,"SE",IF(M1077&lt;202.5,"S",IF(M1077&lt;247.5,"SW",IF(M1077&lt;292.5,"W",IF(M1077&lt;337.5,"NW","N"))))))))))</f>
        <v>NW</v>
      </c>
      <c r="O1077" s="20" t="str">
        <f t="shared" si="300"/>
        <v>.</v>
      </c>
      <c r="P1077" s="20" t="str">
        <f t="shared" si="311"/>
        <v>.</v>
      </c>
      <c r="Q1077" s="21">
        <f t="shared" si="313"/>
        <v>0</v>
      </c>
      <c r="R1077" s="21">
        <f t="shared" si="314"/>
        <v>0</v>
      </c>
      <c r="S1077" s="8">
        <v>0</v>
      </c>
      <c r="T1077" s="21" t="s">
        <v>4</v>
      </c>
      <c r="U1077" s="21" t="str">
        <f t="shared" si="310"/>
        <v>.</v>
      </c>
      <c r="V1077" s="3" t="s">
        <v>7</v>
      </c>
      <c r="W1077" s="3">
        <v>1.1000000000000001</v>
      </c>
      <c r="X1077" s="3" t="s">
        <v>5</v>
      </c>
      <c r="Y1077" s="14">
        <v>2</v>
      </c>
      <c r="Z1077" s="14">
        <v>1</v>
      </c>
      <c r="AA1077" s="14">
        <v>0</v>
      </c>
      <c r="AB1077" s="23">
        <f t="shared" si="312"/>
        <v>0</v>
      </c>
      <c r="AC1077" s="3" t="s">
        <v>353</v>
      </c>
      <c r="AD1077" s="25">
        <v>1</v>
      </c>
      <c r="AE1077" s="20">
        <f t="shared" si="301"/>
        <v>0</v>
      </c>
      <c r="AF1077" s="20">
        <f t="shared" si="302"/>
        <v>0</v>
      </c>
      <c r="AG1077" s="20">
        <f t="shared" si="308"/>
        <v>1</v>
      </c>
      <c r="AH1077" s="20">
        <f t="shared" si="303"/>
        <v>0</v>
      </c>
      <c r="AI1077" s="20">
        <f t="shared" si="304"/>
        <v>-70.710678118654769</v>
      </c>
      <c r="AJ1077" s="20">
        <f t="shared" si="305"/>
        <v>70.710678118654741</v>
      </c>
      <c r="AK1077" s="20">
        <f t="shared" si="306"/>
        <v>0</v>
      </c>
      <c r="AL1077" s="19">
        <v>100</v>
      </c>
      <c r="AM1077" s="23">
        <f t="shared" si="307"/>
        <v>30.48</v>
      </c>
      <c r="AN1077" s="19">
        <v>5.497787143782138</v>
      </c>
    </row>
    <row r="1078" spans="1:40" ht="13.5" thickBot="1" x14ac:dyDescent="0.25">
      <c r="A1078" s="5">
        <v>42577</v>
      </c>
      <c r="B1078" s="3">
        <v>117</v>
      </c>
      <c r="C1078" s="26" t="s">
        <v>359</v>
      </c>
      <c r="D1078" s="6">
        <v>0.5444444444444444</v>
      </c>
      <c r="E1078" s="13">
        <v>13</v>
      </c>
      <c r="F1078" s="13">
        <f t="shared" si="297"/>
        <v>419</v>
      </c>
      <c r="G1078" s="3" t="s">
        <v>4</v>
      </c>
      <c r="H1078" s="3" t="s">
        <v>4</v>
      </c>
      <c r="I1078" s="3" t="s">
        <v>4</v>
      </c>
      <c r="J1078" s="20" t="str">
        <f t="shared" si="298"/>
        <v>.</v>
      </c>
      <c r="K1078" s="20" t="str">
        <f t="shared" si="299"/>
        <v>.</v>
      </c>
      <c r="L1078" s="20" t="str">
        <f t="shared" si="309"/>
        <v>.</v>
      </c>
      <c r="M1078" s="3" t="s">
        <v>4</v>
      </c>
      <c r="N1078" s="20" t="str">
        <f>IF(B1078=B1078, N1077, IF(M1078=".",".",IF(M1078&lt;22.5,"N",IF(M1078&lt;67.5,"NE",IF(M1078&lt;112.5,"E",IF(M1078&lt;157.5,"SE",IF(M1078&lt;202.5,"S",IF(M1078&lt;247.5,"SW",IF(M1078&lt;292.5,"W",IF(M1078&lt;337.5,"NW","N"))))))))))</f>
        <v>NW</v>
      </c>
      <c r="O1078" s="20" t="str">
        <f t="shared" si="300"/>
        <v>.</v>
      </c>
      <c r="P1078" s="20" t="str">
        <f t="shared" si="311"/>
        <v>.</v>
      </c>
      <c r="Q1078" s="21" t="str">
        <f t="shared" si="313"/>
        <v>.</v>
      </c>
      <c r="R1078" s="21" t="str">
        <f t="shared" si="314"/>
        <v>.</v>
      </c>
      <c r="S1078" s="8" t="s">
        <v>4</v>
      </c>
      <c r="T1078" s="21" t="s">
        <v>4</v>
      </c>
      <c r="U1078" s="21" t="str">
        <f t="shared" si="310"/>
        <v>.</v>
      </c>
      <c r="V1078" s="3" t="s">
        <v>4</v>
      </c>
      <c r="W1078" s="3" t="s">
        <v>4</v>
      </c>
      <c r="X1078" s="3" t="s">
        <v>67</v>
      </c>
      <c r="Y1078" s="14" t="s">
        <v>4</v>
      </c>
      <c r="Z1078" s="14" t="s">
        <v>4</v>
      </c>
      <c r="AA1078" s="14" t="s">
        <v>4</v>
      </c>
      <c r="AB1078" s="23" t="str">
        <f t="shared" si="312"/>
        <v>.</v>
      </c>
      <c r="AC1078" s="3" t="s">
        <v>353</v>
      </c>
      <c r="AD1078" s="25">
        <v>1</v>
      </c>
      <c r="AE1078" s="20" t="str">
        <f t="shared" si="301"/>
        <v>.</v>
      </c>
      <c r="AF1078" s="20" t="str">
        <f t="shared" si="302"/>
        <v>.</v>
      </c>
      <c r="AG1078" s="20" t="str">
        <f t="shared" si="308"/>
        <v>.</v>
      </c>
      <c r="AH1078" s="20" t="str">
        <f t="shared" si="303"/>
        <v>.</v>
      </c>
      <c r="AI1078" s="20" t="str">
        <f t="shared" si="304"/>
        <v>.</v>
      </c>
      <c r="AJ1078" s="20" t="str">
        <f t="shared" si="305"/>
        <v>.</v>
      </c>
      <c r="AK1078" s="20" t="str">
        <f t="shared" si="306"/>
        <v>.</v>
      </c>
      <c r="AL1078" s="19" t="s">
        <v>4</v>
      </c>
      <c r="AM1078" s="23" t="str">
        <f t="shared" si="307"/>
        <v>.</v>
      </c>
      <c r="AN1078" s="19" t="s">
        <v>4</v>
      </c>
    </row>
    <row r="1079" spans="1:40" ht="13.5" thickBot="1" x14ac:dyDescent="0.25">
      <c r="A1079" s="5">
        <v>42577</v>
      </c>
      <c r="B1079" s="3">
        <v>117</v>
      </c>
      <c r="C1079" s="26" t="s">
        <v>359</v>
      </c>
      <c r="D1079" s="6">
        <v>0.58472222222222225</v>
      </c>
      <c r="E1079" s="13">
        <v>14</v>
      </c>
      <c r="F1079" s="13">
        <f t="shared" si="297"/>
        <v>477.00000000000011</v>
      </c>
      <c r="G1079" s="3" t="s">
        <v>4</v>
      </c>
      <c r="H1079" s="3" t="s">
        <v>4</v>
      </c>
      <c r="I1079" s="3" t="s">
        <v>4</v>
      </c>
      <c r="J1079" s="20" t="str">
        <f t="shared" si="298"/>
        <v>.</v>
      </c>
      <c r="K1079" s="20" t="str">
        <f t="shared" si="299"/>
        <v>.</v>
      </c>
      <c r="L1079" s="20" t="str">
        <f t="shared" si="309"/>
        <v>.</v>
      </c>
      <c r="M1079" s="3" t="s">
        <v>4</v>
      </c>
      <c r="N1079" s="20" t="str">
        <f>IF(B1079=B1078, N1078, IF(M1079=".",".",IF(M1079&lt;22.5,"N",IF(M1079&lt;67.5,"NE",IF(M1079&lt;112.5,"E",IF(M1079&lt;157.5,"SE",IF(M1079&lt;202.5,"S",IF(M1079&lt;247.5,"SW",IF(M1079&lt;292.5,"W",IF(M1079&lt;337.5,"NW","N"))))))))))</f>
        <v>NW</v>
      </c>
      <c r="O1079" s="20" t="str">
        <f t="shared" si="300"/>
        <v>.</v>
      </c>
      <c r="P1079" s="20" t="str">
        <f t="shared" si="311"/>
        <v>.</v>
      </c>
      <c r="Q1079" s="21" t="str">
        <f t="shared" si="313"/>
        <v>.</v>
      </c>
      <c r="R1079" s="21" t="str">
        <f t="shared" si="314"/>
        <v>.</v>
      </c>
      <c r="S1079" s="8" t="s">
        <v>4</v>
      </c>
      <c r="T1079" s="21" t="s">
        <v>4</v>
      </c>
      <c r="U1079" s="21" t="str">
        <f t="shared" si="310"/>
        <v>.</v>
      </c>
      <c r="V1079" s="3" t="s">
        <v>4</v>
      </c>
      <c r="W1079" s="3" t="s">
        <v>4</v>
      </c>
      <c r="X1079" s="3" t="s">
        <v>67</v>
      </c>
      <c r="Y1079" s="14" t="s">
        <v>4</v>
      </c>
      <c r="Z1079" s="14" t="s">
        <v>4</v>
      </c>
      <c r="AA1079" s="14" t="s">
        <v>4</v>
      </c>
      <c r="AB1079" s="23" t="str">
        <f t="shared" si="312"/>
        <v>.</v>
      </c>
      <c r="AC1079" s="3" t="s">
        <v>353</v>
      </c>
      <c r="AD1079" s="25">
        <v>1</v>
      </c>
      <c r="AE1079" s="20" t="str">
        <f t="shared" si="301"/>
        <v>.</v>
      </c>
      <c r="AF1079" s="20" t="str">
        <f t="shared" si="302"/>
        <v>.</v>
      </c>
      <c r="AG1079" s="20" t="str">
        <f t="shared" si="308"/>
        <v>.</v>
      </c>
      <c r="AH1079" s="20" t="str">
        <f t="shared" si="303"/>
        <v>.</v>
      </c>
      <c r="AI1079" s="20" t="str">
        <f t="shared" si="304"/>
        <v>.</v>
      </c>
      <c r="AJ1079" s="20" t="str">
        <f t="shared" si="305"/>
        <v>.</v>
      </c>
      <c r="AK1079" s="20" t="str">
        <f t="shared" si="306"/>
        <v>.</v>
      </c>
      <c r="AL1079" s="19" t="s">
        <v>4</v>
      </c>
      <c r="AM1079" s="23" t="str">
        <f t="shared" si="307"/>
        <v>.</v>
      </c>
      <c r="AN1079" s="19" t="s">
        <v>4</v>
      </c>
    </row>
    <row r="1080" spans="1:40" ht="13.5" thickBot="1" x14ac:dyDescent="0.25">
      <c r="A1080" s="5">
        <v>42577</v>
      </c>
      <c r="B1080" s="3">
        <v>117</v>
      </c>
      <c r="C1080" s="26" t="s">
        <v>359</v>
      </c>
      <c r="D1080" s="6">
        <v>0.62708333333333333</v>
      </c>
      <c r="E1080" s="13">
        <v>15</v>
      </c>
      <c r="F1080" s="13">
        <f t="shared" si="297"/>
        <v>538</v>
      </c>
      <c r="G1080" s="3" t="s">
        <v>4</v>
      </c>
      <c r="H1080" s="3" t="s">
        <v>4</v>
      </c>
      <c r="I1080" s="3" t="s">
        <v>4</v>
      </c>
      <c r="J1080" s="20" t="str">
        <f t="shared" si="298"/>
        <v>.</v>
      </c>
      <c r="K1080" s="20" t="str">
        <f t="shared" si="299"/>
        <v>.</v>
      </c>
      <c r="L1080" s="20" t="str">
        <f t="shared" si="309"/>
        <v>.</v>
      </c>
      <c r="M1080" s="3" t="s">
        <v>4</v>
      </c>
      <c r="N1080" s="20" t="str">
        <f>IF(B1080=B1080, N1079, IF(M1080=".",".",IF(M1080&lt;22.5,"N",IF(M1080&lt;67.5,"NE",IF(M1080&lt;112.5,"E",IF(M1080&lt;157.5,"SE",IF(M1080&lt;202.5,"S",IF(M1080&lt;247.5,"SW",IF(M1080&lt;292.5,"W",IF(M1080&lt;337.5,"NW","N"))))))))))</f>
        <v>NW</v>
      </c>
      <c r="O1080" s="20" t="str">
        <f t="shared" si="300"/>
        <v>.</v>
      </c>
      <c r="P1080" s="20" t="str">
        <f t="shared" si="311"/>
        <v>.</v>
      </c>
      <c r="Q1080" s="21" t="str">
        <f t="shared" si="313"/>
        <v>.</v>
      </c>
      <c r="R1080" s="21" t="str">
        <f t="shared" si="314"/>
        <v>.</v>
      </c>
      <c r="S1080" s="8" t="s">
        <v>4</v>
      </c>
      <c r="T1080" s="21" t="s">
        <v>4</v>
      </c>
      <c r="U1080" s="21" t="str">
        <f t="shared" si="310"/>
        <v>.</v>
      </c>
      <c r="V1080" s="3" t="s">
        <v>4</v>
      </c>
      <c r="W1080" s="3" t="s">
        <v>4</v>
      </c>
      <c r="X1080" s="3" t="s">
        <v>146</v>
      </c>
      <c r="Y1080" s="14" t="s">
        <v>4</v>
      </c>
      <c r="Z1080" s="14" t="s">
        <v>4</v>
      </c>
      <c r="AA1080" s="14" t="s">
        <v>4</v>
      </c>
      <c r="AB1080" s="23" t="str">
        <f t="shared" si="312"/>
        <v>.</v>
      </c>
      <c r="AC1080" s="3" t="s">
        <v>353</v>
      </c>
      <c r="AD1080" s="25">
        <v>1</v>
      </c>
      <c r="AE1080" s="20" t="str">
        <f t="shared" si="301"/>
        <v>.</v>
      </c>
      <c r="AF1080" s="20" t="str">
        <f t="shared" si="302"/>
        <v>.</v>
      </c>
      <c r="AG1080" s="20" t="str">
        <f t="shared" si="308"/>
        <v>.</v>
      </c>
      <c r="AH1080" s="20" t="str">
        <f t="shared" si="303"/>
        <v>.</v>
      </c>
      <c r="AI1080" s="20" t="str">
        <f t="shared" si="304"/>
        <v>.</v>
      </c>
      <c r="AJ1080" s="20" t="str">
        <f t="shared" si="305"/>
        <v>.</v>
      </c>
      <c r="AK1080" s="20" t="str">
        <f t="shared" si="306"/>
        <v>.</v>
      </c>
      <c r="AL1080" s="19" t="s">
        <v>4</v>
      </c>
      <c r="AM1080" s="23" t="str">
        <f t="shared" si="307"/>
        <v>.</v>
      </c>
      <c r="AN1080" s="19" t="s">
        <v>4</v>
      </c>
    </row>
    <row r="1081" spans="1:40" ht="13.5" thickBot="1" x14ac:dyDescent="0.25">
      <c r="A1081" s="5">
        <v>42577</v>
      </c>
      <c r="B1081" s="3">
        <v>117</v>
      </c>
      <c r="C1081" s="26" t="s">
        <v>359</v>
      </c>
      <c r="D1081" s="6">
        <v>0.66597222222222219</v>
      </c>
      <c r="E1081" s="13">
        <v>16</v>
      </c>
      <c r="F1081" s="13">
        <f t="shared" si="297"/>
        <v>594</v>
      </c>
      <c r="G1081" s="3">
        <v>49</v>
      </c>
      <c r="H1081" s="3" t="s">
        <v>365</v>
      </c>
      <c r="I1081" s="3">
        <v>31.5</v>
      </c>
      <c r="J1081" s="20" t="str">
        <f t="shared" si="298"/>
        <v>.</v>
      </c>
      <c r="K1081" s="20" t="str">
        <f t="shared" si="299"/>
        <v>.</v>
      </c>
      <c r="L1081" s="20" t="str">
        <f t="shared" si="309"/>
        <v>.</v>
      </c>
      <c r="M1081" s="3">
        <v>315</v>
      </c>
      <c r="N1081" s="20" t="str">
        <f>IF(B1081=B1080, N1080, IF(M1081=".",".",IF(M1081&lt;22.5,"N",IF(M1081&lt;67.5,"NE",IF(M1081&lt;112.5,"E",IF(M1081&lt;157.5,"SE",IF(M1081&lt;202.5,"S",IF(M1081&lt;247.5,"SW",IF(M1081&lt;292.5,"W",IF(M1081&lt;337.5,"NW","N"))))))))))</f>
        <v>NW</v>
      </c>
      <c r="O1081" s="20" t="str">
        <f t="shared" si="300"/>
        <v>.</v>
      </c>
      <c r="P1081" s="20" t="str">
        <f t="shared" si="311"/>
        <v>.</v>
      </c>
      <c r="Q1081" s="21">
        <f>IF(AN1081=".",".",IF(B1081=B1080,SQRT((AI1081-AI1077)^2+(AJ1081-AJ1077)^2),0))</f>
        <v>0</v>
      </c>
      <c r="R1081" s="21">
        <f>IF(AN1081=".",".",IF(B1081=B1080,Q1081+R1077,0))</f>
        <v>0</v>
      </c>
      <c r="S1081" s="8">
        <v>0</v>
      </c>
      <c r="T1081" s="21">
        <f>SQRT((AJ1081-AJ1071)^2+(AI1081-AI1071)^2)</f>
        <v>0</v>
      </c>
      <c r="U1081" s="21">
        <f t="shared" si="310"/>
        <v>0</v>
      </c>
      <c r="V1081" s="3" t="s">
        <v>6</v>
      </c>
      <c r="W1081" s="3">
        <v>5.6</v>
      </c>
      <c r="X1081" s="3" t="s">
        <v>43</v>
      </c>
      <c r="Y1081" s="14">
        <v>0</v>
      </c>
      <c r="Z1081" s="14">
        <v>0</v>
      </c>
      <c r="AA1081" s="14">
        <v>1</v>
      </c>
      <c r="AB1081" s="23">
        <f t="shared" si="312"/>
        <v>1</v>
      </c>
      <c r="AC1081" s="3" t="s">
        <v>353</v>
      </c>
      <c r="AD1081" s="25">
        <v>1</v>
      </c>
      <c r="AE1081" s="20" t="str">
        <f t="shared" si="301"/>
        <v>.</v>
      </c>
      <c r="AF1081" s="20" t="str">
        <f t="shared" si="302"/>
        <v>.</v>
      </c>
      <c r="AG1081" s="20" t="str">
        <f t="shared" si="308"/>
        <v>.</v>
      </c>
      <c r="AH1081" s="20" t="str">
        <f t="shared" si="303"/>
        <v>.</v>
      </c>
      <c r="AI1081" s="20">
        <f t="shared" si="304"/>
        <v>-70.710678118654769</v>
      </c>
      <c r="AJ1081" s="20">
        <f t="shared" si="305"/>
        <v>70.710678118654741</v>
      </c>
      <c r="AK1081" s="20" t="str">
        <f t="shared" si="306"/>
        <v>.</v>
      </c>
      <c r="AL1081" s="19">
        <v>100</v>
      </c>
      <c r="AM1081" s="23">
        <f t="shared" si="307"/>
        <v>30.48</v>
      </c>
      <c r="AN1081" s="19">
        <v>5.497787143782138</v>
      </c>
    </row>
    <row r="1082" spans="1:40" ht="13.5" thickBot="1" x14ac:dyDescent="0.25">
      <c r="A1082" s="5">
        <v>42577</v>
      </c>
      <c r="B1082" s="3">
        <v>118</v>
      </c>
      <c r="C1082" s="26" t="s">
        <v>358</v>
      </c>
      <c r="D1082" s="6">
        <v>0.26250000000000001</v>
      </c>
      <c r="E1082" s="13">
        <v>6</v>
      </c>
      <c r="F1082" s="13">
        <f t="shared" si="297"/>
        <v>0</v>
      </c>
      <c r="G1082" s="3">
        <v>16</v>
      </c>
      <c r="H1082" s="3" t="s">
        <v>366</v>
      </c>
      <c r="I1082" s="3">
        <v>18.5</v>
      </c>
      <c r="J1082" s="20" t="str">
        <f t="shared" si="298"/>
        <v>.</v>
      </c>
      <c r="K1082" s="20" t="str">
        <f t="shared" si="299"/>
        <v>.</v>
      </c>
      <c r="L1082" s="20" t="str">
        <f t="shared" si="309"/>
        <v>.</v>
      </c>
      <c r="M1082" s="3">
        <v>226</v>
      </c>
      <c r="N1082" s="20" t="str">
        <f>IF(B1082=B1081, N1081, IF(M1082=".",".",IF(M1082&lt;22.5,"N",IF(M1082&lt;67.5,"NE",IF(M1082&lt;112.5,"E",IF(M1082&lt;157.5,"SE",IF(M1082&lt;202.5,"S",IF(M1082&lt;247.5,"SW",IF(M1082&lt;292.5,"W",IF(M1082&lt;337.5,"NW","N"))))))))))</f>
        <v>SW</v>
      </c>
      <c r="O1082" s="20" t="str">
        <f t="shared" si="300"/>
        <v>.</v>
      </c>
      <c r="P1082" s="20" t="str">
        <f t="shared" si="311"/>
        <v>.</v>
      </c>
      <c r="Q1082" s="21">
        <f t="shared" ref="Q1082:Q1125" si="315">IF(AN1082=".",".",IF(B1082=B1081,SQRT((AI1082-AI1081)^2+(AJ1082-AJ1081)^2),0))</f>
        <v>0</v>
      </c>
      <c r="R1082" s="21">
        <f t="shared" ref="R1082:R1125" si="316">IF(AN1082=".",".",IF(B1082=B1081,Q1082+R1081,0))</f>
        <v>0</v>
      </c>
      <c r="S1082" s="8">
        <v>1</v>
      </c>
      <c r="T1082" s="21" t="s">
        <v>4</v>
      </c>
      <c r="U1082" s="21" t="str">
        <f t="shared" si="310"/>
        <v>.</v>
      </c>
      <c r="V1082" s="3" t="s">
        <v>206</v>
      </c>
      <c r="W1082" s="3">
        <v>0</v>
      </c>
      <c r="X1082" s="3" t="s">
        <v>4</v>
      </c>
      <c r="Y1082" s="14">
        <v>2</v>
      </c>
      <c r="Z1082" s="14">
        <v>1</v>
      </c>
      <c r="AA1082" s="14">
        <v>0</v>
      </c>
      <c r="AB1082" s="23">
        <f t="shared" si="312"/>
        <v>0</v>
      </c>
      <c r="AC1082" s="3" t="s">
        <v>354</v>
      </c>
      <c r="AD1082" s="25">
        <v>0</v>
      </c>
      <c r="AE1082" s="20" t="str">
        <f t="shared" si="301"/>
        <v>.</v>
      </c>
      <c r="AF1082" s="20" t="str">
        <f t="shared" si="302"/>
        <v>.</v>
      </c>
      <c r="AG1082" s="20" t="str">
        <f t="shared" si="308"/>
        <v>.</v>
      </c>
      <c r="AH1082" s="20" t="str">
        <f t="shared" si="303"/>
        <v>.</v>
      </c>
      <c r="AI1082" s="20">
        <f t="shared" si="304"/>
        <v>-78.408038236912986</v>
      </c>
      <c r="AJ1082" s="20">
        <f t="shared" si="305"/>
        <v>-75.717762380030706</v>
      </c>
      <c r="AK1082" s="20" t="str">
        <f t="shared" si="306"/>
        <v>.</v>
      </c>
      <c r="AL1082" s="19">
        <v>109</v>
      </c>
      <c r="AM1082" s="23">
        <f t="shared" si="307"/>
        <v>33.223199999999999</v>
      </c>
      <c r="AN1082" s="19">
        <v>3.9444441095071849</v>
      </c>
    </row>
    <row r="1083" spans="1:40" ht="13.5" thickBot="1" x14ac:dyDescent="0.25">
      <c r="A1083" s="5">
        <v>42577</v>
      </c>
      <c r="B1083" s="3">
        <v>118</v>
      </c>
      <c r="C1083" s="26" t="s">
        <v>358</v>
      </c>
      <c r="D1083" s="6">
        <v>0.29930555555555555</v>
      </c>
      <c r="E1083" s="13">
        <v>7</v>
      </c>
      <c r="F1083" s="13">
        <f t="shared" si="297"/>
        <v>52.999999999999972</v>
      </c>
      <c r="G1083" s="3">
        <v>20.2</v>
      </c>
      <c r="H1083" s="3" t="s">
        <v>365</v>
      </c>
      <c r="I1083" s="3">
        <v>23.7</v>
      </c>
      <c r="J1083" s="20">
        <f t="shared" si="298"/>
        <v>2.0980749230410014</v>
      </c>
      <c r="K1083" s="20">
        <f t="shared" si="299"/>
        <v>120.21083819248437</v>
      </c>
      <c r="L1083" s="20">
        <f>((K1083-MOD(M1082+180,360)))</f>
        <v>74.210838192484374</v>
      </c>
      <c r="M1083" s="3">
        <v>224</v>
      </c>
      <c r="N1083" s="20" t="str">
        <f>IF(B1083=B1083, N1082, IF(M1083=".",".",IF(M1083&lt;22.5,"N",IF(M1083&lt;67.5,"NE",IF(M1083&lt;112.5,"E",IF(M1083&lt;157.5,"SE",IF(M1083&lt;202.5,"S",IF(M1083&lt;247.5,"SW",IF(M1083&lt;292.5,"W",IF(M1083&lt;337.5,"NW","N"))))))))))</f>
        <v>SW</v>
      </c>
      <c r="O1083" s="20" t="str">
        <f t="shared" si="300"/>
        <v>SE</v>
      </c>
      <c r="P1083" s="20">
        <f t="shared" si="311"/>
        <v>4</v>
      </c>
      <c r="Q1083" s="21">
        <f t="shared" si="315"/>
        <v>3.9169335790143474</v>
      </c>
      <c r="R1083" s="21">
        <f t="shared" si="316"/>
        <v>3.9169335790143474</v>
      </c>
      <c r="S1083" s="8">
        <v>1</v>
      </c>
      <c r="T1083" s="21" t="s">
        <v>4</v>
      </c>
      <c r="U1083" s="21" t="str">
        <f t="shared" si="310"/>
        <v>.</v>
      </c>
      <c r="V1083" s="3" t="s">
        <v>6</v>
      </c>
      <c r="W1083" s="3">
        <v>0</v>
      </c>
      <c r="X1083" s="3" t="s">
        <v>4</v>
      </c>
      <c r="Y1083" s="14">
        <v>2</v>
      </c>
      <c r="Z1083" s="14">
        <v>1</v>
      </c>
      <c r="AA1083" s="14">
        <v>0</v>
      </c>
      <c r="AB1083" s="23">
        <f t="shared" si="312"/>
        <v>0</v>
      </c>
      <c r="AC1083" s="3" t="s">
        <v>354</v>
      </c>
      <c r="AD1083" s="25">
        <v>0</v>
      </c>
      <c r="AE1083" s="20">
        <f t="shared" si="301"/>
        <v>-1.9709360565436072</v>
      </c>
      <c r="AF1083" s="20">
        <f t="shared" si="302"/>
        <v>-1.9709360565436072</v>
      </c>
      <c r="AG1083" s="20">
        <f t="shared" si="308"/>
        <v>1</v>
      </c>
      <c r="AH1083" s="20">
        <f t="shared" si="303"/>
        <v>3.9169335790143474</v>
      </c>
      <c r="AI1083" s="20">
        <f t="shared" si="304"/>
        <v>-75.023104009571711</v>
      </c>
      <c r="AJ1083" s="20">
        <f t="shared" si="305"/>
        <v>-77.688698436574313</v>
      </c>
      <c r="AK1083" s="20">
        <f t="shared" si="306"/>
        <v>3.3849342273412759</v>
      </c>
      <c r="AL1083" s="19">
        <v>108</v>
      </c>
      <c r="AM1083" s="23">
        <f t="shared" si="307"/>
        <v>32.918399999999998</v>
      </c>
      <c r="AN1083" s="19">
        <v>3.9095375244672983</v>
      </c>
    </row>
    <row r="1084" spans="1:40" ht="13.5" thickBot="1" x14ac:dyDescent="0.25">
      <c r="A1084" s="5">
        <v>42577</v>
      </c>
      <c r="B1084" s="3">
        <v>118</v>
      </c>
      <c r="C1084" s="26" t="s">
        <v>358</v>
      </c>
      <c r="D1084" s="6">
        <v>0.34583333333333338</v>
      </c>
      <c r="E1084" s="13">
        <v>8</v>
      </c>
      <c r="F1084" s="13">
        <f t="shared" si="297"/>
        <v>120.00000000000006</v>
      </c>
      <c r="G1084" s="3">
        <v>30.4</v>
      </c>
      <c r="H1084" s="3" t="s">
        <v>365</v>
      </c>
      <c r="I1084" s="3">
        <v>30.5</v>
      </c>
      <c r="J1084" s="20">
        <f t="shared" si="298"/>
        <v>2.2863813201125716</v>
      </c>
      <c r="K1084" s="20">
        <f t="shared" si="299"/>
        <v>131</v>
      </c>
      <c r="L1084" s="20">
        <f t="shared" si="309"/>
        <v>10.789161807515626</v>
      </c>
      <c r="M1084" s="3">
        <v>218</v>
      </c>
      <c r="N1084" s="20" t="str">
        <f>IF(B1084=B1083, N1083, IF(M1084=".",".",IF(M1084&lt;22.5,"N",IF(M1084&lt;67.5,"NE",IF(M1084&lt;112.5,"E",IF(M1084&lt;157.5,"SE",IF(M1084&lt;202.5,"S",IF(M1084&lt;247.5,"SW",IF(M1084&lt;292.5,"W",IF(M1084&lt;337.5,"NW","N"))))))))))</f>
        <v>SW</v>
      </c>
      <c r="O1084" s="20" t="str">
        <f t="shared" si="300"/>
        <v>SE</v>
      </c>
      <c r="P1084" s="20">
        <f t="shared" si="311"/>
        <v>4</v>
      </c>
      <c r="Q1084" s="21">
        <f t="shared" si="315"/>
        <v>11.30456654847589</v>
      </c>
      <c r="R1084" s="21">
        <f t="shared" si="316"/>
        <v>15.221500127490238</v>
      </c>
      <c r="S1084" s="8">
        <v>1</v>
      </c>
      <c r="T1084" s="21" t="s">
        <v>4</v>
      </c>
      <c r="U1084" s="21" t="str">
        <f t="shared" si="310"/>
        <v>.</v>
      </c>
      <c r="V1084" s="3" t="s">
        <v>21</v>
      </c>
      <c r="W1084" s="3">
        <v>1.2</v>
      </c>
      <c r="X1084" s="3" t="s">
        <v>4</v>
      </c>
      <c r="Y1084" s="14">
        <v>2</v>
      </c>
      <c r="Z1084" s="14">
        <v>1</v>
      </c>
      <c r="AA1084" s="14">
        <v>0</v>
      </c>
      <c r="AB1084" s="23">
        <f t="shared" si="312"/>
        <v>0</v>
      </c>
      <c r="AC1084" s="3" t="s">
        <v>354</v>
      </c>
      <c r="AD1084" s="25">
        <v>0</v>
      </c>
      <c r="AE1084" s="20">
        <f t="shared" si="301"/>
        <v>-7.4164629529516617</v>
      </c>
      <c r="AF1084" s="20">
        <f t="shared" si="302"/>
        <v>-7.4164629529516617</v>
      </c>
      <c r="AG1084" s="20">
        <f t="shared" si="308"/>
        <v>1</v>
      </c>
      <c r="AH1084" s="20">
        <f t="shared" si="303"/>
        <v>11.30456654847589</v>
      </c>
      <c r="AI1084" s="20">
        <f t="shared" si="304"/>
        <v>-66.49143933517108</v>
      </c>
      <c r="AJ1084" s="20">
        <f t="shared" si="305"/>
        <v>-85.105161389525975</v>
      </c>
      <c r="AK1084" s="20">
        <f t="shared" si="306"/>
        <v>8.5316646744006306</v>
      </c>
      <c r="AL1084" s="19">
        <v>108</v>
      </c>
      <c r="AM1084" s="23">
        <f t="shared" si="307"/>
        <v>32.918399999999998</v>
      </c>
      <c r="AN1084" s="19">
        <v>3.8048177693476384</v>
      </c>
    </row>
    <row r="1085" spans="1:40" ht="13.5" thickBot="1" x14ac:dyDescent="0.25">
      <c r="A1085" s="5">
        <v>42577</v>
      </c>
      <c r="B1085" s="3">
        <v>118</v>
      </c>
      <c r="C1085" s="26" t="s">
        <v>358</v>
      </c>
      <c r="D1085" s="6">
        <v>0.3840277777777778</v>
      </c>
      <c r="E1085" s="13">
        <v>9</v>
      </c>
      <c r="F1085" s="13">
        <f t="shared" si="297"/>
        <v>175.00000000000003</v>
      </c>
      <c r="G1085" s="3">
        <v>35.9</v>
      </c>
      <c r="H1085" s="3" t="s">
        <v>365</v>
      </c>
      <c r="I1085" s="3">
        <v>32.299999999999997</v>
      </c>
      <c r="J1085" s="20" t="str">
        <f t="shared" si="298"/>
        <v>.</v>
      </c>
      <c r="K1085" s="20" t="str">
        <f t="shared" si="299"/>
        <v>.</v>
      </c>
      <c r="L1085" s="20" t="str">
        <f t="shared" si="309"/>
        <v>.</v>
      </c>
      <c r="M1085" s="3">
        <v>218</v>
      </c>
      <c r="N1085" s="20" t="str">
        <f>IF(B1085=B1085, N1084, IF(M1085=".",".",IF(M1085&lt;22.5,"N",IF(M1085&lt;67.5,"NE",IF(M1085&lt;112.5,"E",IF(M1085&lt;157.5,"SE",IF(M1085&lt;202.5,"S",IF(M1085&lt;247.5,"SW",IF(M1085&lt;292.5,"W",IF(M1085&lt;337.5,"NW","N"))))))))))</f>
        <v>SW</v>
      </c>
      <c r="O1085" s="20" t="str">
        <f t="shared" si="300"/>
        <v>.</v>
      </c>
      <c r="P1085" s="20" t="str">
        <f t="shared" si="311"/>
        <v>.</v>
      </c>
      <c r="Q1085" s="21">
        <f t="shared" si="315"/>
        <v>0</v>
      </c>
      <c r="R1085" s="21">
        <f t="shared" si="316"/>
        <v>15.221500127490238</v>
      </c>
      <c r="S1085" s="8">
        <v>1</v>
      </c>
      <c r="T1085" s="21" t="s">
        <v>4</v>
      </c>
      <c r="U1085" s="21" t="str">
        <f t="shared" si="310"/>
        <v>.</v>
      </c>
      <c r="V1085" s="3" t="s">
        <v>6</v>
      </c>
      <c r="W1085" s="3">
        <v>2</v>
      </c>
      <c r="X1085" s="3" t="s">
        <v>4</v>
      </c>
      <c r="Y1085" s="14">
        <v>2</v>
      </c>
      <c r="Z1085" s="14">
        <v>1</v>
      </c>
      <c r="AA1085" s="14">
        <v>0</v>
      </c>
      <c r="AB1085" s="23">
        <f t="shared" si="312"/>
        <v>0</v>
      </c>
      <c r="AC1085" s="3" t="s">
        <v>354</v>
      </c>
      <c r="AD1085" s="25">
        <v>0</v>
      </c>
      <c r="AE1085" s="20">
        <f t="shared" si="301"/>
        <v>0</v>
      </c>
      <c r="AF1085" s="20">
        <f t="shared" si="302"/>
        <v>0</v>
      </c>
      <c r="AG1085" s="20">
        <f t="shared" si="308"/>
        <v>1</v>
      </c>
      <c r="AH1085" s="20">
        <f t="shared" si="303"/>
        <v>0</v>
      </c>
      <c r="AI1085" s="20">
        <f t="shared" si="304"/>
        <v>-66.49143933517108</v>
      </c>
      <c r="AJ1085" s="20">
        <f t="shared" si="305"/>
        <v>-85.105161389525975</v>
      </c>
      <c r="AK1085" s="20">
        <f t="shared" si="306"/>
        <v>0</v>
      </c>
      <c r="AL1085" s="19">
        <v>108</v>
      </c>
      <c r="AM1085" s="23">
        <f t="shared" si="307"/>
        <v>32.918399999999998</v>
      </c>
      <c r="AN1085" s="19">
        <v>3.8048177693476384</v>
      </c>
    </row>
    <row r="1086" spans="1:40" ht="13.5" thickBot="1" x14ac:dyDescent="0.25">
      <c r="A1086" s="5">
        <v>42577</v>
      </c>
      <c r="B1086" s="3">
        <v>118</v>
      </c>
      <c r="C1086" s="26" t="s">
        <v>358</v>
      </c>
      <c r="D1086" s="6">
        <v>0.4284722222222222</v>
      </c>
      <c r="E1086" s="13">
        <v>10</v>
      </c>
      <c r="F1086" s="13">
        <f t="shared" si="297"/>
        <v>238.99999999999994</v>
      </c>
      <c r="G1086" s="3">
        <v>40.799999999999997</v>
      </c>
      <c r="H1086" s="3" t="s">
        <v>365</v>
      </c>
      <c r="I1086" s="3">
        <v>33.299999999999997</v>
      </c>
      <c r="J1086" s="20" t="str">
        <f t="shared" si="298"/>
        <v>.</v>
      </c>
      <c r="K1086" s="20" t="str">
        <f t="shared" si="299"/>
        <v>.</v>
      </c>
      <c r="L1086" s="20" t="str">
        <f t="shared" si="309"/>
        <v>.</v>
      </c>
      <c r="M1086" s="3">
        <v>218</v>
      </c>
      <c r="N1086" s="20" t="str">
        <f>IF(B1086=B1085, N1085, IF(M1086=".",".",IF(M1086&lt;22.5,"N",IF(M1086&lt;67.5,"NE",IF(M1086&lt;112.5,"E",IF(M1086&lt;157.5,"SE",IF(M1086&lt;202.5,"S",IF(M1086&lt;247.5,"SW",IF(M1086&lt;292.5,"W",IF(M1086&lt;337.5,"NW","N"))))))))))</f>
        <v>SW</v>
      </c>
      <c r="O1086" s="20" t="str">
        <f t="shared" si="300"/>
        <v>.</v>
      </c>
      <c r="P1086" s="20" t="str">
        <f t="shared" si="311"/>
        <v>.</v>
      </c>
      <c r="Q1086" s="21">
        <f t="shared" si="315"/>
        <v>0</v>
      </c>
      <c r="R1086" s="21">
        <f t="shared" si="316"/>
        <v>15.221500127490238</v>
      </c>
      <c r="S1086" s="8">
        <v>1</v>
      </c>
      <c r="T1086" s="21" t="s">
        <v>4</v>
      </c>
      <c r="U1086" s="21" t="str">
        <f t="shared" si="310"/>
        <v>.</v>
      </c>
      <c r="V1086" s="3" t="s">
        <v>6</v>
      </c>
      <c r="W1086" s="3">
        <v>2.8</v>
      </c>
      <c r="X1086" s="3" t="s">
        <v>43</v>
      </c>
      <c r="Y1086" s="14">
        <v>0</v>
      </c>
      <c r="Z1086" s="14">
        <v>0</v>
      </c>
      <c r="AA1086" s="14">
        <v>1</v>
      </c>
      <c r="AB1086" s="23">
        <f t="shared" si="312"/>
        <v>1</v>
      </c>
      <c r="AC1086" s="3" t="s">
        <v>354</v>
      </c>
      <c r="AD1086" s="25">
        <v>0</v>
      </c>
      <c r="AE1086" s="20">
        <f t="shared" si="301"/>
        <v>0</v>
      </c>
      <c r="AF1086" s="20">
        <f t="shared" si="302"/>
        <v>0</v>
      </c>
      <c r="AG1086" s="20">
        <f t="shared" si="308"/>
        <v>1</v>
      </c>
      <c r="AH1086" s="20">
        <f t="shared" si="303"/>
        <v>0</v>
      </c>
      <c r="AI1086" s="20">
        <f t="shared" si="304"/>
        <v>-66.49143933517108</v>
      </c>
      <c r="AJ1086" s="20">
        <f t="shared" si="305"/>
        <v>-85.105161389525975</v>
      </c>
      <c r="AK1086" s="20">
        <f t="shared" si="306"/>
        <v>0</v>
      </c>
      <c r="AL1086" s="19">
        <v>108</v>
      </c>
      <c r="AM1086" s="23">
        <f t="shared" si="307"/>
        <v>32.918399999999998</v>
      </c>
      <c r="AN1086" s="19">
        <v>3.8048177693476384</v>
      </c>
    </row>
    <row r="1087" spans="1:40" ht="13.5" thickBot="1" x14ac:dyDescent="0.25">
      <c r="A1087" s="5">
        <v>42577</v>
      </c>
      <c r="B1087" s="3">
        <v>118</v>
      </c>
      <c r="C1087" s="26" t="s">
        <v>358</v>
      </c>
      <c r="D1087" s="6">
        <v>0.47152777777777777</v>
      </c>
      <c r="E1087" s="13">
        <v>11</v>
      </c>
      <c r="F1087" s="13">
        <f t="shared" si="297"/>
        <v>300.99999999999994</v>
      </c>
      <c r="G1087" s="3">
        <v>47.8</v>
      </c>
      <c r="H1087" s="3" t="s">
        <v>365</v>
      </c>
      <c r="I1087" s="3">
        <v>34.299999999999997</v>
      </c>
      <c r="J1087" s="20" t="str">
        <f t="shared" si="298"/>
        <v>.</v>
      </c>
      <c r="K1087" s="20" t="str">
        <f t="shared" si="299"/>
        <v>.</v>
      </c>
      <c r="L1087" s="20" t="str">
        <f t="shared" si="309"/>
        <v>.</v>
      </c>
      <c r="M1087" s="3">
        <v>218</v>
      </c>
      <c r="N1087" s="20" t="str">
        <f>IF(B1087=B1087, N1086, IF(M1087=".",".",IF(M1087&lt;22.5,"N",IF(M1087&lt;67.5,"NE",IF(M1087&lt;112.5,"E",IF(M1087&lt;157.5,"SE",IF(M1087&lt;202.5,"S",IF(M1087&lt;247.5,"SW",IF(M1087&lt;292.5,"W",IF(M1087&lt;337.5,"NW","N"))))))))))</f>
        <v>SW</v>
      </c>
      <c r="O1087" s="20" t="str">
        <f t="shared" si="300"/>
        <v>.</v>
      </c>
      <c r="P1087" s="20" t="str">
        <f t="shared" si="311"/>
        <v>.</v>
      </c>
      <c r="Q1087" s="21">
        <f t="shared" si="315"/>
        <v>0</v>
      </c>
      <c r="R1087" s="21">
        <f t="shared" si="316"/>
        <v>15.221500127490238</v>
      </c>
      <c r="S1087" s="8">
        <v>1</v>
      </c>
      <c r="T1087" s="21" t="s">
        <v>4</v>
      </c>
      <c r="U1087" s="21" t="str">
        <f t="shared" si="310"/>
        <v>.</v>
      </c>
      <c r="V1087" s="3" t="s">
        <v>6</v>
      </c>
      <c r="W1087" s="3">
        <v>2</v>
      </c>
      <c r="X1087" s="3" t="s">
        <v>43</v>
      </c>
      <c r="Y1087" s="14">
        <v>0</v>
      </c>
      <c r="Z1087" s="14">
        <v>0</v>
      </c>
      <c r="AA1087" s="14">
        <v>1</v>
      </c>
      <c r="AB1087" s="23" t="str">
        <f t="shared" si="312"/>
        <v>.</v>
      </c>
      <c r="AC1087" s="3" t="s">
        <v>354</v>
      </c>
      <c r="AD1087" s="25">
        <v>0</v>
      </c>
      <c r="AE1087" s="20">
        <f t="shared" si="301"/>
        <v>0</v>
      </c>
      <c r="AF1087" s="20">
        <f t="shared" si="302"/>
        <v>0</v>
      </c>
      <c r="AG1087" s="20">
        <f t="shared" si="308"/>
        <v>1</v>
      </c>
      <c r="AH1087" s="20">
        <f t="shared" si="303"/>
        <v>0</v>
      </c>
      <c r="AI1087" s="20">
        <f t="shared" si="304"/>
        <v>-66.49143933517108</v>
      </c>
      <c r="AJ1087" s="20">
        <f t="shared" si="305"/>
        <v>-85.105161389525975</v>
      </c>
      <c r="AK1087" s="20">
        <f t="shared" si="306"/>
        <v>0</v>
      </c>
      <c r="AL1087" s="19">
        <v>108</v>
      </c>
      <c r="AM1087" s="23">
        <f t="shared" si="307"/>
        <v>32.918399999999998</v>
      </c>
      <c r="AN1087" s="19">
        <v>3.8048177693476384</v>
      </c>
    </row>
    <row r="1088" spans="1:40" ht="13.5" thickBot="1" x14ac:dyDescent="0.25">
      <c r="A1088" s="5">
        <v>42577</v>
      </c>
      <c r="B1088" s="3">
        <v>118</v>
      </c>
      <c r="C1088" s="26" t="s">
        <v>358</v>
      </c>
      <c r="D1088" s="6">
        <v>0.5083333333333333</v>
      </c>
      <c r="E1088" s="13">
        <v>12</v>
      </c>
      <c r="F1088" s="13">
        <f t="shared" si="297"/>
        <v>353.99999999999989</v>
      </c>
      <c r="G1088" s="3">
        <v>50.6</v>
      </c>
      <c r="H1088" s="3" t="s">
        <v>365</v>
      </c>
      <c r="I1088" s="3">
        <v>33.1</v>
      </c>
      <c r="J1088" s="20" t="str">
        <f t="shared" si="298"/>
        <v>.</v>
      </c>
      <c r="K1088" s="20" t="str">
        <f t="shared" si="299"/>
        <v>.</v>
      </c>
      <c r="L1088" s="20" t="str">
        <f t="shared" si="309"/>
        <v>.</v>
      </c>
      <c r="M1088" s="3">
        <v>218</v>
      </c>
      <c r="N1088" s="20" t="str">
        <f>IF(B1088=B1087, N1087, IF(M1088=".",".",IF(M1088&lt;22.5,"N",IF(M1088&lt;67.5,"NE",IF(M1088&lt;112.5,"E",IF(M1088&lt;157.5,"SE",IF(M1088&lt;202.5,"S",IF(M1088&lt;247.5,"SW",IF(M1088&lt;292.5,"W",IF(M1088&lt;337.5,"NW","N"))))))))))</f>
        <v>SW</v>
      </c>
      <c r="O1088" s="20" t="str">
        <f t="shared" si="300"/>
        <v>.</v>
      </c>
      <c r="P1088" s="20" t="str">
        <f t="shared" si="311"/>
        <v>.</v>
      </c>
      <c r="Q1088" s="21">
        <f t="shared" si="315"/>
        <v>0</v>
      </c>
      <c r="R1088" s="21">
        <f t="shared" si="316"/>
        <v>15.221500127490238</v>
      </c>
      <c r="S1088" s="8">
        <v>1</v>
      </c>
      <c r="T1088" s="21" t="s">
        <v>4</v>
      </c>
      <c r="U1088" s="21" t="str">
        <f t="shared" si="310"/>
        <v>.</v>
      </c>
      <c r="V1088" s="3" t="s">
        <v>6</v>
      </c>
      <c r="W1088" s="3">
        <v>2.8</v>
      </c>
      <c r="X1088" s="3" t="s">
        <v>228</v>
      </c>
      <c r="Y1088" s="14">
        <v>0</v>
      </c>
      <c r="Z1088" s="14">
        <v>0</v>
      </c>
      <c r="AA1088" s="14">
        <v>1</v>
      </c>
      <c r="AB1088" s="23" t="str">
        <f t="shared" si="312"/>
        <v>.</v>
      </c>
      <c r="AC1088" s="3" t="s">
        <v>354</v>
      </c>
      <c r="AD1088" s="25">
        <v>0</v>
      </c>
      <c r="AE1088" s="20">
        <f t="shared" si="301"/>
        <v>0</v>
      </c>
      <c r="AF1088" s="20">
        <f t="shared" si="302"/>
        <v>0</v>
      </c>
      <c r="AG1088" s="20">
        <f t="shared" si="308"/>
        <v>1</v>
      </c>
      <c r="AH1088" s="20">
        <f t="shared" si="303"/>
        <v>0</v>
      </c>
      <c r="AI1088" s="20">
        <f t="shared" si="304"/>
        <v>-66.49143933517108</v>
      </c>
      <c r="AJ1088" s="20">
        <f t="shared" si="305"/>
        <v>-85.105161389525975</v>
      </c>
      <c r="AK1088" s="20">
        <f t="shared" si="306"/>
        <v>0</v>
      </c>
      <c r="AL1088" s="19">
        <v>108</v>
      </c>
      <c r="AM1088" s="23">
        <f t="shared" si="307"/>
        <v>32.918399999999998</v>
      </c>
      <c r="AN1088" s="19">
        <v>3.8048177693476384</v>
      </c>
    </row>
    <row r="1089" spans="1:40" ht="13.5" thickBot="1" x14ac:dyDescent="0.25">
      <c r="A1089" s="5">
        <v>42577</v>
      </c>
      <c r="B1089" s="3">
        <v>118</v>
      </c>
      <c r="C1089" s="26" t="s">
        <v>358</v>
      </c>
      <c r="D1089" s="6">
        <v>0.55069444444444449</v>
      </c>
      <c r="E1089" s="13">
        <v>13</v>
      </c>
      <c r="F1089" s="13">
        <f t="shared" si="297"/>
        <v>415</v>
      </c>
      <c r="G1089" s="3">
        <v>53.4</v>
      </c>
      <c r="H1089" s="3" t="s">
        <v>365</v>
      </c>
      <c r="I1089" s="3">
        <v>33.1</v>
      </c>
      <c r="J1089" s="20" t="str">
        <f t="shared" si="298"/>
        <v>.</v>
      </c>
      <c r="K1089" s="20" t="str">
        <f t="shared" si="299"/>
        <v>.</v>
      </c>
      <c r="L1089" s="20" t="str">
        <f t="shared" si="309"/>
        <v>.</v>
      </c>
      <c r="M1089" s="3">
        <v>218</v>
      </c>
      <c r="N1089" s="20" t="str">
        <f>IF(B1089=B1089, N1088, IF(M1089=".",".",IF(M1089&lt;22.5,"N",IF(M1089&lt;67.5,"NE",IF(M1089&lt;112.5,"E",IF(M1089&lt;157.5,"SE",IF(M1089&lt;202.5,"S",IF(M1089&lt;247.5,"SW",IF(M1089&lt;292.5,"W",IF(M1089&lt;337.5,"NW","N"))))))))))</f>
        <v>SW</v>
      </c>
      <c r="O1089" s="20" t="str">
        <f t="shared" si="300"/>
        <v>.</v>
      </c>
      <c r="P1089" s="20" t="str">
        <f t="shared" si="311"/>
        <v>.</v>
      </c>
      <c r="Q1089" s="21">
        <f t="shared" si="315"/>
        <v>0</v>
      </c>
      <c r="R1089" s="21">
        <f t="shared" si="316"/>
        <v>15.221500127490238</v>
      </c>
      <c r="S1089" s="8">
        <v>1</v>
      </c>
      <c r="T1089" s="21" t="s">
        <v>4</v>
      </c>
      <c r="U1089" s="21" t="str">
        <f t="shared" si="310"/>
        <v>.</v>
      </c>
      <c r="V1089" s="3" t="s">
        <v>6</v>
      </c>
      <c r="W1089" s="3">
        <v>4.7</v>
      </c>
      <c r="X1089" s="3" t="s">
        <v>43</v>
      </c>
      <c r="Y1089" s="14">
        <v>0</v>
      </c>
      <c r="Z1089" s="14">
        <v>0</v>
      </c>
      <c r="AA1089" s="14">
        <v>1</v>
      </c>
      <c r="AB1089" s="23" t="str">
        <f t="shared" si="312"/>
        <v>.</v>
      </c>
      <c r="AC1089" s="3" t="s">
        <v>354</v>
      </c>
      <c r="AD1089" s="25">
        <v>0</v>
      </c>
      <c r="AE1089" s="20">
        <f t="shared" si="301"/>
        <v>0</v>
      </c>
      <c r="AF1089" s="20">
        <f t="shared" si="302"/>
        <v>0</v>
      </c>
      <c r="AG1089" s="20">
        <f t="shared" si="308"/>
        <v>1</v>
      </c>
      <c r="AH1089" s="20">
        <f t="shared" si="303"/>
        <v>0</v>
      </c>
      <c r="AI1089" s="20">
        <f t="shared" si="304"/>
        <v>-66.49143933517108</v>
      </c>
      <c r="AJ1089" s="20">
        <f t="shared" si="305"/>
        <v>-85.105161389525975</v>
      </c>
      <c r="AK1089" s="20">
        <f t="shared" si="306"/>
        <v>0</v>
      </c>
      <c r="AL1089" s="19">
        <v>108</v>
      </c>
      <c r="AM1089" s="23">
        <f t="shared" si="307"/>
        <v>32.918399999999998</v>
      </c>
      <c r="AN1089" s="19">
        <v>3.8048177693476384</v>
      </c>
    </row>
    <row r="1090" spans="1:40" ht="13.5" thickBot="1" x14ac:dyDescent="0.25">
      <c r="A1090" s="5">
        <v>42577</v>
      </c>
      <c r="B1090" s="3">
        <v>118</v>
      </c>
      <c r="C1090" s="26" t="s">
        <v>358</v>
      </c>
      <c r="D1090" s="6">
        <v>0.59375</v>
      </c>
      <c r="E1090" s="13">
        <v>14</v>
      </c>
      <c r="F1090" s="13">
        <f t="shared" ref="F1090:F1125" si="317">IF(B1090=B1089,((D1090-D1089)*1440)+F1089,0)</f>
        <v>476.99999999999994</v>
      </c>
      <c r="G1090" s="3">
        <v>49.7</v>
      </c>
      <c r="H1090" s="3" t="s">
        <v>365</v>
      </c>
      <c r="I1090" s="3">
        <v>32.299999999999997</v>
      </c>
      <c r="J1090" s="20" t="str">
        <f t="shared" ref="J1090:J1125" si="318">IF(AH1090=".",".",IF(AH1090=0,".",ACOS(AF1090/(AG1090*AH1090))))</f>
        <v>.</v>
      </c>
      <c r="K1090" s="20" t="str">
        <f t="shared" ref="K1090:K1125" si="319">IF(J1090=".",".",IF(AK1090&lt;0,360-DEGREES(J1090),DEGREES(J1090)))</f>
        <v>.</v>
      </c>
      <c r="L1090" s="20" t="str">
        <f t="shared" si="309"/>
        <v>.</v>
      </c>
      <c r="M1090" s="3">
        <v>218</v>
      </c>
      <c r="N1090" s="20" t="str">
        <f>IF(B1090=B1089, N1089, IF(M1090=".",".",IF(M1090&lt;22.5,"N",IF(M1090&lt;67.5,"NE",IF(M1090&lt;112.5,"E",IF(M1090&lt;157.5,"SE",IF(M1090&lt;202.5,"S",IF(M1090&lt;247.5,"SW",IF(M1090&lt;292.5,"W",IF(M1090&lt;337.5,"NW","N"))))))))))</f>
        <v>SW</v>
      </c>
      <c r="O1090" s="20" t="str">
        <f t="shared" ref="O1090:O1125" si="320">IF(K1090=".",".",IF(K1090&lt;22.5,"N",IF(K1090&lt;67.5,"NE",IF(K1090&lt;112.5,"E",IF(K1090&lt;157.5,"SE",IF(K1090&lt;202.5,"S",IF(K1090&lt;247.5,"SW",IF(K1090&lt;292.5,"W",IF(K1090&lt;337.5,"NW","N")))))))))</f>
        <v>.</v>
      </c>
      <c r="P1090" s="20" t="str">
        <f t="shared" si="311"/>
        <v>.</v>
      </c>
      <c r="Q1090" s="21">
        <f t="shared" si="315"/>
        <v>0</v>
      </c>
      <c r="R1090" s="21">
        <f t="shared" si="316"/>
        <v>15.221500127490238</v>
      </c>
      <c r="S1090" s="8">
        <v>1</v>
      </c>
      <c r="T1090" s="21" t="s">
        <v>4</v>
      </c>
      <c r="U1090" s="21" t="str">
        <f t="shared" si="310"/>
        <v>.</v>
      </c>
      <c r="V1090" s="3" t="s">
        <v>6</v>
      </c>
      <c r="W1090" s="3">
        <v>4.8</v>
      </c>
      <c r="X1090" s="3" t="s">
        <v>43</v>
      </c>
      <c r="Y1090" s="14">
        <v>0</v>
      </c>
      <c r="Z1090" s="14">
        <v>0</v>
      </c>
      <c r="AA1090" s="14">
        <v>1</v>
      </c>
      <c r="AB1090" s="23" t="str">
        <f t="shared" si="312"/>
        <v>.</v>
      </c>
      <c r="AC1090" s="3" t="s">
        <v>354</v>
      </c>
      <c r="AD1090" s="25">
        <v>0</v>
      </c>
      <c r="AE1090" s="20">
        <f t="shared" ref="AE1090:AE1125" si="321">IF(AJ1090=".",".",IF(AJ1089=".",".",IF(B1090=B1089,AJ1090-AJ1089,".")))</f>
        <v>0</v>
      </c>
      <c r="AF1090" s="20">
        <f t="shared" ref="AF1090:AF1125" si="322">IF(AE1090=".",".", 0*AK1090+1*AE1090)</f>
        <v>0</v>
      </c>
      <c r="AG1090" s="20">
        <f t="shared" si="308"/>
        <v>1</v>
      </c>
      <c r="AH1090" s="20">
        <f t="shared" ref="AH1090:AH1125" si="323">IF(AG1090=".",".",SQRT((AK1090)^2+(AE1090)^2))</f>
        <v>0</v>
      </c>
      <c r="AI1090" s="20">
        <f t="shared" ref="AI1090:AI1125" si="324">IF(AN1090=".",".",IF(M1090&lt;90,AL1090*SIN(AN1090),IF(M1090&lt;180,AL1090*SIN(AN1090),IF(M1090&lt;270,AL1090*SIN(AN1090),AL1090*SIN(AN1090)))))</f>
        <v>-66.49143933517108</v>
      </c>
      <c r="AJ1090" s="20">
        <f t="shared" ref="AJ1090:AJ1125" si="325">IF(AN1090=".",".",IF(M1090&lt;90,AL1090*COS(AN1090),IF(M1090&lt;180,AL1090*COS(AN1090),IF(M1090&lt;270,AL1090*COS(AN1090),AL1090*COS(AN1090)))))</f>
        <v>-85.105161389525975</v>
      </c>
      <c r="AK1090" s="20">
        <f t="shared" ref="AK1090:AK1125" si="326">IF(AI1090=".",".",IF(AI1089=".",".",IF(B1090=B1089,AI1090-AI1089,".")))</f>
        <v>0</v>
      </c>
      <c r="AL1090" s="19">
        <v>108</v>
      </c>
      <c r="AM1090" s="23">
        <f t="shared" ref="AM1090:AM1125" si="327">IF(AL1090=".",".",AL1090*0.3048)</f>
        <v>32.918399999999998</v>
      </c>
      <c r="AN1090" s="19">
        <v>3.8048177693476384</v>
      </c>
    </row>
    <row r="1091" spans="1:40" ht="13.5" thickBot="1" x14ac:dyDescent="0.25">
      <c r="A1091" s="5">
        <v>42577</v>
      </c>
      <c r="B1091" s="3">
        <v>118</v>
      </c>
      <c r="C1091" s="26" t="s">
        <v>358</v>
      </c>
      <c r="D1091" s="6">
        <v>0.6333333333333333</v>
      </c>
      <c r="E1091" s="13">
        <v>15</v>
      </c>
      <c r="F1091" s="13">
        <f t="shared" si="317"/>
        <v>533.99999999999989</v>
      </c>
      <c r="G1091" s="3">
        <v>48</v>
      </c>
      <c r="H1091" s="3" t="s">
        <v>365</v>
      </c>
      <c r="I1091" s="3">
        <v>33.4</v>
      </c>
      <c r="J1091" s="20" t="str">
        <f t="shared" si="318"/>
        <v>.</v>
      </c>
      <c r="K1091" s="20" t="str">
        <f t="shared" si="319"/>
        <v>.</v>
      </c>
      <c r="L1091" s="20" t="str">
        <f t="shared" si="309"/>
        <v>.</v>
      </c>
      <c r="M1091" s="3">
        <v>218</v>
      </c>
      <c r="N1091" s="20" t="str">
        <f>IF(B1091=B1091, N1090, IF(M1091=".",".",IF(M1091&lt;22.5,"N",IF(M1091&lt;67.5,"NE",IF(M1091&lt;112.5,"E",IF(M1091&lt;157.5,"SE",IF(M1091&lt;202.5,"S",IF(M1091&lt;247.5,"SW",IF(M1091&lt;292.5,"W",IF(M1091&lt;337.5,"NW","N"))))))))))</f>
        <v>SW</v>
      </c>
      <c r="O1091" s="20" t="str">
        <f t="shared" si="320"/>
        <v>.</v>
      </c>
      <c r="P1091" s="20" t="str">
        <f t="shared" si="311"/>
        <v>.</v>
      </c>
      <c r="Q1091" s="21">
        <f t="shared" si="315"/>
        <v>0</v>
      </c>
      <c r="R1091" s="21">
        <f t="shared" si="316"/>
        <v>15.221500127490238</v>
      </c>
      <c r="S1091" s="8">
        <v>1</v>
      </c>
      <c r="T1091" s="21" t="s">
        <v>4</v>
      </c>
      <c r="U1091" s="21" t="str">
        <f t="shared" si="310"/>
        <v>.</v>
      </c>
      <c r="V1091" s="3" t="s">
        <v>6</v>
      </c>
      <c r="W1091" s="3">
        <v>6.9</v>
      </c>
      <c r="X1091" s="3" t="s">
        <v>43</v>
      </c>
      <c r="Y1091" s="14">
        <v>0</v>
      </c>
      <c r="Z1091" s="14">
        <v>0</v>
      </c>
      <c r="AA1091" s="14">
        <v>1</v>
      </c>
      <c r="AB1091" s="23" t="str">
        <f t="shared" si="312"/>
        <v>.</v>
      </c>
      <c r="AC1091" s="3" t="s">
        <v>354</v>
      </c>
      <c r="AD1091" s="25">
        <v>0</v>
      </c>
      <c r="AE1091" s="20">
        <f t="shared" si="321"/>
        <v>0</v>
      </c>
      <c r="AF1091" s="20">
        <f t="shared" si="322"/>
        <v>0</v>
      </c>
      <c r="AG1091" s="20">
        <f t="shared" ref="AG1091:AG1125" si="328">IF(AF1091=".",".",1)</f>
        <v>1</v>
      </c>
      <c r="AH1091" s="20">
        <f t="shared" si="323"/>
        <v>0</v>
      </c>
      <c r="AI1091" s="20">
        <f t="shared" si="324"/>
        <v>-66.49143933517108</v>
      </c>
      <c r="AJ1091" s="20">
        <f t="shared" si="325"/>
        <v>-85.105161389525975</v>
      </c>
      <c r="AK1091" s="20">
        <f t="shared" si="326"/>
        <v>0</v>
      </c>
      <c r="AL1091" s="19">
        <v>108</v>
      </c>
      <c r="AM1091" s="23">
        <f t="shared" si="327"/>
        <v>32.918399999999998</v>
      </c>
      <c r="AN1091" s="19">
        <v>3.8048177693476384</v>
      </c>
    </row>
    <row r="1092" spans="1:40" ht="13.5" thickBot="1" x14ac:dyDescent="0.25">
      <c r="A1092" s="5">
        <v>42577</v>
      </c>
      <c r="B1092" s="3">
        <v>118</v>
      </c>
      <c r="C1092" s="26" t="s">
        <v>358</v>
      </c>
      <c r="D1092" s="6">
        <v>0.67222222222222217</v>
      </c>
      <c r="E1092" s="13">
        <v>16</v>
      </c>
      <c r="F1092" s="13">
        <f t="shared" si="317"/>
        <v>589.99999999999989</v>
      </c>
      <c r="G1092" s="3">
        <v>44.4</v>
      </c>
      <c r="H1092" s="3" t="s">
        <v>365</v>
      </c>
      <c r="I1092" s="3">
        <v>32.4</v>
      </c>
      <c r="J1092" s="20" t="str">
        <f t="shared" si="318"/>
        <v>.</v>
      </c>
      <c r="K1092" s="20" t="str">
        <f t="shared" si="319"/>
        <v>.</v>
      </c>
      <c r="L1092" s="20" t="str">
        <f t="shared" si="309"/>
        <v>.</v>
      </c>
      <c r="M1092" s="3">
        <v>218</v>
      </c>
      <c r="N1092" s="20" t="str">
        <f>IF(B1092=B1091, N1091, IF(M1092=".",".",IF(M1092&lt;22.5,"N",IF(M1092&lt;67.5,"NE",IF(M1092&lt;112.5,"E",IF(M1092&lt;157.5,"SE",IF(M1092&lt;202.5,"S",IF(M1092&lt;247.5,"SW",IF(M1092&lt;292.5,"W",IF(M1092&lt;337.5,"NW","N"))))))))))</f>
        <v>SW</v>
      </c>
      <c r="O1092" s="20" t="str">
        <f t="shared" si="320"/>
        <v>.</v>
      </c>
      <c r="P1092" s="20" t="str">
        <f t="shared" si="311"/>
        <v>.</v>
      </c>
      <c r="Q1092" s="21">
        <f t="shared" si="315"/>
        <v>0</v>
      </c>
      <c r="R1092" s="21">
        <f t="shared" si="316"/>
        <v>15.221500127490238</v>
      </c>
      <c r="S1092" s="8">
        <v>1</v>
      </c>
      <c r="T1092" s="21">
        <f>SQRT((AJ1092-AJ1082)^2+(AI1092-AI1082)^2)</f>
        <v>15.16998976757958</v>
      </c>
      <c r="U1092" s="21">
        <f t="shared" si="310"/>
        <v>1.0033955434841981</v>
      </c>
      <c r="V1092" s="3" t="s">
        <v>6</v>
      </c>
      <c r="W1092" s="3">
        <v>5.8</v>
      </c>
      <c r="X1092" s="3" t="s">
        <v>43</v>
      </c>
      <c r="Y1092" s="14">
        <v>0</v>
      </c>
      <c r="Z1092" s="14">
        <v>0</v>
      </c>
      <c r="AA1092" s="14">
        <v>1</v>
      </c>
      <c r="AB1092" s="23" t="str">
        <f t="shared" si="312"/>
        <v>.</v>
      </c>
      <c r="AC1092" s="3" t="s">
        <v>354</v>
      </c>
      <c r="AD1092" s="25">
        <v>0</v>
      </c>
      <c r="AE1092" s="20">
        <f t="shared" si="321"/>
        <v>0</v>
      </c>
      <c r="AF1092" s="20">
        <f t="shared" si="322"/>
        <v>0</v>
      </c>
      <c r="AG1092" s="20">
        <f t="shared" si="328"/>
        <v>1</v>
      </c>
      <c r="AH1092" s="20">
        <f t="shared" si="323"/>
        <v>0</v>
      </c>
      <c r="AI1092" s="20">
        <f t="shared" si="324"/>
        <v>-66.49143933517108</v>
      </c>
      <c r="AJ1092" s="20">
        <f t="shared" si="325"/>
        <v>-85.105161389525975</v>
      </c>
      <c r="AK1092" s="20">
        <f t="shared" si="326"/>
        <v>0</v>
      </c>
      <c r="AL1092" s="19">
        <v>108</v>
      </c>
      <c r="AM1092" s="23">
        <f t="shared" si="327"/>
        <v>32.918399999999998</v>
      </c>
      <c r="AN1092" s="19">
        <v>3.8048177693476384</v>
      </c>
    </row>
    <row r="1093" spans="1:40" ht="13.5" thickBot="1" x14ac:dyDescent="0.25">
      <c r="A1093" s="5">
        <v>42577</v>
      </c>
      <c r="B1093" s="3">
        <v>119</v>
      </c>
      <c r="C1093" s="26" t="s">
        <v>359</v>
      </c>
      <c r="D1093" s="6">
        <v>0.25347222222222221</v>
      </c>
      <c r="E1093" s="13">
        <v>6</v>
      </c>
      <c r="F1093" s="13">
        <f t="shared" si="317"/>
        <v>0</v>
      </c>
      <c r="G1093" s="3" t="s">
        <v>4</v>
      </c>
      <c r="H1093" s="3" t="s">
        <v>4</v>
      </c>
      <c r="I1093" s="3">
        <v>18.399999999999999</v>
      </c>
      <c r="J1093" s="20" t="str">
        <f t="shared" si="318"/>
        <v>.</v>
      </c>
      <c r="K1093" s="20" t="str">
        <f t="shared" si="319"/>
        <v>.</v>
      </c>
      <c r="L1093" s="20" t="str">
        <f t="shared" ref="L1093:L1125" si="329">IF(K1093=".",".",IF(K1093-K1092&gt;180,(K1093-K1092)-360,IF(K1093-K1092&lt;-180,-360-(K1093-K1092),IF(K1093-K1092&gt;180,360-(K1093-K1092),K1093-K1092))))</f>
        <v>.</v>
      </c>
      <c r="M1093" s="3">
        <v>315</v>
      </c>
      <c r="N1093" s="20" t="str">
        <f>IF(B1093=B1093, N1092, IF(M1093=".",".",IF(M1093&lt;22.5,"N",IF(M1093&lt;67.5,"NE",IF(M1093&lt;112.5,"E",IF(M1093&lt;157.5,"SE",IF(M1093&lt;202.5,"S",IF(M1093&lt;247.5,"SW",IF(M1093&lt;292.5,"W",IF(M1093&lt;337.5,"NW","N"))))))))))</f>
        <v>SW</v>
      </c>
      <c r="O1093" s="20" t="str">
        <f t="shared" si="320"/>
        <v>.</v>
      </c>
      <c r="P1093" s="20" t="str">
        <f t="shared" si="311"/>
        <v>.</v>
      </c>
      <c r="Q1093" s="21">
        <f t="shared" si="315"/>
        <v>0</v>
      </c>
      <c r="R1093" s="21">
        <f t="shared" si="316"/>
        <v>0</v>
      </c>
      <c r="S1093" s="8">
        <v>0</v>
      </c>
      <c r="T1093" s="21" t="s">
        <v>4</v>
      </c>
      <c r="U1093" s="21" t="str">
        <f t="shared" ref="U1093:U1111" si="330">IF(T1093=".",".",IF(T1093=0,0,R1093/T1093))</f>
        <v>.</v>
      </c>
      <c r="V1093" s="3" t="s">
        <v>7</v>
      </c>
      <c r="W1093" s="3">
        <v>0</v>
      </c>
      <c r="X1093" s="3" t="s">
        <v>205</v>
      </c>
      <c r="Y1093" s="14">
        <v>2</v>
      </c>
      <c r="Z1093" s="14">
        <v>1</v>
      </c>
      <c r="AA1093" s="14">
        <v>0</v>
      </c>
      <c r="AB1093" s="23">
        <f t="shared" si="312"/>
        <v>0</v>
      </c>
      <c r="AC1093" s="3" t="s">
        <v>355</v>
      </c>
      <c r="AD1093" s="25">
        <v>1</v>
      </c>
      <c r="AE1093" s="20" t="str">
        <f t="shared" si="321"/>
        <v>.</v>
      </c>
      <c r="AF1093" s="20" t="str">
        <f t="shared" si="322"/>
        <v>.</v>
      </c>
      <c r="AG1093" s="20" t="str">
        <f t="shared" si="328"/>
        <v>.</v>
      </c>
      <c r="AH1093" s="20" t="str">
        <f t="shared" si="323"/>
        <v>.</v>
      </c>
      <c r="AI1093" s="20">
        <f t="shared" si="324"/>
        <v>-70.710678118654769</v>
      </c>
      <c r="AJ1093" s="20">
        <f t="shared" si="325"/>
        <v>70.710678118654741</v>
      </c>
      <c r="AK1093" s="20" t="str">
        <f t="shared" si="326"/>
        <v>.</v>
      </c>
      <c r="AL1093" s="19">
        <v>100</v>
      </c>
      <c r="AM1093" s="23">
        <f t="shared" si="327"/>
        <v>30.48</v>
      </c>
      <c r="AN1093" s="19">
        <v>5.497787143782138</v>
      </c>
    </row>
    <row r="1094" spans="1:40" ht="13.5" thickBot="1" x14ac:dyDescent="0.25">
      <c r="A1094" s="5">
        <v>42577</v>
      </c>
      <c r="B1094" s="3">
        <v>119</v>
      </c>
      <c r="C1094" s="26" t="s">
        <v>359</v>
      </c>
      <c r="D1094" s="6">
        <v>0.2902777777777778</v>
      </c>
      <c r="E1094" s="13">
        <v>7</v>
      </c>
      <c r="F1094" s="13">
        <f t="shared" si="317"/>
        <v>53.00000000000005</v>
      </c>
      <c r="G1094" s="3" t="s">
        <v>4</v>
      </c>
      <c r="H1094" s="3" t="s">
        <v>4</v>
      </c>
      <c r="I1094" s="3">
        <v>21.8</v>
      </c>
      <c r="J1094" s="20" t="str">
        <f t="shared" si="318"/>
        <v>.</v>
      </c>
      <c r="K1094" s="20" t="str">
        <f t="shared" si="319"/>
        <v>.</v>
      </c>
      <c r="L1094" s="20" t="str">
        <f t="shared" si="329"/>
        <v>.</v>
      </c>
      <c r="M1094" s="3">
        <v>315</v>
      </c>
      <c r="N1094" s="20" t="str">
        <f>IF(B1094=B1093, N1093, IF(M1094=".",".",IF(M1094&lt;22.5,"N",IF(M1094&lt;67.5,"NE",IF(M1094&lt;112.5,"E",IF(M1094&lt;157.5,"SE",IF(M1094&lt;202.5,"S",IF(M1094&lt;247.5,"SW",IF(M1094&lt;292.5,"W",IF(M1094&lt;337.5,"NW","N"))))))))))</f>
        <v>SW</v>
      </c>
      <c r="O1094" s="20" t="str">
        <f t="shared" si="320"/>
        <v>.</v>
      </c>
      <c r="P1094" s="20" t="str">
        <f t="shared" si="311"/>
        <v>.</v>
      </c>
      <c r="Q1094" s="21">
        <f t="shared" si="315"/>
        <v>0</v>
      </c>
      <c r="R1094" s="21">
        <f t="shared" si="316"/>
        <v>0</v>
      </c>
      <c r="S1094" s="8">
        <v>0</v>
      </c>
      <c r="T1094" s="21" t="s">
        <v>4</v>
      </c>
      <c r="U1094" s="21" t="str">
        <f t="shared" si="330"/>
        <v>.</v>
      </c>
      <c r="V1094" s="3" t="s">
        <v>7</v>
      </c>
      <c r="W1094" s="3">
        <v>0</v>
      </c>
      <c r="X1094" s="3" t="s">
        <v>208</v>
      </c>
      <c r="Y1094" s="14">
        <v>2</v>
      </c>
      <c r="Z1094" s="14">
        <v>1</v>
      </c>
      <c r="AA1094" s="14">
        <v>0</v>
      </c>
      <c r="AB1094" s="23">
        <f t="shared" si="312"/>
        <v>0</v>
      </c>
      <c r="AC1094" s="3" t="s">
        <v>355</v>
      </c>
      <c r="AD1094" s="25">
        <v>1</v>
      </c>
      <c r="AE1094" s="20">
        <f t="shared" si="321"/>
        <v>0</v>
      </c>
      <c r="AF1094" s="20">
        <f t="shared" si="322"/>
        <v>0</v>
      </c>
      <c r="AG1094" s="20">
        <f t="shared" si="328"/>
        <v>1</v>
      </c>
      <c r="AH1094" s="20">
        <f t="shared" si="323"/>
        <v>0</v>
      </c>
      <c r="AI1094" s="20">
        <f t="shared" si="324"/>
        <v>-70.710678118654769</v>
      </c>
      <c r="AJ1094" s="20">
        <f t="shared" si="325"/>
        <v>70.710678118654741</v>
      </c>
      <c r="AK1094" s="20">
        <f t="shared" si="326"/>
        <v>0</v>
      </c>
      <c r="AL1094" s="19">
        <v>100</v>
      </c>
      <c r="AM1094" s="23">
        <f t="shared" si="327"/>
        <v>30.48</v>
      </c>
      <c r="AN1094" s="19">
        <v>5.497787143782138</v>
      </c>
    </row>
    <row r="1095" spans="1:40" ht="13.5" thickBot="1" x14ac:dyDescent="0.25">
      <c r="A1095" s="5">
        <v>42577</v>
      </c>
      <c r="B1095" s="3">
        <v>119</v>
      </c>
      <c r="C1095" s="26" t="s">
        <v>359</v>
      </c>
      <c r="D1095" s="6">
        <v>0.33263888888888887</v>
      </c>
      <c r="E1095" s="13">
        <v>8</v>
      </c>
      <c r="F1095" s="13">
        <f t="shared" si="317"/>
        <v>114</v>
      </c>
      <c r="G1095" s="3" t="s">
        <v>4</v>
      </c>
      <c r="H1095" s="3" t="s">
        <v>4</v>
      </c>
      <c r="I1095" s="3">
        <v>33.700000000000003</v>
      </c>
      <c r="J1095" s="20" t="str">
        <f t="shared" si="318"/>
        <v>.</v>
      </c>
      <c r="K1095" s="20" t="str">
        <f t="shared" si="319"/>
        <v>.</v>
      </c>
      <c r="L1095" s="20" t="str">
        <f t="shared" si="329"/>
        <v>.</v>
      </c>
      <c r="M1095" s="3">
        <v>315</v>
      </c>
      <c r="N1095" s="20" t="str">
        <f>IF(B1095=B1095, N1094, IF(M1095=".",".",IF(M1095&lt;22.5,"N",IF(M1095&lt;67.5,"NE",IF(M1095&lt;112.5,"E",IF(M1095&lt;157.5,"SE",IF(M1095&lt;202.5,"S",IF(M1095&lt;247.5,"SW",IF(M1095&lt;292.5,"W",IF(M1095&lt;337.5,"NW","N"))))))))))</f>
        <v>SW</v>
      </c>
      <c r="O1095" s="20" t="str">
        <f t="shared" si="320"/>
        <v>.</v>
      </c>
      <c r="P1095" s="20" t="str">
        <f t="shared" ref="P1095:P1125" si="331">IF(O1095=".",".",IF(O1095="N", 1, IF( O1095 ="NE", 2, IF(O1095="E",3,IF(O1095="SE",4,IF(O1095="S",5,IF(O1095="SW",6,IF(O1095="W",7,8))))))))</f>
        <v>.</v>
      </c>
      <c r="Q1095" s="21">
        <f t="shared" si="315"/>
        <v>0</v>
      </c>
      <c r="R1095" s="21">
        <f t="shared" si="316"/>
        <v>0</v>
      </c>
      <c r="S1095" s="8">
        <v>0</v>
      </c>
      <c r="T1095" s="21" t="s">
        <v>4</v>
      </c>
      <c r="U1095" s="21" t="str">
        <f t="shared" si="330"/>
        <v>.</v>
      </c>
      <c r="V1095" s="3" t="s">
        <v>7</v>
      </c>
      <c r="W1095" s="3">
        <v>0.4</v>
      </c>
      <c r="X1095" s="3" t="s">
        <v>212</v>
      </c>
      <c r="Y1095" s="14">
        <v>2</v>
      </c>
      <c r="Z1095" s="14">
        <v>1</v>
      </c>
      <c r="AA1095" s="14">
        <v>0</v>
      </c>
      <c r="AB1095" s="23">
        <f t="shared" si="312"/>
        <v>0</v>
      </c>
      <c r="AC1095" s="3" t="s">
        <v>355</v>
      </c>
      <c r="AD1095" s="25">
        <v>1</v>
      </c>
      <c r="AE1095" s="20">
        <f t="shared" si="321"/>
        <v>0</v>
      </c>
      <c r="AF1095" s="20">
        <f t="shared" si="322"/>
        <v>0</v>
      </c>
      <c r="AG1095" s="20">
        <f t="shared" si="328"/>
        <v>1</v>
      </c>
      <c r="AH1095" s="20">
        <f t="shared" si="323"/>
        <v>0</v>
      </c>
      <c r="AI1095" s="20">
        <f t="shared" si="324"/>
        <v>-70.710678118654769</v>
      </c>
      <c r="AJ1095" s="20">
        <f t="shared" si="325"/>
        <v>70.710678118654741</v>
      </c>
      <c r="AK1095" s="20">
        <f t="shared" si="326"/>
        <v>0</v>
      </c>
      <c r="AL1095" s="19">
        <v>100</v>
      </c>
      <c r="AM1095" s="23">
        <f t="shared" si="327"/>
        <v>30.48</v>
      </c>
      <c r="AN1095" s="19">
        <v>5.497787143782138</v>
      </c>
    </row>
    <row r="1096" spans="1:40" ht="13.5" thickBot="1" x14ac:dyDescent="0.25">
      <c r="A1096" s="5">
        <v>42577</v>
      </c>
      <c r="B1096" s="3">
        <v>119</v>
      </c>
      <c r="C1096" s="26" t="s">
        <v>359</v>
      </c>
      <c r="D1096" s="6">
        <v>0.37638888888888888</v>
      </c>
      <c r="E1096" s="13">
        <v>9</v>
      </c>
      <c r="F1096" s="13">
        <f t="shared" si="317"/>
        <v>177</v>
      </c>
      <c r="G1096" s="3" t="s">
        <v>4</v>
      </c>
      <c r="H1096" s="3" t="s">
        <v>4</v>
      </c>
      <c r="I1096" s="3">
        <v>32.299999999999997</v>
      </c>
      <c r="J1096" s="20" t="str">
        <f t="shared" si="318"/>
        <v>.</v>
      </c>
      <c r="K1096" s="20" t="str">
        <f t="shared" si="319"/>
        <v>.</v>
      </c>
      <c r="L1096" s="20" t="str">
        <f t="shared" si="329"/>
        <v>.</v>
      </c>
      <c r="M1096" s="3">
        <v>315</v>
      </c>
      <c r="N1096" s="20" t="str">
        <f>IF(B1096=B1095, N1095, IF(M1096=".",".",IF(M1096&lt;22.5,"N",IF(M1096&lt;67.5,"NE",IF(M1096&lt;112.5,"E",IF(M1096&lt;157.5,"SE",IF(M1096&lt;202.5,"S",IF(M1096&lt;247.5,"SW",IF(M1096&lt;292.5,"W",IF(M1096&lt;337.5,"NW","N"))))))))))</f>
        <v>SW</v>
      </c>
      <c r="O1096" s="20" t="str">
        <f t="shared" si="320"/>
        <v>.</v>
      </c>
      <c r="P1096" s="20" t="str">
        <f t="shared" si="331"/>
        <v>.</v>
      </c>
      <c r="Q1096" s="21">
        <f t="shared" si="315"/>
        <v>0</v>
      </c>
      <c r="R1096" s="21">
        <f t="shared" si="316"/>
        <v>0</v>
      </c>
      <c r="S1096" s="8">
        <v>0</v>
      </c>
      <c r="T1096" s="21" t="s">
        <v>4</v>
      </c>
      <c r="U1096" s="21" t="str">
        <f t="shared" si="330"/>
        <v>.</v>
      </c>
      <c r="V1096" s="3" t="s">
        <v>7</v>
      </c>
      <c r="W1096" s="3">
        <v>2</v>
      </c>
      <c r="X1096" s="3" t="s">
        <v>208</v>
      </c>
      <c r="Y1096" s="14">
        <v>2</v>
      </c>
      <c r="Z1096" s="14">
        <v>1</v>
      </c>
      <c r="AA1096" s="14">
        <v>0</v>
      </c>
      <c r="AB1096" s="23">
        <f t="shared" si="312"/>
        <v>0</v>
      </c>
      <c r="AC1096" s="3" t="s">
        <v>355</v>
      </c>
      <c r="AD1096" s="25">
        <v>1</v>
      </c>
      <c r="AE1096" s="20">
        <f t="shared" si="321"/>
        <v>0</v>
      </c>
      <c r="AF1096" s="20">
        <f t="shared" si="322"/>
        <v>0</v>
      </c>
      <c r="AG1096" s="20">
        <f t="shared" si="328"/>
        <v>1</v>
      </c>
      <c r="AH1096" s="20">
        <f t="shared" si="323"/>
        <v>0</v>
      </c>
      <c r="AI1096" s="20">
        <f t="shared" si="324"/>
        <v>-70.710678118654769</v>
      </c>
      <c r="AJ1096" s="20">
        <f t="shared" si="325"/>
        <v>70.710678118654741</v>
      </c>
      <c r="AK1096" s="20">
        <f t="shared" si="326"/>
        <v>0</v>
      </c>
      <c r="AL1096" s="19">
        <v>100</v>
      </c>
      <c r="AM1096" s="23">
        <f t="shared" si="327"/>
        <v>30.48</v>
      </c>
      <c r="AN1096" s="19">
        <v>5.497787143782138</v>
      </c>
    </row>
    <row r="1097" spans="1:40" ht="13.5" thickBot="1" x14ac:dyDescent="0.25">
      <c r="A1097" s="5">
        <v>42577</v>
      </c>
      <c r="B1097" s="3">
        <v>119</v>
      </c>
      <c r="C1097" s="26" t="s">
        <v>359</v>
      </c>
      <c r="D1097" s="6">
        <v>0.41805555555555557</v>
      </c>
      <c r="E1097" s="13">
        <v>10</v>
      </c>
      <c r="F1097" s="13">
        <f t="shared" si="317"/>
        <v>237.00000000000003</v>
      </c>
      <c r="G1097" s="3" t="s">
        <v>4</v>
      </c>
      <c r="H1097" s="3" t="s">
        <v>4</v>
      </c>
      <c r="I1097" s="3">
        <v>31</v>
      </c>
      <c r="J1097" s="20" t="str">
        <f t="shared" si="318"/>
        <v>.</v>
      </c>
      <c r="K1097" s="20" t="str">
        <f t="shared" si="319"/>
        <v>.</v>
      </c>
      <c r="L1097" s="20" t="str">
        <f t="shared" si="329"/>
        <v>.</v>
      </c>
      <c r="M1097" s="3">
        <v>315</v>
      </c>
      <c r="N1097" s="20" t="str">
        <f>IF(B1097=B1096, N1096, IF(M1097=".",".",IF(M1097&lt;22.5,"N",IF(M1097&lt;67.5,"NE",IF(M1097&lt;112.5,"E",IF(M1097&lt;157.5,"SE",IF(M1097&lt;202.5,"S",IF(M1097&lt;247.5,"SW",IF(M1097&lt;292.5,"W",IF(M1097&lt;337.5,"NW","N"))))))))))</f>
        <v>SW</v>
      </c>
      <c r="O1097" s="20" t="str">
        <f t="shared" si="320"/>
        <v>.</v>
      </c>
      <c r="P1097" s="20" t="str">
        <f t="shared" si="331"/>
        <v>.</v>
      </c>
      <c r="Q1097" s="21">
        <f t="shared" si="315"/>
        <v>0</v>
      </c>
      <c r="R1097" s="21">
        <f t="shared" si="316"/>
        <v>0</v>
      </c>
      <c r="S1097" s="8">
        <v>0</v>
      </c>
      <c r="T1097" s="21" t="s">
        <v>4</v>
      </c>
      <c r="U1097" s="21" t="str">
        <f t="shared" si="330"/>
        <v>.</v>
      </c>
      <c r="V1097" s="3" t="s">
        <v>7</v>
      </c>
      <c r="W1097" s="3">
        <v>2</v>
      </c>
      <c r="X1097" s="3" t="s">
        <v>5</v>
      </c>
      <c r="Y1097" s="14">
        <v>2</v>
      </c>
      <c r="Z1097" s="14">
        <v>1</v>
      </c>
      <c r="AA1097" s="14">
        <v>0</v>
      </c>
      <c r="AB1097" s="23">
        <f t="shared" si="312"/>
        <v>0</v>
      </c>
      <c r="AC1097" s="3" t="s">
        <v>355</v>
      </c>
      <c r="AD1097" s="25">
        <v>1</v>
      </c>
      <c r="AE1097" s="20">
        <f t="shared" si="321"/>
        <v>0</v>
      </c>
      <c r="AF1097" s="20">
        <f t="shared" si="322"/>
        <v>0</v>
      </c>
      <c r="AG1097" s="20">
        <f t="shared" si="328"/>
        <v>1</v>
      </c>
      <c r="AH1097" s="20">
        <f t="shared" si="323"/>
        <v>0</v>
      </c>
      <c r="AI1097" s="20">
        <f t="shared" si="324"/>
        <v>-70.710678118654769</v>
      </c>
      <c r="AJ1097" s="20">
        <f t="shared" si="325"/>
        <v>70.710678118654741</v>
      </c>
      <c r="AK1097" s="20">
        <f t="shared" si="326"/>
        <v>0</v>
      </c>
      <c r="AL1097" s="19">
        <v>100</v>
      </c>
      <c r="AM1097" s="23">
        <f t="shared" si="327"/>
        <v>30.48</v>
      </c>
      <c r="AN1097" s="19">
        <v>5.497787143782138</v>
      </c>
    </row>
    <row r="1098" spans="1:40" ht="13.5" thickBot="1" x14ac:dyDescent="0.25">
      <c r="A1098" s="5">
        <v>42577</v>
      </c>
      <c r="B1098" s="3">
        <v>119</v>
      </c>
      <c r="C1098" s="26" t="s">
        <v>359</v>
      </c>
      <c r="D1098" s="6">
        <v>0.46111111111111108</v>
      </c>
      <c r="E1098" s="13">
        <v>11</v>
      </c>
      <c r="F1098" s="13">
        <f t="shared" si="317"/>
        <v>299</v>
      </c>
      <c r="G1098" s="3" t="s">
        <v>4</v>
      </c>
      <c r="H1098" s="3" t="s">
        <v>4</v>
      </c>
      <c r="I1098" s="3">
        <v>32.299999999999997</v>
      </c>
      <c r="J1098" s="20" t="str">
        <f t="shared" si="318"/>
        <v>.</v>
      </c>
      <c r="K1098" s="20" t="str">
        <f t="shared" si="319"/>
        <v>.</v>
      </c>
      <c r="L1098" s="20" t="str">
        <f t="shared" si="329"/>
        <v>.</v>
      </c>
      <c r="M1098" s="3">
        <v>315</v>
      </c>
      <c r="N1098" s="20" t="str">
        <f>IF(B1098=B1098, N1097, IF(M1098=".",".",IF(M1098&lt;22.5,"N",IF(M1098&lt;67.5,"NE",IF(M1098&lt;112.5,"E",IF(M1098&lt;157.5,"SE",IF(M1098&lt;202.5,"S",IF(M1098&lt;247.5,"SW",IF(M1098&lt;292.5,"W",IF(M1098&lt;337.5,"NW","N"))))))))))</f>
        <v>SW</v>
      </c>
      <c r="O1098" s="20" t="str">
        <f t="shared" si="320"/>
        <v>.</v>
      </c>
      <c r="P1098" s="20" t="str">
        <f t="shared" si="331"/>
        <v>.</v>
      </c>
      <c r="Q1098" s="21">
        <f t="shared" si="315"/>
        <v>0</v>
      </c>
      <c r="R1098" s="21">
        <f t="shared" si="316"/>
        <v>0</v>
      </c>
      <c r="S1098" s="8">
        <v>0</v>
      </c>
      <c r="T1098" s="21" t="s">
        <v>4</v>
      </c>
      <c r="U1098" s="21" t="str">
        <f t="shared" si="330"/>
        <v>.</v>
      </c>
      <c r="V1098" s="3" t="s">
        <v>7</v>
      </c>
      <c r="W1098" s="3">
        <v>4</v>
      </c>
      <c r="X1098" s="3" t="s">
        <v>5</v>
      </c>
      <c r="Y1098" s="14">
        <v>2</v>
      </c>
      <c r="Z1098" s="14">
        <v>1</v>
      </c>
      <c r="AA1098" s="14">
        <v>0</v>
      </c>
      <c r="AB1098" s="23">
        <f t="shared" ref="AB1098:AB1125" si="332">IF(AA1098=0,0,IF(AA1098=".",".",IF(AA1098=AA1097,".",1)))</f>
        <v>0</v>
      </c>
      <c r="AC1098" s="3" t="s">
        <v>355</v>
      </c>
      <c r="AD1098" s="25">
        <v>1</v>
      </c>
      <c r="AE1098" s="20">
        <f t="shared" si="321"/>
        <v>0</v>
      </c>
      <c r="AF1098" s="20">
        <f t="shared" si="322"/>
        <v>0</v>
      </c>
      <c r="AG1098" s="20">
        <f t="shared" si="328"/>
        <v>1</v>
      </c>
      <c r="AH1098" s="20">
        <f t="shared" si="323"/>
        <v>0</v>
      </c>
      <c r="AI1098" s="20">
        <f t="shared" si="324"/>
        <v>-70.710678118654769</v>
      </c>
      <c r="AJ1098" s="20">
        <f t="shared" si="325"/>
        <v>70.710678118654741</v>
      </c>
      <c r="AK1098" s="20">
        <f t="shared" si="326"/>
        <v>0</v>
      </c>
      <c r="AL1098" s="19">
        <v>100</v>
      </c>
      <c r="AM1098" s="23">
        <f t="shared" si="327"/>
        <v>30.48</v>
      </c>
      <c r="AN1098" s="19">
        <v>5.497787143782138</v>
      </c>
    </row>
    <row r="1099" spans="1:40" ht="13.5" thickBot="1" x14ac:dyDescent="0.25">
      <c r="A1099" s="5">
        <v>42577</v>
      </c>
      <c r="B1099" s="3">
        <v>119</v>
      </c>
      <c r="C1099" s="26" t="s">
        <v>359</v>
      </c>
      <c r="D1099" s="6">
        <v>0.50138888888888888</v>
      </c>
      <c r="E1099" s="13">
        <v>12</v>
      </c>
      <c r="F1099" s="13">
        <f t="shared" si="317"/>
        <v>357.00000000000006</v>
      </c>
      <c r="G1099" s="3">
        <v>47.2</v>
      </c>
      <c r="H1099" s="3" t="s">
        <v>365</v>
      </c>
      <c r="I1099" s="3">
        <v>34.6</v>
      </c>
      <c r="J1099" s="20" t="str">
        <f t="shared" si="318"/>
        <v>.</v>
      </c>
      <c r="K1099" s="20" t="str">
        <f t="shared" si="319"/>
        <v>.</v>
      </c>
      <c r="L1099" s="20" t="str">
        <f t="shared" si="329"/>
        <v>.</v>
      </c>
      <c r="M1099" s="3">
        <v>315</v>
      </c>
      <c r="N1099" s="20" t="str">
        <f>IF(B1099=B1098, N1098, IF(M1099=".",".",IF(M1099&lt;22.5,"N",IF(M1099&lt;67.5,"NE",IF(M1099&lt;112.5,"E",IF(M1099&lt;157.5,"SE",IF(M1099&lt;202.5,"S",IF(M1099&lt;247.5,"SW",IF(M1099&lt;292.5,"W",IF(M1099&lt;337.5,"NW","N"))))))))))</f>
        <v>SW</v>
      </c>
      <c r="O1099" s="20" t="str">
        <f t="shared" si="320"/>
        <v>.</v>
      </c>
      <c r="P1099" s="20" t="str">
        <f t="shared" si="331"/>
        <v>.</v>
      </c>
      <c r="Q1099" s="21">
        <f t="shared" si="315"/>
        <v>0</v>
      </c>
      <c r="R1099" s="21">
        <f t="shared" si="316"/>
        <v>0</v>
      </c>
      <c r="S1099" s="8">
        <v>0</v>
      </c>
      <c r="T1099" s="21" t="s">
        <v>4</v>
      </c>
      <c r="U1099" s="21" t="str">
        <f t="shared" si="330"/>
        <v>.</v>
      </c>
      <c r="V1099" s="3" t="s">
        <v>110</v>
      </c>
      <c r="W1099" s="3">
        <v>1.1000000000000001</v>
      </c>
      <c r="X1099" s="3" t="s">
        <v>227</v>
      </c>
      <c r="Y1099" s="14">
        <v>0</v>
      </c>
      <c r="Z1099" s="14">
        <v>0</v>
      </c>
      <c r="AA1099" s="14">
        <v>1</v>
      </c>
      <c r="AB1099" s="23">
        <f t="shared" si="332"/>
        <v>1</v>
      </c>
      <c r="AC1099" s="3" t="s">
        <v>355</v>
      </c>
      <c r="AD1099" s="25">
        <v>1</v>
      </c>
      <c r="AE1099" s="20">
        <f t="shared" si="321"/>
        <v>0</v>
      </c>
      <c r="AF1099" s="20">
        <f t="shared" si="322"/>
        <v>0</v>
      </c>
      <c r="AG1099" s="20">
        <f t="shared" si="328"/>
        <v>1</v>
      </c>
      <c r="AH1099" s="20">
        <f t="shared" si="323"/>
        <v>0</v>
      </c>
      <c r="AI1099" s="20">
        <f t="shared" si="324"/>
        <v>-70.710678118654769</v>
      </c>
      <c r="AJ1099" s="20">
        <f t="shared" si="325"/>
        <v>70.710678118654741</v>
      </c>
      <c r="AK1099" s="20">
        <f t="shared" si="326"/>
        <v>0</v>
      </c>
      <c r="AL1099" s="19">
        <v>100</v>
      </c>
      <c r="AM1099" s="23">
        <f t="shared" si="327"/>
        <v>30.48</v>
      </c>
      <c r="AN1099" s="19">
        <v>5.497787143782138</v>
      </c>
    </row>
    <row r="1100" spans="1:40" ht="13.5" thickBot="1" x14ac:dyDescent="0.25">
      <c r="A1100" s="5">
        <v>42577</v>
      </c>
      <c r="B1100" s="3">
        <v>119</v>
      </c>
      <c r="C1100" s="26" t="s">
        <v>359</v>
      </c>
      <c r="D1100" s="6">
        <v>0.5444444444444444</v>
      </c>
      <c r="E1100" s="13">
        <v>13</v>
      </c>
      <c r="F1100" s="13">
        <f t="shared" si="317"/>
        <v>419</v>
      </c>
      <c r="G1100" s="3">
        <v>47.8</v>
      </c>
      <c r="H1100" s="3" t="s">
        <v>365</v>
      </c>
      <c r="I1100" s="3">
        <v>34</v>
      </c>
      <c r="J1100" s="20" t="str">
        <f t="shared" si="318"/>
        <v>.</v>
      </c>
      <c r="K1100" s="20" t="str">
        <f t="shared" si="319"/>
        <v>.</v>
      </c>
      <c r="L1100" s="20" t="str">
        <f t="shared" si="329"/>
        <v>.</v>
      </c>
      <c r="M1100" s="3">
        <v>315</v>
      </c>
      <c r="N1100" s="20" t="str">
        <f>IF(B1100=B1100, N1099, IF(M1100=".",".",IF(M1100&lt;22.5,"N",IF(M1100&lt;67.5,"NE",IF(M1100&lt;112.5,"E",IF(M1100&lt;157.5,"SE",IF(M1100&lt;202.5,"S",IF(M1100&lt;247.5,"SW",IF(M1100&lt;292.5,"W",IF(M1100&lt;337.5,"NW","N"))))))))))</f>
        <v>SW</v>
      </c>
      <c r="O1100" s="20" t="str">
        <f t="shared" si="320"/>
        <v>.</v>
      </c>
      <c r="P1100" s="20" t="str">
        <f t="shared" si="331"/>
        <v>.</v>
      </c>
      <c r="Q1100" s="21">
        <f t="shared" si="315"/>
        <v>0</v>
      </c>
      <c r="R1100" s="21">
        <f t="shared" si="316"/>
        <v>0</v>
      </c>
      <c r="S1100" s="8">
        <v>0</v>
      </c>
      <c r="T1100" s="21" t="s">
        <v>4</v>
      </c>
      <c r="U1100" s="21" t="str">
        <f t="shared" si="330"/>
        <v>.</v>
      </c>
      <c r="V1100" s="3" t="s">
        <v>6</v>
      </c>
      <c r="W1100" s="3">
        <v>4.4000000000000004</v>
      </c>
      <c r="X1100" s="3" t="s">
        <v>43</v>
      </c>
      <c r="Y1100" s="14">
        <v>0</v>
      </c>
      <c r="Z1100" s="14">
        <v>0</v>
      </c>
      <c r="AA1100" s="14">
        <v>1</v>
      </c>
      <c r="AB1100" s="23" t="str">
        <f t="shared" si="332"/>
        <v>.</v>
      </c>
      <c r="AC1100" s="3" t="s">
        <v>355</v>
      </c>
      <c r="AD1100" s="25">
        <v>1</v>
      </c>
      <c r="AE1100" s="20">
        <f t="shared" si="321"/>
        <v>0</v>
      </c>
      <c r="AF1100" s="20">
        <f t="shared" si="322"/>
        <v>0</v>
      </c>
      <c r="AG1100" s="20">
        <f t="shared" si="328"/>
        <v>1</v>
      </c>
      <c r="AH1100" s="20">
        <f t="shared" si="323"/>
        <v>0</v>
      </c>
      <c r="AI1100" s="20">
        <f t="shared" si="324"/>
        <v>-70.710678118654769</v>
      </c>
      <c r="AJ1100" s="20">
        <f t="shared" si="325"/>
        <v>70.710678118654741</v>
      </c>
      <c r="AK1100" s="20">
        <f t="shared" si="326"/>
        <v>0</v>
      </c>
      <c r="AL1100" s="19">
        <v>100</v>
      </c>
      <c r="AM1100" s="23">
        <f t="shared" si="327"/>
        <v>30.48</v>
      </c>
      <c r="AN1100" s="19">
        <v>5.497787143782138</v>
      </c>
    </row>
    <row r="1101" spans="1:40" ht="13.5" thickBot="1" x14ac:dyDescent="0.25">
      <c r="A1101" s="5">
        <v>42577</v>
      </c>
      <c r="B1101" s="3">
        <v>119</v>
      </c>
      <c r="C1101" s="26" t="s">
        <v>359</v>
      </c>
      <c r="D1101" s="6">
        <v>0.58472222222222225</v>
      </c>
      <c r="E1101" s="13">
        <v>14</v>
      </c>
      <c r="F1101" s="13">
        <f t="shared" si="317"/>
        <v>477.00000000000011</v>
      </c>
      <c r="G1101" s="3">
        <v>53.5</v>
      </c>
      <c r="H1101" s="3" t="s">
        <v>365</v>
      </c>
      <c r="I1101" s="3">
        <v>34.299999999999997</v>
      </c>
      <c r="J1101" s="20" t="str">
        <f t="shared" si="318"/>
        <v>.</v>
      </c>
      <c r="K1101" s="20" t="str">
        <f t="shared" si="319"/>
        <v>.</v>
      </c>
      <c r="L1101" s="20" t="str">
        <f t="shared" si="329"/>
        <v>.</v>
      </c>
      <c r="M1101" s="3">
        <v>315</v>
      </c>
      <c r="N1101" s="20" t="str">
        <f>IF(B1101=B1100, N1100, IF(M1101=".",".",IF(M1101&lt;22.5,"N",IF(M1101&lt;67.5,"NE",IF(M1101&lt;112.5,"E",IF(M1101&lt;157.5,"SE",IF(M1101&lt;202.5,"S",IF(M1101&lt;247.5,"SW",IF(M1101&lt;292.5,"W",IF(M1101&lt;337.5,"NW","N"))))))))))</f>
        <v>SW</v>
      </c>
      <c r="O1101" s="20" t="str">
        <f t="shared" si="320"/>
        <v>.</v>
      </c>
      <c r="P1101" s="20" t="str">
        <f t="shared" si="331"/>
        <v>.</v>
      </c>
      <c r="Q1101" s="21">
        <f t="shared" si="315"/>
        <v>0</v>
      </c>
      <c r="R1101" s="21">
        <f t="shared" si="316"/>
        <v>0</v>
      </c>
      <c r="S1101" s="8">
        <v>0</v>
      </c>
      <c r="T1101" s="21" t="s">
        <v>4</v>
      </c>
      <c r="U1101" s="21" t="str">
        <f t="shared" si="330"/>
        <v>.</v>
      </c>
      <c r="V1101" s="3" t="s">
        <v>6</v>
      </c>
      <c r="W1101" s="3">
        <v>2.8</v>
      </c>
      <c r="X1101" s="3" t="s">
        <v>43</v>
      </c>
      <c r="Y1101" s="14">
        <v>0</v>
      </c>
      <c r="Z1101" s="14">
        <v>0</v>
      </c>
      <c r="AA1101" s="14">
        <v>1</v>
      </c>
      <c r="AB1101" s="23" t="str">
        <f t="shared" si="332"/>
        <v>.</v>
      </c>
      <c r="AC1101" s="3" t="s">
        <v>355</v>
      </c>
      <c r="AD1101" s="25">
        <v>1</v>
      </c>
      <c r="AE1101" s="20">
        <f t="shared" si="321"/>
        <v>0</v>
      </c>
      <c r="AF1101" s="20">
        <f t="shared" si="322"/>
        <v>0</v>
      </c>
      <c r="AG1101" s="20">
        <f t="shared" si="328"/>
        <v>1</v>
      </c>
      <c r="AH1101" s="20">
        <f t="shared" si="323"/>
        <v>0</v>
      </c>
      <c r="AI1101" s="20">
        <f t="shared" si="324"/>
        <v>-70.710678118654769</v>
      </c>
      <c r="AJ1101" s="20">
        <f t="shared" si="325"/>
        <v>70.710678118654741</v>
      </c>
      <c r="AK1101" s="20">
        <f t="shared" si="326"/>
        <v>0</v>
      </c>
      <c r="AL1101" s="19">
        <v>100</v>
      </c>
      <c r="AM1101" s="23">
        <f t="shared" si="327"/>
        <v>30.48</v>
      </c>
      <c r="AN1101" s="19">
        <v>5.497787143782138</v>
      </c>
    </row>
    <row r="1102" spans="1:40" ht="13.5" thickBot="1" x14ac:dyDescent="0.25">
      <c r="A1102" s="5">
        <v>42577</v>
      </c>
      <c r="B1102" s="3">
        <v>119</v>
      </c>
      <c r="C1102" s="26" t="s">
        <v>359</v>
      </c>
      <c r="D1102" s="6">
        <v>0.62708333333333333</v>
      </c>
      <c r="E1102" s="13">
        <v>15</v>
      </c>
      <c r="F1102" s="13">
        <f t="shared" si="317"/>
        <v>538</v>
      </c>
      <c r="G1102" s="3">
        <v>35.299999999999997</v>
      </c>
      <c r="H1102" s="3" t="s">
        <v>365</v>
      </c>
      <c r="I1102" s="3">
        <v>32</v>
      </c>
      <c r="J1102" s="20" t="str">
        <f t="shared" si="318"/>
        <v>.</v>
      </c>
      <c r="K1102" s="20" t="str">
        <f t="shared" si="319"/>
        <v>.</v>
      </c>
      <c r="L1102" s="20" t="str">
        <f t="shared" si="329"/>
        <v>.</v>
      </c>
      <c r="M1102" s="3">
        <v>315</v>
      </c>
      <c r="N1102" s="20" t="str">
        <f>IF(B1102=B1102, N1101, IF(M1102=".",".",IF(M1102&lt;22.5,"N",IF(M1102&lt;67.5,"NE",IF(M1102&lt;112.5,"E",IF(M1102&lt;157.5,"SE",IF(M1102&lt;202.5,"S",IF(M1102&lt;247.5,"SW",IF(M1102&lt;292.5,"W",IF(M1102&lt;337.5,"NW","N"))))))))))</f>
        <v>SW</v>
      </c>
      <c r="O1102" s="20" t="str">
        <f t="shared" si="320"/>
        <v>.</v>
      </c>
      <c r="P1102" s="20" t="str">
        <f t="shared" si="331"/>
        <v>.</v>
      </c>
      <c r="Q1102" s="21">
        <f t="shared" si="315"/>
        <v>0</v>
      </c>
      <c r="R1102" s="21">
        <f t="shared" si="316"/>
        <v>0</v>
      </c>
      <c r="S1102" s="8">
        <v>0</v>
      </c>
      <c r="T1102" s="21" t="s">
        <v>4</v>
      </c>
      <c r="U1102" s="21" t="str">
        <f t="shared" si="330"/>
        <v>.</v>
      </c>
      <c r="V1102" s="3" t="s">
        <v>6</v>
      </c>
      <c r="W1102" s="3">
        <v>5</v>
      </c>
      <c r="X1102" s="3" t="s">
        <v>43</v>
      </c>
      <c r="Y1102" s="14">
        <v>0</v>
      </c>
      <c r="Z1102" s="14">
        <v>0</v>
      </c>
      <c r="AA1102" s="14">
        <v>1</v>
      </c>
      <c r="AB1102" s="23" t="str">
        <f t="shared" si="332"/>
        <v>.</v>
      </c>
      <c r="AC1102" s="3" t="s">
        <v>355</v>
      </c>
      <c r="AD1102" s="25">
        <v>1</v>
      </c>
      <c r="AE1102" s="20">
        <f t="shared" si="321"/>
        <v>0</v>
      </c>
      <c r="AF1102" s="20">
        <f t="shared" si="322"/>
        <v>0</v>
      </c>
      <c r="AG1102" s="20">
        <f t="shared" si="328"/>
        <v>1</v>
      </c>
      <c r="AH1102" s="20">
        <f t="shared" si="323"/>
        <v>0</v>
      </c>
      <c r="AI1102" s="20">
        <f t="shared" si="324"/>
        <v>-70.710678118654769</v>
      </c>
      <c r="AJ1102" s="20">
        <f t="shared" si="325"/>
        <v>70.710678118654741</v>
      </c>
      <c r="AK1102" s="20">
        <f t="shared" si="326"/>
        <v>0</v>
      </c>
      <c r="AL1102" s="19">
        <v>100</v>
      </c>
      <c r="AM1102" s="23">
        <f t="shared" si="327"/>
        <v>30.48</v>
      </c>
      <c r="AN1102" s="19">
        <v>5.497787143782138</v>
      </c>
    </row>
    <row r="1103" spans="1:40" ht="13.5" thickBot="1" x14ac:dyDescent="0.25">
      <c r="A1103" s="5">
        <v>42577</v>
      </c>
      <c r="B1103" s="3">
        <v>119</v>
      </c>
      <c r="C1103" s="26" t="s">
        <v>359</v>
      </c>
      <c r="D1103" s="6">
        <v>0.66597222222222219</v>
      </c>
      <c r="E1103" s="13">
        <v>16</v>
      </c>
      <c r="F1103" s="13">
        <f t="shared" si="317"/>
        <v>594</v>
      </c>
      <c r="G1103" s="3">
        <v>41.9</v>
      </c>
      <c r="H1103" s="3" t="s">
        <v>365</v>
      </c>
      <c r="I1103" s="3">
        <v>31.5</v>
      </c>
      <c r="J1103" s="20" t="str">
        <f t="shared" si="318"/>
        <v>.</v>
      </c>
      <c r="K1103" s="20" t="str">
        <f t="shared" si="319"/>
        <v>.</v>
      </c>
      <c r="L1103" s="20" t="str">
        <f t="shared" si="329"/>
        <v>.</v>
      </c>
      <c r="M1103" s="3">
        <v>315</v>
      </c>
      <c r="N1103" s="20" t="str">
        <f>IF(B1103=B1102, N1102, IF(M1103=".",".",IF(M1103&lt;22.5,"N",IF(M1103&lt;67.5,"NE",IF(M1103&lt;112.5,"E",IF(M1103&lt;157.5,"SE",IF(M1103&lt;202.5,"S",IF(M1103&lt;247.5,"SW",IF(M1103&lt;292.5,"W",IF(M1103&lt;337.5,"NW","N"))))))))))</f>
        <v>SW</v>
      </c>
      <c r="O1103" s="20" t="str">
        <f t="shared" si="320"/>
        <v>.</v>
      </c>
      <c r="P1103" s="20" t="str">
        <f t="shared" si="331"/>
        <v>.</v>
      </c>
      <c r="Q1103" s="21">
        <f t="shared" si="315"/>
        <v>0</v>
      </c>
      <c r="R1103" s="21">
        <f t="shared" si="316"/>
        <v>0</v>
      </c>
      <c r="S1103" s="8">
        <v>0</v>
      </c>
      <c r="T1103" s="21">
        <f>SQRT((AJ1103-AJ1093)^2+(AI1103-AI1093)^2)</f>
        <v>0</v>
      </c>
      <c r="U1103" s="21">
        <f t="shared" si="330"/>
        <v>0</v>
      </c>
      <c r="V1103" s="3" t="s">
        <v>6</v>
      </c>
      <c r="W1103" s="3">
        <v>5.6</v>
      </c>
      <c r="X1103" s="3" t="s">
        <v>43</v>
      </c>
      <c r="Y1103" s="14">
        <v>0</v>
      </c>
      <c r="Z1103" s="14">
        <v>0</v>
      </c>
      <c r="AA1103" s="14">
        <v>1</v>
      </c>
      <c r="AB1103" s="23" t="str">
        <f t="shared" si="332"/>
        <v>.</v>
      </c>
      <c r="AC1103" s="3" t="s">
        <v>355</v>
      </c>
      <c r="AD1103" s="25">
        <v>1</v>
      </c>
      <c r="AE1103" s="20">
        <f t="shared" si="321"/>
        <v>0</v>
      </c>
      <c r="AF1103" s="20">
        <f t="shared" si="322"/>
        <v>0</v>
      </c>
      <c r="AG1103" s="20">
        <f t="shared" si="328"/>
        <v>1</v>
      </c>
      <c r="AH1103" s="20">
        <f t="shared" si="323"/>
        <v>0</v>
      </c>
      <c r="AI1103" s="20">
        <f t="shared" si="324"/>
        <v>-70.710678118654769</v>
      </c>
      <c r="AJ1103" s="20">
        <f t="shared" si="325"/>
        <v>70.710678118654741</v>
      </c>
      <c r="AK1103" s="20">
        <f t="shared" si="326"/>
        <v>0</v>
      </c>
      <c r="AL1103" s="19">
        <v>100</v>
      </c>
      <c r="AM1103" s="23">
        <f t="shared" si="327"/>
        <v>30.48</v>
      </c>
      <c r="AN1103" s="19">
        <v>5.497787143782138</v>
      </c>
    </row>
    <row r="1104" spans="1:40" ht="13.5" thickBot="1" x14ac:dyDescent="0.25">
      <c r="A1104" s="5">
        <v>42577</v>
      </c>
      <c r="B1104" s="3">
        <v>120</v>
      </c>
      <c r="C1104" s="26" t="s">
        <v>359</v>
      </c>
      <c r="D1104" s="6">
        <v>0.25347222222222221</v>
      </c>
      <c r="E1104" s="13">
        <v>6</v>
      </c>
      <c r="F1104" s="13">
        <f t="shared" si="317"/>
        <v>0</v>
      </c>
      <c r="G1104" s="3" t="s">
        <v>4</v>
      </c>
      <c r="H1104" s="3" t="s">
        <v>4</v>
      </c>
      <c r="I1104" s="3">
        <v>18.399999999999999</v>
      </c>
      <c r="J1104" s="20" t="str">
        <f t="shared" si="318"/>
        <v>.</v>
      </c>
      <c r="K1104" s="20" t="str">
        <f t="shared" si="319"/>
        <v>.</v>
      </c>
      <c r="L1104" s="20" t="str">
        <f t="shared" si="329"/>
        <v>.</v>
      </c>
      <c r="M1104" s="3">
        <v>315</v>
      </c>
      <c r="N1104" s="20" t="str">
        <f>IF(B1104=B1104, N1103, IF(M1104=".",".",IF(M1104&lt;22.5,"N",IF(M1104&lt;67.5,"NE",IF(M1104&lt;112.5,"E",IF(M1104&lt;157.5,"SE",IF(M1104&lt;202.5,"S",IF(M1104&lt;247.5,"SW",IF(M1104&lt;292.5,"W",IF(M1104&lt;337.5,"NW","N"))))))))))</f>
        <v>SW</v>
      </c>
      <c r="O1104" s="20" t="str">
        <f t="shared" si="320"/>
        <v>.</v>
      </c>
      <c r="P1104" s="20" t="str">
        <f t="shared" si="331"/>
        <v>.</v>
      </c>
      <c r="Q1104" s="21">
        <f t="shared" si="315"/>
        <v>0</v>
      </c>
      <c r="R1104" s="21">
        <f t="shared" si="316"/>
        <v>0</v>
      </c>
      <c r="S1104" s="8">
        <v>0</v>
      </c>
      <c r="T1104" s="21" t="s">
        <v>4</v>
      </c>
      <c r="U1104" s="21" t="str">
        <f t="shared" si="330"/>
        <v>.</v>
      </c>
      <c r="V1104" s="3" t="s">
        <v>8</v>
      </c>
      <c r="W1104" s="3">
        <v>0</v>
      </c>
      <c r="X1104" s="3" t="s">
        <v>205</v>
      </c>
      <c r="Y1104" s="14">
        <v>2</v>
      </c>
      <c r="Z1104" s="14">
        <v>1</v>
      </c>
      <c r="AA1104" s="14">
        <v>0</v>
      </c>
      <c r="AB1104" s="23">
        <f t="shared" si="332"/>
        <v>0</v>
      </c>
      <c r="AC1104" s="3" t="s">
        <v>356</v>
      </c>
      <c r="AD1104" s="25">
        <v>1</v>
      </c>
      <c r="AE1104" s="20" t="str">
        <f t="shared" si="321"/>
        <v>.</v>
      </c>
      <c r="AF1104" s="20" t="str">
        <f t="shared" si="322"/>
        <v>.</v>
      </c>
      <c r="AG1104" s="20" t="str">
        <f t="shared" si="328"/>
        <v>.</v>
      </c>
      <c r="AH1104" s="20" t="str">
        <f t="shared" si="323"/>
        <v>.</v>
      </c>
      <c r="AI1104" s="20">
        <f t="shared" si="324"/>
        <v>-70.710678118654769</v>
      </c>
      <c r="AJ1104" s="20">
        <f t="shared" si="325"/>
        <v>70.710678118654741</v>
      </c>
      <c r="AK1104" s="20" t="str">
        <f t="shared" si="326"/>
        <v>.</v>
      </c>
      <c r="AL1104" s="19">
        <v>100</v>
      </c>
      <c r="AM1104" s="23">
        <f t="shared" si="327"/>
        <v>30.48</v>
      </c>
      <c r="AN1104" s="19">
        <v>5.497787143782138</v>
      </c>
    </row>
    <row r="1105" spans="1:40" ht="13.5" thickBot="1" x14ac:dyDescent="0.25">
      <c r="A1105" s="5">
        <v>42577</v>
      </c>
      <c r="B1105" s="3">
        <v>120</v>
      </c>
      <c r="C1105" s="26" t="s">
        <v>359</v>
      </c>
      <c r="D1105" s="6">
        <v>0.2902777777777778</v>
      </c>
      <c r="E1105" s="13">
        <v>7</v>
      </c>
      <c r="F1105" s="13">
        <f t="shared" si="317"/>
        <v>53.00000000000005</v>
      </c>
      <c r="G1105" s="3" t="s">
        <v>4</v>
      </c>
      <c r="H1105" s="3" t="s">
        <v>4</v>
      </c>
      <c r="I1105" s="3">
        <v>21.8</v>
      </c>
      <c r="J1105" s="20" t="str">
        <f t="shared" si="318"/>
        <v>.</v>
      </c>
      <c r="K1105" s="20" t="str">
        <f t="shared" si="319"/>
        <v>.</v>
      </c>
      <c r="L1105" s="20" t="str">
        <f t="shared" si="329"/>
        <v>.</v>
      </c>
      <c r="M1105" s="3">
        <v>315</v>
      </c>
      <c r="N1105" s="20" t="str">
        <f>IF(B1105=B1104, N1104, IF(M1105=".",".",IF(M1105&lt;22.5,"N",IF(M1105&lt;67.5,"NE",IF(M1105&lt;112.5,"E",IF(M1105&lt;157.5,"SE",IF(M1105&lt;202.5,"S",IF(M1105&lt;247.5,"SW",IF(M1105&lt;292.5,"W",IF(M1105&lt;337.5,"NW","N"))))))))))</f>
        <v>SW</v>
      </c>
      <c r="O1105" s="20" t="str">
        <f t="shared" si="320"/>
        <v>.</v>
      </c>
      <c r="P1105" s="20" t="str">
        <f t="shared" si="331"/>
        <v>.</v>
      </c>
      <c r="Q1105" s="21">
        <f t="shared" si="315"/>
        <v>0</v>
      </c>
      <c r="R1105" s="21">
        <f t="shared" si="316"/>
        <v>0</v>
      </c>
      <c r="S1105" s="8">
        <v>0</v>
      </c>
      <c r="T1105" s="21" t="s">
        <v>4</v>
      </c>
      <c r="U1105" s="21" t="str">
        <f t="shared" si="330"/>
        <v>.</v>
      </c>
      <c r="V1105" s="3" t="s">
        <v>8</v>
      </c>
      <c r="W1105" s="3">
        <v>0</v>
      </c>
      <c r="X1105" s="3" t="s">
        <v>19</v>
      </c>
      <c r="Y1105" s="14">
        <v>2</v>
      </c>
      <c r="Z1105" s="14">
        <v>1</v>
      </c>
      <c r="AA1105" s="14">
        <v>0</v>
      </c>
      <c r="AB1105" s="23">
        <f t="shared" si="332"/>
        <v>0</v>
      </c>
      <c r="AC1105" s="3" t="s">
        <v>356</v>
      </c>
      <c r="AD1105" s="25">
        <v>1</v>
      </c>
      <c r="AE1105" s="20">
        <f t="shared" si="321"/>
        <v>0</v>
      </c>
      <c r="AF1105" s="20">
        <f t="shared" si="322"/>
        <v>0</v>
      </c>
      <c r="AG1105" s="20">
        <f t="shared" si="328"/>
        <v>1</v>
      </c>
      <c r="AH1105" s="20">
        <f t="shared" si="323"/>
        <v>0</v>
      </c>
      <c r="AI1105" s="20">
        <f t="shared" si="324"/>
        <v>-70.710678118654769</v>
      </c>
      <c r="AJ1105" s="20">
        <f t="shared" si="325"/>
        <v>70.710678118654741</v>
      </c>
      <c r="AK1105" s="20">
        <f t="shared" si="326"/>
        <v>0</v>
      </c>
      <c r="AL1105" s="19">
        <v>100</v>
      </c>
      <c r="AM1105" s="23">
        <f t="shared" si="327"/>
        <v>30.48</v>
      </c>
      <c r="AN1105" s="19">
        <v>5.497787143782138</v>
      </c>
    </row>
    <row r="1106" spans="1:40" ht="13.5" thickBot="1" x14ac:dyDescent="0.25">
      <c r="A1106" s="5">
        <v>42577</v>
      </c>
      <c r="B1106" s="3">
        <v>120</v>
      </c>
      <c r="C1106" s="26" t="s">
        <v>359</v>
      </c>
      <c r="D1106" s="6">
        <v>0.33263888888888887</v>
      </c>
      <c r="E1106" s="13">
        <v>8</v>
      </c>
      <c r="F1106" s="13">
        <f t="shared" si="317"/>
        <v>114</v>
      </c>
      <c r="G1106" s="3" t="s">
        <v>4</v>
      </c>
      <c r="H1106" s="3" t="s">
        <v>4</v>
      </c>
      <c r="I1106" s="3">
        <v>33.700000000000003</v>
      </c>
      <c r="J1106" s="20" t="str">
        <f t="shared" si="318"/>
        <v>.</v>
      </c>
      <c r="K1106" s="20" t="str">
        <f t="shared" si="319"/>
        <v>.</v>
      </c>
      <c r="L1106" s="20" t="str">
        <f t="shared" si="329"/>
        <v>.</v>
      </c>
      <c r="M1106" s="3">
        <v>315</v>
      </c>
      <c r="N1106" s="20" t="str">
        <f>IF(B1106=B1106, N1105, IF(M1106=".",".",IF(M1106&lt;22.5,"N",IF(M1106&lt;67.5,"NE",IF(M1106&lt;112.5,"E",IF(M1106&lt;157.5,"SE",IF(M1106&lt;202.5,"S",IF(M1106&lt;247.5,"SW",IF(M1106&lt;292.5,"W",IF(M1106&lt;337.5,"NW","N"))))))))))</f>
        <v>SW</v>
      </c>
      <c r="O1106" s="20" t="str">
        <f t="shared" si="320"/>
        <v>.</v>
      </c>
      <c r="P1106" s="20" t="str">
        <f t="shared" si="331"/>
        <v>.</v>
      </c>
      <c r="Q1106" s="21">
        <f t="shared" si="315"/>
        <v>0</v>
      </c>
      <c r="R1106" s="21">
        <f t="shared" si="316"/>
        <v>0</v>
      </c>
      <c r="S1106" s="8">
        <v>0</v>
      </c>
      <c r="T1106" s="21" t="s">
        <v>4</v>
      </c>
      <c r="U1106" s="21" t="str">
        <f t="shared" si="330"/>
        <v>.</v>
      </c>
      <c r="V1106" s="3" t="s">
        <v>8</v>
      </c>
      <c r="W1106" s="3">
        <v>0.4</v>
      </c>
      <c r="X1106" s="3" t="s">
        <v>212</v>
      </c>
      <c r="Y1106" s="14">
        <v>2</v>
      </c>
      <c r="Z1106" s="14">
        <v>1</v>
      </c>
      <c r="AA1106" s="14">
        <v>0</v>
      </c>
      <c r="AB1106" s="23">
        <f t="shared" si="332"/>
        <v>0</v>
      </c>
      <c r="AC1106" s="3" t="s">
        <v>356</v>
      </c>
      <c r="AD1106" s="25">
        <v>1</v>
      </c>
      <c r="AE1106" s="20">
        <f t="shared" si="321"/>
        <v>0</v>
      </c>
      <c r="AF1106" s="20">
        <f t="shared" si="322"/>
        <v>0</v>
      </c>
      <c r="AG1106" s="20">
        <f t="shared" si="328"/>
        <v>1</v>
      </c>
      <c r="AH1106" s="20">
        <f t="shared" si="323"/>
        <v>0</v>
      </c>
      <c r="AI1106" s="20">
        <f t="shared" si="324"/>
        <v>-70.710678118654769</v>
      </c>
      <c r="AJ1106" s="20">
        <f t="shared" si="325"/>
        <v>70.710678118654741</v>
      </c>
      <c r="AK1106" s="20">
        <f t="shared" si="326"/>
        <v>0</v>
      </c>
      <c r="AL1106" s="19">
        <v>100</v>
      </c>
      <c r="AM1106" s="23">
        <f t="shared" si="327"/>
        <v>30.48</v>
      </c>
      <c r="AN1106" s="19">
        <v>5.497787143782138</v>
      </c>
    </row>
    <row r="1107" spans="1:40" ht="13.5" thickBot="1" x14ac:dyDescent="0.25">
      <c r="A1107" s="5">
        <v>42577</v>
      </c>
      <c r="B1107" s="3">
        <v>120</v>
      </c>
      <c r="C1107" s="26" t="s">
        <v>359</v>
      </c>
      <c r="D1107" s="6">
        <v>0.37638888888888888</v>
      </c>
      <c r="E1107" s="13">
        <v>9</v>
      </c>
      <c r="F1107" s="13">
        <f t="shared" si="317"/>
        <v>177</v>
      </c>
      <c r="G1107" s="3" t="s">
        <v>4</v>
      </c>
      <c r="H1107" s="3" t="s">
        <v>4</v>
      </c>
      <c r="I1107" s="3">
        <v>32.299999999999997</v>
      </c>
      <c r="J1107" s="20" t="str">
        <f t="shared" si="318"/>
        <v>.</v>
      </c>
      <c r="K1107" s="20" t="str">
        <f t="shared" si="319"/>
        <v>.</v>
      </c>
      <c r="L1107" s="20" t="str">
        <f t="shared" si="329"/>
        <v>.</v>
      </c>
      <c r="M1107" s="3">
        <v>315</v>
      </c>
      <c r="N1107" s="20" t="str">
        <f>IF(B1107=B1106, N1106, IF(M1107=".",".",IF(M1107&lt;22.5,"N",IF(M1107&lt;67.5,"NE",IF(M1107&lt;112.5,"E",IF(M1107&lt;157.5,"SE",IF(M1107&lt;202.5,"S",IF(M1107&lt;247.5,"SW",IF(M1107&lt;292.5,"W",IF(M1107&lt;337.5,"NW","N"))))))))))</f>
        <v>SW</v>
      </c>
      <c r="O1107" s="20" t="str">
        <f t="shared" si="320"/>
        <v>.</v>
      </c>
      <c r="P1107" s="20" t="str">
        <f t="shared" si="331"/>
        <v>.</v>
      </c>
      <c r="Q1107" s="21">
        <f t="shared" si="315"/>
        <v>0</v>
      </c>
      <c r="R1107" s="21">
        <f t="shared" si="316"/>
        <v>0</v>
      </c>
      <c r="S1107" s="8">
        <v>0</v>
      </c>
      <c r="T1107" s="21" t="s">
        <v>4</v>
      </c>
      <c r="U1107" s="21" t="str">
        <f t="shared" si="330"/>
        <v>.</v>
      </c>
      <c r="V1107" s="3" t="s">
        <v>8</v>
      </c>
      <c r="W1107" s="3">
        <v>2</v>
      </c>
      <c r="X1107" s="3" t="s">
        <v>220</v>
      </c>
      <c r="Y1107" s="14">
        <v>2</v>
      </c>
      <c r="Z1107" s="14">
        <v>1</v>
      </c>
      <c r="AA1107" s="14">
        <v>0</v>
      </c>
      <c r="AB1107" s="23">
        <f t="shared" si="332"/>
        <v>0</v>
      </c>
      <c r="AC1107" s="3" t="s">
        <v>356</v>
      </c>
      <c r="AD1107" s="25">
        <v>1</v>
      </c>
      <c r="AE1107" s="20">
        <f t="shared" si="321"/>
        <v>0</v>
      </c>
      <c r="AF1107" s="20">
        <f t="shared" si="322"/>
        <v>0</v>
      </c>
      <c r="AG1107" s="20">
        <f t="shared" si="328"/>
        <v>1</v>
      </c>
      <c r="AH1107" s="20">
        <f t="shared" si="323"/>
        <v>0</v>
      </c>
      <c r="AI1107" s="20">
        <f t="shared" si="324"/>
        <v>-70.710678118654769</v>
      </c>
      <c r="AJ1107" s="20">
        <f t="shared" si="325"/>
        <v>70.710678118654741</v>
      </c>
      <c r="AK1107" s="20">
        <f t="shared" si="326"/>
        <v>0</v>
      </c>
      <c r="AL1107" s="19">
        <v>100</v>
      </c>
      <c r="AM1107" s="23">
        <f t="shared" si="327"/>
        <v>30.48</v>
      </c>
      <c r="AN1107" s="19">
        <v>5.497787143782138</v>
      </c>
    </row>
    <row r="1108" spans="1:40" ht="13.5" thickBot="1" x14ac:dyDescent="0.25">
      <c r="A1108" s="5">
        <v>42577</v>
      </c>
      <c r="B1108" s="3">
        <v>120</v>
      </c>
      <c r="C1108" s="26" t="s">
        <v>359</v>
      </c>
      <c r="D1108" s="6">
        <v>0.41805555555555557</v>
      </c>
      <c r="E1108" s="13">
        <v>10</v>
      </c>
      <c r="F1108" s="13">
        <f t="shared" si="317"/>
        <v>237.00000000000003</v>
      </c>
      <c r="G1108" s="3" t="s">
        <v>4</v>
      </c>
      <c r="H1108" s="3" t="s">
        <v>4</v>
      </c>
      <c r="I1108" s="3">
        <v>31</v>
      </c>
      <c r="J1108" s="20" t="str">
        <f t="shared" si="318"/>
        <v>.</v>
      </c>
      <c r="K1108" s="20" t="str">
        <f t="shared" si="319"/>
        <v>.</v>
      </c>
      <c r="L1108" s="20" t="str">
        <f t="shared" si="329"/>
        <v>.</v>
      </c>
      <c r="M1108" s="3">
        <v>315</v>
      </c>
      <c r="N1108" s="20" t="str">
        <f>IF(B1108=B1108, N1107, IF(M1108=".",".",IF(M1108&lt;22.5,"N",IF(M1108&lt;67.5,"NE",IF(M1108&lt;112.5,"E",IF(M1108&lt;157.5,"SE",IF(M1108&lt;202.5,"S",IF(M1108&lt;247.5,"SW",IF(M1108&lt;292.5,"W",IF(M1108&lt;337.5,"NW","N"))))))))))</f>
        <v>SW</v>
      </c>
      <c r="O1108" s="20" t="str">
        <f t="shared" si="320"/>
        <v>.</v>
      </c>
      <c r="P1108" s="20" t="str">
        <f t="shared" si="331"/>
        <v>.</v>
      </c>
      <c r="Q1108" s="21">
        <f t="shared" si="315"/>
        <v>0</v>
      </c>
      <c r="R1108" s="21">
        <f t="shared" si="316"/>
        <v>0</v>
      </c>
      <c r="S1108" s="8">
        <v>0</v>
      </c>
      <c r="T1108" s="21" t="s">
        <v>4</v>
      </c>
      <c r="U1108" s="21" t="str">
        <f t="shared" si="330"/>
        <v>.</v>
      </c>
      <c r="V1108" s="3" t="s">
        <v>8</v>
      </c>
      <c r="W1108" s="3">
        <v>2</v>
      </c>
      <c r="X1108" s="3" t="s">
        <v>5</v>
      </c>
      <c r="Y1108" s="14">
        <v>2</v>
      </c>
      <c r="Z1108" s="14">
        <v>1</v>
      </c>
      <c r="AA1108" s="14">
        <v>0</v>
      </c>
      <c r="AB1108" s="23">
        <f t="shared" si="332"/>
        <v>0</v>
      </c>
      <c r="AC1108" s="3" t="s">
        <v>356</v>
      </c>
      <c r="AD1108" s="25">
        <v>1</v>
      </c>
      <c r="AE1108" s="20">
        <f t="shared" si="321"/>
        <v>0</v>
      </c>
      <c r="AF1108" s="20">
        <f t="shared" si="322"/>
        <v>0</v>
      </c>
      <c r="AG1108" s="20">
        <f t="shared" si="328"/>
        <v>1</v>
      </c>
      <c r="AH1108" s="20">
        <f t="shared" si="323"/>
        <v>0</v>
      </c>
      <c r="AI1108" s="20">
        <f t="shared" si="324"/>
        <v>-70.710678118654769</v>
      </c>
      <c r="AJ1108" s="20">
        <f t="shared" si="325"/>
        <v>70.710678118654741</v>
      </c>
      <c r="AK1108" s="20">
        <f t="shared" si="326"/>
        <v>0</v>
      </c>
      <c r="AL1108" s="19">
        <v>100</v>
      </c>
      <c r="AM1108" s="23">
        <f t="shared" si="327"/>
        <v>30.48</v>
      </c>
      <c r="AN1108" s="19">
        <v>5.497787143782138</v>
      </c>
    </row>
    <row r="1109" spans="1:40" ht="13.5" thickBot="1" x14ac:dyDescent="0.25">
      <c r="A1109" s="5">
        <v>42577</v>
      </c>
      <c r="B1109" s="3">
        <v>120</v>
      </c>
      <c r="C1109" s="26" t="s">
        <v>359</v>
      </c>
      <c r="D1109" s="6">
        <v>0.46111111111111108</v>
      </c>
      <c r="E1109" s="13">
        <v>11</v>
      </c>
      <c r="F1109" s="13">
        <f t="shared" si="317"/>
        <v>299</v>
      </c>
      <c r="G1109" s="3" t="s">
        <v>4</v>
      </c>
      <c r="H1109" s="3" t="s">
        <v>4</v>
      </c>
      <c r="I1109" s="3">
        <v>32.299999999999997</v>
      </c>
      <c r="J1109" s="20" t="str">
        <f t="shared" si="318"/>
        <v>.</v>
      </c>
      <c r="K1109" s="20" t="str">
        <f t="shared" si="319"/>
        <v>.</v>
      </c>
      <c r="L1109" s="20" t="str">
        <f t="shared" si="329"/>
        <v>.</v>
      </c>
      <c r="M1109" s="3">
        <v>315</v>
      </c>
      <c r="N1109" s="20" t="str">
        <f>IF(B1109=B1108, N1108, IF(M1109=".",".",IF(M1109&lt;22.5,"N",IF(M1109&lt;67.5,"NE",IF(M1109&lt;112.5,"E",IF(M1109&lt;157.5,"SE",IF(M1109&lt;202.5,"S",IF(M1109&lt;247.5,"SW",IF(M1109&lt;292.5,"W",IF(M1109&lt;337.5,"NW","N"))))))))))</f>
        <v>SW</v>
      </c>
      <c r="O1109" s="20" t="str">
        <f t="shared" si="320"/>
        <v>.</v>
      </c>
      <c r="P1109" s="20" t="str">
        <f t="shared" si="331"/>
        <v>.</v>
      </c>
      <c r="Q1109" s="21">
        <f t="shared" si="315"/>
        <v>0</v>
      </c>
      <c r="R1109" s="21">
        <f t="shared" si="316"/>
        <v>0</v>
      </c>
      <c r="S1109" s="8">
        <v>0</v>
      </c>
      <c r="T1109" s="21" t="s">
        <v>4</v>
      </c>
      <c r="U1109" s="21" t="str">
        <f t="shared" si="330"/>
        <v>.</v>
      </c>
      <c r="V1109" s="3" t="s">
        <v>8</v>
      </c>
      <c r="W1109" s="3">
        <v>4</v>
      </c>
      <c r="X1109" s="3" t="s">
        <v>5</v>
      </c>
      <c r="Y1109" s="14">
        <v>2</v>
      </c>
      <c r="Z1109" s="14">
        <v>1</v>
      </c>
      <c r="AA1109" s="14">
        <v>0</v>
      </c>
      <c r="AB1109" s="23">
        <f t="shared" si="332"/>
        <v>0</v>
      </c>
      <c r="AC1109" s="3" t="s">
        <v>356</v>
      </c>
      <c r="AD1109" s="25">
        <v>1</v>
      </c>
      <c r="AE1109" s="20">
        <f t="shared" si="321"/>
        <v>0</v>
      </c>
      <c r="AF1109" s="20">
        <f t="shared" si="322"/>
        <v>0</v>
      </c>
      <c r="AG1109" s="20">
        <f t="shared" si="328"/>
        <v>1</v>
      </c>
      <c r="AH1109" s="20">
        <f t="shared" si="323"/>
        <v>0</v>
      </c>
      <c r="AI1109" s="20">
        <f t="shared" si="324"/>
        <v>-70.710678118654769</v>
      </c>
      <c r="AJ1109" s="20">
        <f t="shared" si="325"/>
        <v>70.710678118654741</v>
      </c>
      <c r="AK1109" s="20">
        <f t="shared" si="326"/>
        <v>0</v>
      </c>
      <c r="AL1109" s="19">
        <v>100</v>
      </c>
      <c r="AM1109" s="23">
        <f t="shared" si="327"/>
        <v>30.48</v>
      </c>
      <c r="AN1109" s="19">
        <v>5.497787143782138</v>
      </c>
    </row>
    <row r="1110" spans="1:40" ht="13.5" thickBot="1" x14ac:dyDescent="0.25">
      <c r="A1110" s="5">
        <v>42577</v>
      </c>
      <c r="B1110" s="3">
        <v>120</v>
      </c>
      <c r="C1110" s="26" t="s">
        <v>359</v>
      </c>
      <c r="D1110" s="6">
        <v>0.50138888888888888</v>
      </c>
      <c r="E1110" s="13">
        <v>12</v>
      </c>
      <c r="F1110" s="13">
        <f t="shared" si="317"/>
        <v>357.00000000000006</v>
      </c>
      <c r="G1110" s="3" t="s">
        <v>4</v>
      </c>
      <c r="H1110" s="3" t="s">
        <v>4</v>
      </c>
      <c r="I1110" s="3">
        <v>34.6</v>
      </c>
      <c r="J1110" s="20" t="str">
        <f t="shared" si="318"/>
        <v>.</v>
      </c>
      <c r="K1110" s="20" t="str">
        <f t="shared" si="319"/>
        <v>.</v>
      </c>
      <c r="L1110" s="20" t="str">
        <f t="shared" si="329"/>
        <v>.</v>
      </c>
      <c r="M1110" s="3">
        <v>315</v>
      </c>
      <c r="N1110" s="20" t="str">
        <f>IF(B1110=B1110, N1109, IF(M1110=".",".",IF(M1110&lt;22.5,"N",IF(M1110&lt;67.5,"NE",IF(M1110&lt;112.5,"E",IF(M1110&lt;157.5,"SE",IF(M1110&lt;202.5,"S",IF(M1110&lt;247.5,"SW",IF(M1110&lt;292.5,"W",IF(M1110&lt;337.5,"NW","N"))))))))))</f>
        <v>SW</v>
      </c>
      <c r="O1110" s="20" t="str">
        <f t="shared" si="320"/>
        <v>.</v>
      </c>
      <c r="P1110" s="20" t="str">
        <f t="shared" si="331"/>
        <v>.</v>
      </c>
      <c r="Q1110" s="21">
        <f t="shared" si="315"/>
        <v>0</v>
      </c>
      <c r="R1110" s="21">
        <f t="shared" si="316"/>
        <v>0</v>
      </c>
      <c r="S1110" s="8">
        <v>0</v>
      </c>
      <c r="T1110" s="21" t="s">
        <v>4</v>
      </c>
      <c r="U1110" s="21" t="str">
        <f t="shared" si="330"/>
        <v>.</v>
      </c>
      <c r="V1110" s="3" t="s">
        <v>8</v>
      </c>
      <c r="W1110" s="3">
        <v>1.1000000000000001</v>
      </c>
      <c r="X1110" s="3" t="s">
        <v>5</v>
      </c>
      <c r="Y1110" s="14">
        <v>2</v>
      </c>
      <c r="Z1110" s="14">
        <v>1</v>
      </c>
      <c r="AA1110" s="14">
        <v>0</v>
      </c>
      <c r="AB1110" s="23">
        <f t="shared" si="332"/>
        <v>0</v>
      </c>
      <c r="AC1110" s="3" t="s">
        <v>356</v>
      </c>
      <c r="AD1110" s="25">
        <v>1</v>
      </c>
      <c r="AE1110" s="20">
        <f t="shared" si="321"/>
        <v>0</v>
      </c>
      <c r="AF1110" s="20">
        <f t="shared" si="322"/>
        <v>0</v>
      </c>
      <c r="AG1110" s="20">
        <f t="shared" si="328"/>
        <v>1</v>
      </c>
      <c r="AH1110" s="20">
        <f t="shared" si="323"/>
        <v>0</v>
      </c>
      <c r="AI1110" s="20">
        <f t="shared" si="324"/>
        <v>-70.710678118654769</v>
      </c>
      <c r="AJ1110" s="20">
        <f t="shared" si="325"/>
        <v>70.710678118654741</v>
      </c>
      <c r="AK1110" s="20">
        <f t="shared" si="326"/>
        <v>0</v>
      </c>
      <c r="AL1110" s="19">
        <v>100</v>
      </c>
      <c r="AM1110" s="23">
        <f t="shared" si="327"/>
        <v>30.48</v>
      </c>
      <c r="AN1110" s="19">
        <v>5.497787143782138</v>
      </c>
    </row>
    <row r="1111" spans="1:40" ht="13.5" thickBot="1" x14ac:dyDescent="0.25">
      <c r="A1111" s="5">
        <v>42577</v>
      </c>
      <c r="B1111" s="3">
        <v>120</v>
      </c>
      <c r="C1111" s="26" t="s">
        <v>359</v>
      </c>
      <c r="D1111" s="6">
        <v>0.5444444444444444</v>
      </c>
      <c r="E1111" s="13">
        <v>13</v>
      </c>
      <c r="F1111" s="13">
        <f t="shared" si="317"/>
        <v>419</v>
      </c>
      <c r="G1111" s="3" t="s">
        <v>4</v>
      </c>
      <c r="H1111" s="3" t="s">
        <v>4</v>
      </c>
      <c r="I1111" s="3">
        <v>34</v>
      </c>
      <c r="J1111" s="20" t="str">
        <f t="shared" si="318"/>
        <v>.</v>
      </c>
      <c r="K1111" s="20" t="str">
        <f t="shared" si="319"/>
        <v>.</v>
      </c>
      <c r="L1111" s="20" t="str">
        <f t="shared" si="329"/>
        <v>.</v>
      </c>
      <c r="M1111" s="3">
        <v>315</v>
      </c>
      <c r="N1111" s="20" t="str">
        <f>IF(B1111=B1110, N1110, IF(M1111=".",".",IF(M1111&lt;22.5,"N",IF(M1111&lt;67.5,"NE",IF(M1111&lt;112.5,"E",IF(M1111&lt;157.5,"SE",IF(M1111&lt;202.5,"S",IF(M1111&lt;247.5,"SW",IF(M1111&lt;292.5,"W",IF(M1111&lt;337.5,"NW","N"))))))))))</f>
        <v>SW</v>
      </c>
      <c r="O1111" s="20" t="str">
        <f t="shared" si="320"/>
        <v>.</v>
      </c>
      <c r="P1111" s="20" t="str">
        <f t="shared" si="331"/>
        <v>.</v>
      </c>
      <c r="Q1111" s="21">
        <f t="shared" si="315"/>
        <v>0</v>
      </c>
      <c r="R1111" s="21">
        <f t="shared" si="316"/>
        <v>0</v>
      </c>
      <c r="S1111" s="8">
        <v>0</v>
      </c>
      <c r="T1111" s="21">
        <f>SQRT((AJ1111-AJ1104)^2+(AI1111-AI1104)^2)</f>
        <v>0</v>
      </c>
      <c r="U1111" s="21">
        <f t="shared" si="330"/>
        <v>0</v>
      </c>
      <c r="V1111" s="3" t="s">
        <v>8</v>
      </c>
      <c r="W1111" s="3">
        <v>4.4000000000000004</v>
      </c>
      <c r="X1111" s="3" t="s">
        <v>4</v>
      </c>
      <c r="Y1111" s="14">
        <v>2</v>
      </c>
      <c r="Z1111" s="14">
        <v>1</v>
      </c>
      <c r="AA1111" s="14">
        <v>0</v>
      </c>
      <c r="AB1111" s="23">
        <f t="shared" si="332"/>
        <v>0</v>
      </c>
      <c r="AC1111" s="3" t="s">
        <v>356</v>
      </c>
      <c r="AD1111" s="25">
        <v>1</v>
      </c>
      <c r="AE1111" s="20">
        <f t="shared" si="321"/>
        <v>0</v>
      </c>
      <c r="AF1111" s="20">
        <f t="shared" si="322"/>
        <v>0</v>
      </c>
      <c r="AG1111" s="20">
        <f t="shared" si="328"/>
        <v>1</v>
      </c>
      <c r="AH1111" s="20">
        <f t="shared" si="323"/>
        <v>0</v>
      </c>
      <c r="AI1111" s="20">
        <f t="shared" si="324"/>
        <v>-70.710678118654769</v>
      </c>
      <c r="AJ1111" s="20">
        <f t="shared" si="325"/>
        <v>70.710678118654741</v>
      </c>
      <c r="AK1111" s="20">
        <f t="shared" si="326"/>
        <v>0</v>
      </c>
      <c r="AL1111" s="19">
        <v>100</v>
      </c>
      <c r="AM1111" s="23">
        <f t="shared" si="327"/>
        <v>30.48</v>
      </c>
      <c r="AN1111" s="19">
        <v>5.497787143782138</v>
      </c>
    </row>
    <row r="1112" spans="1:40" ht="13.5" thickBot="1" x14ac:dyDescent="0.25">
      <c r="A1112" s="5">
        <v>42577</v>
      </c>
      <c r="B1112" s="3">
        <v>120</v>
      </c>
      <c r="C1112" s="26" t="s">
        <v>359</v>
      </c>
      <c r="D1112" s="6">
        <v>0.58472222222222225</v>
      </c>
      <c r="E1112" s="13">
        <v>14</v>
      </c>
      <c r="F1112" s="13">
        <f t="shared" si="317"/>
        <v>477.00000000000011</v>
      </c>
      <c r="G1112" s="3" t="s">
        <v>4</v>
      </c>
      <c r="H1112" s="3" t="s">
        <v>4</v>
      </c>
      <c r="I1112" s="3" t="s">
        <v>4</v>
      </c>
      <c r="J1112" s="20" t="str">
        <f t="shared" si="318"/>
        <v>.</v>
      </c>
      <c r="K1112" s="20" t="str">
        <f t="shared" si="319"/>
        <v>.</v>
      </c>
      <c r="L1112" s="20" t="str">
        <f t="shared" si="329"/>
        <v>.</v>
      </c>
      <c r="M1112" s="3" t="s">
        <v>4</v>
      </c>
      <c r="N1112" s="20" t="str">
        <f>IF(B1112=B1111, N1111, IF(M1112=".",".",IF(M1112&lt;22.5,"N",IF(M1112&lt;67.5,"NE",IF(M1112&lt;112.5,"E",IF(M1112&lt;157.5,"SE",IF(M1112&lt;202.5,"S",IF(M1112&lt;247.5,"SW",IF(M1112&lt;292.5,"W",IF(M1112&lt;337.5,"NW","N"))))))))))</f>
        <v>SW</v>
      </c>
      <c r="O1112" s="20" t="str">
        <f t="shared" si="320"/>
        <v>.</v>
      </c>
      <c r="P1112" s="20" t="str">
        <f t="shared" si="331"/>
        <v>.</v>
      </c>
      <c r="Q1112" s="21" t="str">
        <f t="shared" si="315"/>
        <v>.</v>
      </c>
      <c r="R1112" s="21" t="str">
        <f t="shared" si="316"/>
        <v>.</v>
      </c>
      <c r="S1112" s="8" t="s">
        <v>4</v>
      </c>
      <c r="T1112" s="21" t="s">
        <v>4</v>
      </c>
      <c r="U1112" s="21" t="str">
        <f t="shared" ref="U1112:U1125" si="333">IF(T1112=".",".",R1112/T1112)</f>
        <v>.</v>
      </c>
      <c r="V1112" s="3" t="s">
        <v>4</v>
      </c>
      <c r="W1112" s="3" t="s">
        <v>4</v>
      </c>
      <c r="X1112" s="3" t="s">
        <v>67</v>
      </c>
      <c r="Y1112" s="14" t="s">
        <v>4</v>
      </c>
      <c r="Z1112" s="14" t="s">
        <v>4</v>
      </c>
      <c r="AA1112" s="14" t="s">
        <v>4</v>
      </c>
      <c r="AB1112" s="23" t="str">
        <f t="shared" si="332"/>
        <v>.</v>
      </c>
      <c r="AC1112" s="3" t="s">
        <v>356</v>
      </c>
      <c r="AD1112" s="25">
        <v>1</v>
      </c>
      <c r="AE1112" s="20" t="str">
        <f t="shared" si="321"/>
        <v>.</v>
      </c>
      <c r="AF1112" s="20" t="str">
        <f t="shared" si="322"/>
        <v>.</v>
      </c>
      <c r="AG1112" s="20" t="str">
        <f t="shared" si="328"/>
        <v>.</v>
      </c>
      <c r="AH1112" s="20" t="str">
        <f t="shared" si="323"/>
        <v>.</v>
      </c>
      <c r="AI1112" s="20" t="str">
        <f t="shared" si="324"/>
        <v>.</v>
      </c>
      <c r="AJ1112" s="20" t="str">
        <f t="shared" si="325"/>
        <v>.</v>
      </c>
      <c r="AK1112" s="20" t="str">
        <f t="shared" si="326"/>
        <v>.</v>
      </c>
      <c r="AL1112" s="19" t="s">
        <v>4</v>
      </c>
      <c r="AM1112" s="23" t="str">
        <f t="shared" si="327"/>
        <v>.</v>
      </c>
      <c r="AN1112" s="19" t="s">
        <v>4</v>
      </c>
    </row>
    <row r="1113" spans="1:40" ht="13.5" thickBot="1" x14ac:dyDescent="0.25">
      <c r="A1113" s="5">
        <v>42577</v>
      </c>
      <c r="B1113" s="3">
        <v>120</v>
      </c>
      <c r="C1113" s="26" t="s">
        <v>359</v>
      </c>
      <c r="D1113" s="6">
        <v>0.62708333333333333</v>
      </c>
      <c r="E1113" s="13">
        <v>15</v>
      </c>
      <c r="F1113" s="13">
        <f t="shared" si="317"/>
        <v>538</v>
      </c>
      <c r="G1113" s="3" t="s">
        <v>4</v>
      </c>
      <c r="H1113" s="3" t="s">
        <v>4</v>
      </c>
      <c r="I1113" s="3" t="s">
        <v>4</v>
      </c>
      <c r="J1113" s="20" t="str">
        <f t="shared" si="318"/>
        <v>.</v>
      </c>
      <c r="K1113" s="20" t="str">
        <f t="shared" si="319"/>
        <v>.</v>
      </c>
      <c r="L1113" s="20" t="str">
        <f t="shared" si="329"/>
        <v>.</v>
      </c>
      <c r="M1113" s="3" t="s">
        <v>4</v>
      </c>
      <c r="N1113" s="20" t="str">
        <f>IF(B1113=B1113, N1112, IF(M1113=".",".",IF(M1113&lt;22.5,"N",IF(M1113&lt;67.5,"NE",IF(M1113&lt;112.5,"E",IF(M1113&lt;157.5,"SE",IF(M1113&lt;202.5,"S",IF(M1113&lt;247.5,"SW",IF(M1113&lt;292.5,"W",IF(M1113&lt;337.5,"NW","N"))))))))))</f>
        <v>SW</v>
      </c>
      <c r="O1113" s="20" t="str">
        <f t="shared" si="320"/>
        <v>.</v>
      </c>
      <c r="P1113" s="20" t="str">
        <f t="shared" si="331"/>
        <v>.</v>
      </c>
      <c r="Q1113" s="21" t="str">
        <f t="shared" si="315"/>
        <v>.</v>
      </c>
      <c r="R1113" s="21" t="str">
        <f t="shared" si="316"/>
        <v>.</v>
      </c>
      <c r="S1113" s="8" t="s">
        <v>4</v>
      </c>
      <c r="T1113" s="21" t="s">
        <v>4</v>
      </c>
      <c r="U1113" s="21" t="str">
        <f t="shared" si="333"/>
        <v>.</v>
      </c>
      <c r="V1113" s="3" t="s">
        <v>4</v>
      </c>
      <c r="W1113" s="3" t="s">
        <v>4</v>
      </c>
      <c r="X1113" s="3" t="s">
        <v>67</v>
      </c>
      <c r="Y1113" s="14" t="s">
        <v>4</v>
      </c>
      <c r="Z1113" s="14" t="s">
        <v>4</v>
      </c>
      <c r="AA1113" s="14" t="s">
        <v>4</v>
      </c>
      <c r="AB1113" s="23" t="str">
        <f t="shared" si="332"/>
        <v>.</v>
      </c>
      <c r="AC1113" s="3" t="s">
        <v>356</v>
      </c>
      <c r="AD1113" s="25">
        <v>1</v>
      </c>
      <c r="AE1113" s="20" t="str">
        <f t="shared" si="321"/>
        <v>.</v>
      </c>
      <c r="AF1113" s="20" t="str">
        <f t="shared" si="322"/>
        <v>.</v>
      </c>
      <c r="AG1113" s="20" t="str">
        <f t="shared" si="328"/>
        <v>.</v>
      </c>
      <c r="AH1113" s="20" t="str">
        <f t="shared" si="323"/>
        <v>.</v>
      </c>
      <c r="AI1113" s="20" t="str">
        <f t="shared" si="324"/>
        <v>.</v>
      </c>
      <c r="AJ1113" s="20" t="str">
        <f t="shared" si="325"/>
        <v>.</v>
      </c>
      <c r="AK1113" s="20" t="str">
        <f t="shared" si="326"/>
        <v>.</v>
      </c>
      <c r="AL1113" s="19" t="s">
        <v>4</v>
      </c>
      <c r="AM1113" s="23" t="str">
        <f t="shared" si="327"/>
        <v>.</v>
      </c>
      <c r="AN1113" s="19" t="s">
        <v>4</v>
      </c>
    </row>
    <row r="1114" spans="1:40" ht="13.5" thickBot="1" x14ac:dyDescent="0.25">
      <c r="A1114" s="5">
        <v>42577</v>
      </c>
      <c r="B1114" s="3">
        <v>120</v>
      </c>
      <c r="C1114" s="26" t="s">
        <v>359</v>
      </c>
      <c r="D1114" s="6">
        <v>0.66597222222222219</v>
      </c>
      <c r="E1114" s="13">
        <v>16</v>
      </c>
      <c r="F1114" s="13">
        <f t="shared" si="317"/>
        <v>594</v>
      </c>
      <c r="G1114" s="3" t="s">
        <v>4</v>
      </c>
      <c r="H1114" s="3" t="s">
        <v>4</v>
      </c>
      <c r="I1114" s="3" t="s">
        <v>4</v>
      </c>
      <c r="J1114" s="20" t="str">
        <f t="shared" si="318"/>
        <v>.</v>
      </c>
      <c r="K1114" s="20" t="str">
        <f t="shared" si="319"/>
        <v>.</v>
      </c>
      <c r="L1114" s="20" t="str">
        <f t="shared" si="329"/>
        <v>.</v>
      </c>
      <c r="M1114" s="3" t="s">
        <v>4</v>
      </c>
      <c r="N1114" s="20" t="str">
        <f>IF(B1114=B1113, N1113, IF(M1114=".",".",IF(M1114&lt;22.5,"N",IF(M1114&lt;67.5,"NE",IF(M1114&lt;112.5,"E",IF(M1114&lt;157.5,"SE",IF(M1114&lt;202.5,"S",IF(M1114&lt;247.5,"SW",IF(M1114&lt;292.5,"W",IF(M1114&lt;337.5,"NW","N"))))))))))</f>
        <v>SW</v>
      </c>
      <c r="O1114" s="20" t="str">
        <f t="shared" si="320"/>
        <v>.</v>
      </c>
      <c r="P1114" s="20" t="str">
        <f t="shared" si="331"/>
        <v>.</v>
      </c>
      <c r="Q1114" s="21" t="str">
        <f t="shared" si="315"/>
        <v>.</v>
      </c>
      <c r="R1114" s="21" t="str">
        <f t="shared" si="316"/>
        <v>.</v>
      </c>
      <c r="S1114" s="8" t="s">
        <v>4</v>
      </c>
      <c r="T1114" s="21" t="s">
        <v>4</v>
      </c>
      <c r="U1114" s="21" t="str">
        <f t="shared" si="333"/>
        <v>.</v>
      </c>
      <c r="V1114" s="3" t="s">
        <v>4</v>
      </c>
      <c r="W1114" s="3" t="s">
        <v>4</v>
      </c>
      <c r="X1114" s="3" t="s">
        <v>146</v>
      </c>
      <c r="Y1114" s="14" t="s">
        <v>4</v>
      </c>
      <c r="Z1114" s="14" t="s">
        <v>4</v>
      </c>
      <c r="AA1114" s="14" t="s">
        <v>4</v>
      </c>
      <c r="AB1114" s="23" t="str">
        <f t="shared" si="332"/>
        <v>.</v>
      </c>
      <c r="AC1114" s="3" t="s">
        <v>356</v>
      </c>
      <c r="AD1114" s="25">
        <v>1</v>
      </c>
      <c r="AE1114" s="20" t="str">
        <f t="shared" si="321"/>
        <v>.</v>
      </c>
      <c r="AF1114" s="20" t="str">
        <f t="shared" si="322"/>
        <v>.</v>
      </c>
      <c r="AG1114" s="20" t="str">
        <f t="shared" si="328"/>
        <v>.</v>
      </c>
      <c r="AH1114" s="20" t="str">
        <f t="shared" si="323"/>
        <v>.</v>
      </c>
      <c r="AI1114" s="20" t="str">
        <f t="shared" si="324"/>
        <v>.</v>
      </c>
      <c r="AJ1114" s="20" t="str">
        <f t="shared" si="325"/>
        <v>.</v>
      </c>
      <c r="AK1114" s="20" t="str">
        <f t="shared" si="326"/>
        <v>.</v>
      </c>
      <c r="AL1114" s="19" t="s">
        <v>4</v>
      </c>
      <c r="AM1114" s="23" t="str">
        <f t="shared" si="327"/>
        <v>.</v>
      </c>
      <c r="AN1114" s="19" t="s">
        <v>4</v>
      </c>
    </row>
    <row r="1115" spans="1:40" ht="13.5" thickBot="1" x14ac:dyDescent="0.25">
      <c r="A1115" s="5">
        <v>42577</v>
      </c>
      <c r="B1115" s="3">
        <v>121</v>
      </c>
      <c r="C1115" s="26" t="s">
        <v>359</v>
      </c>
      <c r="D1115" s="6">
        <v>0.25347222222222221</v>
      </c>
      <c r="E1115" s="13">
        <v>6</v>
      </c>
      <c r="F1115" s="13">
        <f t="shared" si="317"/>
        <v>0</v>
      </c>
      <c r="G1115" s="3" t="s">
        <v>4</v>
      </c>
      <c r="H1115" s="3" t="s">
        <v>4</v>
      </c>
      <c r="I1115" s="3">
        <v>18.399999999999999</v>
      </c>
      <c r="J1115" s="20" t="str">
        <f t="shared" si="318"/>
        <v>.</v>
      </c>
      <c r="K1115" s="20" t="str">
        <f t="shared" si="319"/>
        <v>.</v>
      </c>
      <c r="L1115" s="20" t="str">
        <f t="shared" si="329"/>
        <v>.</v>
      </c>
      <c r="M1115" s="3">
        <v>315</v>
      </c>
      <c r="N1115" s="20" t="str">
        <f>IF(B1115=B1115, N1114, IF(M1115=".",".",IF(M1115&lt;22.5,"N",IF(M1115&lt;67.5,"NE",IF(M1115&lt;112.5,"E",IF(M1115&lt;157.5,"SE",IF(M1115&lt;202.5,"S",IF(M1115&lt;247.5,"SW",IF(M1115&lt;292.5,"W",IF(M1115&lt;337.5,"NW","N"))))))))))</f>
        <v>SW</v>
      </c>
      <c r="O1115" s="20" t="str">
        <f t="shared" si="320"/>
        <v>.</v>
      </c>
      <c r="P1115" s="20" t="str">
        <f t="shared" si="331"/>
        <v>.</v>
      </c>
      <c r="Q1115" s="21">
        <f t="shared" si="315"/>
        <v>0</v>
      </c>
      <c r="R1115" s="21">
        <f t="shared" si="316"/>
        <v>0</v>
      </c>
      <c r="S1115" s="8">
        <v>0</v>
      </c>
      <c r="T1115" s="21" t="s">
        <v>4</v>
      </c>
      <c r="U1115" s="21" t="str">
        <f t="shared" si="333"/>
        <v>.</v>
      </c>
      <c r="V1115" s="3" t="s">
        <v>8</v>
      </c>
      <c r="W1115" s="3">
        <v>0</v>
      </c>
      <c r="X1115" s="3" t="s">
        <v>205</v>
      </c>
      <c r="Y1115" s="14">
        <v>2</v>
      </c>
      <c r="Z1115" s="14">
        <v>1</v>
      </c>
      <c r="AA1115" s="14">
        <v>0</v>
      </c>
      <c r="AB1115" s="23">
        <f t="shared" si="332"/>
        <v>0</v>
      </c>
      <c r="AC1115" s="3" t="s">
        <v>357</v>
      </c>
      <c r="AD1115" s="25">
        <v>1</v>
      </c>
      <c r="AE1115" s="20" t="str">
        <f t="shared" si="321"/>
        <v>.</v>
      </c>
      <c r="AF1115" s="20" t="str">
        <f t="shared" si="322"/>
        <v>.</v>
      </c>
      <c r="AG1115" s="20" t="str">
        <f t="shared" si="328"/>
        <v>.</v>
      </c>
      <c r="AH1115" s="20" t="str">
        <f t="shared" si="323"/>
        <v>.</v>
      </c>
      <c r="AI1115" s="20">
        <f t="shared" si="324"/>
        <v>-70.710678118654769</v>
      </c>
      <c r="AJ1115" s="20">
        <f t="shared" si="325"/>
        <v>70.710678118654741</v>
      </c>
      <c r="AK1115" s="20" t="str">
        <f t="shared" si="326"/>
        <v>.</v>
      </c>
      <c r="AL1115" s="19">
        <v>100</v>
      </c>
      <c r="AM1115" s="23">
        <f t="shared" si="327"/>
        <v>30.48</v>
      </c>
      <c r="AN1115" s="19">
        <v>5.497787143782138</v>
      </c>
    </row>
    <row r="1116" spans="1:40" ht="13.5" thickBot="1" x14ac:dyDescent="0.25">
      <c r="A1116" s="5">
        <v>42577</v>
      </c>
      <c r="B1116" s="3">
        <v>121</v>
      </c>
      <c r="C1116" s="26" t="s">
        <v>359</v>
      </c>
      <c r="D1116" s="6">
        <v>0.2902777777777778</v>
      </c>
      <c r="E1116" s="13">
        <v>7</v>
      </c>
      <c r="F1116" s="13">
        <f t="shared" si="317"/>
        <v>53.00000000000005</v>
      </c>
      <c r="G1116" s="3" t="s">
        <v>4</v>
      </c>
      <c r="H1116" s="3" t="s">
        <v>4</v>
      </c>
      <c r="I1116" s="3">
        <v>21.8</v>
      </c>
      <c r="J1116" s="20" t="str">
        <f t="shared" si="318"/>
        <v>.</v>
      </c>
      <c r="K1116" s="20" t="str">
        <f t="shared" si="319"/>
        <v>.</v>
      </c>
      <c r="L1116" s="20" t="str">
        <f t="shared" si="329"/>
        <v>.</v>
      </c>
      <c r="M1116" s="3">
        <v>315</v>
      </c>
      <c r="N1116" s="20" t="str">
        <f>IF(B1116=B1115, N1115, IF(M1116=".",".",IF(M1116&lt;22.5,"N",IF(M1116&lt;67.5,"NE",IF(M1116&lt;112.5,"E",IF(M1116&lt;157.5,"SE",IF(M1116&lt;202.5,"S",IF(M1116&lt;247.5,"SW",IF(M1116&lt;292.5,"W",IF(M1116&lt;337.5,"NW","N"))))))))))</f>
        <v>SW</v>
      </c>
      <c r="O1116" s="20" t="str">
        <f t="shared" si="320"/>
        <v>.</v>
      </c>
      <c r="P1116" s="20" t="str">
        <f t="shared" si="331"/>
        <v>.</v>
      </c>
      <c r="Q1116" s="21">
        <f t="shared" si="315"/>
        <v>0</v>
      </c>
      <c r="R1116" s="21">
        <f t="shared" si="316"/>
        <v>0</v>
      </c>
      <c r="S1116" s="8">
        <v>0</v>
      </c>
      <c r="T1116" s="21" t="s">
        <v>4</v>
      </c>
      <c r="U1116" s="21" t="str">
        <f t="shared" si="333"/>
        <v>.</v>
      </c>
      <c r="V1116" s="3" t="s">
        <v>8</v>
      </c>
      <c r="W1116" s="3">
        <v>0</v>
      </c>
      <c r="X1116" s="3" t="s">
        <v>209</v>
      </c>
      <c r="Y1116" s="14">
        <v>2</v>
      </c>
      <c r="Z1116" s="14">
        <v>1</v>
      </c>
      <c r="AA1116" s="14">
        <v>0</v>
      </c>
      <c r="AB1116" s="23">
        <f t="shared" si="332"/>
        <v>0</v>
      </c>
      <c r="AC1116" s="3" t="s">
        <v>357</v>
      </c>
      <c r="AD1116" s="25">
        <v>1</v>
      </c>
      <c r="AE1116" s="20">
        <f t="shared" si="321"/>
        <v>0</v>
      </c>
      <c r="AF1116" s="20">
        <f t="shared" si="322"/>
        <v>0</v>
      </c>
      <c r="AG1116" s="20">
        <f t="shared" si="328"/>
        <v>1</v>
      </c>
      <c r="AH1116" s="20">
        <f t="shared" si="323"/>
        <v>0</v>
      </c>
      <c r="AI1116" s="20">
        <f t="shared" si="324"/>
        <v>-70.710678118654769</v>
      </c>
      <c r="AJ1116" s="20">
        <f t="shared" si="325"/>
        <v>70.710678118654741</v>
      </c>
      <c r="AK1116" s="20">
        <f t="shared" si="326"/>
        <v>0</v>
      </c>
      <c r="AL1116" s="19">
        <v>100</v>
      </c>
      <c r="AM1116" s="23">
        <f t="shared" si="327"/>
        <v>30.48</v>
      </c>
      <c r="AN1116" s="19">
        <v>5.497787143782138</v>
      </c>
    </row>
    <row r="1117" spans="1:40" ht="13.5" thickBot="1" x14ac:dyDescent="0.25">
      <c r="A1117" s="5">
        <v>42577</v>
      </c>
      <c r="B1117" s="3">
        <v>121</v>
      </c>
      <c r="C1117" s="26" t="s">
        <v>359</v>
      </c>
      <c r="D1117" s="6">
        <v>0.33263888888888887</v>
      </c>
      <c r="E1117" s="13">
        <v>8</v>
      </c>
      <c r="F1117" s="13">
        <f t="shared" si="317"/>
        <v>114</v>
      </c>
      <c r="G1117" s="3" t="s">
        <v>4</v>
      </c>
      <c r="H1117" s="3" t="s">
        <v>4</v>
      </c>
      <c r="I1117" s="3">
        <v>33.700000000000003</v>
      </c>
      <c r="J1117" s="20" t="str">
        <f t="shared" si="318"/>
        <v>.</v>
      </c>
      <c r="K1117" s="20" t="str">
        <f t="shared" si="319"/>
        <v>.</v>
      </c>
      <c r="L1117" s="20" t="str">
        <f t="shared" si="329"/>
        <v>.</v>
      </c>
      <c r="M1117" s="3">
        <v>315</v>
      </c>
      <c r="N1117" s="20" t="str">
        <f>IF(B1117=B1117, N1116, IF(M1117=".",".",IF(M1117&lt;22.5,"N",IF(M1117&lt;67.5,"NE",IF(M1117&lt;112.5,"E",IF(M1117&lt;157.5,"SE",IF(M1117&lt;202.5,"S",IF(M1117&lt;247.5,"SW",IF(M1117&lt;292.5,"W",IF(M1117&lt;337.5,"NW","N"))))))))))</f>
        <v>SW</v>
      </c>
      <c r="O1117" s="20" t="str">
        <f t="shared" si="320"/>
        <v>.</v>
      </c>
      <c r="P1117" s="20" t="str">
        <f t="shared" si="331"/>
        <v>.</v>
      </c>
      <c r="Q1117" s="21">
        <f t="shared" si="315"/>
        <v>0</v>
      </c>
      <c r="R1117" s="21">
        <f t="shared" si="316"/>
        <v>0</v>
      </c>
      <c r="S1117" s="8">
        <v>0</v>
      </c>
      <c r="T1117" s="21" t="s">
        <v>4</v>
      </c>
      <c r="U1117" s="21" t="str">
        <f t="shared" si="333"/>
        <v>.</v>
      </c>
      <c r="V1117" s="3" t="s">
        <v>8</v>
      </c>
      <c r="W1117" s="3">
        <v>0.4</v>
      </c>
      <c r="X1117" s="3" t="s">
        <v>214</v>
      </c>
      <c r="Y1117" s="14">
        <v>2</v>
      </c>
      <c r="Z1117" s="14">
        <v>1</v>
      </c>
      <c r="AA1117" s="14">
        <v>0</v>
      </c>
      <c r="AB1117" s="23">
        <f t="shared" si="332"/>
        <v>0</v>
      </c>
      <c r="AC1117" s="3" t="s">
        <v>357</v>
      </c>
      <c r="AD1117" s="25">
        <v>1</v>
      </c>
      <c r="AE1117" s="20">
        <f t="shared" si="321"/>
        <v>0</v>
      </c>
      <c r="AF1117" s="20">
        <f t="shared" si="322"/>
        <v>0</v>
      </c>
      <c r="AG1117" s="20">
        <f t="shared" si="328"/>
        <v>1</v>
      </c>
      <c r="AH1117" s="20">
        <f t="shared" si="323"/>
        <v>0</v>
      </c>
      <c r="AI1117" s="20">
        <f t="shared" si="324"/>
        <v>-70.710678118654769</v>
      </c>
      <c r="AJ1117" s="20">
        <f t="shared" si="325"/>
        <v>70.710678118654741</v>
      </c>
      <c r="AK1117" s="20">
        <f t="shared" si="326"/>
        <v>0</v>
      </c>
      <c r="AL1117" s="19">
        <v>100</v>
      </c>
      <c r="AM1117" s="23">
        <f t="shared" si="327"/>
        <v>30.48</v>
      </c>
      <c r="AN1117" s="19">
        <v>5.497787143782138</v>
      </c>
    </row>
    <row r="1118" spans="1:40" ht="13.5" thickBot="1" x14ac:dyDescent="0.25">
      <c r="A1118" s="5">
        <v>42577</v>
      </c>
      <c r="B1118" s="3">
        <v>121</v>
      </c>
      <c r="C1118" s="26" t="s">
        <v>359</v>
      </c>
      <c r="D1118" s="6">
        <v>0.37638888888888888</v>
      </c>
      <c r="E1118" s="13">
        <v>9</v>
      </c>
      <c r="F1118" s="13">
        <f t="shared" si="317"/>
        <v>177</v>
      </c>
      <c r="G1118" s="3" t="s">
        <v>4</v>
      </c>
      <c r="H1118" s="3" t="s">
        <v>4</v>
      </c>
      <c r="I1118" s="3">
        <v>32.299999999999997</v>
      </c>
      <c r="J1118" s="20" t="str">
        <f t="shared" si="318"/>
        <v>.</v>
      </c>
      <c r="K1118" s="20" t="str">
        <f t="shared" si="319"/>
        <v>.</v>
      </c>
      <c r="L1118" s="20" t="str">
        <f t="shared" si="329"/>
        <v>.</v>
      </c>
      <c r="M1118" s="3">
        <v>315</v>
      </c>
      <c r="N1118" s="20" t="str">
        <f>IF(B1118=B1117, N1117, IF(M1118=".",".",IF(M1118&lt;22.5,"N",IF(M1118&lt;67.5,"NE",IF(M1118&lt;112.5,"E",IF(M1118&lt;157.5,"SE",IF(M1118&lt;202.5,"S",IF(M1118&lt;247.5,"SW",IF(M1118&lt;292.5,"W",IF(M1118&lt;337.5,"NW","N"))))))))))</f>
        <v>SW</v>
      </c>
      <c r="O1118" s="20" t="str">
        <f t="shared" si="320"/>
        <v>.</v>
      </c>
      <c r="P1118" s="20" t="str">
        <f t="shared" si="331"/>
        <v>.</v>
      </c>
      <c r="Q1118" s="21">
        <f t="shared" si="315"/>
        <v>0</v>
      </c>
      <c r="R1118" s="21">
        <f t="shared" si="316"/>
        <v>0</v>
      </c>
      <c r="S1118" s="8">
        <v>1</v>
      </c>
      <c r="T1118" s="21" t="s">
        <v>4</v>
      </c>
      <c r="U1118" s="21" t="str">
        <f t="shared" si="333"/>
        <v>.</v>
      </c>
      <c r="V1118" s="3" t="s">
        <v>8</v>
      </c>
      <c r="W1118" s="3">
        <v>2</v>
      </c>
      <c r="X1118" s="3" t="s">
        <v>214</v>
      </c>
      <c r="Y1118" s="14">
        <v>2</v>
      </c>
      <c r="Z1118" s="14">
        <v>1</v>
      </c>
      <c r="AA1118" s="14">
        <v>0</v>
      </c>
      <c r="AB1118" s="23">
        <f t="shared" si="332"/>
        <v>0</v>
      </c>
      <c r="AC1118" s="3" t="s">
        <v>357</v>
      </c>
      <c r="AD1118" s="25">
        <v>1</v>
      </c>
      <c r="AE1118" s="20">
        <f t="shared" si="321"/>
        <v>0</v>
      </c>
      <c r="AF1118" s="20">
        <f t="shared" si="322"/>
        <v>0</v>
      </c>
      <c r="AG1118" s="20">
        <f t="shared" si="328"/>
        <v>1</v>
      </c>
      <c r="AH1118" s="20">
        <f t="shared" si="323"/>
        <v>0</v>
      </c>
      <c r="AI1118" s="20">
        <f t="shared" si="324"/>
        <v>-70.710678118654769</v>
      </c>
      <c r="AJ1118" s="20">
        <f t="shared" si="325"/>
        <v>70.710678118654741</v>
      </c>
      <c r="AK1118" s="20">
        <f t="shared" si="326"/>
        <v>0</v>
      </c>
      <c r="AL1118" s="19">
        <v>100</v>
      </c>
      <c r="AM1118" s="23">
        <f t="shared" si="327"/>
        <v>30.48</v>
      </c>
      <c r="AN1118" s="19">
        <v>5.497787143782138</v>
      </c>
    </row>
    <row r="1119" spans="1:40" ht="13.5" thickBot="1" x14ac:dyDescent="0.25">
      <c r="A1119" s="5">
        <v>42577</v>
      </c>
      <c r="B1119" s="3">
        <v>121</v>
      </c>
      <c r="C1119" s="26" t="s">
        <v>359</v>
      </c>
      <c r="D1119" s="6">
        <v>0.41805555555555557</v>
      </c>
      <c r="E1119" s="13">
        <v>10</v>
      </c>
      <c r="F1119" s="13">
        <f t="shared" si="317"/>
        <v>237.00000000000003</v>
      </c>
      <c r="G1119" s="3">
        <v>46.3</v>
      </c>
      <c r="H1119" s="3" t="s">
        <v>365</v>
      </c>
      <c r="I1119" s="3">
        <v>31</v>
      </c>
      <c r="J1119" s="20">
        <f t="shared" si="318"/>
        <v>1.3579287687273152</v>
      </c>
      <c r="K1119" s="20">
        <f t="shared" si="319"/>
        <v>282.19641267252837</v>
      </c>
      <c r="L1119" s="20">
        <f>((K1119-MOD(M1118+180,360)))</f>
        <v>147.19641267252837</v>
      </c>
      <c r="M1119" s="3">
        <v>312</v>
      </c>
      <c r="N1119" s="20" t="str">
        <f>IF(B1119=B1119, N1118, IF(M1119=".",".",IF(M1119&lt;22.5,"N",IF(M1119&lt;67.5,"NE",IF(M1119&lt;112.5,"E",IF(M1119&lt;157.5,"SE",IF(M1119&lt;202.5,"S",IF(M1119&lt;247.5,"SW",IF(M1119&lt;292.5,"W",IF(M1119&lt;337.5,"NW","N"))))))))))</f>
        <v>SW</v>
      </c>
      <c r="O1119" s="20" t="str">
        <f t="shared" si="320"/>
        <v>W</v>
      </c>
      <c r="P1119" s="20">
        <f t="shared" si="331"/>
        <v>7</v>
      </c>
      <c r="Q1119" s="21">
        <f t="shared" si="315"/>
        <v>10.529774088283657</v>
      </c>
      <c r="R1119" s="21">
        <f t="shared" si="316"/>
        <v>10.529774088283657</v>
      </c>
      <c r="S1119" s="8">
        <v>1</v>
      </c>
      <c r="T1119" s="21" t="s">
        <v>4</v>
      </c>
      <c r="U1119" s="21" t="str">
        <f t="shared" si="333"/>
        <v>.</v>
      </c>
      <c r="V1119" s="3" t="s">
        <v>6</v>
      </c>
      <c r="W1119" s="3">
        <v>2</v>
      </c>
      <c r="X1119" s="3" t="s">
        <v>223</v>
      </c>
      <c r="Y1119" s="14">
        <v>0</v>
      </c>
      <c r="Z1119" s="14">
        <v>0</v>
      </c>
      <c r="AA1119" s="14">
        <v>1</v>
      </c>
      <c r="AB1119" s="23">
        <f t="shared" si="332"/>
        <v>1</v>
      </c>
      <c r="AC1119" s="3" t="s">
        <v>357</v>
      </c>
      <c r="AD1119" s="25">
        <v>1</v>
      </c>
      <c r="AE1119" s="20">
        <f t="shared" si="321"/>
        <v>2.2245579744607653</v>
      </c>
      <c r="AF1119" s="20">
        <f t="shared" si="322"/>
        <v>2.2245579744607653</v>
      </c>
      <c r="AG1119" s="20">
        <f t="shared" si="328"/>
        <v>1</v>
      </c>
      <c r="AH1119" s="20">
        <f t="shared" si="323"/>
        <v>10.529774088283657</v>
      </c>
      <c r="AI1119" s="20">
        <f t="shared" si="324"/>
        <v>-81.002785977036012</v>
      </c>
      <c r="AJ1119" s="20">
        <f t="shared" si="325"/>
        <v>72.935236093115506</v>
      </c>
      <c r="AK1119" s="20">
        <f t="shared" si="326"/>
        <v>-10.292107858381243</v>
      </c>
      <c r="AL1119" s="19">
        <v>109</v>
      </c>
      <c r="AM1119" s="23">
        <f t="shared" si="327"/>
        <v>33.223199999999999</v>
      </c>
      <c r="AN1119" s="19">
        <v>5.4454272662223078</v>
      </c>
    </row>
    <row r="1120" spans="1:40" ht="13.5" thickBot="1" x14ac:dyDescent="0.25">
      <c r="A1120" s="5">
        <v>42577</v>
      </c>
      <c r="B1120" s="3">
        <v>121</v>
      </c>
      <c r="C1120" s="26" t="s">
        <v>359</v>
      </c>
      <c r="D1120" s="6">
        <v>0.46111111111111108</v>
      </c>
      <c r="E1120" s="13">
        <v>11</v>
      </c>
      <c r="F1120" s="13">
        <f t="shared" si="317"/>
        <v>299</v>
      </c>
      <c r="G1120" s="3">
        <v>45.6</v>
      </c>
      <c r="H1120" s="3" t="s">
        <v>365</v>
      </c>
      <c r="I1120" s="3">
        <v>32.299999999999997</v>
      </c>
      <c r="J1120" s="20" t="str">
        <f t="shared" si="318"/>
        <v>.</v>
      </c>
      <c r="K1120" s="20" t="str">
        <f t="shared" si="319"/>
        <v>.</v>
      </c>
      <c r="L1120" s="20" t="str">
        <f t="shared" si="329"/>
        <v>.</v>
      </c>
      <c r="M1120" s="3">
        <v>312</v>
      </c>
      <c r="N1120" s="20" t="str">
        <f>IF(B1120=B1119, N1119, IF(M1120=".",".",IF(M1120&lt;22.5,"N",IF(M1120&lt;67.5,"NE",IF(M1120&lt;112.5,"E",IF(M1120&lt;157.5,"SE",IF(M1120&lt;202.5,"S",IF(M1120&lt;247.5,"SW",IF(M1120&lt;292.5,"W",IF(M1120&lt;337.5,"NW","N"))))))))))</f>
        <v>SW</v>
      </c>
      <c r="O1120" s="20" t="str">
        <f t="shared" si="320"/>
        <v>.</v>
      </c>
      <c r="P1120" s="20" t="str">
        <f t="shared" si="331"/>
        <v>.</v>
      </c>
      <c r="Q1120" s="21">
        <f t="shared" si="315"/>
        <v>0</v>
      </c>
      <c r="R1120" s="21">
        <f t="shared" si="316"/>
        <v>10.529774088283657</v>
      </c>
      <c r="S1120" s="8">
        <v>1</v>
      </c>
      <c r="T1120" s="21" t="s">
        <v>4</v>
      </c>
      <c r="U1120" s="21" t="str">
        <f t="shared" si="333"/>
        <v>.</v>
      </c>
      <c r="V1120" s="3" t="s">
        <v>110</v>
      </c>
      <c r="W1120" s="3">
        <v>4</v>
      </c>
      <c r="X1120" s="3" t="s">
        <v>5</v>
      </c>
      <c r="Y1120" s="14">
        <v>0</v>
      </c>
      <c r="Z1120" s="14">
        <v>0</v>
      </c>
      <c r="AA1120" s="14">
        <v>1</v>
      </c>
      <c r="AB1120" s="23" t="str">
        <f t="shared" si="332"/>
        <v>.</v>
      </c>
      <c r="AC1120" s="3" t="s">
        <v>357</v>
      </c>
      <c r="AD1120" s="25">
        <v>1</v>
      </c>
      <c r="AE1120" s="20">
        <f t="shared" si="321"/>
        <v>0</v>
      </c>
      <c r="AF1120" s="20">
        <f t="shared" si="322"/>
        <v>0</v>
      </c>
      <c r="AG1120" s="20">
        <f t="shared" si="328"/>
        <v>1</v>
      </c>
      <c r="AH1120" s="20">
        <f t="shared" si="323"/>
        <v>0</v>
      </c>
      <c r="AI1120" s="20">
        <f t="shared" si="324"/>
        <v>-81.002785977036012</v>
      </c>
      <c r="AJ1120" s="20">
        <f t="shared" si="325"/>
        <v>72.935236093115506</v>
      </c>
      <c r="AK1120" s="20">
        <f t="shared" si="326"/>
        <v>0</v>
      </c>
      <c r="AL1120" s="19">
        <v>109</v>
      </c>
      <c r="AM1120" s="23">
        <f t="shared" si="327"/>
        <v>33.223199999999999</v>
      </c>
      <c r="AN1120" s="19">
        <v>5.4454272662223078</v>
      </c>
    </row>
    <row r="1121" spans="1:40" ht="13.5" thickBot="1" x14ac:dyDescent="0.25">
      <c r="A1121" s="5">
        <v>42577</v>
      </c>
      <c r="B1121" s="3">
        <v>121</v>
      </c>
      <c r="C1121" s="26" t="s">
        <v>359</v>
      </c>
      <c r="D1121" s="6">
        <v>0.50138888888888888</v>
      </c>
      <c r="E1121" s="13">
        <v>12</v>
      </c>
      <c r="F1121" s="13">
        <f t="shared" si="317"/>
        <v>357.00000000000006</v>
      </c>
      <c r="G1121" s="3">
        <v>51.2</v>
      </c>
      <c r="H1121" s="3" t="s">
        <v>365</v>
      </c>
      <c r="I1121" s="3">
        <v>34.6</v>
      </c>
      <c r="J1121" s="20" t="str">
        <f t="shared" si="318"/>
        <v>.</v>
      </c>
      <c r="K1121" s="20" t="str">
        <f t="shared" si="319"/>
        <v>.</v>
      </c>
      <c r="L1121" s="20" t="str">
        <f t="shared" si="329"/>
        <v>.</v>
      </c>
      <c r="M1121" s="3">
        <v>312</v>
      </c>
      <c r="N1121" s="20" t="str">
        <f>IF(B1121=B1121, N1120, IF(M1121=".",".",IF(M1121&lt;22.5,"N",IF(M1121&lt;67.5,"NE",IF(M1121&lt;112.5,"E",IF(M1121&lt;157.5,"SE",IF(M1121&lt;202.5,"S",IF(M1121&lt;247.5,"SW",IF(M1121&lt;292.5,"W",IF(M1121&lt;337.5,"NW","N"))))))))))</f>
        <v>SW</v>
      </c>
      <c r="O1121" s="20" t="str">
        <f t="shared" si="320"/>
        <v>.</v>
      </c>
      <c r="P1121" s="20" t="str">
        <f t="shared" si="331"/>
        <v>.</v>
      </c>
      <c r="Q1121" s="21">
        <f t="shared" si="315"/>
        <v>0</v>
      </c>
      <c r="R1121" s="21">
        <f t="shared" si="316"/>
        <v>10.529774088283657</v>
      </c>
      <c r="S1121" s="8">
        <v>1</v>
      </c>
      <c r="T1121" s="21" t="s">
        <v>4</v>
      </c>
      <c r="U1121" s="21" t="str">
        <f t="shared" si="333"/>
        <v>.</v>
      </c>
      <c r="V1121" s="3" t="s">
        <v>6</v>
      </c>
      <c r="W1121" s="3">
        <v>1.1000000000000001</v>
      </c>
      <c r="X1121" s="3" t="s">
        <v>43</v>
      </c>
      <c r="Y1121" s="14">
        <v>0</v>
      </c>
      <c r="Z1121" s="14">
        <v>0</v>
      </c>
      <c r="AA1121" s="14">
        <v>1</v>
      </c>
      <c r="AB1121" s="23" t="str">
        <f t="shared" si="332"/>
        <v>.</v>
      </c>
      <c r="AC1121" s="3" t="s">
        <v>357</v>
      </c>
      <c r="AD1121" s="25">
        <v>1</v>
      </c>
      <c r="AE1121" s="20">
        <f t="shared" si="321"/>
        <v>0</v>
      </c>
      <c r="AF1121" s="20">
        <f t="shared" si="322"/>
        <v>0</v>
      </c>
      <c r="AG1121" s="20">
        <f t="shared" si="328"/>
        <v>1</v>
      </c>
      <c r="AH1121" s="20">
        <f t="shared" si="323"/>
        <v>0</v>
      </c>
      <c r="AI1121" s="20">
        <f t="shared" si="324"/>
        <v>-81.002785977036012</v>
      </c>
      <c r="AJ1121" s="20">
        <f t="shared" si="325"/>
        <v>72.935236093115506</v>
      </c>
      <c r="AK1121" s="20">
        <f t="shared" si="326"/>
        <v>0</v>
      </c>
      <c r="AL1121" s="19">
        <v>109</v>
      </c>
      <c r="AM1121" s="23">
        <f t="shared" si="327"/>
        <v>33.223199999999999</v>
      </c>
      <c r="AN1121" s="19">
        <v>5.4454272662223078</v>
      </c>
    </row>
    <row r="1122" spans="1:40" ht="13.5" thickBot="1" x14ac:dyDescent="0.25">
      <c r="A1122" s="5">
        <v>42577</v>
      </c>
      <c r="B1122" s="3">
        <v>121</v>
      </c>
      <c r="C1122" s="26" t="s">
        <v>359</v>
      </c>
      <c r="D1122" s="6">
        <v>0.5444444444444444</v>
      </c>
      <c r="E1122" s="13">
        <v>13</v>
      </c>
      <c r="F1122" s="13">
        <f t="shared" si="317"/>
        <v>419</v>
      </c>
      <c r="G1122" s="3">
        <v>46.5</v>
      </c>
      <c r="H1122" s="3" t="s">
        <v>365</v>
      </c>
      <c r="I1122" s="3">
        <v>34</v>
      </c>
      <c r="J1122" s="20" t="str">
        <f t="shared" si="318"/>
        <v>.</v>
      </c>
      <c r="K1122" s="20" t="str">
        <f t="shared" si="319"/>
        <v>.</v>
      </c>
      <c r="L1122" s="20" t="str">
        <f t="shared" si="329"/>
        <v>.</v>
      </c>
      <c r="M1122" s="3">
        <v>312</v>
      </c>
      <c r="N1122" s="20" t="str">
        <f>IF(B1122=B1121, N1121, IF(M1122=".",".",IF(M1122&lt;22.5,"N",IF(M1122&lt;67.5,"NE",IF(M1122&lt;112.5,"E",IF(M1122&lt;157.5,"SE",IF(M1122&lt;202.5,"S",IF(M1122&lt;247.5,"SW",IF(M1122&lt;292.5,"W",IF(M1122&lt;337.5,"NW","N"))))))))))</f>
        <v>SW</v>
      </c>
      <c r="O1122" s="20" t="str">
        <f t="shared" si="320"/>
        <v>.</v>
      </c>
      <c r="P1122" s="20" t="str">
        <f t="shared" si="331"/>
        <v>.</v>
      </c>
      <c r="Q1122" s="21">
        <f t="shared" si="315"/>
        <v>0</v>
      </c>
      <c r="R1122" s="21">
        <f t="shared" si="316"/>
        <v>10.529774088283657</v>
      </c>
      <c r="S1122" s="8">
        <v>1</v>
      </c>
      <c r="T1122" s="21" t="s">
        <v>4</v>
      </c>
      <c r="U1122" s="21" t="str">
        <f t="shared" si="333"/>
        <v>.</v>
      </c>
      <c r="V1122" s="3" t="s">
        <v>6</v>
      </c>
      <c r="W1122" s="3">
        <v>4.4000000000000004</v>
      </c>
      <c r="X1122" s="3" t="s">
        <v>43</v>
      </c>
      <c r="Y1122" s="14">
        <v>0</v>
      </c>
      <c r="Z1122" s="14">
        <v>0</v>
      </c>
      <c r="AA1122" s="14">
        <v>1</v>
      </c>
      <c r="AB1122" s="23" t="str">
        <f t="shared" si="332"/>
        <v>.</v>
      </c>
      <c r="AC1122" s="3" t="s">
        <v>357</v>
      </c>
      <c r="AD1122" s="25">
        <v>1</v>
      </c>
      <c r="AE1122" s="20">
        <f t="shared" si="321"/>
        <v>0</v>
      </c>
      <c r="AF1122" s="20">
        <f t="shared" si="322"/>
        <v>0</v>
      </c>
      <c r="AG1122" s="20">
        <f t="shared" si="328"/>
        <v>1</v>
      </c>
      <c r="AH1122" s="20">
        <f t="shared" si="323"/>
        <v>0</v>
      </c>
      <c r="AI1122" s="20">
        <f t="shared" si="324"/>
        <v>-81.002785977036012</v>
      </c>
      <c r="AJ1122" s="20">
        <f t="shared" si="325"/>
        <v>72.935236093115506</v>
      </c>
      <c r="AK1122" s="20">
        <f t="shared" si="326"/>
        <v>0</v>
      </c>
      <c r="AL1122" s="19">
        <v>109</v>
      </c>
      <c r="AM1122" s="23">
        <f t="shared" si="327"/>
        <v>33.223199999999999</v>
      </c>
      <c r="AN1122" s="19">
        <v>5.4454272662223078</v>
      </c>
    </row>
    <row r="1123" spans="1:40" ht="13.5" thickBot="1" x14ac:dyDescent="0.25">
      <c r="A1123" s="5">
        <v>42577</v>
      </c>
      <c r="B1123" s="3">
        <v>121</v>
      </c>
      <c r="C1123" s="26" t="s">
        <v>359</v>
      </c>
      <c r="D1123" s="6">
        <v>0.58472222222222225</v>
      </c>
      <c r="E1123" s="13">
        <v>14</v>
      </c>
      <c r="F1123" s="13">
        <f t="shared" si="317"/>
        <v>477.00000000000011</v>
      </c>
      <c r="G1123" s="3">
        <v>42.9</v>
      </c>
      <c r="H1123" s="3" t="s">
        <v>365</v>
      </c>
      <c r="I1123" s="3">
        <v>34.299999999999997</v>
      </c>
      <c r="J1123" s="20" t="str">
        <f t="shared" si="318"/>
        <v>.</v>
      </c>
      <c r="K1123" s="20" t="str">
        <f t="shared" si="319"/>
        <v>.</v>
      </c>
      <c r="L1123" s="20" t="str">
        <f t="shared" si="329"/>
        <v>.</v>
      </c>
      <c r="M1123" s="3">
        <v>312</v>
      </c>
      <c r="N1123" s="20" t="str">
        <f>IF(B1123=B1123, N1122, IF(M1123=".",".",IF(M1123&lt;22.5,"N",IF(M1123&lt;67.5,"NE",IF(M1123&lt;112.5,"E",IF(M1123&lt;157.5,"SE",IF(M1123&lt;202.5,"S",IF(M1123&lt;247.5,"SW",IF(M1123&lt;292.5,"W",IF(M1123&lt;337.5,"NW","N"))))))))))</f>
        <v>SW</v>
      </c>
      <c r="O1123" s="20" t="str">
        <f t="shared" si="320"/>
        <v>.</v>
      </c>
      <c r="P1123" s="20" t="str">
        <f t="shared" si="331"/>
        <v>.</v>
      </c>
      <c r="Q1123" s="21">
        <f t="shared" si="315"/>
        <v>0</v>
      </c>
      <c r="R1123" s="21">
        <f t="shared" si="316"/>
        <v>10.529774088283657</v>
      </c>
      <c r="S1123" s="8">
        <v>1</v>
      </c>
      <c r="T1123" s="21" t="s">
        <v>4</v>
      </c>
      <c r="U1123" s="21" t="str">
        <f t="shared" si="333"/>
        <v>.</v>
      </c>
      <c r="V1123" s="3" t="s">
        <v>6</v>
      </c>
      <c r="W1123" s="3">
        <v>2.8</v>
      </c>
      <c r="X1123" s="3" t="s">
        <v>43</v>
      </c>
      <c r="Y1123" s="14">
        <v>0</v>
      </c>
      <c r="Z1123" s="14">
        <v>0</v>
      </c>
      <c r="AA1123" s="14">
        <v>1</v>
      </c>
      <c r="AB1123" s="23" t="str">
        <f t="shared" si="332"/>
        <v>.</v>
      </c>
      <c r="AC1123" s="3" t="s">
        <v>357</v>
      </c>
      <c r="AD1123" s="25">
        <v>1</v>
      </c>
      <c r="AE1123" s="20">
        <f t="shared" si="321"/>
        <v>0</v>
      </c>
      <c r="AF1123" s="20">
        <f t="shared" si="322"/>
        <v>0</v>
      </c>
      <c r="AG1123" s="20">
        <f t="shared" si="328"/>
        <v>1</v>
      </c>
      <c r="AH1123" s="20">
        <f t="shared" si="323"/>
        <v>0</v>
      </c>
      <c r="AI1123" s="20">
        <f t="shared" si="324"/>
        <v>-81.002785977036012</v>
      </c>
      <c r="AJ1123" s="20">
        <f t="shared" si="325"/>
        <v>72.935236093115506</v>
      </c>
      <c r="AK1123" s="20">
        <f t="shared" si="326"/>
        <v>0</v>
      </c>
      <c r="AL1123" s="19">
        <v>109</v>
      </c>
      <c r="AM1123" s="23">
        <f t="shared" si="327"/>
        <v>33.223199999999999</v>
      </c>
      <c r="AN1123" s="19">
        <v>5.4454272662223078</v>
      </c>
    </row>
    <row r="1124" spans="1:40" ht="13.5" thickBot="1" x14ac:dyDescent="0.25">
      <c r="A1124" s="5">
        <v>42577</v>
      </c>
      <c r="B1124" s="3">
        <v>121</v>
      </c>
      <c r="C1124" s="26" t="s">
        <v>359</v>
      </c>
      <c r="D1124" s="6">
        <v>0.62708333333333333</v>
      </c>
      <c r="E1124" s="13">
        <v>15</v>
      </c>
      <c r="F1124" s="13">
        <f t="shared" si="317"/>
        <v>538</v>
      </c>
      <c r="G1124" s="3">
        <v>49.8</v>
      </c>
      <c r="H1124" s="3" t="s">
        <v>365</v>
      </c>
      <c r="I1124" s="3">
        <v>32</v>
      </c>
      <c r="J1124" s="20" t="str">
        <f t="shared" si="318"/>
        <v>.</v>
      </c>
      <c r="K1124" s="20" t="str">
        <f t="shared" si="319"/>
        <v>.</v>
      </c>
      <c r="L1124" s="20" t="str">
        <f t="shared" si="329"/>
        <v>.</v>
      </c>
      <c r="M1124" s="3">
        <v>312</v>
      </c>
      <c r="N1124" s="20" t="str">
        <f>IF(B1124=B1123, N1123, IF(M1124=".",".",IF(M1124&lt;22.5,"N",IF(M1124&lt;67.5,"NE",IF(M1124&lt;112.5,"E",IF(M1124&lt;157.5,"SE",IF(M1124&lt;202.5,"S",IF(M1124&lt;247.5,"SW",IF(M1124&lt;292.5,"W",IF(M1124&lt;337.5,"NW","N"))))))))))</f>
        <v>SW</v>
      </c>
      <c r="O1124" s="20" t="str">
        <f t="shared" si="320"/>
        <v>.</v>
      </c>
      <c r="P1124" s="20" t="str">
        <f t="shared" si="331"/>
        <v>.</v>
      </c>
      <c r="Q1124" s="21">
        <f t="shared" si="315"/>
        <v>0</v>
      </c>
      <c r="R1124" s="21">
        <f t="shared" si="316"/>
        <v>10.529774088283657</v>
      </c>
      <c r="S1124" s="8">
        <v>1</v>
      </c>
      <c r="T1124" s="21" t="s">
        <v>4</v>
      </c>
      <c r="U1124" s="21" t="str">
        <f t="shared" si="333"/>
        <v>.</v>
      </c>
      <c r="V1124" s="3" t="s">
        <v>6</v>
      </c>
      <c r="W1124" s="3">
        <v>5</v>
      </c>
      <c r="X1124" s="3" t="s">
        <v>43</v>
      </c>
      <c r="Y1124" s="14">
        <v>0</v>
      </c>
      <c r="Z1124" s="14">
        <v>0</v>
      </c>
      <c r="AA1124" s="14">
        <v>1</v>
      </c>
      <c r="AB1124" s="23" t="str">
        <f t="shared" si="332"/>
        <v>.</v>
      </c>
      <c r="AC1124" s="3" t="s">
        <v>357</v>
      </c>
      <c r="AD1124" s="25">
        <v>1</v>
      </c>
      <c r="AE1124" s="20">
        <f t="shared" si="321"/>
        <v>0</v>
      </c>
      <c r="AF1124" s="20">
        <f t="shared" si="322"/>
        <v>0</v>
      </c>
      <c r="AG1124" s="20">
        <f t="shared" si="328"/>
        <v>1</v>
      </c>
      <c r="AH1124" s="20">
        <f t="shared" si="323"/>
        <v>0</v>
      </c>
      <c r="AI1124" s="20">
        <f t="shared" si="324"/>
        <v>-81.002785977036012</v>
      </c>
      <c r="AJ1124" s="20">
        <f t="shared" si="325"/>
        <v>72.935236093115506</v>
      </c>
      <c r="AK1124" s="20">
        <f t="shared" si="326"/>
        <v>0</v>
      </c>
      <c r="AL1124" s="19">
        <v>109</v>
      </c>
      <c r="AM1124" s="23">
        <f t="shared" si="327"/>
        <v>33.223199999999999</v>
      </c>
      <c r="AN1124" s="19">
        <v>5.4454272662223078</v>
      </c>
    </row>
    <row r="1125" spans="1:40" ht="13.5" thickBot="1" x14ac:dyDescent="0.25">
      <c r="A1125" s="5">
        <v>42577</v>
      </c>
      <c r="B1125" s="3">
        <v>121</v>
      </c>
      <c r="C1125" s="26" t="s">
        <v>359</v>
      </c>
      <c r="D1125" s="6">
        <v>0.66597222222222219</v>
      </c>
      <c r="E1125" s="13">
        <v>16</v>
      </c>
      <c r="F1125" s="13">
        <f t="shared" si="317"/>
        <v>594</v>
      </c>
      <c r="G1125" s="3">
        <v>47</v>
      </c>
      <c r="H1125" s="3" t="s">
        <v>365</v>
      </c>
      <c r="I1125" s="3">
        <v>31.5</v>
      </c>
      <c r="J1125" s="20" t="str">
        <f t="shared" si="318"/>
        <v>.</v>
      </c>
      <c r="K1125" s="20" t="str">
        <f t="shared" si="319"/>
        <v>.</v>
      </c>
      <c r="L1125" s="20" t="str">
        <f t="shared" si="329"/>
        <v>.</v>
      </c>
      <c r="M1125" s="3">
        <v>312</v>
      </c>
      <c r="N1125" s="20" t="str">
        <f>IF(B1125=B1125, N1124, IF(M1125=".",".",IF(M1125&lt;22.5,"N",IF(M1125&lt;67.5,"NE",IF(M1125&lt;112.5,"E",IF(M1125&lt;157.5,"SE",IF(M1125&lt;202.5,"S",IF(M1125&lt;247.5,"SW",IF(M1125&lt;292.5,"W",IF(M1125&lt;337.5,"NW","N"))))))))))</f>
        <v>SW</v>
      </c>
      <c r="O1125" s="20" t="str">
        <f t="shared" si="320"/>
        <v>.</v>
      </c>
      <c r="P1125" s="20" t="str">
        <f t="shared" si="331"/>
        <v>.</v>
      </c>
      <c r="Q1125" s="21">
        <f t="shared" si="315"/>
        <v>0</v>
      </c>
      <c r="R1125" s="21">
        <f t="shared" si="316"/>
        <v>10.529774088283657</v>
      </c>
      <c r="S1125" s="8">
        <v>1</v>
      </c>
      <c r="T1125" s="21">
        <f>SQRT((AJ1125-AJ1115)^2+(AI1125-AI1115)^2)</f>
        <v>10.529774088283657</v>
      </c>
      <c r="U1125" s="21">
        <f t="shared" si="333"/>
        <v>1</v>
      </c>
      <c r="V1125" s="3" t="s">
        <v>6</v>
      </c>
      <c r="W1125" s="3">
        <v>5.6</v>
      </c>
      <c r="X1125" s="3" t="s">
        <v>43</v>
      </c>
      <c r="Y1125" s="14">
        <v>0</v>
      </c>
      <c r="Z1125" s="14">
        <v>0</v>
      </c>
      <c r="AA1125" s="14">
        <v>1</v>
      </c>
      <c r="AB1125" s="23" t="str">
        <f t="shared" si="332"/>
        <v>.</v>
      </c>
      <c r="AC1125" s="3" t="s">
        <v>357</v>
      </c>
      <c r="AD1125" s="25">
        <v>1</v>
      </c>
      <c r="AE1125" s="20">
        <f t="shared" si="321"/>
        <v>0</v>
      </c>
      <c r="AF1125" s="20">
        <f t="shared" si="322"/>
        <v>0</v>
      </c>
      <c r="AG1125" s="20">
        <f t="shared" si="328"/>
        <v>1</v>
      </c>
      <c r="AH1125" s="20">
        <f t="shared" si="323"/>
        <v>0</v>
      </c>
      <c r="AI1125" s="20">
        <f t="shared" si="324"/>
        <v>-81.002785977036012</v>
      </c>
      <c r="AJ1125" s="20">
        <f t="shared" si="325"/>
        <v>72.935236093115506</v>
      </c>
      <c r="AK1125" s="20">
        <f t="shared" si="326"/>
        <v>0</v>
      </c>
      <c r="AL1125" s="19">
        <v>109</v>
      </c>
      <c r="AM1125" s="23">
        <f t="shared" si="327"/>
        <v>33.223199999999999</v>
      </c>
      <c r="AN1125" s="19">
        <v>5.4454272662223078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25"/>
  <sheetViews>
    <sheetView zoomScale="110" zoomScaleNormal="110" workbookViewId="0">
      <pane xSplit="4" ySplit="1" topLeftCell="M1075" activePane="bottomRight" state="frozen"/>
      <selection pane="topRight" activeCell="E1" sqref="E1"/>
      <selection pane="bottomLeft" activeCell="A2" sqref="A2"/>
      <selection pane="bottomRight" activeCell="C1083" sqref="C1083"/>
    </sheetView>
  </sheetViews>
  <sheetFormatPr defaultColWidth="14.42578125" defaultRowHeight="15.75" customHeight="1" x14ac:dyDescent="0.2"/>
  <cols>
    <col min="5" max="5" width="14.42578125" style="12"/>
    <col min="10" max="21" width="14.42578125" customWidth="1"/>
    <col min="23" max="23" width="14.42578125" customWidth="1"/>
    <col min="24" max="24" width="53" bestFit="1" customWidth="1"/>
    <col min="27" max="28" width="14.42578125" style="14"/>
    <col min="31" max="37" width="14.42578125" customWidth="1"/>
    <col min="38" max="38" width="18.85546875" customWidth="1"/>
    <col min="39" max="40" width="14.42578125" customWidth="1"/>
  </cols>
  <sheetData>
    <row r="1" spans="1:45" ht="15.75" customHeight="1" thickBot="1" x14ac:dyDescent="0.25">
      <c r="A1" s="3" t="s">
        <v>373</v>
      </c>
      <c r="B1" s="3" t="s">
        <v>370</v>
      </c>
      <c r="C1" s="4" t="s">
        <v>371</v>
      </c>
      <c r="D1" s="3" t="s">
        <v>372</v>
      </c>
      <c r="E1" s="13" t="s">
        <v>388</v>
      </c>
      <c r="F1" s="3" t="s">
        <v>386</v>
      </c>
      <c r="G1" s="3" t="s">
        <v>375</v>
      </c>
      <c r="H1" s="3" t="s">
        <v>376</v>
      </c>
      <c r="I1" s="3" t="s">
        <v>377</v>
      </c>
      <c r="J1" s="3" t="s">
        <v>397</v>
      </c>
      <c r="K1" s="3" t="s">
        <v>398</v>
      </c>
      <c r="L1" s="3" t="s">
        <v>429</v>
      </c>
      <c r="M1" s="3" t="s">
        <v>1</v>
      </c>
      <c r="N1" s="3" t="s">
        <v>430</v>
      </c>
      <c r="O1" s="3" t="s">
        <v>395</v>
      </c>
      <c r="P1" s="3" t="s">
        <v>396</v>
      </c>
      <c r="Q1" s="3" t="s">
        <v>378</v>
      </c>
      <c r="R1" s="3" t="s">
        <v>379</v>
      </c>
      <c r="S1" s="3" t="s">
        <v>110</v>
      </c>
      <c r="T1" s="3" t="s">
        <v>380</v>
      </c>
      <c r="U1" s="3" t="s">
        <v>381</v>
      </c>
      <c r="V1" s="3" t="s">
        <v>382</v>
      </c>
      <c r="W1" s="3" t="s">
        <v>2</v>
      </c>
      <c r="X1" s="3" t="s">
        <v>3</v>
      </c>
      <c r="Y1" s="14" t="s">
        <v>383</v>
      </c>
      <c r="Z1" s="14" t="s">
        <v>387</v>
      </c>
      <c r="AA1" s="14" t="s">
        <v>389</v>
      </c>
      <c r="AB1" s="17" t="s">
        <v>390</v>
      </c>
      <c r="AC1" s="3" t="s">
        <v>384</v>
      </c>
      <c r="AD1" s="4" t="s">
        <v>385</v>
      </c>
      <c r="AE1" s="3" t="s">
        <v>392</v>
      </c>
      <c r="AF1" s="3" t="s">
        <v>393</v>
      </c>
      <c r="AG1" s="3" t="s">
        <v>394</v>
      </c>
      <c r="AH1" s="3" t="s">
        <v>400</v>
      </c>
      <c r="AI1" s="3" t="s">
        <v>361</v>
      </c>
      <c r="AJ1" s="3" t="s">
        <v>362</v>
      </c>
      <c r="AK1" s="3" t="s">
        <v>391</v>
      </c>
      <c r="AL1" s="3" t="s">
        <v>0</v>
      </c>
      <c r="AM1" s="14" t="s">
        <v>399</v>
      </c>
      <c r="AN1" s="3" t="s">
        <v>360</v>
      </c>
    </row>
    <row r="2" spans="1:45" ht="15.75" customHeight="1" thickBot="1" x14ac:dyDescent="0.25">
      <c r="A2" s="5">
        <v>42569</v>
      </c>
      <c r="B2" s="3">
        <v>1</v>
      </c>
      <c r="C2" s="7" t="s">
        <v>358</v>
      </c>
      <c r="D2" s="6">
        <v>0.33749999999999997</v>
      </c>
      <c r="E2" s="13">
        <v>8</v>
      </c>
      <c r="F2" s="13">
        <f t="shared" ref="F2:F65" si="0">IF(B2=B1,((D2-D1)*1440)+F1,0)</f>
        <v>0</v>
      </c>
      <c r="G2" s="3">
        <v>22.3</v>
      </c>
      <c r="H2" s="3" t="s">
        <v>365</v>
      </c>
      <c r="I2" s="3">
        <v>24.2</v>
      </c>
      <c r="J2" t="str">
        <f t="shared" ref="J2:J65" si="1">IF(AH2=".",".",IF(AH2=0,".",ACOS(AF2/(AG2*AH2))))</f>
        <v>.</v>
      </c>
      <c r="K2" t="str">
        <f t="shared" ref="K2:K65" si="2">IF(J2=".",".",IF(AK2&lt;0,360-DEGREES(J2),DEGREES(J2)))</f>
        <v>.</v>
      </c>
      <c r="L2" t="str">
        <f t="shared" ref="L2" si="3">IF(K2=".",".",IF(K2-K1&gt;180,(K2-K1)-360,IF(K2-K1&lt;-180,-360-(K2-K1),IF(K2-K1&gt;180,360-(K2-K1),K2-K1))))</f>
        <v>.</v>
      </c>
      <c r="M2" s="3">
        <v>154</v>
      </c>
      <c r="N2" t="str">
        <f>IF(B2=B1, N1, IF(M2=".",".",IF(M2&lt;22.5,"N",IF(M2&lt;67.5,"NE",IF(M2&lt;112.5,"E",IF(M2&lt;157.5,"SE",IF(M2&lt;202.5,"S",IF(M2&lt;247.5,"SW",IF(M2&lt;292.5,"W",IF(M2&lt;337.5,"NW","N"))))))))))</f>
        <v>SE</v>
      </c>
      <c r="O2" t="str">
        <f t="shared" ref="O2:O65" si="4">IF(K2=".",".",IF(K2&lt;22.5,"N",IF(K2&lt;67.5,"NE",IF(K2&lt;112.5,"E",IF(K2&lt;157.5,"SE",IF(K2&lt;202.5,"S",IF(K2&lt;247.5,"SW",IF(K2&lt;292.5,"W",IF(K2&lt;337.5,"NW","N")))))))))</f>
        <v>.</v>
      </c>
      <c r="P2" t="str">
        <f>IF(O2=".",".",IF(O2="N", 1, IF( O2 ="NE", 2, IF(O2="E",3,IF(O2="SE",4,IF(O2="S",5,IF(O2="SW",6,IF(O2="W",7,8))))))))</f>
        <v>.</v>
      </c>
      <c r="Q2" s="8">
        <f t="shared" ref="Q2:Q33" si="5">IF(AN2=".",".",IF(B2=B1,SQRT((AI2-AI1)^2+(AJ2-AJ1)^2),0))</f>
        <v>0</v>
      </c>
      <c r="R2" s="8">
        <f t="shared" ref="R2:R33" si="6">IF(AN2=".",".",IF(B2=B1,Q2+R1,0))</f>
        <v>0</v>
      </c>
      <c r="S2" s="8">
        <v>1</v>
      </c>
      <c r="T2" s="8" t="s">
        <v>4</v>
      </c>
      <c r="U2" s="8" t="str">
        <f>IF(T2=".",".",R2/T2)</f>
        <v>.</v>
      </c>
      <c r="V2" s="3" t="s">
        <v>128</v>
      </c>
      <c r="W2" s="3">
        <v>2</v>
      </c>
      <c r="X2" s="3" t="s">
        <v>6</v>
      </c>
      <c r="Y2" s="14">
        <v>2</v>
      </c>
      <c r="Z2" s="14">
        <v>1</v>
      </c>
      <c r="AA2" s="14">
        <v>0</v>
      </c>
      <c r="AB2" s="14">
        <f t="shared" ref="AB2:AB9" si="7">IF(AA2=0,0,IF(AA2=AA1,".",1))</f>
        <v>0</v>
      </c>
      <c r="AC2" s="3" t="s">
        <v>255</v>
      </c>
      <c r="AD2" s="9">
        <v>0</v>
      </c>
      <c r="AE2" t="str">
        <f t="shared" ref="AE2:AE65" si="8">IF(AJ2=".",".",IF(AJ1=".",".",IF(B2=B1,AJ2-AJ1,".")))</f>
        <v>.</v>
      </c>
      <c r="AF2" t="str">
        <f t="shared" ref="AF2:AF65" si="9">IF(AE2=".",".", 0*AK2+1*AE2)</f>
        <v>.</v>
      </c>
      <c r="AG2" t="str">
        <f>IF(AF2=".",".",1)</f>
        <v>.</v>
      </c>
      <c r="AH2" t="str">
        <f t="shared" ref="AH2:AH65" si="10">IF(AG2=".",".",SQRT((AK2)^2+(AE2)^2))</f>
        <v>.</v>
      </c>
      <c r="AI2">
        <f t="shared" ref="AI2:AI65" si="11">IF(AN2=".",".",IF(M2&lt;90,AL2*SIN(AN2),IF(M2&lt;180,AL2*SIN(AN2),IF(M2&lt;270,AL2*SIN(AN2),AL2*SIN(AN2)))))</f>
        <v>43.837114678907732</v>
      </c>
      <c r="AJ2">
        <f t="shared" ref="AJ2:AJ65" si="12">IF(AN2=".",".",IF(M2&lt;90,AL2*COS(AN2),IF(M2&lt;180,AL2*COS(AN2),IF(M2&lt;270,AL2*COS(AN2),AL2*COS(AN2)))))</f>
        <v>-89.879404629916706</v>
      </c>
      <c r="AK2" t="str">
        <f t="shared" ref="AK2:AK65" si="13">IF(AI2=".",".",IF(AI1=".",".",IF(B2=B1,AI2-AI1,".")))</f>
        <v>.</v>
      </c>
      <c r="AL2" s="3">
        <v>100</v>
      </c>
      <c r="AM2" s="14">
        <f t="shared" ref="AM2:AM65" si="14">IF(AL2=".",".",AL2*0.3048)</f>
        <v>30.48</v>
      </c>
      <c r="AN2" s="3">
        <v>2.6878070480712677</v>
      </c>
      <c r="AO2" s="2"/>
      <c r="AP2" s="2"/>
      <c r="AQ2" s="2"/>
      <c r="AR2" s="1"/>
      <c r="AS2" s="2"/>
    </row>
    <row r="3" spans="1:45" ht="15.75" customHeight="1" thickBot="1" x14ac:dyDescent="0.25">
      <c r="A3" s="5">
        <v>42569</v>
      </c>
      <c r="B3" s="3">
        <v>1</v>
      </c>
      <c r="C3" s="7" t="s">
        <v>358</v>
      </c>
      <c r="D3" s="6">
        <v>0.3888888888888889</v>
      </c>
      <c r="E3" s="13">
        <v>9</v>
      </c>
      <c r="F3" s="13">
        <f t="shared" si="0"/>
        <v>74.000000000000057</v>
      </c>
      <c r="G3" s="3">
        <v>28.8</v>
      </c>
      <c r="H3" s="3" t="s">
        <v>365</v>
      </c>
      <c r="I3" s="3">
        <v>25.1</v>
      </c>
      <c r="J3">
        <f t="shared" si="1"/>
        <v>1.9024088846738192</v>
      </c>
      <c r="K3">
        <f t="shared" si="2"/>
        <v>251</v>
      </c>
      <c r="L3">
        <f>K3-MOD(M2+180,360)</f>
        <v>-83</v>
      </c>
      <c r="M3" s="3">
        <v>168</v>
      </c>
      <c r="N3" t="str">
        <f>IF(B3=B3, N2, IF(M3=".",".",IF(M3&lt;22.5,"N",IF(M3&lt;67.5,"NE",IF(M3&lt;112.5,"E",IF(M3&lt;157.5,"SE",IF(M3&lt;202.5,"S",IF(M3&lt;247.5,"SW",IF(M3&lt;292.5,"W",IF(M3&lt;337.5,"NW","N"))))))))))</f>
        <v>SE</v>
      </c>
      <c r="O3" t="str">
        <f t="shared" si="4"/>
        <v>W</v>
      </c>
      <c r="P3">
        <f>IF(O3=".",".",IF(O3="N", 1, IF( O3 ="NE", 2, IF(O3="E",3,IF(O3="SE",4,IF(O3="S",5,IF(O3="SW",6,IF(O3="W",7,8))))))))</f>
        <v>7</v>
      </c>
      <c r="Q3" s="8">
        <f t="shared" si="5"/>
        <v>24.373868681029489</v>
      </c>
      <c r="R3" s="8">
        <f t="shared" si="6"/>
        <v>24.373868681029489</v>
      </c>
      <c r="S3" s="8">
        <v>1</v>
      </c>
      <c r="T3" s="8" t="s">
        <v>4</v>
      </c>
      <c r="U3" s="8" t="str">
        <f>IF(T3=".",".",R3/T3)</f>
        <v>.</v>
      </c>
      <c r="V3" s="3" t="s">
        <v>41</v>
      </c>
      <c r="W3" s="3">
        <v>0</v>
      </c>
      <c r="X3" s="3" t="s">
        <v>4</v>
      </c>
      <c r="Y3" s="14">
        <v>2</v>
      </c>
      <c r="Z3" s="14">
        <v>1</v>
      </c>
      <c r="AA3" s="14">
        <v>0</v>
      </c>
      <c r="AB3" s="14">
        <f t="shared" si="7"/>
        <v>0</v>
      </c>
      <c r="AC3" s="3" t="s">
        <v>255</v>
      </c>
      <c r="AD3" s="9">
        <v>0</v>
      </c>
      <c r="AE3">
        <f t="shared" si="8"/>
        <v>-7.9353554434638625</v>
      </c>
      <c r="AF3">
        <f t="shared" si="9"/>
        <v>-7.9353554434638625</v>
      </c>
      <c r="AG3">
        <f t="shared" ref="AG3:AG66" si="15">IF(AF3=".",".",1)</f>
        <v>1</v>
      </c>
      <c r="AH3">
        <f t="shared" si="10"/>
        <v>24.373868681029489</v>
      </c>
      <c r="AI3">
        <f t="shared" si="11"/>
        <v>20.79116908177593</v>
      </c>
      <c r="AJ3">
        <f t="shared" si="12"/>
        <v>-97.814760073380569</v>
      </c>
      <c r="AK3">
        <f t="shared" si="13"/>
        <v>-23.045945597131801</v>
      </c>
      <c r="AL3" s="3">
        <v>100</v>
      </c>
      <c r="AM3" s="14">
        <f t="shared" si="14"/>
        <v>30.48</v>
      </c>
      <c r="AN3" s="3">
        <v>2.9321531433504737</v>
      </c>
      <c r="AO3" s="1"/>
      <c r="AP3" s="1"/>
      <c r="AQ3" s="2"/>
      <c r="AR3" s="1"/>
      <c r="AS3" s="2"/>
    </row>
    <row r="4" spans="1:45" ht="15.75" customHeight="1" thickBot="1" x14ac:dyDescent="0.25">
      <c r="A4" s="5">
        <v>42569</v>
      </c>
      <c r="B4" s="3">
        <v>1</v>
      </c>
      <c r="C4" s="7" t="s">
        <v>358</v>
      </c>
      <c r="D4" s="6">
        <v>0.42708333333333331</v>
      </c>
      <c r="E4" s="13">
        <v>10</v>
      </c>
      <c r="F4" s="13">
        <f t="shared" si="0"/>
        <v>129.00000000000003</v>
      </c>
      <c r="G4" s="3">
        <v>28.7</v>
      </c>
      <c r="H4" s="3" t="s">
        <v>365</v>
      </c>
      <c r="I4" s="3">
        <v>26.9</v>
      </c>
      <c r="J4">
        <f t="shared" si="1"/>
        <v>1.1835305718180611</v>
      </c>
      <c r="K4">
        <f t="shared" si="2"/>
        <v>67.811306689879871</v>
      </c>
      <c r="L4">
        <f>IF(K4=".",".",IF(K4-K3&gt;180,(K4-K3)-360,IF(K4-K3&lt;-180,-360-(K4-K3),IF(K4-K3&gt;180,360-(K4-K3),K4-K3))))</f>
        <v>-176.81130668987987</v>
      </c>
      <c r="M4" s="3">
        <v>164</v>
      </c>
      <c r="N4" t="str">
        <f>IF(B4=B3, N3, IF(M4=".",".",IF(M4&lt;22.5,"N",IF(M4&lt;67.5,"NE",IF(M4&lt;112.5,"E",IF(M4&lt;157.5,"SE",IF(M4&lt;202.5,"S",IF(M4&lt;247.5,"SW",IF(M4&lt;292.5,"W",IF(M4&lt;337.5,"NW","N"))))))))))</f>
        <v>SE</v>
      </c>
      <c r="O4" t="str">
        <f t="shared" si="4"/>
        <v>E</v>
      </c>
      <c r="P4">
        <f>IF(O4=".",".",IF(O4="N", 1, IF( O4 ="NE", 2, IF(O4="E",3,IF(O4="SE",4,IF(O4="S",5,IF(O4="SW",6,IF(O4="W",7,8))))))))</f>
        <v>3</v>
      </c>
      <c r="Q4" s="8">
        <f t="shared" si="5"/>
        <v>7.0165379536834251</v>
      </c>
      <c r="R4" s="8">
        <f t="shared" si="6"/>
        <v>31.390406634712914</v>
      </c>
      <c r="S4" s="8">
        <v>1</v>
      </c>
      <c r="T4" s="8" t="s">
        <v>4</v>
      </c>
      <c r="U4" s="8" t="str">
        <f>IF(T4=".",".",R4/T4)</f>
        <v>.</v>
      </c>
      <c r="V4" s="3" t="s">
        <v>4</v>
      </c>
      <c r="W4" s="3">
        <v>3.2</v>
      </c>
      <c r="X4" s="3" t="s">
        <v>92</v>
      </c>
      <c r="Y4" s="14">
        <v>2</v>
      </c>
      <c r="Z4" s="14">
        <v>1</v>
      </c>
      <c r="AA4" s="14">
        <v>0</v>
      </c>
      <c r="AB4" s="14">
        <f t="shared" si="7"/>
        <v>0</v>
      </c>
      <c r="AC4" s="3" t="s">
        <v>255</v>
      </c>
      <c r="AD4" s="9">
        <v>0</v>
      </c>
      <c r="AE4">
        <f t="shared" si="8"/>
        <v>2.6498521754869984</v>
      </c>
      <c r="AF4">
        <f t="shared" si="9"/>
        <v>2.6498521754869984</v>
      </c>
      <c r="AG4">
        <f t="shared" si="15"/>
        <v>1</v>
      </c>
      <c r="AH4">
        <f t="shared" si="10"/>
        <v>7.0165379536834251</v>
      </c>
      <c r="AI4">
        <f t="shared" si="11"/>
        <v>27.288098225882923</v>
      </c>
      <c r="AJ4">
        <f t="shared" si="12"/>
        <v>-95.164907897893571</v>
      </c>
      <c r="AK4">
        <f t="shared" si="13"/>
        <v>6.4969291441069927</v>
      </c>
      <c r="AL4" s="3">
        <v>99</v>
      </c>
      <c r="AM4" s="14">
        <f t="shared" si="14"/>
        <v>30.1752</v>
      </c>
      <c r="AN4" s="3">
        <v>2.8623399732707004</v>
      </c>
      <c r="AO4" s="1"/>
      <c r="AP4" s="1"/>
      <c r="AQ4" s="2"/>
      <c r="AR4" s="1"/>
      <c r="AS4" s="2"/>
    </row>
    <row r="5" spans="1:45" ht="15.75" customHeight="1" thickBot="1" x14ac:dyDescent="0.25">
      <c r="A5" s="5">
        <v>42569</v>
      </c>
      <c r="B5" s="3">
        <v>1</v>
      </c>
      <c r="C5" s="7" t="s">
        <v>358</v>
      </c>
      <c r="D5" s="6">
        <v>0.46736111111111112</v>
      </c>
      <c r="E5" s="13">
        <v>11</v>
      </c>
      <c r="F5" s="13">
        <f t="shared" si="0"/>
        <v>187.00000000000006</v>
      </c>
      <c r="G5" s="3">
        <v>39.4</v>
      </c>
      <c r="H5" s="3" t="s">
        <v>365</v>
      </c>
      <c r="I5" s="3">
        <v>35.200000000000003</v>
      </c>
      <c r="J5">
        <f t="shared" si="1"/>
        <v>0.19733715542955221</v>
      </c>
      <c r="K5">
        <f t="shared" si="2"/>
        <v>11.30658614723048</v>
      </c>
      <c r="L5">
        <f t="shared" ref="L5:L68" si="16">IF(K5=".",".",IF(K5-K4&gt;180,(K5-K4)-360,IF(K5-K4&lt;-180,-360-(K5-K4),IF(K5-K4&gt;180,360-(K5-K4),K5-K4))))</f>
        <v>-56.504720542649395</v>
      </c>
      <c r="M5" s="3">
        <v>161</v>
      </c>
      <c r="N5" t="str">
        <f>IF(B5=B5, N4, IF(M5=".",".",IF(M5&lt;22.5,"N",IF(M5&lt;67.5,"NE",IF(M5&lt;112.5,"E",IF(M5&lt;157.5,"SE",IF(M5&lt;202.5,"S",IF(M5&lt;247.5,"SW",IF(M5&lt;292.5,"W",IF(M5&lt;337.5,"NW","N"))))))))))</f>
        <v>SE</v>
      </c>
      <c r="O5" t="str">
        <f t="shared" si="4"/>
        <v>N</v>
      </c>
      <c r="P5">
        <f>IF(O5=".",".",IF(O5="N", 1, IF( O5 ="NE", 2, IF(O5="E",3,IF(O5="SE",4,IF(O5="S",5,IF(O5="SW",6,IF(O5="W",7,8))))))))</f>
        <v>1</v>
      </c>
      <c r="Q5" s="8">
        <f t="shared" si="5"/>
        <v>10.267506546065285</v>
      </c>
      <c r="R5" s="8">
        <f t="shared" si="6"/>
        <v>41.657913180778195</v>
      </c>
      <c r="S5" s="8">
        <v>1</v>
      </c>
      <c r="T5" s="8" t="s">
        <v>4</v>
      </c>
      <c r="U5" s="8" t="str">
        <f t="shared" ref="U5:U68" si="17">IF(T5=".",".",IF(T5=0,0,R5/T5))</f>
        <v>.</v>
      </c>
      <c r="V5" s="3" t="s">
        <v>31</v>
      </c>
      <c r="W5" s="3">
        <v>1</v>
      </c>
      <c r="X5" s="3" t="s">
        <v>4</v>
      </c>
      <c r="Y5" s="14">
        <v>2</v>
      </c>
      <c r="Z5" s="14">
        <v>1</v>
      </c>
      <c r="AA5" s="14">
        <v>0</v>
      </c>
      <c r="AB5" s="14">
        <f t="shared" si="7"/>
        <v>0</v>
      </c>
      <c r="AC5" s="3" t="s">
        <v>255</v>
      </c>
      <c r="AD5" s="9">
        <v>0</v>
      </c>
      <c r="AE5">
        <f t="shared" si="8"/>
        <v>10.068236093955051</v>
      </c>
      <c r="AF5">
        <f t="shared" si="9"/>
        <v>10.068236093955051</v>
      </c>
      <c r="AG5">
        <f t="shared" si="15"/>
        <v>1</v>
      </c>
      <c r="AH5">
        <f t="shared" si="10"/>
        <v>10.267506546065285</v>
      </c>
      <c r="AI5">
        <f t="shared" si="11"/>
        <v>29.301133901144095</v>
      </c>
      <c r="AJ5">
        <f t="shared" si="12"/>
        <v>-85.09667180393852</v>
      </c>
      <c r="AK5">
        <f t="shared" si="13"/>
        <v>2.0130356752611718</v>
      </c>
      <c r="AL5" s="3">
        <v>90</v>
      </c>
      <c r="AM5" s="14">
        <f t="shared" si="14"/>
        <v>27.432000000000002</v>
      </c>
      <c r="AN5" s="3">
        <v>2.8099800957108707</v>
      </c>
    </row>
    <row r="6" spans="1:45" ht="15.75" customHeight="1" thickBot="1" x14ac:dyDescent="0.25">
      <c r="A6" s="5">
        <v>42569</v>
      </c>
      <c r="B6" s="3">
        <v>1</v>
      </c>
      <c r="C6" s="7" t="s">
        <v>358</v>
      </c>
      <c r="D6" s="6">
        <v>0.50555555555555554</v>
      </c>
      <c r="E6" s="13">
        <v>12</v>
      </c>
      <c r="F6" s="13">
        <f t="shared" si="0"/>
        <v>242.00000000000003</v>
      </c>
      <c r="G6" s="3">
        <v>42.3</v>
      </c>
      <c r="H6" s="3" t="s">
        <v>365</v>
      </c>
      <c r="I6" s="3">
        <v>30.4</v>
      </c>
      <c r="J6">
        <f t="shared" si="1"/>
        <v>1.0087229587058841</v>
      </c>
      <c r="K6">
        <f t="shared" si="2"/>
        <v>302.20443176820362</v>
      </c>
      <c r="L6">
        <f t="shared" si="16"/>
        <v>-69.102154379026842</v>
      </c>
      <c r="M6" s="3">
        <v>165</v>
      </c>
      <c r="N6" t="str">
        <f>IF(B6=B5, N5, IF(M6=".",".",IF(M6&lt;22.5,"N",IF(M6&lt;67.5,"NE",IF(M6&lt;112.5,"E",IF(M6&lt;157.5,"SE",IF(M6&lt;202.5,"S",IF(M6&lt;247.5,"SW",IF(M6&lt;292.5,"W",IF(M6&lt;337.5,"NW","N"))))))))))</f>
        <v>SE</v>
      </c>
      <c r="O6" t="str">
        <f t="shared" si="4"/>
        <v>NW</v>
      </c>
      <c r="P6">
        <f>IF(O6=".",".",IF(O6="N", 1, IF( O6 ="NE", 2, IF(O6="E",3,IF(O6="SE",4,IF(O6="S",5,IF(O6="SW",6,IF(O6="W",7,8))))))))</f>
        <v>8</v>
      </c>
      <c r="Q6" s="8">
        <f t="shared" si="5"/>
        <v>9.240838117737237</v>
      </c>
      <c r="R6" s="8">
        <f t="shared" si="6"/>
        <v>50.898751298515435</v>
      </c>
      <c r="S6" s="8">
        <v>1</v>
      </c>
      <c r="T6" s="8" t="s">
        <v>4</v>
      </c>
      <c r="U6" s="8" t="str">
        <f t="shared" si="17"/>
        <v>.</v>
      </c>
      <c r="V6" s="3" t="s">
        <v>21</v>
      </c>
      <c r="W6" s="3">
        <v>3</v>
      </c>
      <c r="X6" s="3" t="s">
        <v>4</v>
      </c>
      <c r="Y6" s="14">
        <v>2</v>
      </c>
      <c r="Z6" s="14">
        <v>1</v>
      </c>
      <c r="AA6" s="14">
        <v>0</v>
      </c>
      <c r="AB6" s="14">
        <f t="shared" si="7"/>
        <v>0</v>
      </c>
      <c r="AC6" s="3" t="s">
        <v>255</v>
      </c>
      <c r="AD6" s="9">
        <v>0</v>
      </c>
      <c r="AE6">
        <f t="shared" si="8"/>
        <v>4.9248282219458588</v>
      </c>
      <c r="AF6">
        <f t="shared" si="9"/>
        <v>4.9248282219458588</v>
      </c>
      <c r="AG6">
        <f t="shared" si="15"/>
        <v>1</v>
      </c>
      <c r="AH6">
        <f t="shared" si="10"/>
        <v>9.240838117737237</v>
      </c>
      <c r="AI6">
        <f t="shared" si="11"/>
        <v>21.481980743509244</v>
      </c>
      <c r="AJ6">
        <f t="shared" si="12"/>
        <v>-80.171843581992661</v>
      </c>
      <c r="AK6">
        <f t="shared" si="13"/>
        <v>-7.819153157634851</v>
      </c>
      <c r="AL6" s="3">
        <v>83</v>
      </c>
      <c r="AM6" s="14">
        <f t="shared" si="14"/>
        <v>25.298400000000001</v>
      </c>
      <c r="AN6" s="3">
        <v>2.8797932657906435</v>
      </c>
    </row>
    <row r="7" spans="1:45" ht="15.75" customHeight="1" thickBot="1" x14ac:dyDescent="0.25">
      <c r="A7" s="5">
        <v>42569</v>
      </c>
      <c r="B7" s="3">
        <v>1</v>
      </c>
      <c r="C7" s="7" t="s">
        <v>358</v>
      </c>
      <c r="D7" s="6">
        <v>0.54861111111111105</v>
      </c>
      <c r="E7" s="13">
        <v>13</v>
      </c>
      <c r="F7" s="13">
        <f t="shared" si="0"/>
        <v>304</v>
      </c>
      <c r="G7" s="3">
        <v>44.7</v>
      </c>
      <c r="H7" s="3" t="s">
        <v>365</v>
      </c>
      <c r="I7" s="3">
        <v>30.1</v>
      </c>
      <c r="J7">
        <f t="shared" si="1"/>
        <v>0.26179938779914913</v>
      </c>
      <c r="K7">
        <f t="shared" si="2"/>
        <v>345</v>
      </c>
      <c r="L7">
        <f t="shared" si="16"/>
        <v>42.795568231796381</v>
      </c>
      <c r="M7" s="3">
        <v>165</v>
      </c>
      <c r="N7" t="str">
        <f>IF(B7=B7, N6, IF(M7=".",".",IF(M7&lt;22.5,"N",IF(M7&lt;67.5,"NE",IF(M7&lt;112.5,"E",IF(M7&lt;157.5,"SE",IF(M7&lt;202.5,"S",IF(M7&lt;247.5,"SW",IF(M7&lt;292.5,"W",IF(M7&lt;337.5,"NW","N"))))))))))</f>
        <v>SE</v>
      </c>
      <c r="O7" t="str">
        <f t="shared" si="4"/>
        <v>N</v>
      </c>
      <c r="P7">
        <f t="shared" ref="P7:P70" si="18">IF(O7=".",".",IF(O7="N", 1, IF( O7 ="NE", 2, IF(O7="E",3,IF(O7="SE",4,IF(O7="S",5,IF(O7="SW",6,IF(O7="W",7,8))))))))</f>
        <v>1</v>
      </c>
      <c r="Q7" s="8">
        <f t="shared" si="5"/>
        <v>3.0000000000000075</v>
      </c>
      <c r="R7" s="8">
        <f t="shared" si="6"/>
        <v>53.898751298515442</v>
      </c>
      <c r="S7" s="8">
        <v>1</v>
      </c>
      <c r="T7" s="8" t="s">
        <v>4</v>
      </c>
      <c r="U7" s="8" t="str">
        <f t="shared" si="17"/>
        <v>.</v>
      </c>
      <c r="V7" s="3" t="s">
        <v>6</v>
      </c>
      <c r="W7" s="3">
        <v>4.2</v>
      </c>
      <c r="X7" s="3" t="s">
        <v>13</v>
      </c>
      <c r="Y7" s="14">
        <v>2</v>
      </c>
      <c r="Z7" s="14">
        <v>1</v>
      </c>
      <c r="AA7" s="14">
        <v>0</v>
      </c>
      <c r="AB7" s="14">
        <f t="shared" si="7"/>
        <v>0</v>
      </c>
      <c r="AC7" s="3" t="s">
        <v>255</v>
      </c>
      <c r="AD7" s="9">
        <v>0</v>
      </c>
      <c r="AE7">
        <f t="shared" si="8"/>
        <v>2.8977774788672122</v>
      </c>
      <c r="AF7">
        <f t="shared" si="9"/>
        <v>2.8977774788672122</v>
      </c>
      <c r="AG7">
        <f t="shared" si="15"/>
        <v>1</v>
      </c>
      <c r="AH7">
        <f t="shared" si="10"/>
        <v>3.0000000000000075</v>
      </c>
      <c r="AI7">
        <f t="shared" si="11"/>
        <v>20.70552360820168</v>
      </c>
      <c r="AJ7">
        <f t="shared" si="12"/>
        <v>-77.274066103125449</v>
      </c>
      <c r="AK7">
        <f t="shared" si="13"/>
        <v>-0.77645713530756311</v>
      </c>
      <c r="AL7" s="3">
        <v>80</v>
      </c>
      <c r="AM7" s="14">
        <f t="shared" si="14"/>
        <v>24.384</v>
      </c>
      <c r="AN7" s="3">
        <v>2.8797932657906435</v>
      </c>
    </row>
    <row r="8" spans="1:45" ht="15.75" customHeight="1" thickBot="1" x14ac:dyDescent="0.25">
      <c r="A8" s="5">
        <v>42569</v>
      </c>
      <c r="B8" s="3">
        <v>1</v>
      </c>
      <c r="C8" s="7" t="s">
        <v>358</v>
      </c>
      <c r="D8" s="6">
        <v>0.58472222222222225</v>
      </c>
      <c r="E8" s="13">
        <v>14</v>
      </c>
      <c r="F8" s="13">
        <f t="shared" si="0"/>
        <v>356.00000000000011</v>
      </c>
      <c r="G8" s="3">
        <v>46.5</v>
      </c>
      <c r="H8" s="3" t="s">
        <v>365</v>
      </c>
      <c r="I8" s="3">
        <v>29.5</v>
      </c>
      <c r="J8" t="str">
        <f t="shared" si="1"/>
        <v>.</v>
      </c>
      <c r="K8" t="str">
        <f t="shared" si="2"/>
        <v>.</v>
      </c>
      <c r="L8" t="str">
        <f t="shared" si="16"/>
        <v>.</v>
      </c>
      <c r="M8" s="3">
        <v>165</v>
      </c>
      <c r="N8" t="str">
        <f>IF(B8=B7, N7, IF(M8=".",".",IF(M8&lt;22.5,"N",IF(M8&lt;67.5,"NE",IF(M8&lt;112.5,"E",IF(M8&lt;157.5,"SE",IF(M8&lt;202.5,"S",IF(M8&lt;247.5,"SW",IF(M8&lt;292.5,"W",IF(M8&lt;337.5,"NW","N"))))))))))</f>
        <v>SE</v>
      </c>
      <c r="O8" t="str">
        <f t="shared" si="4"/>
        <v>.</v>
      </c>
      <c r="P8" t="str">
        <f t="shared" si="18"/>
        <v>.</v>
      </c>
      <c r="Q8" s="8">
        <f t="shared" si="5"/>
        <v>0</v>
      </c>
      <c r="R8" s="8">
        <f t="shared" si="6"/>
        <v>53.898751298515442</v>
      </c>
      <c r="S8" s="8">
        <v>1</v>
      </c>
      <c r="T8" s="8" t="s">
        <v>4</v>
      </c>
      <c r="U8" s="8" t="str">
        <f t="shared" si="17"/>
        <v>.</v>
      </c>
      <c r="V8" s="3" t="s">
        <v>6</v>
      </c>
      <c r="W8" s="3">
        <v>3.8</v>
      </c>
      <c r="X8" s="3" t="s">
        <v>43</v>
      </c>
      <c r="Y8" s="14">
        <v>0</v>
      </c>
      <c r="Z8" s="14">
        <v>0</v>
      </c>
      <c r="AA8" s="14">
        <v>1</v>
      </c>
      <c r="AB8" s="14">
        <f t="shared" si="7"/>
        <v>1</v>
      </c>
      <c r="AC8" s="3" t="s">
        <v>255</v>
      </c>
      <c r="AD8" s="9">
        <v>0</v>
      </c>
      <c r="AE8">
        <f t="shared" si="8"/>
        <v>0</v>
      </c>
      <c r="AF8">
        <f t="shared" si="9"/>
        <v>0</v>
      </c>
      <c r="AG8">
        <f t="shared" si="15"/>
        <v>1</v>
      </c>
      <c r="AH8">
        <f t="shared" si="10"/>
        <v>0</v>
      </c>
      <c r="AI8">
        <f t="shared" si="11"/>
        <v>20.70552360820168</v>
      </c>
      <c r="AJ8">
        <f t="shared" si="12"/>
        <v>-77.274066103125449</v>
      </c>
      <c r="AK8">
        <f t="shared" si="13"/>
        <v>0</v>
      </c>
      <c r="AL8" s="3">
        <v>80</v>
      </c>
      <c r="AM8" s="14">
        <f t="shared" si="14"/>
        <v>24.384</v>
      </c>
      <c r="AN8" s="3">
        <v>2.8797932657906435</v>
      </c>
    </row>
    <row r="9" spans="1:45" ht="15.75" customHeight="1" thickBot="1" x14ac:dyDescent="0.25">
      <c r="A9" s="5">
        <v>42569</v>
      </c>
      <c r="B9" s="3">
        <v>1</v>
      </c>
      <c r="C9" s="7" t="s">
        <v>358</v>
      </c>
      <c r="D9" s="6">
        <v>0.62638888888888888</v>
      </c>
      <c r="E9" s="13">
        <v>15</v>
      </c>
      <c r="F9" s="13">
        <f t="shared" si="0"/>
        <v>416.00000000000006</v>
      </c>
      <c r="G9" s="3">
        <v>41.6</v>
      </c>
      <c r="H9" s="3" t="s">
        <v>365</v>
      </c>
      <c r="I9" s="3">
        <v>29.9</v>
      </c>
      <c r="J9" t="str">
        <f t="shared" si="1"/>
        <v>.</v>
      </c>
      <c r="K9" t="str">
        <f t="shared" si="2"/>
        <v>.</v>
      </c>
      <c r="L9" t="str">
        <f t="shared" si="16"/>
        <v>.</v>
      </c>
      <c r="M9" s="3">
        <v>165</v>
      </c>
      <c r="N9" t="str">
        <f>IF(B9=B9, N8, IF(M9=".",".",IF(M9&lt;22.5,"N",IF(M9&lt;67.5,"NE",IF(M9&lt;112.5,"E",IF(M9&lt;157.5,"SE",IF(M9&lt;202.5,"S",IF(M9&lt;247.5,"SW",IF(M9&lt;292.5,"W",IF(M9&lt;337.5,"NW","N"))))))))))</f>
        <v>SE</v>
      </c>
      <c r="O9" t="str">
        <f t="shared" si="4"/>
        <v>.</v>
      </c>
      <c r="P9" t="str">
        <f t="shared" si="18"/>
        <v>.</v>
      </c>
      <c r="Q9" s="8">
        <f t="shared" si="5"/>
        <v>0</v>
      </c>
      <c r="R9" s="8">
        <f t="shared" si="6"/>
        <v>53.898751298515442</v>
      </c>
      <c r="S9" s="8">
        <v>1</v>
      </c>
      <c r="T9" s="8" t="s">
        <v>4</v>
      </c>
      <c r="U9" s="8" t="str">
        <f t="shared" si="17"/>
        <v>.</v>
      </c>
      <c r="V9" s="3" t="s">
        <v>6</v>
      </c>
      <c r="W9" s="3">
        <v>5.7</v>
      </c>
      <c r="X9" s="3" t="s">
        <v>43</v>
      </c>
      <c r="Y9" s="14">
        <v>0</v>
      </c>
      <c r="Z9" s="14">
        <v>0</v>
      </c>
      <c r="AA9" s="14">
        <v>1</v>
      </c>
      <c r="AB9" s="14" t="str">
        <f t="shared" si="7"/>
        <v>.</v>
      </c>
      <c r="AC9" s="3" t="s">
        <v>255</v>
      </c>
      <c r="AD9" s="9">
        <v>0</v>
      </c>
      <c r="AE9">
        <f t="shared" si="8"/>
        <v>0</v>
      </c>
      <c r="AF9">
        <f t="shared" si="9"/>
        <v>0</v>
      </c>
      <c r="AG9">
        <f t="shared" si="15"/>
        <v>1</v>
      </c>
      <c r="AH9">
        <f t="shared" si="10"/>
        <v>0</v>
      </c>
      <c r="AI9">
        <f t="shared" si="11"/>
        <v>20.70552360820168</v>
      </c>
      <c r="AJ9">
        <f t="shared" si="12"/>
        <v>-77.274066103125449</v>
      </c>
      <c r="AK9">
        <f t="shared" si="13"/>
        <v>0</v>
      </c>
      <c r="AL9" s="3">
        <v>80</v>
      </c>
      <c r="AM9" s="14">
        <f t="shared" si="14"/>
        <v>24.384</v>
      </c>
      <c r="AN9" s="3">
        <v>2.8797932657906435</v>
      </c>
    </row>
    <row r="10" spans="1:45" ht="15.75" customHeight="1" thickBot="1" x14ac:dyDescent="0.25">
      <c r="A10" s="5">
        <v>42569</v>
      </c>
      <c r="B10" s="3">
        <v>1</v>
      </c>
      <c r="C10" s="7" t="s">
        <v>358</v>
      </c>
      <c r="D10" s="6">
        <v>0.66666666666666663</v>
      </c>
      <c r="E10" s="13">
        <v>16</v>
      </c>
      <c r="F10" s="13">
        <f t="shared" si="0"/>
        <v>474</v>
      </c>
      <c r="G10" s="3">
        <v>46.7</v>
      </c>
      <c r="H10" s="3" t="s">
        <v>365</v>
      </c>
      <c r="I10" s="3">
        <v>30.6</v>
      </c>
      <c r="J10" t="str">
        <f t="shared" si="1"/>
        <v>.</v>
      </c>
      <c r="K10" t="str">
        <f t="shared" si="2"/>
        <v>.</v>
      </c>
      <c r="L10" t="str">
        <f t="shared" si="16"/>
        <v>.</v>
      </c>
      <c r="M10" s="3">
        <v>165</v>
      </c>
      <c r="N10" t="str">
        <f>IF(B10=B9, N9, IF(M10=".",".",IF(M10&lt;22.5,"N",IF(M10&lt;67.5,"NE",IF(M10&lt;112.5,"E",IF(M10&lt;157.5,"SE",IF(M10&lt;202.5,"S",IF(M10&lt;247.5,"SW",IF(M10&lt;292.5,"W",IF(M10&lt;337.5,"NW","N"))))))))))</f>
        <v>SE</v>
      </c>
      <c r="O10" t="str">
        <f t="shared" si="4"/>
        <v>.</v>
      </c>
      <c r="P10" t="str">
        <f t="shared" si="18"/>
        <v>.</v>
      </c>
      <c r="Q10" s="8">
        <f t="shared" si="5"/>
        <v>0</v>
      </c>
      <c r="R10" s="8">
        <f t="shared" si="6"/>
        <v>53.898751298515442</v>
      </c>
      <c r="S10" s="8">
        <v>1</v>
      </c>
      <c r="T10" s="8" t="s">
        <v>4</v>
      </c>
      <c r="U10" s="8" t="str">
        <f t="shared" si="17"/>
        <v>.</v>
      </c>
      <c r="V10" s="3" t="s">
        <v>6</v>
      </c>
      <c r="W10" s="3">
        <v>5.8</v>
      </c>
      <c r="X10" s="3" t="s">
        <v>43</v>
      </c>
      <c r="Y10" s="14">
        <v>0</v>
      </c>
      <c r="Z10" s="14">
        <v>0</v>
      </c>
      <c r="AA10" s="14">
        <v>1</v>
      </c>
      <c r="AB10" s="14" t="str">
        <f t="shared" ref="AB10:AB73" si="19">IF(AA10=0,0,IF(AA10=".",".",IF(AA10=AA9,".",1)))</f>
        <v>.</v>
      </c>
      <c r="AC10" s="3" t="s">
        <v>255</v>
      </c>
      <c r="AD10" s="9">
        <v>0</v>
      </c>
      <c r="AE10">
        <f t="shared" si="8"/>
        <v>0</v>
      </c>
      <c r="AF10">
        <f t="shared" si="9"/>
        <v>0</v>
      </c>
      <c r="AG10">
        <f t="shared" si="15"/>
        <v>1</v>
      </c>
      <c r="AH10">
        <f t="shared" si="10"/>
        <v>0</v>
      </c>
      <c r="AI10">
        <f t="shared" si="11"/>
        <v>20.70552360820168</v>
      </c>
      <c r="AJ10">
        <f t="shared" si="12"/>
        <v>-77.274066103125449</v>
      </c>
      <c r="AK10">
        <f t="shared" si="13"/>
        <v>0</v>
      </c>
      <c r="AL10" s="3">
        <v>80</v>
      </c>
      <c r="AM10" s="14">
        <f t="shared" si="14"/>
        <v>24.384</v>
      </c>
      <c r="AN10" s="3">
        <v>2.8797932657906435</v>
      </c>
    </row>
    <row r="11" spans="1:45" ht="15.75" customHeight="1" thickBot="1" x14ac:dyDescent="0.25">
      <c r="A11" s="5">
        <v>42569</v>
      </c>
      <c r="B11" s="3">
        <v>1</v>
      </c>
      <c r="C11" s="7" t="s">
        <v>358</v>
      </c>
      <c r="D11" s="6">
        <v>0.71388888888888891</v>
      </c>
      <c r="E11" s="13">
        <v>17</v>
      </c>
      <c r="F11" s="13">
        <f t="shared" si="0"/>
        <v>542.00000000000011</v>
      </c>
      <c r="G11" s="3">
        <v>30.6</v>
      </c>
      <c r="H11" s="3" t="s">
        <v>365</v>
      </c>
      <c r="I11" s="3">
        <v>27.9</v>
      </c>
      <c r="J11" t="str">
        <f t="shared" si="1"/>
        <v>.</v>
      </c>
      <c r="K11" t="str">
        <f t="shared" si="2"/>
        <v>.</v>
      </c>
      <c r="L11" t="str">
        <f t="shared" si="16"/>
        <v>.</v>
      </c>
      <c r="M11" s="3">
        <v>165</v>
      </c>
      <c r="N11" t="str">
        <f>IF(B11=B11, N10, IF(M11=".",".",IF(M11&lt;22.5,"N",IF(M11&lt;67.5,"NE",IF(M11&lt;112.5,"E",IF(M11&lt;157.5,"SE",IF(M11&lt;202.5,"S",IF(M11&lt;247.5,"SW",IF(M11&lt;292.5,"W",IF(M11&lt;337.5,"NW","N"))))))))))</f>
        <v>SE</v>
      </c>
      <c r="O11" t="str">
        <f t="shared" si="4"/>
        <v>.</v>
      </c>
      <c r="P11" t="str">
        <f t="shared" si="18"/>
        <v>.</v>
      </c>
      <c r="Q11" s="8">
        <f t="shared" si="5"/>
        <v>0</v>
      </c>
      <c r="R11" s="8">
        <f t="shared" si="6"/>
        <v>53.898751298515442</v>
      </c>
      <c r="S11" s="8">
        <v>1</v>
      </c>
      <c r="T11" s="8" t="s">
        <v>4</v>
      </c>
      <c r="U11" s="8" t="str">
        <f t="shared" si="17"/>
        <v>.</v>
      </c>
      <c r="V11" s="3" t="s">
        <v>6</v>
      </c>
      <c r="W11" s="3">
        <v>5.3</v>
      </c>
      <c r="X11" s="3" t="s">
        <v>43</v>
      </c>
      <c r="Y11" s="14">
        <v>0</v>
      </c>
      <c r="Z11" s="14">
        <v>0</v>
      </c>
      <c r="AA11" s="14">
        <v>1</v>
      </c>
      <c r="AB11" s="14" t="str">
        <f t="shared" si="19"/>
        <v>.</v>
      </c>
      <c r="AC11" s="3" t="s">
        <v>255</v>
      </c>
      <c r="AD11" s="9">
        <v>0</v>
      </c>
      <c r="AE11">
        <f t="shared" si="8"/>
        <v>0</v>
      </c>
      <c r="AF11">
        <f t="shared" si="9"/>
        <v>0</v>
      </c>
      <c r="AG11">
        <f t="shared" si="15"/>
        <v>1</v>
      </c>
      <c r="AH11">
        <f t="shared" si="10"/>
        <v>0</v>
      </c>
      <c r="AI11">
        <f t="shared" si="11"/>
        <v>20.70552360820168</v>
      </c>
      <c r="AJ11">
        <f t="shared" si="12"/>
        <v>-77.274066103125449</v>
      </c>
      <c r="AK11">
        <f t="shared" si="13"/>
        <v>0</v>
      </c>
      <c r="AL11" s="3">
        <v>80</v>
      </c>
      <c r="AM11" s="14">
        <f t="shared" si="14"/>
        <v>24.384</v>
      </c>
      <c r="AN11" s="3">
        <v>2.8797932657906435</v>
      </c>
    </row>
    <row r="12" spans="1:45" ht="15.75" customHeight="1" thickBot="1" x14ac:dyDescent="0.25">
      <c r="A12" s="5">
        <v>42569</v>
      </c>
      <c r="B12" s="3">
        <v>1</v>
      </c>
      <c r="C12" s="7" t="s">
        <v>358</v>
      </c>
      <c r="D12" s="6">
        <v>0.75347222222222221</v>
      </c>
      <c r="E12" s="13">
        <v>18</v>
      </c>
      <c r="F12" s="13">
        <f t="shared" si="0"/>
        <v>599.00000000000011</v>
      </c>
      <c r="G12" s="3">
        <v>30.1</v>
      </c>
      <c r="H12" s="3" t="s">
        <v>365</v>
      </c>
      <c r="I12" s="3">
        <v>29.2</v>
      </c>
      <c r="J12" t="str">
        <f t="shared" si="1"/>
        <v>.</v>
      </c>
      <c r="K12" t="str">
        <f t="shared" si="2"/>
        <v>.</v>
      </c>
      <c r="L12" t="str">
        <f t="shared" si="16"/>
        <v>.</v>
      </c>
      <c r="M12" s="3">
        <v>165</v>
      </c>
      <c r="N12" t="str">
        <f>IF(B12=B11, N11, IF(M12=".",".",IF(M12&lt;22.5,"N",IF(M12&lt;67.5,"NE",IF(M12&lt;112.5,"E",IF(M12&lt;157.5,"SE",IF(M12&lt;202.5,"S",IF(M12&lt;247.5,"SW",IF(M12&lt;292.5,"W",IF(M12&lt;337.5,"NW","N"))))))))))</f>
        <v>SE</v>
      </c>
      <c r="O12" t="str">
        <f t="shared" si="4"/>
        <v>.</v>
      </c>
      <c r="P12" t="str">
        <f t="shared" si="18"/>
        <v>.</v>
      </c>
      <c r="Q12" s="8">
        <f t="shared" si="5"/>
        <v>0</v>
      </c>
      <c r="R12" s="8">
        <f t="shared" si="6"/>
        <v>53.898751298515442</v>
      </c>
      <c r="S12" s="8">
        <v>1</v>
      </c>
      <c r="T12" s="8">
        <f>SQRT((AJ12-AJ2)^2+(AI12-AI2)^2)</f>
        <v>26.34321667597516</v>
      </c>
      <c r="U12" s="8">
        <f t="shared" si="17"/>
        <v>2.04602011825195</v>
      </c>
      <c r="V12" s="3" t="s">
        <v>6</v>
      </c>
      <c r="W12" s="3">
        <v>2.7</v>
      </c>
      <c r="X12" s="3" t="s">
        <v>43</v>
      </c>
      <c r="Y12" s="14">
        <v>0</v>
      </c>
      <c r="Z12" s="14">
        <v>0</v>
      </c>
      <c r="AA12" s="14">
        <v>1</v>
      </c>
      <c r="AB12" s="14" t="str">
        <f t="shared" si="19"/>
        <v>.</v>
      </c>
      <c r="AC12" s="3" t="s">
        <v>255</v>
      </c>
      <c r="AD12" s="9">
        <v>0</v>
      </c>
      <c r="AE12">
        <f t="shared" si="8"/>
        <v>0</v>
      </c>
      <c r="AF12">
        <f t="shared" si="9"/>
        <v>0</v>
      </c>
      <c r="AG12">
        <f t="shared" si="15"/>
        <v>1</v>
      </c>
      <c r="AH12">
        <f t="shared" si="10"/>
        <v>0</v>
      </c>
      <c r="AI12">
        <f t="shared" si="11"/>
        <v>20.70552360820168</v>
      </c>
      <c r="AJ12">
        <f t="shared" si="12"/>
        <v>-77.274066103125449</v>
      </c>
      <c r="AK12">
        <f t="shared" si="13"/>
        <v>0</v>
      </c>
      <c r="AL12" s="3">
        <v>80</v>
      </c>
      <c r="AM12" s="14">
        <f t="shared" si="14"/>
        <v>24.384</v>
      </c>
      <c r="AN12" s="3">
        <v>2.8797932657906435</v>
      </c>
    </row>
    <row r="13" spans="1:45" ht="15.75" customHeight="1" thickBot="1" x14ac:dyDescent="0.25">
      <c r="A13" s="5">
        <v>42569</v>
      </c>
      <c r="B13" s="3">
        <v>2</v>
      </c>
      <c r="C13" s="7" t="s">
        <v>358</v>
      </c>
      <c r="D13" s="6">
        <v>0.33749999999999997</v>
      </c>
      <c r="E13" s="13">
        <v>8</v>
      </c>
      <c r="F13" s="13">
        <f t="shared" si="0"/>
        <v>0</v>
      </c>
      <c r="G13" s="3">
        <v>26</v>
      </c>
      <c r="H13" s="3" t="s">
        <v>365</v>
      </c>
      <c r="I13" s="3">
        <v>24.2</v>
      </c>
      <c r="J13" t="str">
        <f t="shared" si="1"/>
        <v>.</v>
      </c>
      <c r="K13" t="str">
        <f t="shared" si="2"/>
        <v>.</v>
      </c>
      <c r="L13" t="str">
        <f t="shared" si="16"/>
        <v>.</v>
      </c>
      <c r="M13" s="3">
        <v>154</v>
      </c>
      <c r="N13" t="str">
        <f>IF(B13=B13, N12, IF(M13=".",".",IF(M13&lt;22.5,"N",IF(M13&lt;67.5,"NE",IF(M13&lt;112.5,"E",IF(M13&lt;157.5,"SE",IF(M13&lt;202.5,"S",IF(M13&lt;247.5,"SW",IF(M13&lt;292.5,"W",IF(M13&lt;337.5,"NW","N"))))))))))</f>
        <v>SE</v>
      </c>
      <c r="O13" t="str">
        <f t="shared" si="4"/>
        <v>.</v>
      </c>
      <c r="P13" t="str">
        <f t="shared" si="18"/>
        <v>.</v>
      </c>
      <c r="Q13" s="8">
        <f t="shared" si="5"/>
        <v>0</v>
      </c>
      <c r="R13" s="8">
        <f t="shared" si="6"/>
        <v>0</v>
      </c>
      <c r="S13" s="8">
        <v>1</v>
      </c>
      <c r="T13" s="8" t="s">
        <v>4</v>
      </c>
      <c r="U13" s="8" t="str">
        <f t="shared" si="17"/>
        <v>.</v>
      </c>
      <c r="V13" s="3" t="s">
        <v>128</v>
      </c>
      <c r="W13" s="3">
        <v>2</v>
      </c>
      <c r="X13" s="3" t="s">
        <v>6</v>
      </c>
      <c r="Y13" s="14">
        <v>2</v>
      </c>
      <c r="Z13" s="14">
        <v>1</v>
      </c>
      <c r="AA13" s="14">
        <v>0</v>
      </c>
      <c r="AB13" s="14">
        <f t="shared" si="19"/>
        <v>0</v>
      </c>
      <c r="AC13" s="3" t="s">
        <v>256</v>
      </c>
      <c r="AD13" s="9">
        <v>0</v>
      </c>
      <c r="AE13" t="str">
        <f t="shared" si="8"/>
        <v>.</v>
      </c>
      <c r="AF13" t="str">
        <f t="shared" si="9"/>
        <v>.</v>
      </c>
      <c r="AG13" t="str">
        <f t="shared" si="15"/>
        <v>.</v>
      </c>
      <c r="AH13" t="str">
        <f t="shared" si="10"/>
        <v>.</v>
      </c>
      <c r="AI13">
        <f t="shared" si="11"/>
        <v>43.837114678907732</v>
      </c>
      <c r="AJ13">
        <f t="shared" si="12"/>
        <v>-89.879404629916706</v>
      </c>
      <c r="AK13" t="str">
        <f t="shared" si="13"/>
        <v>.</v>
      </c>
      <c r="AL13" s="3">
        <v>100</v>
      </c>
      <c r="AM13" s="14">
        <f t="shared" si="14"/>
        <v>30.48</v>
      </c>
      <c r="AN13" s="3">
        <v>2.6878070480712677</v>
      </c>
    </row>
    <row r="14" spans="1:45" ht="15.75" customHeight="1" thickBot="1" x14ac:dyDescent="0.25">
      <c r="A14" s="5">
        <v>42569</v>
      </c>
      <c r="B14" s="3">
        <v>2</v>
      </c>
      <c r="C14" s="7" t="s">
        <v>358</v>
      </c>
      <c r="D14" s="6">
        <v>0.3888888888888889</v>
      </c>
      <c r="E14" s="13">
        <v>9</v>
      </c>
      <c r="F14" s="13">
        <f t="shared" si="0"/>
        <v>74.000000000000057</v>
      </c>
      <c r="G14" s="3">
        <v>20.5</v>
      </c>
      <c r="H14" s="3" t="s">
        <v>365</v>
      </c>
      <c r="I14" s="3">
        <v>25.1</v>
      </c>
      <c r="J14">
        <f t="shared" si="1"/>
        <v>1.6310867047047919</v>
      </c>
      <c r="K14">
        <f t="shared" si="2"/>
        <v>266.54561580051421</v>
      </c>
      <c r="L14">
        <f>K14-MOD(M13+180,360)</f>
        <v>-67.454384199485787</v>
      </c>
      <c r="M14" s="3">
        <v>163</v>
      </c>
      <c r="N14" t="str">
        <f>IF(B14=B13, N13, IF(M14=".",".",IF(M14&lt;22.5,"N",IF(M14&lt;67.5,"NE",IF(M14&lt;112.5,"E",IF(M14&lt;157.5,"SE",IF(M14&lt;202.5,"S",IF(M14&lt;247.5,"SW",IF(M14&lt;292.5,"W",IF(M14&lt;337.5,"NW","N"))))))))))</f>
        <v>SE</v>
      </c>
      <c r="O14" t="str">
        <f t="shared" si="4"/>
        <v>W</v>
      </c>
      <c r="P14">
        <f t="shared" si="18"/>
        <v>7</v>
      </c>
      <c r="Q14" s="8">
        <f t="shared" si="5"/>
        <v>16.091038769836562</v>
      </c>
      <c r="R14" s="8">
        <f t="shared" si="6"/>
        <v>16.091038769836562</v>
      </c>
      <c r="S14" s="8">
        <v>1</v>
      </c>
      <c r="T14" s="8" t="s">
        <v>4</v>
      </c>
      <c r="U14" s="8" t="str">
        <f t="shared" si="17"/>
        <v>.</v>
      </c>
      <c r="V14" s="3" t="s">
        <v>61</v>
      </c>
      <c r="W14" s="3"/>
      <c r="X14" s="3" t="s">
        <v>4</v>
      </c>
      <c r="Y14" s="14">
        <v>2</v>
      </c>
      <c r="Z14" s="14">
        <v>1</v>
      </c>
      <c r="AA14" s="14">
        <v>0</v>
      </c>
      <c r="AB14" s="14">
        <f t="shared" si="19"/>
        <v>0</v>
      </c>
      <c r="AC14" s="3" t="s">
        <v>256</v>
      </c>
      <c r="AD14" s="9">
        <v>0</v>
      </c>
      <c r="AE14">
        <f t="shared" si="8"/>
        <v>-0.96954718657167405</v>
      </c>
      <c r="AF14">
        <f t="shared" si="9"/>
        <v>-0.96954718657167405</v>
      </c>
      <c r="AG14">
        <f t="shared" si="15"/>
        <v>1</v>
      </c>
      <c r="AH14">
        <f t="shared" si="10"/>
        <v>16.091038769836562</v>
      </c>
      <c r="AI14">
        <f t="shared" si="11"/>
        <v>27.775311948659976</v>
      </c>
      <c r="AJ14">
        <f t="shared" si="12"/>
        <v>-90.84895181648838</v>
      </c>
      <c r="AK14">
        <f t="shared" si="13"/>
        <v>-16.061802730247756</v>
      </c>
      <c r="AL14" s="3">
        <v>95</v>
      </c>
      <c r="AM14" s="14">
        <f t="shared" si="14"/>
        <v>28.956000000000003</v>
      </c>
      <c r="AN14" s="3">
        <v>2.8448866807507573</v>
      </c>
    </row>
    <row r="15" spans="1:45" ht="15.75" customHeight="1" thickBot="1" x14ac:dyDescent="0.25">
      <c r="A15" s="5">
        <v>42569</v>
      </c>
      <c r="B15" s="3">
        <v>2</v>
      </c>
      <c r="C15" s="7" t="s">
        <v>358</v>
      </c>
      <c r="D15" s="6">
        <v>0.42708333333333331</v>
      </c>
      <c r="E15" s="13">
        <v>10</v>
      </c>
      <c r="F15" s="13">
        <f t="shared" si="0"/>
        <v>129.00000000000003</v>
      </c>
      <c r="G15" s="3">
        <v>26.1</v>
      </c>
      <c r="H15" s="3" t="s">
        <v>365</v>
      </c>
      <c r="I15" s="3">
        <v>26.9</v>
      </c>
      <c r="J15">
        <f t="shared" si="1"/>
        <v>2.5081097609868137</v>
      </c>
      <c r="K15">
        <f t="shared" si="2"/>
        <v>143.70410386011008</v>
      </c>
      <c r="L15">
        <f t="shared" si="16"/>
        <v>-122.84151194040413</v>
      </c>
      <c r="M15" s="3">
        <v>162</v>
      </c>
      <c r="N15" t="str">
        <f>IF(B15=B15, N14, IF(M15=".",".",IF(M15&lt;22.5,"N",IF(M15&lt;67.5,"NE",IF(M15&lt;112.5,"E",IF(M15&lt;157.5,"SE",IF(M15&lt;202.5,"S",IF(M15&lt;247.5,"SW",IF(M15&lt;292.5,"W",IF(M15&lt;337.5,"NW","N"))))))))))</f>
        <v>SE</v>
      </c>
      <c r="O15" t="str">
        <f t="shared" si="4"/>
        <v>SE</v>
      </c>
      <c r="P15">
        <f t="shared" si="18"/>
        <v>4</v>
      </c>
      <c r="Q15" s="8">
        <f t="shared" si="5"/>
        <v>5.2814573773312281</v>
      </c>
      <c r="R15" s="8">
        <f t="shared" si="6"/>
        <v>21.372496147167791</v>
      </c>
      <c r="S15" s="8">
        <v>1</v>
      </c>
      <c r="T15" s="8" t="s">
        <v>4</v>
      </c>
      <c r="U15" s="8" t="str">
        <f t="shared" si="17"/>
        <v>.</v>
      </c>
      <c r="V15" s="3" t="s">
        <v>4</v>
      </c>
      <c r="W15" s="3">
        <v>3.2</v>
      </c>
      <c r="X15" s="3" t="s">
        <v>90</v>
      </c>
      <c r="Y15" s="14">
        <v>2</v>
      </c>
      <c r="Z15" s="14">
        <v>1</v>
      </c>
      <c r="AA15" s="14">
        <v>0</v>
      </c>
      <c r="AB15" s="14">
        <f t="shared" si="19"/>
        <v>0</v>
      </c>
      <c r="AC15" s="3" t="s">
        <v>256</v>
      </c>
      <c r="AD15" s="9">
        <v>0</v>
      </c>
      <c r="AE15">
        <f t="shared" si="8"/>
        <v>-4.2566998130269695</v>
      </c>
      <c r="AF15">
        <f t="shared" si="9"/>
        <v>-4.2566998130269695</v>
      </c>
      <c r="AG15">
        <f t="shared" si="15"/>
        <v>1</v>
      </c>
      <c r="AH15">
        <f t="shared" si="10"/>
        <v>5.2814573773312281</v>
      </c>
      <c r="AI15">
        <f t="shared" si="11"/>
        <v>30.901699437494752</v>
      </c>
      <c r="AJ15">
        <f t="shared" si="12"/>
        <v>-95.10565162951535</v>
      </c>
      <c r="AK15">
        <f t="shared" si="13"/>
        <v>3.1263874888347765</v>
      </c>
      <c r="AL15" s="3">
        <v>100</v>
      </c>
      <c r="AM15" s="14">
        <f t="shared" si="14"/>
        <v>30.48</v>
      </c>
      <c r="AN15" s="3">
        <v>2.8274333882308138</v>
      </c>
    </row>
    <row r="16" spans="1:45" ht="15.75" customHeight="1" thickBot="1" x14ac:dyDescent="0.25">
      <c r="A16" s="5">
        <v>42569</v>
      </c>
      <c r="B16" s="3">
        <v>2</v>
      </c>
      <c r="C16" s="7" t="s">
        <v>358</v>
      </c>
      <c r="D16" s="6">
        <v>0.46736111111111112</v>
      </c>
      <c r="E16" s="13">
        <v>11</v>
      </c>
      <c r="F16" s="13">
        <f t="shared" si="0"/>
        <v>187.00000000000006</v>
      </c>
      <c r="G16" s="3">
        <v>52.8</v>
      </c>
      <c r="H16" s="3" t="s">
        <v>365</v>
      </c>
      <c r="I16" s="3">
        <v>35.200000000000003</v>
      </c>
      <c r="J16">
        <f t="shared" si="1"/>
        <v>1.5168457562231743</v>
      </c>
      <c r="K16">
        <f t="shared" si="2"/>
        <v>86.90886000391761</v>
      </c>
      <c r="L16">
        <f t="shared" si="16"/>
        <v>-56.795243856192471</v>
      </c>
      <c r="M16" s="3">
        <v>160</v>
      </c>
      <c r="N16" t="str">
        <f>IF(B16=B15, N15, IF(M16=".",".",IF(M16&lt;22.5,"N",IF(M16&lt;67.5,"NE",IF(M16&lt;112.5,"E",IF(M16&lt;157.5,"SE",IF(M16&lt;202.5,"S",IF(M16&lt;247.5,"SW",IF(M16&lt;292.5,"W",IF(M16&lt;337.5,"NW","N"))))))))))</f>
        <v>SE</v>
      </c>
      <c r="O16" t="str">
        <f t="shared" si="4"/>
        <v>E</v>
      </c>
      <c r="P16">
        <f t="shared" si="18"/>
        <v>3</v>
      </c>
      <c r="Q16" s="8">
        <f t="shared" si="5"/>
        <v>3.6476422815657661</v>
      </c>
      <c r="R16" s="8">
        <f t="shared" si="6"/>
        <v>25.020138428733556</v>
      </c>
      <c r="S16" s="8">
        <v>1</v>
      </c>
      <c r="T16" s="8" t="s">
        <v>4</v>
      </c>
      <c r="U16" s="8" t="str">
        <f t="shared" si="17"/>
        <v>.</v>
      </c>
      <c r="V16" s="3" t="s">
        <v>27</v>
      </c>
      <c r="W16" s="3">
        <v>1</v>
      </c>
      <c r="X16" s="3" t="s">
        <v>4</v>
      </c>
      <c r="Y16" s="14">
        <v>2</v>
      </c>
      <c r="Z16" s="14">
        <v>1</v>
      </c>
      <c r="AA16" s="14">
        <v>0</v>
      </c>
      <c r="AB16" s="14">
        <f t="shared" si="19"/>
        <v>0</v>
      </c>
      <c r="AC16" s="3" t="s">
        <v>256</v>
      </c>
      <c r="AD16" s="9">
        <v>0</v>
      </c>
      <c r="AE16">
        <f t="shared" si="8"/>
        <v>0.19669693013861433</v>
      </c>
      <c r="AF16">
        <f t="shared" si="9"/>
        <v>0.19669693013861433</v>
      </c>
      <c r="AG16">
        <f t="shared" si="15"/>
        <v>1</v>
      </c>
      <c r="AH16">
        <f t="shared" si="10"/>
        <v>3.6476422815657661</v>
      </c>
      <c r="AI16">
        <f t="shared" si="11"/>
        <v>34.544034475892559</v>
      </c>
      <c r="AJ16">
        <f t="shared" si="12"/>
        <v>-94.908954699376736</v>
      </c>
      <c r="AK16">
        <f t="shared" si="13"/>
        <v>3.6423350383978068</v>
      </c>
      <c r="AL16" s="3">
        <v>101</v>
      </c>
      <c r="AM16" s="14">
        <f t="shared" si="14"/>
        <v>30.784800000000001</v>
      </c>
      <c r="AN16" s="3">
        <v>2.7925268031909272</v>
      </c>
    </row>
    <row r="17" spans="1:40" ht="15.75" customHeight="1" thickBot="1" x14ac:dyDescent="0.25">
      <c r="A17" s="5">
        <v>42569</v>
      </c>
      <c r="B17" s="3">
        <v>2</v>
      </c>
      <c r="C17" s="7" t="s">
        <v>358</v>
      </c>
      <c r="D17" s="6">
        <v>0.5083333333333333</v>
      </c>
      <c r="E17" s="13">
        <v>12</v>
      </c>
      <c r="F17" s="13">
        <f t="shared" si="0"/>
        <v>246</v>
      </c>
      <c r="G17" s="3">
        <v>36.200000000000003</v>
      </c>
      <c r="H17" s="3" t="s">
        <v>365</v>
      </c>
      <c r="I17" s="3">
        <v>30.4</v>
      </c>
      <c r="J17">
        <f t="shared" si="1"/>
        <v>1.9111355309337925</v>
      </c>
      <c r="K17">
        <f t="shared" si="2"/>
        <v>250.49999999999989</v>
      </c>
      <c r="L17">
        <f t="shared" si="16"/>
        <v>163.59113999608229</v>
      </c>
      <c r="M17" s="3">
        <v>161</v>
      </c>
      <c r="N17" t="str">
        <f>IF(B17=B16, N16, IF(M17=".",".",IF(M17&lt;22.5,"N",IF(M17&lt;67.5,"NE",IF(M17&lt;112.5,"E",IF(M17&lt;157.5,"SE",IF(M17&lt;202.5,"S",IF(M17&lt;247.5,"SW",IF(M17&lt;292.5,"W",IF(M17&lt;337.5,"NW","N"))))))))))</f>
        <v>SE</v>
      </c>
      <c r="O17" t="str">
        <f t="shared" si="4"/>
        <v>W</v>
      </c>
      <c r="P17">
        <f t="shared" si="18"/>
        <v>7</v>
      </c>
      <c r="Q17" s="8">
        <f t="shared" si="5"/>
        <v>1.7627601706715625</v>
      </c>
      <c r="R17" s="8">
        <f t="shared" si="6"/>
        <v>26.782898599405119</v>
      </c>
      <c r="S17" s="8">
        <v>1</v>
      </c>
      <c r="T17" s="8" t="s">
        <v>4</v>
      </c>
      <c r="U17" s="8" t="str">
        <f t="shared" si="17"/>
        <v>.</v>
      </c>
      <c r="V17" s="3" t="s">
        <v>6</v>
      </c>
      <c r="W17" s="3">
        <v>3</v>
      </c>
      <c r="X17" s="3" t="s">
        <v>4</v>
      </c>
      <c r="Y17" s="14">
        <v>2</v>
      </c>
      <c r="Z17" s="14">
        <v>1</v>
      </c>
      <c r="AA17" s="14">
        <v>0</v>
      </c>
      <c r="AB17" s="14">
        <f t="shared" si="19"/>
        <v>0</v>
      </c>
      <c r="AC17" s="3" t="s">
        <v>256</v>
      </c>
      <c r="AD17" s="9">
        <v>0</v>
      </c>
      <c r="AE17">
        <f t="shared" si="8"/>
        <v>-0.58842143615426323</v>
      </c>
      <c r="AF17">
        <f t="shared" si="9"/>
        <v>-0.58842143615426323</v>
      </c>
      <c r="AG17">
        <f t="shared" si="15"/>
        <v>1</v>
      </c>
      <c r="AH17">
        <f t="shared" si="10"/>
        <v>1.7627601706715625</v>
      </c>
      <c r="AI17">
        <f t="shared" si="11"/>
        <v>32.882383600172815</v>
      </c>
      <c r="AJ17">
        <f t="shared" si="12"/>
        <v>-95.497376135530999</v>
      </c>
      <c r="AK17">
        <f t="shared" si="13"/>
        <v>-1.6616508757197437</v>
      </c>
      <c r="AL17" s="3">
        <v>101</v>
      </c>
      <c r="AM17" s="14">
        <f t="shared" si="14"/>
        <v>30.784800000000001</v>
      </c>
      <c r="AN17" s="3">
        <v>2.8099800957108707</v>
      </c>
    </row>
    <row r="18" spans="1:40" ht="15.75" customHeight="1" thickBot="1" x14ac:dyDescent="0.25">
      <c r="A18" s="5">
        <v>42569</v>
      </c>
      <c r="B18" s="3">
        <v>2</v>
      </c>
      <c r="C18" s="7" t="s">
        <v>358</v>
      </c>
      <c r="D18" s="6">
        <v>0.54999999999999993</v>
      </c>
      <c r="E18" s="13">
        <v>13</v>
      </c>
      <c r="F18" s="13">
        <f t="shared" si="0"/>
        <v>305.99999999999994</v>
      </c>
      <c r="G18" s="3">
        <v>35.6</v>
      </c>
      <c r="H18" s="3" t="s">
        <v>365</v>
      </c>
      <c r="I18" s="3">
        <v>30.1</v>
      </c>
      <c r="J18" t="str">
        <f t="shared" si="1"/>
        <v>.</v>
      </c>
      <c r="K18" t="str">
        <f t="shared" si="2"/>
        <v>.</v>
      </c>
      <c r="L18" t="str">
        <f t="shared" si="16"/>
        <v>.</v>
      </c>
      <c r="M18" s="3">
        <v>161</v>
      </c>
      <c r="N18" t="str">
        <f>IF(B18=B18, N17, IF(M18=".",".",IF(M18&lt;22.5,"N",IF(M18&lt;67.5,"NE",IF(M18&lt;112.5,"E",IF(M18&lt;157.5,"SE",IF(M18&lt;202.5,"S",IF(M18&lt;247.5,"SW",IF(M18&lt;292.5,"W",IF(M18&lt;337.5,"NW","N"))))))))))</f>
        <v>SE</v>
      </c>
      <c r="O18" t="str">
        <f t="shared" si="4"/>
        <v>.</v>
      </c>
      <c r="P18" t="str">
        <f t="shared" si="18"/>
        <v>.</v>
      </c>
      <c r="Q18" s="8">
        <f t="shared" si="5"/>
        <v>0</v>
      </c>
      <c r="R18" s="8">
        <f t="shared" si="6"/>
        <v>26.782898599405119</v>
      </c>
      <c r="S18" s="8">
        <v>1</v>
      </c>
      <c r="T18" s="8" t="s">
        <v>4</v>
      </c>
      <c r="U18" s="8" t="str">
        <f t="shared" si="17"/>
        <v>.</v>
      </c>
      <c r="V18" s="3" t="s">
        <v>6</v>
      </c>
      <c r="W18" s="3">
        <v>4.2</v>
      </c>
      <c r="X18" s="3" t="s">
        <v>13</v>
      </c>
      <c r="Y18" s="14">
        <v>2</v>
      </c>
      <c r="Z18" s="14">
        <v>1</v>
      </c>
      <c r="AA18" s="14">
        <v>0</v>
      </c>
      <c r="AB18" s="14">
        <f t="shared" si="19"/>
        <v>0</v>
      </c>
      <c r="AC18" s="3" t="s">
        <v>256</v>
      </c>
      <c r="AD18" s="9">
        <v>0</v>
      </c>
      <c r="AE18">
        <f t="shared" si="8"/>
        <v>0</v>
      </c>
      <c r="AF18">
        <f t="shared" si="9"/>
        <v>0</v>
      </c>
      <c r="AG18">
        <f t="shared" si="15"/>
        <v>1</v>
      </c>
      <c r="AH18">
        <f t="shared" si="10"/>
        <v>0</v>
      </c>
      <c r="AI18">
        <f t="shared" si="11"/>
        <v>32.882383600172815</v>
      </c>
      <c r="AJ18">
        <f t="shared" si="12"/>
        <v>-95.497376135530999</v>
      </c>
      <c r="AK18">
        <f t="shared" si="13"/>
        <v>0</v>
      </c>
      <c r="AL18" s="3">
        <v>101</v>
      </c>
      <c r="AM18" s="14">
        <f t="shared" si="14"/>
        <v>30.784800000000001</v>
      </c>
      <c r="AN18" s="3">
        <v>2.8099800957108707</v>
      </c>
    </row>
    <row r="19" spans="1:40" ht="15.75" customHeight="1" thickBot="1" x14ac:dyDescent="0.25">
      <c r="A19" s="5">
        <v>42569</v>
      </c>
      <c r="B19" s="3">
        <v>2</v>
      </c>
      <c r="C19" s="7" t="s">
        <v>358</v>
      </c>
      <c r="D19" s="6">
        <v>0.58472222222222225</v>
      </c>
      <c r="E19" s="13">
        <v>14</v>
      </c>
      <c r="F19" s="13">
        <f t="shared" si="0"/>
        <v>356.00000000000011</v>
      </c>
      <c r="G19" s="3">
        <v>36.5</v>
      </c>
      <c r="H19" s="3" t="s">
        <v>365</v>
      </c>
      <c r="I19" s="3">
        <v>29.5</v>
      </c>
      <c r="J19" t="str">
        <f t="shared" si="1"/>
        <v>.</v>
      </c>
      <c r="K19" t="str">
        <f t="shared" si="2"/>
        <v>.</v>
      </c>
      <c r="L19" t="str">
        <f t="shared" si="16"/>
        <v>.</v>
      </c>
      <c r="M19" s="3">
        <v>161</v>
      </c>
      <c r="N19" t="str">
        <f>IF(B19=B18, N18, IF(M19=".",".",IF(M19&lt;22.5,"N",IF(M19&lt;67.5,"NE",IF(M19&lt;112.5,"E",IF(M19&lt;157.5,"SE",IF(M19&lt;202.5,"S",IF(M19&lt;247.5,"SW",IF(M19&lt;292.5,"W",IF(M19&lt;337.5,"NW","N"))))))))))</f>
        <v>SE</v>
      </c>
      <c r="O19" t="str">
        <f t="shared" si="4"/>
        <v>.</v>
      </c>
      <c r="P19" t="str">
        <f t="shared" si="18"/>
        <v>.</v>
      </c>
      <c r="Q19" s="8">
        <f t="shared" si="5"/>
        <v>0</v>
      </c>
      <c r="R19" s="8">
        <f t="shared" si="6"/>
        <v>26.782898599405119</v>
      </c>
      <c r="S19" s="8">
        <v>1</v>
      </c>
      <c r="T19" s="8" t="s">
        <v>4</v>
      </c>
      <c r="U19" s="8" t="str">
        <f t="shared" si="17"/>
        <v>.</v>
      </c>
      <c r="V19" s="3" t="s">
        <v>6</v>
      </c>
      <c r="W19" s="3">
        <v>3.8</v>
      </c>
      <c r="X19" s="3" t="s">
        <v>200</v>
      </c>
      <c r="Y19" s="14">
        <v>2</v>
      </c>
      <c r="Z19" s="14">
        <v>1</v>
      </c>
      <c r="AA19" s="14">
        <v>0</v>
      </c>
      <c r="AB19" s="14">
        <f t="shared" si="19"/>
        <v>0</v>
      </c>
      <c r="AC19" s="3" t="s">
        <v>256</v>
      </c>
      <c r="AD19" s="9">
        <v>0</v>
      </c>
      <c r="AE19">
        <f t="shared" si="8"/>
        <v>0</v>
      </c>
      <c r="AF19">
        <f t="shared" si="9"/>
        <v>0</v>
      </c>
      <c r="AG19">
        <f t="shared" si="15"/>
        <v>1</v>
      </c>
      <c r="AH19">
        <f t="shared" si="10"/>
        <v>0</v>
      </c>
      <c r="AI19">
        <f t="shared" si="11"/>
        <v>32.882383600172815</v>
      </c>
      <c r="AJ19">
        <f t="shared" si="12"/>
        <v>-95.497376135530999</v>
      </c>
      <c r="AK19">
        <f t="shared" si="13"/>
        <v>0</v>
      </c>
      <c r="AL19" s="3">
        <v>101</v>
      </c>
      <c r="AM19" s="14">
        <f t="shared" si="14"/>
        <v>30.784800000000001</v>
      </c>
      <c r="AN19" s="3">
        <v>2.8099800957108707</v>
      </c>
    </row>
    <row r="20" spans="1:40" ht="15.75" customHeight="1" thickBot="1" x14ac:dyDescent="0.25">
      <c r="A20" s="5">
        <v>42569</v>
      </c>
      <c r="B20" s="3">
        <v>2</v>
      </c>
      <c r="C20" s="7" t="s">
        <v>358</v>
      </c>
      <c r="D20" s="6">
        <v>0.62638888888888888</v>
      </c>
      <c r="E20" s="13">
        <v>15</v>
      </c>
      <c r="F20" s="13">
        <f t="shared" si="0"/>
        <v>416.00000000000006</v>
      </c>
      <c r="G20" s="3">
        <v>30.3</v>
      </c>
      <c r="H20" s="3" t="s">
        <v>365</v>
      </c>
      <c r="I20" s="3">
        <v>29.9</v>
      </c>
      <c r="J20">
        <f t="shared" si="1"/>
        <v>0.95703254970973728</v>
      </c>
      <c r="K20">
        <f t="shared" si="2"/>
        <v>54.833925955012106</v>
      </c>
      <c r="L20">
        <f>IF(K20=".",".",IF(K20-K17&gt;180,(K20-K17)-360,IF(K20-K17&lt;-180,-360-(K20-K17),IF(K20-K17&gt;180,360-(K20-K17),K20-K17))))</f>
        <v>-164.33392595501221</v>
      </c>
      <c r="M20" s="3">
        <v>153</v>
      </c>
      <c r="N20" t="str">
        <f>IF(B20=B20, N19, IF(M20=".",".",IF(M20&lt;22.5,"N",IF(M20&lt;67.5,"NE",IF(M20&lt;112.5,"E",IF(M20&lt;157.5,"SE",IF(M20&lt;202.5,"S",IF(M20&lt;247.5,"SW",IF(M20&lt;292.5,"W",IF(M20&lt;337.5,"NW","N"))))))))))</f>
        <v>SE</v>
      </c>
      <c r="O20" t="str">
        <f t="shared" si="4"/>
        <v>NE</v>
      </c>
      <c r="P20">
        <f t="shared" si="18"/>
        <v>2</v>
      </c>
      <c r="Q20" s="8">
        <f t="shared" si="5"/>
        <v>14.200468696204169</v>
      </c>
      <c r="R20" s="8">
        <f t="shared" si="6"/>
        <v>40.983367295609284</v>
      </c>
      <c r="S20" s="8">
        <v>1</v>
      </c>
      <c r="T20" s="8" t="s">
        <v>4</v>
      </c>
      <c r="U20" s="8" t="str">
        <f t="shared" si="17"/>
        <v>.</v>
      </c>
      <c r="V20" s="3" t="s">
        <v>72</v>
      </c>
      <c r="W20" s="3">
        <v>5.7</v>
      </c>
      <c r="X20" s="3" t="s">
        <v>13</v>
      </c>
      <c r="Y20" s="14">
        <v>2</v>
      </c>
      <c r="Z20" s="14">
        <v>1</v>
      </c>
      <c r="AA20" s="14">
        <v>0</v>
      </c>
      <c r="AB20" s="14">
        <f t="shared" si="19"/>
        <v>0</v>
      </c>
      <c r="AC20" s="3" t="s">
        <v>256</v>
      </c>
      <c r="AD20" s="9">
        <v>0</v>
      </c>
      <c r="AE20">
        <f t="shared" si="8"/>
        <v>8.1787367650709513</v>
      </c>
      <c r="AF20">
        <f t="shared" si="9"/>
        <v>8.1787367650709513</v>
      </c>
      <c r="AG20">
        <f t="shared" si="15"/>
        <v>1</v>
      </c>
      <c r="AH20">
        <f t="shared" si="10"/>
        <v>14.200468696204169</v>
      </c>
      <c r="AI20">
        <f t="shared" si="11"/>
        <v>44.491068974475596</v>
      </c>
      <c r="AJ20">
        <f t="shared" si="12"/>
        <v>-87.318639370460048</v>
      </c>
      <c r="AK20">
        <f t="shared" si="13"/>
        <v>11.60868537430278</v>
      </c>
      <c r="AL20" s="3">
        <v>98</v>
      </c>
      <c r="AM20" s="14">
        <f t="shared" si="14"/>
        <v>29.8704</v>
      </c>
      <c r="AN20" s="3">
        <v>2.6703537555513241</v>
      </c>
    </row>
    <row r="21" spans="1:40" ht="15.75" customHeight="1" thickBot="1" x14ac:dyDescent="0.25">
      <c r="A21" s="5">
        <v>42569</v>
      </c>
      <c r="B21" s="3">
        <v>2</v>
      </c>
      <c r="C21" s="7" t="s">
        <v>358</v>
      </c>
      <c r="D21" s="6">
        <v>0.66666666666666663</v>
      </c>
      <c r="E21" s="13">
        <v>16</v>
      </c>
      <c r="F21" s="13">
        <f t="shared" si="0"/>
        <v>474</v>
      </c>
      <c r="G21" s="3">
        <v>30</v>
      </c>
      <c r="H21" s="3" t="s">
        <v>365</v>
      </c>
      <c r="I21" s="3">
        <v>30.6</v>
      </c>
      <c r="J21" t="str">
        <f t="shared" si="1"/>
        <v>.</v>
      </c>
      <c r="K21" t="str">
        <f t="shared" si="2"/>
        <v>.</v>
      </c>
      <c r="L21" t="str">
        <f t="shared" si="16"/>
        <v>.</v>
      </c>
      <c r="M21" s="3">
        <v>153</v>
      </c>
      <c r="N21" t="str">
        <f>IF(B21=B20, N20, IF(M21=".",".",IF(M21&lt;22.5,"N",IF(M21&lt;67.5,"NE",IF(M21&lt;112.5,"E",IF(M21&lt;157.5,"SE",IF(M21&lt;202.5,"S",IF(M21&lt;247.5,"SW",IF(M21&lt;292.5,"W",IF(M21&lt;337.5,"NW","N"))))))))))</f>
        <v>SE</v>
      </c>
      <c r="O21" t="str">
        <f t="shared" si="4"/>
        <v>.</v>
      </c>
      <c r="P21" t="str">
        <f t="shared" si="18"/>
        <v>.</v>
      </c>
      <c r="Q21" s="8">
        <f t="shared" si="5"/>
        <v>0</v>
      </c>
      <c r="R21" s="8">
        <f t="shared" si="6"/>
        <v>40.983367295609284</v>
      </c>
      <c r="S21" s="8">
        <v>1</v>
      </c>
      <c r="T21" s="8" t="s">
        <v>4</v>
      </c>
      <c r="U21" s="8" t="str">
        <f t="shared" si="17"/>
        <v>.</v>
      </c>
      <c r="V21" s="3" t="s">
        <v>6</v>
      </c>
      <c r="W21" s="3">
        <v>5.8</v>
      </c>
      <c r="X21" s="3" t="s">
        <v>13</v>
      </c>
      <c r="Y21" s="14">
        <v>2</v>
      </c>
      <c r="Z21" s="14">
        <v>1</v>
      </c>
      <c r="AA21" s="14">
        <v>0</v>
      </c>
      <c r="AB21" s="14">
        <f t="shared" si="19"/>
        <v>0</v>
      </c>
      <c r="AC21" s="3" t="s">
        <v>256</v>
      </c>
      <c r="AD21" s="9">
        <v>0</v>
      </c>
      <c r="AE21">
        <f t="shared" si="8"/>
        <v>0</v>
      </c>
      <c r="AF21">
        <f t="shared" si="9"/>
        <v>0</v>
      </c>
      <c r="AG21">
        <f t="shared" si="15"/>
        <v>1</v>
      </c>
      <c r="AH21">
        <f t="shared" si="10"/>
        <v>0</v>
      </c>
      <c r="AI21">
        <f t="shared" si="11"/>
        <v>44.491068974475596</v>
      </c>
      <c r="AJ21">
        <f t="shared" si="12"/>
        <v>-87.318639370460048</v>
      </c>
      <c r="AK21">
        <f t="shared" si="13"/>
        <v>0</v>
      </c>
      <c r="AL21" s="3">
        <v>98</v>
      </c>
      <c r="AM21" s="14">
        <f t="shared" si="14"/>
        <v>29.8704</v>
      </c>
      <c r="AN21" s="3">
        <v>2.6703537555513241</v>
      </c>
    </row>
    <row r="22" spans="1:40" ht="15.75" customHeight="1" thickBot="1" x14ac:dyDescent="0.25">
      <c r="A22" s="5">
        <v>42569</v>
      </c>
      <c r="B22" s="3">
        <v>2</v>
      </c>
      <c r="C22" s="7" t="s">
        <v>358</v>
      </c>
      <c r="D22" s="6">
        <v>0.71388888888888891</v>
      </c>
      <c r="E22" s="13">
        <v>17</v>
      </c>
      <c r="F22" s="13">
        <f t="shared" si="0"/>
        <v>542.00000000000011</v>
      </c>
      <c r="G22" s="3">
        <v>24.6</v>
      </c>
      <c r="H22" s="3" t="s">
        <v>365</v>
      </c>
      <c r="I22" s="3">
        <v>27.9</v>
      </c>
      <c r="J22" t="str">
        <f t="shared" si="1"/>
        <v>.</v>
      </c>
      <c r="K22" t="str">
        <f t="shared" si="2"/>
        <v>.</v>
      </c>
      <c r="L22" t="str">
        <f t="shared" si="16"/>
        <v>.</v>
      </c>
      <c r="M22" s="3">
        <v>153</v>
      </c>
      <c r="N22" t="str">
        <f>IF(B22=B22, N21, IF(M22=".",".",IF(M22&lt;22.5,"N",IF(M22&lt;67.5,"NE",IF(M22&lt;112.5,"E",IF(M22&lt;157.5,"SE",IF(M22&lt;202.5,"S",IF(M22&lt;247.5,"SW",IF(M22&lt;292.5,"W",IF(M22&lt;337.5,"NW","N"))))))))))</f>
        <v>SE</v>
      </c>
      <c r="O22" t="str">
        <f t="shared" si="4"/>
        <v>.</v>
      </c>
      <c r="P22" t="str">
        <f t="shared" si="18"/>
        <v>.</v>
      </c>
      <c r="Q22" s="8">
        <f t="shared" si="5"/>
        <v>0</v>
      </c>
      <c r="R22" s="8">
        <f t="shared" si="6"/>
        <v>40.983367295609284</v>
      </c>
      <c r="S22" s="8">
        <v>1</v>
      </c>
      <c r="T22" s="8" t="s">
        <v>4</v>
      </c>
      <c r="U22" s="8" t="str">
        <f t="shared" si="17"/>
        <v>.</v>
      </c>
      <c r="V22" s="3" t="s">
        <v>6</v>
      </c>
      <c r="W22" s="3">
        <v>5.3</v>
      </c>
      <c r="X22" s="3" t="s">
        <v>44</v>
      </c>
      <c r="Y22" s="14">
        <v>2</v>
      </c>
      <c r="Z22" s="14">
        <v>1</v>
      </c>
      <c r="AA22" s="14">
        <v>0</v>
      </c>
      <c r="AB22" s="14">
        <f t="shared" si="19"/>
        <v>0</v>
      </c>
      <c r="AC22" s="3" t="s">
        <v>256</v>
      </c>
      <c r="AD22" s="9">
        <v>0</v>
      </c>
      <c r="AE22">
        <f t="shared" si="8"/>
        <v>0</v>
      </c>
      <c r="AF22">
        <f t="shared" si="9"/>
        <v>0</v>
      </c>
      <c r="AG22">
        <f t="shared" si="15"/>
        <v>1</v>
      </c>
      <c r="AH22">
        <f t="shared" si="10"/>
        <v>0</v>
      </c>
      <c r="AI22">
        <f t="shared" si="11"/>
        <v>44.491068974475596</v>
      </c>
      <c r="AJ22">
        <f t="shared" si="12"/>
        <v>-87.318639370460048</v>
      </c>
      <c r="AK22">
        <f t="shared" si="13"/>
        <v>0</v>
      </c>
      <c r="AL22" s="3">
        <v>98</v>
      </c>
      <c r="AM22" s="14">
        <f t="shared" si="14"/>
        <v>29.8704</v>
      </c>
      <c r="AN22" s="3">
        <v>2.6703537555513241</v>
      </c>
    </row>
    <row r="23" spans="1:40" ht="15.75" customHeight="1" thickBot="1" x14ac:dyDescent="0.25">
      <c r="A23" s="5">
        <v>42569</v>
      </c>
      <c r="B23" s="3">
        <v>2</v>
      </c>
      <c r="C23" s="7" t="s">
        <v>358</v>
      </c>
      <c r="D23" s="6">
        <v>0.75347222222222221</v>
      </c>
      <c r="E23" s="13">
        <v>18</v>
      </c>
      <c r="F23" s="13">
        <f t="shared" si="0"/>
        <v>599.00000000000011</v>
      </c>
      <c r="G23" s="3">
        <v>24.8</v>
      </c>
      <c r="H23" s="3" t="s">
        <v>365</v>
      </c>
      <c r="I23" s="3">
        <v>29.2</v>
      </c>
      <c r="J23" t="str">
        <f t="shared" si="1"/>
        <v>.</v>
      </c>
      <c r="K23" t="str">
        <f t="shared" si="2"/>
        <v>.</v>
      </c>
      <c r="L23" t="str">
        <f t="shared" si="16"/>
        <v>.</v>
      </c>
      <c r="M23" s="3">
        <v>153</v>
      </c>
      <c r="N23" t="str">
        <f>IF(B23=B22, N22, IF(M23=".",".",IF(M23&lt;22.5,"N",IF(M23&lt;67.5,"NE",IF(M23&lt;112.5,"E",IF(M23&lt;157.5,"SE",IF(M23&lt;202.5,"S",IF(M23&lt;247.5,"SW",IF(M23&lt;292.5,"W",IF(M23&lt;337.5,"NW","N"))))))))))</f>
        <v>SE</v>
      </c>
      <c r="O23" t="str">
        <f t="shared" si="4"/>
        <v>.</v>
      </c>
      <c r="P23" t="str">
        <f t="shared" si="18"/>
        <v>.</v>
      </c>
      <c r="Q23" s="8">
        <f t="shared" si="5"/>
        <v>0</v>
      </c>
      <c r="R23" s="8">
        <f t="shared" si="6"/>
        <v>40.983367295609284</v>
      </c>
      <c r="S23" s="8">
        <v>1</v>
      </c>
      <c r="T23" s="8">
        <f>SQRT((AJ23-AJ13)^2+(AI23-AI13)^2)</f>
        <v>2.6429481521081319</v>
      </c>
      <c r="U23" s="8">
        <f t="shared" si="17"/>
        <v>15.506686070598526</v>
      </c>
      <c r="V23" s="3" t="s">
        <v>6</v>
      </c>
      <c r="W23" s="3">
        <v>2.7</v>
      </c>
      <c r="X23" s="3" t="s">
        <v>13</v>
      </c>
      <c r="Y23" s="14">
        <v>2</v>
      </c>
      <c r="Z23" s="14">
        <v>1</v>
      </c>
      <c r="AA23" s="14">
        <v>0</v>
      </c>
      <c r="AB23" s="14">
        <f t="shared" si="19"/>
        <v>0</v>
      </c>
      <c r="AC23" s="3" t="s">
        <v>256</v>
      </c>
      <c r="AD23" s="9">
        <v>0</v>
      </c>
      <c r="AE23">
        <f t="shared" si="8"/>
        <v>0</v>
      </c>
      <c r="AF23">
        <f t="shared" si="9"/>
        <v>0</v>
      </c>
      <c r="AG23">
        <f t="shared" si="15"/>
        <v>1</v>
      </c>
      <c r="AH23">
        <f t="shared" si="10"/>
        <v>0</v>
      </c>
      <c r="AI23">
        <f t="shared" si="11"/>
        <v>44.491068974475596</v>
      </c>
      <c r="AJ23">
        <f t="shared" si="12"/>
        <v>-87.318639370460048</v>
      </c>
      <c r="AK23">
        <f t="shared" si="13"/>
        <v>0</v>
      </c>
      <c r="AL23" s="3">
        <v>98</v>
      </c>
      <c r="AM23" s="14">
        <f t="shared" si="14"/>
        <v>29.8704</v>
      </c>
      <c r="AN23" s="3">
        <v>2.6703537555513241</v>
      </c>
    </row>
    <row r="24" spans="1:40" ht="15.75" customHeight="1" thickBot="1" x14ac:dyDescent="0.25">
      <c r="A24" s="5">
        <v>42569</v>
      </c>
      <c r="B24" s="3">
        <v>4</v>
      </c>
      <c r="C24" s="7" t="s">
        <v>358</v>
      </c>
      <c r="D24" s="6">
        <v>0.33749999999999997</v>
      </c>
      <c r="E24" s="13">
        <v>8</v>
      </c>
      <c r="F24" s="13">
        <f t="shared" si="0"/>
        <v>0</v>
      </c>
      <c r="G24" s="3">
        <v>26.3</v>
      </c>
      <c r="H24" s="3" t="s">
        <v>365</v>
      </c>
      <c r="I24" s="3">
        <v>24.2</v>
      </c>
      <c r="J24" t="str">
        <f t="shared" si="1"/>
        <v>.</v>
      </c>
      <c r="K24" t="str">
        <f t="shared" si="2"/>
        <v>.</v>
      </c>
      <c r="L24" t="str">
        <f t="shared" si="16"/>
        <v>.</v>
      </c>
      <c r="M24" s="3">
        <v>154</v>
      </c>
      <c r="N24" t="str">
        <f>IF(B24=B24, N23, IF(M24=".",".",IF(M24&lt;22.5,"N",IF(M24&lt;67.5,"NE",IF(M24&lt;112.5,"E",IF(M24&lt;157.5,"SE",IF(M24&lt;202.5,"S",IF(M24&lt;247.5,"SW",IF(M24&lt;292.5,"W",IF(M24&lt;337.5,"NW","N"))))))))))</f>
        <v>SE</v>
      </c>
      <c r="O24" t="str">
        <f t="shared" si="4"/>
        <v>.</v>
      </c>
      <c r="P24" t="str">
        <f t="shared" si="18"/>
        <v>.</v>
      </c>
      <c r="Q24" s="8">
        <f t="shared" si="5"/>
        <v>0</v>
      </c>
      <c r="R24" s="8">
        <f t="shared" si="6"/>
        <v>0</v>
      </c>
      <c r="S24" s="8">
        <v>1</v>
      </c>
      <c r="T24" s="8" t="s">
        <v>4</v>
      </c>
      <c r="U24" s="8" t="str">
        <f t="shared" si="17"/>
        <v>.</v>
      </c>
      <c r="V24" s="3" t="s">
        <v>128</v>
      </c>
      <c r="W24" s="3">
        <v>2</v>
      </c>
      <c r="X24" s="3" t="s">
        <v>4</v>
      </c>
      <c r="Y24" s="14">
        <v>2</v>
      </c>
      <c r="Z24" s="14">
        <v>1</v>
      </c>
      <c r="AA24" s="14">
        <v>0</v>
      </c>
      <c r="AB24" s="14">
        <f t="shared" si="19"/>
        <v>0</v>
      </c>
      <c r="AC24" s="3" t="s">
        <v>257</v>
      </c>
      <c r="AD24" s="9">
        <v>0</v>
      </c>
      <c r="AE24" t="str">
        <f t="shared" si="8"/>
        <v>.</v>
      </c>
      <c r="AF24" t="str">
        <f t="shared" si="9"/>
        <v>.</v>
      </c>
      <c r="AG24" t="str">
        <f t="shared" si="15"/>
        <v>.</v>
      </c>
      <c r="AH24" t="str">
        <f t="shared" si="10"/>
        <v>.</v>
      </c>
      <c r="AI24">
        <f t="shared" si="11"/>
        <v>43.837114678907732</v>
      </c>
      <c r="AJ24">
        <f t="shared" si="12"/>
        <v>-89.879404629916706</v>
      </c>
      <c r="AK24" t="str">
        <f t="shared" si="13"/>
        <v>.</v>
      </c>
      <c r="AL24" s="3">
        <v>100</v>
      </c>
      <c r="AM24" s="14">
        <f t="shared" si="14"/>
        <v>30.48</v>
      </c>
      <c r="AN24" s="3">
        <v>2.6878070480712677</v>
      </c>
    </row>
    <row r="25" spans="1:40" ht="15.75" customHeight="1" thickBot="1" x14ac:dyDescent="0.25">
      <c r="A25" s="5">
        <v>42569</v>
      </c>
      <c r="B25" s="3">
        <v>4</v>
      </c>
      <c r="C25" s="7" t="s">
        <v>358</v>
      </c>
      <c r="D25" s="6">
        <v>0.3888888888888889</v>
      </c>
      <c r="E25" s="13">
        <v>9</v>
      </c>
      <c r="F25" s="13">
        <f t="shared" si="0"/>
        <v>74.000000000000057</v>
      </c>
      <c r="G25" s="3">
        <v>28.8</v>
      </c>
      <c r="H25" s="3" t="s">
        <v>365</v>
      </c>
      <c r="I25" s="3">
        <v>25.1</v>
      </c>
      <c r="J25">
        <f t="shared" si="1"/>
        <v>1.7403401579117621</v>
      </c>
      <c r="K25">
        <f t="shared" si="2"/>
        <v>260.28585403452479</v>
      </c>
      <c r="L25">
        <f>K25-MOD(M24+180,360)</f>
        <v>-73.714145965475211</v>
      </c>
      <c r="M25" s="3">
        <v>162</v>
      </c>
      <c r="N25" t="str">
        <f>IF(B25=B24, N24, IF(M25=".",".",IF(M25&lt;22.5,"N",IF(M25&lt;67.5,"NE",IF(M25&lt;112.5,"E",IF(M25&lt;157.5,"SE",IF(M25&lt;202.5,"S",IF(M25&lt;247.5,"SW",IF(M25&lt;292.5,"W",IF(M25&lt;337.5,"NW","N"))))))))))</f>
        <v>SE</v>
      </c>
      <c r="O25" t="str">
        <f t="shared" si="4"/>
        <v>W</v>
      </c>
      <c r="P25">
        <f t="shared" si="18"/>
        <v>7</v>
      </c>
      <c r="Q25" s="8">
        <f t="shared" si="5"/>
        <v>14.064119823634016</v>
      </c>
      <c r="R25" s="8">
        <f t="shared" si="6"/>
        <v>14.064119823634016</v>
      </c>
      <c r="S25" s="8">
        <v>1</v>
      </c>
      <c r="T25" s="8" t="s">
        <v>4</v>
      </c>
      <c r="U25" s="8" t="str">
        <f t="shared" si="17"/>
        <v>.</v>
      </c>
      <c r="V25" s="3" t="s">
        <v>61</v>
      </c>
      <c r="W25" s="3">
        <v>0</v>
      </c>
      <c r="X25" s="3" t="s">
        <v>4</v>
      </c>
      <c r="Y25" s="14">
        <v>2</v>
      </c>
      <c r="Z25" s="14">
        <v>1</v>
      </c>
      <c r="AA25" s="14">
        <v>0</v>
      </c>
      <c r="AB25" s="14">
        <f t="shared" si="19"/>
        <v>0</v>
      </c>
      <c r="AC25" s="3" t="s">
        <v>257</v>
      </c>
      <c r="AD25" s="9">
        <v>0</v>
      </c>
      <c r="AE25">
        <f t="shared" si="8"/>
        <v>-2.3730774507131827</v>
      </c>
      <c r="AF25">
        <f t="shared" si="9"/>
        <v>-2.3730774507131827</v>
      </c>
      <c r="AG25">
        <f t="shared" si="15"/>
        <v>1</v>
      </c>
      <c r="AH25">
        <f t="shared" si="10"/>
        <v>14.064119823634016</v>
      </c>
      <c r="AI25">
        <f t="shared" si="11"/>
        <v>29.974648454369909</v>
      </c>
      <c r="AJ25">
        <f t="shared" si="12"/>
        <v>-92.252482080629889</v>
      </c>
      <c r="AK25">
        <f t="shared" si="13"/>
        <v>-13.862466224537823</v>
      </c>
      <c r="AL25" s="3">
        <v>97</v>
      </c>
      <c r="AM25" s="14">
        <f t="shared" si="14"/>
        <v>29.5656</v>
      </c>
      <c r="AN25" s="3">
        <v>2.8274333882308138</v>
      </c>
    </row>
    <row r="26" spans="1:40" ht="15.75" customHeight="1" thickBot="1" x14ac:dyDescent="0.25">
      <c r="A26" s="5">
        <v>42569</v>
      </c>
      <c r="B26" s="3">
        <v>4</v>
      </c>
      <c r="C26" s="7" t="s">
        <v>358</v>
      </c>
      <c r="D26" s="6">
        <v>0.42708333333333331</v>
      </c>
      <c r="E26" s="13">
        <v>10</v>
      </c>
      <c r="F26" s="13">
        <f t="shared" si="0"/>
        <v>129.00000000000003</v>
      </c>
      <c r="G26" s="3">
        <v>27.9</v>
      </c>
      <c r="H26" s="3" t="s">
        <v>365</v>
      </c>
      <c r="I26" s="3">
        <v>26.9</v>
      </c>
      <c r="J26">
        <f t="shared" si="1"/>
        <v>2.3472434790025041</v>
      </c>
      <c r="K26">
        <f t="shared" si="2"/>
        <v>134.48714483644775</v>
      </c>
      <c r="L26">
        <f t="shared" si="16"/>
        <v>-125.79870919807703</v>
      </c>
      <c r="M26" s="3">
        <v>159</v>
      </c>
      <c r="N26" t="str">
        <f>IF(B26=B26, N25, IF(M26=".",".",IF(M26&lt;22.5,"N",IF(M26&lt;67.5,"NE",IF(M26&lt;112.5,"E",IF(M26&lt;157.5,"SE",IF(M26&lt;202.5,"S",IF(M26&lt;247.5,"SW",IF(M26&lt;292.5,"W",IF(M26&lt;337.5,"NW","N"))))))))))</f>
        <v>SE</v>
      </c>
      <c r="O26" t="str">
        <f t="shared" si="4"/>
        <v>SE</v>
      </c>
      <c r="P26">
        <f t="shared" si="18"/>
        <v>4</v>
      </c>
      <c r="Q26" s="8">
        <f t="shared" si="5"/>
        <v>12.235766744351087</v>
      </c>
      <c r="R26" s="8">
        <f t="shared" si="6"/>
        <v>26.299886567985105</v>
      </c>
      <c r="S26" s="8">
        <v>1</v>
      </c>
      <c r="T26" s="8" t="s">
        <v>4</v>
      </c>
      <c r="U26" s="8" t="str">
        <f t="shared" si="17"/>
        <v>.</v>
      </c>
      <c r="V26" s="3" t="s">
        <v>4</v>
      </c>
      <c r="W26" s="3">
        <v>3.2</v>
      </c>
      <c r="X26" s="3" t="s">
        <v>91</v>
      </c>
      <c r="Y26" s="14">
        <v>2</v>
      </c>
      <c r="Z26" s="14">
        <v>1</v>
      </c>
      <c r="AA26" s="14">
        <v>0</v>
      </c>
      <c r="AB26" s="14">
        <f t="shared" si="19"/>
        <v>0</v>
      </c>
      <c r="AC26" s="3" t="s">
        <v>257</v>
      </c>
      <c r="AD26" s="9">
        <v>0</v>
      </c>
      <c r="AE26">
        <f t="shared" si="8"/>
        <v>-8.5742039810678961</v>
      </c>
      <c r="AF26">
        <f t="shared" si="9"/>
        <v>-8.5742039810678961</v>
      </c>
      <c r="AG26">
        <f t="shared" si="15"/>
        <v>1</v>
      </c>
      <c r="AH26">
        <f t="shared" si="10"/>
        <v>12.235766744351087</v>
      </c>
      <c r="AI26">
        <f t="shared" si="11"/>
        <v>38.703738550892425</v>
      </c>
      <c r="AJ26">
        <f t="shared" si="12"/>
        <v>-100.82668606169779</v>
      </c>
      <c r="AK26">
        <f t="shared" si="13"/>
        <v>8.7290900965225156</v>
      </c>
      <c r="AL26" s="3">
        <v>108</v>
      </c>
      <c r="AM26" s="14">
        <f t="shared" si="14"/>
        <v>32.918399999999998</v>
      </c>
      <c r="AN26" s="3">
        <v>2.7750735106709841</v>
      </c>
    </row>
    <row r="27" spans="1:40" ht="15.75" customHeight="1" thickBot="1" x14ac:dyDescent="0.25">
      <c r="A27" s="5">
        <v>42569</v>
      </c>
      <c r="B27" s="3">
        <v>4</v>
      </c>
      <c r="C27" s="7" t="s">
        <v>358</v>
      </c>
      <c r="D27" s="6">
        <v>0.46736111111111112</v>
      </c>
      <c r="E27" s="13">
        <v>11</v>
      </c>
      <c r="F27" s="13">
        <f t="shared" si="0"/>
        <v>187.00000000000006</v>
      </c>
      <c r="G27" s="3">
        <v>39.799999999999997</v>
      </c>
      <c r="H27" s="3" t="s">
        <v>365</v>
      </c>
      <c r="I27" s="3">
        <v>35.200000000000003</v>
      </c>
      <c r="J27">
        <f t="shared" si="1"/>
        <v>0.55061844308021168</v>
      </c>
      <c r="K27">
        <f t="shared" si="2"/>
        <v>328.45188708943954</v>
      </c>
      <c r="L27">
        <f t="shared" si="16"/>
        <v>-166.03525774700822</v>
      </c>
      <c r="M27" s="3">
        <v>161</v>
      </c>
      <c r="N27" t="str">
        <f>IF(B27=B26, N26, IF(M27=".",".",IF(M27&lt;22.5,"N",IF(M27&lt;67.5,"NE",IF(M27&lt;112.5,"E",IF(M27&lt;157.5,"SE",IF(M27&lt;202.5,"S",IF(M27&lt;247.5,"SW",IF(M27&lt;292.5,"W",IF(M27&lt;337.5,"NW","N"))))))))))</f>
        <v>SE</v>
      </c>
      <c r="O27" t="str">
        <f t="shared" si="4"/>
        <v>NW</v>
      </c>
      <c r="P27">
        <f t="shared" si="18"/>
        <v>8</v>
      </c>
      <c r="Q27" s="8">
        <f t="shared" si="5"/>
        <v>17.348599485625758</v>
      </c>
      <c r="R27" s="8">
        <f t="shared" si="6"/>
        <v>43.648486053610867</v>
      </c>
      <c r="S27" s="8">
        <v>1</v>
      </c>
      <c r="T27" s="8" t="s">
        <v>4</v>
      </c>
      <c r="U27" s="8" t="str">
        <f t="shared" si="17"/>
        <v>.</v>
      </c>
      <c r="V27" s="3" t="s">
        <v>20</v>
      </c>
      <c r="W27" s="3">
        <v>1</v>
      </c>
      <c r="X27" s="3" t="s">
        <v>4</v>
      </c>
      <c r="Y27" s="14">
        <v>2</v>
      </c>
      <c r="Z27" s="14">
        <v>1</v>
      </c>
      <c r="AA27" s="14">
        <v>0</v>
      </c>
      <c r="AB27" s="14">
        <f t="shared" si="19"/>
        <v>0</v>
      </c>
      <c r="AC27" s="3" t="s">
        <v>257</v>
      </c>
      <c r="AD27" s="9">
        <v>0</v>
      </c>
      <c r="AE27">
        <f t="shared" si="8"/>
        <v>14.784495682159957</v>
      </c>
      <c r="AF27">
        <f t="shared" si="9"/>
        <v>14.784495682159957</v>
      </c>
      <c r="AG27">
        <f t="shared" si="15"/>
        <v>1</v>
      </c>
      <c r="AH27">
        <f t="shared" si="10"/>
        <v>17.348599485625758</v>
      </c>
      <c r="AI27">
        <f t="shared" si="11"/>
        <v>29.62670205560125</v>
      </c>
      <c r="AJ27">
        <f t="shared" si="12"/>
        <v>-86.042190379537828</v>
      </c>
      <c r="AK27">
        <f t="shared" si="13"/>
        <v>-9.0770364952911748</v>
      </c>
      <c r="AL27" s="3">
        <v>91</v>
      </c>
      <c r="AM27" s="14">
        <f t="shared" si="14"/>
        <v>27.736800000000002</v>
      </c>
      <c r="AN27" s="3">
        <v>2.8099800957108707</v>
      </c>
    </row>
    <row r="28" spans="1:40" ht="15.75" customHeight="1" thickBot="1" x14ac:dyDescent="0.25">
      <c r="A28" s="5">
        <v>42569</v>
      </c>
      <c r="B28" s="3">
        <v>4</v>
      </c>
      <c r="C28" s="7" t="s">
        <v>358</v>
      </c>
      <c r="D28" s="6">
        <v>0.50416666666666665</v>
      </c>
      <c r="E28" s="13">
        <v>12</v>
      </c>
      <c r="F28" s="13">
        <f t="shared" si="0"/>
        <v>240.00000000000003</v>
      </c>
      <c r="G28" s="3">
        <v>50</v>
      </c>
      <c r="H28" s="3" t="s">
        <v>365</v>
      </c>
      <c r="I28" s="3">
        <v>30.4</v>
      </c>
      <c r="J28">
        <f t="shared" si="1"/>
        <v>0.69352549042958267</v>
      </c>
      <c r="K28">
        <f t="shared" si="2"/>
        <v>320.26391641364432</v>
      </c>
      <c r="L28">
        <f t="shared" si="16"/>
        <v>-8.1879706757952135</v>
      </c>
      <c r="M28" s="3">
        <v>165</v>
      </c>
      <c r="N28" t="str">
        <f>IF(B28=B28, N27, IF(M28=".",".",IF(M28&lt;22.5,"N",IF(M28&lt;67.5,"NE",IF(M28&lt;112.5,"E",IF(M28&lt;157.5,"SE",IF(M28&lt;202.5,"S",IF(M28&lt;247.5,"SW",IF(M28&lt;292.5,"W",IF(M28&lt;337.5,"NW","N"))))))))))</f>
        <v>SE</v>
      </c>
      <c r="O28" t="str">
        <f t="shared" si="4"/>
        <v>NW</v>
      </c>
      <c r="P28">
        <f t="shared" si="18"/>
        <v>8</v>
      </c>
      <c r="Q28" s="8">
        <f t="shared" si="5"/>
        <v>15.170280144375141</v>
      </c>
      <c r="R28" s="8">
        <f t="shared" si="6"/>
        <v>58.818766197986008</v>
      </c>
      <c r="S28" s="8">
        <v>1</v>
      </c>
      <c r="T28" s="8" t="s">
        <v>4</v>
      </c>
      <c r="U28" s="8" t="str">
        <f t="shared" si="17"/>
        <v>.</v>
      </c>
      <c r="V28" s="3" t="s">
        <v>20</v>
      </c>
      <c r="W28" s="3">
        <v>3</v>
      </c>
      <c r="X28" s="3" t="s">
        <v>4</v>
      </c>
      <c r="Y28" s="14">
        <v>2</v>
      </c>
      <c r="Z28" s="14">
        <v>1</v>
      </c>
      <c r="AA28" s="14">
        <v>0</v>
      </c>
      <c r="AB28" s="14">
        <f t="shared" si="19"/>
        <v>0</v>
      </c>
      <c r="AC28" s="3" t="s">
        <v>257</v>
      </c>
      <c r="AD28" s="9">
        <v>0</v>
      </c>
      <c r="AE28">
        <f t="shared" si="8"/>
        <v>11.665901755279577</v>
      </c>
      <c r="AF28">
        <f t="shared" si="9"/>
        <v>11.665901755279577</v>
      </c>
      <c r="AG28">
        <f t="shared" si="15"/>
        <v>1</v>
      </c>
      <c r="AH28">
        <f t="shared" si="10"/>
        <v>15.170280144375141</v>
      </c>
      <c r="AI28">
        <f t="shared" si="11"/>
        <v>19.929066472894117</v>
      </c>
      <c r="AJ28">
        <f t="shared" si="12"/>
        <v>-74.376288624258251</v>
      </c>
      <c r="AK28">
        <f t="shared" si="13"/>
        <v>-9.6976355827071323</v>
      </c>
      <c r="AL28" s="3">
        <v>77</v>
      </c>
      <c r="AM28" s="14">
        <f t="shared" si="14"/>
        <v>23.4696</v>
      </c>
      <c r="AN28" s="3">
        <v>2.8797932657906435</v>
      </c>
    </row>
    <row r="29" spans="1:40" ht="15.75" customHeight="1" thickBot="1" x14ac:dyDescent="0.25">
      <c r="A29" s="5">
        <v>42569</v>
      </c>
      <c r="B29" s="3">
        <v>4</v>
      </c>
      <c r="C29" s="7" t="s">
        <v>358</v>
      </c>
      <c r="D29" s="6">
        <v>0.54722222222222217</v>
      </c>
      <c r="E29" s="13">
        <v>13</v>
      </c>
      <c r="F29" s="13">
        <f t="shared" si="0"/>
        <v>302</v>
      </c>
      <c r="G29" s="3">
        <v>42.9</v>
      </c>
      <c r="H29" s="3" t="s">
        <v>365</v>
      </c>
      <c r="I29" s="3">
        <v>30.1</v>
      </c>
      <c r="J29" t="str">
        <f t="shared" si="1"/>
        <v>.</v>
      </c>
      <c r="K29" t="str">
        <f t="shared" si="2"/>
        <v>.</v>
      </c>
      <c r="L29" t="str">
        <f t="shared" si="16"/>
        <v>.</v>
      </c>
      <c r="M29" s="3">
        <v>165</v>
      </c>
      <c r="N29" t="str">
        <f>IF(B29=B28, N28, IF(M29=".",".",IF(M29&lt;22.5,"N",IF(M29&lt;67.5,"NE",IF(M29&lt;112.5,"E",IF(M29&lt;157.5,"SE",IF(M29&lt;202.5,"S",IF(M29&lt;247.5,"SW",IF(M29&lt;292.5,"W",IF(M29&lt;337.5,"NW","N"))))))))))</f>
        <v>SE</v>
      </c>
      <c r="O29" t="str">
        <f t="shared" si="4"/>
        <v>.</v>
      </c>
      <c r="P29" t="str">
        <f t="shared" si="18"/>
        <v>.</v>
      </c>
      <c r="Q29" s="8">
        <f t="shared" si="5"/>
        <v>0</v>
      </c>
      <c r="R29" s="8">
        <f t="shared" si="6"/>
        <v>58.818766197986008</v>
      </c>
      <c r="S29" s="8">
        <v>1</v>
      </c>
      <c r="T29" s="8" t="s">
        <v>4</v>
      </c>
      <c r="U29" s="8" t="str">
        <f t="shared" si="17"/>
        <v>.</v>
      </c>
      <c r="V29" s="3" t="s">
        <v>6</v>
      </c>
      <c r="W29" s="3">
        <v>4.2</v>
      </c>
      <c r="X29" s="3" t="s">
        <v>10</v>
      </c>
      <c r="Y29" s="14">
        <v>0</v>
      </c>
      <c r="Z29" s="14">
        <v>0</v>
      </c>
      <c r="AA29" s="14">
        <v>1</v>
      </c>
      <c r="AB29" s="14">
        <f t="shared" si="19"/>
        <v>1</v>
      </c>
      <c r="AC29" s="3" t="s">
        <v>257</v>
      </c>
      <c r="AD29" s="9">
        <v>0</v>
      </c>
      <c r="AE29">
        <f t="shared" si="8"/>
        <v>0</v>
      </c>
      <c r="AF29">
        <f t="shared" si="9"/>
        <v>0</v>
      </c>
      <c r="AG29">
        <f t="shared" si="15"/>
        <v>1</v>
      </c>
      <c r="AH29">
        <f t="shared" si="10"/>
        <v>0</v>
      </c>
      <c r="AI29">
        <f t="shared" si="11"/>
        <v>19.929066472894117</v>
      </c>
      <c r="AJ29">
        <f t="shared" si="12"/>
        <v>-74.376288624258251</v>
      </c>
      <c r="AK29">
        <f t="shared" si="13"/>
        <v>0</v>
      </c>
      <c r="AL29" s="3">
        <v>77</v>
      </c>
      <c r="AM29" s="14">
        <f t="shared" si="14"/>
        <v>23.4696</v>
      </c>
      <c r="AN29" s="3">
        <v>2.8797932657906435</v>
      </c>
    </row>
    <row r="30" spans="1:40" ht="15.75" customHeight="1" thickBot="1" x14ac:dyDescent="0.25">
      <c r="A30" s="5">
        <v>42569</v>
      </c>
      <c r="B30" s="3">
        <v>4</v>
      </c>
      <c r="C30" s="7" t="s">
        <v>358</v>
      </c>
      <c r="D30" s="6">
        <v>0.58472222222222225</v>
      </c>
      <c r="E30" s="13">
        <v>14</v>
      </c>
      <c r="F30" s="13">
        <f t="shared" si="0"/>
        <v>356.00000000000011</v>
      </c>
      <c r="G30" s="3">
        <v>50.3</v>
      </c>
      <c r="H30" s="3" t="s">
        <v>365</v>
      </c>
      <c r="I30" s="3">
        <v>29.5</v>
      </c>
      <c r="J30" t="str">
        <f t="shared" si="1"/>
        <v>.</v>
      </c>
      <c r="K30" t="str">
        <f t="shared" si="2"/>
        <v>.</v>
      </c>
      <c r="L30" t="str">
        <f t="shared" si="16"/>
        <v>.</v>
      </c>
      <c r="M30" s="3">
        <v>165</v>
      </c>
      <c r="N30" t="str">
        <f>IF(B30=B30, N29, IF(M30=".",".",IF(M30&lt;22.5,"N",IF(M30&lt;67.5,"NE",IF(M30&lt;112.5,"E",IF(M30&lt;157.5,"SE",IF(M30&lt;202.5,"S",IF(M30&lt;247.5,"SW",IF(M30&lt;292.5,"W",IF(M30&lt;337.5,"NW","N"))))))))))</f>
        <v>SE</v>
      </c>
      <c r="O30" t="str">
        <f t="shared" si="4"/>
        <v>.</v>
      </c>
      <c r="P30" t="str">
        <f t="shared" si="18"/>
        <v>.</v>
      </c>
      <c r="Q30" s="8">
        <f t="shared" si="5"/>
        <v>0</v>
      </c>
      <c r="R30" s="8">
        <f t="shared" si="6"/>
        <v>58.818766197986008</v>
      </c>
      <c r="S30" s="8">
        <v>1</v>
      </c>
      <c r="T30" s="8" t="s">
        <v>4</v>
      </c>
      <c r="U30" s="8" t="str">
        <f t="shared" si="17"/>
        <v>.</v>
      </c>
      <c r="V30" s="3" t="s">
        <v>6</v>
      </c>
      <c r="W30" s="3">
        <v>3.8</v>
      </c>
      <c r="X30" s="3" t="s">
        <v>199</v>
      </c>
      <c r="Y30" s="14">
        <v>0</v>
      </c>
      <c r="Z30" s="14">
        <v>0</v>
      </c>
      <c r="AA30" s="14">
        <v>1</v>
      </c>
      <c r="AB30" s="14" t="str">
        <f t="shared" si="19"/>
        <v>.</v>
      </c>
      <c r="AC30" s="3" t="s">
        <v>257</v>
      </c>
      <c r="AD30" s="9">
        <v>0</v>
      </c>
      <c r="AE30">
        <f t="shared" si="8"/>
        <v>0</v>
      </c>
      <c r="AF30">
        <f t="shared" si="9"/>
        <v>0</v>
      </c>
      <c r="AG30">
        <f t="shared" si="15"/>
        <v>1</v>
      </c>
      <c r="AH30">
        <f t="shared" si="10"/>
        <v>0</v>
      </c>
      <c r="AI30">
        <f t="shared" si="11"/>
        <v>19.929066472894117</v>
      </c>
      <c r="AJ30">
        <f t="shared" si="12"/>
        <v>-74.376288624258251</v>
      </c>
      <c r="AK30">
        <f t="shared" si="13"/>
        <v>0</v>
      </c>
      <c r="AL30" s="3">
        <v>77</v>
      </c>
      <c r="AM30" s="14">
        <f t="shared" si="14"/>
        <v>23.4696</v>
      </c>
      <c r="AN30" s="3">
        <v>2.8797932657906435</v>
      </c>
    </row>
    <row r="31" spans="1:40" ht="15.75" customHeight="1" thickBot="1" x14ac:dyDescent="0.25">
      <c r="A31" s="5">
        <v>42569</v>
      </c>
      <c r="B31" s="3">
        <v>4</v>
      </c>
      <c r="C31" s="7" t="s">
        <v>358</v>
      </c>
      <c r="D31" s="6">
        <v>0.62638888888888888</v>
      </c>
      <c r="E31" s="13">
        <v>15</v>
      </c>
      <c r="F31" s="13">
        <f t="shared" si="0"/>
        <v>416.00000000000006</v>
      </c>
      <c r="G31" s="3">
        <v>44.2</v>
      </c>
      <c r="H31" s="3" t="s">
        <v>365</v>
      </c>
      <c r="I31" s="3">
        <v>29.9</v>
      </c>
      <c r="J31" t="str">
        <f t="shared" si="1"/>
        <v>.</v>
      </c>
      <c r="K31" t="str">
        <f t="shared" si="2"/>
        <v>.</v>
      </c>
      <c r="L31" t="str">
        <f t="shared" si="16"/>
        <v>.</v>
      </c>
      <c r="M31" s="3">
        <v>165</v>
      </c>
      <c r="N31" t="str">
        <f>IF(B31=B30, N30, IF(M31=".",".",IF(M31&lt;22.5,"N",IF(M31&lt;67.5,"NE",IF(M31&lt;112.5,"E",IF(M31&lt;157.5,"SE",IF(M31&lt;202.5,"S",IF(M31&lt;247.5,"SW",IF(M31&lt;292.5,"W",IF(M31&lt;337.5,"NW","N"))))))))))</f>
        <v>SE</v>
      </c>
      <c r="O31" t="str">
        <f t="shared" si="4"/>
        <v>.</v>
      </c>
      <c r="P31" t="str">
        <f t="shared" si="18"/>
        <v>.</v>
      </c>
      <c r="Q31" s="8">
        <f t="shared" si="5"/>
        <v>0</v>
      </c>
      <c r="R31" s="8">
        <f t="shared" si="6"/>
        <v>58.818766197986008</v>
      </c>
      <c r="S31" s="8">
        <v>1</v>
      </c>
      <c r="T31" s="8" t="s">
        <v>4</v>
      </c>
      <c r="U31" s="8" t="str">
        <f t="shared" si="17"/>
        <v>.</v>
      </c>
      <c r="V31" s="3" t="s">
        <v>6</v>
      </c>
      <c r="W31" s="3">
        <v>5.7</v>
      </c>
      <c r="X31" s="3" t="s">
        <v>43</v>
      </c>
      <c r="Y31" s="14">
        <v>0</v>
      </c>
      <c r="Z31" s="14">
        <v>0</v>
      </c>
      <c r="AA31" s="14">
        <v>1</v>
      </c>
      <c r="AB31" s="14" t="str">
        <f t="shared" si="19"/>
        <v>.</v>
      </c>
      <c r="AC31" s="3" t="s">
        <v>257</v>
      </c>
      <c r="AD31" s="9">
        <v>0</v>
      </c>
      <c r="AE31">
        <f t="shared" si="8"/>
        <v>0</v>
      </c>
      <c r="AF31">
        <f t="shared" si="9"/>
        <v>0</v>
      </c>
      <c r="AG31">
        <f t="shared" si="15"/>
        <v>1</v>
      </c>
      <c r="AH31">
        <f t="shared" si="10"/>
        <v>0</v>
      </c>
      <c r="AI31">
        <f t="shared" si="11"/>
        <v>19.929066472894117</v>
      </c>
      <c r="AJ31">
        <f t="shared" si="12"/>
        <v>-74.376288624258251</v>
      </c>
      <c r="AK31">
        <f t="shared" si="13"/>
        <v>0</v>
      </c>
      <c r="AL31" s="3">
        <v>77</v>
      </c>
      <c r="AM31" s="14">
        <f t="shared" si="14"/>
        <v>23.4696</v>
      </c>
      <c r="AN31" s="3">
        <v>2.8797932657906435</v>
      </c>
    </row>
    <row r="32" spans="1:40" ht="15.75" customHeight="1" thickBot="1" x14ac:dyDescent="0.25">
      <c r="A32" s="5">
        <v>42569</v>
      </c>
      <c r="B32" s="3">
        <v>4</v>
      </c>
      <c r="C32" s="7" t="s">
        <v>358</v>
      </c>
      <c r="D32" s="6">
        <v>0.66666666666666663</v>
      </c>
      <c r="E32" s="13">
        <v>16</v>
      </c>
      <c r="F32" s="13">
        <f t="shared" si="0"/>
        <v>474</v>
      </c>
      <c r="G32" s="3">
        <v>46.8</v>
      </c>
      <c r="H32" s="3" t="s">
        <v>365</v>
      </c>
      <c r="I32" s="3">
        <v>30.6</v>
      </c>
      <c r="J32" t="str">
        <f t="shared" si="1"/>
        <v>.</v>
      </c>
      <c r="K32" t="str">
        <f t="shared" si="2"/>
        <v>.</v>
      </c>
      <c r="L32" t="str">
        <f t="shared" si="16"/>
        <v>.</v>
      </c>
      <c r="M32" s="3">
        <v>165</v>
      </c>
      <c r="N32" t="str">
        <f>IF(B32=B31, N31, IF(M32=".",".",IF(M32&lt;22.5,"N",IF(M32&lt;67.5,"NE",IF(M32&lt;112.5,"E",IF(M32&lt;157.5,"SE",IF(M32&lt;202.5,"S",IF(M32&lt;247.5,"SW",IF(M32&lt;292.5,"W",IF(M32&lt;337.5,"NW","N"))))))))))</f>
        <v>SE</v>
      </c>
      <c r="O32" t="str">
        <f t="shared" si="4"/>
        <v>.</v>
      </c>
      <c r="P32" t="str">
        <f t="shared" si="18"/>
        <v>.</v>
      </c>
      <c r="Q32" s="8">
        <f t="shared" si="5"/>
        <v>0</v>
      </c>
      <c r="R32" s="8">
        <f t="shared" si="6"/>
        <v>58.818766197986008</v>
      </c>
      <c r="S32" s="8">
        <v>1</v>
      </c>
      <c r="T32" s="8" t="s">
        <v>4</v>
      </c>
      <c r="U32" s="8" t="str">
        <f t="shared" si="17"/>
        <v>.</v>
      </c>
      <c r="V32" s="3" t="s">
        <v>6</v>
      </c>
      <c r="W32" s="3">
        <v>5.8</v>
      </c>
      <c r="X32" s="3" t="s">
        <v>43</v>
      </c>
      <c r="Y32" s="14">
        <v>0</v>
      </c>
      <c r="Z32" s="14">
        <v>0</v>
      </c>
      <c r="AA32" s="14">
        <v>1</v>
      </c>
      <c r="AB32" s="14" t="str">
        <f t="shared" si="19"/>
        <v>.</v>
      </c>
      <c r="AC32" s="3" t="s">
        <v>257</v>
      </c>
      <c r="AD32" s="9">
        <v>0</v>
      </c>
      <c r="AE32">
        <f t="shared" si="8"/>
        <v>0</v>
      </c>
      <c r="AF32">
        <f t="shared" si="9"/>
        <v>0</v>
      </c>
      <c r="AG32">
        <f t="shared" si="15"/>
        <v>1</v>
      </c>
      <c r="AH32">
        <f t="shared" si="10"/>
        <v>0</v>
      </c>
      <c r="AI32">
        <f t="shared" si="11"/>
        <v>19.929066472894117</v>
      </c>
      <c r="AJ32">
        <f t="shared" si="12"/>
        <v>-74.376288624258251</v>
      </c>
      <c r="AK32">
        <f t="shared" si="13"/>
        <v>0</v>
      </c>
      <c r="AL32" s="3">
        <v>77</v>
      </c>
      <c r="AM32" s="14">
        <f t="shared" si="14"/>
        <v>23.4696</v>
      </c>
      <c r="AN32" s="3">
        <v>2.8797932657906435</v>
      </c>
    </row>
    <row r="33" spans="1:40" ht="15.75" customHeight="1" thickBot="1" x14ac:dyDescent="0.25">
      <c r="A33" s="5">
        <v>42569</v>
      </c>
      <c r="B33" s="3">
        <v>4</v>
      </c>
      <c r="C33" s="7" t="s">
        <v>358</v>
      </c>
      <c r="D33" s="6">
        <v>0.71388888888888891</v>
      </c>
      <c r="E33" s="13">
        <v>17</v>
      </c>
      <c r="F33" s="13">
        <f t="shared" si="0"/>
        <v>542.00000000000011</v>
      </c>
      <c r="G33" s="3">
        <v>30.8</v>
      </c>
      <c r="H33" s="3" t="s">
        <v>365</v>
      </c>
      <c r="I33" s="3">
        <v>27.9</v>
      </c>
      <c r="J33" t="str">
        <f t="shared" si="1"/>
        <v>.</v>
      </c>
      <c r="K33" t="str">
        <f t="shared" si="2"/>
        <v>.</v>
      </c>
      <c r="L33" t="str">
        <f t="shared" si="16"/>
        <v>.</v>
      </c>
      <c r="M33" s="3">
        <v>165</v>
      </c>
      <c r="N33" t="str">
        <f>IF(B33=B33, N32, IF(M33=".",".",IF(M33&lt;22.5,"N",IF(M33&lt;67.5,"NE",IF(M33&lt;112.5,"E",IF(M33&lt;157.5,"SE",IF(M33&lt;202.5,"S",IF(M33&lt;247.5,"SW",IF(M33&lt;292.5,"W",IF(M33&lt;337.5,"NW","N"))))))))))</f>
        <v>SE</v>
      </c>
      <c r="O33" t="str">
        <f t="shared" si="4"/>
        <v>.</v>
      </c>
      <c r="P33" t="str">
        <f t="shared" si="18"/>
        <v>.</v>
      </c>
      <c r="Q33" s="8">
        <f t="shared" si="5"/>
        <v>0</v>
      </c>
      <c r="R33" s="8">
        <f t="shared" si="6"/>
        <v>58.818766197986008</v>
      </c>
      <c r="S33" s="8">
        <v>1</v>
      </c>
      <c r="T33" s="8" t="s">
        <v>4</v>
      </c>
      <c r="U33" s="8" t="str">
        <f t="shared" si="17"/>
        <v>.</v>
      </c>
      <c r="V33" s="3" t="s">
        <v>6</v>
      </c>
      <c r="W33" s="3">
        <v>5.3</v>
      </c>
      <c r="X33" s="3" t="s">
        <v>43</v>
      </c>
      <c r="Y33" s="14">
        <v>0</v>
      </c>
      <c r="Z33" s="14">
        <v>0</v>
      </c>
      <c r="AA33" s="14">
        <v>1</v>
      </c>
      <c r="AB33" s="14" t="str">
        <f t="shared" si="19"/>
        <v>.</v>
      </c>
      <c r="AC33" s="3" t="s">
        <v>257</v>
      </c>
      <c r="AD33" s="9">
        <v>0</v>
      </c>
      <c r="AE33">
        <f t="shared" si="8"/>
        <v>0</v>
      </c>
      <c r="AF33">
        <f t="shared" si="9"/>
        <v>0</v>
      </c>
      <c r="AG33">
        <f t="shared" si="15"/>
        <v>1</v>
      </c>
      <c r="AH33">
        <f t="shared" si="10"/>
        <v>0</v>
      </c>
      <c r="AI33">
        <f t="shared" si="11"/>
        <v>19.929066472894117</v>
      </c>
      <c r="AJ33">
        <f t="shared" si="12"/>
        <v>-74.376288624258251</v>
      </c>
      <c r="AK33">
        <f t="shared" si="13"/>
        <v>0</v>
      </c>
      <c r="AL33" s="3">
        <v>77</v>
      </c>
      <c r="AM33" s="14">
        <f t="shared" si="14"/>
        <v>23.4696</v>
      </c>
      <c r="AN33" s="3">
        <v>2.8797932657906435</v>
      </c>
    </row>
    <row r="34" spans="1:40" ht="15.75" customHeight="1" thickBot="1" x14ac:dyDescent="0.25">
      <c r="A34" s="5">
        <v>42569</v>
      </c>
      <c r="B34" s="3">
        <v>4</v>
      </c>
      <c r="C34" s="7" t="s">
        <v>358</v>
      </c>
      <c r="D34" s="6">
        <v>0.75347222222222221</v>
      </c>
      <c r="E34" s="13">
        <v>18</v>
      </c>
      <c r="F34" s="13">
        <f t="shared" si="0"/>
        <v>599.00000000000011</v>
      </c>
      <c r="G34" s="3">
        <v>34.799999999999997</v>
      </c>
      <c r="H34" s="3" t="s">
        <v>365</v>
      </c>
      <c r="I34" s="3">
        <v>29.2</v>
      </c>
      <c r="J34" t="str">
        <f t="shared" si="1"/>
        <v>.</v>
      </c>
      <c r="K34" t="str">
        <f t="shared" si="2"/>
        <v>.</v>
      </c>
      <c r="L34" t="str">
        <f t="shared" si="16"/>
        <v>.</v>
      </c>
      <c r="M34" s="3">
        <v>165</v>
      </c>
      <c r="N34" t="str">
        <f>IF(B34=B33, N33, IF(M34=".",".",IF(M34&lt;22.5,"N",IF(M34&lt;67.5,"NE",IF(M34&lt;112.5,"E",IF(M34&lt;157.5,"SE",IF(M34&lt;202.5,"S",IF(M34&lt;247.5,"SW",IF(M34&lt;292.5,"W",IF(M34&lt;337.5,"NW","N"))))))))))</f>
        <v>SE</v>
      </c>
      <c r="O34" t="str">
        <f t="shared" si="4"/>
        <v>.</v>
      </c>
      <c r="P34" t="str">
        <f t="shared" si="18"/>
        <v>.</v>
      </c>
      <c r="Q34" s="8">
        <f t="shared" ref="Q34:Q65" si="20">IF(AN34=".",".",IF(B34=B33,SQRT((AI34-AI33)^2+(AJ34-AJ33)^2),0))</f>
        <v>0</v>
      </c>
      <c r="R34" s="8">
        <f t="shared" ref="R34:R65" si="21">IF(AN34=".",".",IF(B34=B33,Q34+R33,0))</f>
        <v>58.818766197986008</v>
      </c>
      <c r="S34" s="8">
        <v>1</v>
      </c>
      <c r="T34" s="8">
        <f>SQRT((AJ34-AJ24)^2+(AI34-AI24)^2)</f>
        <v>28.49458501024316</v>
      </c>
      <c r="U34" s="8">
        <f t="shared" si="17"/>
        <v>2.0642085567079498</v>
      </c>
      <c r="V34" s="3" t="s">
        <v>6</v>
      </c>
      <c r="W34" s="3">
        <v>2.7</v>
      </c>
      <c r="X34" s="3" t="s">
        <v>43</v>
      </c>
      <c r="Y34" s="14">
        <v>0</v>
      </c>
      <c r="Z34" s="14">
        <v>0</v>
      </c>
      <c r="AA34" s="14">
        <v>1</v>
      </c>
      <c r="AB34" s="14" t="str">
        <f t="shared" si="19"/>
        <v>.</v>
      </c>
      <c r="AC34" s="3" t="s">
        <v>257</v>
      </c>
      <c r="AD34" s="9">
        <v>0</v>
      </c>
      <c r="AE34">
        <f t="shared" si="8"/>
        <v>0</v>
      </c>
      <c r="AF34">
        <f t="shared" si="9"/>
        <v>0</v>
      </c>
      <c r="AG34">
        <f t="shared" si="15"/>
        <v>1</v>
      </c>
      <c r="AH34">
        <f t="shared" si="10"/>
        <v>0</v>
      </c>
      <c r="AI34">
        <f t="shared" si="11"/>
        <v>19.929066472894117</v>
      </c>
      <c r="AJ34">
        <f t="shared" si="12"/>
        <v>-74.376288624258251</v>
      </c>
      <c r="AK34">
        <f t="shared" si="13"/>
        <v>0</v>
      </c>
      <c r="AL34" s="3">
        <v>77</v>
      </c>
      <c r="AM34" s="14">
        <f t="shared" si="14"/>
        <v>23.4696</v>
      </c>
      <c r="AN34" s="3">
        <v>2.8797932657906435</v>
      </c>
    </row>
    <row r="35" spans="1:40" ht="15.75" customHeight="1" thickBot="1" x14ac:dyDescent="0.25">
      <c r="A35" s="5">
        <v>42569</v>
      </c>
      <c r="B35" s="3">
        <v>5</v>
      </c>
      <c r="C35" s="7" t="s">
        <v>358</v>
      </c>
      <c r="D35" s="6">
        <v>0.34097222222222223</v>
      </c>
      <c r="E35" s="13">
        <v>8</v>
      </c>
      <c r="F35" s="13">
        <f t="shared" si="0"/>
        <v>0</v>
      </c>
      <c r="G35" s="3">
        <v>23.4</v>
      </c>
      <c r="H35" s="3" t="s">
        <v>365</v>
      </c>
      <c r="I35" s="3">
        <v>24.4</v>
      </c>
      <c r="J35" t="str">
        <f t="shared" si="1"/>
        <v>.</v>
      </c>
      <c r="K35" t="str">
        <f t="shared" si="2"/>
        <v>.</v>
      </c>
      <c r="L35" t="str">
        <f t="shared" si="16"/>
        <v>.</v>
      </c>
      <c r="M35" s="3">
        <v>222</v>
      </c>
      <c r="N35" t="str">
        <f>IF(B35=B35, N34, IF(M35=".",".",IF(M35&lt;22.5,"N",IF(M35&lt;67.5,"NE",IF(M35&lt;112.5,"E",IF(M35&lt;157.5,"SE",IF(M35&lt;202.5,"S",IF(M35&lt;247.5,"SW",IF(M35&lt;292.5,"W",IF(M35&lt;337.5,"NW","N"))))))))))</f>
        <v>SE</v>
      </c>
      <c r="O35" t="str">
        <f t="shared" si="4"/>
        <v>.</v>
      </c>
      <c r="P35" t="str">
        <f t="shared" si="18"/>
        <v>.</v>
      </c>
      <c r="Q35" s="8">
        <f t="shared" si="20"/>
        <v>0</v>
      </c>
      <c r="R35" s="8">
        <f t="shared" si="21"/>
        <v>0</v>
      </c>
      <c r="S35" s="8">
        <v>1</v>
      </c>
      <c r="T35" s="8" t="s">
        <v>4</v>
      </c>
      <c r="U35" s="8" t="str">
        <f t="shared" si="17"/>
        <v>.</v>
      </c>
      <c r="V35" s="3" t="s">
        <v>128</v>
      </c>
      <c r="W35" s="3">
        <v>3.1</v>
      </c>
      <c r="X35" s="3" t="s">
        <v>4</v>
      </c>
      <c r="Y35" s="14">
        <v>2</v>
      </c>
      <c r="Z35" s="14">
        <v>1</v>
      </c>
      <c r="AA35" s="14">
        <v>0</v>
      </c>
      <c r="AB35" s="14">
        <f t="shared" si="19"/>
        <v>0</v>
      </c>
      <c r="AC35" s="3" t="s">
        <v>258</v>
      </c>
      <c r="AD35" s="9">
        <v>0</v>
      </c>
      <c r="AE35" t="str">
        <f t="shared" si="8"/>
        <v>.</v>
      </c>
      <c r="AF35" t="str">
        <f t="shared" si="9"/>
        <v>.</v>
      </c>
      <c r="AG35" t="str">
        <f t="shared" si="15"/>
        <v>.</v>
      </c>
      <c r="AH35" t="str">
        <f t="shared" si="10"/>
        <v>.</v>
      </c>
      <c r="AI35">
        <f t="shared" si="11"/>
        <v>-66.913060635885827</v>
      </c>
      <c r="AJ35">
        <f t="shared" si="12"/>
        <v>-74.314482547739431</v>
      </c>
      <c r="AK35" t="str">
        <f t="shared" si="13"/>
        <v>.</v>
      </c>
      <c r="AL35" s="3">
        <v>100</v>
      </c>
      <c r="AM35" s="14">
        <f t="shared" si="14"/>
        <v>30.48</v>
      </c>
      <c r="AN35" s="3">
        <v>3.8746309394274117</v>
      </c>
    </row>
    <row r="36" spans="1:40" ht="15.75" customHeight="1" thickBot="1" x14ac:dyDescent="0.25">
      <c r="A36" s="5">
        <v>42569</v>
      </c>
      <c r="B36" s="3">
        <v>5</v>
      </c>
      <c r="C36" s="7" t="s">
        <v>358</v>
      </c>
      <c r="D36" s="6">
        <v>0.3756944444444445</v>
      </c>
      <c r="E36" s="13">
        <v>9</v>
      </c>
      <c r="F36" s="13">
        <f t="shared" si="0"/>
        <v>50.000000000000064</v>
      </c>
      <c r="G36" s="3">
        <v>28.4</v>
      </c>
      <c r="H36" s="3" t="s">
        <v>365</v>
      </c>
      <c r="I36" s="3">
        <v>26</v>
      </c>
      <c r="J36" t="str">
        <f t="shared" si="1"/>
        <v>.</v>
      </c>
      <c r="K36" t="str">
        <f t="shared" si="2"/>
        <v>.</v>
      </c>
      <c r="L36" t="str">
        <f t="shared" si="16"/>
        <v>.</v>
      </c>
      <c r="M36" s="3">
        <v>222</v>
      </c>
      <c r="N36" t="str">
        <f>IF(B36=B35, N35, IF(M36=".",".",IF(M36&lt;22.5,"N",IF(M36&lt;67.5,"NE",IF(M36&lt;112.5,"E",IF(M36&lt;157.5,"SE",IF(M36&lt;202.5,"S",IF(M36&lt;247.5,"SW",IF(M36&lt;292.5,"W",IF(M36&lt;337.5,"NW","N"))))))))))</f>
        <v>SE</v>
      </c>
      <c r="O36" t="str">
        <f t="shared" si="4"/>
        <v>.</v>
      </c>
      <c r="P36" t="str">
        <f t="shared" si="18"/>
        <v>.</v>
      </c>
      <c r="Q36" s="8">
        <f t="shared" si="20"/>
        <v>0</v>
      </c>
      <c r="R36" s="8">
        <f t="shared" si="21"/>
        <v>0</v>
      </c>
      <c r="S36" s="8">
        <v>1</v>
      </c>
      <c r="T36" s="8" t="s">
        <v>4</v>
      </c>
      <c r="U36" s="8" t="str">
        <f t="shared" si="17"/>
        <v>.</v>
      </c>
      <c r="V36" s="3" t="s">
        <v>6</v>
      </c>
      <c r="W36" s="3">
        <v>2.2000000000000002</v>
      </c>
      <c r="X36" s="3" t="s">
        <v>6</v>
      </c>
      <c r="Y36" s="14">
        <v>2</v>
      </c>
      <c r="Z36" s="14">
        <v>1</v>
      </c>
      <c r="AA36" s="14">
        <v>0</v>
      </c>
      <c r="AB36" s="14">
        <f t="shared" si="19"/>
        <v>0</v>
      </c>
      <c r="AC36" s="3" t="s">
        <v>258</v>
      </c>
      <c r="AD36" s="9">
        <v>0</v>
      </c>
      <c r="AE36">
        <f t="shared" si="8"/>
        <v>0</v>
      </c>
      <c r="AF36">
        <f t="shared" si="9"/>
        <v>0</v>
      </c>
      <c r="AG36">
        <f t="shared" si="15"/>
        <v>1</v>
      </c>
      <c r="AH36">
        <f t="shared" si="10"/>
        <v>0</v>
      </c>
      <c r="AI36">
        <f t="shared" si="11"/>
        <v>-66.913060635885827</v>
      </c>
      <c r="AJ36">
        <f t="shared" si="12"/>
        <v>-74.314482547739431</v>
      </c>
      <c r="AK36">
        <f t="shared" si="13"/>
        <v>0</v>
      </c>
      <c r="AL36" s="3">
        <v>100</v>
      </c>
      <c r="AM36" s="14">
        <f t="shared" si="14"/>
        <v>30.48</v>
      </c>
      <c r="AN36" s="3">
        <v>3.8746309394274117</v>
      </c>
    </row>
    <row r="37" spans="1:40" ht="15.75" customHeight="1" thickBot="1" x14ac:dyDescent="0.25">
      <c r="A37" s="5">
        <v>42569</v>
      </c>
      <c r="B37" s="3">
        <v>5</v>
      </c>
      <c r="C37" s="7" t="s">
        <v>358</v>
      </c>
      <c r="D37" s="6">
        <v>0.41736111111111113</v>
      </c>
      <c r="E37" s="13">
        <v>10</v>
      </c>
      <c r="F37" s="13">
        <f t="shared" si="0"/>
        <v>110</v>
      </c>
      <c r="G37" s="3">
        <v>25.6</v>
      </c>
      <c r="H37" s="3" t="s">
        <v>366</v>
      </c>
      <c r="I37" s="3">
        <v>25.5</v>
      </c>
      <c r="J37" t="str">
        <f t="shared" si="1"/>
        <v>.</v>
      </c>
      <c r="K37" t="str">
        <f t="shared" si="2"/>
        <v>.</v>
      </c>
      <c r="L37" t="str">
        <f t="shared" si="16"/>
        <v>.</v>
      </c>
      <c r="M37" s="3">
        <v>222</v>
      </c>
      <c r="N37" t="str">
        <f>IF(B37=B37, N36, IF(M37=".",".",IF(M37&lt;22.5,"N",IF(M37&lt;67.5,"NE",IF(M37&lt;112.5,"E",IF(M37&lt;157.5,"SE",IF(M37&lt;202.5,"S",IF(M37&lt;247.5,"SW",IF(M37&lt;292.5,"W",IF(M37&lt;337.5,"NW","N"))))))))))</f>
        <v>SE</v>
      </c>
      <c r="O37" t="str">
        <f t="shared" si="4"/>
        <v>.</v>
      </c>
      <c r="P37" t="str">
        <f t="shared" si="18"/>
        <v>.</v>
      </c>
      <c r="Q37" s="8">
        <f t="shared" si="20"/>
        <v>0</v>
      </c>
      <c r="R37" s="8">
        <f t="shared" si="21"/>
        <v>0</v>
      </c>
      <c r="S37" s="8">
        <v>1</v>
      </c>
      <c r="T37" s="8" t="s">
        <v>4</v>
      </c>
      <c r="U37" s="8" t="str">
        <f t="shared" si="17"/>
        <v>.</v>
      </c>
      <c r="V37" s="3" t="s">
        <v>62</v>
      </c>
      <c r="W37" s="3">
        <v>2.2000000000000002</v>
      </c>
      <c r="X37" s="3" t="s">
        <v>63</v>
      </c>
      <c r="Y37" s="14">
        <v>2</v>
      </c>
      <c r="Z37" s="14">
        <v>1</v>
      </c>
      <c r="AA37" s="14">
        <v>0</v>
      </c>
      <c r="AB37" s="14">
        <f t="shared" si="19"/>
        <v>0</v>
      </c>
      <c r="AC37" s="3" t="s">
        <v>258</v>
      </c>
      <c r="AD37" s="9">
        <v>0</v>
      </c>
      <c r="AE37">
        <f t="shared" si="8"/>
        <v>0</v>
      </c>
      <c r="AF37">
        <f t="shared" si="9"/>
        <v>0</v>
      </c>
      <c r="AG37">
        <f t="shared" si="15"/>
        <v>1</v>
      </c>
      <c r="AH37">
        <f t="shared" si="10"/>
        <v>0</v>
      </c>
      <c r="AI37">
        <f t="shared" si="11"/>
        <v>-66.913060635885827</v>
      </c>
      <c r="AJ37">
        <f t="shared" si="12"/>
        <v>-74.314482547739431</v>
      </c>
      <c r="AK37">
        <f t="shared" si="13"/>
        <v>0</v>
      </c>
      <c r="AL37" s="3">
        <v>100</v>
      </c>
      <c r="AM37" s="14">
        <f t="shared" si="14"/>
        <v>30.48</v>
      </c>
      <c r="AN37" s="3">
        <v>3.8746309394274117</v>
      </c>
    </row>
    <row r="38" spans="1:40" ht="15.75" customHeight="1" thickBot="1" x14ac:dyDescent="0.25">
      <c r="A38" s="5">
        <v>42569</v>
      </c>
      <c r="B38" s="3">
        <v>5</v>
      </c>
      <c r="C38" s="7" t="s">
        <v>358</v>
      </c>
      <c r="D38" s="6">
        <v>0.45763888888888887</v>
      </c>
      <c r="E38" s="13">
        <v>11</v>
      </c>
      <c r="F38" s="13">
        <f t="shared" si="0"/>
        <v>167.99999999999994</v>
      </c>
      <c r="G38" s="3">
        <v>28.1</v>
      </c>
      <c r="H38" s="3" t="s">
        <v>365</v>
      </c>
      <c r="I38" s="3">
        <v>30.3</v>
      </c>
      <c r="J38" t="str">
        <f t="shared" si="1"/>
        <v>.</v>
      </c>
      <c r="K38" t="str">
        <f t="shared" si="2"/>
        <v>.</v>
      </c>
      <c r="L38" t="str">
        <f t="shared" si="16"/>
        <v>.</v>
      </c>
      <c r="M38" s="3">
        <v>222</v>
      </c>
      <c r="N38" t="str">
        <f>IF(B38=B37, N37, IF(M38=".",".",IF(M38&lt;22.5,"N",IF(M38&lt;67.5,"NE",IF(M38&lt;112.5,"E",IF(M38&lt;157.5,"SE",IF(M38&lt;202.5,"S",IF(M38&lt;247.5,"SW",IF(M38&lt;292.5,"W",IF(M38&lt;337.5,"NW","N"))))))))))</f>
        <v>SE</v>
      </c>
      <c r="O38" t="str">
        <f t="shared" si="4"/>
        <v>.</v>
      </c>
      <c r="P38" t="str">
        <f t="shared" si="18"/>
        <v>.</v>
      </c>
      <c r="Q38" s="8">
        <f t="shared" si="20"/>
        <v>0</v>
      </c>
      <c r="R38" s="8">
        <f t="shared" si="21"/>
        <v>0</v>
      </c>
      <c r="S38" s="8">
        <v>1</v>
      </c>
      <c r="T38" s="8" t="s">
        <v>4</v>
      </c>
      <c r="U38" s="8" t="str">
        <f t="shared" si="17"/>
        <v>.</v>
      </c>
      <c r="V38" s="3" t="s">
        <v>4</v>
      </c>
      <c r="W38" s="3">
        <v>2</v>
      </c>
      <c r="X38" s="3" t="s">
        <v>95</v>
      </c>
      <c r="Y38" s="14">
        <v>2</v>
      </c>
      <c r="Z38" s="14">
        <v>1</v>
      </c>
      <c r="AA38" s="14">
        <v>0</v>
      </c>
      <c r="AB38" s="14">
        <f t="shared" si="19"/>
        <v>0</v>
      </c>
      <c r="AC38" s="3" t="s">
        <v>258</v>
      </c>
      <c r="AD38" s="9">
        <v>0</v>
      </c>
      <c r="AE38">
        <f t="shared" si="8"/>
        <v>0</v>
      </c>
      <c r="AF38">
        <f t="shared" si="9"/>
        <v>0</v>
      </c>
      <c r="AG38">
        <f t="shared" si="15"/>
        <v>1</v>
      </c>
      <c r="AH38">
        <f t="shared" si="10"/>
        <v>0</v>
      </c>
      <c r="AI38">
        <f t="shared" si="11"/>
        <v>-66.913060635885827</v>
      </c>
      <c r="AJ38">
        <f t="shared" si="12"/>
        <v>-74.314482547739431</v>
      </c>
      <c r="AK38">
        <f t="shared" si="13"/>
        <v>0</v>
      </c>
      <c r="AL38" s="3">
        <v>100</v>
      </c>
      <c r="AM38" s="14">
        <f t="shared" si="14"/>
        <v>30.48</v>
      </c>
      <c r="AN38" s="3">
        <v>3.8746309394274117</v>
      </c>
    </row>
    <row r="39" spans="1:40" ht="15.75" customHeight="1" thickBot="1" x14ac:dyDescent="0.25">
      <c r="A39" s="5">
        <v>42569</v>
      </c>
      <c r="B39" s="3">
        <v>5</v>
      </c>
      <c r="C39" s="7" t="s">
        <v>358</v>
      </c>
      <c r="D39" s="6">
        <v>0.5</v>
      </c>
      <c r="E39" s="13">
        <v>12</v>
      </c>
      <c r="F39" s="13">
        <f t="shared" si="0"/>
        <v>228.99999999999997</v>
      </c>
      <c r="G39" s="3">
        <v>31.1</v>
      </c>
      <c r="H39" s="3" t="s">
        <v>365</v>
      </c>
      <c r="I39" s="3">
        <v>29.6</v>
      </c>
      <c r="J39" t="str">
        <f t="shared" si="1"/>
        <v>.</v>
      </c>
      <c r="K39" t="str">
        <f t="shared" si="2"/>
        <v>.</v>
      </c>
      <c r="L39" t="str">
        <f t="shared" si="16"/>
        <v>.</v>
      </c>
      <c r="M39" s="3">
        <v>222</v>
      </c>
      <c r="N39" t="str">
        <f>IF(B39=B39, N38, IF(M39=".",".",IF(M39&lt;22.5,"N",IF(M39&lt;67.5,"NE",IF(M39&lt;112.5,"E",IF(M39&lt;157.5,"SE",IF(M39&lt;202.5,"S",IF(M39&lt;247.5,"SW",IF(M39&lt;292.5,"W",IF(M39&lt;337.5,"NW","N"))))))))))</f>
        <v>SE</v>
      </c>
      <c r="O39" t="str">
        <f t="shared" si="4"/>
        <v>.</v>
      </c>
      <c r="P39" t="str">
        <f t="shared" si="18"/>
        <v>.</v>
      </c>
      <c r="Q39" s="8">
        <f t="shared" si="20"/>
        <v>0</v>
      </c>
      <c r="R39" s="8">
        <f t="shared" si="21"/>
        <v>0</v>
      </c>
      <c r="S39" s="8">
        <v>1</v>
      </c>
      <c r="T39" s="8" t="s">
        <v>4</v>
      </c>
      <c r="U39" s="8" t="str">
        <f t="shared" si="17"/>
        <v>.</v>
      </c>
      <c r="V39" s="3" t="s">
        <v>4</v>
      </c>
      <c r="W39" s="3">
        <v>2.8</v>
      </c>
      <c r="X39" s="3" t="s">
        <v>101</v>
      </c>
      <c r="Y39" s="14">
        <v>2</v>
      </c>
      <c r="Z39" s="14">
        <v>1</v>
      </c>
      <c r="AA39" s="14">
        <v>0</v>
      </c>
      <c r="AB39" s="14">
        <f t="shared" si="19"/>
        <v>0</v>
      </c>
      <c r="AC39" s="3" t="s">
        <v>258</v>
      </c>
      <c r="AD39" s="9">
        <v>0</v>
      </c>
      <c r="AE39">
        <f t="shared" si="8"/>
        <v>0</v>
      </c>
      <c r="AF39">
        <f t="shared" si="9"/>
        <v>0</v>
      </c>
      <c r="AG39">
        <f t="shared" si="15"/>
        <v>1</v>
      </c>
      <c r="AH39">
        <f t="shared" si="10"/>
        <v>0</v>
      </c>
      <c r="AI39">
        <f t="shared" si="11"/>
        <v>-66.913060635885827</v>
      </c>
      <c r="AJ39">
        <f t="shared" si="12"/>
        <v>-74.314482547739431</v>
      </c>
      <c r="AK39">
        <f t="shared" si="13"/>
        <v>0</v>
      </c>
      <c r="AL39" s="3">
        <v>100</v>
      </c>
      <c r="AM39" s="14">
        <f t="shared" si="14"/>
        <v>30.48</v>
      </c>
      <c r="AN39" s="3">
        <v>3.8746309394274117</v>
      </c>
    </row>
    <row r="40" spans="1:40" ht="15.75" customHeight="1" thickBot="1" x14ac:dyDescent="0.25">
      <c r="A40" s="5">
        <v>42569</v>
      </c>
      <c r="B40" s="3">
        <v>5</v>
      </c>
      <c r="C40" s="7" t="s">
        <v>358</v>
      </c>
      <c r="D40" s="6">
        <v>0.54513888888888895</v>
      </c>
      <c r="E40" s="13">
        <v>13</v>
      </c>
      <c r="F40" s="13">
        <f t="shared" si="0"/>
        <v>294.00000000000006</v>
      </c>
      <c r="G40" s="3">
        <v>27.7</v>
      </c>
      <c r="H40" s="3" t="s">
        <v>365</v>
      </c>
      <c r="I40" s="3">
        <v>30.3</v>
      </c>
      <c r="J40" t="str">
        <f t="shared" si="1"/>
        <v>.</v>
      </c>
      <c r="K40" t="str">
        <f t="shared" si="2"/>
        <v>.</v>
      </c>
      <c r="L40" t="str">
        <f t="shared" si="16"/>
        <v>.</v>
      </c>
      <c r="M40" s="3">
        <v>222</v>
      </c>
      <c r="N40" t="str">
        <f>IF(B40=B39, N39, IF(M40=".",".",IF(M40&lt;22.5,"N",IF(M40&lt;67.5,"NE",IF(M40&lt;112.5,"E",IF(M40&lt;157.5,"SE",IF(M40&lt;202.5,"S",IF(M40&lt;247.5,"SW",IF(M40&lt;292.5,"W",IF(M40&lt;337.5,"NW","N"))))))))))</f>
        <v>SE</v>
      </c>
      <c r="O40" t="str">
        <f t="shared" si="4"/>
        <v>.</v>
      </c>
      <c r="P40" t="str">
        <f t="shared" si="18"/>
        <v>.</v>
      </c>
      <c r="Q40" s="8">
        <f t="shared" si="20"/>
        <v>0</v>
      </c>
      <c r="R40" s="8">
        <f t="shared" si="21"/>
        <v>0</v>
      </c>
      <c r="S40" s="8">
        <v>1</v>
      </c>
      <c r="T40" s="8" t="s">
        <v>4</v>
      </c>
      <c r="U40" s="8" t="str">
        <f t="shared" si="17"/>
        <v>.</v>
      </c>
      <c r="V40" s="3" t="s">
        <v>6</v>
      </c>
      <c r="W40" s="3">
        <v>0.7</v>
      </c>
      <c r="X40" s="3" t="s">
        <v>195</v>
      </c>
      <c r="Y40" s="14">
        <v>2</v>
      </c>
      <c r="Z40" s="14">
        <v>1</v>
      </c>
      <c r="AA40" s="14">
        <v>0</v>
      </c>
      <c r="AB40" s="14">
        <f t="shared" si="19"/>
        <v>0</v>
      </c>
      <c r="AC40" s="3" t="s">
        <v>258</v>
      </c>
      <c r="AD40" s="9">
        <v>0</v>
      </c>
      <c r="AE40">
        <f t="shared" si="8"/>
        <v>0</v>
      </c>
      <c r="AF40">
        <f t="shared" si="9"/>
        <v>0</v>
      </c>
      <c r="AG40">
        <f t="shared" si="15"/>
        <v>1</v>
      </c>
      <c r="AH40">
        <f t="shared" si="10"/>
        <v>0</v>
      </c>
      <c r="AI40">
        <f t="shared" si="11"/>
        <v>-66.913060635885827</v>
      </c>
      <c r="AJ40">
        <f t="shared" si="12"/>
        <v>-74.314482547739431</v>
      </c>
      <c r="AK40">
        <f t="shared" si="13"/>
        <v>0</v>
      </c>
      <c r="AL40" s="3">
        <v>100</v>
      </c>
      <c r="AM40" s="14">
        <f t="shared" si="14"/>
        <v>30.48</v>
      </c>
      <c r="AN40" s="3">
        <v>3.8746309394274117</v>
      </c>
    </row>
    <row r="41" spans="1:40" ht="15.75" customHeight="1" thickBot="1" x14ac:dyDescent="0.25">
      <c r="A41" s="5">
        <v>42569</v>
      </c>
      <c r="B41" s="3">
        <v>5</v>
      </c>
      <c r="C41" s="7" t="s">
        <v>358</v>
      </c>
      <c r="D41" s="6">
        <v>0.58333333333333337</v>
      </c>
      <c r="E41" s="13">
        <v>14</v>
      </c>
      <c r="F41" s="13">
        <f t="shared" si="0"/>
        <v>349</v>
      </c>
      <c r="G41" s="3">
        <v>32.200000000000003</v>
      </c>
      <c r="H41" s="3" t="s">
        <v>365</v>
      </c>
      <c r="I41" s="3">
        <v>27.3</v>
      </c>
      <c r="J41" t="str">
        <f t="shared" si="1"/>
        <v>.</v>
      </c>
      <c r="K41" t="str">
        <f t="shared" si="2"/>
        <v>.</v>
      </c>
      <c r="L41" t="str">
        <f t="shared" si="16"/>
        <v>.</v>
      </c>
      <c r="M41" s="3">
        <v>222</v>
      </c>
      <c r="N41" t="str">
        <f>IF(B41=B41, N40, IF(M41=".",".",IF(M41&lt;22.5,"N",IF(M41&lt;67.5,"NE",IF(M41&lt;112.5,"E",IF(M41&lt;157.5,"SE",IF(M41&lt;202.5,"S",IF(M41&lt;247.5,"SW",IF(M41&lt;292.5,"W",IF(M41&lt;337.5,"NW","N"))))))))))</f>
        <v>SE</v>
      </c>
      <c r="O41" t="str">
        <f t="shared" si="4"/>
        <v>.</v>
      </c>
      <c r="P41" t="str">
        <f t="shared" si="18"/>
        <v>.</v>
      </c>
      <c r="Q41" s="8">
        <f t="shared" si="20"/>
        <v>0</v>
      </c>
      <c r="R41" s="8">
        <f t="shared" si="21"/>
        <v>0</v>
      </c>
      <c r="S41" s="8">
        <v>1</v>
      </c>
      <c r="T41" s="8" t="s">
        <v>4</v>
      </c>
      <c r="U41" s="8" t="str">
        <f t="shared" si="17"/>
        <v>.</v>
      </c>
      <c r="V41" s="3" t="s">
        <v>6</v>
      </c>
      <c r="W41" s="3">
        <v>4.4000000000000004</v>
      </c>
      <c r="X41" s="3" t="s">
        <v>195</v>
      </c>
      <c r="Y41" s="14">
        <v>2</v>
      </c>
      <c r="Z41" s="14">
        <v>1</v>
      </c>
      <c r="AA41" s="14">
        <v>0</v>
      </c>
      <c r="AB41" s="14">
        <f t="shared" si="19"/>
        <v>0</v>
      </c>
      <c r="AC41" s="3" t="s">
        <v>258</v>
      </c>
      <c r="AD41" s="9">
        <v>0</v>
      </c>
      <c r="AE41">
        <f t="shared" si="8"/>
        <v>0</v>
      </c>
      <c r="AF41">
        <f t="shared" si="9"/>
        <v>0</v>
      </c>
      <c r="AG41">
        <f t="shared" si="15"/>
        <v>1</v>
      </c>
      <c r="AH41">
        <f t="shared" si="10"/>
        <v>0</v>
      </c>
      <c r="AI41">
        <f t="shared" si="11"/>
        <v>-66.913060635885827</v>
      </c>
      <c r="AJ41">
        <f t="shared" si="12"/>
        <v>-74.314482547739431</v>
      </c>
      <c r="AK41">
        <f t="shared" si="13"/>
        <v>0</v>
      </c>
      <c r="AL41" s="3">
        <v>100</v>
      </c>
      <c r="AM41" s="14">
        <f t="shared" si="14"/>
        <v>30.48</v>
      </c>
      <c r="AN41" s="3">
        <v>3.8746309394274117</v>
      </c>
    </row>
    <row r="42" spans="1:40" ht="15.75" customHeight="1" thickBot="1" x14ac:dyDescent="0.25">
      <c r="A42" s="5">
        <v>42569</v>
      </c>
      <c r="B42" s="3">
        <v>5</v>
      </c>
      <c r="C42" s="7" t="s">
        <v>358</v>
      </c>
      <c r="D42" s="6">
        <v>0.625</v>
      </c>
      <c r="E42" s="13">
        <v>15</v>
      </c>
      <c r="F42" s="13">
        <f t="shared" si="0"/>
        <v>408.99999999999994</v>
      </c>
      <c r="G42" s="3">
        <v>30.4</v>
      </c>
      <c r="H42" s="3" t="s">
        <v>365</v>
      </c>
      <c r="I42" s="3">
        <v>27.9</v>
      </c>
      <c r="J42" t="str">
        <f t="shared" si="1"/>
        <v>.</v>
      </c>
      <c r="K42" t="str">
        <f t="shared" si="2"/>
        <v>.</v>
      </c>
      <c r="L42" t="str">
        <f t="shared" si="16"/>
        <v>.</v>
      </c>
      <c r="M42" s="3">
        <v>222</v>
      </c>
      <c r="N42" t="str">
        <f>IF(B42=B41, N41, IF(M42=".",".",IF(M42&lt;22.5,"N",IF(M42&lt;67.5,"NE",IF(M42&lt;112.5,"E",IF(M42&lt;157.5,"SE",IF(M42&lt;202.5,"S",IF(M42&lt;247.5,"SW",IF(M42&lt;292.5,"W",IF(M42&lt;337.5,"NW","N"))))))))))</f>
        <v>SE</v>
      </c>
      <c r="O42" t="str">
        <f t="shared" si="4"/>
        <v>.</v>
      </c>
      <c r="P42" t="str">
        <f t="shared" si="18"/>
        <v>.</v>
      </c>
      <c r="Q42" s="8">
        <f t="shared" si="20"/>
        <v>0</v>
      </c>
      <c r="R42" s="8">
        <f t="shared" si="21"/>
        <v>0</v>
      </c>
      <c r="S42" s="8">
        <v>1</v>
      </c>
      <c r="T42" s="8" t="s">
        <v>4</v>
      </c>
      <c r="U42" s="8" t="str">
        <f t="shared" si="17"/>
        <v>.</v>
      </c>
      <c r="V42" s="3" t="s">
        <v>6</v>
      </c>
      <c r="W42" s="3">
        <v>5.5</v>
      </c>
      <c r="X42" s="3" t="s">
        <v>204</v>
      </c>
      <c r="Y42" s="14">
        <v>2</v>
      </c>
      <c r="Z42" s="14">
        <v>1</v>
      </c>
      <c r="AA42" s="14">
        <v>0</v>
      </c>
      <c r="AB42" s="14">
        <f t="shared" si="19"/>
        <v>0</v>
      </c>
      <c r="AC42" s="3" t="s">
        <v>258</v>
      </c>
      <c r="AD42" s="9">
        <v>0</v>
      </c>
      <c r="AE42">
        <f t="shared" si="8"/>
        <v>0</v>
      </c>
      <c r="AF42">
        <f t="shared" si="9"/>
        <v>0</v>
      </c>
      <c r="AG42">
        <f t="shared" si="15"/>
        <v>1</v>
      </c>
      <c r="AH42">
        <f t="shared" si="10"/>
        <v>0</v>
      </c>
      <c r="AI42">
        <f t="shared" si="11"/>
        <v>-66.913060635885827</v>
      </c>
      <c r="AJ42">
        <f t="shared" si="12"/>
        <v>-74.314482547739431</v>
      </c>
      <c r="AK42">
        <f t="shared" si="13"/>
        <v>0</v>
      </c>
      <c r="AL42" s="3">
        <v>100</v>
      </c>
      <c r="AM42" s="14">
        <f t="shared" si="14"/>
        <v>30.48</v>
      </c>
      <c r="AN42" s="3">
        <v>3.8746309394274117</v>
      </c>
    </row>
    <row r="43" spans="1:40" ht="15.75" customHeight="1" thickBot="1" x14ac:dyDescent="0.25">
      <c r="A43" s="5">
        <v>42569</v>
      </c>
      <c r="B43" s="3">
        <v>5</v>
      </c>
      <c r="C43" s="7" t="s">
        <v>358</v>
      </c>
      <c r="D43" s="6">
        <v>0.6645833333333333</v>
      </c>
      <c r="E43" s="13">
        <v>16</v>
      </c>
      <c r="F43" s="13">
        <f t="shared" si="0"/>
        <v>465.99999999999989</v>
      </c>
      <c r="G43" s="3">
        <v>30.7</v>
      </c>
      <c r="H43" s="3" t="s">
        <v>365</v>
      </c>
      <c r="I43" s="3">
        <v>29.3</v>
      </c>
      <c r="J43" t="str">
        <f t="shared" si="1"/>
        <v>.</v>
      </c>
      <c r="K43" t="str">
        <f t="shared" si="2"/>
        <v>.</v>
      </c>
      <c r="L43" t="str">
        <f t="shared" si="16"/>
        <v>.</v>
      </c>
      <c r="M43" s="3">
        <v>222</v>
      </c>
      <c r="N43" t="str">
        <f>IF(B43=B43, N42, IF(M43=".",".",IF(M43&lt;22.5,"N",IF(M43&lt;67.5,"NE",IF(M43&lt;112.5,"E",IF(M43&lt;157.5,"SE",IF(M43&lt;202.5,"S",IF(M43&lt;247.5,"SW",IF(M43&lt;292.5,"W",IF(M43&lt;337.5,"NW","N"))))))))))</f>
        <v>SE</v>
      </c>
      <c r="O43" t="str">
        <f t="shared" si="4"/>
        <v>.</v>
      </c>
      <c r="P43" t="str">
        <f t="shared" si="18"/>
        <v>.</v>
      </c>
      <c r="Q43" s="8">
        <f t="shared" si="20"/>
        <v>0</v>
      </c>
      <c r="R43" s="8">
        <f t="shared" si="21"/>
        <v>0</v>
      </c>
      <c r="S43" s="8">
        <v>1</v>
      </c>
      <c r="T43" s="8" t="s">
        <v>4</v>
      </c>
      <c r="U43" s="8" t="str">
        <f t="shared" si="17"/>
        <v>.</v>
      </c>
      <c r="V43" s="3" t="s">
        <v>6</v>
      </c>
      <c r="W43" s="3">
        <v>4.4000000000000004</v>
      </c>
      <c r="X43" s="3" t="s">
        <v>13</v>
      </c>
      <c r="Y43" s="14">
        <v>2</v>
      </c>
      <c r="Z43" s="14">
        <v>1</v>
      </c>
      <c r="AA43" s="14">
        <v>0</v>
      </c>
      <c r="AB43" s="14">
        <f t="shared" si="19"/>
        <v>0</v>
      </c>
      <c r="AC43" s="3" t="s">
        <v>258</v>
      </c>
      <c r="AD43" s="9">
        <v>0</v>
      </c>
      <c r="AE43">
        <f t="shared" si="8"/>
        <v>0</v>
      </c>
      <c r="AF43">
        <f t="shared" si="9"/>
        <v>0</v>
      </c>
      <c r="AG43">
        <f t="shared" si="15"/>
        <v>1</v>
      </c>
      <c r="AH43">
        <f t="shared" si="10"/>
        <v>0</v>
      </c>
      <c r="AI43">
        <f t="shared" si="11"/>
        <v>-66.913060635885827</v>
      </c>
      <c r="AJ43">
        <f t="shared" si="12"/>
        <v>-74.314482547739431</v>
      </c>
      <c r="AK43">
        <f t="shared" si="13"/>
        <v>0</v>
      </c>
      <c r="AL43" s="3">
        <v>100</v>
      </c>
      <c r="AM43" s="14">
        <f t="shared" si="14"/>
        <v>30.48</v>
      </c>
      <c r="AN43" s="3">
        <v>3.8746309394274117</v>
      </c>
    </row>
    <row r="44" spans="1:40" ht="15.75" customHeight="1" thickBot="1" x14ac:dyDescent="0.25">
      <c r="A44" s="5">
        <v>42569</v>
      </c>
      <c r="B44" s="3">
        <v>5</v>
      </c>
      <c r="C44" s="7" t="s">
        <v>358</v>
      </c>
      <c r="D44" s="6">
        <v>0.71111111111111114</v>
      </c>
      <c r="E44" s="13">
        <v>17</v>
      </c>
      <c r="F44" s="13">
        <f t="shared" si="0"/>
        <v>533</v>
      </c>
      <c r="G44" s="3">
        <v>28.4</v>
      </c>
      <c r="H44" s="3" t="s">
        <v>365</v>
      </c>
      <c r="I44" s="3">
        <v>29.1</v>
      </c>
      <c r="J44" t="str">
        <f t="shared" si="1"/>
        <v>.</v>
      </c>
      <c r="K44" t="str">
        <f t="shared" si="2"/>
        <v>.</v>
      </c>
      <c r="L44" t="str">
        <f t="shared" si="16"/>
        <v>.</v>
      </c>
      <c r="M44" s="3">
        <v>222</v>
      </c>
      <c r="N44" t="str">
        <f>IF(B44=B43, N43, IF(M44=".",".",IF(M44&lt;22.5,"N",IF(M44&lt;67.5,"NE",IF(M44&lt;112.5,"E",IF(M44&lt;157.5,"SE",IF(M44&lt;202.5,"S",IF(M44&lt;247.5,"SW",IF(M44&lt;292.5,"W",IF(M44&lt;337.5,"NW","N"))))))))))</f>
        <v>SE</v>
      </c>
      <c r="O44" t="str">
        <f t="shared" si="4"/>
        <v>.</v>
      </c>
      <c r="P44" t="str">
        <f t="shared" si="18"/>
        <v>.</v>
      </c>
      <c r="Q44" s="8">
        <f t="shared" si="20"/>
        <v>0</v>
      </c>
      <c r="R44" s="8">
        <f t="shared" si="21"/>
        <v>0</v>
      </c>
      <c r="S44" s="8">
        <v>1</v>
      </c>
      <c r="T44" s="8" t="s">
        <v>4</v>
      </c>
      <c r="U44" s="8" t="str">
        <f t="shared" si="17"/>
        <v>.</v>
      </c>
      <c r="V44" s="3" t="s">
        <v>6</v>
      </c>
      <c r="W44" s="3">
        <v>2.2000000000000002</v>
      </c>
      <c r="X44" s="3" t="s">
        <v>11</v>
      </c>
      <c r="Y44" s="14">
        <v>2</v>
      </c>
      <c r="Z44" s="14">
        <v>1</v>
      </c>
      <c r="AA44" s="14">
        <v>0</v>
      </c>
      <c r="AB44" s="14">
        <f t="shared" si="19"/>
        <v>0</v>
      </c>
      <c r="AC44" s="3" t="s">
        <v>258</v>
      </c>
      <c r="AD44" s="9">
        <v>0</v>
      </c>
      <c r="AE44">
        <f t="shared" si="8"/>
        <v>0</v>
      </c>
      <c r="AF44">
        <f t="shared" si="9"/>
        <v>0</v>
      </c>
      <c r="AG44">
        <f t="shared" si="15"/>
        <v>1</v>
      </c>
      <c r="AH44">
        <f t="shared" si="10"/>
        <v>0</v>
      </c>
      <c r="AI44">
        <f t="shared" si="11"/>
        <v>-66.913060635885827</v>
      </c>
      <c r="AJ44">
        <f t="shared" si="12"/>
        <v>-74.314482547739431</v>
      </c>
      <c r="AK44">
        <f t="shared" si="13"/>
        <v>0</v>
      </c>
      <c r="AL44" s="3">
        <v>100</v>
      </c>
      <c r="AM44" s="14">
        <f t="shared" si="14"/>
        <v>30.48</v>
      </c>
      <c r="AN44" s="3">
        <v>3.8746309394274117</v>
      </c>
    </row>
    <row r="45" spans="1:40" ht="15.75" customHeight="1" thickBot="1" x14ac:dyDescent="0.25">
      <c r="A45" s="5">
        <v>42569</v>
      </c>
      <c r="B45" s="3">
        <v>5</v>
      </c>
      <c r="C45" s="7" t="s">
        <v>358</v>
      </c>
      <c r="D45" s="6">
        <v>0.75555555555555554</v>
      </c>
      <c r="E45" s="13">
        <v>18</v>
      </c>
      <c r="F45" s="13">
        <f t="shared" si="0"/>
        <v>596.99999999999989</v>
      </c>
      <c r="G45" s="3">
        <v>25.6</v>
      </c>
      <c r="H45" s="3" t="s">
        <v>365</v>
      </c>
      <c r="I45" s="3">
        <v>29</v>
      </c>
      <c r="J45" t="str">
        <f t="shared" si="1"/>
        <v>.</v>
      </c>
      <c r="K45" t="str">
        <f t="shared" si="2"/>
        <v>.</v>
      </c>
      <c r="L45" t="str">
        <f t="shared" si="16"/>
        <v>.</v>
      </c>
      <c r="M45" s="3">
        <v>222</v>
      </c>
      <c r="N45" t="str">
        <f>IF(B45=B45, N44, IF(M45=".",".",IF(M45&lt;22.5,"N",IF(M45&lt;67.5,"NE",IF(M45&lt;112.5,"E",IF(M45&lt;157.5,"SE",IF(M45&lt;202.5,"S",IF(M45&lt;247.5,"SW",IF(M45&lt;292.5,"W",IF(M45&lt;337.5,"NW","N"))))))))))</f>
        <v>SE</v>
      </c>
      <c r="O45" t="str">
        <f t="shared" si="4"/>
        <v>.</v>
      </c>
      <c r="P45" t="str">
        <f t="shared" si="18"/>
        <v>.</v>
      </c>
      <c r="Q45" s="8">
        <f t="shared" si="20"/>
        <v>0</v>
      </c>
      <c r="R45" s="8">
        <f t="shared" si="21"/>
        <v>0</v>
      </c>
      <c r="S45" s="8">
        <v>1</v>
      </c>
      <c r="T45" s="8">
        <f>SQRT((AJ45-AJ35)^2+(AI45-AI35)^2)</f>
        <v>0</v>
      </c>
      <c r="U45" s="8">
        <f t="shared" si="17"/>
        <v>0</v>
      </c>
      <c r="V45" s="3" t="s">
        <v>6</v>
      </c>
      <c r="W45" s="3">
        <v>3.9</v>
      </c>
      <c r="X45" s="3" t="s">
        <v>11</v>
      </c>
      <c r="Y45" s="14">
        <v>2</v>
      </c>
      <c r="Z45" s="14">
        <v>1</v>
      </c>
      <c r="AA45" s="14">
        <v>0</v>
      </c>
      <c r="AB45" s="14">
        <f t="shared" si="19"/>
        <v>0</v>
      </c>
      <c r="AC45" s="3" t="s">
        <v>258</v>
      </c>
      <c r="AD45" s="9">
        <v>0</v>
      </c>
      <c r="AE45">
        <f t="shared" si="8"/>
        <v>0</v>
      </c>
      <c r="AF45">
        <f t="shared" si="9"/>
        <v>0</v>
      </c>
      <c r="AG45">
        <f t="shared" si="15"/>
        <v>1</v>
      </c>
      <c r="AH45">
        <f t="shared" si="10"/>
        <v>0</v>
      </c>
      <c r="AI45">
        <f t="shared" si="11"/>
        <v>-66.913060635885827</v>
      </c>
      <c r="AJ45">
        <f t="shared" si="12"/>
        <v>-74.314482547739431</v>
      </c>
      <c r="AK45">
        <f t="shared" si="13"/>
        <v>0</v>
      </c>
      <c r="AL45" s="3">
        <v>100</v>
      </c>
      <c r="AM45" s="14">
        <f t="shared" si="14"/>
        <v>30.48</v>
      </c>
      <c r="AN45" s="3">
        <v>3.8746309394274117</v>
      </c>
    </row>
    <row r="46" spans="1:40" ht="13.5" thickBot="1" x14ac:dyDescent="0.25">
      <c r="A46" s="5">
        <v>42569</v>
      </c>
      <c r="B46" s="3">
        <v>6</v>
      </c>
      <c r="C46" s="7" t="s">
        <v>358</v>
      </c>
      <c r="D46" s="6">
        <v>0.34097222222222223</v>
      </c>
      <c r="E46" s="13">
        <v>8</v>
      </c>
      <c r="F46" s="13">
        <f t="shared" si="0"/>
        <v>0</v>
      </c>
      <c r="G46" s="3">
        <v>24.6</v>
      </c>
      <c r="H46" s="3" t="s">
        <v>365</v>
      </c>
      <c r="I46" s="3">
        <v>24.4</v>
      </c>
      <c r="J46" t="str">
        <f t="shared" si="1"/>
        <v>.</v>
      </c>
      <c r="K46" t="str">
        <f t="shared" si="2"/>
        <v>.</v>
      </c>
      <c r="L46" t="str">
        <f t="shared" si="16"/>
        <v>.</v>
      </c>
      <c r="M46" s="3">
        <v>222</v>
      </c>
      <c r="N46" t="str">
        <f>IF(B46=B45, N45, IF(M46=".",".",IF(M46&lt;22.5,"N",IF(M46&lt;67.5,"NE",IF(M46&lt;112.5,"E",IF(M46&lt;157.5,"SE",IF(M46&lt;202.5,"S",IF(M46&lt;247.5,"SW",IF(M46&lt;292.5,"W",IF(M46&lt;337.5,"NW","N"))))))))))</f>
        <v>SW</v>
      </c>
      <c r="O46" t="str">
        <f t="shared" si="4"/>
        <v>.</v>
      </c>
      <c r="P46" t="str">
        <f t="shared" si="18"/>
        <v>.</v>
      </c>
      <c r="Q46" s="8">
        <f t="shared" si="20"/>
        <v>0</v>
      </c>
      <c r="R46" s="8">
        <f t="shared" si="21"/>
        <v>0</v>
      </c>
      <c r="S46" s="8">
        <v>1</v>
      </c>
      <c r="T46" s="8" t="s">
        <v>4</v>
      </c>
      <c r="U46" s="8" t="str">
        <f t="shared" si="17"/>
        <v>.</v>
      </c>
      <c r="V46" s="3" t="s">
        <v>363</v>
      </c>
      <c r="W46" s="3">
        <v>3.1</v>
      </c>
      <c r="X46" s="3" t="s">
        <v>4</v>
      </c>
      <c r="Y46" s="14">
        <v>2</v>
      </c>
      <c r="Z46" s="14">
        <v>1</v>
      </c>
      <c r="AA46" s="14">
        <v>0</v>
      </c>
      <c r="AB46" s="14">
        <f t="shared" si="19"/>
        <v>0</v>
      </c>
      <c r="AC46" s="3" t="s">
        <v>259</v>
      </c>
      <c r="AD46" s="9">
        <v>0</v>
      </c>
      <c r="AE46" t="str">
        <f t="shared" si="8"/>
        <v>.</v>
      </c>
      <c r="AF46" t="str">
        <f t="shared" si="9"/>
        <v>.</v>
      </c>
      <c r="AG46" t="str">
        <f t="shared" si="15"/>
        <v>.</v>
      </c>
      <c r="AH46" t="str">
        <f t="shared" si="10"/>
        <v>.</v>
      </c>
      <c r="AI46">
        <f t="shared" si="11"/>
        <v>-66.913060635885827</v>
      </c>
      <c r="AJ46">
        <f t="shared" si="12"/>
        <v>-74.314482547739431</v>
      </c>
      <c r="AK46" t="str">
        <f t="shared" si="13"/>
        <v>.</v>
      </c>
      <c r="AL46" s="3">
        <v>100</v>
      </c>
      <c r="AM46" s="14">
        <f t="shared" si="14"/>
        <v>30.48</v>
      </c>
      <c r="AN46" s="3">
        <v>3.8746309394274117</v>
      </c>
    </row>
    <row r="47" spans="1:40" ht="13.5" thickBot="1" x14ac:dyDescent="0.25">
      <c r="A47" s="5">
        <v>42569</v>
      </c>
      <c r="B47" s="3">
        <v>6</v>
      </c>
      <c r="C47" s="7" t="s">
        <v>358</v>
      </c>
      <c r="D47" s="6">
        <v>0.3756944444444445</v>
      </c>
      <c r="E47" s="13">
        <v>9</v>
      </c>
      <c r="F47" s="13">
        <f t="shared" si="0"/>
        <v>50.000000000000064</v>
      </c>
      <c r="G47" s="3">
        <v>22.1</v>
      </c>
      <c r="H47" s="3" t="s">
        <v>365</v>
      </c>
      <c r="I47" s="3">
        <v>26</v>
      </c>
      <c r="J47" t="str">
        <f t="shared" si="1"/>
        <v>.</v>
      </c>
      <c r="K47" t="str">
        <f t="shared" si="2"/>
        <v>.</v>
      </c>
      <c r="L47" t="str">
        <f t="shared" si="16"/>
        <v>.</v>
      </c>
      <c r="M47" s="3">
        <v>222</v>
      </c>
      <c r="N47" t="str">
        <f>IF(B47=B46, N46, IF(M47=".",".",IF(M47&lt;22.5,"N",IF(M47&lt;67.5,"NE",IF(M47&lt;112.5,"E",IF(M47&lt;157.5,"SE",IF(M47&lt;202.5,"S",IF(M47&lt;247.5,"SW",IF(M47&lt;292.5,"W",IF(M47&lt;337.5,"NW","N"))))))))))</f>
        <v>SW</v>
      </c>
      <c r="O47" t="str">
        <f t="shared" si="4"/>
        <v>.</v>
      </c>
      <c r="P47" t="str">
        <f t="shared" si="18"/>
        <v>.</v>
      </c>
      <c r="Q47" s="8">
        <f t="shared" si="20"/>
        <v>0</v>
      </c>
      <c r="R47" s="8">
        <f t="shared" si="21"/>
        <v>0</v>
      </c>
      <c r="S47" s="8">
        <v>1</v>
      </c>
      <c r="T47" s="8" t="s">
        <v>4</v>
      </c>
      <c r="U47" s="8" t="str">
        <f t="shared" si="17"/>
        <v>.</v>
      </c>
      <c r="V47" s="3" t="s">
        <v>6</v>
      </c>
      <c r="W47" s="3">
        <v>2.2000000000000002</v>
      </c>
      <c r="X47" s="3" t="s">
        <v>6</v>
      </c>
      <c r="Y47" s="14">
        <v>2</v>
      </c>
      <c r="Z47" s="14">
        <v>1</v>
      </c>
      <c r="AA47" s="14">
        <v>0</v>
      </c>
      <c r="AB47" s="14">
        <f t="shared" si="19"/>
        <v>0</v>
      </c>
      <c r="AC47" s="3" t="s">
        <v>259</v>
      </c>
      <c r="AD47" s="9">
        <v>0</v>
      </c>
      <c r="AE47">
        <f t="shared" si="8"/>
        <v>0</v>
      </c>
      <c r="AF47">
        <f t="shared" si="9"/>
        <v>0</v>
      </c>
      <c r="AG47">
        <f t="shared" si="15"/>
        <v>1</v>
      </c>
      <c r="AH47">
        <f t="shared" si="10"/>
        <v>0</v>
      </c>
      <c r="AI47">
        <f t="shared" si="11"/>
        <v>-66.913060635885827</v>
      </c>
      <c r="AJ47">
        <f t="shared" si="12"/>
        <v>-74.314482547739431</v>
      </c>
      <c r="AK47">
        <f t="shared" si="13"/>
        <v>0</v>
      </c>
      <c r="AL47" s="3">
        <v>100</v>
      </c>
      <c r="AM47" s="14">
        <f t="shared" si="14"/>
        <v>30.48</v>
      </c>
      <c r="AN47" s="3">
        <v>3.8746309394274117</v>
      </c>
    </row>
    <row r="48" spans="1:40" ht="13.5" thickBot="1" x14ac:dyDescent="0.25">
      <c r="A48" s="5">
        <v>42569</v>
      </c>
      <c r="B48" s="3">
        <v>6</v>
      </c>
      <c r="C48" s="7" t="s">
        <v>358</v>
      </c>
      <c r="D48" s="6">
        <v>0.41736111111111113</v>
      </c>
      <c r="E48" s="13">
        <v>10</v>
      </c>
      <c r="F48" s="13">
        <f t="shared" si="0"/>
        <v>110</v>
      </c>
      <c r="G48" s="3">
        <v>31.1</v>
      </c>
      <c r="H48" s="3" t="s">
        <v>365</v>
      </c>
      <c r="I48" s="3">
        <v>25.5</v>
      </c>
      <c r="J48">
        <f t="shared" si="1"/>
        <v>2.408554367752175</v>
      </c>
      <c r="K48">
        <f t="shared" si="2"/>
        <v>221.99999999999997</v>
      </c>
      <c r="L48">
        <f>K48-MOD(M47+180,360)</f>
        <v>179.99999999999997</v>
      </c>
      <c r="M48" s="3">
        <v>222</v>
      </c>
      <c r="N48" t="str">
        <f>IF(B48=B48, N47, IF(M48=".",".",IF(M48&lt;22.5,"N",IF(M48&lt;67.5,"NE",IF(M48&lt;112.5,"E",IF(M48&lt;157.5,"SE",IF(M48&lt;202.5,"S",IF(M48&lt;247.5,"SW",IF(M48&lt;292.5,"W",IF(M48&lt;337.5,"NW","N"))))))))))</f>
        <v>SW</v>
      </c>
      <c r="O48" t="str">
        <f t="shared" si="4"/>
        <v>SW</v>
      </c>
      <c r="P48">
        <f t="shared" si="18"/>
        <v>6</v>
      </c>
      <c r="Q48" s="8">
        <f t="shared" si="20"/>
        <v>7.9999999999999947</v>
      </c>
      <c r="R48" s="8">
        <f t="shared" si="21"/>
        <v>7.9999999999999947</v>
      </c>
      <c r="S48" s="8">
        <v>1</v>
      </c>
      <c r="T48" s="8" t="s">
        <v>4</v>
      </c>
      <c r="U48" s="8" t="str">
        <f t="shared" si="17"/>
        <v>.</v>
      </c>
      <c r="V48" s="3" t="s">
        <v>6</v>
      </c>
      <c r="W48" s="3">
        <v>2.2000000000000002</v>
      </c>
      <c r="X48" s="3" t="s">
        <v>4</v>
      </c>
      <c r="Y48" s="14">
        <v>2</v>
      </c>
      <c r="Z48" s="14">
        <v>1</v>
      </c>
      <c r="AA48" s="14">
        <v>0</v>
      </c>
      <c r="AB48" s="14">
        <f t="shared" si="19"/>
        <v>0</v>
      </c>
      <c r="AC48" s="3" t="s">
        <v>259</v>
      </c>
      <c r="AD48" s="9">
        <v>0</v>
      </c>
      <c r="AE48">
        <f t="shared" si="8"/>
        <v>-5.9451586038191522</v>
      </c>
      <c r="AF48">
        <f t="shared" si="9"/>
        <v>-5.9451586038191522</v>
      </c>
      <c r="AG48">
        <f t="shared" si="15"/>
        <v>1</v>
      </c>
      <c r="AH48">
        <f t="shared" si="10"/>
        <v>7.9999999999999947</v>
      </c>
      <c r="AI48">
        <f t="shared" si="11"/>
        <v>-72.266105486756686</v>
      </c>
      <c r="AJ48">
        <f t="shared" si="12"/>
        <v>-80.259641151558583</v>
      </c>
      <c r="AK48">
        <f t="shared" si="13"/>
        <v>-5.3530448508708588</v>
      </c>
      <c r="AL48" s="3">
        <v>108</v>
      </c>
      <c r="AM48" s="14">
        <f t="shared" si="14"/>
        <v>32.918399999999998</v>
      </c>
      <c r="AN48" s="3">
        <v>3.8746309394274117</v>
      </c>
    </row>
    <row r="49" spans="1:40" ht="13.5" thickBot="1" x14ac:dyDescent="0.25">
      <c r="A49" s="5">
        <v>42569</v>
      </c>
      <c r="B49" s="3">
        <v>6</v>
      </c>
      <c r="C49" s="7" t="s">
        <v>358</v>
      </c>
      <c r="D49" s="6">
        <v>0.45763888888888887</v>
      </c>
      <c r="E49" s="13">
        <v>11</v>
      </c>
      <c r="F49" s="13">
        <f t="shared" si="0"/>
        <v>167.99999999999994</v>
      </c>
      <c r="G49" s="3">
        <v>34.1</v>
      </c>
      <c r="H49" s="3" t="s">
        <v>365</v>
      </c>
      <c r="I49" s="3">
        <v>30.3</v>
      </c>
      <c r="J49">
        <f t="shared" si="1"/>
        <v>1.6727201408472272</v>
      </c>
      <c r="K49">
        <f t="shared" si="2"/>
        <v>95.839804377074742</v>
      </c>
      <c r="L49">
        <f t="shared" si="16"/>
        <v>-126.16019562292523</v>
      </c>
      <c r="M49" s="3">
        <v>218</v>
      </c>
      <c r="N49" t="str">
        <f>IF(B49=B48, N48, IF(M49=".",".",IF(M49&lt;22.5,"N",IF(M49&lt;67.5,"NE",IF(M49&lt;112.5,"E",IF(M49&lt;157.5,"SE",IF(M49&lt;202.5,"S",IF(M49&lt;247.5,"SW",IF(M49&lt;292.5,"W",IF(M49&lt;337.5,"NW","N"))))))))))</f>
        <v>SW</v>
      </c>
      <c r="O49" t="str">
        <f t="shared" si="4"/>
        <v>E</v>
      </c>
      <c r="P49">
        <f t="shared" si="18"/>
        <v>3</v>
      </c>
      <c r="Q49" s="8">
        <f t="shared" si="20"/>
        <v>8.8991578151772508</v>
      </c>
      <c r="R49" s="8">
        <f t="shared" si="21"/>
        <v>16.899157815177247</v>
      </c>
      <c r="S49" s="8">
        <v>1</v>
      </c>
      <c r="T49" s="8" t="s">
        <v>4</v>
      </c>
      <c r="U49" s="8" t="str">
        <f t="shared" si="17"/>
        <v>.</v>
      </c>
      <c r="V49" s="3" t="s">
        <v>6</v>
      </c>
      <c r="W49" s="3">
        <v>0</v>
      </c>
      <c r="X49" s="3" t="s">
        <v>93</v>
      </c>
      <c r="Y49" s="14">
        <v>2</v>
      </c>
      <c r="Z49" s="14">
        <v>1</v>
      </c>
      <c r="AA49" s="14">
        <v>0</v>
      </c>
      <c r="AB49" s="14">
        <f t="shared" si="19"/>
        <v>0</v>
      </c>
      <c r="AC49" s="3" t="s">
        <v>259</v>
      </c>
      <c r="AD49" s="9">
        <v>0</v>
      </c>
      <c r="AE49">
        <f t="shared" si="8"/>
        <v>-0.90546646993378488</v>
      </c>
      <c r="AF49">
        <f t="shared" si="9"/>
        <v>-0.90546646993378488</v>
      </c>
      <c r="AG49">
        <f t="shared" si="15"/>
        <v>1</v>
      </c>
      <c r="AH49">
        <f t="shared" si="10"/>
        <v>8.8991578151772508</v>
      </c>
      <c r="AI49">
        <f t="shared" si="11"/>
        <v>-63.413131958542792</v>
      </c>
      <c r="AJ49">
        <f t="shared" si="12"/>
        <v>-81.165107621492368</v>
      </c>
      <c r="AK49">
        <f t="shared" si="13"/>
        <v>8.8529735282138944</v>
      </c>
      <c r="AL49" s="3">
        <v>103</v>
      </c>
      <c r="AM49" s="14">
        <f t="shared" si="14"/>
        <v>31.394400000000001</v>
      </c>
      <c r="AN49" s="3">
        <v>3.8048177693476384</v>
      </c>
    </row>
    <row r="50" spans="1:40" ht="13.5" thickBot="1" x14ac:dyDescent="0.25">
      <c r="A50" s="5">
        <v>42569</v>
      </c>
      <c r="B50" s="3">
        <v>6</v>
      </c>
      <c r="C50" s="7" t="s">
        <v>358</v>
      </c>
      <c r="D50" s="6">
        <v>0.5</v>
      </c>
      <c r="E50" s="13">
        <v>12</v>
      </c>
      <c r="F50" s="13">
        <f t="shared" si="0"/>
        <v>228.99999999999997</v>
      </c>
      <c r="G50" s="3">
        <v>37.299999999999997</v>
      </c>
      <c r="H50" s="3" t="s">
        <v>365</v>
      </c>
      <c r="I50" s="3">
        <v>29.6</v>
      </c>
      <c r="J50">
        <f t="shared" si="1"/>
        <v>2.4783675378319483</v>
      </c>
      <c r="K50">
        <f t="shared" si="2"/>
        <v>217.99999999999997</v>
      </c>
      <c r="L50">
        <f t="shared" si="16"/>
        <v>122.16019562292523</v>
      </c>
      <c r="M50" s="3">
        <v>218</v>
      </c>
      <c r="N50" t="str">
        <f>IF(B50=B50, N49, IF(M50=".",".",IF(M50&lt;22.5,"N",IF(M50&lt;67.5,"NE",IF(M50&lt;112.5,"E",IF(M50&lt;157.5,"SE",IF(M50&lt;202.5,"S",IF(M50&lt;247.5,"SW",IF(M50&lt;292.5,"W",IF(M50&lt;337.5,"NW","N"))))))))))</f>
        <v>SW</v>
      </c>
      <c r="O50" t="str">
        <f t="shared" si="4"/>
        <v>SW</v>
      </c>
      <c r="P50">
        <f t="shared" si="18"/>
        <v>6</v>
      </c>
      <c r="Q50" s="8">
        <f t="shared" si="20"/>
        <v>4.0000000000000071</v>
      </c>
      <c r="R50" s="8">
        <f t="shared" si="21"/>
        <v>20.899157815177254</v>
      </c>
      <c r="S50" s="8">
        <v>1</v>
      </c>
      <c r="T50" s="8" t="s">
        <v>4</v>
      </c>
      <c r="U50" s="8" t="str">
        <f t="shared" si="17"/>
        <v>.</v>
      </c>
      <c r="V50" s="3" t="s">
        <v>6</v>
      </c>
      <c r="W50" s="3">
        <v>2.8</v>
      </c>
      <c r="X50" s="3" t="s">
        <v>93</v>
      </c>
      <c r="Y50" s="14">
        <v>2</v>
      </c>
      <c r="Z50" s="14">
        <v>1</v>
      </c>
      <c r="AA50" s="14">
        <v>0</v>
      </c>
      <c r="AB50" s="14">
        <f t="shared" si="19"/>
        <v>0</v>
      </c>
      <c r="AC50" s="3" t="s">
        <v>259</v>
      </c>
      <c r="AD50" s="9">
        <v>0</v>
      </c>
      <c r="AE50">
        <f t="shared" si="8"/>
        <v>-3.1520430144268943</v>
      </c>
      <c r="AF50">
        <f t="shared" si="9"/>
        <v>-3.1520430144268943</v>
      </c>
      <c r="AG50">
        <f t="shared" si="15"/>
        <v>1</v>
      </c>
      <c r="AH50">
        <f t="shared" si="10"/>
        <v>4.0000000000000071</v>
      </c>
      <c r="AI50">
        <f t="shared" si="11"/>
        <v>-65.875777859845428</v>
      </c>
      <c r="AJ50">
        <f t="shared" si="12"/>
        <v>-84.317150635919262</v>
      </c>
      <c r="AK50">
        <f t="shared" si="13"/>
        <v>-2.4626459013026363</v>
      </c>
      <c r="AL50" s="3">
        <v>107</v>
      </c>
      <c r="AM50" s="14">
        <f t="shared" si="14"/>
        <v>32.613599999999998</v>
      </c>
      <c r="AN50" s="3">
        <v>3.8048177693476384</v>
      </c>
    </row>
    <row r="51" spans="1:40" ht="13.5" thickBot="1" x14ac:dyDescent="0.25">
      <c r="A51" s="5">
        <v>42569</v>
      </c>
      <c r="B51" s="3">
        <v>6</v>
      </c>
      <c r="C51" s="7" t="s">
        <v>358</v>
      </c>
      <c r="D51" s="6">
        <v>0.54375000000000007</v>
      </c>
      <c r="E51" s="13">
        <v>13</v>
      </c>
      <c r="F51" s="13">
        <f t="shared" si="0"/>
        <v>292.00000000000006</v>
      </c>
      <c r="G51" s="3">
        <v>43.4</v>
      </c>
      <c r="H51" s="3" t="s">
        <v>365</v>
      </c>
      <c r="I51" s="3">
        <v>30.3</v>
      </c>
      <c r="J51" t="str">
        <f t="shared" si="1"/>
        <v>.</v>
      </c>
      <c r="K51" t="str">
        <f t="shared" si="2"/>
        <v>.</v>
      </c>
      <c r="L51" t="str">
        <f t="shared" si="16"/>
        <v>.</v>
      </c>
      <c r="M51" s="3">
        <v>218</v>
      </c>
      <c r="N51" t="str">
        <f>IF(B51=B50, N50, IF(M51=".",".",IF(M51&lt;22.5,"N",IF(M51&lt;67.5,"NE",IF(M51&lt;112.5,"E",IF(M51&lt;157.5,"SE",IF(M51&lt;202.5,"S",IF(M51&lt;247.5,"SW",IF(M51&lt;292.5,"W",IF(M51&lt;337.5,"NW","N"))))))))))</f>
        <v>SW</v>
      </c>
      <c r="O51" t="str">
        <f t="shared" si="4"/>
        <v>.</v>
      </c>
      <c r="P51" t="str">
        <f t="shared" si="18"/>
        <v>.</v>
      </c>
      <c r="Q51" s="8">
        <f t="shared" si="20"/>
        <v>0</v>
      </c>
      <c r="R51" s="8">
        <f t="shared" si="21"/>
        <v>20.899157815177254</v>
      </c>
      <c r="S51" s="8">
        <v>1</v>
      </c>
      <c r="T51" s="8" t="s">
        <v>4</v>
      </c>
      <c r="U51" s="8" t="str">
        <f t="shared" si="17"/>
        <v>.</v>
      </c>
      <c r="V51" s="3" t="s">
        <v>6</v>
      </c>
      <c r="W51" s="3">
        <v>0.7</v>
      </c>
      <c r="X51" s="3" t="s">
        <v>13</v>
      </c>
      <c r="Y51" s="14">
        <v>2</v>
      </c>
      <c r="Z51" s="14">
        <v>1</v>
      </c>
      <c r="AA51" s="14">
        <v>0</v>
      </c>
      <c r="AB51" s="14">
        <f t="shared" si="19"/>
        <v>0</v>
      </c>
      <c r="AC51" s="3" t="s">
        <v>259</v>
      </c>
      <c r="AD51" s="9">
        <v>0</v>
      </c>
      <c r="AE51">
        <f t="shared" si="8"/>
        <v>0</v>
      </c>
      <c r="AF51">
        <f t="shared" si="9"/>
        <v>0</v>
      </c>
      <c r="AG51">
        <f t="shared" si="15"/>
        <v>1</v>
      </c>
      <c r="AH51">
        <f t="shared" si="10"/>
        <v>0</v>
      </c>
      <c r="AI51">
        <f t="shared" si="11"/>
        <v>-65.875777859845428</v>
      </c>
      <c r="AJ51">
        <f t="shared" si="12"/>
        <v>-84.317150635919262</v>
      </c>
      <c r="AK51">
        <f t="shared" si="13"/>
        <v>0</v>
      </c>
      <c r="AL51" s="3">
        <v>107</v>
      </c>
      <c r="AM51" s="14">
        <f t="shared" si="14"/>
        <v>32.613599999999998</v>
      </c>
      <c r="AN51" s="3">
        <v>3.8048177693476384</v>
      </c>
    </row>
    <row r="52" spans="1:40" ht="13.5" thickBot="1" x14ac:dyDescent="0.25">
      <c r="A52" s="5">
        <v>42569</v>
      </c>
      <c r="B52" s="3">
        <v>6</v>
      </c>
      <c r="C52" s="7" t="s">
        <v>358</v>
      </c>
      <c r="D52" s="6">
        <v>0.58333333333333337</v>
      </c>
      <c r="E52" s="13">
        <v>14</v>
      </c>
      <c r="F52" s="13">
        <f t="shared" si="0"/>
        <v>349</v>
      </c>
      <c r="G52" s="3">
        <v>44</v>
      </c>
      <c r="H52" s="3" t="s">
        <v>365</v>
      </c>
      <c r="I52" s="3">
        <v>27.3</v>
      </c>
      <c r="J52" t="str">
        <f t="shared" si="1"/>
        <v>.</v>
      </c>
      <c r="K52" t="str">
        <f t="shared" si="2"/>
        <v>.</v>
      </c>
      <c r="L52" t="str">
        <f t="shared" si="16"/>
        <v>.</v>
      </c>
      <c r="M52" s="3">
        <v>218</v>
      </c>
      <c r="N52" t="str">
        <f>IF(B52=B52, N51, IF(M52=".",".",IF(M52&lt;22.5,"N",IF(M52&lt;67.5,"NE",IF(M52&lt;112.5,"E",IF(M52&lt;157.5,"SE",IF(M52&lt;202.5,"S",IF(M52&lt;247.5,"SW",IF(M52&lt;292.5,"W",IF(M52&lt;337.5,"NW","N"))))))))))</f>
        <v>SW</v>
      </c>
      <c r="O52" t="str">
        <f t="shared" si="4"/>
        <v>.</v>
      </c>
      <c r="P52" t="str">
        <f t="shared" si="18"/>
        <v>.</v>
      </c>
      <c r="Q52" s="8">
        <f t="shared" si="20"/>
        <v>0</v>
      </c>
      <c r="R52" s="8">
        <f t="shared" si="21"/>
        <v>20.899157815177254</v>
      </c>
      <c r="S52" s="8">
        <v>1</v>
      </c>
      <c r="T52" s="8" t="s">
        <v>4</v>
      </c>
      <c r="U52" s="8" t="str">
        <f t="shared" si="17"/>
        <v>.</v>
      </c>
      <c r="V52" s="3" t="s">
        <v>6</v>
      </c>
      <c r="W52" s="3">
        <v>4.4000000000000004</v>
      </c>
      <c r="X52" s="3" t="s">
        <v>13</v>
      </c>
      <c r="Y52" s="14">
        <v>2</v>
      </c>
      <c r="Z52" s="14">
        <v>1</v>
      </c>
      <c r="AA52" s="14">
        <v>0</v>
      </c>
      <c r="AB52" s="14">
        <f t="shared" si="19"/>
        <v>0</v>
      </c>
      <c r="AC52" s="3" t="s">
        <v>259</v>
      </c>
      <c r="AD52" s="9">
        <v>0</v>
      </c>
      <c r="AE52">
        <f t="shared" si="8"/>
        <v>0</v>
      </c>
      <c r="AF52">
        <f t="shared" si="9"/>
        <v>0</v>
      </c>
      <c r="AG52">
        <f t="shared" si="15"/>
        <v>1</v>
      </c>
      <c r="AH52">
        <f t="shared" si="10"/>
        <v>0</v>
      </c>
      <c r="AI52">
        <f t="shared" si="11"/>
        <v>-65.875777859845428</v>
      </c>
      <c r="AJ52">
        <f t="shared" si="12"/>
        <v>-84.317150635919262</v>
      </c>
      <c r="AK52">
        <f t="shared" si="13"/>
        <v>0</v>
      </c>
      <c r="AL52" s="3">
        <v>107</v>
      </c>
      <c r="AM52" s="14">
        <f t="shared" si="14"/>
        <v>32.613599999999998</v>
      </c>
      <c r="AN52" s="3">
        <v>3.8048177693476384</v>
      </c>
    </row>
    <row r="53" spans="1:40" ht="13.5" thickBot="1" x14ac:dyDescent="0.25">
      <c r="A53" s="5">
        <v>42569</v>
      </c>
      <c r="B53" s="3">
        <v>6</v>
      </c>
      <c r="C53" s="7" t="s">
        <v>358</v>
      </c>
      <c r="D53" s="6">
        <v>0.625</v>
      </c>
      <c r="E53" s="13">
        <v>15</v>
      </c>
      <c r="F53" s="13">
        <f t="shared" si="0"/>
        <v>408.99999999999994</v>
      </c>
      <c r="G53" s="3">
        <v>42.8</v>
      </c>
      <c r="H53" s="3" t="s">
        <v>365</v>
      </c>
      <c r="I53" s="3">
        <v>27.9</v>
      </c>
      <c r="J53" t="str">
        <f t="shared" si="1"/>
        <v>.</v>
      </c>
      <c r="K53" t="str">
        <f t="shared" si="2"/>
        <v>.</v>
      </c>
      <c r="L53" t="str">
        <f t="shared" si="16"/>
        <v>.</v>
      </c>
      <c r="M53" s="3">
        <v>218</v>
      </c>
      <c r="N53" t="str">
        <f>IF(B53=B52, N52, IF(M53=".",".",IF(M53&lt;22.5,"N",IF(M53&lt;67.5,"NE",IF(M53&lt;112.5,"E",IF(M53&lt;157.5,"SE",IF(M53&lt;202.5,"S",IF(M53&lt;247.5,"SW",IF(M53&lt;292.5,"W",IF(M53&lt;337.5,"NW","N"))))))))))</f>
        <v>SW</v>
      </c>
      <c r="O53" t="str">
        <f t="shared" si="4"/>
        <v>.</v>
      </c>
      <c r="P53" t="str">
        <f t="shared" si="18"/>
        <v>.</v>
      </c>
      <c r="Q53" s="8">
        <f t="shared" si="20"/>
        <v>0</v>
      </c>
      <c r="R53" s="8">
        <f t="shared" si="21"/>
        <v>20.899157815177254</v>
      </c>
      <c r="S53" s="8">
        <v>1</v>
      </c>
      <c r="T53" s="8" t="s">
        <v>4</v>
      </c>
      <c r="U53" s="8" t="str">
        <f t="shared" si="17"/>
        <v>.</v>
      </c>
      <c r="V53" s="3" t="s">
        <v>6</v>
      </c>
      <c r="W53" s="3">
        <v>5.5</v>
      </c>
      <c r="X53" s="3" t="s">
        <v>43</v>
      </c>
      <c r="Y53" s="14">
        <v>0</v>
      </c>
      <c r="Z53" s="14">
        <v>0</v>
      </c>
      <c r="AA53" s="14">
        <v>1</v>
      </c>
      <c r="AB53" s="14">
        <f t="shared" si="19"/>
        <v>1</v>
      </c>
      <c r="AC53" s="3" t="s">
        <v>259</v>
      </c>
      <c r="AD53" s="9">
        <v>0</v>
      </c>
      <c r="AE53">
        <f t="shared" si="8"/>
        <v>0</v>
      </c>
      <c r="AF53">
        <f t="shared" si="9"/>
        <v>0</v>
      </c>
      <c r="AG53">
        <f t="shared" si="15"/>
        <v>1</v>
      </c>
      <c r="AH53">
        <f t="shared" si="10"/>
        <v>0</v>
      </c>
      <c r="AI53">
        <f t="shared" si="11"/>
        <v>-65.875777859845428</v>
      </c>
      <c r="AJ53">
        <f t="shared" si="12"/>
        <v>-84.317150635919262</v>
      </c>
      <c r="AK53">
        <f t="shared" si="13"/>
        <v>0</v>
      </c>
      <c r="AL53" s="3">
        <v>107</v>
      </c>
      <c r="AM53" s="14">
        <f t="shared" si="14"/>
        <v>32.613599999999998</v>
      </c>
      <c r="AN53" s="3">
        <v>3.8048177693476384</v>
      </c>
    </row>
    <row r="54" spans="1:40" ht="13.5" thickBot="1" x14ac:dyDescent="0.25">
      <c r="A54" s="5">
        <v>42569</v>
      </c>
      <c r="B54" s="3">
        <v>6</v>
      </c>
      <c r="C54" s="7" t="s">
        <v>358</v>
      </c>
      <c r="D54" s="6">
        <v>0.6645833333333333</v>
      </c>
      <c r="E54" s="13">
        <v>16</v>
      </c>
      <c r="F54" s="13">
        <f t="shared" si="0"/>
        <v>465.99999999999989</v>
      </c>
      <c r="G54" s="3">
        <v>46.2</v>
      </c>
      <c r="H54" s="3" t="s">
        <v>365</v>
      </c>
      <c r="I54" s="3">
        <v>29.3</v>
      </c>
      <c r="J54" t="str">
        <f t="shared" si="1"/>
        <v>.</v>
      </c>
      <c r="K54" t="str">
        <f t="shared" si="2"/>
        <v>.</v>
      </c>
      <c r="L54" t="str">
        <f t="shared" si="16"/>
        <v>.</v>
      </c>
      <c r="M54" s="3">
        <v>218</v>
      </c>
      <c r="N54" t="str">
        <f>IF(B54=B54, N53, IF(M54=".",".",IF(M54&lt;22.5,"N",IF(M54&lt;67.5,"NE",IF(M54&lt;112.5,"E",IF(M54&lt;157.5,"SE",IF(M54&lt;202.5,"S",IF(M54&lt;247.5,"SW",IF(M54&lt;292.5,"W",IF(M54&lt;337.5,"NW","N"))))))))))</f>
        <v>SW</v>
      </c>
      <c r="O54" t="str">
        <f t="shared" si="4"/>
        <v>.</v>
      </c>
      <c r="P54" t="str">
        <f t="shared" si="18"/>
        <v>.</v>
      </c>
      <c r="Q54" s="8">
        <f t="shared" si="20"/>
        <v>0</v>
      </c>
      <c r="R54" s="8">
        <f t="shared" si="21"/>
        <v>20.899157815177254</v>
      </c>
      <c r="S54" s="8">
        <v>1</v>
      </c>
      <c r="T54" s="8" t="s">
        <v>4</v>
      </c>
      <c r="U54" s="8" t="str">
        <f t="shared" si="17"/>
        <v>.</v>
      </c>
      <c r="V54" s="3" t="s">
        <v>6</v>
      </c>
      <c r="W54" s="3">
        <v>4.4000000000000004</v>
      </c>
      <c r="X54" s="3" t="s">
        <v>43</v>
      </c>
      <c r="Y54" s="14">
        <v>0</v>
      </c>
      <c r="Z54" s="14">
        <v>0</v>
      </c>
      <c r="AA54" s="14">
        <v>1</v>
      </c>
      <c r="AB54" s="14" t="str">
        <f t="shared" si="19"/>
        <v>.</v>
      </c>
      <c r="AC54" s="3" t="s">
        <v>259</v>
      </c>
      <c r="AD54" s="9">
        <v>0</v>
      </c>
      <c r="AE54">
        <f t="shared" si="8"/>
        <v>0</v>
      </c>
      <c r="AF54">
        <f t="shared" si="9"/>
        <v>0</v>
      </c>
      <c r="AG54">
        <f t="shared" si="15"/>
        <v>1</v>
      </c>
      <c r="AH54">
        <f t="shared" si="10"/>
        <v>0</v>
      </c>
      <c r="AI54">
        <f t="shared" si="11"/>
        <v>-65.875777859845428</v>
      </c>
      <c r="AJ54">
        <f t="shared" si="12"/>
        <v>-84.317150635919262</v>
      </c>
      <c r="AK54">
        <f t="shared" si="13"/>
        <v>0</v>
      </c>
      <c r="AL54" s="3">
        <v>107</v>
      </c>
      <c r="AM54" s="14">
        <f t="shared" si="14"/>
        <v>32.613599999999998</v>
      </c>
      <c r="AN54" s="3">
        <v>3.8048177693476384</v>
      </c>
    </row>
    <row r="55" spans="1:40" ht="13.5" thickBot="1" x14ac:dyDescent="0.25">
      <c r="A55" s="5">
        <v>42569</v>
      </c>
      <c r="B55" s="3">
        <v>6</v>
      </c>
      <c r="C55" s="7" t="s">
        <v>358</v>
      </c>
      <c r="D55" s="6">
        <v>0.71111111111111114</v>
      </c>
      <c r="E55" s="13">
        <v>17</v>
      </c>
      <c r="F55" s="13">
        <f t="shared" si="0"/>
        <v>533</v>
      </c>
      <c r="G55" s="3">
        <v>30</v>
      </c>
      <c r="H55" s="3" t="s">
        <v>365</v>
      </c>
      <c r="I55" s="3">
        <v>29.1</v>
      </c>
      <c r="J55" t="str">
        <f t="shared" si="1"/>
        <v>.</v>
      </c>
      <c r="K55" t="str">
        <f t="shared" si="2"/>
        <v>.</v>
      </c>
      <c r="L55" t="str">
        <f t="shared" si="16"/>
        <v>.</v>
      </c>
      <c r="M55" s="3">
        <v>218</v>
      </c>
      <c r="N55" t="str">
        <f>IF(B55=B54, N54, IF(M55=".",".",IF(M55&lt;22.5,"N",IF(M55&lt;67.5,"NE",IF(M55&lt;112.5,"E",IF(M55&lt;157.5,"SE",IF(M55&lt;202.5,"S",IF(M55&lt;247.5,"SW",IF(M55&lt;292.5,"W",IF(M55&lt;337.5,"NW","N"))))))))))</f>
        <v>SW</v>
      </c>
      <c r="O55" t="str">
        <f t="shared" si="4"/>
        <v>.</v>
      </c>
      <c r="P55" t="str">
        <f t="shared" si="18"/>
        <v>.</v>
      </c>
      <c r="Q55" s="8">
        <f t="shared" si="20"/>
        <v>0</v>
      </c>
      <c r="R55" s="8">
        <f t="shared" si="21"/>
        <v>20.899157815177254</v>
      </c>
      <c r="S55" s="8">
        <v>1</v>
      </c>
      <c r="T55" s="8" t="s">
        <v>4</v>
      </c>
      <c r="U55" s="8" t="str">
        <f t="shared" si="17"/>
        <v>.</v>
      </c>
      <c r="V55" s="3" t="s">
        <v>6</v>
      </c>
      <c r="W55" s="3">
        <v>2.2000000000000002</v>
      </c>
      <c r="X55" s="3" t="s">
        <v>43</v>
      </c>
      <c r="Y55" s="14">
        <v>0</v>
      </c>
      <c r="Z55" s="14">
        <v>0</v>
      </c>
      <c r="AA55" s="14">
        <v>1</v>
      </c>
      <c r="AB55" s="14" t="str">
        <f t="shared" si="19"/>
        <v>.</v>
      </c>
      <c r="AC55" s="3" t="s">
        <v>259</v>
      </c>
      <c r="AD55" s="9">
        <v>0</v>
      </c>
      <c r="AE55">
        <f t="shared" si="8"/>
        <v>0</v>
      </c>
      <c r="AF55">
        <f t="shared" si="9"/>
        <v>0</v>
      </c>
      <c r="AG55">
        <f t="shared" si="15"/>
        <v>1</v>
      </c>
      <c r="AH55">
        <f t="shared" si="10"/>
        <v>0</v>
      </c>
      <c r="AI55">
        <f t="shared" si="11"/>
        <v>-65.875777859845428</v>
      </c>
      <c r="AJ55">
        <f t="shared" si="12"/>
        <v>-84.317150635919262</v>
      </c>
      <c r="AK55">
        <f t="shared" si="13"/>
        <v>0</v>
      </c>
      <c r="AL55" s="3">
        <v>107</v>
      </c>
      <c r="AM55" s="14">
        <f t="shared" si="14"/>
        <v>32.613599999999998</v>
      </c>
      <c r="AN55" s="3">
        <v>3.8048177693476384</v>
      </c>
    </row>
    <row r="56" spans="1:40" ht="13.5" thickBot="1" x14ac:dyDescent="0.25">
      <c r="A56" s="5">
        <v>42569</v>
      </c>
      <c r="B56" s="3">
        <v>6</v>
      </c>
      <c r="C56" s="7" t="s">
        <v>358</v>
      </c>
      <c r="D56" s="6">
        <v>0.75555555555555554</v>
      </c>
      <c r="E56" s="13">
        <v>18</v>
      </c>
      <c r="F56" s="13">
        <f t="shared" si="0"/>
        <v>596.99999999999989</v>
      </c>
      <c r="G56" s="3">
        <v>34.5</v>
      </c>
      <c r="H56" s="3" t="s">
        <v>365</v>
      </c>
      <c r="I56" s="3">
        <v>29</v>
      </c>
      <c r="J56" t="str">
        <f t="shared" si="1"/>
        <v>.</v>
      </c>
      <c r="K56" t="str">
        <f t="shared" si="2"/>
        <v>.</v>
      </c>
      <c r="L56" t="str">
        <f t="shared" si="16"/>
        <v>.</v>
      </c>
      <c r="M56" s="3">
        <v>218</v>
      </c>
      <c r="N56" t="str">
        <f>IF(B56=B56, N55, IF(M56=".",".",IF(M56&lt;22.5,"N",IF(M56&lt;67.5,"NE",IF(M56&lt;112.5,"E",IF(M56&lt;157.5,"SE",IF(M56&lt;202.5,"S",IF(M56&lt;247.5,"SW",IF(M56&lt;292.5,"W",IF(M56&lt;337.5,"NW","N"))))))))))</f>
        <v>SW</v>
      </c>
      <c r="O56" t="str">
        <f t="shared" si="4"/>
        <v>.</v>
      </c>
      <c r="P56" t="str">
        <f t="shared" si="18"/>
        <v>.</v>
      </c>
      <c r="Q56" s="8">
        <f t="shared" si="20"/>
        <v>0</v>
      </c>
      <c r="R56" s="8">
        <f t="shared" si="21"/>
        <v>20.899157815177254</v>
      </c>
      <c r="S56" s="8">
        <v>1</v>
      </c>
      <c r="T56" s="8">
        <f>SQRT((AJ56-AJ46)^2+(AI56-AI46)^2)</f>
        <v>10.056307694166943</v>
      </c>
      <c r="U56" s="8">
        <f t="shared" si="17"/>
        <v>2.0782138385940194</v>
      </c>
      <c r="V56" s="3" t="s">
        <v>6</v>
      </c>
      <c r="W56" s="3">
        <v>3.9</v>
      </c>
      <c r="X56" s="3" t="s">
        <v>43</v>
      </c>
      <c r="Y56" s="14">
        <v>0</v>
      </c>
      <c r="Z56" s="14">
        <v>0</v>
      </c>
      <c r="AA56" s="14">
        <v>1</v>
      </c>
      <c r="AB56" s="14" t="str">
        <f t="shared" si="19"/>
        <v>.</v>
      </c>
      <c r="AC56" s="3" t="s">
        <v>259</v>
      </c>
      <c r="AD56" s="9">
        <v>0</v>
      </c>
      <c r="AE56">
        <f t="shared" si="8"/>
        <v>0</v>
      </c>
      <c r="AF56">
        <f t="shared" si="9"/>
        <v>0</v>
      </c>
      <c r="AG56">
        <f t="shared" si="15"/>
        <v>1</v>
      </c>
      <c r="AH56">
        <f t="shared" si="10"/>
        <v>0</v>
      </c>
      <c r="AI56">
        <f t="shared" si="11"/>
        <v>-65.875777859845428</v>
      </c>
      <c r="AJ56">
        <f t="shared" si="12"/>
        <v>-84.317150635919262</v>
      </c>
      <c r="AK56">
        <f t="shared" si="13"/>
        <v>0</v>
      </c>
      <c r="AL56" s="3">
        <v>107</v>
      </c>
      <c r="AM56" s="14">
        <f t="shared" si="14"/>
        <v>32.613599999999998</v>
      </c>
      <c r="AN56" s="3">
        <v>3.8048177693476384</v>
      </c>
    </row>
    <row r="57" spans="1:40" ht="13.5" thickBot="1" x14ac:dyDescent="0.25">
      <c r="A57" s="5">
        <v>42569</v>
      </c>
      <c r="B57" s="3">
        <v>7</v>
      </c>
      <c r="C57" s="7" t="s">
        <v>358</v>
      </c>
      <c r="D57" s="6">
        <v>0.34097222222222223</v>
      </c>
      <c r="E57" s="13">
        <v>8</v>
      </c>
      <c r="F57" s="13">
        <f t="shared" si="0"/>
        <v>0</v>
      </c>
      <c r="G57" s="3">
        <v>22.3</v>
      </c>
      <c r="H57" s="3" t="s">
        <v>365</v>
      </c>
      <c r="I57" s="3">
        <v>24.4</v>
      </c>
      <c r="J57" t="str">
        <f t="shared" si="1"/>
        <v>.</v>
      </c>
      <c r="K57" t="str">
        <f t="shared" si="2"/>
        <v>.</v>
      </c>
      <c r="L57" t="str">
        <f t="shared" si="16"/>
        <v>.</v>
      </c>
      <c r="M57" s="3">
        <v>222</v>
      </c>
      <c r="N57" t="str">
        <f>IF(B57=B56, N56, IF(M57=".",".",IF(M57&lt;22.5,"N",IF(M57&lt;67.5,"NE",IF(M57&lt;112.5,"E",IF(M57&lt;157.5,"SE",IF(M57&lt;202.5,"S",IF(M57&lt;247.5,"SW",IF(M57&lt;292.5,"W",IF(M57&lt;337.5,"NW","N"))))))))))</f>
        <v>SW</v>
      </c>
      <c r="O57" t="str">
        <f t="shared" si="4"/>
        <v>.</v>
      </c>
      <c r="P57" t="str">
        <f t="shared" si="18"/>
        <v>.</v>
      </c>
      <c r="Q57" s="8">
        <f t="shared" si="20"/>
        <v>0</v>
      </c>
      <c r="R57" s="8">
        <f t="shared" si="21"/>
        <v>0</v>
      </c>
      <c r="S57" s="8">
        <v>1</v>
      </c>
      <c r="T57" s="8" t="s">
        <v>4</v>
      </c>
      <c r="U57" s="8" t="str">
        <f t="shared" si="17"/>
        <v>.</v>
      </c>
      <c r="V57" s="3" t="s">
        <v>128</v>
      </c>
      <c r="W57" s="3">
        <v>3.1</v>
      </c>
      <c r="X57" s="3" t="s">
        <v>54</v>
      </c>
      <c r="Y57" s="14">
        <v>2</v>
      </c>
      <c r="Z57" s="14">
        <v>1</v>
      </c>
      <c r="AA57" s="14">
        <v>0</v>
      </c>
      <c r="AB57" s="14">
        <f t="shared" si="19"/>
        <v>0</v>
      </c>
      <c r="AC57" s="3" t="s">
        <v>260</v>
      </c>
      <c r="AD57" s="9">
        <v>0</v>
      </c>
      <c r="AE57" t="str">
        <f t="shared" si="8"/>
        <v>.</v>
      </c>
      <c r="AF57" t="str">
        <f t="shared" si="9"/>
        <v>.</v>
      </c>
      <c r="AG57" t="str">
        <f t="shared" si="15"/>
        <v>.</v>
      </c>
      <c r="AH57" t="str">
        <f t="shared" si="10"/>
        <v>.</v>
      </c>
      <c r="AI57">
        <f t="shared" si="11"/>
        <v>-66.913060635885827</v>
      </c>
      <c r="AJ57">
        <f t="shared" si="12"/>
        <v>-74.314482547739431</v>
      </c>
      <c r="AK57" t="str">
        <f t="shared" si="13"/>
        <v>.</v>
      </c>
      <c r="AL57" s="3">
        <v>100</v>
      </c>
      <c r="AM57" s="14">
        <f t="shared" si="14"/>
        <v>30.48</v>
      </c>
      <c r="AN57" s="3">
        <v>3.8746309394274117</v>
      </c>
    </row>
    <row r="58" spans="1:40" ht="13.5" thickBot="1" x14ac:dyDescent="0.25">
      <c r="A58" s="5">
        <v>42569</v>
      </c>
      <c r="B58" s="3">
        <v>7</v>
      </c>
      <c r="C58" s="7" t="s">
        <v>358</v>
      </c>
      <c r="D58" s="6">
        <v>0.3756944444444445</v>
      </c>
      <c r="E58" s="13">
        <v>9</v>
      </c>
      <c r="F58" s="13">
        <f t="shared" si="0"/>
        <v>50.000000000000064</v>
      </c>
      <c r="G58" s="3">
        <v>27.1</v>
      </c>
      <c r="H58" s="3" t="s">
        <v>365</v>
      </c>
      <c r="I58" s="3">
        <v>26</v>
      </c>
      <c r="J58">
        <f t="shared" si="1"/>
        <v>2.4085543677521764</v>
      </c>
      <c r="K58">
        <f t="shared" si="2"/>
        <v>221.99999999999991</v>
      </c>
      <c r="L58">
        <f>K58-MOD(M57+180,360)</f>
        <v>179.99999999999991</v>
      </c>
      <c r="M58" s="3">
        <v>222</v>
      </c>
      <c r="N58" t="str">
        <f>IF(B58=B58, N57, IF(M58=".",".",IF(M58&lt;22.5,"N",IF(M58&lt;67.5,"NE",IF(M58&lt;112.5,"E",IF(M58&lt;157.5,"SE",IF(M58&lt;202.5,"S",IF(M58&lt;247.5,"SW",IF(M58&lt;292.5,"W",IF(M58&lt;337.5,"NW","N"))))))))))</f>
        <v>SW</v>
      </c>
      <c r="O58" t="str">
        <f t="shared" si="4"/>
        <v>SW</v>
      </c>
      <c r="P58">
        <f t="shared" si="18"/>
        <v>6</v>
      </c>
      <c r="Q58" s="8">
        <f t="shared" si="20"/>
        <v>1.9999999999999962</v>
      </c>
      <c r="R58" s="8">
        <f t="shared" si="21"/>
        <v>1.9999999999999962</v>
      </c>
      <c r="S58" s="8">
        <v>1</v>
      </c>
      <c r="T58" s="8" t="s">
        <v>4</v>
      </c>
      <c r="U58" s="8" t="str">
        <f t="shared" si="17"/>
        <v>.</v>
      </c>
      <c r="V58" s="3" t="s">
        <v>55</v>
      </c>
      <c r="W58" s="3">
        <v>2.2000000000000002</v>
      </c>
      <c r="X58" s="3" t="s">
        <v>4</v>
      </c>
      <c r="Y58" s="14">
        <v>2</v>
      </c>
      <c r="Z58" s="14">
        <v>1</v>
      </c>
      <c r="AA58" s="14">
        <v>0</v>
      </c>
      <c r="AB58" s="14">
        <f t="shared" si="19"/>
        <v>0</v>
      </c>
      <c r="AC58" s="3" t="s">
        <v>260</v>
      </c>
      <c r="AD58" s="9">
        <v>0</v>
      </c>
      <c r="AE58">
        <f t="shared" si="8"/>
        <v>-1.486289650954788</v>
      </c>
      <c r="AF58">
        <f t="shared" si="9"/>
        <v>-1.486289650954788</v>
      </c>
      <c r="AG58">
        <f t="shared" si="15"/>
        <v>1</v>
      </c>
      <c r="AH58">
        <f t="shared" si="10"/>
        <v>1.9999999999999962</v>
      </c>
      <c r="AI58">
        <f t="shared" si="11"/>
        <v>-68.251321848603538</v>
      </c>
      <c r="AJ58">
        <f t="shared" si="12"/>
        <v>-75.800772198694219</v>
      </c>
      <c r="AK58">
        <f t="shared" si="13"/>
        <v>-1.3382612127177111</v>
      </c>
      <c r="AL58" s="3">
        <v>102</v>
      </c>
      <c r="AM58" s="14">
        <f t="shared" si="14"/>
        <v>31.089600000000001</v>
      </c>
      <c r="AN58" s="3">
        <v>3.8746309394274117</v>
      </c>
    </row>
    <row r="59" spans="1:40" ht="13.5" thickBot="1" x14ac:dyDescent="0.25">
      <c r="A59" s="5">
        <v>42569</v>
      </c>
      <c r="B59" s="3">
        <v>7</v>
      </c>
      <c r="C59" s="7" t="s">
        <v>358</v>
      </c>
      <c r="D59" s="6">
        <v>0.41736111111111113</v>
      </c>
      <c r="E59" s="13">
        <v>10</v>
      </c>
      <c r="F59" s="13">
        <f t="shared" si="0"/>
        <v>110</v>
      </c>
      <c r="G59" s="3">
        <v>30.5</v>
      </c>
      <c r="H59" s="3" t="s">
        <v>365</v>
      </c>
      <c r="I59" s="3">
        <v>25.5</v>
      </c>
      <c r="J59" t="str">
        <f t="shared" si="1"/>
        <v>.</v>
      </c>
      <c r="K59" t="str">
        <f t="shared" si="2"/>
        <v>.</v>
      </c>
      <c r="L59" t="str">
        <f t="shared" si="16"/>
        <v>.</v>
      </c>
      <c r="M59" s="3">
        <v>222</v>
      </c>
      <c r="N59" t="str">
        <f>IF(B59=B58, N58, IF(M59=".",".",IF(M59&lt;22.5,"N",IF(M59&lt;67.5,"NE",IF(M59&lt;112.5,"E",IF(M59&lt;157.5,"SE",IF(M59&lt;202.5,"S",IF(M59&lt;247.5,"SW",IF(M59&lt;292.5,"W",IF(M59&lt;337.5,"NW","N"))))))))))</f>
        <v>SW</v>
      </c>
      <c r="O59" t="str">
        <f t="shared" si="4"/>
        <v>.</v>
      </c>
      <c r="P59" t="str">
        <f t="shared" si="18"/>
        <v>.</v>
      </c>
      <c r="Q59" s="8">
        <f t="shared" si="20"/>
        <v>0</v>
      </c>
      <c r="R59" s="8">
        <f t="shared" si="21"/>
        <v>1.9999999999999962</v>
      </c>
      <c r="S59" s="8">
        <v>1</v>
      </c>
      <c r="T59" s="8" t="s">
        <v>4</v>
      </c>
      <c r="U59" s="8" t="str">
        <f t="shared" si="17"/>
        <v>.</v>
      </c>
      <c r="V59" s="3" t="s">
        <v>4</v>
      </c>
      <c r="W59" s="3">
        <v>2.2000000000000002</v>
      </c>
      <c r="X59" s="3" t="s">
        <v>10</v>
      </c>
      <c r="Y59" s="14">
        <v>0</v>
      </c>
      <c r="Z59" s="14">
        <v>0</v>
      </c>
      <c r="AA59" s="14">
        <v>1</v>
      </c>
      <c r="AB59" s="14">
        <f t="shared" si="19"/>
        <v>1</v>
      </c>
      <c r="AC59" s="3" t="s">
        <v>260</v>
      </c>
      <c r="AD59" s="9">
        <v>0</v>
      </c>
      <c r="AE59">
        <f t="shared" si="8"/>
        <v>0</v>
      </c>
      <c r="AF59">
        <f t="shared" si="9"/>
        <v>0</v>
      </c>
      <c r="AG59">
        <f t="shared" si="15"/>
        <v>1</v>
      </c>
      <c r="AH59">
        <f t="shared" si="10"/>
        <v>0</v>
      </c>
      <c r="AI59">
        <f t="shared" si="11"/>
        <v>-68.251321848603538</v>
      </c>
      <c r="AJ59">
        <f t="shared" si="12"/>
        <v>-75.800772198694219</v>
      </c>
      <c r="AK59">
        <f t="shared" si="13"/>
        <v>0</v>
      </c>
      <c r="AL59" s="3">
        <v>102</v>
      </c>
      <c r="AM59" s="14">
        <f t="shared" si="14"/>
        <v>31.089600000000001</v>
      </c>
      <c r="AN59" s="3">
        <v>3.8746309394274117</v>
      </c>
    </row>
    <row r="60" spans="1:40" ht="13.5" thickBot="1" x14ac:dyDescent="0.25">
      <c r="A60" s="5">
        <v>42569</v>
      </c>
      <c r="B60" s="3">
        <v>7</v>
      </c>
      <c r="C60" s="7" t="s">
        <v>358</v>
      </c>
      <c r="D60" s="6">
        <v>0.45763888888888887</v>
      </c>
      <c r="E60" s="13">
        <v>11</v>
      </c>
      <c r="F60" s="13">
        <f t="shared" si="0"/>
        <v>167.99999999999994</v>
      </c>
      <c r="G60" s="3">
        <v>36.6</v>
      </c>
      <c r="H60" s="3" t="s">
        <v>365</v>
      </c>
      <c r="I60" s="3">
        <v>30.3</v>
      </c>
      <c r="J60">
        <f t="shared" si="1"/>
        <v>3.1065903632610326</v>
      </c>
      <c r="K60">
        <f t="shared" si="2"/>
        <v>177.99451649087044</v>
      </c>
      <c r="L60">
        <f>IF(K60=".",".",IF(K60-K58&gt;180,(K60-K58)-360,IF(K60-K58&lt;-180,-360-(K60-K58),IF(K60-K58&gt;180,360-(K60-K58),K60-K58))))</f>
        <v>-44.005483509129476</v>
      </c>
      <c r="M60" s="3">
        <v>219</v>
      </c>
      <c r="N60" t="str">
        <f>IF(B60=B60, N59, IF(M60=".",".",IF(M60&lt;22.5,"N",IF(M60&lt;67.5,"NE",IF(M60&lt;112.5,"E",IF(M60&lt;157.5,"SE",IF(M60&lt;202.5,"S",IF(M60&lt;247.5,"SW",IF(M60&lt;292.5,"W",IF(M60&lt;337.5,"NW","N"))))))))))</f>
        <v>SW</v>
      </c>
      <c r="O60" t="str">
        <f t="shared" si="4"/>
        <v>S</v>
      </c>
      <c r="P60">
        <f t="shared" si="18"/>
        <v>5</v>
      </c>
      <c r="Q60" s="8">
        <f t="shared" si="20"/>
        <v>8.135975066777684</v>
      </c>
      <c r="R60" s="8">
        <f t="shared" si="21"/>
        <v>10.13597506677768</v>
      </c>
      <c r="S60" s="8">
        <v>1</v>
      </c>
      <c r="T60" s="8" t="s">
        <v>4</v>
      </c>
      <c r="U60" s="8" t="str">
        <f t="shared" si="17"/>
        <v>.</v>
      </c>
      <c r="V60" s="3" t="s">
        <v>4</v>
      </c>
      <c r="W60" s="3">
        <v>2</v>
      </c>
      <c r="X60" s="3" t="s">
        <v>94</v>
      </c>
      <c r="Y60" s="14">
        <v>0</v>
      </c>
      <c r="Z60" s="14">
        <v>0</v>
      </c>
      <c r="AA60" s="14">
        <v>1</v>
      </c>
      <c r="AB60" s="14" t="str">
        <f t="shared" si="19"/>
        <v>.</v>
      </c>
      <c r="AC60" s="3" t="s">
        <v>260</v>
      </c>
      <c r="AD60" s="9">
        <v>0</v>
      </c>
      <c r="AE60">
        <f t="shared" si="8"/>
        <v>-8.1309916386586281</v>
      </c>
      <c r="AF60">
        <f t="shared" si="9"/>
        <v>-8.1309916386586281</v>
      </c>
      <c r="AG60">
        <f t="shared" si="15"/>
        <v>1</v>
      </c>
      <c r="AH60">
        <f t="shared" si="10"/>
        <v>8.135975066777684</v>
      </c>
      <c r="AI60">
        <f t="shared" si="11"/>
        <v>-67.96660223338246</v>
      </c>
      <c r="AJ60">
        <f t="shared" si="12"/>
        <v>-83.931763837352847</v>
      </c>
      <c r="AK60">
        <f t="shared" si="13"/>
        <v>0.28471961522107847</v>
      </c>
      <c r="AL60" s="3">
        <v>108</v>
      </c>
      <c r="AM60" s="14">
        <f t="shared" si="14"/>
        <v>32.918399999999998</v>
      </c>
      <c r="AN60" s="3">
        <v>3.8222710618675819</v>
      </c>
    </row>
    <row r="61" spans="1:40" ht="13.5" thickBot="1" x14ac:dyDescent="0.25">
      <c r="A61" s="5">
        <v>42569</v>
      </c>
      <c r="B61" s="3">
        <v>7</v>
      </c>
      <c r="C61" s="7" t="s">
        <v>358</v>
      </c>
      <c r="D61" s="6">
        <v>0.5</v>
      </c>
      <c r="E61" s="13">
        <v>12</v>
      </c>
      <c r="F61" s="13">
        <f t="shared" si="0"/>
        <v>228.99999999999997</v>
      </c>
      <c r="G61" s="3">
        <v>37.700000000000003</v>
      </c>
      <c r="H61" s="3" t="s">
        <v>365</v>
      </c>
      <c r="I61" s="3">
        <v>29.6</v>
      </c>
      <c r="J61" t="str">
        <f t="shared" si="1"/>
        <v>.</v>
      </c>
      <c r="K61" t="str">
        <f t="shared" si="2"/>
        <v>.</v>
      </c>
      <c r="L61" t="str">
        <f t="shared" si="16"/>
        <v>.</v>
      </c>
      <c r="M61" s="3">
        <v>219</v>
      </c>
      <c r="N61" t="str">
        <f>IF(B61=B60, N60, IF(M61=".",".",IF(M61&lt;22.5,"N",IF(M61&lt;67.5,"NE",IF(M61&lt;112.5,"E",IF(M61&lt;157.5,"SE",IF(M61&lt;202.5,"S",IF(M61&lt;247.5,"SW",IF(M61&lt;292.5,"W",IF(M61&lt;337.5,"NW","N"))))))))))</f>
        <v>SW</v>
      </c>
      <c r="O61" t="str">
        <f t="shared" si="4"/>
        <v>.</v>
      </c>
      <c r="P61" t="str">
        <f t="shared" si="18"/>
        <v>.</v>
      </c>
      <c r="Q61" s="8">
        <f t="shared" si="20"/>
        <v>0</v>
      </c>
      <c r="R61" s="8">
        <f t="shared" si="21"/>
        <v>10.13597506677768</v>
      </c>
      <c r="S61" s="8">
        <v>1</v>
      </c>
      <c r="T61" s="8" t="s">
        <v>4</v>
      </c>
      <c r="U61" s="8" t="str">
        <f t="shared" si="17"/>
        <v>.</v>
      </c>
      <c r="V61" s="3" t="s">
        <v>4</v>
      </c>
      <c r="W61" s="3">
        <v>2.8</v>
      </c>
      <c r="X61" s="3" t="s">
        <v>93</v>
      </c>
      <c r="Y61" s="14">
        <v>0</v>
      </c>
      <c r="Z61" s="14">
        <v>0</v>
      </c>
      <c r="AA61" s="14">
        <v>1</v>
      </c>
      <c r="AB61" s="14" t="str">
        <f t="shared" si="19"/>
        <v>.</v>
      </c>
      <c r="AC61" s="3" t="s">
        <v>260</v>
      </c>
      <c r="AD61" s="9">
        <v>0</v>
      </c>
      <c r="AE61">
        <f t="shared" si="8"/>
        <v>0</v>
      </c>
      <c r="AF61">
        <f t="shared" si="9"/>
        <v>0</v>
      </c>
      <c r="AG61">
        <f t="shared" si="15"/>
        <v>1</v>
      </c>
      <c r="AH61">
        <f t="shared" si="10"/>
        <v>0</v>
      </c>
      <c r="AI61">
        <f t="shared" si="11"/>
        <v>-67.96660223338246</v>
      </c>
      <c r="AJ61">
        <f t="shared" si="12"/>
        <v>-83.931763837352847</v>
      </c>
      <c r="AK61">
        <f t="shared" si="13"/>
        <v>0</v>
      </c>
      <c r="AL61" s="3">
        <v>108</v>
      </c>
      <c r="AM61" s="14">
        <f t="shared" si="14"/>
        <v>32.918399999999998</v>
      </c>
      <c r="AN61" s="3">
        <v>3.8222710618675819</v>
      </c>
    </row>
    <row r="62" spans="1:40" ht="13.5" thickBot="1" x14ac:dyDescent="0.25">
      <c r="A62" s="5">
        <v>42569</v>
      </c>
      <c r="B62" s="3">
        <v>7</v>
      </c>
      <c r="C62" s="7" t="s">
        <v>358</v>
      </c>
      <c r="D62" s="6">
        <v>0.5444444444444444</v>
      </c>
      <c r="E62" s="13">
        <v>13</v>
      </c>
      <c r="F62" s="13">
        <f t="shared" si="0"/>
        <v>292.99999999999989</v>
      </c>
      <c r="G62" s="3">
        <v>43.4</v>
      </c>
      <c r="H62" s="3" t="s">
        <v>365</v>
      </c>
      <c r="I62" s="3">
        <v>30.3</v>
      </c>
      <c r="J62" t="str">
        <f t="shared" si="1"/>
        <v>.</v>
      </c>
      <c r="K62" t="str">
        <f t="shared" si="2"/>
        <v>.</v>
      </c>
      <c r="L62" t="str">
        <f t="shared" si="16"/>
        <v>.</v>
      </c>
      <c r="M62" s="3">
        <v>219</v>
      </c>
      <c r="N62" t="str">
        <f>IF(B62=B61, N61, IF(M62=".",".",IF(M62&lt;22.5,"N",IF(M62&lt;67.5,"NE",IF(M62&lt;112.5,"E",IF(M62&lt;157.5,"SE",IF(M62&lt;202.5,"S",IF(M62&lt;247.5,"SW",IF(M62&lt;292.5,"W",IF(M62&lt;337.5,"NW","N"))))))))))</f>
        <v>SW</v>
      </c>
      <c r="O62" t="str">
        <f t="shared" si="4"/>
        <v>.</v>
      </c>
      <c r="P62" t="str">
        <f t="shared" si="18"/>
        <v>.</v>
      </c>
      <c r="Q62" s="8">
        <f t="shared" si="20"/>
        <v>0</v>
      </c>
      <c r="R62" s="8">
        <f t="shared" si="21"/>
        <v>10.13597506677768</v>
      </c>
      <c r="S62" s="8">
        <v>1</v>
      </c>
      <c r="T62" s="8" t="s">
        <v>4</v>
      </c>
      <c r="U62" s="8" t="str">
        <f t="shared" si="17"/>
        <v>.</v>
      </c>
      <c r="V62" s="3" t="s">
        <v>6</v>
      </c>
      <c r="W62" s="3">
        <v>0.7</v>
      </c>
      <c r="X62" s="3" t="s">
        <v>10</v>
      </c>
      <c r="Y62" s="14">
        <v>0</v>
      </c>
      <c r="Z62" s="14">
        <v>0</v>
      </c>
      <c r="AA62" s="14">
        <v>1</v>
      </c>
      <c r="AB62" s="14" t="str">
        <f t="shared" si="19"/>
        <v>.</v>
      </c>
      <c r="AC62" s="3" t="s">
        <v>260</v>
      </c>
      <c r="AD62" s="9">
        <v>0</v>
      </c>
      <c r="AE62">
        <f t="shared" si="8"/>
        <v>0</v>
      </c>
      <c r="AF62">
        <f t="shared" si="9"/>
        <v>0</v>
      </c>
      <c r="AG62">
        <f t="shared" si="15"/>
        <v>1</v>
      </c>
      <c r="AH62">
        <f t="shared" si="10"/>
        <v>0</v>
      </c>
      <c r="AI62">
        <f t="shared" si="11"/>
        <v>-67.96660223338246</v>
      </c>
      <c r="AJ62">
        <f t="shared" si="12"/>
        <v>-83.931763837352847</v>
      </c>
      <c r="AK62">
        <f t="shared" si="13"/>
        <v>0</v>
      </c>
      <c r="AL62" s="3">
        <v>108</v>
      </c>
      <c r="AM62" s="14">
        <f t="shared" si="14"/>
        <v>32.918399999999998</v>
      </c>
      <c r="AN62" s="3">
        <v>3.8222710618675819</v>
      </c>
    </row>
    <row r="63" spans="1:40" ht="13.5" thickBot="1" x14ac:dyDescent="0.25">
      <c r="A63" s="5">
        <v>42569</v>
      </c>
      <c r="B63" s="3">
        <v>7</v>
      </c>
      <c r="C63" s="7" t="s">
        <v>358</v>
      </c>
      <c r="D63" s="6">
        <v>0.58333333333333337</v>
      </c>
      <c r="E63" s="13">
        <v>14</v>
      </c>
      <c r="F63" s="13">
        <f t="shared" si="0"/>
        <v>349</v>
      </c>
      <c r="G63" s="3">
        <v>40.299999999999997</v>
      </c>
      <c r="H63" s="3" t="s">
        <v>365</v>
      </c>
      <c r="I63" s="3">
        <v>27.3</v>
      </c>
      <c r="J63" t="str">
        <f t="shared" si="1"/>
        <v>.</v>
      </c>
      <c r="K63" t="str">
        <f t="shared" si="2"/>
        <v>.</v>
      </c>
      <c r="L63" t="str">
        <f t="shared" si="16"/>
        <v>.</v>
      </c>
      <c r="M63" s="3">
        <v>219</v>
      </c>
      <c r="N63" t="str">
        <f>IF(B63=B63, N62, IF(M63=".",".",IF(M63&lt;22.5,"N",IF(M63&lt;67.5,"NE",IF(M63&lt;112.5,"E",IF(M63&lt;157.5,"SE",IF(M63&lt;202.5,"S",IF(M63&lt;247.5,"SW",IF(M63&lt;292.5,"W",IF(M63&lt;337.5,"NW","N"))))))))))</f>
        <v>SW</v>
      </c>
      <c r="O63" t="str">
        <f t="shared" si="4"/>
        <v>.</v>
      </c>
      <c r="P63" t="str">
        <f t="shared" si="18"/>
        <v>.</v>
      </c>
      <c r="Q63" s="8">
        <f t="shared" si="20"/>
        <v>0</v>
      </c>
      <c r="R63" s="8">
        <f t="shared" si="21"/>
        <v>10.13597506677768</v>
      </c>
      <c r="S63" s="8">
        <v>1</v>
      </c>
      <c r="T63" s="8" t="s">
        <v>4</v>
      </c>
      <c r="U63" s="8" t="str">
        <f t="shared" si="17"/>
        <v>.</v>
      </c>
      <c r="V63" s="3" t="s">
        <v>6</v>
      </c>
      <c r="W63" s="3">
        <v>4.4000000000000004</v>
      </c>
      <c r="X63" s="3" t="s">
        <v>10</v>
      </c>
      <c r="Y63" s="14">
        <v>0</v>
      </c>
      <c r="Z63" s="14">
        <v>0</v>
      </c>
      <c r="AA63" s="14">
        <v>1</v>
      </c>
      <c r="AB63" s="14" t="str">
        <f t="shared" si="19"/>
        <v>.</v>
      </c>
      <c r="AC63" s="3" t="s">
        <v>260</v>
      </c>
      <c r="AD63" s="9">
        <v>0</v>
      </c>
      <c r="AE63">
        <f t="shared" si="8"/>
        <v>0</v>
      </c>
      <c r="AF63">
        <f t="shared" si="9"/>
        <v>0</v>
      </c>
      <c r="AG63">
        <f t="shared" si="15"/>
        <v>1</v>
      </c>
      <c r="AH63">
        <f t="shared" si="10"/>
        <v>0</v>
      </c>
      <c r="AI63">
        <f t="shared" si="11"/>
        <v>-67.96660223338246</v>
      </c>
      <c r="AJ63">
        <f t="shared" si="12"/>
        <v>-83.931763837352847</v>
      </c>
      <c r="AK63">
        <f t="shared" si="13"/>
        <v>0</v>
      </c>
      <c r="AL63" s="3">
        <v>108</v>
      </c>
      <c r="AM63" s="14">
        <f t="shared" si="14"/>
        <v>32.918399999999998</v>
      </c>
      <c r="AN63" s="3">
        <v>3.8222710618675819</v>
      </c>
    </row>
    <row r="64" spans="1:40" ht="13.5" thickBot="1" x14ac:dyDescent="0.25">
      <c r="A64" s="5">
        <v>42569</v>
      </c>
      <c r="B64" s="3">
        <v>7</v>
      </c>
      <c r="C64" s="7" t="s">
        <v>358</v>
      </c>
      <c r="D64" s="6">
        <v>0.625</v>
      </c>
      <c r="E64" s="13">
        <v>15</v>
      </c>
      <c r="F64" s="13">
        <f t="shared" si="0"/>
        <v>408.99999999999994</v>
      </c>
      <c r="G64" s="3">
        <v>36.299999999999997</v>
      </c>
      <c r="H64" s="3" t="s">
        <v>365</v>
      </c>
      <c r="I64" s="3">
        <v>27.9</v>
      </c>
      <c r="J64" t="str">
        <f t="shared" si="1"/>
        <v>.</v>
      </c>
      <c r="K64" t="str">
        <f t="shared" si="2"/>
        <v>.</v>
      </c>
      <c r="L64" t="str">
        <f t="shared" si="16"/>
        <v>.</v>
      </c>
      <c r="M64" s="3">
        <v>219</v>
      </c>
      <c r="N64" t="str">
        <f>IF(B64=B63, N63, IF(M64=".",".",IF(M64&lt;22.5,"N",IF(M64&lt;67.5,"NE",IF(M64&lt;112.5,"E",IF(M64&lt;157.5,"SE",IF(M64&lt;202.5,"S",IF(M64&lt;247.5,"SW",IF(M64&lt;292.5,"W",IF(M64&lt;337.5,"NW","N"))))))))))</f>
        <v>SW</v>
      </c>
      <c r="O64" t="str">
        <f t="shared" si="4"/>
        <v>.</v>
      </c>
      <c r="P64" t="str">
        <f t="shared" si="18"/>
        <v>.</v>
      </c>
      <c r="Q64" s="8">
        <f t="shared" si="20"/>
        <v>0</v>
      </c>
      <c r="R64" s="8">
        <f t="shared" si="21"/>
        <v>10.13597506677768</v>
      </c>
      <c r="S64" s="8">
        <v>1</v>
      </c>
      <c r="T64" s="8" t="s">
        <v>4</v>
      </c>
      <c r="U64" s="8" t="str">
        <f t="shared" si="17"/>
        <v>.</v>
      </c>
      <c r="V64" s="3" t="s">
        <v>6</v>
      </c>
      <c r="W64" s="3">
        <v>5.5</v>
      </c>
      <c r="X64" s="3" t="s">
        <v>43</v>
      </c>
      <c r="Y64" s="14">
        <v>0</v>
      </c>
      <c r="Z64" s="14">
        <v>0</v>
      </c>
      <c r="AA64" s="14">
        <v>1</v>
      </c>
      <c r="AB64" s="14" t="str">
        <f t="shared" si="19"/>
        <v>.</v>
      </c>
      <c r="AC64" s="3" t="s">
        <v>260</v>
      </c>
      <c r="AD64" s="9">
        <v>0</v>
      </c>
      <c r="AE64">
        <f t="shared" si="8"/>
        <v>0</v>
      </c>
      <c r="AF64">
        <f t="shared" si="9"/>
        <v>0</v>
      </c>
      <c r="AG64">
        <f t="shared" si="15"/>
        <v>1</v>
      </c>
      <c r="AH64">
        <f t="shared" si="10"/>
        <v>0</v>
      </c>
      <c r="AI64">
        <f t="shared" si="11"/>
        <v>-67.96660223338246</v>
      </c>
      <c r="AJ64">
        <f t="shared" si="12"/>
        <v>-83.931763837352847</v>
      </c>
      <c r="AK64">
        <f t="shared" si="13"/>
        <v>0</v>
      </c>
      <c r="AL64" s="3">
        <v>108</v>
      </c>
      <c r="AM64" s="14">
        <f t="shared" si="14"/>
        <v>32.918399999999998</v>
      </c>
      <c r="AN64" s="3">
        <v>3.8222710618675819</v>
      </c>
    </row>
    <row r="65" spans="1:40" ht="13.5" thickBot="1" x14ac:dyDescent="0.25">
      <c r="A65" s="5">
        <v>42569</v>
      </c>
      <c r="B65" s="3">
        <v>7</v>
      </c>
      <c r="C65" s="7" t="s">
        <v>358</v>
      </c>
      <c r="D65" s="6">
        <v>0.6645833333333333</v>
      </c>
      <c r="E65" s="13">
        <v>16</v>
      </c>
      <c r="F65" s="13">
        <f t="shared" si="0"/>
        <v>465.99999999999989</v>
      </c>
      <c r="G65" s="3">
        <v>42.9</v>
      </c>
      <c r="H65" s="3" t="s">
        <v>365</v>
      </c>
      <c r="I65" s="3">
        <v>29.3</v>
      </c>
      <c r="J65" t="str">
        <f t="shared" si="1"/>
        <v>.</v>
      </c>
      <c r="K65" t="str">
        <f t="shared" si="2"/>
        <v>.</v>
      </c>
      <c r="L65" t="str">
        <f t="shared" si="16"/>
        <v>.</v>
      </c>
      <c r="M65" s="3">
        <v>219</v>
      </c>
      <c r="N65" t="str">
        <f>IF(B65=B65, N64, IF(M65=".",".",IF(M65&lt;22.5,"N",IF(M65&lt;67.5,"NE",IF(M65&lt;112.5,"E",IF(M65&lt;157.5,"SE",IF(M65&lt;202.5,"S",IF(M65&lt;247.5,"SW",IF(M65&lt;292.5,"W",IF(M65&lt;337.5,"NW","N"))))))))))</f>
        <v>SW</v>
      </c>
      <c r="O65" t="str">
        <f t="shared" si="4"/>
        <v>.</v>
      </c>
      <c r="P65" t="str">
        <f t="shared" si="18"/>
        <v>.</v>
      </c>
      <c r="Q65" s="8">
        <f t="shared" si="20"/>
        <v>0</v>
      </c>
      <c r="R65" s="8">
        <f t="shared" si="21"/>
        <v>10.13597506677768</v>
      </c>
      <c r="S65" s="8">
        <v>1</v>
      </c>
      <c r="T65" s="8" t="s">
        <v>4</v>
      </c>
      <c r="U65" s="8" t="str">
        <f t="shared" si="17"/>
        <v>.</v>
      </c>
      <c r="V65" s="3" t="s">
        <v>6</v>
      </c>
      <c r="W65" s="3">
        <v>4.4000000000000004</v>
      </c>
      <c r="X65" s="3" t="s">
        <v>43</v>
      </c>
      <c r="Y65" s="14">
        <v>0</v>
      </c>
      <c r="Z65" s="14">
        <v>0</v>
      </c>
      <c r="AA65" s="14">
        <v>1</v>
      </c>
      <c r="AB65" s="14" t="str">
        <f t="shared" si="19"/>
        <v>.</v>
      </c>
      <c r="AC65" s="3" t="s">
        <v>260</v>
      </c>
      <c r="AD65" s="9">
        <v>0</v>
      </c>
      <c r="AE65">
        <f t="shared" si="8"/>
        <v>0</v>
      </c>
      <c r="AF65">
        <f t="shared" si="9"/>
        <v>0</v>
      </c>
      <c r="AG65">
        <f t="shared" si="15"/>
        <v>1</v>
      </c>
      <c r="AH65">
        <f t="shared" si="10"/>
        <v>0</v>
      </c>
      <c r="AI65">
        <f t="shared" si="11"/>
        <v>-67.96660223338246</v>
      </c>
      <c r="AJ65">
        <f t="shared" si="12"/>
        <v>-83.931763837352847</v>
      </c>
      <c r="AK65">
        <f t="shared" si="13"/>
        <v>0</v>
      </c>
      <c r="AL65" s="3">
        <v>108</v>
      </c>
      <c r="AM65" s="14">
        <f t="shared" si="14"/>
        <v>32.918399999999998</v>
      </c>
      <c r="AN65" s="3">
        <v>3.8222710618675819</v>
      </c>
    </row>
    <row r="66" spans="1:40" ht="13.5" thickBot="1" x14ac:dyDescent="0.25">
      <c r="A66" s="5">
        <v>42569</v>
      </c>
      <c r="B66" s="3">
        <v>7</v>
      </c>
      <c r="C66" s="7" t="s">
        <v>358</v>
      </c>
      <c r="D66" s="6">
        <v>0.71111111111111114</v>
      </c>
      <c r="E66" s="13">
        <v>17</v>
      </c>
      <c r="F66" s="13">
        <f t="shared" ref="F66:F129" si="22">IF(B66=B65,((D66-D65)*1440)+F65,0)</f>
        <v>533</v>
      </c>
      <c r="G66" s="3">
        <v>32.1</v>
      </c>
      <c r="H66" s="3" t="s">
        <v>365</v>
      </c>
      <c r="I66" s="3">
        <v>29.1</v>
      </c>
      <c r="J66" t="str">
        <f t="shared" ref="J66:J129" si="23">IF(AH66=".",".",IF(AH66=0,".",ACOS(AF66/(AG66*AH66))))</f>
        <v>.</v>
      </c>
      <c r="K66" t="str">
        <f t="shared" ref="K66:K129" si="24">IF(J66=".",".",IF(AK66&lt;0,360-DEGREES(J66),DEGREES(J66)))</f>
        <v>.</v>
      </c>
      <c r="L66" t="str">
        <f t="shared" si="16"/>
        <v>.</v>
      </c>
      <c r="M66" s="3">
        <v>219</v>
      </c>
      <c r="N66" t="str">
        <f>IF(B66=B65, N65, IF(M66=".",".",IF(M66&lt;22.5,"N",IF(M66&lt;67.5,"NE",IF(M66&lt;112.5,"E",IF(M66&lt;157.5,"SE",IF(M66&lt;202.5,"S",IF(M66&lt;247.5,"SW",IF(M66&lt;292.5,"W",IF(M66&lt;337.5,"NW","N"))))))))))</f>
        <v>SW</v>
      </c>
      <c r="O66" t="str">
        <f t="shared" ref="O66:O129" si="25">IF(K66=".",".",IF(K66&lt;22.5,"N",IF(K66&lt;67.5,"NE",IF(K66&lt;112.5,"E",IF(K66&lt;157.5,"SE",IF(K66&lt;202.5,"S",IF(K66&lt;247.5,"SW",IF(K66&lt;292.5,"W",IF(K66&lt;337.5,"NW","N")))))))))</f>
        <v>.</v>
      </c>
      <c r="P66" t="str">
        <f t="shared" si="18"/>
        <v>.</v>
      </c>
      <c r="Q66" s="8">
        <f t="shared" ref="Q66:Q97" si="26">IF(AN66=".",".",IF(B66=B65,SQRT((AI66-AI65)^2+(AJ66-AJ65)^2),0))</f>
        <v>0</v>
      </c>
      <c r="R66" s="8">
        <f t="shared" ref="R66:R97" si="27">IF(AN66=".",".",IF(B66=B65,Q66+R65,0))</f>
        <v>10.13597506677768</v>
      </c>
      <c r="S66" s="8">
        <v>1</v>
      </c>
      <c r="T66" s="8" t="s">
        <v>4</v>
      </c>
      <c r="U66" s="8" t="str">
        <f t="shared" si="17"/>
        <v>.</v>
      </c>
      <c r="V66" s="3" t="s">
        <v>6</v>
      </c>
      <c r="W66" s="3">
        <v>2.2000000000000002</v>
      </c>
      <c r="X66" s="3" t="s">
        <v>43</v>
      </c>
      <c r="Y66" s="14">
        <v>0</v>
      </c>
      <c r="Z66" s="14">
        <v>0</v>
      </c>
      <c r="AA66" s="14">
        <v>1</v>
      </c>
      <c r="AB66" s="14" t="str">
        <f t="shared" si="19"/>
        <v>.</v>
      </c>
      <c r="AC66" s="3" t="s">
        <v>260</v>
      </c>
      <c r="AD66" s="9">
        <v>0</v>
      </c>
      <c r="AE66">
        <f t="shared" ref="AE66:AE129" si="28">IF(AJ66=".",".",IF(AJ65=".",".",IF(B66=B65,AJ66-AJ65,".")))</f>
        <v>0</v>
      </c>
      <c r="AF66">
        <f t="shared" ref="AF66:AF129" si="29">IF(AE66=".",".", 0*AK66+1*AE66)</f>
        <v>0</v>
      </c>
      <c r="AG66">
        <f t="shared" si="15"/>
        <v>1</v>
      </c>
      <c r="AH66">
        <f t="shared" ref="AH66:AH129" si="30">IF(AG66=".",".",SQRT((AK66)^2+(AE66)^2))</f>
        <v>0</v>
      </c>
      <c r="AI66">
        <f t="shared" ref="AI66:AI129" si="31">IF(AN66=".",".",IF(M66&lt;90,AL66*SIN(AN66),IF(M66&lt;180,AL66*SIN(AN66),IF(M66&lt;270,AL66*SIN(AN66),AL66*SIN(AN66)))))</f>
        <v>-67.96660223338246</v>
      </c>
      <c r="AJ66">
        <f t="shared" ref="AJ66:AJ129" si="32">IF(AN66=".",".",IF(M66&lt;90,AL66*COS(AN66),IF(M66&lt;180,AL66*COS(AN66),IF(M66&lt;270,AL66*COS(AN66),AL66*COS(AN66)))))</f>
        <v>-83.931763837352847</v>
      </c>
      <c r="AK66">
        <f t="shared" ref="AK66:AK129" si="33">IF(AI66=".",".",IF(AI65=".",".",IF(B66=B65,AI66-AI65,".")))</f>
        <v>0</v>
      </c>
      <c r="AL66" s="3">
        <v>108</v>
      </c>
      <c r="AM66" s="14">
        <f t="shared" ref="AM66:AM129" si="34">IF(AL66=".",".",AL66*0.3048)</f>
        <v>32.918399999999998</v>
      </c>
      <c r="AN66" s="3">
        <v>3.8222710618675819</v>
      </c>
    </row>
    <row r="67" spans="1:40" ht="13.5" thickBot="1" x14ac:dyDescent="0.25">
      <c r="A67" s="5">
        <v>42569</v>
      </c>
      <c r="B67" s="3">
        <v>7</v>
      </c>
      <c r="C67" s="7" t="s">
        <v>358</v>
      </c>
      <c r="D67" s="6">
        <v>0.75555555555555554</v>
      </c>
      <c r="E67" s="13">
        <v>18</v>
      </c>
      <c r="F67" s="13">
        <f t="shared" si="22"/>
        <v>596.99999999999989</v>
      </c>
      <c r="G67" s="3">
        <v>33.6</v>
      </c>
      <c r="H67" s="3" t="s">
        <v>365</v>
      </c>
      <c r="I67" s="3">
        <v>29</v>
      </c>
      <c r="J67" t="str">
        <f t="shared" si="23"/>
        <v>.</v>
      </c>
      <c r="K67" t="str">
        <f t="shared" si="24"/>
        <v>.</v>
      </c>
      <c r="L67" t="str">
        <f t="shared" si="16"/>
        <v>.</v>
      </c>
      <c r="M67" s="3">
        <v>219</v>
      </c>
      <c r="N67" t="str">
        <f>IF(B67=B67, N66, IF(M67=".",".",IF(M67&lt;22.5,"N",IF(M67&lt;67.5,"NE",IF(M67&lt;112.5,"E",IF(M67&lt;157.5,"SE",IF(M67&lt;202.5,"S",IF(M67&lt;247.5,"SW",IF(M67&lt;292.5,"W",IF(M67&lt;337.5,"NW","N"))))))))))</f>
        <v>SW</v>
      </c>
      <c r="O67" t="str">
        <f t="shared" si="25"/>
        <v>.</v>
      </c>
      <c r="P67" t="str">
        <f t="shared" si="18"/>
        <v>.</v>
      </c>
      <c r="Q67" s="8">
        <f t="shared" si="26"/>
        <v>0</v>
      </c>
      <c r="R67" s="8">
        <f t="shared" si="27"/>
        <v>10.13597506677768</v>
      </c>
      <c r="S67" s="8">
        <v>1</v>
      </c>
      <c r="T67" s="8">
        <f>SQRT((AJ67-AJ57)^2+(AI67-AI57)^2)</f>
        <v>9.6748152075997833</v>
      </c>
      <c r="U67" s="8">
        <f t="shared" si="17"/>
        <v>1.0476660121441541</v>
      </c>
      <c r="V67" s="3" t="s">
        <v>6</v>
      </c>
      <c r="W67" s="3">
        <v>3.9</v>
      </c>
      <c r="X67" s="3" t="s">
        <v>43</v>
      </c>
      <c r="Y67" s="14">
        <v>0</v>
      </c>
      <c r="Z67" s="14">
        <v>0</v>
      </c>
      <c r="AA67" s="14">
        <v>1</v>
      </c>
      <c r="AB67" s="14" t="str">
        <f t="shared" si="19"/>
        <v>.</v>
      </c>
      <c r="AC67" s="3" t="s">
        <v>260</v>
      </c>
      <c r="AD67" s="9">
        <v>0</v>
      </c>
      <c r="AE67">
        <f t="shared" si="28"/>
        <v>0</v>
      </c>
      <c r="AF67">
        <f t="shared" si="29"/>
        <v>0</v>
      </c>
      <c r="AG67">
        <f t="shared" ref="AG67:AG130" si="35">IF(AF67=".",".",1)</f>
        <v>1</v>
      </c>
      <c r="AH67">
        <f t="shared" si="30"/>
        <v>0</v>
      </c>
      <c r="AI67">
        <f t="shared" si="31"/>
        <v>-67.96660223338246</v>
      </c>
      <c r="AJ67">
        <f t="shared" si="32"/>
        <v>-83.931763837352847</v>
      </c>
      <c r="AK67">
        <f t="shared" si="33"/>
        <v>0</v>
      </c>
      <c r="AL67" s="3">
        <v>108</v>
      </c>
      <c r="AM67" s="14">
        <f t="shared" si="34"/>
        <v>32.918399999999998</v>
      </c>
      <c r="AN67" s="3">
        <v>3.8222710618675819</v>
      </c>
    </row>
    <row r="68" spans="1:40" ht="13.5" thickBot="1" x14ac:dyDescent="0.25">
      <c r="A68" s="5">
        <v>42569</v>
      </c>
      <c r="B68" s="3">
        <v>8</v>
      </c>
      <c r="C68" s="7" t="s">
        <v>359</v>
      </c>
      <c r="D68" s="6">
        <v>0.3354166666666667</v>
      </c>
      <c r="E68" s="13">
        <v>8</v>
      </c>
      <c r="F68" s="13">
        <f t="shared" si="22"/>
        <v>0</v>
      </c>
      <c r="G68" s="3">
        <v>23.4</v>
      </c>
      <c r="H68" s="3" t="s">
        <v>365</v>
      </c>
      <c r="I68" s="3">
        <v>25.3</v>
      </c>
      <c r="J68" t="str">
        <f t="shared" si="23"/>
        <v>.</v>
      </c>
      <c r="K68" t="str">
        <f t="shared" si="24"/>
        <v>.</v>
      </c>
      <c r="L68" t="str">
        <f t="shared" si="16"/>
        <v>.</v>
      </c>
      <c r="M68" s="3">
        <v>45</v>
      </c>
      <c r="N68" t="str">
        <f>IF(B68=B67, N67, IF(M68=".",".",IF(M68&lt;22.5,"N",IF(M68&lt;67.5,"NE",IF(M68&lt;112.5,"E",IF(M68&lt;157.5,"SE",IF(M68&lt;202.5,"S",IF(M68&lt;247.5,"SW",IF(M68&lt;292.5,"W",IF(M68&lt;337.5,"NW","N"))))))))))</f>
        <v>NE</v>
      </c>
      <c r="O68" t="str">
        <f t="shared" si="25"/>
        <v>.</v>
      </c>
      <c r="P68" t="str">
        <f t="shared" si="18"/>
        <v>.</v>
      </c>
      <c r="Q68" s="8">
        <f t="shared" si="26"/>
        <v>0</v>
      </c>
      <c r="R68" s="8">
        <f t="shared" si="27"/>
        <v>0</v>
      </c>
      <c r="S68" s="8">
        <v>0</v>
      </c>
      <c r="T68" s="8" t="s">
        <v>4</v>
      </c>
      <c r="U68" s="8" t="str">
        <f t="shared" si="17"/>
        <v>.</v>
      </c>
      <c r="V68" s="3" t="s">
        <v>7</v>
      </c>
      <c r="W68" s="3">
        <v>1.1000000000000001</v>
      </c>
      <c r="X68" s="3" t="s">
        <v>52</v>
      </c>
      <c r="Y68" s="14">
        <v>2</v>
      </c>
      <c r="Z68" s="14">
        <v>1</v>
      </c>
      <c r="AA68" s="14">
        <v>0</v>
      </c>
      <c r="AB68" s="14">
        <f t="shared" si="19"/>
        <v>0</v>
      </c>
      <c r="AC68" s="3" t="s">
        <v>261</v>
      </c>
      <c r="AD68" s="9">
        <v>1</v>
      </c>
      <c r="AE68" t="str">
        <f t="shared" si="28"/>
        <v>.</v>
      </c>
      <c r="AF68" t="str">
        <f t="shared" si="29"/>
        <v>.</v>
      </c>
      <c r="AG68" t="str">
        <f t="shared" si="35"/>
        <v>.</v>
      </c>
      <c r="AH68" t="str">
        <f t="shared" si="30"/>
        <v>.</v>
      </c>
      <c r="AI68">
        <f t="shared" si="31"/>
        <v>70.710678118654741</v>
      </c>
      <c r="AJ68">
        <f t="shared" si="32"/>
        <v>70.710678118654755</v>
      </c>
      <c r="AK68" t="str">
        <f t="shared" si="33"/>
        <v>.</v>
      </c>
      <c r="AL68" s="3">
        <v>100</v>
      </c>
      <c r="AM68" s="14">
        <f t="shared" si="34"/>
        <v>30.48</v>
      </c>
      <c r="AN68" s="3">
        <v>0.78539816339744828</v>
      </c>
    </row>
    <row r="69" spans="1:40" ht="13.5" thickBot="1" x14ac:dyDescent="0.25">
      <c r="A69" s="5">
        <v>42569</v>
      </c>
      <c r="B69" s="3">
        <v>8</v>
      </c>
      <c r="C69" s="7" t="s">
        <v>359</v>
      </c>
      <c r="D69" s="6">
        <v>0.38263888888888892</v>
      </c>
      <c r="E69" s="13">
        <v>9</v>
      </c>
      <c r="F69" s="13">
        <f t="shared" si="22"/>
        <v>68</v>
      </c>
      <c r="G69" s="3" t="s">
        <v>4</v>
      </c>
      <c r="H69" s="3" t="s">
        <v>4</v>
      </c>
      <c r="I69" s="3">
        <v>25.8</v>
      </c>
      <c r="J69" t="str">
        <f t="shared" si="23"/>
        <v>.</v>
      </c>
      <c r="K69" t="str">
        <f t="shared" si="24"/>
        <v>.</v>
      </c>
      <c r="L69" t="str">
        <f t="shared" ref="L69:L132" si="36">IF(K69=".",".",IF(K69-K68&gt;180,(K69-K68)-360,IF(K69-K68&lt;-180,-360-(K69-K68),IF(K69-K68&gt;180,360-(K69-K68),K69-K68))))</f>
        <v>.</v>
      </c>
      <c r="M69" s="3">
        <v>45</v>
      </c>
      <c r="N69" t="str">
        <f>IF(B69=B69, N68, IF(M69=".",".",IF(M69&lt;22.5,"N",IF(M69&lt;67.5,"NE",IF(M69&lt;112.5,"E",IF(M69&lt;157.5,"SE",IF(M69&lt;202.5,"S",IF(M69&lt;247.5,"SW",IF(M69&lt;292.5,"W",IF(M69&lt;337.5,"NW","N"))))))))))</f>
        <v>NE</v>
      </c>
      <c r="O69" t="str">
        <f t="shared" si="25"/>
        <v>.</v>
      </c>
      <c r="P69" t="str">
        <f t="shared" si="18"/>
        <v>.</v>
      </c>
      <c r="Q69" s="8">
        <f t="shared" si="26"/>
        <v>0</v>
      </c>
      <c r="R69" s="8">
        <f t="shared" si="27"/>
        <v>0</v>
      </c>
      <c r="S69" s="8">
        <v>0</v>
      </c>
      <c r="T69" s="8" t="s">
        <v>4</v>
      </c>
      <c r="U69" s="8" t="str">
        <f t="shared" ref="U69:U132" si="37">IF(T69=".",".",IF(T69=0,0,R69/T69))</f>
        <v>.</v>
      </c>
      <c r="V69" s="3" t="s">
        <v>7</v>
      </c>
      <c r="W69" s="3">
        <v>0</v>
      </c>
      <c r="X69" s="3" t="s">
        <v>59</v>
      </c>
      <c r="Y69" s="14">
        <v>2</v>
      </c>
      <c r="Z69" s="14">
        <v>1</v>
      </c>
      <c r="AA69" s="14">
        <v>0</v>
      </c>
      <c r="AB69" s="14">
        <f t="shared" si="19"/>
        <v>0</v>
      </c>
      <c r="AC69" s="3" t="s">
        <v>261</v>
      </c>
      <c r="AD69" s="9">
        <v>1</v>
      </c>
      <c r="AE69">
        <f t="shared" si="28"/>
        <v>0</v>
      </c>
      <c r="AF69">
        <f t="shared" si="29"/>
        <v>0</v>
      </c>
      <c r="AG69">
        <f t="shared" si="35"/>
        <v>1</v>
      </c>
      <c r="AH69">
        <f t="shared" si="30"/>
        <v>0</v>
      </c>
      <c r="AI69">
        <f t="shared" si="31"/>
        <v>70.710678118654741</v>
      </c>
      <c r="AJ69">
        <f t="shared" si="32"/>
        <v>70.710678118654755</v>
      </c>
      <c r="AK69">
        <f t="shared" si="33"/>
        <v>0</v>
      </c>
      <c r="AL69" s="3">
        <v>100</v>
      </c>
      <c r="AM69" s="14">
        <f t="shared" si="34"/>
        <v>30.48</v>
      </c>
      <c r="AN69" s="3">
        <v>0.78539816339744828</v>
      </c>
    </row>
    <row r="70" spans="1:40" ht="13.5" thickBot="1" x14ac:dyDescent="0.25">
      <c r="A70" s="5">
        <v>42569</v>
      </c>
      <c r="B70" s="3">
        <v>8</v>
      </c>
      <c r="C70" s="7" t="s">
        <v>359</v>
      </c>
      <c r="D70" s="6">
        <v>0.4236111111111111</v>
      </c>
      <c r="E70" s="13">
        <v>10</v>
      </c>
      <c r="F70" s="13">
        <f t="shared" si="22"/>
        <v>126.99999999999994</v>
      </c>
      <c r="G70" s="3" t="s">
        <v>4</v>
      </c>
      <c r="H70" s="3" t="s">
        <v>4</v>
      </c>
      <c r="I70" s="3">
        <v>26.6</v>
      </c>
      <c r="J70" t="str">
        <f t="shared" si="23"/>
        <v>.</v>
      </c>
      <c r="K70" t="str">
        <f t="shared" si="24"/>
        <v>.</v>
      </c>
      <c r="L70" t="str">
        <f t="shared" si="36"/>
        <v>.</v>
      </c>
      <c r="M70" s="3">
        <v>45</v>
      </c>
      <c r="N70" t="str">
        <f>IF(B70=B69, N69, IF(M70=".",".",IF(M70&lt;22.5,"N",IF(M70&lt;67.5,"NE",IF(M70&lt;112.5,"E",IF(M70&lt;157.5,"SE",IF(M70&lt;202.5,"S",IF(M70&lt;247.5,"SW",IF(M70&lt;292.5,"W",IF(M70&lt;337.5,"NW","N"))))))))))</f>
        <v>NE</v>
      </c>
      <c r="O70" t="str">
        <f t="shared" si="25"/>
        <v>.</v>
      </c>
      <c r="P70" t="str">
        <f t="shared" si="18"/>
        <v>.</v>
      </c>
      <c r="Q70" s="8">
        <f t="shared" si="26"/>
        <v>0</v>
      </c>
      <c r="R70" s="8">
        <f t="shared" si="27"/>
        <v>0</v>
      </c>
      <c r="S70" s="8">
        <v>0</v>
      </c>
      <c r="T70" s="8" t="s">
        <v>4</v>
      </c>
      <c r="U70" s="8" t="str">
        <f t="shared" si="37"/>
        <v>.</v>
      </c>
      <c r="V70" s="3" t="s">
        <v>7</v>
      </c>
      <c r="W70" s="3">
        <v>8.6999999999999993</v>
      </c>
      <c r="X70" s="3" t="s">
        <v>89</v>
      </c>
      <c r="Y70" s="14">
        <v>2</v>
      </c>
      <c r="Z70" s="14">
        <v>1</v>
      </c>
      <c r="AA70" s="14">
        <v>0</v>
      </c>
      <c r="AB70" s="14">
        <f t="shared" si="19"/>
        <v>0</v>
      </c>
      <c r="AC70" s="3" t="s">
        <v>261</v>
      </c>
      <c r="AD70" s="9">
        <v>1</v>
      </c>
      <c r="AE70">
        <f t="shared" si="28"/>
        <v>0</v>
      </c>
      <c r="AF70">
        <f t="shared" si="29"/>
        <v>0</v>
      </c>
      <c r="AG70">
        <f t="shared" si="35"/>
        <v>1</v>
      </c>
      <c r="AH70">
        <f t="shared" si="30"/>
        <v>0</v>
      </c>
      <c r="AI70">
        <f t="shared" si="31"/>
        <v>70.710678118654741</v>
      </c>
      <c r="AJ70">
        <f t="shared" si="32"/>
        <v>70.710678118654755</v>
      </c>
      <c r="AK70">
        <f t="shared" si="33"/>
        <v>0</v>
      </c>
      <c r="AL70" s="3">
        <v>100</v>
      </c>
      <c r="AM70" s="14">
        <f t="shared" si="34"/>
        <v>30.48</v>
      </c>
      <c r="AN70" s="3">
        <v>0.78539816339744828</v>
      </c>
    </row>
    <row r="71" spans="1:40" ht="13.5" thickBot="1" x14ac:dyDescent="0.25">
      <c r="A71" s="5">
        <v>42569</v>
      </c>
      <c r="B71" s="3">
        <v>8</v>
      </c>
      <c r="C71" s="7" t="s">
        <v>359</v>
      </c>
      <c r="D71" s="6">
        <v>0.47500000000000003</v>
      </c>
      <c r="E71" s="13">
        <v>11</v>
      </c>
      <c r="F71" s="13">
        <f t="shared" si="22"/>
        <v>201</v>
      </c>
      <c r="G71" s="3" t="s">
        <v>4</v>
      </c>
      <c r="H71" s="3" t="s">
        <v>4</v>
      </c>
      <c r="I71" s="3">
        <v>30</v>
      </c>
      <c r="J71" t="str">
        <f t="shared" si="23"/>
        <v>.</v>
      </c>
      <c r="K71" t="str">
        <f t="shared" si="24"/>
        <v>.</v>
      </c>
      <c r="L71" t="str">
        <f t="shared" si="36"/>
        <v>.</v>
      </c>
      <c r="M71" s="3">
        <v>45</v>
      </c>
      <c r="N71" t="str">
        <f>IF(B71=B71, N70, IF(M71=".",".",IF(M71&lt;22.5,"N",IF(M71&lt;67.5,"NE",IF(M71&lt;112.5,"E",IF(M71&lt;157.5,"SE",IF(M71&lt;202.5,"S",IF(M71&lt;247.5,"SW",IF(M71&lt;292.5,"W",IF(M71&lt;337.5,"NW","N"))))))))))</f>
        <v>NE</v>
      </c>
      <c r="O71" t="str">
        <f t="shared" si="25"/>
        <v>.</v>
      </c>
      <c r="P71" t="str">
        <f t="shared" ref="P71:P134" si="38">IF(O71=".",".",IF(O71="N", 1, IF( O71 ="NE", 2, IF(O71="E",3,IF(O71="SE",4,IF(O71="S",5,IF(O71="SW",6,IF(O71="W",7,8))))))))</f>
        <v>.</v>
      </c>
      <c r="Q71" s="8">
        <f t="shared" si="26"/>
        <v>0</v>
      </c>
      <c r="R71" s="8">
        <f t="shared" si="27"/>
        <v>0</v>
      </c>
      <c r="S71" s="8">
        <v>0</v>
      </c>
      <c r="T71" s="8" t="s">
        <v>4</v>
      </c>
      <c r="U71" s="8" t="str">
        <f t="shared" si="37"/>
        <v>.</v>
      </c>
      <c r="V71" s="3" t="s">
        <v>7</v>
      </c>
      <c r="W71" s="3">
        <v>5</v>
      </c>
      <c r="X71" s="3" t="s">
        <v>98</v>
      </c>
      <c r="Y71" s="14">
        <v>2</v>
      </c>
      <c r="Z71" s="14">
        <v>1</v>
      </c>
      <c r="AA71" s="14">
        <v>0</v>
      </c>
      <c r="AB71" s="14">
        <f t="shared" si="19"/>
        <v>0</v>
      </c>
      <c r="AC71" s="3" t="s">
        <v>261</v>
      </c>
      <c r="AD71" s="9">
        <v>1</v>
      </c>
      <c r="AE71">
        <f t="shared" si="28"/>
        <v>0</v>
      </c>
      <c r="AF71">
        <f t="shared" si="29"/>
        <v>0</v>
      </c>
      <c r="AG71">
        <f t="shared" si="35"/>
        <v>1</v>
      </c>
      <c r="AH71">
        <f t="shared" si="30"/>
        <v>0</v>
      </c>
      <c r="AI71">
        <f t="shared" si="31"/>
        <v>70.710678118654741</v>
      </c>
      <c r="AJ71">
        <f t="shared" si="32"/>
        <v>70.710678118654755</v>
      </c>
      <c r="AK71">
        <f t="shared" si="33"/>
        <v>0</v>
      </c>
      <c r="AL71" s="3">
        <v>100</v>
      </c>
      <c r="AM71" s="14">
        <f t="shared" si="34"/>
        <v>30.48</v>
      </c>
      <c r="AN71" s="3">
        <v>0.78539816339744828</v>
      </c>
    </row>
    <row r="72" spans="1:40" ht="13.5" thickBot="1" x14ac:dyDescent="0.25">
      <c r="A72" s="5">
        <v>42569</v>
      </c>
      <c r="B72" s="3">
        <v>8</v>
      </c>
      <c r="C72" s="7" t="s">
        <v>359</v>
      </c>
      <c r="D72" s="6">
        <v>0.51180555555555551</v>
      </c>
      <c r="E72" s="13">
        <v>12</v>
      </c>
      <c r="F72" s="13">
        <f t="shared" si="22"/>
        <v>253.99999999999989</v>
      </c>
      <c r="G72" s="3" t="s">
        <v>4</v>
      </c>
      <c r="H72" s="3" t="s">
        <v>4</v>
      </c>
      <c r="I72" s="3">
        <v>32.6</v>
      </c>
      <c r="J72" t="str">
        <f t="shared" si="23"/>
        <v>.</v>
      </c>
      <c r="K72" t="str">
        <f t="shared" si="24"/>
        <v>.</v>
      </c>
      <c r="L72" t="str">
        <f t="shared" si="36"/>
        <v>.</v>
      </c>
      <c r="M72" s="3">
        <v>45</v>
      </c>
      <c r="N72" t="str">
        <f>IF(B72=B71, N71, IF(M72=".",".",IF(M72&lt;22.5,"N",IF(M72&lt;67.5,"NE",IF(M72&lt;112.5,"E",IF(M72&lt;157.5,"SE",IF(M72&lt;202.5,"S",IF(M72&lt;247.5,"SW",IF(M72&lt;292.5,"W",IF(M72&lt;337.5,"NW","N"))))))))))</f>
        <v>NE</v>
      </c>
      <c r="O72" t="str">
        <f t="shared" si="25"/>
        <v>.</v>
      </c>
      <c r="P72" t="str">
        <f t="shared" si="38"/>
        <v>.</v>
      </c>
      <c r="Q72" s="8">
        <f t="shared" si="26"/>
        <v>0</v>
      </c>
      <c r="R72" s="8">
        <f t="shared" si="27"/>
        <v>0</v>
      </c>
      <c r="S72" s="8">
        <v>0</v>
      </c>
      <c r="T72" s="8" t="s">
        <v>4</v>
      </c>
      <c r="U72" s="8" t="str">
        <f t="shared" si="37"/>
        <v>.</v>
      </c>
      <c r="V72" s="3" t="s">
        <v>7</v>
      </c>
      <c r="W72" s="3">
        <v>1.6</v>
      </c>
      <c r="X72" s="3" t="s">
        <v>4</v>
      </c>
      <c r="Y72" s="14">
        <v>2</v>
      </c>
      <c r="Z72" s="14">
        <v>1</v>
      </c>
      <c r="AA72" s="14">
        <v>0</v>
      </c>
      <c r="AB72" s="14">
        <f t="shared" si="19"/>
        <v>0</v>
      </c>
      <c r="AC72" s="3" t="s">
        <v>261</v>
      </c>
      <c r="AD72" s="9">
        <v>1</v>
      </c>
      <c r="AE72">
        <f t="shared" si="28"/>
        <v>0</v>
      </c>
      <c r="AF72">
        <f t="shared" si="29"/>
        <v>0</v>
      </c>
      <c r="AG72">
        <f t="shared" si="35"/>
        <v>1</v>
      </c>
      <c r="AH72">
        <f t="shared" si="30"/>
        <v>0</v>
      </c>
      <c r="AI72">
        <f t="shared" si="31"/>
        <v>70.710678118654741</v>
      </c>
      <c r="AJ72">
        <f t="shared" si="32"/>
        <v>70.710678118654755</v>
      </c>
      <c r="AK72">
        <f t="shared" si="33"/>
        <v>0</v>
      </c>
      <c r="AL72" s="3">
        <v>100</v>
      </c>
      <c r="AM72" s="14">
        <f t="shared" si="34"/>
        <v>30.48</v>
      </c>
      <c r="AN72" s="3">
        <v>0.78539816339744828</v>
      </c>
    </row>
    <row r="73" spans="1:40" ht="13.5" thickBot="1" x14ac:dyDescent="0.25">
      <c r="A73" s="5">
        <v>42569</v>
      </c>
      <c r="B73" s="3">
        <v>8</v>
      </c>
      <c r="C73" s="7" t="s">
        <v>359</v>
      </c>
      <c r="D73" s="6">
        <v>0.55208333333333337</v>
      </c>
      <c r="E73" s="13">
        <v>13</v>
      </c>
      <c r="F73" s="13">
        <f t="shared" si="22"/>
        <v>312</v>
      </c>
      <c r="G73" s="3" t="s">
        <v>4</v>
      </c>
      <c r="H73" s="3" t="s">
        <v>4</v>
      </c>
      <c r="I73" s="3">
        <v>31.5</v>
      </c>
      <c r="J73" t="str">
        <f t="shared" si="23"/>
        <v>.</v>
      </c>
      <c r="K73" t="str">
        <f t="shared" si="24"/>
        <v>.</v>
      </c>
      <c r="L73" t="str">
        <f t="shared" si="36"/>
        <v>.</v>
      </c>
      <c r="M73" s="3">
        <v>45</v>
      </c>
      <c r="N73" t="str">
        <f>IF(B73=B73, N72, IF(M73=".",".",IF(M73&lt;22.5,"N",IF(M73&lt;67.5,"NE",IF(M73&lt;112.5,"E",IF(M73&lt;157.5,"SE",IF(M73&lt;202.5,"S",IF(M73&lt;247.5,"SW",IF(M73&lt;292.5,"W",IF(M73&lt;337.5,"NW","N"))))))))))</f>
        <v>NE</v>
      </c>
      <c r="O73" t="str">
        <f t="shared" si="25"/>
        <v>.</v>
      </c>
      <c r="P73" t="str">
        <f t="shared" si="38"/>
        <v>.</v>
      </c>
      <c r="Q73" s="8">
        <f t="shared" si="26"/>
        <v>0</v>
      </c>
      <c r="R73" s="8">
        <f t="shared" si="27"/>
        <v>0</v>
      </c>
      <c r="S73" s="8">
        <v>0</v>
      </c>
      <c r="T73" s="8" t="s">
        <v>4</v>
      </c>
      <c r="U73" s="8" t="str">
        <f t="shared" si="37"/>
        <v>.</v>
      </c>
      <c r="V73" s="3" t="s">
        <v>7</v>
      </c>
      <c r="W73" s="3">
        <v>4.7</v>
      </c>
      <c r="X73" s="3" t="s">
        <v>13</v>
      </c>
      <c r="Y73" s="14">
        <v>2</v>
      </c>
      <c r="Z73" s="14">
        <v>1</v>
      </c>
      <c r="AA73" s="14">
        <v>0</v>
      </c>
      <c r="AB73" s="14">
        <f t="shared" si="19"/>
        <v>0</v>
      </c>
      <c r="AC73" s="3" t="s">
        <v>261</v>
      </c>
      <c r="AD73" s="9">
        <v>1</v>
      </c>
      <c r="AE73">
        <f t="shared" si="28"/>
        <v>0</v>
      </c>
      <c r="AF73">
        <f t="shared" si="29"/>
        <v>0</v>
      </c>
      <c r="AG73">
        <f t="shared" si="35"/>
        <v>1</v>
      </c>
      <c r="AH73">
        <f t="shared" si="30"/>
        <v>0</v>
      </c>
      <c r="AI73">
        <f t="shared" si="31"/>
        <v>70.710678118654741</v>
      </c>
      <c r="AJ73">
        <f t="shared" si="32"/>
        <v>70.710678118654755</v>
      </c>
      <c r="AK73">
        <f t="shared" si="33"/>
        <v>0</v>
      </c>
      <c r="AL73" s="3">
        <v>100</v>
      </c>
      <c r="AM73" s="14">
        <f t="shared" si="34"/>
        <v>30.48</v>
      </c>
      <c r="AN73" s="3">
        <v>0.78539816339744828</v>
      </c>
    </row>
    <row r="74" spans="1:40" ht="13.5" thickBot="1" x14ac:dyDescent="0.25">
      <c r="A74" s="5">
        <v>42569</v>
      </c>
      <c r="B74" s="3">
        <v>8</v>
      </c>
      <c r="C74" s="7" t="s">
        <v>359</v>
      </c>
      <c r="D74" s="6">
        <v>0.58819444444444446</v>
      </c>
      <c r="E74" s="13">
        <v>14</v>
      </c>
      <c r="F74" s="13">
        <f t="shared" si="22"/>
        <v>364</v>
      </c>
      <c r="G74" s="3" t="s">
        <v>4</v>
      </c>
      <c r="H74" s="3" t="s">
        <v>4</v>
      </c>
      <c r="I74" s="3">
        <v>30</v>
      </c>
      <c r="J74" t="str">
        <f t="shared" si="23"/>
        <v>.</v>
      </c>
      <c r="K74" t="str">
        <f t="shared" si="24"/>
        <v>.</v>
      </c>
      <c r="L74" t="str">
        <f t="shared" si="36"/>
        <v>.</v>
      </c>
      <c r="M74" s="3">
        <v>45</v>
      </c>
      <c r="N74" t="str">
        <f>IF(B74=B73, N73, IF(M74=".",".",IF(M74&lt;22.5,"N",IF(M74&lt;67.5,"NE",IF(M74&lt;112.5,"E",IF(M74&lt;157.5,"SE",IF(M74&lt;202.5,"S",IF(M74&lt;247.5,"SW",IF(M74&lt;292.5,"W",IF(M74&lt;337.5,"NW","N"))))))))))</f>
        <v>NE</v>
      </c>
      <c r="O74" t="str">
        <f t="shared" si="25"/>
        <v>.</v>
      </c>
      <c r="P74" t="str">
        <f t="shared" si="38"/>
        <v>.</v>
      </c>
      <c r="Q74" s="8">
        <f t="shared" si="26"/>
        <v>0</v>
      </c>
      <c r="R74" s="8">
        <f t="shared" si="27"/>
        <v>0</v>
      </c>
      <c r="S74" s="8">
        <v>0</v>
      </c>
      <c r="T74" s="8" t="s">
        <v>4</v>
      </c>
      <c r="U74" s="8" t="str">
        <f t="shared" si="37"/>
        <v>.</v>
      </c>
      <c r="V74" s="3" t="s">
        <v>7</v>
      </c>
      <c r="W74" s="3">
        <v>2.6</v>
      </c>
      <c r="X74" s="3" t="s">
        <v>178</v>
      </c>
      <c r="Y74" s="14">
        <v>2</v>
      </c>
      <c r="Z74" s="14">
        <v>1</v>
      </c>
      <c r="AA74" s="14">
        <v>0</v>
      </c>
      <c r="AB74" s="14">
        <f t="shared" ref="AB74:AB137" si="39">IF(AA74=0,0,IF(AA74=".",".",IF(AA74=AA73,".",1)))</f>
        <v>0</v>
      </c>
      <c r="AC74" s="3" t="s">
        <v>261</v>
      </c>
      <c r="AD74" s="9">
        <v>1</v>
      </c>
      <c r="AE74">
        <f t="shared" si="28"/>
        <v>0</v>
      </c>
      <c r="AF74">
        <f t="shared" si="29"/>
        <v>0</v>
      </c>
      <c r="AG74">
        <f t="shared" si="35"/>
        <v>1</v>
      </c>
      <c r="AH74">
        <f t="shared" si="30"/>
        <v>0</v>
      </c>
      <c r="AI74">
        <f t="shared" si="31"/>
        <v>70.710678118654741</v>
      </c>
      <c r="AJ74">
        <f t="shared" si="32"/>
        <v>70.710678118654755</v>
      </c>
      <c r="AK74">
        <f t="shared" si="33"/>
        <v>0</v>
      </c>
      <c r="AL74" s="3">
        <v>100</v>
      </c>
      <c r="AM74" s="14">
        <f t="shared" si="34"/>
        <v>30.48</v>
      </c>
      <c r="AN74" s="3">
        <v>0.78539816339744828</v>
      </c>
    </row>
    <row r="75" spans="1:40" ht="13.5" thickBot="1" x14ac:dyDescent="0.25">
      <c r="A75" s="5">
        <v>42569</v>
      </c>
      <c r="B75" s="3">
        <v>8</v>
      </c>
      <c r="C75" s="7" t="s">
        <v>359</v>
      </c>
      <c r="D75" s="6">
        <v>0.63055555555555554</v>
      </c>
      <c r="E75" s="13">
        <v>15</v>
      </c>
      <c r="F75" s="13">
        <f t="shared" si="22"/>
        <v>424.99999999999994</v>
      </c>
      <c r="G75" s="3" t="s">
        <v>4</v>
      </c>
      <c r="H75" s="3" t="s">
        <v>4</v>
      </c>
      <c r="I75" s="3">
        <v>30.9</v>
      </c>
      <c r="J75" t="str">
        <f t="shared" si="23"/>
        <v>.</v>
      </c>
      <c r="K75" t="str">
        <f t="shared" si="24"/>
        <v>.</v>
      </c>
      <c r="L75" t="str">
        <f t="shared" si="36"/>
        <v>.</v>
      </c>
      <c r="M75" s="3">
        <v>45</v>
      </c>
      <c r="N75" t="str">
        <f>IF(B75=B75, N74, IF(M75=".",".",IF(M75&lt;22.5,"N",IF(M75&lt;67.5,"NE",IF(M75&lt;112.5,"E",IF(M75&lt;157.5,"SE",IF(M75&lt;202.5,"S",IF(M75&lt;247.5,"SW",IF(M75&lt;292.5,"W",IF(M75&lt;337.5,"NW","N"))))))))))</f>
        <v>NE</v>
      </c>
      <c r="O75" t="str">
        <f t="shared" si="25"/>
        <v>.</v>
      </c>
      <c r="P75" t="str">
        <f t="shared" si="38"/>
        <v>.</v>
      </c>
      <c r="Q75" s="8">
        <f t="shared" si="26"/>
        <v>0</v>
      </c>
      <c r="R75" s="8">
        <f t="shared" si="27"/>
        <v>0</v>
      </c>
      <c r="S75" s="8">
        <v>0</v>
      </c>
      <c r="T75" s="8" t="s">
        <v>4</v>
      </c>
      <c r="U75" s="8" t="str">
        <f t="shared" si="37"/>
        <v>.</v>
      </c>
      <c r="V75" s="3" t="s">
        <v>7</v>
      </c>
      <c r="W75" s="3">
        <v>4.9000000000000004</v>
      </c>
      <c r="X75" s="3" t="s">
        <v>190</v>
      </c>
      <c r="Y75" s="14">
        <v>2</v>
      </c>
      <c r="Z75" s="14">
        <v>1</v>
      </c>
      <c r="AA75" s="14">
        <v>0</v>
      </c>
      <c r="AB75" s="14">
        <f t="shared" si="39"/>
        <v>0</v>
      </c>
      <c r="AC75" s="3" t="s">
        <v>261</v>
      </c>
      <c r="AD75" s="9">
        <v>1</v>
      </c>
      <c r="AE75">
        <f t="shared" si="28"/>
        <v>0</v>
      </c>
      <c r="AF75">
        <f t="shared" si="29"/>
        <v>0</v>
      </c>
      <c r="AG75">
        <f t="shared" si="35"/>
        <v>1</v>
      </c>
      <c r="AH75">
        <f t="shared" si="30"/>
        <v>0</v>
      </c>
      <c r="AI75">
        <f t="shared" si="31"/>
        <v>70.710678118654741</v>
      </c>
      <c r="AJ75">
        <f t="shared" si="32"/>
        <v>70.710678118654755</v>
      </c>
      <c r="AK75">
        <f t="shared" si="33"/>
        <v>0</v>
      </c>
      <c r="AL75" s="3">
        <v>100</v>
      </c>
      <c r="AM75" s="14">
        <f t="shared" si="34"/>
        <v>30.48</v>
      </c>
      <c r="AN75" s="3">
        <v>0.78539816339744828</v>
      </c>
    </row>
    <row r="76" spans="1:40" ht="13.5" thickBot="1" x14ac:dyDescent="0.25">
      <c r="A76" s="5">
        <v>42569</v>
      </c>
      <c r="B76" s="3">
        <v>8</v>
      </c>
      <c r="C76" s="7" t="s">
        <v>359</v>
      </c>
      <c r="D76" s="6">
        <v>0.67013888888888884</v>
      </c>
      <c r="E76" s="13">
        <v>16</v>
      </c>
      <c r="F76" s="13">
        <f t="shared" si="22"/>
        <v>481.99999999999989</v>
      </c>
      <c r="G76" s="3" t="s">
        <v>4</v>
      </c>
      <c r="H76" s="3" t="s">
        <v>4</v>
      </c>
      <c r="I76" s="3">
        <v>30.7</v>
      </c>
      <c r="J76" t="str">
        <f t="shared" si="23"/>
        <v>.</v>
      </c>
      <c r="K76" t="str">
        <f t="shared" si="24"/>
        <v>.</v>
      </c>
      <c r="L76" t="str">
        <f t="shared" si="36"/>
        <v>.</v>
      </c>
      <c r="M76" s="3">
        <v>45</v>
      </c>
      <c r="N76" t="str">
        <f>IF(B76=B75, N75, IF(M76=".",".",IF(M76&lt;22.5,"N",IF(M76&lt;67.5,"NE",IF(M76&lt;112.5,"E",IF(M76&lt;157.5,"SE",IF(M76&lt;202.5,"S",IF(M76&lt;247.5,"SW",IF(M76&lt;292.5,"W",IF(M76&lt;337.5,"NW","N"))))))))))</f>
        <v>NE</v>
      </c>
      <c r="O76" t="str">
        <f t="shared" si="25"/>
        <v>.</v>
      </c>
      <c r="P76" t="str">
        <f t="shared" si="38"/>
        <v>.</v>
      </c>
      <c r="Q76" s="8">
        <f t="shared" si="26"/>
        <v>0</v>
      </c>
      <c r="R76" s="8">
        <f t="shared" si="27"/>
        <v>0</v>
      </c>
      <c r="S76" s="8">
        <v>0</v>
      </c>
      <c r="T76" s="8" t="s">
        <v>4</v>
      </c>
      <c r="U76" s="8" t="str">
        <f t="shared" si="37"/>
        <v>.</v>
      </c>
      <c r="V76" s="3" t="s">
        <v>7</v>
      </c>
      <c r="W76" s="3">
        <v>2.2999999999999998</v>
      </c>
      <c r="X76" s="3" t="s">
        <v>193</v>
      </c>
      <c r="Y76" s="14">
        <v>2</v>
      </c>
      <c r="Z76" s="14">
        <v>1</v>
      </c>
      <c r="AA76" s="14">
        <v>0</v>
      </c>
      <c r="AB76" s="14">
        <f t="shared" si="39"/>
        <v>0</v>
      </c>
      <c r="AC76" s="3" t="s">
        <v>261</v>
      </c>
      <c r="AD76" s="9">
        <v>1</v>
      </c>
      <c r="AE76">
        <f t="shared" si="28"/>
        <v>0</v>
      </c>
      <c r="AF76">
        <f t="shared" si="29"/>
        <v>0</v>
      </c>
      <c r="AG76">
        <f t="shared" si="35"/>
        <v>1</v>
      </c>
      <c r="AH76">
        <f t="shared" si="30"/>
        <v>0</v>
      </c>
      <c r="AI76">
        <f t="shared" si="31"/>
        <v>70.710678118654741</v>
      </c>
      <c r="AJ76">
        <f t="shared" si="32"/>
        <v>70.710678118654755</v>
      </c>
      <c r="AK76">
        <f t="shared" si="33"/>
        <v>0</v>
      </c>
      <c r="AL76" s="3">
        <v>100</v>
      </c>
      <c r="AM76" s="14">
        <f t="shared" si="34"/>
        <v>30.48</v>
      </c>
      <c r="AN76" s="3">
        <v>0.78539816339744828</v>
      </c>
    </row>
    <row r="77" spans="1:40" ht="13.5" thickBot="1" x14ac:dyDescent="0.25">
      <c r="A77" s="5">
        <v>42569</v>
      </c>
      <c r="B77" s="3">
        <v>8</v>
      </c>
      <c r="C77" s="7" t="s">
        <v>359</v>
      </c>
      <c r="D77" s="6">
        <v>0.71527777777777779</v>
      </c>
      <c r="E77" s="13">
        <v>17</v>
      </c>
      <c r="F77" s="13">
        <f t="shared" si="22"/>
        <v>547</v>
      </c>
      <c r="G77" s="3" t="s">
        <v>4</v>
      </c>
      <c r="H77" s="3" t="s">
        <v>4</v>
      </c>
      <c r="I77" s="3">
        <v>27.7</v>
      </c>
      <c r="J77" t="str">
        <f t="shared" si="23"/>
        <v>.</v>
      </c>
      <c r="K77" t="str">
        <f t="shared" si="24"/>
        <v>.</v>
      </c>
      <c r="L77" t="str">
        <f t="shared" si="36"/>
        <v>.</v>
      </c>
      <c r="M77" s="3">
        <v>45</v>
      </c>
      <c r="N77" t="str">
        <f>IF(B77=B76, N76, IF(M77=".",".",IF(M77&lt;22.5,"N",IF(M77&lt;67.5,"NE",IF(M77&lt;112.5,"E",IF(M77&lt;157.5,"SE",IF(M77&lt;202.5,"S",IF(M77&lt;247.5,"SW",IF(M77&lt;292.5,"W",IF(M77&lt;337.5,"NW","N"))))))))))</f>
        <v>NE</v>
      </c>
      <c r="O77" t="str">
        <f t="shared" si="25"/>
        <v>.</v>
      </c>
      <c r="P77" t="str">
        <f t="shared" si="38"/>
        <v>.</v>
      </c>
      <c r="Q77" s="8">
        <f t="shared" si="26"/>
        <v>0</v>
      </c>
      <c r="R77" s="8">
        <f t="shared" si="27"/>
        <v>0</v>
      </c>
      <c r="S77" s="8">
        <v>0</v>
      </c>
      <c r="T77" s="8" t="s">
        <v>4</v>
      </c>
      <c r="U77" s="8" t="str">
        <f t="shared" si="37"/>
        <v>.</v>
      </c>
      <c r="V77" s="3" t="s">
        <v>7</v>
      </c>
      <c r="W77" s="3">
        <v>2.8</v>
      </c>
      <c r="X77" s="3" t="s">
        <v>44</v>
      </c>
      <c r="Y77" s="14">
        <v>2</v>
      </c>
      <c r="Z77" s="14">
        <v>1</v>
      </c>
      <c r="AA77" s="14">
        <v>0</v>
      </c>
      <c r="AB77" s="14">
        <f t="shared" si="39"/>
        <v>0</v>
      </c>
      <c r="AC77" s="3" t="s">
        <v>261</v>
      </c>
      <c r="AD77" s="9">
        <v>1</v>
      </c>
      <c r="AE77">
        <f t="shared" si="28"/>
        <v>0</v>
      </c>
      <c r="AF77">
        <f t="shared" si="29"/>
        <v>0</v>
      </c>
      <c r="AG77">
        <f t="shared" si="35"/>
        <v>1</v>
      </c>
      <c r="AH77">
        <f t="shared" si="30"/>
        <v>0</v>
      </c>
      <c r="AI77">
        <f t="shared" si="31"/>
        <v>70.710678118654741</v>
      </c>
      <c r="AJ77">
        <f t="shared" si="32"/>
        <v>70.710678118654755</v>
      </c>
      <c r="AK77">
        <f t="shared" si="33"/>
        <v>0</v>
      </c>
      <c r="AL77" s="3">
        <v>100</v>
      </c>
      <c r="AM77" s="14">
        <f t="shared" si="34"/>
        <v>30.48</v>
      </c>
      <c r="AN77" s="3">
        <v>0.78539816339744828</v>
      </c>
    </row>
    <row r="78" spans="1:40" ht="13.5" thickBot="1" x14ac:dyDescent="0.25">
      <c r="A78" s="5">
        <v>42569</v>
      </c>
      <c r="B78" s="3">
        <v>8</v>
      </c>
      <c r="C78" s="7" t="s">
        <v>359</v>
      </c>
      <c r="D78" s="6">
        <v>0.75138888888888899</v>
      </c>
      <c r="E78" s="13">
        <v>18</v>
      </c>
      <c r="F78" s="13">
        <f t="shared" si="22"/>
        <v>599.00000000000011</v>
      </c>
      <c r="G78" s="3" t="s">
        <v>4</v>
      </c>
      <c r="H78" s="3" t="s">
        <v>4</v>
      </c>
      <c r="I78" s="3">
        <v>28.4</v>
      </c>
      <c r="J78" t="str">
        <f t="shared" si="23"/>
        <v>.</v>
      </c>
      <c r="K78" t="str">
        <f t="shared" si="24"/>
        <v>.</v>
      </c>
      <c r="L78" t="str">
        <f t="shared" si="36"/>
        <v>.</v>
      </c>
      <c r="M78" s="3">
        <v>45</v>
      </c>
      <c r="N78" t="str">
        <f>IF(B78=B78, N77, IF(M78=".",".",IF(M78&lt;22.5,"N",IF(M78&lt;67.5,"NE",IF(M78&lt;112.5,"E",IF(M78&lt;157.5,"SE",IF(M78&lt;202.5,"S",IF(M78&lt;247.5,"SW",IF(M78&lt;292.5,"W",IF(M78&lt;337.5,"NW","N"))))))))))</f>
        <v>NE</v>
      </c>
      <c r="O78" t="str">
        <f t="shared" si="25"/>
        <v>.</v>
      </c>
      <c r="P78" t="str">
        <f t="shared" si="38"/>
        <v>.</v>
      </c>
      <c r="Q78" s="8">
        <f t="shared" si="26"/>
        <v>0</v>
      </c>
      <c r="R78" s="8">
        <f t="shared" si="27"/>
        <v>0</v>
      </c>
      <c r="S78" s="8">
        <v>0</v>
      </c>
      <c r="T78" s="8">
        <f>SQRT((AJ78-AJ68)^2+(AI78-AI68)^2)</f>
        <v>0</v>
      </c>
      <c r="U78" s="8">
        <f t="shared" si="37"/>
        <v>0</v>
      </c>
      <c r="V78" s="3" t="s">
        <v>7</v>
      </c>
      <c r="W78" s="3">
        <v>3.9</v>
      </c>
      <c r="X78" s="3" t="s">
        <v>44</v>
      </c>
      <c r="Y78" s="14">
        <v>2</v>
      </c>
      <c r="Z78" s="14">
        <v>1</v>
      </c>
      <c r="AA78" s="14">
        <v>0</v>
      </c>
      <c r="AB78" s="14">
        <f t="shared" si="39"/>
        <v>0</v>
      </c>
      <c r="AC78" s="3" t="s">
        <v>261</v>
      </c>
      <c r="AD78" s="9">
        <v>1</v>
      </c>
      <c r="AE78">
        <f t="shared" si="28"/>
        <v>0</v>
      </c>
      <c r="AF78">
        <f t="shared" si="29"/>
        <v>0</v>
      </c>
      <c r="AG78">
        <f t="shared" si="35"/>
        <v>1</v>
      </c>
      <c r="AH78">
        <f t="shared" si="30"/>
        <v>0</v>
      </c>
      <c r="AI78">
        <f t="shared" si="31"/>
        <v>70.710678118654741</v>
      </c>
      <c r="AJ78">
        <f t="shared" si="32"/>
        <v>70.710678118654755</v>
      </c>
      <c r="AK78">
        <f t="shared" si="33"/>
        <v>0</v>
      </c>
      <c r="AL78" s="3">
        <v>100</v>
      </c>
      <c r="AM78" s="14">
        <f t="shared" si="34"/>
        <v>30.48</v>
      </c>
      <c r="AN78" s="3">
        <v>0.78539816339744828</v>
      </c>
    </row>
    <row r="79" spans="1:40" ht="13.5" thickBot="1" x14ac:dyDescent="0.25">
      <c r="A79" s="5">
        <v>42569</v>
      </c>
      <c r="B79" s="3">
        <v>10</v>
      </c>
      <c r="C79" s="7" t="s">
        <v>359</v>
      </c>
      <c r="D79" s="6">
        <v>0.3354166666666667</v>
      </c>
      <c r="E79" s="13">
        <v>8</v>
      </c>
      <c r="F79" s="13">
        <f t="shared" si="22"/>
        <v>0</v>
      </c>
      <c r="G79" s="3" t="s">
        <v>4</v>
      </c>
      <c r="H79" s="3" t="s">
        <v>4</v>
      </c>
      <c r="I79" s="3">
        <v>25.3</v>
      </c>
      <c r="J79" t="str">
        <f t="shared" si="23"/>
        <v>.</v>
      </c>
      <c r="K79" t="str">
        <f t="shared" si="24"/>
        <v>.</v>
      </c>
      <c r="L79" t="str">
        <f t="shared" si="36"/>
        <v>.</v>
      </c>
      <c r="M79" s="3">
        <v>45</v>
      </c>
      <c r="N79" t="str">
        <f>IF(B79=B78, N78, IF(M79=".",".",IF(M79&lt;22.5,"N",IF(M79&lt;67.5,"NE",IF(M79&lt;112.5,"E",IF(M79&lt;157.5,"SE",IF(M79&lt;202.5,"S",IF(M79&lt;247.5,"SW",IF(M79&lt;292.5,"W",IF(M79&lt;337.5,"NW","N"))))))))))</f>
        <v>NE</v>
      </c>
      <c r="O79" t="str">
        <f t="shared" si="25"/>
        <v>.</v>
      </c>
      <c r="P79" t="str">
        <f t="shared" si="38"/>
        <v>.</v>
      </c>
      <c r="Q79" s="8">
        <f t="shared" si="26"/>
        <v>0</v>
      </c>
      <c r="R79" s="8">
        <f t="shared" si="27"/>
        <v>0</v>
      </c>
      <c r="S79" s="8">
        <v>0</v>
      </c>
      <c r="T79" s="8" t="s">
        <v>4</v>
      </c>
      <c r="U79" s="8" t="str">
        <f t="shared" si="37"/>
        <v>.</v>
      </c>
      <c r="V79" s="3" t="s">
        <v>8</v>
      </c>
      <c r="W79" s="3">
        <v>1.1000000000000001</v>
      </c>
      <c r="X79" s="3" t="s">
        <v>4</v>
      </c>
      <c r="Y79" s="14">
        <v>2</v>
      </c>
      <c r="Z79" s="14">
        <v>1</v>
      </c>
      <c r="AA79" s="14">
        <v>0</v>
      </c>
      <c r="AB79" s="14">
        <f t="shared" si="39"/>
        <v>0</v>
      </c>
      <c r="AC79" s="3" t="s">
        <v>262</v>
      </c>
      <c r="AD79" s="9">
        <v>1</v>
      </c>
      <c r="AE79" t="str">
        <f t="shared" si="28"/>
        <v>.</v>
      </c>
      <c r="AF79" t="str">
        <f t="shared" si="29"/>
        <v>.</v>
      </c>
      <c r="AG79" t="str">
        <f t="shared" si="35"/>
        <v>.</v>
      </c>
      <c r="AH79" t="str">
        <f t="shared" si="30"/>
        <v>.</v>
      </c>
      <c r="AI79">
        <f t="shared" si="31"/>
        <v>70.710678118654741</v>
      </c>
      <c r="AJ79">
        <f t="shared" si="32"/>
        <v>70.710678118654755</v>
      </c>
      <c r="AK79" t="str">
        <f t="shared" si="33"/>
        <v>.</v>
      </c>
      <c r="AL79" s="3">
        <v>100</v>
      </c>
      <c r="AM79" s="14">
        <f t="shared" si="34"/>
        <v>30.48</v>
      </c>
      <c r="AN79" s="3">
        <v>0.78539816339744828</v>
      </c>
    </row>
    <row r="80" spans="1:40" ht="13.5" thickBot="1" x14ac:dyDescent="0.25">
      <c r="A80" s="5">
        <v>42569</v>
      </c>
      <c r="B80" s="3">
        <v>10</v>
      </c>
      <c r="C80" s="7" t="s">
        <v>359</v>
      </c>
      <c r="D80" s="6">
        <v>0.38263888888888892</v>
      </c>
      <c r="E80" s="13">
        <v>9</v>
      </c>
      <c r="F80" s="13">
        <f t="shared" si="22"/>
        <v>68</v>
      </c>
      <c r="G80" s="3" t="s">
        <v>4</v>
      </c>
      <c r="H80" s="3" t="s">
        <v>4</v>
      </c>
      <c r="I80" s="3">
        <v>25.8</v>
      </c>
      <c r="J80" t="str">
        <f t="shared" si="23"/>
        <v>.</v>
      </c>
      <c r="K80" t="str">
        <f t="shared" si="24"/>
        <v>.</v>
      </c>
      <c r="L80" t="str">
        <f t="shared" si="36"/>
        <v>.</v>
      </c>
      <c r="M80" s="3">
        <v>45</v>
      </c>
      <c r="N80" t="str">
        <f>IF(B80=B80, N79, IF(M80=".",".",IF(M80&lt;22.5,"N",IF(M80&lt;67.5,"NE",IF(M80&lt;112.5,"E",IF(M80&lt;157.5,"SE",IF(M80&lt;202.5,"S",IF(M80&lt;247.5,"SW",IF(M80&lt;292.5,"W",IF(M80&lt;337.5,"NW","N"))))))))))</f>
        <v>NE</v>
      </c>
      <c r="O80" t="str">
        <f t="shared" si="25"/>
        <v>.</v>
      </c>
      <c r="P80" t="str">
        <f t="shared" si="38"/>
        <v>.</v>
      </c>
      <c r="Q80" s="8">
        <f t="shared" si="26"/>
        <v>0</v>
      </c>
      <c r="R80" s="8">
        <f t="shared" si="27"/>
        <v>0</v>
      </c>
      <c r="S80" s="8">
        <v>0</v>
      </c>
      <c r="T80" s="8" t="s">
        <v>4</v>
      </c>
      <c r="U80" s="8" t="str">
        <f t="shared" si="37"/>
        <v>.</v>
      </c>
      <c r="V80" s="3" t="s">
        <v>8</v>
      </c>
      <c r="W80" s="3">
        <v>0</v>
      </c>
      <c r="X80" s="3" t="s">
        <v>60</v>
      </c>
      <c r="Y80" s="14">
        <v>2</v>
      </c>
      <c r="Z80" s="14">
        <v>1</v>
      </c>
      <c r="AA80" s="14">
        <v>0</v>
      </c>
      <c r="AB80" s="14">
        <f t="shared" si="39"/>
        <v>0</v>
      </c>
      <c r="AC80" s="3" t="s">
        <v>262</v>
      </c>
      <c r="AD80" s="9">
        <v>1</v>
      </c>
      <c r="AE80">
        <f t="shared" si="28"/>
        <v>0</v>
      </c>
      <c r="AF80">
        <f t="shared" si="29"/>
        <v>0</v>
      </c>
      <c r="AG80">
        <f t="shared" si="35"/>
        <v>1</v>
      </c>
      <c r="AH80">
        <f t="shared" si="30"/>
        <v>0</v>
      </c>
      <c r="AI80">
        <f t="shared" si="31"/>
        <v>70.710678118654741</v>
      </c>
      <c r="AJ80">
        <f t="shared" si="32"/>
        <v>70.710678118654755</v>
      </c>
      <c r="AK80">
        <f t="shared" si="33"/>
        <v>0</v>
      </c>
      <c r="AL80" s="3">
        <v>100</v>
      </c>
      <c r="AM80" s="14">
        <f t="shared" si="34"/>
        <v>30.48</v>
      </c>
      <c r="AN80" s="3">
        <v>0.78539816339744828</v>
      </c>
    </row>
    <row r="81" spans="1:40" ht="13.5" thickBot="1" x14ac:dyDescent="0.25">
      <c r="A81" s="5">
        <v>42569</v>
      </c>
      <c r="B81" s="3">
        <v>10</v>
      </c>
      <c r="C81" s="7" t="s">
        <v>359</v>
      </c>
      <c r="D81" s="6">
        <v>0.4236111111111111</v>
      </c>
      <c r="E81" s="13">
        <v>10</v>
      </c>
      <c r="F81" s="13">
        <f t="shared" si="22"/>
        <v>126.99999999999994</v>
      </c>
      <c r="G81" s="3" t="s">
        <v>4</v>
      </c>
      <c r="H81" s="3" t="s">
        <v>4</v>
      </c>
      <c r="I81" s="3">
        <v>26.6</v>
      </c>
      <c r="J81" t="str">
        <f t="shared" si="23"/>
        <v>.</v>
      </c>
      <c r="K81" t="str">
        <f t="shared" si="24"/>
        <v>.</v>
      </c>
      <c r="L81" t="str">
        <f t="shared" si="36"/>
        <v>.</v>
      </c>
      <c r="M81" s="3">
        <v>45</v>
      </c>
      <c r="N81" t="str">
        <f>IF(B81=B80, N80, IF(M81=".",".",IF(M81&lt;22.5,"N",IF(M81&lt;67.5,"NE",IF(M81&lt;112.5,"E",IF(M81&lt;157.5,"SE",IF(M81&lt;202.5,"S",IF(M81&lt;247.5,"SW",IF(M81&lt;292.5,"W",IF(M81&lt;337.5,"NW","N"))))))))))</f>
        <v>NE</v>
      </c>
      <c r="O81" t="str">
        <f t="shared" si="25"/>
        <v>.</v>
      </c>
      <c r="P81" t="str">
        <f t="shared" si="38"/>
        <v>.</v>
      </c>
      <c r="Q81" s="8">
        <f t="shared" si="26"/>
        <v>0</v>
      </c>
      <c r="R81" s="8">
        <f t="shared" si="27"/>
        <v>0</v>
      </c>
      <c r="S81" s="8">
        <v>0</v>
      </c>
      <c r="T81" s="8" t="s">
        <v>4</v>
      </c>
      <c r="U81" s="8" t="str">
        <f t="shared" si="37"/>
        <v>.</v>
      </c>
      <c r="V81" s="3" t="s">
        <v>8</v>
      </c>
      <c r="W81" s="3">
        <v>8.6999999999999993</v>
      </c>
      <c r="X81" s="3" t="s">
        <v>89</v>
      </c>
      <c r="Y81" s="14">
        <v>2</v>
      </c>
      <c r="Z81" s="14">
        <v>1</v>
      </c>
      <c r="AA81" s="14">
        <v>0</v>
      </c>
      <c r="AB81" s="14">
        <f t="shared" si="39"/>
        <v>0</v>
      </c>
      <c r="AC81" s="3" t="s">
        <v>262</v>
      </c>
      <c r="AD81" s="9">
        <v>1</v>
      </c>
      <c r="AE81">
        <f t="shared" si="28"/>
        <v>0</v>
      </c>
      <c r="AF81">
        <f t="shared" si="29"/>
        <v>0</v>
      </c>
      <c r="AG81">
        <f t="shared" si="35"/>
        <v>1</v>
      </c>
      <c r="AH81">
        <f t="shared" si="30"/>
        <v>0</v>
      </c>
      <c r="AI81">
        <f t="shared" si="31"/>
        <v>70.710678118654741</v>
      </c>
      <c r="AJ81">
        <f t="shared" si="32"/>
        <v>70.710678118654755</v>
      </c>
      <c r="AK81">
        <f t="shared" si="33"/>
        <v>0</v>
      </c>
      <c r="AL81" s="3">
        <v>100</v>
      </c>
      <c r="AM81" s="14">
        <f t="shared" si="34"/>
        <v>30.48</v>
      </c>
      <c r="AN81" s="3">
        <v>0.78539816339744828</v>
      </c>
    </row>
    <row r="82" spans="1:40" ht="13.5" thickBot="1" x14ac:dyDescent="0.25">
      <c r="A82" s="5">
        <v>42569</v>
      </c>
      <c r="B82" s="3">
        <v>10</v>
      </c>
      <c r="C82" s="7" t="s">
        <v>359</v>
      </c>
      <c r="D82" s="6">
        <v>0.47500000000000003</v>
      </c>
      <c r="E82" s="13">
        <v>11</v>
      </c>
      <c r="F82" s="13">
        <f t="shared" si="22"/>
        <v>201</v>
      </c>
      <c r="G82" s="3" t="s">
        <v>4</v>
      </c>
      <c r="H82" s="3" t="s">
        <v>4</v>
      </c>
      <c r="I82" s="3">
        <v>30</v>
      </c>
      <c r="J82" t="str">
        <f t="shared" si="23"/>
        <v>.</v>
      </c>
      <c r="K82" t="str">
        <f t="shared" si="24"/>
        <v>.</v>
      </c>
      <c r="L82" t="str">
        <f t="shared" si="36"/>
        <v>.</v>
      </c>
      <c r="M82" s="3">
        <v>45</v>
      </c>
      <c r="N82" t="str">
        <f>IF(B82=B82, N81, IF(M82=".",".",IF(M82&lt;22.5,"N",IF(M82&lt;67.5,"NE",IF(M82&lt;112.5,"E",IF(M82&lt;157.5,"SE",IF(M82&lt;202.5,"S",IF(M82&lt;247.5,"SW",IF(M82&lt;292.5,"W",IF(M82&lt;337.5,"NW","N"))))))))))</f>
        <v>NE</v>
      </c>
      <c r="O82" t="str">
        <f t="shared" si="25"/>
        <v>.</v>
      </c>
      <c r="P82" t="str">
        <f t="shared" si="38"/>
        <v>.</v>
      </c>
      <c r="Q82" s="8">
        <f t="shared" si="26"/>
        <v>0</v>
      </c>
      <c r="R82" s="8">
        <f t="shared" si="27"/>
        <v>0</v>
      </c>
      <c r="S82" s="8">
        <v>0</v>
      </c>
      <c r="T82" s="8" t="s">
        <v>4</v>
      </c>
      <c r="U82" s="8" t="str">
        <f t="shared" si="37"/>
        <v>.</v>
      </c>
      <c r="V82" s="3" t="s">
        <v>8</v>
      </c>
      <c r="W82" s="3">
        <v>5</v>
      </c>
      <c r="X82" s="3" t="s">
        <v>99</v>
      </c>
      <c r="Y82" s="14">
        <v>2</v>
      </c>
      <c r="Z82" s="14">
        <v>1</v>
      </c>
      <c r="AA82" s="14">
        <v>0</v>
      </c>
      <c r="AB82" s="14">
        <f t="shared" si="39"/>
        <v>0</v>
      </c>
      <c r="AC82" s="3" t="s">
        <v>262</v>
      </c>
      <c r="AD82" s="9">
        <v>1</v>
      </c>
      <c r="AE82">
        <f t="shared" si="28"/>
        <v>0</v>
      </c>
      <c r="AF82">
        <f t="shared" si="29"/>
        <v>0</v>
      </c>
      <c r="AG82">
        <f t="shared" si="35"/>
        <v>1</v>
      </c>
      <c r="AH82">
        <f t="shared" si="30"/>
        <v>0</v>
      </c>
      <c r="AI82">
        <f t="shared" si="31"/>
        <v>70.710678118654741</v>
      </c>
      <c r="AJ82">
        <f t="shared" si="32"/>
        <v>70.710678118654755</v>
      </c>
      <c r="AK82">
        <f t="shared" si="33"/>
        <v>0</v>
      </c>
      <c r="AL82" s="3">
        <v>100</v>
      </c>
      <c r="AM82" s="14">
        <f t="shared" si="34"/>
        <v>30.48</v>
      </c>
      <c r="AN82" s="3">
        <v>0.78539816339744828</v>
      </c>
    </row>
    <row r="83" spans="1:40" ht="13.5" thickBot="1" x14ac:dyDescent="0.25">
      <c r="A83" s="5">
        <v>42569</v>
      </c>
      <c r="B83" s="3">
        <v>10</v>
      </c>
      <c r="C83" s="7" t="s">
        <v>359</v>
      </c>
      <c r="D83" s="6">
        <v>0.51180555555555551</v>
      </c>
      <c r="E83" s="13">
        <v>12</v>
      </c>
      <c r="F83" s="13">
        <f t="shared" si="22"/>
        <v>253.99999999999989</v>
      </c>
      <c r="G83" s="3" t="s">
        <v>4</v>
      </c>
      <c r="H83" s="3" t="s">
        <v>4</v>
      </c>
      <c r="I83" s="3">
        <v>32.6</v>
      </c>
      <c r="J83" t="str">
        <f t="shared" si="23"/>
        <v>.</v>
      </c>
      <c r="K83" t="str">
        <f t="shared" si="24"/>
        <v>.</v>
      </c>
      <c r="L83" t="str">
        <f t="shared" si="36"/>
        <v>.</v>
      </c>
      <c r="M83" s="3">
        <v>45</v>
      </c>
      <c r="N83" t="str">
        <f>IF(B83=B82, N82, IF(M83=".",".",IF(M83&lt;22.5,"N",IF(M83&lt;67.5,"NE",IF(M83&lt;112.5,"E",IF(M83&lt;157.5,"SE",IF(M83&lt;202.5,"S",IF(M83&lt;247.5,"SW",IF(M83&lt;292.5,"W",IF(M83&lt;337.5,"NW","N"))))))))))</f>
        <v>NE</v>
      </c>
      <c r="O83" t="str">
        <f t="shared" si="25"/>
        <v>.</v>
      </c>
      <c r="P83" t="str">
        <f t="shared" si="38"/>
        <v>.</v>
      </c>
      <c r="Q83" s="8">
        <f t="shared" si="26"/>
        <v>0</v>
      </c>
      <c r="R83" s="8">
        <f t="shared" si="27"/>
        <v>0</v>
      </c>
      <c r="S83" s="8">
        <v>0</v>
      </c>
      <c r="T83" s="8" t="s">
        <v>4</v>
      </c>
      <c r="U83" s="8" t="str">
        <f t="shared" si="37"/>
        <v>.</v>
      </c>
      <c r="V83" s="3" t="s">
        <v>8</v>
      </c>
      <c r="W83" s="3">
        <v>1.6</v>
      </c>
      <c r="X83" s="3" t="s">
        <v>4</v>
      </c>
      <c r="Y83" s="14">
        <v>2</v>
      </c>
      <c r="Z83" s="14">
        <v>1</v>
      </c>
      <c r="AA83" s="14">
        <v>0</v>
      </c>
      <c r="AB83" s="14">
        <f t="shared" si="39"/>
        <v>0</v>
      </c>
      <c r="AC83" s="3" t="s">
        <v>262</v>
      </c>
      <c r="AD83" s="9">
        <v>1</v>
      </c>
      <c r="AE83">
        <f t="shared" si="28"/>
        <v>0</v>
      </c>
      <c r="AF83">
        <f t="shared" si="29"/>
        <v>0</v>
      </c>
      <c r="AG83">
        <f t="shared" si="35"/>
        <v>1</v>
      </c>
      <c r="AH83">
        <f t="shared" si="30"/>
        <v>0</v>
      </c>
      <c r="AI83">
        <f t="shared" si="31"/>
        <v>70.710678118654741</v>
      </c>
      <c r="AJ83">
        <f t="shared" si="32"/>
        <v>70.710678118654755</v>
      </c>
      <c r="AK83">
        <f t="shared" si="33"/>
        <v>0</v>
      </c>
      <c r="AL83" s="3">
        <v>100</v>
      </c>
      <c r="AM83" s="14">
        <f t="shared" si="34"/>
        <v>30.48</v>
      </c>
      <c r="AN83" s="3">
        <v>0.78539816339744828</v>
      </c>
    </row>
    <row r="84" spans="1:40" ht="13.5" thickBot="1" x14ac:dyDescent="0.25">
      <c r="A84" s="5">
        <v>42569</v>
      </c>
      <c r="B84" s="3">
        <v>10</v>
      </c>
      <c r="C84" s="7" t="s">
        <v>359</v>
      </c>
      <c r="D84" s="6">
        <v>0.55208333333333337</v>
      </c>
      <c r="E84" s="13">
        <v>13</v>
      </c>
      <c r="F84" s="13">
        <f t="shared" si="22"/>
        <v>312</v>
      </c>
      <c r="G84" s="3" t="s">
        <v>4</v>
      </c>
      <c r="H84" s="3" t="s">
        <v>4</v>
      </c>
      <c r="I84" s="3">
        <v>31.5</v>
      </c>
      <c r="J84" t="str">
        <f t="shared" si="23"/>
        <v>.</v>
      </c>
      <c r="K84" t="str">
        <f t="shared" si="24"/>
        <v>.</v>
      </c>
      <c r="L84" t="str">
        <f t="shared" si="36"/>
        <v>.</v>
      </c>
      <c r="M84" s="3">
        <v>45</v>
      </c>
      <c r="N84" t="str">
        <f>IF(B84=B84, N83, IF(M84=".",".",IF(M84&lt;22.5,"N",IF(M84&lt;67.5,"NE",IF(M84&lt;112.5,"E",IF(M84&lt;157.5,"SE",IF(M84&lt;202.5,"S",IF(M84&lt;247.5,"SW",IF(M84&lt;292.5,"W",IF(M84&lt;337.5,"NW","N"))))))))))</f>
        <v>NE</v>
      </c>
      <c r="O84" t="str">
        <f t="shared" si="25"/>
        <v>.</v>
      </c>
      <c r="P84" t="str">
        <f t="shared" si="38"/>
        <v>.</v>
      </c>
      <c r="Q84" s="8">
        <f t="shared" si="26"/>
        <v>0</v>
      </c>
      <c r="R84" s="8">
        <f t="shared" si="27"/>
        <v>0</v>
      </c>
      <c r="S84" s="8">
        <v>0</v>
      </c>
      <c r="T84" s="8" t="s">
        <v>4</v>
      </c>
      <c r="U84" s="8" t="str">
        <f t="shared" si="37"/>
        <v>.</v>
      </c>
      <c r="V84" s="3" t="s">
        <v>8</v>
      </c>
      <c r="W84" s="3">
        <v>4.7</v>
      </c>
      <c r="X84" s="3" t="s">
        <v>13</v>
      </c>
      <c r="Y84" s="14">
        <v>2</v>
      </c>
      <c r="Z84" s="14">
        <v>1</v>
      </c>
      <c r="AA84" s="14">
        <v>0</v>
      </c>
      <c r="AB84" s="14">
        <f t="shared" si="39"/>
        <v>0</v>
      </c>
      <c r="AC84" s="3" t="s">
        <v>262</v>
      </c>
      <c r="AD84" s="9">
        <v>1</v>
      </c>
      <c r="AE84">
        <f t="shared" si="28"/>
        <v>0</v>
      </c>
      <c r="AF84">
        <f t="shared" si="29"/>
        <v>0</v>
      </c>
      <c r="AG84">
        <f t="shared" si="35"/>
        <v>1</v>
      </c>
      <c r="AH84">
        <f t="shared" si="30"/>
        <v>0</v>
      </c>
      <c r="AI84">
        <f t="shared" si="31"/>
        <v>70.710678118654741</v>
      </c>
      <c r="AJ84">
        <f t="shared" si="32"/>
        <v>70.710678118654755</v>
      </c>
      <c r="AK84">
        <f t="shared" si="33"/>
        <v>0</v>
      </c>
      <c r="AL84" s="3">
        <v>100</v>
      </c>
      <c r="AM84" s="14">
        <f t="shared" si="34"/>
        <v>30.48</v>
      </c>
      <c r="AN84" s="3">
        <v>0.78539816339744828</v>
      </c>
    </row>
    <row r="85" spans="1:40" ht="13.5" thickBot="1" x14ac:dyDescent="0.25">
      <c r="A85" s="5">
        <v>42569</v>
      </c>
      <c r="B85" s="3">
        <v>10</v>
      </c>
      <c r="C85" s="7" t="s">
        <v>359</v>
      </c>
      <c r="D85" s="6">
        <v>0.58819444444444446</v>
      </c>
      <c r="E85" s="13">
        <v>14</v>
      </c>
      <c r="F85" s="13">
        <f t="shared" si="22"/>
        <v>364</v>
      </c>
      <c r="G85" s="3" t="s">
        <v>4</v>
      </c>
      <c r="H85" s="3" t="s">
        <v>4</v>
      </c>
      <c r="I85" s="3">
        <v>30</v>
      </c>
      <c r="J85" t="str">
        <f t="shared" si="23"/>
        <v>.</v>
      </c>
      <c r="K85" t="str">
        <f t="shared" si="24"/>
        <v>.</v>
      </c>
      <c r="L85" t="str">
        <f t="shared" si="36"/>
        <v>.</v>
      </c>
      <c r="M85" s="3">
        <v>45</v>
      </c>
      <c r="N85" t="str">
        <f>IF(B85=B84, N84, IF(M85=".",".",IF(M85&lt;22.5,"N",IF(M85&lt;67.5,"NE",IF(M85&lt;112.5,"E",IF(M85&lt;157.5,"SE",IF(M85&lt;202.5,"S",IF(M85&lt;247.5,"SW",IF(M85&lt;292.5,"W",IF(M85&lt;337.5,"NW","N"))))))))))</f>
        <v>NE</v>
      </c>
      <c r="O85" t="str">
        <f t="shared" si="25"/>
        <v>.</v>
      </c>
      <c r="P85" t="str">
        <f t="shared" si="38"/>
        <v>.</v>
      </c>
      <c r="Q85" s="8">
        <f t="shared" si="26"/>
        <v>0</v>
      </c>
      <c r="R85" s="8">
        <f t="shared" si="27"/>
        <v>0</v>
      </c>
      <c r="S85" s="8">
        <v>0</v>
      </c>
      <c r="T85" s="8" t="s">
        <v>4</v>
      </c>
      <c r="U85" s="8" t="str">
        <f t="shared" si="37"/>
        <v>.</v>
      </c>
      <c r="V85" s="3" t="s">
        <v>8</v>
      </c>
      <c r="W85" s="3">
        <v>2.6</v>
      </c>
      <c r="X85" s="3" t="s">
        <v>201</v>
      </c>
      <c r="Y85" s="14">
        <v>2</v>
      </c>
      <c r="Z85" s="14">
        <v>1</v>
      </c>
      <c r="AA85" s="14">
        <v>0</v>
      </c>
      <c r="AB85" s="14">
        <f t="shared" si="39"/>
        <v>0</v>
      </c>
      <c r="AC85" s="3" t="s">
        <v>262</v>
      </c>
      <c r="AD85" s="9">
        <v>1</v>
      </c>
      <c r="AE85">
        <f t="shared" si="28"/>
        <v>0</v>
      </c>
      <c r="AF85">
        <f t="shared" si="29"/>
        <v>0</v>
      </c>
      <c r="AG85">
        <f t="shared" si="35"/>
        <v>1</v>
      </c>
      <c r="AH85">
        <f t="shared" si="30"/>
        <v>0</v>
      </c>
      <c r="AI85">
        <f t="shared" si="31"/>
        <v>70.710678118654741</v>
      </c>
      <c r="AJ85">
        <f t="shared" si="32"/>
        <v>70.710678118654755</v>
      </c>
      <c r="AK85">
        <f t="shared" si="33"/>
        <v>0</v>
      </c>
      <c r="AL85" s="3">
        <v>100</v>
      </c>
      <c r="AM85" s="14">
        <f t="shared" si="34"/>
        <v>30.48</v>
      </c>
      <c r="AN85" s="3">
        <v>0.78539816339744828</v>
      </c>
    </row>
    <row r="86" spans="1:40" ht="13.5" thickBot="1" x14ac:dyDescent="0.25">
      <c r="A86" s="5">
        <v>42569</v>
      </c>
      <c r="B86" s="3">
        <v>10</v>
      </c>
      <c r="C86" s="7" t="s">
        <v>359</v>
      </c>
      <c r="D86" s="6">
        <v>0.63055555555555554</v>
      </c>
      <c r="E86" s="13">
        <v>15</v>
      </c>
      <c r="F86" s="13">
        <f t="shared" si="22"/>
        <v>424.99999999999994</v>
      </c>
      <c r="G86" s="3" t="s">
        <v>4</v>
      </c>
      <c r="H86" s="3" t="s">
        <v>4</v>
      </c>
      <c r="I86" s="3">
        <v>30.9</v>
      </c>
      <c r="J86" t="str">
        <f t="shared" si="23"/>
        <v>.</v>
      </c>
      <c r="K86" t="str">
        <f t="shared" si="24"/>
        <v>.</v>
      </c>
      <c r="L86" t="str">
        <f t="shared" si="36"/>
        <v>.</v>
      </c>
      <c r="M86" s="3">
        <v>45</v>
      </c>
      <c r="N86" t="str">
        <f>IF(B86=B86, N85, IF(M86=".",".",IF(M86&lt;22.5,"N",IF(M86&lt;67.5,"NE",IF(M86&lt;112.5,"E",IF(M86&lt;157.5,"SE",IF(M86&lt;202.5,"S",IF(M86&lt;247.5,"SW",IF(M86&lt;292.5,"W",IF(M86&lt;337.5,"NW","N"))))))))))</f>
        <v>NE</v>
      </c>
      <c r="O86" t="str">
        <f t="shared" si="25"/>
        <v>.</v>
      </c>
      <c r="P86" t="str">
        <f t="shared" si="38"/>
        <v>.</v>
      </c>
      <c r="Q86" s="8">
        <f t="shared" si="26"/>
        <v>0</v>
      </c>
      <c r="R86" s="8">
        <f t="shared" si="27"/>
        <v>0</v>
      </c>
      <c r="S86" s="8">
        <v>0</v>
      </c>
      <c r="T86" s="8" t="s">
        <v>4</v>
      </c>
      <c r="U86" s="8" t="str">
        <f t="shared" si="37"/>
        <v>.</v>
      </c>
      <c r="V86" s="3" t="s">
        <v>8</v>
      </c>
      <c r="W86" s="3">
        <v>4.9000000000000004</v>
      </c>
      <c r="X86" s="3" t="s">
        <v>5</v>
      </c>
      <c r="Y86" s="14">
        <v>2</v>
      </c>
      <c r="Z86" s="14">
        <v>1</v>
      </c>
      <c r="AA86" s="14">
        <v>0</v>
      </c>
      <c r="AB86" s="14">
        <f t="shared" si="39"/>
        <v>0</v>
      </c>
      <c r="AC86" s="3" t="s">
        <v>262</v>
      </c>
      <c r="AD86" s="9">
        <v>1</v>
      </c>
      <c r="AE86">
        <f t="shared" si="28"/>
        <v>0</v>
      </c>
      <c r="AF86">
        <f t="shared" si="29"/>
        <v>0</v>
      </c>
      <c r="AG86">
        <f t="shared" si="35"/>
        <v>1</v>
      </c>
      <c r="AH86">
        <f t="shared" si="30"/>
        <v>0</v>
      </c>
      <c r="AI86">
        <f t="shared" si="31"/>
        <v>70.710678118654741</v>
      </c>
      <c r="AJ86">
        <f t="shared" si="32"/>
        <v>70.710678118654755</v>
      </c>
      <c r="AK86">
        <f t="shared" si="33"/>
        <v>0</v>
      </c>
      <c r="AL86" s="3">
        <v>100</v>
      </c>
      <c r="AM86" s="14">
        <f t="shared" si="34"/>
        <v>30.48</v>
      </c>
      <c r="AN86" s="3">
        <v>0.78539816339744828</v>
      </c>
    </row>
    <row r="87" spans="1:40" ht="13.5" thickBot="1" x14ac:dyDescent="0.25">
      <c r="A87" s="5">
        <v>42569</v>
      </c>
      <c r="B87" s="3">
        <v>10</v>
      </c>
      <c r="C87" s="7" t="s">
        <v>359</v>
      </c>
      <c r="D87" s="6">
        <v>0.67013888888888884</v>
      </c>
      <c r="E87" s="13">
        <v>16</v>
      </c>
      <c r="F87" s="13">
        <f t="shared" si="22"/>
        <v>481.99999999999989</v>
      </c>
      <c r="G87" s="3" t="s">
        <v>4</v>
      </c>
      <c r="H87" s="3" t="s">
        <v>4</v>
      </c>
      <c r="I87" s="3">
        <v>30.7</v>
      </c>
      <c r="J87" t="str">
        <f t="shared" si="23"/>
        <v>.</v>
      </c>
      <c r="K87" t="str">
        <f t="shared" si="24"/>
        <v>.</v>
      </c>
      <c r="L87" t="str">
        <f t="shared" si="36"/>
        <v>.</v>
      </c>
      <c r="M87" s="3">
        <v>45</v>
      </c>
      <c r="N87" t="str">
        <f>IF(B87=B86, N86, IF(M87=".",".",IF(M87&lt;22.5,"N",IF(M87&lt;67.5,"NE",IF(M87&lt;112.5,"E",IF(M87&lt;157.5,"SE",IF(M87&lt;202.5,"S",IF(M87&lt;247.5,"SW",IF(M87&lt;292.5,"W",IF(M87&lt;337.5,"NW","N"))))))))))</f>
        <v>NE</v>
      </c>
      <c r="O87" t="str">
        <f t="shared" si="25"/>
        <v>.</v>
      </c>
      <c r="P87" t="str">
        <f t="shared" si="38"/>
        <v>.</v>
      </c>
      <c r="Q87" s="8">
        <f t="shared" si="26"/>
        <v>0</v>
      </c>
      <c r="R87" s="8">
        <f t="shared" si="27"/>
        <v>0</v>
      </c>
      <c r="S87" s="8">
        <v>0</v>
      </c>
      <c r="T87" s="8" t="s">
        <v>4</v>
      </c>
      <c r="U87" s="8" t="str">
        <f t="shared" si="37"/>
        <v>.</v>
      </c>
      <c r="V87" s="3" t="s">
        <v>8</v>
      </c>
      <c r="W87" s="3">
        <v>2.2999999999999998</v>
      </c>
      <c r="X87" s="3" t="s">
        <v>194</v>
      </c>
      <c r="Y87" s="14">
        <v>2</v>
      </c>
      <c r="Z87" s="14">
        <v>1</v>
      </c>
      <c r="AA87" s="14">
        <v>0</v>
      </c>
      <c r="AB87" s="14">
        <f t="shared" si="39"/>
        <v>0</v>
      </c>
      <c r="AC87" s="3" t="s">
        <v>262</v>
      </c>
      <c r="AD87" s="9">
        <v>1</v>
      </c>
      <c r="AE87">
        <f t="shared" si="28"/>
        <v>0</v>
      </c>
      <c r="AF87">
        <f t="shared" si="29"/>
        <v>0</v>
      </c>
      <c r="AG87">
        <f t="shared" si="35"/>
        <v>1</v>
      </c>
      <c r="AH87">
        <f t="shared" si="30"/>
        <v>0</v>
      </c>
      <c r="AI87">
        <f t="shared" si="31"/>
        <v>70.710678118654741</v>
      </c>
      <c r="AJ87">
        <f t="shared" si="32"/>
        <v>70.710678118654755</v>
      </c>
      <c r="AK87">
        <f t="shared" si="33"/>
        <v>0</v>
      </c>
      <c r="AL87" s="3">
        <v>100</v>
      </c>
      <c r="AM87" s="14">
        <f t="shared" si="34"/>
        <v>30.48</v>
      </c>
      <c r="AN87" s="3">
        <v>0.78539816339744828</v>
      </c>
    </row>
    <row r="88" spans="1:40" ht="13.5" thickBot="1" x14ac:dyDescent="0.25">
      <c r="A88" s="5">
        <v>42569</v>
      </c>
      <c r="B88" s="3">
        <v>10</v>
      </c>
      <c r="C88" s="7" t="s">
        <v>359</v>
      </c>
      <c r="D88" s="6">
        <v>0.71527777777777779</v>
      </c>
      <c r="E88" s="13">
        <v>17</v>
      </c>
      <c r="F88" s="13">
        <f t="shared" si="22"/>
        <v>547</v>
      </c>
      <c r="G88" s="3" t="s">
        <v>4</v>
      </c>
      <c r="H88" s="3" t="s">
        <v>4</v>
      </c>
      <c r="I88" s="3">
        <v>27.7</v>
      </c>
      <c r="J88" t="str">
        <f t="shared" si="23"/>
        <v>.</v>
      </c>
      <c r="K88" t="str">
        <f t="shared" si="24"/>
        <v>.</v>
      </c>
      <c r="L88" t="str">
        <f t="shared" si="36"/>
        <v>.</v>
      </c>
      <c r="M88" s="3">
        <v>45</v>
      </c>
      <c r="N88" t="str">
        <f>IF(B88=B88, N87, IF(M88=".",".",IF(M88&lt;22.5,"N",IF(M88&lt;67.5,"NE",IF(M88&lt;112.5,"E",IF(M88&lt;157.5,"SE",IF(M88&lt;202.5,"S",IF(M88&lt;247.5,"SW",IF(M88&lt;292.5,"W",IF(M88&lt;337.5,"NW","N"))))))))))</f>
        <v>NE</v>
      </c>
      <c r="O88" t="str">
        <f t="shared" si="25"/>
        <v>.</v>
      </c>
      <c r="P88" t="str">
        <f t="shared" si="38"/>
        <v>.</v>
      </c>
      <c r="Q88" s="8">
        <f t="shared" si="26"/>
        <v>0</v>
      </c>
      <c r="R88" s="8">
        <f t="shared" si="27"/>
        <v>0</v>
      </c>
      <c r="S88" s="8">
        <v>0</v>
      </c>
      <c r="T88" s="8" t="s">
        <v>4</v>
      </c>
      <c r="U88" s="8" t="str">
        <f t="shared" si="37"/>
        <v>.</v>
      </c>
      <c r="V88" s="3" t="s">
        <v>8</v>
      </c>
      <c r="W88" s="3">
        <v>2.8</v>
      </c>
      <c r="X88" s="3" t="s">
        <v>44</v>
      </c>
      <c r="Y88" s="14">
        <v>2</v>
      </c>
      <c r="Z88" s="14">
        <v>1</v>
      </c>
      <c r="AA88" s="14">
        <v>0</v>
      </c>
      <c r="AB88" s="14">
        <f t="shared" si="39"/>
        <v>0</v>
      </c>
      <c r="AC88" s="3" t="s">
        <v>262</v>
      </c>
      <c r="AD88" s="9">
        <v>1</v>
      </c>
      <c r="AE88">
        <f t="shared" si="28"/>
        <v>0</v>
      </c>
      <c r="AF88">
        <f t="shared" si="29"/>
        <v>0</v>
      </c>
      <c r="AG88">
        <f t="shared" si="35"/>
        <v>1</v>
      </c>
      <c r="AH88">
        <f t="shared" si="30"/>
        <v>0</v>
      </c>
      <c r="AI88">
        <f t="shared" si="31"/>
        <v>70.710678118654741</v>
      </c>
      <c r="AJ88">
        <f t="shared" si="32"/>
        <v>70.710678118654755</v>
      </c>
      <c r="AK88">
        <f t="shared" si="33"/>
        <v>0</v>
      </c>
      <c r="AL88" s="3">
        <v>100</v>
      </c>
      <c r="AM88" s="14">
        <f t="shared" si="34"/>
        <v>30.48</v>
      </c>
      <c r="AN88" s="3">
        <v>0.78539816339744828</v>
      </c>
    </row>
    <row r="89" spans="1:40" ht="13.5" thickBot="1" x14ac:dyDescent="0.25">
      <c r="A89" s="5">
        <v>42569</v>
      </c>
      <c r="B89" s="3">
        <v>10</v>
      </c>
      <c r="C89" s="7" t="s">
        <v>359</v>
      </c>
      <c r="D89" s="6">
        <v>0.75138888888888899</v>
      </c>
      <c r="E89" s="13">
        <v>18</v>
      </c>
      <c r="F89" s="13">
        <f t="shared" si="22"/>
        <v>599.00000000000011</v>
      </c>
      <c r="G89" s="3" t="s">
        <v>4</v>
      </c>
      <c r="H89" s="3" t="s">
        <v>4</v>
      </c>
      <c r="I89" s="3">
        <v>28.4</v>
      </c>
      <c r="J89" t="str">
        <f t="shared" si="23"/>
        <v>.</v>
      </c>
      <c r="K89" t="str">
        <f t="shared" si="24"/>
        <v>.</v>
      </c>
      <c r="L89" t="str">
        <f t="shared" si="36"/>
        <v>.</v>
      </c>
      <c r="M89" s="3">
        <v>45</v>
      </c>
      <c r="N89" t="str">
        <f>IF(B89=B88, N88, IF(M89=".",".",IF(M89&lt;22.5,"N",IF(M89&lt;67.5,"NE",IF(M89&lt;112.5,"E",IF(M89&lt;157.5,"SE",IF(M89&lt;202.5,"S",IF(M89&lt;247.5,"SW",IF(M89&lt;292.5,"W",IF(M89&lt;337.5,"NW","N"))))))))))</f>
        <v>NE</v>
      </c>
      <c r="O89" t="str">
        <f t="shared" si="25"/>
        <v>.</v>
      </c>
      <c r="P89" t="str">
        <f t="shared" si="38"/>
        <v>.</v>
      </c>
      <c r="Q89" s="8">
        <f t="shared" si="26"/>
        <v>0</v>
      </c>
      <c r="R89" s="8">
        <f t="shared" si="27"/>
        <v>0</v>
      </c>
      <c r="S89" s="8">
        <v>0</v>
      </c>
      <c r="T89" s="8">
        <f>SQRT((AJ89-AJ79)^2+(AI89-AI79)^2)</f>
        <v>0</v>
      </c>
      <c r="U89" s="8">
        <f t="shared" si="37"/>
        <v>0</v>
      </c>
      <c r="V89" s="3" t="s">
        <v>8</v>
      </c>
      <c r="W89" s="3">
        <v>3.9</v>
      </c>
      <c r="X89" s="3" t="s">
        <v>44</v>
      </c>
      <c r="Y89" s="14">
        <v>2</v>
      </c>
      <c r="Z89" s="14">
        <v>1</v>
      </c>
      <c r="AA89" s="14">
        <v>0</v>
      </c>
      <c r="AB89" s="14">
        <f t="shared" si="39"/>
        <v>0</v>
      </c>
      <c r="AC89" s="3" t="s">
        <v>262</v>
      </c>
      <c r="AD89" s="9">
        <v>1</v>
      </c>
      <c r="AE89">
        <f t="shared" si="28"/>
        <v>0</v>
      </c>
      <c r="AF89">
        <f t="shared" si="29"/>
        <v>0</v>
      </c>
      <c r="AG89">
        <f t="shared" si="35"/>
        <v>1</v>
      </c>
      <c r="AH89">
        <f t="shared" si="30"/>
        <v>0</v>
      </c>
      <c r="AI89">
        <f t="shared" si="31"/>
        <v>70.710678118654741</v>
      </c>
      <c r="AJ89">
        <f t="shared" si="32"/>
        <v>70.710678118654755</v>
      </c>
      <c r="AK89">
        <f t="shared" si="33"/>
        <v>0</v>
      </c>
      <c r="AL89" s="3">
        <v>100</v>
      </c>
      <c r="AM89" s="14">
        <f t="shared" si="34"/>
        <v>30.48</v>
      </c>
      <c r="AN89" s="3">
        <v>0.78539816339744828</v>
      </c>
    </row>
    <row r="90" spans="1:40" ht="13.5" thickBot="1" x14ac:dyDescent="0.25">
      <c r="A90" s="5">
        <v>42569</v>
      </c>
      <c r="B90" s="3">
        <v>11</v>
      </c>
      <c r="C90" s="7" t="s">
        <v>359</v>
      </c>
      <c r="D90" s="6">
        <v>0.3354166666666667</v>
      </c>
      <c r="E90" s="13">
        <v>8</v>
      </c>
      <c r="F90" s="13">
        <f t="shared" si="22"/>
        <v>0</v>
      </c>
      <c r="G90" s="3" t="s">
        <v>4</v>
      </c>
      <c r="H90" s="3" t="s">
        <v>4</v>
      </c>
      <c r="I90" s="3">
        <v>25.3</v>
      </c>
      <c r="J90" t="str">
        <f t="shared" si="23"/>
        <v>.</v>
      </c>
      <c r="K90" t="str">
        <f t="shared" si="24"/>
        <v>.</v>
      </c>
      <c r="L90" t="str">
        <f t="shared" si="36"/>
        <v>.</v>
      </c>
      <c r="M90" s="3">
        <v>45</v>
      </c>
      <c r="N90" t="str">
        <f>IF(B90=B90, N89, IF(M90=".",".",IF(M90&lt;22.5,"N",IF(M90&lt;67.5,"NE",IF(M90&lt;112.5,"E",IF(M90&lt;157.5,"SE",IF(M90&lt;202.5,"S",IF(M90&lt;247.5,"SW",IF(M90&lt;292.5,"W",IF(M90&lt;337.5,"NW","N"))))))))))</f>
        <v>NE</v>
      </c>
      <c r="O90" t="str">
        <f t="shared" si="25"/>
        <v>.</v>
      </c>
      <c r="P90" t="str">
        <f t="shared" si="38"/>
        <v>.</v>
      </c>
      <c r="Q90" s="8">
        <f t="shared" si="26"/>
        <v>0</v>
      </c>
      <c r="R90" s="8">
        <f t="shared" si="27"/>
        <v>0</v>
      </c>
      <c r="S90" s="8">
        <v>0</v>
      </c>
      <c r="T90" s="8" t="s">
        <v>4</v>
      </c>
      <c r="U90" s="8" t="str">
        <f t="shared" si="37"/>
        <v>.</v>
      </c>
      <c r="V90" s="3" t="s">
        <v>7</v>
      </c>
      <c r="W90" s="3">
        <v>1.1000000000000001</v>
      </c>
      <c r="X90" s="3" t="s">
        <v>53</v>
      </c>
      <c r="Y90" s="14">
        <v>2</v>
      </c>
      <c r="Z90" s="14">
        <v>1</v>
      </c>
      <c r="AA90" s="14">
        <v>0</v>
      </c>
      <c r="AB90" s="14">
        <f t="shared" si="39"/>
        <v>0</v>
      </c>
      <c r="AC90" s="3" t="s">
        <v>263</v>
      </c>
      <c r="AD90" s="9">
        <v>1</v>
      </c>
      <c r="AE90" t="str">
        <f t="shared" si="28"/>
        <v>.</v>
      </c>
      <c r="AF90" t="str">
        <f t="shared" si="29"/>
        <v>.</v>
      </c>
      <c r="AG90" t="str">
        <f t="shared" si="35"/>
        <v>.</v>
      </c>
      <c r="AH90" t="str">
        <f t="shared" si="30"/>
        <v>.</v>
      </c>
      <c r="AI90">
        <f t="shared" si="31"/>
        <v>70.710678118654741</v>
      </c>
      <c r="AJ90">
        <f t="shared" si="32"/>
        <v>70.710678118654755</v>
      </c>
      <c r="AK90" t="str">
        <f t="shared" si="33"/>
        <v>.</v>
      </c>
      <c r="AL90" s="3">
        <v>100</v>
      </c>
      <c r="AM90" s="14">
        <f t="shared" si="34"/>
        <v>30.48</v>
      </c>
      <c r="AN90" s="3">
        <v>0.78539816339744828</v>
      </c>
    </row>
    <row r="91" spans="1:40" ht="13.5" thickBot="1" x14ac:dyDescent="0.25">
      <c r="A91" s="5">
        <v>42569</v>
      </c>
      <c r="B91" s="3">
        <v>11</v>
      </c>
      <c r="C91" s="7" t="s">
        <v>359</v>
      </c>
      <c r="D91" s="6">
        <v>0.38263888888888892</v>
      </c>
      <c r="E91" s="13">
        <v>9</v>
      </c>
      <c r="F91" s="13">
        <f t="shared" si="22"/>
        <v>68</v>
      </c>
      <c r="G91" s="3" t="s">
        <v>4</v>
      </c>
      <c r="H91" s="3" t="s">
        <v>4</v>
      </c>
      <c r="I91" s="3">
        <v>25.8</v>
      </c>
      <c r="J91" t="str">
        <f t="shared" si="23"/>
        <v>.</v>
      </c>
      <c r="K91" t="str">
        <f t="shared" si="24"/>
        <v>.</v>
      </c>
      <c r="L91" t="str">
        <f t="shared" si="36"/>
        <v>.</v>
      </c>
      <c r="M91" s="3">
        <v>45</v>
      </c>
      <c r="N91" t="str">
        <f>IF(B91=B90, N90, IF(M91=".",".",IF(M91&lt;22.5,"N",IF(M91&lt;67.5,"NE",IF(M91&lt;112.5,"E",IF(M91&lt;157.5,"SE",IF(M91&lt;202.5,"S",IF(M91&lt;247.5,"SW",IF(M91&lt;292.5,"W",IF(M91&lt;337.5,"NW","N"))))))))))</f>
        <v>NE</v>
      </c>
      <c r="O91" t="str">
        <f t="shared" si="25"/>
        <v>.</v>
      </c>
      <c r="P91" t="str">
        <f t="shared" si="38"/>
        <v>.</v>
      </c>
      <c r="Q91" s="8">
        <f t="shared" si="26"/>
        <v>0</v>
      </c>
      <c r="R91" s="8">
        <f t="shared" si="27"/>
        <v>0</v>
      </c>
      <c r="S91" s="8">
        <v>0</v>
      </c>
      <c r="T91" s="8" t="s">
        <v>4</v>
      </c>
      <c r="U91" s="8" t="str">
        <f t="shared" si="37"/>
        <v>.</v>
      </c>
      <c r="V91" s="3" t="s">
        <v>7</v>
      </c>
      <c r="W91" s="3">
        <v>0</v>
      </c>
      <c r="X91" s="3" t="s">
        <v>57</v>
      </c>
      <c r="Y91" s="14">
        <v>2</v>
      </c>
      <c r="Z91" s="14">
        <v>1</v>
      </c>
      <c r="AA91" s="14">
        <v>0</v>
      </c>
      <c r="AB91" s="14">
        <f t="shared" si="39"/>
        <v>0</v>
      </c>
      <c r="AC91" s="3" t="s">
        <v>263</v>
      </c>
      <c r="AD91" s="9">
        <v>1</v>
      </c>
      <c r="AE91">
        <f t="shared" si="28"/>
        <v>0</v>
      </c>
      <c r="AF91">
        <f t="shared" si="29"/>
        <v>0</v>
      </c>
      <c r="AG91">
        <f t="shared" si="35"/>
        <v>1</v>
      </c>
      <c r="AH91">
        <f t="shared" si="30"/>
        <v>0</v>
      </c>
      <c r="AI91">
        <f t="shared" si="31"/>
        <v>70.710678118654741</v>
      </c>
      <c r="AJ91">
        <f t="shared" si="32"/>
        <v>70.710678118654755</v>
      </c>
      <c r="AK91">
        <f t="shared" si="33"/>
        <v>0</v>
      </c>
      <c r="AL91" s="3">
        <v>100</v>
      </c>
      <c r="AM91" s="14">
        <f t="shared" si="34"/>
        <v>30.48</v>
      </c>
      <c r="AN91" s="3">
        <v>0.78539816339744828</v>
      </c>
    </row>
    <row r="92" spans="1:40" ht="13.5" thickBot="1" x14ac:dyDescent="0.25">
      <c r="A92" s="5">
        <v>42569</v>
      </c>
      <c r="B92" s="3">
        <v>11</v>
      </c>
      <c r="C92" s="7" t="s">
        <v>359</v>
      </c>
      <c r="D92" s="6">
        <v>0.4236111111111111</v>
      </c>
      <c r="E92" s="13">
        <v>10</v>
      </c>
      <c r="F92" s="13">
        <f t="shared" si="22"/>
        <v>126.99999999999994</v>
      </c>
      <c r="G92" s="3" t="s">
        <v>4</v>
      </c>
      <c r="H92" s="3" t="s">
        <v>4</v>
      </c>
      <c r="I92" s="3">
        <v>26.6</v>
      </c>
      <c r="J92" t="str">
        <f t="shared" si="23"/>
        <v>.</v>
      </c>
      <c r="K92" t="str">
        <f t="shared" si="24"/>
        <v>.</v>
      </c>
      <c r="L92" t="str">
        <f t="shared" si="36"/>
        <v>.</v>
      </c>
      <c r="M92" s="3">
        <v>45</v>
      </c>
      <c r="N92" t="str">
        <f>IF(B92=B91, N91, IF(M92=".",".",IF(M92&lt;22.5,"N",IF(M92&lt;67.5,"NE",IF(M92&lt;112.5,"E",IF(M92&lt;157.5,"SE",IF(M92&lt;202.5,"S",IF(M92&lt;247.5,"SW",IF(M92&lt;292.5,"W",IF(M92&lt;337.5,"NW","N"))))))))))</f>
        <v>NE</v>
      </c>
      <c r="O92" t="str">
        <f t="shared" si="25"/>
        <v>.</v>
      </c>
      <c r="P92" t="str">
        <f t="shared" si="38"/>
        <v>.</v>
      </c>
      <c r="Q92" s="8">
        <f t="shared" si="26"/>
        <v>0</v>
      </c>
      <c r="R92" s="8">
        <f t="shared" si="27"/>
        <v>0</v>
      </c>
      <c r="S92" s="8">
        <v>0</v>
      </c>
      <c r="T92" s="8" t="s">
        <v>4</v>
      </c>
      <c r="U92" s="8" t="str">
        <f t="shared" si="37"/>
        <v>.</v>
      </c>
      <c r="V92" s="3" t="s">
        <v>7</v>
      </c>
      <c r="W92" s="3">
        <v>8.6999999999999993</v>
      </c>
      <c r="X92" s="3" t="s">
        <v>89</v>
      </c>
      <c r="Y92" s="14">
        <v>2</v>
      </c>
      <c r="Z92" s="14">
        <v>1</v>
      </c>
      <c r="AA92" s="14">
        <v>0</v>
      </c>
      <c r="AB92" s="14">
        <f t="shared" si="39"/>
        <v>0</v>
      </c>
      <c r="AC92" s="3" t="s">
        <v>263</v>
      </c>
      <c r="AD92" s="9">
        <v>1</v>
      </c>
      <c r="AE92">
        <f t="shared" si="28"/>
        <v>0</v>
      </c>
      <c r="AF92">
        <f t="shared" si="29"/>
        <v>0</v>
      </c>
      <c r="AG92">
        <f t="shared" si="35"/>
        <v>1</v>
      </c>
      <c r="AH92">
        <f t="shared" si="30"/>
        <v>0</v>
      </c>
      <c r="AI92">
        <f t="shared" si="31"/>
        <v>70.710678118654741</v>
      </c>
      <c r="AJ92">
        <f t="shared" si="32"/>
        <v>70.710678118654755</v>
      </c>
      <c r="AK92">
        <f t="shared" si="33"/>
        <v>0</v>
      </c>
      <c r="AL92" s="3">
        <v>100</v>
      </c>
      <c r="AM92" s="14">
        <f t="shared" si="34"/>
        <v>30.48</v>
      </c>
      <c r="AN92" s="3">
        <v>0.78539816339744828</v>
      </c>
    </row>
    <row r="93" spans="1:40" ht="13.5" thickBot="1" x14ac:dyDescent="0.25">
      <c r="A93" s="5">
        <v>42569</v>
      </c>
      <c r="B93" s="3">
        <v>11</v>
      </c>
      <c r="C93" s="7" t="s">
        <v>359</v>
      </c>
      <c r="D93" s="6">
        <v>0.47500000000000003</v>
      </c>
      <c r="E93" s="13">
        <v>11</v>
      </c>
      <c r="F93" s="13">
        <f t="shared" si="22"/>
        <v>201</v>
      </c>
      <c r="G93" s="3" t="s">
        <v>4</v>
      </c>
      <c r="H93" s="3" t="s">
        <v>4</v>
      </c>
      <c r="I93" s="3">
        <v>30</v>
      </c>
      <c r="J93" t="str">
        <f t="shared" si="23"/>
        <v>.</v>
      </c>
      <c r="K93" t="str">
        <f t="shared" si="24"/>
        <v>.</v>
      </c>
      <c r="L93" t="str">
        <f t="shared" si="36"/>
        <v>.</v>
      </c>
      <c r="M93" s="3">
        <v>45</v>
      </c>
      <c r="N93" t="str">
        <f>IF(B93=B93, N92, IF(M93=".",".",IF(M93&lt;22.5,"N",IF(M93&lt;67.5,"NE",IF(M93&lt;112.5,"E",IF(M93&lt;157.5,"SE",IF(M93&lt;202.5,"S",IF(M93&lt;247.5,"SW",IF(M93&lt;292.5,"W",IF(M93&lt;337.5,"NW","N"))))))))))</f>
        <v>NE</v>
      </c>
      <c r="O93" t="str">
        <f t="shared" si="25"/>
        <v>.</v>
      </c>
      <c r="P93" t="str">
        <f t="shared" si="38"/>
        <v>.</v>
      </c>
      <c r="Q93" s="8">
        <f t="shared" si="26"/>
        <v>0</v>
      </c>
      <c r="R93" s="8">
        <f t="shared" si="27"/>
        <v>0</v>
      </c>
      <c r="S93" s="8">
        <v>0</v>
      </c>
      <c r="T93" s="8" t="s">
        <v>4</v>
      </c>
      <c r="U93" s="8" t="str">
        <f t="shared" si="37"/>
        <v>.</v>
      </c>
      <c r="V93" s="3" t="s">
        <v>7</v>
      </c>
      <c r="W93" s="3">
        <v>5</v>
      </c>
      <c r="X93" s="3" t="s">
        <v>100</v>
      </c>
      <c r="Y93" s="14">
        <v>2</v>
      </c>
      <c r="Z93" s="14">
        <v>1</v>
      </c>
      <c r="AA93" s="14">
        <v>0</v>
      </c>
      <c r="AB93" s="14">
        <f t="shared" si="39"/>
        <v>0</v>
      </c>
      <c r="AC93" s="3" t="s">
        <v>263</v>
      </c>
      <c r="AD93" s="9">
        <v>1</v>
      </c>
      <c r="AE93">
        <f t="shared" si="28"/>
        <v>0</v>
      </c>
      <c r="AF93">
        <f t="shared" si="29"/>
        <v>0</v>
      </c>
      <c r="AG93">
        <f t="shared" si="35"/>
        <v>1</v>
      </c>
      <c r="AH93">
        <f t="shared" si="30"/>
        <v>0</v>
      </c>
      <c r="AI93">
        <f t="shared" si="31"/>
        <v>70.710678118654741</v>
      </c>
      <c r="AJ93">
        <f t="shared" si="32"/>
        <v>70.710678118654755</v>
      </c>
      <c r="AK93">
        <f t="shared" si="33"/>
        <v>0</v>
      </c>
      <c r="AL93" s="3">
        <v>100</v>
      </c>
      <c r="AM93" s="14">
        <f t="shared" si="34"/>
        <v>30.48</v>
      </c>
      <c r="AN93" s="3">
        <v>0.78539816339744828</v>
      </c>
    </row>
    <row r="94" spans="1:40" ht="13.5" thickBot="1" x14ac:dyDescent="0.25">
      <c r="A94" s="5">
        <v>42569</v>
      </c>
      <c r="B94" s="3">
        <v>11</v>
      </c>
      <c r="C94" s="7" t="s">
        <v>359</v>
      </c>
      <c r="D94" s="6">
        <v>0.51180555555555551</v>
      </c>
      <c r="E94" s="13">
        <v>12</v>
      </c>
      <c r="F94" s="13">
        <f t="shared" si="22"/>
        <v>253.99999999999989</v>
      </c>
      <c r="G94" s="3" t="s">
        <v>4</v>
      </c>
      <c r="H94" s="3" t="s">
        <v>4</v>
      </c>
      <c r="I94" s="3">
        <v>32.6</v>
      </c>
      <c r="J94" t="str">
        <f t="shared" si="23"/>
        <v>.</v>
      </c>
      <c r="K94" t="str">
        <f t="shared" si="24"/>
        <v>.</v>
      </c>
      <c r="L94" t="str">
        <f t="shared" si="36"/>
        <v>.</v>
      </c>
      <c r="M94" s="3">
        <v>45</v>
      </c>
      <c r="N94" t="str">
        <f>IF(B94=B93, N93, IF(M94=".",".",IF(M94&lt;22.5,"N",IF(M94&lt;67.5,"NE",IF(M94&lt;112.5,"E",IF(M94&lt;157.5,"SE",IF(M94&lt;202.5,"S",IF(M94&lt;247.5,"SW",IF(M94&lt;292.5,"W",IF(M94&lt;337.5,"NW","N"))))))))))</f>
        <v>NE</v>
      </c>
      <c r="O94" t="str">
        <f t="shared" si="25"/>
        <v>.</v>
      </c>
      <c r="P94" t="str">
        <f t="shared" si="38"/>
        <v>.</v>
      </c>
      <c r="Q94" s="8">
        <f t="shared" si="26"/>
        <v>0</v>
      </c>
      <c r="R94" s="8">
        <f t="shared" si="27"/>
        <v>0</v>
      </c>
      <c r="S94" s="8">
        <v>0</v>
      </c>
      <c r="T94" s="8" t="s">
        <v>4</v>
      </c>
      <c r="U94" s="8" t="str">
        <f t="shared" si="37"/>
        <v>.</v>
      </c>
      <c r="V94" s="3" t="s">
        <v>7</v>
      </c>
      <c r="W94" s="3">
        <v>1.6</v>
      </c>
      <c r="X94" s="3" t="s">
        <v>4</v>
      </c>
      <c r="Y94" s="14">
        <v>2</v>
      </c>
      <c r="Z94" s="14">
        <v>1</v>
      </c>
      <c r="AA94" s="14">
        <v>0</v>
      </c>
      <c r="AB94" s="14">
        <f t="shared" si="39"/>
        <v>0</v>
      </c>
      <c r="AC94" s="3" t="s">
        <v>263</v>
      </c>
      <c r="AD94" s="9">
        <v>1</v>
      </c>
      <c r="AE94">
        <f t="shared" si="28"/>
        <v>0</v>
      </c>
      <c r="AF94">
        <f t="shared" si="29"/>
        <v>0</v>
      </c>
      <c r="AG94">
        <f t="shared" si="35"/>
        <v>1</v>
      </c>
      <c r="AH94">
        <f t="shared" si="30"/>
        <v>0</v>
      </c>
      <c r="AI94">
        <f t="shared" si="31"/>
        <v>70.710678118654741</v>
      </c>
      <c r="AJ94">
        <f t="shared" si="32"/>
        <v>70.710678118654755</v>
      </c>
      <c r="AK94">
        <f t="shared" si="33"/>
        <v>0</v>
      </c>
      <c r="AL94" s="3">
        <v>100</v>
      </c>
      <c r="AM94" s="14">
        <f t="shared" si="34"/>
        <v>30.48</v>
      </c>
      <c r="AN94" s="3">
        <v>0.78539816339744828</v>
      </c>
    </row>
    <row r="95" spans="1:40" ht="13.5" thickBot="1" x14ac:dyDescent="0.25">
      <c r="A95" s="5">
        <v>42569</v>
      </c>
      <c r="B95" s="3">
        <v>11</v>
      </c>
      <c r="C95" s="7" t="s">
        <v>359</v>
      </c>
      <c r="D95" s="6">
        <v>0.55208333333333337</v>
      </c>
      <c r="E95" s="13">
        <v>13</v>
      </c>
      <c r="F95" s="13">
        <f t="shared" si="22"/>
        <v>312</v>
      </c>
      <c r="G95" s="3" t="s">
        <v>4</v>
      </c>
      <c r="H95" s="3" t="s">
        <v>4</v>
      </c>
      <c r="I95" s="3">
        <v>31.5</v>
      </c>
      <c r="J95" t="str">
        <f t="shared" si="23"/>
        <v>.</v>
      </c>
      <c r="K95" t="str">
        <f t="shared" si="24"/>
        <v>.</v>
      </c>
      <c r="L95" t="str">
        <f t="shared" si="36"/>
        <v>.</v>
      </c>
      <c r="M95" s="3">
        <v>45</v>
      </c>
      <c r="N95" t="str">
        <f>IF(B95=B95, N94, IF(M95=".",".",IF(M95&lt;22.5,"N",IF(M95&lt;67.5,"NE",IF(M95&lt;112.5,"E",IF(M95&lt;157.5,"SE",IF(M95&lt;202.5,"S",IF(M95&lt;247.5,"SW",IF(M95&lt;292.5,"W",IF(M95&lt;337.5,"NW","N"))))))))))</f>
        <v>NE</v>
      </c>
      <c r="O95" t="str">
        <f t="shared" si="25"/>
        <v>.</v>
      </c>
      <c r="P95" t="str">
        <f t="shared" si="38"/>
        <v>.</v>
      </c>
      <c r="Q95" s="8">
        <f t="shared" si="26"/>
        <v>0</v>
      </c>
      <c r="R95" s="8">
        <f t="shared" si="27"/>
        <v>0</v>
      </c>
      <c r="S95" s="8">
        <v>0</v>
      </c>
      <c r="T95" s="8" t="s">
        <v>4</v>
      </c>
      <c r="U95" s="8" t="str">
        <f t="shared" si="37"/>
        <v>.</v>
      </c>
      <c r="V95" s="3" t="s">
        <v>7</v>
      </c>
      <c r="W95" s="3">
        <v>4.7</v>
      </c>
      <c r="X95" s="3" t="s">
        <v>13</v>
      </c>
      <c r="Y95" s="14">
        <v>2</v>
      </c>
      <c r="Z95" s="14">
        <v>1</v>
      </c>
      <c r="AA95" s="14">
        <v>0</v>
      </c>
      <c r="AB95" s="14">
        <f t="shared" si="39"/>
        <v>0</v>
      </c>
      <c r="AC95" s="3" t="s">
        <v>263</v>
      </c>
      <c r="AD95" s="9">
        <v>1</v>
      </c>
      <c r="AE95">
        <f t="shared" si="28"/>
        <v>0</v>
      </c>
      <c r="AF95">
        <f t="shared" si="29"/>
        <v>0</v>
      </c>
      <c r="AG95">
        <f t="shared" si="35"/>
        <v>1</v>
      </c>
      <c r="AH95">
        <f t="shared" si="30"/>
        <v>0</v>
      </c>
      <c r="AI95">
        <f t="shared" si="31"/>
        <v>70.710678118654741</v>
      </c>
      <c r="AJ95">
        <f t="shared" si="32"/>
        <v>70.710678118654755</v>
      </c>
      <c r="AK95">
        <f t="shared" si="33"/>
        <v>0</v>
      </c>
      <c r="AL95" s="3">
        <v>100</v>
      </c>
      <c r="AM95" s="14">
        <f t="shared" si="34"/>
        <v>30.48</v>
      </c>
      <c r="AN95" s="3">
        <v>0.78539816339744828</v>
      </c>
    </row>
    <row r="96" spans="1:40" ht="13.5" thickBot="1" x14ac:dyDescent="0.25">
      <c r="A96" s="5">
        <v>42569</v>
      </c>
      <c r="B96" s="3">
        <v>11</v>
      </c>
      <c r="C96" s="7" t="s">
        <v>359</v>
      </c>
      <c r="D96" s="6">
        <v>0.58819444444444446</v>
      </c>
      <c r="E96" s="13">
        <v>14</v>
      </c>
      <c r="F96" s="13">
        <f t="shared" si="22"/>
        <v>364</v>
      </c>
      <c r="G96" s="3" t="s">
        <v>4</v>
      </c>
      <c r="H96" s="3" t="s">
        <v>4</v>
      </c>
      <c r="I96" s="3">
        <v>30</v>
      </c>
      <c r="J96" t="str">
        <f t="shared" si="23"/>
        <v>.</v>
      </c>
      <c r="K96" t="str">
        <f t="shared" si="24"/>
        <v>.</v>
      </c>
      <c r="L96" t="str">
        <f t="shared" si="36"/>
        <v>.</v>
      </c>
      <c r="M96" s="3">
        <v>45</v>
      </c>
      <c r="N96" t="str">
        <f>IF(B96=B95, N95, IF(M96=".",".",IF(M96&lt;22.5,"N",IF(M96&lt;67.5,"NE",IF(M96&lt;112.5,"E",IF(M96&lt;157.5,"SE",IF(M96&lt;202.5,"S",IF(M96&lt;247.5,"SW",IF(M96&lt;292.5,"W",IF(M96&lt;337.5,"NW","N"))))))))))</f>
        <v>NE</v>
      </c>
      <c r="O96" t="str">
        <f t="shared" si="25"/>
        <v>.</v>
      </c>
      <c r="P96" t="str">
        <f t="shared" si="38"/>
        <v>.</v>
      </c>
      <c r="Q96" s="8">
        <f t="shared" si="26"/>
        <v>0</v>
      </c>
      <c r="R96" s="8">
        <f t="shared" si="27"/>
        <v>0</v>
      </c>
      <c r="S96" s="8">
        <v>0</v>
      </c>
      <c r="T96" s="8" t="s">
        <v>4</v>
      </c>
      <c r="U96" s="8" t="str">
        <f t="shared" si="37"/>
        <v>.</v>
      </c>
      <c r="V96" s="3" t="s">
        <v>7</v>
      </c>
      <c r="W96" s="3">
        <v>2.6</v>
      </c>
      <c r="X96" s="3" t="s">
        <v>6</v>
      </c>
      <c r="Y96" s="14">
        <v>2</v>
      </c>
      <c r="Z96" s="14">
        <v>1</v>
      </c>
      <c r="AA96" s="14">
        <v>0</v>
      </c>
      <c r="AB96" s="14">
        <f t="shared" si="39"/>
        <v>0</v>
      </c>
      <c r="AC96" s="3" t="s">
        <v>263</v>
      </c>
      <c r="AD96" s="9">
        <v>1</v>
      </c>
      <c r="AE96">
        <f t="shared" si="28"/>
        <v>0</v>
      </c>
      <c r="AF96">
        <f t="shared" si="29"/>
        <v>0</v>
      </c>
      <c r="AG96">
        <f t="shared" si="35"/>
        <v>1</v>
      </c>
      <c r="AH96">
        <f t="shared" si="30"/>
        <v>0</v>
      </c>
      <c r="AI96">
        <f t="shared" si="31"/>
        <v>70.710678118654741</v>
      </c>
      <c r="AJ96">
        <f t="shared" si="32"/>
        <v>70.710678118654755</v>
      </c>
      <c r="AK96">
        <f t="shared" si="33"/>
        <v>0</v>
      </c>
      <c r="AL96" s="3">
        <v>100</v>
      </c>
      <c r="AM96" s="14">
        <f t="shared" si="34"/>
        <v>30.48</v>
      </c>
      <c r="AN96" s="3">
        <v>0.78539816339744828</v>
      </c>
    </row>
    <row r="97" spans="1:40" ht="13.5" thickBot="1" x14ac:dyDescent="0.25">
      <c r="A97" s="5">
        <v>42569</v>
      </c>
      <c r="B97" s="3">
        <v>11</v>
      </c>
      <c r="C97" s="7" t="s">
        <v>359</v>
      </c>
      <c r="D97" s="6">
        <v>0.63055555555555554</v>
      </c>
      <c r="E97" s="13">
        <v>15</v>
      </c>
      <c r="F97" s="13">
        <f t="shared" si="22"/>
        <v>424.99999999999994</v>
      </c>
      <c r="G97" s="3" t="s">
        <v>4</v>
      </c>
      <c r="H97" s="3" t="s">
        <v>4</v>
      </c>
      <c r="I97" s="3">
        <v>30.9</v>
      </c>
      <c r="J97" t="str">
        <f t="shared" si="23"/>
        <v>.</v>
      </c>
      <c r="K97" t="str">
        <f t="shared" si="24"/>
        <v>.</v>
      </c>
      <c r="L97" t="str">
        <f t="shared" si="36"/>
        <v>.</v>
      </c>
      <c r="M97" s="3">
        <v>45</v>
      </c>
      <c r="N97" t="str">
        <f>IF(B97=B97, N96, IF(M97=".",".",IF(M97&lt;22.5,"N",IF(M97&lt;67.5,"NE",IF(M97&lt;112.5,"E",IF(M97&lt;157.5,"SE",IF(M97&lt;202.5,"S",IF(M97&lt;247.5,"SW",IF(M97&lt;292.5,"W",IF(M97&lt;337.5,"NW","N"))))))))))</f>
        <v>NE</v>
      </c>
      <c r="O97" t="str">
        <f t="shared" si="25"/>
        <v>.</v>
      </c>
      <c r="P97" t="str">
        <f t="shared" si="38"/>
        <v>.</v>
      </c>
      <c r="Q97" s="8">
        <f t="shared" si="26"/>
        <v>0</v>
      </c>
      <c r="R97" s="8">
        <f t="shared" si="27"/>
        <v>0</v>
      </c>
      <c r="S97" s="8">
        <v>0</v>
      </c>
      <c r="T97" s="8" t="s">
        <v>4</v>
      </c>
      <c r="U97" s="8" t="str">
        <f t="shared" si="37"/>
        <v>.</v>
      </c>
      <c r="V97" s="3" t="s">
        <v>7</v>
      </c>
      <c r="W97" s="3">
        <v>4.9000000000000004</v>
      </c>
      <c r="X97" s="3" t="s">
        <v>191</v>
      </c>
      <c r="Y97" s="14">
        <v>2</v>
      </c>
      <c r="Z97" s="14">
        <v>1</v>
      </c>
      <c r="AA97" s="14">
        <v>0</v>
      </c>
      <c r="AB97" s="14">
        <f t="shared" si="39"/>
        <v>0</v>
      </c>
      <c r="AC97" s="3" t="s">
        <v>263</v>
      </c>
      <c r="AD97" s="9">
        <v>1</v>
      </c>
      <c r="AE97">
        <f t="shared" si="28"/>
        <v>0</v>
      </c>
      <c r="AF97">
        <f t="shared" si="29"/>
        <v>0</v>
      </c>
      <c r="AG97">
        <f t="shared" si="35"/>
        <v>1</v>
      </c>
      <c r="AH97">
        <f t="shared" si="30"/>
        <v>0</v>
      </c>
      <c r="AI97">
        <f t="shared" si="31"/>
        <v>70.710678118654741</v>
      </c>
      <c r="AJ97">
        <f t="shared" si="32"/>
        <v>70.710678118654755</v>
      </c>
      <c r="AK97">
        <f t="shared" si="33"/>
        <v>0</v>
      </c>
      <c r="AL97" s="3">
        <v>100</v>
      </c>
      <c r="AM97" s="14">
        <f t="shared" si="34"/>
        <v>30.48</v>
      </c>
      <c r="AN97" s="3">
        <v>0.78539816339744828</v>
      </c>
    </row>
    <row r="98" spans="1:40" ht="13.5" thickBot="1" x14ac:dyDescent="0.25">
      <c r="A98" s="5">
        <v>42569</v>
      </c>
      <c r="B98" s="3">
        <v>11</v>
      </c>
      <c r="C98" s="7" t="s">
        <v>359</v>
      </c>
      <c r="D98" s="6">
        <v>0.67013888888888884</v>
      </c>
      <c r="E98" s="13">
        <v>16</v>
      </c>
      <c r="F98" s="13">
        <f t="shared" si="22"/>
        <v>481.99999999999989</v>
      </c>
      <c r="G98" s="3" t="s">
        <v>4</v>
      </c>
      <c r="H98" s="3" t="s">
        <v>4</v>
      </c>
      <c r="I98" s="3">
        <v>30.7</v>
      </c>
      <c r="J98" t="str">
        <f t="shared" si="23"/>
        <v>.</v>
      </c>
      <c r="K98" t="str">
        <f t="shared" si="24"/>
        <v>.</v>
      </c>
      <c r="L98" t="str">
        <f t="shared" si="36"/>
        <v>.</v>
      </c>
      <c r="M98" s="3">
        <v>45</v>
      </c>
      <c r="N98" t="str">
        <f>IF(B98=B97, N97, IF(M98=".",".",IF(M98&lt;22.5,"N",IF(M98&lt;67.5,"NE",IF(M98&lt;112.5,"E",IF(M98&lt;157.5,"SE",IF(M98&lt;202.5,"S",IF(M98&lt;247.5,"SW",IF(M98&lt;292.5,"W",IF(M98&lt;337.5,"NW","N"))))))))))</f>
        <v>NE</v>
      </c>
      <c r="O98" t="str">
        <f t="shared" si="25"/>
        <v>.</v>
      </c>
      <c r="P98" t="str">
        <f t="shared" si="38"/>
        <v>.</v>
      </c>
      <c r="Q98" s="8">
        <f t="shared" ref="Q98:Q132" si="40">IF(AN98=".",".",IF(B98=B97,SQRT((AI98-AI97)^2+(AJ98-AJ97)^2),0))</f>
        <v>0</v>
      </c>
      <c r="R98" s="8">
        <f t="shared" ref="R98:R129" si="41">IF(AN98=".",".",IF(B98=B97,Q98+R97,0))</f>
        <v>0</v>
      </c>
      <c r="S98" s="8">
        <v>0</v>
      </c>
      <c r="T98" s="8" t="s">
        <v>4</v>
      </c>
      <c r="U98" s="8" t="str">
        <f t="shared" si="37"/>
        <v>.</v>
      </c>
      <c r="V98" s="3" t="s">
        <v>7</v>
      </c>
      <c r="W98" s="3">
        <v>2.2999999999999998</v>
      </c>
      <c r="X98" s="3" t="s">
        <v>6</v>
      </c>
      <c r="Y98" s="14">
        <v>2</v>
      </c>
      <c r="Z98" s="14">
        <v>1</v>
      </c>
      <c r="AA98" s="14">
        <v>0</v>
      </c>
      <c r="AB98" s="14">
        <f t="shared" si="39"/>
        <v>0</v>
      </c>
      <c r="AC98" s="3" t="s">
        <v>263</v>
      </c>
      <c r="AD98" s="9">
        <v>1</v>
      </c>
      <c r="AE98">
        <f t="shared" si="28"/>
        <v>0</v>
      </c>
      <c r="AF98">
        <f t="shared" si="29"/>
        <v>0</v>
      </c>
      <c r="AG98">
        <f t="shared" si="35"/>
        <v>1</v>
      </c>
      <c r="AH98">
        <f t="shared" si="30"/>
        <v>0</v>
      </c>
      <c r="AI98">
        <f t="shared" si="31"/>
        <v>70.710678118654741</v>
      </c>
      <c r="AJ98">
        <f t="shared" si="32"/>
        <v>70.710678118654755</v>
      </c>
      <c r="AK98">
        <f t="shared" si="33"/>
        <v>0</v>
      </c>
      <c r="AL98" s="3">
        <v>100</v>
      </c>
      <c r="AM98" s="14">
        <f t="shared" si="34"/>
        <v>30.48</v>
      </c>
      <c r="AN98" s="3">
        <v>0.78539816339744828</v>
      </c>
    </row>
    <row r="99" spans="1:40" ht="13.5" thickBot="1" x14ac:dyDescent="0.25">
      <c r="A99" s="5">
        <v>42569</v>
      </c>
      <c r="B99" s="3">
        <v>11</v>
      </c>
      <c r="C99" s="7" t="s">
        <v>359</v>
      </c>
      <c r="D99" s="6">
        <v>0.71527777777777779</v>
      </c>
      <c r="E99" s="13">
        <v>17</v>
      </c>
      <c r="F99" s="13">
        <f t="shared" si="22"/>
        <v>547</v>
      </c>
      <c r="G99" s="3" t="s">
        <v>4</v>
      </c>
      <c r="H99" s="3" t="s">
        <v>4</v>
      </c>
      <c r="I99" s="3">
        <v>27.7</v>
      </c>
      <c r="J99" t="str">
        <f t="shared" si="23"/>
        <v>.</v>
      </c>
      <c r="K99" t="str">
        <f t="shared" si="24"/>
        <v>.</v>
      </c>
      <c r="L99" t="str">
        <f t="shared" si="36"/>
        <v>.</v>
      </c>
      <c r="M99" s="3">
        <v>45</v>
      </c>
      <c r="N99" t="str">
        <f>IF(B99=B99, N98, IF(M99=".",".",IF(M99&lt;22.5,"N",IF(M99&lt;67.5,"NE",IF(M99&lt;112.5,"E",IF(M99&lt;157.5,"SE",IF(M99&lt;202.5,"S",IF(M99&lt;247.5,"SW",IF(M99&lt;292.5,"W",IF(M99&lt;337.5,"NW","N"))))))))))</f>
        <v>NE</v>
      </c>
      <c r="O99" t="str">
        <f t="shared" si="25"/>
        <v>.</v>
      </c>
      <c r="P99" t="str">
        <f t="shared" si="38"/>
        <v>.</v>
      </c>
      <c r="Q99" s="8">
        <f t="shared" si="40"/>
        <v>0</v>
      </c>
      <c r="R99" s="8">
        <f t="shared" si="41"/>
        <v>0</v>
      </c>
      <c r="S99" s="8">
        <v>0</v>
      </c>
      <c r="T99" s="8" t="s">
        <v>4</v>
      </c>
      <c r="U99" s="8" t="str">
        <f t="shared" si="37"/>
        <v>.</v>
      </c>
      <c r="V99" s="3" t="s">
        <v>7</v>
      </c>
      <c r="W99" s="3">
        <v>2.8</v>
      </c>
      <c r="X99" s="3" t="s">
        <v>44</v>
      </c>
      <c r="Y99" s="14">
        <v>2</v>
      </c>
      <c r="Z99" s="14">
        <v>1</v>
      </c>
      <c r="AA99" s="14">
        <v>0</v>
      </c>
      <c r="AB99" s="14">
        <f t="shared" si="39"/>
        <v>0</v>
      </c>
      <c r="AC99" s="3" t="s">
        <v>263</v>
      </c>
      <c r="AD99" s="9">
        <v>1</v>
      </c>
      <c r="AE99">
        <f t="shared" si="28"/>
        <v>0</v>
      </c>
      <c r="AF99">
        <f t="shared" si="29"/>
        <v>0</v>
      </c>
      <c r="AG99">
        <f t="shared" si="35"/>
        <v>1</v>
      </c>
      <c r="AH99">
        <f t="shared" si="30"/>
        <v>0</v>
      </c>
      <c r="AI99">
        <f t="shared" si="31"/>
        <v>70.710678118654741</v>
      </c>
      <c r="AJ99">
        <f t="shared" si="32"/>
        <v>70.710678118654755</v>
      </c>
      <c r="AK99">
        <f t="shared" si="33"/>
        <v>0</v>
      </c>
      <c r="AL99" s="3">
        <v>100</v>
      </c>
      <c r="AM99" s="14">
        <f t="shared" si="34"/>
        <v>30.48</v>
      </c>
      <c r="AN99" s="3">
        <v>0.78539816339744828</v>
      </c>
    </row>
    <row r="100" spans="1:40" ht="13.5" thickBot="1" x14ac:dyDescent="0.25">
      <c r="A100" s="5">
        <v>42569</v>
      </c>
      <c r="B100" s="3">
        <v>11</v>
      </c>
      <c r="C100" s="7" t="s">
        <v>359</v>
      </c>
      <c r="D100" s="6">
        <v>0.75138888888888899</v>
      </c>
      <c r="E100" s="13">
        <v>18</v>
      </c>
      <c r="F100" s="13">
        <f t="shared" si="22"/>
        <v>599.00000000000011</v>
      </c>
      <c r="G100" s="3" t="s">
        <v>4</v>
      </c>
      <c r="H100" s="3" t="s">
        <v>4</v>
      </c>
      <c r="I100" s="3">
        <v>28.4</v>
      </c>
      <c r="J100" t="str">
        <f t="shared" si="23"/>
        <v>.</v>
      </c>
      <c r="K100" t="str">
        <f t="shared" si="24"/>
        <v>.</v>
      </c>
      <c r="L100" t="str">
        <f t="shared" si="36"/>
        <v>.</v>
      </c>
      <c r="M100" s="3">
        <v>45</v>
      </c>
      <c r="N100" t="str">
        <f>IF(B100=B99, N99, IF(M100=".",".",IF(M100&lt;22.5,"N",IF(M100&lt;67.5,"NE",IF(M100&lt;112.5,"E",IF(M100&lt;157.5,"SE",IF(M100&lt;202.5,"S",IF(M100&lt;247.5,"SW",IF(M100&lt;292.5,"W",IF(M100&lt;337.5,"NW","N"))))))))))</f>
        <v>NE</v>
      </c>
      <c r="O100" t="str">
        <f t="shared" si="25"/>
        <v>.</v>
      </c>
      <c r="P100" t="str">
        <f t="shared" si="38"/>
        <v>.</v>
      </c>
      <c r="Q100" s="8">
        <f t="shared" si="40"/>
        <v>0</v>
      </c>
      <c r="R100" s="8">
        <f t="shared" si="41"/>
        <v>0</v>
      </c>
      <c r="S100" s="8">
        <v>0</v>
      </c>
      <c r="T100" s="8">
        <f>SQRT((AJ100-AJ90)^2+(AI100-AI90)^2)</f>
        <v>0</v>
      </c>
      <c r="U100" s="8">
        <f t="shared" si="37"/>
        <v>0</v>
      </c>
      <c r="V100" s="3" t="s">
        <v>7</v>
      </c>
      <c r="W100" s="3">
        <v>3.9</v>
      </c>
      <c r="X100" s="3" t="s">
        <v>44</v>
      </c>
      <c r="Y100" s="14">
        <v>2</v>
      </c>
      <c r="Z100" s="14">
        <v>1</v>
      </c>
      <c r="AA100" s="14">
        <v>0</v>
      </c>
      <c r="AB100" s="14">
        <f t="shared" si="39"/>
        <v>0</v>
      </c>
      <c r="AC100" s="3" t="s">
        <v>263</v>
      </c>
      <c r="AD100" s="9">
        <v>1</v>
      </c>
      <c r="AE100">
        <f t="shared" si="28"/>
        <v>0</v>
      </c>
      <c r="AF100">
        <f t="shared" si="29"/>
        <v>0</v>
      </c>
      <c r="AG100">
        <f t="shared" si="35"/>
        <v>1</v>
      </c>
      <c r="AH100">
        <f t="shared" si="30"/>
        <v>0</v>
      </c>
      <c r="AI100">
        <f t="shared" si="31"/>
        <v>70.710678118654741</v>
      </c>
      <c r="AJ100">
        <f t="shared" si="32"/>
        <v>70.710678118654755</v>
      </c>
      <c r="AK100">
        <f t="shared" si="33"/>
        <v>0</v>
      </c>
      <c r="AL100" s="3">
        <v>100</v>
      </c>
      <c r="AM100" s="14">
        <f t="shared" si="34"/>
        <v>30.48</v>
      </c>
      <c r="AN100" s="3">
        <v>0.78539816339744828</v>
      </c>
    </row>
    <row r="101" spans="1:40" ht="13.5" thickBot="1" x14ac:dyDescent="0.25">
      <c r="A101" s="5">
        <v>42569</v>
      </c>
      <c r="B101" s="3">
        <v>12</v>
      </c>
      <c r="C101" s="7" t="s">
        <v>359</v>
      </c>
      <c r="D101" s="6">
        <v>0.33263888888888887</v>
      </c>
      <c r="E101" s="13">
        <v>8</v>
      </c>
      <c r="F101" s="13">
        <f t="shared" si="22"/>
        <v>0</v>
      </c>
      <c r="G101" s="3" t="s">
        <v>4</v>
      </c>
      <c r="H101" s="3" t="s">
        <v>4</v>
      </c>
      <c r="I101" s="3">
        <v>24.8</v>
      </c>
      <c r="J101" t="str">
        <f t="shared" si="23"/>
        <v>.</v>
      </c>
      <c r="K101" t="str">
        <f t="shared" si="24"/>
        <v>.</v>
      </c>
      <c r="L101" t="str">
        <f t="shared" si="36"/>
        <v>.</v>
      </c>
      <c r="M101" s="3">
        <v>315</v>
      </c>
      <c r="N101" t="str">
        <f>IF(B101=B101, N100, IF(M101=".",".",IF(M101&lt;22.5,"N",IF(M101&lt;67.5,"NE",IF(M101&lt;112.5,"E",IF(M101&lt;157.5,"SE",IF(M101&lt;202.5,"S",IF(M101&lt;247.5,"SW",IF(M101&lt;292.5,"W",IF(M101&lt;337.5,"NW","N"))))))))))</f>
        <v>NE</v>
      </c>
      <c r="O101" t="str">
        <f t="shared" si="25"/>
        <v>.</v>
      </c>
      <c r="P101" t="str">
        <f t="shared" si="38"/>
        <v>.</v>
      </c>
      <c r="Q101" s="8">
        <f t="shared" si="40"/>
        <v>0</v>
      </c>
      <c r="R101" s="8">
        <f t="shared" si="41"/>
        <v>0</v>
      </c>
      <c r="S101" s="8">
        <v>0</v>
      </c>
      <c r="T101" s="8" t="s">
        <v>4</v>
      </c>
      <c r="U101" s="8" t="str">
        <f t="shared" si="37"/>
        <v>.</v>
      </c>
      <c r="V101" s="3" t="s">
        <v>35</v>
      </c>
      <c r="W101" s="3">
        <v>0</v>
      </c>
      <c r="X101" s="3" t="s">
        <v>51</v>
      </c>
      <c r="Y101" s="14">
        <v>2</v>
      </c>
      <c r="Z101" s="14">
        <v>1</v>
      </c>
      <c r="AA101" s="14">
        <v>0</v>
      </c>
      <c r="AB101" s="14">
        <f t="shared" si="39"/>
        <v>0</v>
      </c>
      <c r="AC101" s="3" t="s">
        <v>264</v>
      </c>
      <c r="AD101" s="9">
        <v>1</v>
      </c>
      <c r="AE101" t="str">
        <f t="shared" si="28"/>
        <v>.</v>
      </c>
      <c r="AF101" t="str">
        <f t="shared" si="29"/>
        <v>.</v>
      </c>
      <c r="AG101" t="str">
        <f t="shared" si="35"/>
        <v>.</v>
      </c>
      <c r="AH101" t="str">
        <f t="shared" si="30"/>
        <v>.</v>
      </c>
      <c r="AI101">
        <f t="shared" si="31"/>
        <v>-70.710678118654769</v>
      </c>
      <c r="AJ101">
        <f t="shared" si="32"/>
        <v>70.710678118654741</v>
      </c>
      <c r="AK101" t="str">
        <f t="shared" si="33"/>
        <v>.</v>
      </c>
      <c r="AL101" s="3">
        <v>100</v>
      </c>
      <c r="AM101" s="14">
        <f t="shared" si="34"/>
        <v>30.48</v>
      </c>
      <c r="AN101" s="3">
        <v>5.497787143782138</v>
      </c>
    </row>
    <row r="102" spans="1:40" ht="13.5" thickBot="1" x14ac:dyDescent="0.25">
      <c r="A102" s="5">
        <v>42569</v>
      </c>
      <c r="B102" s="3">
        <v>12</v>
      </c>
      <c r="C102" s="7" t="s">
        <v>359</v>
      </c>
      <c r="D102" s="6">
        <v>0.37916666666666665</v>
      </c>
      <c r="E102" s="13">
        <v>9</v>
      </c>
      <c r="F102" s="13">
        <f t="shared" si="22"/>
        <v>67</v>
      </c>
      <c r="G102" s="3" t="s">
        <v>4</v>
      </c>
      <c r="H102" s="3" t="s">
        <v>4</v>
      </c>
      <c r="I102" s="3">
        <v>26.6</v>
      </c>
      <c r="J102" t="str">
        <f t="shared" si="23"/>
        <v>.</v>
      </c>
      <c r="K102" t="str">
        <f t="shared" si="24"/>
        <v>.</v>
      </c>
      <c r="L102" t="str">
        <f t="shared" si="36"/>
        <v>.</v>
      </c>
      <c r="M102" s="3">
        <v>315</v>
      </c>
      <c r="N102" t="str">
        <f>IF(B102=B101, N101, IF(M102=".",".",IF(M102&lt;22.5,"N",IF(M102&lt;67.5,"NE",IF(M102&lt;112.5,"E",IF(M102&lt;157.5,"SE",IF(M102&lt;202.5,"S",IF(M102&lt;247.5,"SW",IF(M102&lt;292.5,"W",IF(M102&lt;337.5,"NW","N"))))))))))</f>
        <v>NE</v>
      </c>
      <c r="O102" t="str">
        <f t="shared" si="25"/>
        <v>.</v>
      </c>
      <c r="P102" t="str">
        <f t="shared" si="38"/>
        <v>.</v>
      </c>
      <c r="Q102" s="8">
        <f t="shared" si="40"/>
        <v>0</v>
      </c>
      <c r="R102" s="8">
        <f t="shared" si="41"/>
        <v>0</v>
      </c>
      <c r="S102" s="8">
        <v>0</v>
      </c>
      <c r="T102" s="8" t="s">
        <v>4</v>
      </c>
      <c r="U102" s="8" t="str">
        <f t="shared" si="37"/>
        <v>.</v>
      </c>
      <c r="V102" s="3" t="s">
        <v>56</v>
      </c>
      <c r="W102" s="3">
        <v>0</v>
      </c>
      <c r="X102" s="3" t="s">
        <v>58</v>
      </c>
      <c r="Y102" s="14">
        <v>2</v>
      </c>
      <c r="Z102" s="14">
        <v>1</v>
      </c>
      <c r="AA102" s="14">
        <v>0</v>
      </c>
      <c r="AB102" s="14">
        <f t="shared" si="39"/>
        <v>0</v>
      </c>
      <c r="AC102" s="3" t="s">
        <v>264</v>
      </c>
      <c r="AD102" s="9">
        <v>1</v>
      </c>
      <c r="AE102">
        <f t="shared" si="28"/>
        <v>0</v>
      </c>
      <c r="AF102">
        <f t="shared" si="29"/>
        <v>0</v>
      </c>
      <c r="AG102">
        <f t="shared" si="35"/>
        <v>1</v>
      </c>
      <c r="AH102">
        <f t="shared" si="30"/>
        <v>0</v>
      </c>
      <c r="AI102">
        <f t="shared" si="31"/>
        <v>-70.710678118654769</v>
      </c>
      <c r="AJ102">
        <f t="shared" si="32"/>
        <v>70.710678118654741</v>
      </c>
      <c r="AK102">
        <f t="shared" si="33"/>
        <v>0</v>
      </c>
      <c r="AL102" s="3">
        <v>100</v>
      </c>
      <c r="AM102" s="14">
        <f t="shared" si="34"/>
        <v>30.48</v>
      </c>
      <c r="AN102" s="3">
        <v>5.497787143782138</v>
      </c>
    </row>
    <row r="103" spans="1:40" ht="13.5" thickBot="1" x14ac:dyDescent="0.25">
      <c r="A103" s="5">
        <v>42569</v>
      </c>
      <c r="B103" s="3">
        <v>12</v>
      </c>
      <c r="C103" s="7" t="s">
        <v>359</v>
      </c>
      <c r="D103" s="6">
        <v>0.42152777777777778</v>
      </c>
      <c r="E103" s="13">
        <v>10</v>
      </c>
      <c r="F103" s="13">
        <f t="shared" si="22"/>
        <v>128.00000000000003</v>
      </c>
      <c r="G103" s="3" t="s">
        <v>4</v>
      </c>
      <c r="H103" s="3" t="s">
        <v>4</v>
      </c>
      <c r="I103" s="3">
        <v>25.2</v>
      </c>
      <c r="J103" t="str">
        <f t="shared" si="23"/>
        <v>.</v>
      </c>
      <c r="K103" t="str">
        <f t="shared" si="24"/>
        <v>.</v>
      </c>
      <c r="L103" t="str">
        <f t="shared" si="36"/>
        <v>.</v>
      </c>
      <c r="M103" s="3">
        <v>315</v>
      </c>
      <c r="N103" t="str">
        <f>IF(B103=B103, N102, IF(M103=".",".",IF(M103&lt;22.5,"N",IF(M103&lt;67.5,"NE",IF(M103&lt;112.5,"E",IF(M103&lt;157.5,"SE",IF(M103&lt;202.5,"S",IF(M103&lt;247.5,"SW",IF(M103&lt;292.5,"W",IF(M103&lt;337.5,"NW","N"))))))))))</f>
        <v>NE</v>
      </c>
      <c r="O103" t="str">
        <f t="shared" si="25"/>
        <v>.</v>
      </c>
      <c r="P103" t="str">
        <f t="shared" si="38"/>
        <v>.</v>
      </c>
      <c r="Q103" s="8">
        <f t="shared" si="40"/>
        <v>0</v>
      </c>
      <c r="R103" s="8">
        <f t="shared" si="41"/>
        <v>0</v>
      </c>
      <c r="S103" s="8">
        <v>0</v>
      </c>
      <c r="T103" s="8" t="s">
        <v>4</v>
      </c>
      <c r="U103" s="8" t="str">
        <f t="shared" si="37"/>
        <v>.</v>
      </c>
      <c r="V103" s="3"/>
      <c r="W103" s="3">
        <v>1</v>
      </c>
      <c r="X103" s="3" t="s">
        <v>65</v>
      </c>
      <c r="Y103" s="14">
        <v>2</v>
      </c>
      <c r="Z103" s="14">
        <v>1</v>
      </c>
      <c r="AA103" s="14">
        <v>0</v>
      </c>
      <c r="AB103" s="14">
        <f t="shared" si="39"/>
        <v>0</v>
      </c>
      <c r="AC103" s="3" t="s">
        <v>264</v>
      </c>
      <c r="AD103" s="9">
        <v>1</v>
      </c>
      <c r="AE103">
        <f t="shared" si="28"/>
        <v>0</v>
      </c>
      <c r="AF103">
        <f t="shared" si="29"/>
        <v>0</v>
      </c>
      <c r="AG103">
        <f t="shared" si="35"/>
        <v>1</v>
      </c>
      <c r="AH103">
        <f t="shared" si="30"/>
        <v>0</v>
      </c>
      <c r="AI103">
        <f t="shared" si="31"/>
        <v>-70.710678118654769</v>
      </c>
      <c r="AJ103">
        <f t="shared" si="32"/>
        <v>70.710678118654741</v>
      </c>
      <c r="AK103">
        <f t="shared" si="33"/>
        <v>0</v>
      </c>
      <c r="AL103" s="3">
        <v>100</v>
      </c>
      <c r="AM103" s="14">
        <f t="shared" si="34"/>
        <v>30.48</v>
      </c>
      <c r="AN103" s="3">
        <v>5.497787143782138</v>
      </c>
    </row>
    <row r="104" spans="1:40" ht="13.5" thickBot="1" x14ac:dyDescent="0.25">
      <c r="A104" s="5">
        <v>42569</v>
      </c>
      <c r="B104" s="3">
        <v>12</v>
      </c>
      <c r="C104" s="7" t="s">
        <v>359</v>
      </c>
      <c r="D104" s="6">
        <v>0.46319444444444446</v>
      </c>
      <c r="E104" s="13">
        <v>11</v>
      </c>
      <c r="F104" s="13">
        <f t="shared" si="22"/>
        <v>188.00000000000006</v>
      </c>
      <c r="G104" s="3" t="s">
        <v>4</v>
      </c>
      <c r="H104" s="3" t="s">
        <v>4</v>
      </c>
      <c r="I104" s="3">
        <v>32.200000000000003</v>
      </c>
      <c r="J104" t="str">
        <f t="shared" si="23"/>
        <v>.</v>
      </c>
      <c r="K104" t="str">
        <f t="shared" si="24"/>
        <v>.</v>
      </c>
      <c r="L104" t="str">
        <f t="shared" si="36"/>
        <v>.</v>
      </c>
      <c r="M104" s="3">
        <v>315</v>
      </c>
      <c r="N104" t="str">
        <f>IF(B104=B103, N103, IF(M104=".",".",IF(M104&lt;22.5,"N",IF(M104&lt;67.5,"NE",IF(M104&lt;112.5,"E",IF(M104&lt;157.5,"SE",IF(M104&lt;202.5,"S",IF(M104&lt;247.5,"SW",IF(M104&lt;292.5,"W",IF(M104&lt;337.5,"NW","N"))))))))))</f>
        <v>NE</v>
      </c>
      <c r="O104" t="str">
        <f t="shared" si="25"/>
        <v>.</v>
      </c>
      <c r="P104" t="str">
        <f t="shared" si="38"/>
        <v>.</v>
      </c>
      <c r="Q104" s="8">
        <f t="shared" si="40"/>
        <v>0</v>
      </c>
      <c r="R104" s="8">
        <f t="shared" si="41"/>
        <v>0</v>
      </c>
      <c r="S104" s="8">
        <v>0</v>
      </c>
      <c r="T104" s="8" t="s">
        <v>4</v>
      </c>
      <c r="U104" s="8" t="str">
        <f t="shared" si="37"/>
        <v>.</v>
      </c>
      <c r="V104" s="3" t="s">
        <v>8</v>
      </c>
      <c r="W104" s="3">
        <v>0</v>
      </c>
      <c r="X104" s="3" t="s">
        <v>97</v>
      </c>
      <c r="Y104" s="14">
        <v>2</v>
      </c>
      <c r="Z104" s="14">
        <v>1</v>
      </c>
      <c r="AA104" s="14">
        <v>0</v>
      </c>
      <c r="AB104" s="14">
        <f t="shared" si="39"/>
        <v>0</v>
      </c>
      <c r="AC104" s="3" t="s">
        <v>264</v>
      </c>
      <c r="AD104" s="9">
        <v>1</v>
      </c>
      <c r="AE104">
        <f t="shared" si="28"/>
        <v>0</v>
      </c>
      <c r="AF104">
        <f t="shared" si="29"/>
        <v>0</v>
      </c>
      <c r="AG104">
        <f t="shared" si="35"/>
        <v>1</v>
      </c>
      <c r="AH104">
        <f t="shared" si="30"/>
        <v>0</v>
      </c>
      <c r="AI104">
        <f t="shared" si="31"/>
        <v>-70.710678118654769</v>
      </c>
      <c r="AJ104">
        <f t="shared" si="32"/>
        <v>70.710678118654741</v>
      </c>
      <c r="AK104">
        <f t="shared" si="33"/>
        <v>0</v>
      </c>
      <c r="AL104" s="3">
        <v>100</v>
      </c>
      <c r="AM104" s="14">
        <f t="shared" si="34"/>
        <v>30.48</v>
      </c>
      <c r="AN104" s="3">
        <v>5.497787143782138</v>
      </c>
    </row>
    <row r="105" spans="1:40" ht="13.5" thickBot="1" x14ac:dyDescent="0.25">
      <c r="A105" s="5">
        <v>42569</v>
      </c>
      <c r="B105" s="3">
        <v>12</v>
      </c>
      <c r="C105" s="7" t="s">
        <v>359</v>
      </c>
      <c r="D105" s="6">
        <v>0.51527777777777783</v>
      </c>
      <c r="E105" s="13">
        <v>12</v>
      </c>
      <c r="F105" s="13">
        <f t="shared" si="22"/>
        <v>263.00000000000011</v>
      </c>
      <c r="G105" s="3" t="s">
        <v>4</v>
      </c>
      <c r="H105" s="3" t="s">
        <v>4</v>
      </c>
      <c r="I105" s="3">
        <v>33</v>
      </c>
      <c r="J105" t="str">
        <f t="shared" si="23"/>
        <v>.</v>
      </c>
      <c r="K105" t="str">
        <f t="shared" si="24"/>
        <v>.</v>
      </c>
      <c r="L105" t="str">
        <f t="shared" si="36"/>
        <v>.</v>
      </c>
      <c r="M105" s="3">
        <v>315</v>
      </c>
      <c r="N105" t="str">
        <f>IF(B105=B105, N104, IF(M105=".",".",IF(M105&lt;22.5,"N",IF(M105&lt;67.5,"NE",IF(M105&lt;112.5,"E",IF(M105&lt;157.5,"SE",IF(M105&lt;202.5,"S",IF(M105&lt;247.5,"SW",IF(M105&lt;292.5,"W",IF(M105&lt;337.5,"NW","N"))))))))))</f>
        <v>NE</v>
      </c>
      <c r="O105" t="str">
        <f t="shared" si="25"/>
        <v>.</v>
      </c>
      <c r="P105" t="str">
        <f t="shared" si="38"/>
        <v>.</v>
      </c>
      <c r="Q105" s="8">
        <f t="shared" si="40"/>
        <v>0</v>
      </c>
      <c r="R105" s="8">
        <f t="shared" si="41"/>
        <v>0</v>
      </c>
      <c r="S105" s="8">
        <v>0</v>
      </c>
      <c r="T105" s="8" t="s">
        <v>4</v>
      </c>
      <c r="U105" s="8" t="str">
        <f t="shared" si="37"/>
        <v>.</v>
      </c>
      <c r="V105" s="3" t="s">
        <v>8</v>
      </c>
      <c r="W105" s="3">
        <v>0.1</v>
      </c>
      <c r="X105" s="3" t="s">
        <v>103</v>
      </c>
      <c r="Y105" s="14">
        <v>2</v>
      </c>
      <c r="Z105" s="14">
        <v>1</v>
      </c>
      <c r="AA105" s="14">
        <v>0</v>
      </c>
      <c r="AB105" s="14">
        <f t="shared" si="39"/>
        <v>0</v>
      </c>
      <c r="AC105" s="3" t="s">
        <v>264</v>
      </c>
      <c r="AD105" s="9">
        <v>1</v>
      </c>
      <c r="AE105">
        <f t="shared" si="28"/>
        <v>0</v>
      </c>
      <c r="AF105">
        <f t="shared" si="29"/>
        <v>0</v>
      </c>
      <c r="AG105">
        <f t="shared" si="35"/>
        <v>1</v>
      </c>
      <c r="AH105">
        <f t="shared" si="30"/>
        <v>0</v>
      </c>
      <c r="AI105">
        <f t="shared" si="31"/>
        <v>-70.710678118654769</v>
      </c>
      <c r="AJ105">
        <f t="shared" si="32"/>
        <v>70.710678118654741</v>
      </c>
      <c r="AK105">
        <f t="shared" si="33"/>
        <v>0</v>
      </c>
      <c r="AL105" s="3">
        <v>100</v>
      </c>
      <c r="AM105" s="14">
        <f t="shared" si="34"/>
        <v>30.48</v>
      </c>
      <c r="AN105" s="3">
        <v>5.497787143782138</v>
      </c>
    </row>
    <row r="106" spans="1:40" ht="13.5" thickBot="1" x14ac:dyDescent="0.25">
      <c r="A106" s="5">
        <v>42569</v>
      </c>
      <c r="B106" s="3">
        <v>12</v>
      </c>
      <c r="C106" s="7" t="s">
        <v>359</v>
      </c>
      <c r="D106" s="6">
        <v>0.55486111111111114</v>
      </c>
      <c r="E106" s="13">
        <v>13</v>
      </c>
      <c r="F106" s="13">
        <f t="shared" si="22"/>
        <v>320.00000000000006</v>
      </c>
      <c r="G106" s="3" t="s">
        <v>4</v>
      </c>
      <c r="H106" s="3" t="s">
        <v>4</v>
      </c>
      <c r="I106" s="3">
        <v>34.4</v>
      </c>
      <c r="J106" t="str">
        <f t="shared" si="23"/>
        <v>.</v>
      </c>
      <c r="K106" t="str">
        <f t="shared" si="24"/>
        <v>.</v>
      </c>
      <c r="L106" t="str">
        <f t="shared" si="36"/>
        <v>.</v>
      </c>
      <c r="M106" s="3">
        <v>315</v>
      </c>
      <c r="N106" t="str">
        <f>IF(B106=B105, N105, IF(M106=".",".",IF(M106&lt;22.5,"N",IF(M106&lt;67.5,"NE",IF(M106&lt;112.5,"E",IF(M106&lt;157.5,"SE",IF(M106&lt;202.5,"S",IF(M106&lt;247.5,"SW",IF(M106&lt;292.5,"W",IF(M106&lt;337.5,"NW","N"))))))))))</f>
        <v>NE</v>
      </c>
      <c r="O106" t="str">
        <f t="shared" si="25"/>
        <v>.</v>
      </c>
      <c r="P106" t="str">
        <f t="shared" si="38"/>
        <v>.</v>
      </c>
      <c r="Q106" s="8">
        <f t="shared" si="40"/>
        <v>0</v>
      </c>
      <c r="R106" s="8">
        <f t="shared" si="41"/>
        <v>0</v>
      </c>
      <c r="S106" s="8">
        <v>0</v>
      </c>
      <c r="T106" s="8" t="s">
        <v>4</v>
      </c>
      <c r="U106" s="8" t="str">
        <f t="shared" si="37"/>
        <v>.</v>
      </c>
      <c r="V106" s="3" t="s">
        <v>8</v>
      </c>
      <c r="W106" s="3">
        <v>0</v>
      </c>
      <c r="X106" s="3" t="s">
        <v>197</v>
      </c>
      <c r="Y106" s="14">
        <v>2</v>
      </c>
      <c r="Z106" s="14">
        <v>1</v>
      </c>
      <c r="AA106" s="14">
        <v>0</v>
      </c>
      <c r="AB106" s="14">
        <f t="shared" si="39"/>
        <v>0</v>
      </c>
      <c r="AC106" s="3" t="s">
        <v>264</v>
      </c>
      <c r="AD106" s="9">
        <v>1</v>
      </c>
      <c r="AE106">
        <f t="shared" si="28"/>
        <v>0</v>
      </c>
      <c r="AF106">
        <f t="shared" si="29"/>
        <v>0</v>
      </c>
      <c r="AG106">
        <f t="shared" si="35"/>
        <v>1</v>
      </c>
      <c r="AH106">
        <f t="shared" si="30"/>
        <v>0</v>
      </c>
      <c r="AI106">
        <f t="shared" si="31"/>
        <v>-70.710678118654769</v>
      </c>
      <c r="AJ106">
        <f t="shared" si="32"/>
        <v>70.710678118654741</v>
      </c>
      <c r="AK106">
        <f t="shared" si="33"/>
        <v>0</v>
      </c>
      <c r="AL106" s="3">
        <v>100</v>
      </c>
      <c r="AM106" s="14">
        <f t="shared" si="34"/>
        <v>30.48</v>
      </c>
      <c r="AN106" s="3">
        <v>5.497787143782138</v>
      </c>
    </row>
    <row r="107" spans="1:40" ht="13.5" thickBot="1" x14ac:dyDescent="0.25">
      <c r="A107" s="5">
        <v>42569</v>
      </c>
      <c r="B107" s="3">
        <v>12</v>
      </c>
      <c r="C107" s="7" t="s">
        <v>359</v>
      </c>
      <c r="D107" s="6">
        <v>0.59097222222222223</v>
      </c>
      <c r="E107" s="13">
        <v>14</v>
      </c>
      <c r="F107" s="13">
        <f t="shared" si="22"/>
        <v>372</v>
      </c>
      <c r="G107" s="3" t="s">
        <v>4</v>
      </c>
      <c r="H107" s="3" t="s">
        <v>4</v>
      </c>
      <c r="I107" s="3">
        <v>35.200000000000003</v>
      </c>
      <c r="J107" t="str">
        <f t="shared" si="23"/>
        <v>.</v>
      </c>
      <c r="K107" t="str">
        <f t="shared" si="24"/>
        <v>.</v>
      </c>
      <c r="L107" t="str">
        <f t="shared" si="36"/>
        <v>.</v>
      </c>
      <c r="M107" s="3">
        <v>315</v>
      </c>
      <c r="N107" t="str">
        <f>IF(B107=B106, N106, IF(M107=".",".",IF(M107&lt;22.5,"N",IF(M107&lt;67.5,"NE",IF(M107&lt;112.5,"E",IF(M107&lt;157.5,"SE",IF(M107&lt;202.5,"S",IF(M107&lt;247.5,"SW",IF(M107&lt;292.5,"W",IF(M107&lt;337.5,"NW","N"))))))))))</f>
        <v>NE</v>
      </c>
      <c r="O107" t="str">
        <f t="shared" si="25"/>
        <v>.</v>
      </c>
      <c r="P107" t="str">
        <f t="shared" si="38"/>
        <v>.</v>
      </c>
      <c r="Q107" s="8">
        <f t="shared" si="40"/>
        <v>0</v>
      </c>
      <c r="R107" s="8">
        <f t="shared" si="41"/>
        <v>0</v>
      </c>
      <c r="S107" s="8">
        <v>0</v>
      </c>
      <c r="T107" s="8" t="s">
        <v>4</v>
      </c>
      <c r="U107" s="8" t="str">
        <f t="shared" si="37"/>
        <v>.</v>
      </c>
      <c r="V107" s="3" t="s">
        <v>8</v>
      </c>
      <c r="W107" s="3">
        <v>0</v>
      </c>
      <c r="X107" s="3" t="s">
        <v>6</v>
      </c>
      <c r="Y107" s="14">
        <v>2</v>
      </c>
      <c r="Z107" s="14">
        <v>1</v>
      </c>
      <c r="AA107" s="14">
        <v>0</v>
      </c>
      <c r="AB107" s="14">
        <f t="shared" si="39"/>
        <v>0</v>
      </c>
      <c r="AC107" s="3" t="s">
        <v>264</v>
      </c>
      <c r="AD107" s="9">
        <v>1</v>
      </c>
      <c r="AE107">
        <f t="shared" si="28"/>
        <v>0</v>
      </c>
      <c r="AF107">
        <f t="shared" si="29"/>
        <v>0</v>
      </c>
      <c r="AG107">
        <f t="shared" si="35"/>
        <v>1</v>
      </c>
      <c r="AH107">
        <f t="shared" si="30"/>
        <v>0</v>
      </c>
      <c r="AI107">
        <f t="shared" si="31"/>
        <v>-70.710678118654769</v>
      </c>
      <c r="AJ107">
        <f t="shared" si="32"/>
        <v>70.710678118654741</v>
      </c>
      <c r="AK107">
        <f t="shared" si="33"/>
        <v>0</v>
      </c>
      <c r="AL107" s="3">
        <v>100</v>
      </c>
      <c r="AM107" s="14">
        <f t="shared" si="34"/>
        <v>30.48</v>
      </c>
      <c r="AN107" s="3">
        <v>5.497787143782138</v>
      </c>
    </row>
    <row r="108" spans="1:40" ht="13.5" thickBot="1" x14ac:dyDescent="0.25">
      <c r="A108" s="5">
        <v>42569</v>
      </c>
      <c r="B108" s="3">
        <v>12</v>
      </c>
      <c r="C108" s="7" t="s">
        <v>359</v>
      </c>
      <c r="D108" s="6">
        <v>0.63263888888888886</v>
      </c>
      <c r="E108" s="13">
        <v>15</v>
      </c>
      <c r="F108" s="13">
        <f t="shared" si="22"/>
        <v>431.99999999999994</v>
      </c>
      <c r="G108" s="3" t="s">
        <v>4</v>
      </c>
      <c r="H108" s="3" t="s">
        <v>4</v>
      </c>
      <c r="I108" s="3">
        <v>35.6</v>
      </c>
      <c r="J108" t="str">
        <f t="shared" si="23"/>
        <v>.</v>
      </c>
      <c r="K108" t="str">
        <f t="shared" si="24"/>
        <v>.</v>
      </c>
      <c r="L108" t="str">
        <f t="shared" si="36"/>
        <v>.</v>
      </c>
      <c r="M108" s="3">
        <v>315</v>
      </c>
      <c r="N108" t="str">
        <f>IF(B108=B108, N107, IF(M108=".",".",IF(M108&lt;22.5,"N",IF(M108&lt;67.5,"NE",IF(M108&lt;112.5,"E",IF(M108&lt;157.5,"SE",IF(M108&lt;202.5,"S",IF(M108&lt;247.5,"SW",IF(M108&lt;292.5,"W",IF(M108&lt;337.5,"NW","N"))))))))))</f>
        <v>NE</v>
      </c>
      <c r="O108" t="str">
        <f t="shared" si="25"/>
        <v>.</v>
      </c>
      <c r="P108" t="str">
        <f t="shared" si="38"/>
        <v>.</v>
      </c>
      <c r="Q108" s="8">
        <f t="shared" si="40"/>
        <v>0</v>
      </c>
      <c r="R108" s="8">
        <f t="shared" si="41"/>
        <v>0</v>
      </c>
      <c r="S108" s="8">
        <v>0</v>
      </c>
      <c r="T108" s="8" t="s">
        <v>4</v>
      </c>
      <c r="U108" s="8" t="str">
        <f t="shared" si="37"/>
        <v>.</v>
      </c>
      <c r="V108" s="3" t="s">
        <v>8</v>
      </c>
      <c r="W108" s="3">
        <v>0.6</v>
      </c>
      <c r="X108" s="3" t="s">
        <v>6</v>
      </c>
      <c r="Y108" s="14">
        <v>2</v>
      </c>
      <c r="Z108" s="14">
        <v>1</v>
      </c>
      <c r="AA108" s="14">
        <v>0</v>
      </c>
      <c r="AB108" s="14">
        <f t="shared" si="39"/>
        <v>0</v>
      </c>
      <c r="AC108" s="3" t="s">
        <v>264</v>
      </c>
      <c r="AD108" s="9">
        <v>1</v>
      </c>
      <c r="AE108">
        <f t="shared" si="28"/>
        <v>0</v>
      </c>
      <c r="AF108">
        <f t="shared" si="29"/>
        <v>0</v>
      </c>
      <c r="AG108">
        <f t="shared" si="35"/>
        <v>1</v>
      </c>
      <c r="AH108">
        <f t="shared" si="30"/>
        <v>0</v>
      </c>
      <c r="AI108">
        <f t="shared" si="31"/>
        <v>-70.710678118654769</v>
      </c>
      <c r="AJ108">
        <f t="shared" si="32"/>
        <v>70.710678118654741</v>
      </c>
      <c r="AK108">
        <f t="shared" si="33"/>
        <v>0</v>
      </c>
      <c r="AL108" s="3">
        <v>100</v>
      </c>
      <c r="AM108" s="14">
        <f t="shared" si="34"/>
        <v>30.48</v>
      </c>
      <c r="AN108" s="3">
        <v>5.497787143782138</v>
      </c>
    </row>
    <row r="109" spans="1:40" ht="13.5" thickBot="1" x14ac:dyDescent="0.25">
      <c r="A109" s="5">
        <v>42569</v>
      </c>
      <c r="B109" s="3">
        <v>12</v>
      </c>
      <c r="C109" s="7" t="s">
        <v>359</v>
      </c>
      <c r="D109" s="6">
        <v>0.67291666666666661</v>
      </c>
      <c r="E109" s="13">
        <v>16</v>
      </c>
      <c r="F109" s="13">
        <f t="shared" si="22"/>
        <v>489.99999999999989</v>
      </c>
      <c r="G109" s="3" t="s">
        <v>4</v>
      </c>
      <c r="H109" s="3" t="s">
        <v>4</v>
      </c>
      <c r="I109" s="3">
        <v>31.3</v>
      </c>
      <c r="J109" t="str">
        <f t="shared" si="23"/>
        <v>.</v>
      </c>
      <c r="K109" t="str">
        <f t="shared" si="24"/>
        <v>.</v>
      </c>
      <c r="L109" t="str">
        <f t="shared" si="36"/>
        <v>.</v>
      </c>
      <c r="M109" s="3">
        <v>315</v>
      </c>
      <c r="N109" t="str">
        <f>IF(B109=B108, N108, IF(M109=".",".",IF(M109&lt;22.5,"N",IF(M109&lt;67.5,"NE",IF(M109&lt;112.5,"E",IF(M109&lt;157.5,"SE",IF(M109&lt;202.5,"S",IF(M109&lt;247.5,"SW",IF(M109&lt;292.5,"W",IF(M109&lt;337.5,"NW","N"))))))))))</f>
        <v>NE</v>
      </c>
      <c r="O109" t="str">
        <f t="shared" si="25"/>
        <v>.</v>
      </c>
      <c r="P109" t="str">
        <f t="shared" si="38"/>
        <v>.</v>
      </c>
      <c r="Q109" s="8">
        <f t="shared" si="40"/>
        <v>0</v>
      </c>
      <c r="R109" s="8">
        <f t="shared" si="41"/>
        <v>0</v>
      </c>
      <c r="S109" s="8">
        <v>0</v>
      </c>
      <c r="T109" s="8" t="s">
        <v>4</v>
      </c>
      <c r="U109" s="8" t="str">
        <f t="shared" si="37"/>
        <v>.</v>
      </c>
      <c r="V109" s="3" t="s">
        <v>8</v>
      </c>
      <c r="W109" s="3">
        <v>4.5</v>
      </c>
      <c r="X109" s="3" t="s">
        <v>194</v>
      </c>
      <c r="Y109" s="14">
        <v>2</v>
      </c>
      <c r="Z109" s="14">
        <v>1</v>
      </c>
      <c r="AA109" s="14">
        <v>0</v>
      </c>
      <c r="AB109" s="14">
        <f t="shared" si="39"/>
        <v>0</v>
      </c>
      <c r="AC109" s="3" t="s">
        <v>264</v>
      </c>
      <c r="AD109" s="9">
        <v>1</v>
      </c>
      <c r="AE109">
        <f t="shared" si="28"/>
        <v>0</v>
      </c>
      <c r="AF109">
        <f t="shared" si="29"/>
        <v>0</v>
      </c>
      <c r="AG109">
        <f t="shared" si="35"/>
        <v>1</v>
      </c>
      <c r="AH109">
        <f t="shared" si="30"/>
        <v>0</v>
      </c>
      <c r="AI109">
        <f t="shared" si="31"/>
        <v>-70.710678118654769</v>
      </c>
      <c r="AJ109">
        <f t="shared" si="32"/>
        <v>70.710678118654741</v>
      </c>
      <c r="AK109">
        <f t="shared" si="33"/>
        <v>0</v>
      </c>
      <c r="AL109" s="3">
        <v>100</v>
      </c>
      <c r="AM109" s="14">
        <f t="shared" si="34"/>
        <v>30.48</v>
      </c>
      <c r="AN109" s="3">
        <v>5.497787143782138</v>
      </c>
    </row>
    <row r="110" spans="1:40" ht="13.5" thickBot="1" x14ac:dyDescent="0.25">
      <c r="A110" s="5">
        <v>42569</v>
      </c>
      <c r="B110" s="3">
        <v>12</v>
      </c>
      <c r="C110" s="7" t="s">
        <v>359</v>
      </c>
      <c r="D110" s="6">
        <v>0.71666666666666667</v>
      </c>
      <c r="E110" s="13">
        <v>17</v>
      </c>
      <c r="F110" s="13">
        <f t="shared" si="22"/>
        <v>553</v>
      </c>
      <c r="G110" s="3" t="s">
        <v>4</v>
      </c>
      <c r="H110" s="3" t="s">
        <v>4</v>
      </c>
      <c r="I110" s="3">
        <v>31</v>
      </c>
      <c r="J110" t="str">
        <f t="shared" si="23"/>
        <v>.</v>
      </c>
      <c r="K110" t="str">
        <f t="shared" si="24"/>
        <v>.</v>
      </c>
      <c r="L110" t="str">
        <f t="shared" si="36"/>
        <v>.</v>
      </c>
      <c r="M110" s="3">
        <v>315</v>
      </c>
      <c r="N110" t="str">
        <f>IF(B110=B110, N109, IF(M110=".",".",IF(M110&lt;22.5,"N",IF(M110&lt;67.5,"NE",IF(M110&lt;112.5,"E",IF(M110&lt;157.5,"SE",IF(M110&lt;202.5,"S",IF(M110&lt;247.5,"SW",IF(M110&lt;292.5,"W",IF(M110&lt;337.5,"NW","N"))))))))))</f>
        <v>NE</v>
      </c>
      <c r="O110" t="str">
        <f t="shared" si="25"/>
        <v>.</v>
      </c>
      <c r="P110" t="str">
        <f t="shared" si="38"/>
        <v>.</v>
      </c>
      <c r="Q110" s="8">
        <f t="shared" si="40"/>
        <v>0</v>
      </c>
      <c r="R110" s="8">
        <f t="shared" si="41"/>
        <v>0</v>
      </c>
      <c r="S110" s="8">
        <v>0</v>
      </c>
      <c r="T110" s="8" t="s">
        <v>4</v>
      </c>
      <c r="U110" s="8" t="str">
        <f t="shared" si="37"/>
        <v>.</v>
      </c>
      <c r="V110" s="3" t="s">
        <v>8</v>
      </c>
      <c r="W110" s="3">
        <v>0</v>
      </c>
      <c r="X110" s="3" t="s">
        <v>6</v>
      </c>
      <c r="Y110" s="14">
        <v>2</v>
      </c>
      <c r="Z110" s="14">
        <v>1</v>
      </c>
      <c r="AA110" s="14">
        <v>0</v>
      </c>
      <c r="AB110" s="14">
        <f t="shared" si="39"/>
        <v>0</v>
      </c>
      <c r="AC110" s="3" t="s">
        <v>264</v>
      </c>
      <c r="AD110" s="9">
        <v>1</v>
      </c>
      <c r="AE110">
        <f t="shared" si="28"/>
        <v>0</v>
      </c>
      <c r="AF110">
        <f t="shared" si="29"/>
        <v>0</v>
      </c>
      <c r="AG110">
        <f t="shared" si="35"/>
        <v>1</v>
      </c>
      <c r="AH110">
        <f t="shared" si="30"/>
        <v>0</v>
      </c>
      <c r="AI110">
        <f t="shared" si="31"/>
        <v>-70.710678118654769</v>
      </c>
      <c r="AJ110">
        <f t="shared" si="32"/>
        <v>70.710678118654741</v>
      </c>
      <c r="AK110">
        <f t="shared" si="33"/>
        <v>0</v>
      </c>
      <c r="AL110" s="3">
        <v>100</v>
      </c>
      <c r="AM110" s="14">
        <f t="shared" si="34"/>
        <v>30.48</v>
      </c>
      <c r="AN110" s="3">
        <v>5.497787143782138</v>
      </c>
    </row>
    <row r="111" spans="1:40" ht="13.5" thickBot="1" x14ac:dyDescent="0.25">
      <c r="A111" s="5">
        <v>42569</v>
      </c>
      <c r="B111" s="3">
        <v>12</v>
      </c>
      <c r="C111" s="7" t="s">
        <v>359</v>
      </c>
      <c r="D111" s="6">
        <v>0.75763888888888886</v>
      </c>
      <c r="E111" s="13">
        <v>18</v>
      </c>
      <c r="F111" s="13">
        <f t="shared" si="22"/>
        <v>612</v>
      </c>
      <c r="G111" s="3" t="s">
        <v>4</v>
      </c>
      <c r="H111" s="3" t="s">
        <v>4</v>
      </c>
      <c r="I111" s="3">
        <v>31.1</v>
      </c>
      <c r="J111" t="str">
        <f t="shared" si="23"/>
        <v>.</v>
      </c>
      <c r="K111" t="str">
        <f t="shared" si="24"/>
        <v>.</v>
      </c>
      <c r="L111" t="str">
        <f t="shared" si="36"/>
        <v>.</v>
      </c>
      <c r="M111" s="3">
        <v>315</v>
      </c>
      <c r="N111" t="str">
        <f>IF(B111=B110, N110, IF(M111=".",".",IF(M111&lt;22.5,"N",IF(M111&lt;67.5,"NE",IF(M111&lt;112.5,"E",IF(M111&lt;157.5,"SE",IF(M111&lt;202.5,"S",IF(M111&lt;247.5,"SW",IF(M111&lt;292.5,"W",IF(M111&lt;337.5,"NW","N"))))))))))</f>
        <v>NE</v>
      </c>
      <c r="O111" t="str">
        <f t="shared" si="25"/>
        <v>.</v>
      </c>
      <c r="P111" t="str">
        <f t="shared" si="38"/>
        <v>.</v>
      </c>
      <c r="Q111" s="8">
        <f t="shared" si="40"/>
        <v>0</v>
      </c>
      <c r="R111" s="8">
        <f t="shared" si="41"/>
        <v>0</v>
      </c>
      <c r="S111" s="8">
        <v>0</v>
      </c>
      <c r="T111" s="8">
        <f>SQRT((AJ111-AJ101)^2+(AI111-AI101)^2)</f>
        <v>0</v>
      </c>
      <c r="U111" s="8">
        <f t="shared" si="37"/>
        <v>0</v>
      </c>
      <c r="V111" s="3" t="s">
        <v>8</v>
      </c>
      <c r="W111" s="3">
        <v>1.3</v>
      </c>
      <c r="X111" s="3" t="s">
        <v>44</v>
      </c>
      <c r="Y111" s="14">
        <v>2</v>
      </c>
      <c r="Z111" s="14">
        <v>1</v>
      </c>
      <c r="AA111" s="14">
        <v>0</v>
      </c>
      <c r="AB111" s="14">
        <f t="shared" si="39"/>
        <v>0</v>
      </c>
      <c r="AC111" s="3" t="s">
        <v>264</v>
      </c>
      <c r="AD111" s="9">
        <v>1</v>
      </c>
      <c r="AE111">
        <f t="shared" si="28"/>
        <v>0</v>
      </c>
      <c r="AF111">
        <f t="shared" si="29"/>
        <v>0</v>
      </c>
      <c r="AG111">
        <f t="shared" si="35"/>
        <v>1</v>
      </c>
      <c r="AH111">
        <f t="shared" si="30"/>
        <v>0</v>
      </c>
      <c r="AI111">
        <f t="shared" si="31"/>
        <v>-70.710678118654769</v>
      </c>
      <c r="AJ111">
        <f t="shared" si="32"/>
        <v>70.710678118654741</v>
      </c>
      <c r="AK111">
        <f t="shared" si="33"/>
        <v>0</v>
      </c>
      <c r="AL111" s="3">
        <v>100</v>
      </c>
      <c r="AM111" s="14">
        <f t="shared" si="34"/>
        <v>30.48</v>
      </c>
      <c r="AN111" s="3">
        <v>5.497787143782138</v>
      </c>
    </row>
    <row r="112" spans="1:40" ht="13.5" thickBot="1" x14ac:dyDescent="0.25">
      <c r="A112" s="5">
        <v>42569</v>
      </c>
      <c r="B112" s="3">
        <v>13</v>
      </c>
      <c r="C112" s="7" t="s">
        <v>359</v>
      </c>
      <c r="D112" s="6">
        <v>0.33263888888888887</v>
      </c>
      <c r="E112" s="13">
        <v>8</v>
      </c>
      <c r="F112" s="13">
        <f t="shared" si="22"/>
        <v>0</v>
      </c>
      <c r="G112" s="3" t="s">
        <v>4</v>
      </c>
      <c r="H112" s="3" t="s">
        <v>4</v>
      </c>
      <c r="I112" s="3">
        <v>24.8</v>
      </c>
      <c r="J112" t="str">
        <f t="shared" si="23"/>
        <v>.</v>
      </c>
      <c r="K112" t="str">
        <f t="shared" si="24"/>
        <v>.</v>
      </c>
      <c r="L112" t="str">
        <f t="shared" si="36"/>
        <v>.</v>
      </c>
      <c r="M112" s="3">
        <v>315</v>
      </c>
      <c r="N112" t="str">
        <f>IF(B112=B112, N111, IF(M112=".",".",IF(M112&lt;22.5,"N",IF(M112&lt;67.5,"NE",IF(M112&lt;112.5,"E",IF(M112&lt;157.5,"SE",IF(M112&lt;202.5,"S",IF(M112&lt;247.5,"SW",IF(M112&lt;292.5,"W",IF(M112&lt;337.5,"NW","N"))))))))))</f>
        <v>NE</v>
      </c>
      <c r="O112" t="str">
        <f t="shared" si="25"/>
        <v>.</v>
      </c>
      <c r="P112" t="str">
        <f t="shared" si="38"/>
        <v>.</v>
      </c>
      <c r="Q112" s="8">
        <f t="shared" si="40"/>
        <v>0</v>
      </c>
      <c r="R112" s="8">
        <f t="shared" si="41"/>
        <v>0</v>
      </c>
      <c r="S112" s="8">
        <v>0</v>
      </c>
      <c r="T112" s="8" t="s">
        <v>4</v>
      </c>
      <c r="U112" s="8" t="str">
        <f t="shared" si="37"/>
        <v>.</v>
      </c>
      <c r="V112" s="3" t="s">
        <v>7</v>
      </c>
      <c r="W112" s="3">
        <v>0</v>
      </c>
      <c r="X112" s="3" t="s">
        <v>49</v>
      </c>
      <c r="Y112" s="14">
        <v>2</v>
      </c>
      <c r="Z112" s="14">
        <v>1</v>
      </c>
      <c r="AA112" s="14">
        <v>0</v>
      </c>
      <c r="AB112" s="14">
        <f t="shared" si="39"/>
        <v>0</v>
      </c>
      <c r="AC112" s="3" t="s">
        <v>265</v>
      </c>
      <c r="AD112" s="9">
        <v>1</v>
      </c>
      <c r="AE112" t="str">
        <f t="shared" si="28"/>
        <v>.</v>
      </c>
      <c r="AF112" t="str">
        <f t="shared" si="29"/>
        <v>.</v>
      </c>
      <c r="AG112" t="str">
        <f t="shared" si="35"/>
        <v>.</v>
      </c>
      <c r="AH112" t="str">
        <f t="shared" si="30"/>
        <v>.</v>
      </c>
      <c r="AI112">
        <f t="shared" si="31"/>
        <v>-70.710678118654769</v>
      </c>
      <c r="AJ112">
        <f t="shared" si="32"/>
        <v>70.710678118654741</v>
      </c>
      <c r="AK112" t="str">
        <f t="shared" si="33"/>
        <v>.</v>
      </c>
      <c r="AL112" s="3">
        <v>100</v>
      </c>
      <c r="AM112" s="14">
        <f t="shared" si="34"/>
        <v>30.48</v>
      </c>
      <c r="AN112" s="3">
        <v>5.497787143782138</v>
      </c>
    </row>
    <row r="113" spans="1:40" ht="13.5" thickBot="1" x14ac:dyDescent="0.25">
      <c r="A113" s="5">
        <v>42569</v>
      </c>
      <c r="B113" s="3">
        <v>13</v>
      </c>
      <c r="C113" s="7" t="s">
        <v>359</v>
      </c>
      <c r="D113" s="6">
        <v>0.37916666666666665</v>
      </c>
      <c r="E113" s="13">
        <v>9</v>
      </c>
      <c r="F113" s="13">
        <f t="shared" si="22"/>
        <v>67</v>
      </c>
      <c r="G113" s="3" t="s">
        <v>4</v>
      </c>
      <c r="H113" s="3" t="s">
        <v>4</v>
      </c>
      <c r="I113" s="3">
        <v>26.6</v>
      </c>
      <c r="J113" t="str">
        <f t="shared" si="23"/>
        <v>.</v>
      </c>
      <c r="K113" t="str">
        <f t="shared" si="24"/>
        <v>.</v>
      </c>
      <c r="L113" t="str">
        <f t="shared" si="36"/>
        <v>.</v>
      </c>
      <c r="M113" s="3">
        <v>315</v>
      </c>
      <c r="N113" t="str">
        <f>IF(B113=B112, N112, IF(M113=".",".",IF(M113&lt;22.5,"N",IF(M113&lt;67.5,"NE",IF(M113&lt;112.5,"E",IF(M113&lt;157.5,"SE",IF(M113&lt;202.5,"S",IF(M113&lt;247.5,"SW",IF(M113&lt;292.5,"W",IF(M113&lt;337.5,"NW","N"))))))))))</f>
        <v>NE</v>
      </c>
      <c r="O113" t="str">
        <f t="shared" si="25"/>
        <v>.</v>
      </c>
      <c r="P113" t="str">
        <f t="shared" si="38"/>
        <v>.</v>
      </c>
      <c r="Q113" s="8">
        <f t="shared" si="40"/>
        <v>0</v>
      </c>
      <c r="R113" s="8">
        <f t="shared" si="41"/>
        <v>0</v>
      </c>
      <c r="S113" s="8">
        <v>0</v>
      </c>
      <c r="T113" s="8" t="s">
        <v>4</v>
      </c>
      <c r="U113" s="8" t="str">
        <f t="shared" si="37"/>
        <v>.</v>
      </c>
      <c r="V113" s="3" t="s">
        <v>7</v>
      </c>
      <c r="W113" s="3">
        <v>0</v>
      </c>
      <c r="X113" s="3" t="s">
        <v>4</v>
      </c>
      <c r="Y113" s="14">
        <v>2</v>
      </c>
      <c r="Z113" s="14">
        <v>1</v>
      </c>
      <c r="AA113" s="14">
        <v>0</v>
      </c>
      <c r="AB113" s="14">
        <f t="shared" si="39"/>
        <v>0</v>
      </c>
      <c r="AC113" s="3" t="s">
        <v>265</v>
      </c>
      <c r="AD113" s="9">
        <v>1</v>
      </c>
      <c r="AE113">
        <f t="shared" si="28"/>
        <v>0</v>
      </c>
      <c r="AF113">
        <f t="shared" si="29"/>
        <v>0</v>
      </c>
      <c r="AG113">
        <f t="shared" si="35"/>
        <v>1</v>
      </c>
      <c r="AH113">
        <f t="shared" si="30"/>
        <v>0</v>
      </c>
      <c r="AI113">
        <f t="shared" si="31"/>
        <v>-70.710678118654769</v>
      </c>
      <c r="AJ113">
        <f t="shared" si="32"/>
        <v>70.710678118654741</v>
      </c>
      <c r="AK113">
        <f t="shared" si="33"/>
        <v>0</v>
      </c>
      <c r="AL113" s="3">
        <v>100</v>
      </c>
      <c r="AM113" s="14">
        <f t="shared" si="34"/>
        <v>30.48</v>
      </c>
      <c r="AN113" s="3">
        <v>5.497787143782138</v>
      </c>
    </row>
    <row r="114" spans="1:40" ht="13.5" thickBot="1" x14ac:dyDescent="0.25">
      <c r="A114" s="5">
        <v>42569</v>
      </c>
      <c r="B114" s="3">
        <v>13</v>
      </c>
      <c r="C114" s="7" t="s">
        <v>359</v>
      </c>
      <c r="D114" s="6">
        <v>0.42152777777777778</v>
      </c>
      <c r="E114" s="13">
        <v>10</v>
      </c>
      <c r="F114" s="13">
        <f t="shared" si="22"/>
        <v>128.00000000000003</v>
      </c>
      <c r="G114" s="3" t="s">
        <v>4</v>
      </c>
      <c r="H114" s="3" t="s">
        <v>4</v>
      </c>
      <c r="I114" s="3">
        <v>25.2</v>
      </c>
      <c r="J114" t="str">
        <f t="shared" si="23"/>
        <v>.</v>
      </c>
      <c r="K114" t="str">
        <f t="shared" si="24"/>
        <v>.</v>
      </c>
      <c r="L114" t="str">
        <f t="shared" si="36"/>
        <v>.</v>
      </c>
      <c r="M114" s="3">
        <v>315</v>
      </c>
      <c r="N114" t="str">
        <f>IF(B114=B114, N113, IF(M114=".",".",IF(M114&lt;22.5,"N",IF(M114&lt;67.5,"NE",IF(M114&lt;112.5,"E",IF(M114&lt;157.5,"SE",IF(M114&lt;202.5,"S",IF(M114&lt;247.5,"SW",IF(M114&lt;292.5,"W",IF(M114&lt;337.5,"NW","N"))))))))))</f>
        <v>NE</v>
      </c>
      <c r="O114" t="str">
        <f t="shared" si="25"/>
        <v>.</v>
      </c>
      <c r="P114" t="str">
        <f t="shared" si="38"/>
        <v>.</v>
      </c>
      <c r="Q114" s="8">
        <f t="shared" si="40"/>
        <v>0</v>
      </c>
      <c r="R114" s="8">
        <f t="shared" si="41"/>
        <v>0</v>
      </c>
      <c r="S114" s="8">
        <v>0</v>
      </c>
      <c r="T114" s="8" t="s">
        <v>4</v>
      </c>
      <c r="U114" s="8" t="str">
        <f t="shared" si="37"/>
        <v>.</v>
      </c>
      <c r="V114" s="3" t="s">
        <v>7</v>
      </c>
      <c r="W114" s="3">
        <v>1</v>
      </c>
      <c r="X114" s="3" t="s">
        <v>66</v>
      </c>
      <c r="Y114" s="14">
        <v>2</v>
      </c>
      <c r="Z114" s="14">
        <v>1</v>
      </c>
      <c r="AA114" s="14">
        <v>0</v>
      </c>
      <c r="AB114" s="14">
        <f t="shared" si="39"/>
        <v>0</v>
      </c>
      <c r="AC114" s="3" t="s">
        <v>265</v>
      </c>
      <c r="AD114" s="9">
        <v>1</v>
      </c>
      <c r="AE114">
        <f t="shared" si="28"/>
        <v>0</v>
      </c>
      <c r="AF114">
        <f t="shared" si="29"/>
        <v>0</v>
      </c>
      <c r="AG114">
        <f t="shared" si="35"/>
        <v>1</v>
      </c>
      <c r="AH114">
        <f t="shared" si="30"/>
        <v>0</v>
      </c>
      <c r="AI114">
        <f t="shared" si="31"/>
        <v>-70.710678118654769</v>
      </c>
      <c r="AJ114">
        <f t="shared" si="32"/>
        <v>70.710678118654741</v>
      </c>
      <c r="AK114">
        <f t="shared" si="33"/>
        <v>0</v>
      </c>
      <c r="AL114" s="3">
        <v>100</v>
      </c>
      <c r="AM114" s="14">
        <f t="shared" si="34"/>
        <v>30.48</v>
      </c>
      <c r="AN114" s="3">
        <v>5.497787143782138</v>
      </c>
    </row>
    <row r="115" spans="1:40" ht="13.5" thickBot="1" x14ac:dyDescent="0.25">
      <c r="A115" s="5">
        <v>42569</v>
      </c>
      <c r="B115" s="3">
        <v>13</v>
      </c>
      <c r="C115" s="7" t="s">
        <v>359</v>
      </c>
      <c r="D115" s="6">
        <v>0.46319444444444446</v>
      </c>
      <c r="E115" s="13">
        <v>11</v>
      </c>
      <c r="F115" s="13">
        <f t="shared" si="22"/>
        <v>188.00000000000006</v>
      </c>
      <c r="G115" s="3" t="s">
        <v>4</v>
      </c>
      <c r="H115" s="3" t="s">
        <v>4</v>
      </c>
      <c r="I115" s="3">
        <v>32.200000000000003</v>
      </c>
      <c r="J115" t="str">
        <f t="shared" si="23"/>
        <v>.</v>
      </c>
      <c r="K115" t="str">
        <f t="shared" si="24"/>
        <v>.</v>
      </c>
      <c r="L115" t="str">
        <f t="shared" si="36"/>
        <v>.</v>
      </c>
      <c r="M115" s="3">
        <v>315</v>
      </c>
      <c r="N115" t="str">
        <f>IF(B115=B114, N114, IF(M115=".",".",IF(M115&lt;22.5,"N",IF(M115&lt;67.5,"NE",IF(M115&lt;112.5,"E",IF(M115&lt;157.5,"SE",IF(M115&lt;202.5,"S",IF(M115&lt;247.5,"SW",IF(M115&lt;292.5,"W",IF(M115&lt;337.5,"NW","N"))))))))))</f>
        <v>NE</v>
      </c>
      <c r="O115" t="str">
        <f t="shared" si="25"/>
        <v>.</v>
      </c>
      <c r="P115" t="str">
        <f t="shared" si="38"/>
        <v>.</v>
      </c>
      <c r="Q115" s="8">
        <f t="shared" si="40"/>
        <v>0</v>
      </c>
      <c r="R115" s="8">
        <f t="shared" si="41"/>
        <v>0</v>
      </c>
      <c r="S115" s="8">
        <v>0</v>
      </c>
      <c r="T115" s="8" t="s">
        <v>4</v>
      </c>
      <c r="U115" s="8" t="str">
        <f t="shared" si="37"/>
        <v>.</v>
      </c>
      <c r="V115" s="3" t="s">
        <v>7</v>
      </c>
      <c r="W115" s="3">
        <v>0</v>
      </c>
      <c r="X115" s="3" t="s">
        <v>96</v>
      </c>
      <c r="Y115" s="14">
        <v>2</v>
      </c>
      <c r="Z115" s="14">
        <v>1</v>
      </c>
      <c r="AA115" s="14">
        <v>0</v>
      </c>
      <c r="AB115" s="14">
        <f t="shared" si="39"/>
        <v>0</v>
      </c>
      <c r="AC115" s="3" t="s">
        <v>265</v>
      </c>
      <c r="AD115" s="9">
        <v>1</v>
      </c>
      <c r="AE115">
        <f t="shared" si="28"/>
        <v>0</v>
      </c>
      <c r="AF115">
        <f t="shared" si="29"/>
        <v>0</v>
      </c>
      <c r="AG115">
        <f t="shared" si="35"/>
        <v>1</v>
      </c>
      <c r="AH115">
        <f t="shared" si="30"/>
        <v>0</v>
      </c>
      <c r="AI115">
        <f t="shared" si="31"/>
        <v>-70.710678118654769</v>
      </c>
      <c r="AJ115">
        <f t="shared" si="32"/>
        <v>70.710678118654741</v>
      </c>
      <c r="AK115">
        <f t="shared" si="33"/>
        <v>0</v>
      </c>
      <c r="AL115" s="3">
        <v>100</v>
      </c>
      <c r="AM115" s="14">
        <f t="shared" si="34"/>
        <v>30.48</v>
      </c>
      <c r="AN115" s="3">
        <v>5.497787143782138</v>
      </c>
    </row>
    <row r="116" spans="1:40" ht="13.5" thickBot="1" x14ac:dyDescent="0.25">
      <c r="A116" s="5">
        <v>42569</v>
      </c>
      <c r="B116" s="3">
        <v>13</v>
      </c>
      <c r="C116" s="7" t="s">
        <v>359</v>
      </c>
      <c r="D116" s="6">
        <v>0.51527777777777783</v>
      </c>
      <c r="E116" s="13">
        <v>12</v>
      </c>
      <c r="F116" s="13">
        <f t="shared" si="22"/>
        <v>263.00000000000011</v>
      </c>
      <c r="G116" s="3" t="s">
        <v>4</v>
      </c>
      <c r="H116" s="3" t="s">
        <v>4</v>
      </c>
      <c r="I116" s="3">
        <v>33</v>
      </c>
      <c r="J116" t="str">
        <f t="shared" si="23"/>
        <v>.</v>
      </c>
      <c r="K116" t="str">
        <f t="shared" si="24"/>
        <v>.</v>
      </c>
      <c r="L116" t="str">
        <f t="shared" si="36"/>
        <v>.</v>
      </c>
      <c r="M116" s="3">
        <v>315</v>
      </c>
      <c r="N116" t="str">
        <f>IF(B116=B116, N115, IF(M116=".",".",IF(M116&lt;22.5,"N",IF(M116&lt;67.5,"NE",IF(M116&lt;112.5,"E",IF(M116&lt;157.5,"SE",IF(M116&lt;202.5,"S",IF(M116&lt;247.5,"SW",IF(M116&lt;292.5,"W",IF(M116&lt;337.5,"NW","N"))))))))))</f>
        <v>NE</v>
      </c>
      <c r="O116" t="str">
        <f t="shared" si="25"/>
        <v>.</v>
      </c>
      <c r="P116" t="str">
        <f t="shared" si="38"/>
        <v>.</v>
      </c>
      <c r="Q116" s="8">
        <f t="shared" si="40"/>
        <v>0</v>
      </c>
      <c r="R116" s="8">
        <f t="shared" si="41"/>
        <v>0</v>
      </c>
      <c r="S116" s="8">
        <v>0</v>
      </c>
      <c r="T116" s="8" t="s">
        <v>4</v>
      </c>
      <c r="U116" s="8" t="str">
        <f t="shared" si="37"/>
        <v>.</v>
      </c>
      <c r="V116" s="3" t="s">
        <v>7</v>
      </c>
      <c r="W116" s="3">
        <v>0.1</v>
      </c>
      <c r="X116" s="3" t="s">
        <v>102</v>
      </c>
      <c r="Y116" s="14">
        <v>2</v>
      </c>
      <c r="Z116" s="14">
        <v>1</v>
      </c>
      <c r="AA116" s="14">
        <v>0</v>
      </c>
      <c r="AB116" s="14">
        <f t="shared" si="39"/>
        <v>0</v>
      </c>
      <c r="AC116" s="3" t="s">
        <v>265</v>
      </c>
      <c r="AD116" s="9">
        <v>1</v>
      </c>
      <c r="AE116">
        <f t="shared" si="28"/>
        <v>0</v>
      </c>
      <c r="AF116">
        <f t="shared" si="29"/>
        <v>0</v>
      </c>
      <c r="AG116">
        <f t="shared" si="35"/>
        <v>1</v>
      </c>
      <c r="AH116">
        <f t="shared" si="30"/>
        <v>0</v>
      </c>
      <c r="AI116">
        <f t="shared" si="31"/>
        <v>-70.710678118654769</v>
      </c>
      <c r="AJ116">
        <f t="shared" si="32"/>
        <v>70.710678118654741</v>
      </c>
      <c r="AK116">
        <f t="shared" si="33"/>
        <v>0</v>
      </c>
      <c r="AL116" s="3">
        <v>100</v>
      </c>
      <c r="AM116" s="14">
        <f t="shared" si="34"/>
        <v>30.48</v>
      </c>
      <c r="AN116" s="3">
        <v>5.497787143782138</v>
      </c>
    </row>
    <row r="117" spans="1:40" ht="13.5" thickBot="1" x14ac:dyDescent="0.25">
      <c r="A117" s="5">
        <v>42569</v>
      </c>
      <c r="B117" s="3">
        <v>13</v>
      </c>
      <c r="C117" s="7" t="s">
        <v>359</v>
      </c>
      <c r="D117" s="6">
        <v>0.55486111111111114</v>
      </c>
      <c r="E117" s="13">
        <v>13</v>
      </c>
      <c r="F117" s="13">
        <f t="shared" si="22"/>
        <v>320.00000000000006</v>
      </c>
      <c r="G117" s="3" t="s">
        <v>4</v>
      </c>
      <c r="H117" s="3" t="s">
        <v>4</v>
      </c>
      <c r="I117" s="3">
        <v>34.4</v>
      </c>
      <c r="J117" t="str">
        <f t="shared" si="23"/>
        <v>.</v>
      </c>
      <c r="K117" t="str">
        <f t="shared" si="24"/>
        <v>.</v>
      </c>
      <c r="L117" t="str">
        <f t="shared" si="36"/>
        <v>.</v>
      </c>
      <c r="M117" s="3">
        <v>315</v>
      </c>
      <c r="N117" t="str">
        <f>IF(B117=B116, N116, IF(M117=".",".",IF(M117&lt;22.5,"N",IF(M117&lt;67.5,"NE",IF(M117&lt;112.5,"E",IF(M117&lt;157.5,"SE",IF(M117&lt;202.5,"S",IF(M117&lt;247.5,"SW",IF(M117&lt;292.5,"W",IF(M117&lt;337.5,"NW","N"))))))))))</f>
        <v>NE</v>
      </c>
      <c r="O117" t="str">
        <f t="shared" si="25"/>
        <v>.</v>
      </c>
      <c r="P117" t="str">
        <f t="shared" si="38"/>
        <v>.</v>
      </c>
      <c r="Q117" s="8">
        <f t="shared" si="40"/>
        <v>0</v>
      </c>
      <c r="R117" s="8">
        <f t="shared" si="41"/>
        <v>0</v>
      </c>
      <c r="S117" s="8">
        <v>0</v>
      </c>
      <c r="T117" s="8" t="s">
        <v>4</v>
      </c>
      <c r="U117" s="8" t="str">
        <f t="shared" si="37"/>
        <v>.</v>
      </c>
      <c r="V117" s="3" t="s">
        <v>7</v>
      </c>
      <c r="W117" s="3">
        <v>0</v>
      </c>
      <c r="X117" s="3" t="s">
        <v>196</v>
      </c>
      <c r="Y117" s="14">
        <v>2</v>
      </c>
      <c r="Z117" s="14">
        <v>1</v>
      </c>
      <c r="AA117" s="14">
        <v>0</v>
      </c>
      <c r="AB117" s="14">
        <f t="shared" si="39"/>
        <v>0</v>
      </c>
      <c r="AC117" s="3" t="s">
        <v>265</v>
      </c>
      <c r="AD117" s="9">
        <v>1</v>
      </c>
      <c r="AE117">
        <f t="shared" si="28"/>
        <v>0</v>
      </c>
      <c r="AF117">
        <f t="shared" si="29"/>
        <v>0</v>
      </c>
      <c r="AG117">
        <f t="shared" si="35"/>
        <v>1</v>
      </c>
      <c r="AH117">
        <f t="shared" si="30"/>
        <v>0</v>
      </c>
      <c r="AI117">
        <f t="shared" si="31"/>
        <v>-70.710678118654769</v>
      </c>
      <c r="AJ117">
        <f t="shared" si="32"/>
        <v>70.710678118654741</v>
      </c>
      <c r="AK117">
        <f t="shared" si="33"/>
        <v>0</v>
      </c>
      <c r="AL117" s="3">
        <v>100</v>
      </c>
      <c r="AM117" s="14">
        <f t="shared" si="34"/>
        <v>30.48</v>
      </c>
      <c r="AN117" s="3">
        <v>5.497787143782138</v>
      </c>
    </row>
    <row r="118" spans="1:40" ht="13.5" thickBot="1" x14ac:dyDescent="0.25">
      <c r="A118" s="5">
        <v>42569</v>
      </c>
      <c r="B118" s="3">
        <v>13</v>
      </c>
      <c r="C118" s="7" t="s">
        <v>359</v>
      </c>
      <c r="D118" s="6">
        <v>0.59097222222222223</v>
      </c>
      <c r="E118" s="13">
        <v>14</v>
      </c>
      <c r="F118" s="13">
        <f t="shared" si="22"/>
        <v>372</v>
      </c>
      <c r="G118" s="3" t="s">
        <v>4</v>
      </c>
      <c r="H118" s="3" t="s">
        <v>4</v>
      </c>
      <c r="I118" s="3">
        <v>35.200000000000003</v>
      </c>
      <c r="J118" t="str">
        <f t="shared" si="23"/>
        <v>.</v>
      </c>
      <c r="K118" t="str">
        <f t="shared" si="24"/>
        <v>.</v>
      </c>
      <c r="L118" t="str">
        <f t="shared" si="36"/>
        <v>.</v>
      </c>
      <c r="M118" s="3">
        <v>315</v>
      </c>
      <c r="N118" t="str">
        <f>IF(B118=B118, N117, IF(M118=".",".",IF(M118&lt;22.5,"N",IF(M118&lt;67.5,"NE",IF(M118&lt;112.5,"E",IF(M118&lt;157.5,"SE",IF(M118&lt;202.5,"S",IF(M118&lt;247.5,"SW",IF(M118&lt;292.5,"W",IF(M118&lt;337.5,"NW","N"))))))))))</f>
        <v>NE</v>
      </c>
      <c r="O118" t="str">
        <f t="shared" si="25"/>
        <v>.</v>
      </c>
      <c r="P118" t="str">
        <f t="shared" si="38"/>
        <v>.</v>
      </c>
      <c r="Q118" s="8">
        <f t="shared" si="40"/>
        <v>0</v>
      </c>
      <c r="R118" s="8">
        <f t="shared" si="41"/>
        <v>0</v>
      </c>
      <c r="S118" s="8">
        <v>0</v>
      </c>
      <c r="T118" s="8" t="s">
        <v>4</v>
      </c>
      <c r="U118" s="8" t="str">
        <f t="shared" si="37"/>
        <v>.</v>
      </c>
      <c r="V118" s="3" t="s">
        <v>7</v>
      </c>
      <c r="W118" s="3">
        <v>0</v>
      </c>
      <c r="X118" s="3" t="s">
        <v>202</v>
      </c>
      <c r="Y118" s="14">
        <v>2</v>
      </c>
      <c r="Z118" s="14">
        <v>1</v>
      </c>
      <c r="AA118" s="14">
        <v>0</v>
      </c>
      <c r="AB118" s="14">
        <f t="shared" si="39"/>
        <v>0</v>
      </c>
      <c r="AC118" s="3" t="s">
        <v>265</v>
      </c>
      <c r="AD118" s="9">
        <v>1</v>
      </c>
      <c r="AE118">
        <f t="shared" si="28"/>
        <v>0</v>
      </c>
      <c r="AF118">
        <f t="shared" si="29"/>
        <v>0</v>
      </c>
      <c r="AG118">
        <f t="shared" si="35"/>
        <v>1</v>
      </c>
      <c r="AH118">
        <f t="shared" si="30"/>
        <v>0</v>
      </c>
      <c r="AI118">
        <f t="shared" si="31"/>
        <v>-70.710678118654769</v>
      </c>
      <c r="AJ118">
        <f t="shared" si="32"/>
        <v>70.710678118654741</v>
      </c>
      <c r="AK118">
        <f t="shared" si="33"/>
        <v>0</v>
      </c>
      <c r="AL118" s="3">
        <v>100</v>
      </c>
      <c r="AM118" s="14">
        <f t="shared" si="34"/>
        <v>30.48</v>
      </c>
      <c r="AN118" s="3">
        <v>5.497787143782138</v>
      </c>
    </row>
    <row r="119" spans="1:40" ht="13.5" thickBot="1" x14ac:dyDescent="0.25">
      <c r="A119" s="5">
        <v>42569</v>
      </c>
      <c r="B119" s="3">
        <v>13</v>
      </c>
      <c r="C119" s="7" t="s">
        <v>359</v>
      </c>
      <c r="D119" s="6">
        <v>0.63263888888888886</v>
      </c>
      <c r="E119" s="13">
        <v>15</v>
      </c>
      <c r="F119" s="13">
        <f t="shared" si="22"/>
        <v>431.99999999999994</v>
      </c>
      <c r="G119" s="3" t="s">
        <v>4</v>
      </c>
      <c r="H119" s="3" t="s">
        <v>4</v>
      </c>
      <c r="I119" s="3">
        <v>35.6</v>
      </c>
      <c r="J119" t="str">
        <f t="shared" si="23"/>
        <v>.</v>
      </c>
      <c r="K119" t="str">
        <f t="shared" si="24"/>
        <v>.</v>
      </c>
      <c r="L119" t="str">
        <f t="shared" si="36"/>
        <v>.</v>
      </c>
      <c r="M119" s="3">
        <v>315</v>
      </c>
      <c r="N119" t="str">
        <f>IF(B119=B118, N118, IF(M119=".",".",IF(M119&lt;22.5,"N",IF(M119&lt;67.5,"NE",IF(M119&lt;112.5,"E",IF(M119&lt;157.5,"SE",IF(M119&lt;202.5,"S",IF(M119&lt;247.5,"SW",IF(M119&lt;292.5,"W",IF(M119&lt;337.5,"NW","N"))))))))))</f>
        <v>NE</v>
      </c>
      <c r="O119" t="str">
        <f t="shared" si="25"/>
        <v>.</v>
      </c>
      <c r="P119" t="str">
        <f t="shared" si="38"/>
        <v>.</v>
      </c>
      <c r="Q119" s="8">
        <f t="shared" si="40"/>
        <v>0</v>
      </c>
      <c r="R119" s="8">
        <f t="shared" si="41"/>
        <v>0</v>
      </c>
      <c r="S119" s="8">
        <v>0</v>
      </c>
      <c r="T119" s="8" t="s">
        <v>4</v>
      </c>
      <c r="U119" s="8" t="str">
        <f t="shared" si="37"/>
        <v>.</v>
      </c>
      <c r="V119" s="3" t="s">
        <v>7</v>
      </c>
      <c r="W119" s="3">
        <v>0.6</v>
      </c>
      <c r="X119" s="3" t="s">
        <v>6</v>
      </c>
      <c r="Y119" s="14">
        <v>2</v>
      </c>
      <c r="Z119" s="14">
        <v>1</v>
      </c>
      <c r="AA119" s="14">
        <v>0</v>
      </c>
      <c r="AB119" s="14">
        <f t="shared" si="39"/>
        <v>0</v>
      </c>
      <c r="AC119" s="3" t="s">
        <v>265</v>
      </c>
      <c r="AD119" s="9">
        <v>1</v>
      </c>
      <c r="AE119">
        <f t="shared" si="28"/>
        <v>0</v>
      </c>
      <c r="AF119">
        <f t="shared" si="29"/>
        <v>0</v>
      </c>
      <c r="AG119">
        <f t="shared" si="35"/>
        <v>1</v>
      </c>
      <c r="AH119">
        <f t="shared" si="30"/>
        <v>0</v>
      </c>
      <c r="AI119">
        <f t="shared" si="31"/>
        <v>-70.710678118654769</v>
      </c>
      <c r="AJ119">
        <f t="shared" si="32"/>
        <v>70.710678118654741</v>
      </c>
      <c r="AK119">
        <f t="shared" si="33"/>
        <v>0</v>
      </c>
      <c r="AL119" s="3">
        <v>100</v>
      </c>
      <c r="AM119" s="14">
        <f t="shared" si="34"/>
        <v>30.48</v>
      </c>
      <c r="AN119" s="3">
        <v>5.497787143782138</v>
      </c>
    </row>
    <row r="120" spans="1:40" ht="13.5" thickBot="1" x14ac:dyDescent="0.25">
      <c r="A120" s="5">
        <v>42569</v>
      </c>
      <c r="B120" s="3">
        <v>13</v>
      </c>
      <c r="C120" s="7" t="s">
        <v>359</v>
      </c>
      <c r="D120" s="6">
        <v>0.67291666666666661</v>
      </c>
      <c r="E120" s="13">
        <v>16</v>
      </c>
      <c r="F120" s="13">
        <f t="shared" si="22"/>
        <v>489.99999999999989</v>
      </c>
      <c r="G120" s="3" t="s">
        <v>4</v>
      </c>
      <c r="H120" s="3" t="s">
        <v>4</v>
      </c>
      <c r="I120" s="3">
        <v>31.3</v>
      </c>
      <c r="J120" t="str">
        <f t="shared" si="23"/>
        <v>.</v>
      </c>
      <c r="K120" t="str">
        <f t="shared" si="24"/>
        <v>.</v>
      </c>
      <c r="L120" t="str">
        <f t="shared" si="36"/>
        <v>.</v>
      </c>
      <c r="M120" s="3">
        <v>315</v>
      </c>
      <c r="N120" t="str">
        <f>IF(B120=B120, N119, IF(M120=".",".",IF(M120&lt;22.5,"N",IF(M120&lt;67.5,"NE",IF(M120&lt;112.5,"E",IF(M120&lt;157.5,"SE",IF(M120&lt;202.5,"S",IF(M120&lt;247.5,"SW",IF(M120&lt;292.5,"W",IF(M120&lt;337.5,"NW","N"))))))))))</f>
        <v>NE</v>
      </c>
      <c r="O120" t="str">
        <f t="shared" si="25"/>
        <v>.</v>
      </c>
      <c r="P120" t="str">
        <f t="shared" si="38"/>
        <v>.</v>
      </c>
      <c r="Q120" s="8">
        <f t="shared" si="40"/>
        <v>0</v>
      </c>
      <c r="R120" s="8">
        <f t="shared" si="41"/>
        <v>0</v>
      </c>
      <c r="S120" s="8">
        <v>0</v>
      </c>
      <c r="T120" s="8" t="s">
        <v>4</v>
      </c>
      <c r="U120" s="8" t="str">
        <f t="shared" si="37"/>
        <v>.</v>
      </c>
      <c r="V120" s="3" t="s">
        <v>7</v>
      </c>
      <c r="W120" s="3">
        <v>4.5</v>
      </c>
      <c r="X120" s="3" t="s">
        <v>6</v>
      </c>
      <c r="Y120" s="14">
        <v>2</v>
      </c>
      <c r="Z120" s="14">
        <v>1</v>
      </c>
      <c r="AA120" s="14">
        <v>0</v>
      </c>
      <c r="AB120" s="14">
        <f t="shared" si="39"/>
        <v>0</v>
      </c>
      <c r="AC120" s="3" t="s">
        <v>265</v>
      </c>
      <c r="AD120" s="9">
        <v>1</v>
      </c>
      <c r="AE120">
        <f t="shared" si="28"/>
        <v>0</v>
      </c>
      <c r="AF120">
        <f t="shared" si="29"/>
        <v>0</v>
      </c>
      <c r="AG120">
        <f t="shared" si="35"/>
        <v>1</v>
      </c>
      <c r="AH120">
        <f t="shared" si="30"/>
        <v>0</v>
      </c>
      <c r="AI120">
        <f t="shared" si="31"/>
        <v>-70.710678118654769</v>
      </c>
      <c r="AJ120">
        <f t="shared" si="32"/>
        <v>70.710678118654741</v>
      </c>
      <c r="AK120">
        <f t="shared" si="33"/>
        <v>0</v>
      </c>
      <c r="AL120" s="3">
        <v>100</v>
      </c>
      <c r="AM120" s="14">
        <f t="shared" si="34"/>
        <v>30.48</v>
      </c>
      <c r="AN120" s="3">
        <v>5.497787143782138</v>
      </c>
    </row>
    <row r="121" spans="1:40" ht="13.5" thickBot="1" x14ac:dyDescent="0.25">
      <c r="A121" s="5">
        <v>42569</v>
      </c>
      <c r="B121" s="3">
        <v>13</v>
      </c>
      <c r="C121" s="7" t="s">
        <v>359</v>
      </c>
      <c r="D121" s="6">
        <v>0.71666666666666667</v>
      </c>
      <c r="E121" s="13">
        <v>17</v>
      </c>
      <c r="F121" s="13">
        <f t="shared" si="22"/>
        <v>553</v>
      </c>
      <c r="G121" s="3" t="s">
        <v>4</v>
      </c>
      <c r="H121" s="3" t="s">
        <v>4</v>
      </c>
      <c r="I121" s="3">
        <v>31</v>
      </c>
      <c r="J121" t="str">
        <f t="shared" si="23"/>
        <v>.</v>
      </c>
      <c r="K121" t="str">
        <f t="shared" si="24"/>
        <v>.</v>
      </c>
      <c r="L121" t="str">
        <f t="shared" si="36"/>
        <v>.</v>
      </c>
      <c r="M121" s="3">
        <v>315</v>
      </c>
      <c r="N121" t="str">
        <f>IF(B121=B120, N120, IF(M121=".",".",IF(M121&lt;22.5,"N",IF(M121&lt;67.5,"NE",IF(M121&lt;112.5,"E",IF(M121&lt;157.5,"SE",IF(M121&lt;202.5,"S",IF(M121&lt;247.5,"SW",IF(M121&lt;292.5,"W",IF(M121&lt;337.5,"NW","N"))))))))))</f>
        <v>NE</v>
      </c>
      <c r="O121" t="str">
        <f t="shared" si="25"/>
        <v>.</v>
      </c>
      <c r="P121" t="str">
        <f t="shared" si="38"/>
        <v>.</v>
      </c>
      <c r="Q121" s="8">
        <f t="shared" si="40"/>
        <v>0</v>
      </c>
      <c r="R121" s="8">
        <f t="shared" si="41"/>
        <v>0</v>
      </c>
      <c r="S121" s="8">
        <v>0</v>
      </c>
      <c r="T121" s="8" t="s">
        <v>4</v>
      </c>
      <c r="U121" s="8" t="str">
        <f t="shared" si="37"/>
        <v>.</v>
      </c>
      <c r="V121" s="3" t="s">
        <v>7</v>
      </c>
      <c r="W121" s="3">
        <v>0</v>
      </c>
      <c r="X121" s="3" t="s">
        <v>6</v>
      </c>
      <c r="Y121" s="14">
        <v>2</v>
      </c>
      <c r="Z121" s="14">
        <v>1</v>
      </c>
      <c r="AA121" s="14">
        <v>0</v>
      </c>
      <c r="AB121" s="14">
        <f t="shared" si="39"/>
        <v>0</v>
      </c>
      <c r="AC121" s="3" t="s">
        <v>265</v>
      </c>
      <c r="AD121" s="9">
        <v>1</v>
      </c>
      <c r="AE121">
        <f t="shared" si="28"/>
        <v>0</v>
      </c>
      <c r="AF121">
        <f t="shared" si="29"/>
        <v>0</v>
      </c>
      <c r="AG121">
        <f t="shared" si="35"/>
        <v>1</v>
      </c>
      <c r="AH121">
        <f t="shared" si="30"/>
        <v>0</v>
      </c>
      <c r="AI121">
        <f t="shared" si="31"/>
        <v>-70.710678118654769</v>
      </c>
      <c r="AJ121">
        <f t="shared" si="32"/>
        <v>70.710678118654741</v>
      </c>
      <c r="AK121">
        <f t="shared" si="33"/>
        <v>0</v>
      </c>
      <c r="AL121" s="3">
        <v>100</v>
      </c>
      <c r="AM121" s="14">
        <f t="shared" si="34"/>
        <v>30.48</v>
      </c>
      <c r="AN121" s="3">
        <v>5.497787143782138</v>
      </c>
    </row>
    <row r="122" spans="1:40" ht="13.5" thickBot="1" x14ac:dyDescent="0.25">
      <c r="A122" s="5">
        <v>42569</v>
      </c>
      <c r="B122" s="3">
        <v>13</v>
      </c>
      <c r="C122" s="7" t="s">
        <v>359</v>
      </c>
      <c r="D122" s="6">
        <v>0.75763888888888886</v>
      </c>
      <c r="E122" s="13">
        <v>18</v>
      </c>
      <c r="F122" s="13">
        <f t="shared" si="22"/>
        <v>612</v>
      </c>
      <c r="G122" s="3" t="s">
        <v>4</v>
      </c>
      <c r="H122" s="3" t="s">
        <v>4</v>
      </c>
      <c r="I122" s="3">
        <v>31.1</v>
      </c>
      <c r="J122" t="str">
        <f t="shared" si="23"/>
        <v>.</v>
      </c>
      <c r="K122" t="str">
        <f t="shared" si="24"/>
        <v>.</v>
      </c>
      <c r="L122" t="str">
        <f t="shared" si="36"/>
        <v>.</v>
      </c>
      <c r="M122" s="3">
        <v>315</v>
      </c>
      <c r="N122" t="str">
        <f>IF(B122=B121, N121, IF(M122=".",".",IF(M122&lt;22.5,"N",IF(M122&lt;67.5,"NE",IF(M122&lt;112.5,"E",IF(M122&lt;157.5,"SE",IF(M122&lt;202.5,"S",IF(M122&lt;247.5,"SW",IF(M122&lt;292.5,"W",IF(M122&lt;337.5,"NW","N"))))))))))</f>
        <v>NE</v>
      </c>
      <c r="O122" t="str">
        <f t="shared" si="25"/>
        <v>.</v>
      </c>
      <c r="P122" t="str">
        <f t="shared" si="38"/>
        <v>.</v>
      </c>
      <c r="Q122" s="8">
        <f t="shared" si="40"/>
        <v>0</v>
      </c>
      <c r="R122" s="8">
        <f t="shared" si="41"/>
        <v>0</v>
      </c>
      <c r="S122" s="8">
        <v>0</v>
      </c>
      <c r="T122" s="8">
        <f>SQRT((AJ122-AJ112)^2+(AI122-AI112)^2)</f>
        <v>0</v>
      </c>
      <c r="U122" s="8">
        <f t="shared" si="37"/>
        <v>0</v>
      </c>
      <c r="V122" s="3" t="s">
        <v>7</v>
      </c>
      <c r="W122" s="3">
        <v>1.3</v>
      </c>
      <c r="X122" s="3" t="s">
        <v>45</v>
      </c>
      <c r="Y122" s="14">
        <v>2</v>
      </c>
      <c r="Z122" s="14">
        <v>1</v>
      </c>
      <c r="AA122" s="14">
        <v>0</v>
      </c>
      <c r="AB122" s="14">
        <f t="shared" si="39"/>
        <v>0</v>
      </c>
      <c r="AC122" s="3" t="s">
        <v>265</v>
      </c>
      <c r="AD122" s="9">
        <v>1</v>
      </c>
      <c r="AE122">
        <f t="shared" si="28"/>
        <v>0</v>
      </c>
      <c r="AF122">
        <f t="shared" si="29"/>
        <v>0</v>
      </c>
      <c r="AG122">
        <f t="shared" si="35"/>
        <v>1</v>
      </c>
      <c r="AH122">
        <f t="shared" si="30"/>
        <v>0</v>
      </c>
      <c r="AI122">
        <f t="shared" si="31"/>
        <v>-70.710678118654769</v>
      </c>
      <c r="AJ122">
        <f t="shared" si="32"/>
        <v>70.710678118654741</v>
      </c>
      <c r="AK122">
        <f t="shared" si="33"/>
        <v>0</v>
      </c>
      <c r="AL122" s="3">
        <v>100</v>
      </c>
      <c r="AM122" s="14">
        <f t="shared" si="34"/>
        <v>30.48</v>
      </c>
      <c r="AN122" s="3">
        <v>5.497787143782138</v>
      </c>
    </row>
    <row r="123" spans="1:40" ht="13.5" thickBot="1" x14ac:dyDescent="0.25">
      <c r="A123" s="5">
        <v>42569</v>
      </c>
      <c r="B123" s="3">
        <v>14</v>
      </c>
      <c r="C123" s="7" t="s">
        <v>359</v>
      </c>
      <c r="D123" s="6">
        <v>0.33263888888888887</v>
      </c>
      <c r="E123" s="13">
        <v>8</v>
      </c>
      <c r="F123" s="13">
        <f t="shared" si="22"/>
        <v>0</v>
      </c>
      <c r="G123" s="3" t="s">
        <v>4</v>
      </c>
      <c r="H123" s="3" t="s">
        <v>4</v>
      </c>
      <c r="I123" s="3">
        <v>24.8</v>
      </c>
      <c r="J123" t="str">
        <f t="shared" si="23"/>
        <v>.</v>
      </c>
      <c r="K123" t="str">
        <f t="shared" si="24"/>
        <v>.</v>
      </c>
      <c r="L123" t="str">
        <f t="shared" si="36"/>
        <v>.</v>
      </c>
      <c r="M123" s="3">
        <v>315</v>
      </c>
      <c r="N123" t="str">
        <f>IF(B123=B123, N122, IF(M123=".",".",IF(M123&lt;22.5,"N",IF(M123&lt;67.5,"NE",IF(M123&lt;112.5,"E",IF(M123&lt;157.5,"SE",IF(M123&lt;202.5,"S",IF(M123&lt;247.5,"SW",IF(M123&lt;292.5,"W",IF(M123&lt;337.5,"NW","N"))))))))))</f>
        <v>NE</v>
      </c>
      <c r="O123" t="str">
        <f t="shared" si="25"/>
        <v>.</v>
      </c>
      <c r="P123" t="str">
        <f t="shared" si="38"/>
        <v>.</v>
      </c>
      <c r="Q123" s="8">
        <f t="shared" si="40"/>
        <v>0</v>
      </c>
      <c r="R123" s="8">
        <f t="shared" si="41"/>
        <v>0</v>
      </c>
      <c r="S123" s="8">
        <v>0</v>
      </c>
      <c r="T123" s="8" t="s">
        <v>4</v>
      </c>
      <c r="U123" s="8" t="str">
        <f t="shared" si="37"/>
        <v>.</v>
      </c>
      <c r="V123" s="3" t="s">
        <v>35</v>
      </c>
      <c r="W123" s="3">
        <v>0</v>
      </c>
      <c r="X123" s="3" t="s">
        <v>50</v>
      </c>
      <c r="Y123" s="14">
        <v>2</v>
      </c>
      <c r="Z123" s="14">
        <v>1</v>
      </c>
      <c r="AA123" s="14">
        <v>0</v>
      </c>
      <c r="AB123" s="14">
        <f t="shared" si="39"/>
        <v>0</v>
      </c>
      <c r="AC123" s="3" t="s">
        <v>266</v>
      </c>
      <c r="AD123" s="9">
        <v>1</v>
      </c>
      <c r="AE123" t="str">
        <f t="shared" si="28"/>
        <v>.</v>
      </c>
      <c r="AF123" t="str">
        <f t="shared" si="29"/>
        <v>.</v>
      </c>
      <c r="AG123" t="str">
        <f t="shared" si="35"/>
        <v>.</v>
      </c>
      <c r="AH123" t="str">
        <f t="shared" si="30"/>
        <v>.</v>
      </c>
      <c r="AI123">
        <f t="shared" si="31"/>
        <v>-70.710678118654769</v>
      </c>
      <c r="AJ123">
        <f t="shared" si="32"/>
        <v>70.710678118654741</v>
      </c>
      <c r="AK123" t="str">
        <f t="shared" si="33"/>
        <v>.</v>
      </c>
      <c r="AL123" s="3">
        <v>100</v>
      </c>
      <c r="AM123" s="14">
        <f t="shared" si="34"/>
        <v>30.48</v>
      </c>
      <c r="AN123" s="3">
        <v>5.497787143782138</v>
      </c>
    </row>
    <row r="124" spans="1:40" ht="13.5" thickBot="1" x14ac:dyDescent="0.25">
      <c r="A124" s="5">
        <v>42569</v>
      </c>
      <c r="B124" s="3">
        <v>14</v>
      </c>
      <c r="C124" s="7" t="s">
        <v>359</v>
      </c>
      <c r="D124" s="6">
        <v>0.37916666666666665</v>
      </c>
      <c r="E124" s="13">
        <v>9</v>
      </c>
      <c r="F124" s="13">
        <f t="shared" si="22"/>
        <v>67</v>
      </c>
      <c r="G124" s="3" t="s">
        <v>4</v>
      </c>
      <c r="H124" s="3" t="s">
        <v>4</v>
      </c>
      <c r="I124" s="3">
        <v>26.6</v>
      </c>
      <c r="J124" t="str">
        <f t="shared" si="23"/>
        <v>.</v>
      </c>
      <c r="K124" t="str">
        <f t="shared" si="24"/>
        <v>.</v>
      </c>
      <c r="L124" t="str">
        <f t="shared" si="36"/>
        <v>.</v>
      </c>
      <c r="M124" s="3">
        <v>315</v>
      </c>
      <c r="N124" t="str">
        <f>IF(B124=B123, N123, IF(M124=".",".",IF(M124&lt;22.5,"N",IF(M124&lt;67.5,"NE",IF(M124&lt;112.5,"E",IF(M124&lt;157.5,"SE",IF(M124&lt;202.5,"S",IF(M124&lt;247.5,"SW",IF(M124&lt;292.5,"W",IF(M124&lt;337.5,"NW","N"))))))))))</f>
        <v>NE</v>
      </c>
      <c r="O124" t="str">
        <f t="shared" si="25"/>
        <v>.</v>
      </c>
      <c r="P124" t="str">
        <f t="shared" si="38"/>
        <v>.</v>
      </c>
      <c r="Q124" s="8">
        <f t="shared" si="40"/>
        <v>0</v>
      </c>
      <c r="R124" s="8">
        <f t="shared" si="41"/>
        <v>0</v>
      </c>
      <c r="S124" s="8">
        <v>0</v>
      </c>
      <c r="T124" s="8" t="s">
        <v>4</v>
      </c>
      <c r="U124" s="8" t="str">
        <f t="shared" si="37"/>
        <v>.</v>
      </c>
      <c r="V124" s="3" t="s">
        <v>56</v>
      </c>
      <c r="W124" s="3">
        <v>0</v>
      </c>
      <c r="X124" s="3" t="s">
        <v>57</v>
      </c>
      <c r="Y124" s="14">
        <v>2</v>
      </c>
      <c r="Z124" s="14">
        <v>1</v>
      </c>
      <c r="AA124" s="14">
        <v>0</v>
      </c>
      <c r="AB124" s="14">
        <f t="shared" si="39"/>
        <v>0</v>
      </c>
      <c r="AC124" s="3" t="s">
        <v>266</v>
      </c>
      <c r="AD124" s="9">
        <v>1</v>
      </c>
      <c r="AE124">
        <f t="shared" si="28"/>
        <v>0</v>
      </c>
      <c r="AF124">
        <f t="shared" si="29"/>
        <v>0</v>
      </c>
      <c r="AG124">
        <f t="shared" si="35"/>
        <v>1</v>
      </c>
      <c r="AH124">
        <f t="shared" si="30"/>
        <v>0</v>
      </c>
      <c r="AI124">
        <f t="shared" si="31"/>
        <v>-70.710678118654769</v>
      </c>
      <c r="AJ124">
        <f t="shared" si="32"/>
        <v>70.710678118654741</v>
      </c>
      <c r="AK124">
        <f t="shared" si="33"/>
        <v>0</v>
      </c>
      <c r="AL124" s="3">
        <v>100</v>
      </c>
      <c r="AM124" s="14">
        <f t="shared" si="34"/>
        <v>30.48</v>
      </c>
      <c r="AN124" s="3">
        <v>5.497787143782138</v>
      </c>
    </row>
    <row r="125" spans="1:40" ht="13.5" thickBot="1" x14ac:dyDescent="0.25">
      <c r="A125" s="5">
        <v>42569</v>
      </c>
      <c r="B125" s="3">
        <v>14</v>
      </c>
      <c r="C125" s="7" t="s">
        <v>359</v>
      </c>
      <c r="D125" s="6">
        <v>0.42152777777777778</v>
      </c>
      <c r="E125" s="13">
        <v>10</v>
      </c>
      <c r="F125" s="13">
        <f t="shared" si="22"/>
        <v>128.00000000000003</v>
      </c>
      <c r="G125" s="3" t="s">
        <v>4</v>
      </c>
      <c r="H125" s="3" t="s">
        <v>4</v>
      </c>
      <c r="I125" s="3">
        <v>25.2</v>
      </c>
      <c r="J125" t="str">
        <f t="shared" si="23"/>
        <v>.</v>
      </c>
      <c r="K125" t="str">
        <f t="shared" si="24"/>
        <v>.</v>
      </c>
      <c r="L125" t="str">
        <f t="shared" si="36"/>
        <v>.</v>
      </c>
      <c r="M125" s="3">
        <v>315</v>
      </c>
      <c r="N125" t="str">
        <f>IF(B125=B125, N124, IF(M125=".",".",IF(M125&lt;22.5,"N",IF(M125&lt;67.5,"NE",IF(M125&lt;112.5,"E",IF(M125&lt;157.5,"SE",IF(M125&lt;202.5,"S",IF(M125&lt;247.5,"SW",IF(M125&lt;292.5,"W",IF(M125&lt;337.5,"NW","N"))))))))))</f>
        <v>NE</v>
      </c>
      <c r="O125" t="str">
        <f t="shared" si="25"/>
        <v>.</v>
      </c>
      <c r="P125" t="str">
        <f t="shared" si="38"/>
        <v>.</v>
      </c>
      <c r="Q125" s="8">
        <f t="shared" si="40"/>
        <v>0</v>
      </c>
      <c r="R125" s="8">
        <f t="shared" si="41"/>
        <v>0</v>
      </c>
      <c r="S125" s="8">
        <v>0</v>
      </c>
      <c r="T125" s="8" t="s">
        <v>4</v>
      </c>
      <c r="U125" s="8" t="str">
        <f t="shared" si="37"/>
        <v>.</v>
      </c>
      <c r="V125" s="3" t="s">
        <v>8</v>
      </c>
      <c r="W125" s="3">
        <v>1</v>
      </c>
      <c r="X125" s="3" t="s">
        <v>64</v>
      </c>
      <c r="Y125" s="14">
        <v>2</v>
      </c>
      <c r="Z125" s="14">
        <v>1</v>
      </c>
      <c r="AA125" s="14">
        <v>0</v>
      </c>
      <c r="AB125" s="14">
        <f t="shared" si="39"/>
        <v>0</v>
      </c>
      <c r="AC125" s="3" t="s">
        <v>266</v>
      </c>
      <c r="AD125" s="9">
        <v>1</v>
      </c>
      <c r="AE125">
        <f t="shared" si="28"/>
        <v>0</v>
      </c>
      <c r="AF125">
        <f t="shared" si="29"/>
        <v>0</v>
      </c>
      <c r="AG125">
        <f t="shared" si="35"/>
        <v>1</v>
      </c>
      <c r="AH125">
        <f t="shared" si="30"/>
        <v>0</v>
      </c>
      <c r="AI125">
        <f t="shared" si="31"/>
        <v>-70.710678118654769</v>
      </c>
      <c r="AJ125">
        <f t="shared" si="32"/>
        <v>70.710678118654741</v>
      </c>
      <c r="AK125">
        <f t="shared" si="33"/>
        <v>0</v>
      </c>
      <c r="AL125" s="3">
        <v>100</v>
      </c>
      <c r="AM125" s="14">
        <f t="shared" si="34"/>
        <v>30.48</v>
      </c>
      <c r="AN125" s="3">
        <v>5.497787143782138</v>
      </c>
    </row>
    <row r="126" spans="1:40" ht="13.5" thickBot="1" x14ac:dyDescent="0.25">
      <c r="A126" s="5">
        <v>42569</v>
      </c>
      <c r="B126" s="3">
        <v>14</v>
      </c>
      <c r="C126" s="7" t="s">
        <v>359</v>
      </c>
      <c r="D126" s="6">
        <v>0.46319444444444446</v>
      </c>
      <c r="E126" s="13">
        <v>11</v>
      </c>
      <c r="F126" s="13">
        <f t="shared" si="22"/>
        <v>188.00000000000006</v>
      </c>
      <c r="G126" s="3" t="s">
        <v>4</v>
      </c>
      <c r="H126" s="3" t="s">
        <v>4</v>
      </c>
      <c r="I126" s="3">
        <v>32.200000000000003</v>
      </c>
      <c r="J126" t="str">
        <f t="shared" si="23"/>
        <v>.</v>
      </c>
      <c r="K126" t="str">
        <f t="shared" si="24"/>
        <v>.</v>
      </c>
      <c r="L126" t="str">
        <f t="shared" si="36"/>
        <v>.</v>
      </c>
      <c r="M126" s="3">
        <v>315</v>
      </c>
      <c r="N126" t="str">
        <f>IF(B126=B125, N125, IF(M126=".",".",IF(M126&lt;22.5,"N",IF(M126&lt;67.5,"NE",IF(M126&lt;112.5,"E",IF(M126&lt;157.5,"SE",IF(M126&lt;202.5,"S",IF(M126&lt;247.5,"SW",IF(M126&lt;292.5,"W",IF(M126&lt;337.5,"NW","N"))))))))))</f>
        <v>NE</v>
      </c>
      <c r="O126" t="str">
        <f t="shared" si="25"/>
        <v>.</v>
      </c>
      <c r="P126" t="str">
        <f t="shared" si="38"/>
        <v>.</v>
      </c>
      <c r="Q126" s="8">
        <f t="shared" si="40"/>
        <v>0</v>
      </c>
      <c r="R126" s="8">
        <f t="shared" si="41"/>
        <v>0</v>
      </c>
      <c r="S126" s="8">
        <v>0</v>
      </c>
      <c r="T126" s="8" t="s">
        <v>4</v>
      </c>
      <c r="U126" s="8" t="str">
        <f t="shared" si="37"/>
        <v>.</v>
      </c>
      <c r="V126" s="3" t="s">
        <v>7</v>
      </c>
      <c r="W126" s="3">
        <v>0</v>
      </c>
      <c r="X126" s="3" t="s">
        <v>97</v>
      </c>
      <c r="Y126" s="14">
        <v>2</v>
      </c>
      <c r="Z126" s="14">
        <v>1</v>
      </c>
      <c r="AA126" s="14">
        <v>0</v>
      </c>
      <c r="AB126" s="14">
        <f t="shared" si="39"/>
        <v>0</v>
      </c>
      <c r="AC126" s="3" t="s">
        <v>266</v>
      </c>
      <c r="AD126" s="9">
        <v>1</v>
      </c>
      <c r="AE126">
        <f t="shared" si="28"/>
        <v>0</v>
      </c>
      <c r="AF126">
        <f t="shared" si="29"/>
        <v>0</v>
      </c>
      <c r="AG126">
        <f t="shared" si="35"/>
        <v>1</v>
      </c>
      <c r="AH126">
        <f t="shared" si="30"/>
        <v>0</v>
      </c>
      <c r="AI126">
        <f t="shared" si="31"/>
        <v>-70.710678118654769</v>
      </c>
      <c r="AJ126">
        <f t="shared" si="32"/>
        <v>70.710678118654741</v>
      </c>
      <c r="AK126">
        <f t="shared" si="33"/>
        <v>0</v>
      </c>
      <c r="AL126" s="3">
        <v>100</v>
      </c>
      <c r="AM126" s="14">
        <f t="shared" si="34"/>
        <v>30.48</v>
      </c>
      <c r="AN126" s="3">
        <v>5.497787143782138</v>
      </c>
    </row>
    <row r="127" spans="1:40" ht="13.5" thickBot="1" x14ac:dyDescent="0.25">
      <c r="A127" s="5">
        <v>42569</v>
      </c>
      <c r="B127" s="3">
        <v>14</v>
      </c>
      <c r="C127" s="7" t="s">
        <v>359</v>
      </c>
      <c r="D127" s="6">
        <v>0.51527777777777783</v>
      </c>
      <c r="E127" s="13">
        <v>12</v>
      </c>
      <c r="F127" s="13">
        <f t="shared" si="22"/>
        <v>263.00000000000011</v>
      </c>
      <c r="G127" s="3" t="s">
        <v>4</v>
      </c>
      <c r="H127" s="3" t="s">
        <v>4</v>
      </c>
      <c r="I127" s="3">
        <v>33</v>
      </c>
      <c r="J127" t="str">
        <f t="shared" si="23"/>
        <v>.</v>
      </c>
      <c r="K127" t="str">
        <f t="shared" si="24"/>
        <v>.</v>
      </c>
      <c r="L127" t="str">
        <f t="shared" si="36"/>
        <v>.</v>
      </c>
      <c r="M127" s="3">
        <v>315</v>
      </c>
      <c r="N127" t="str">
        <f>IF(B127=B127, N126, IF(M127=".",".",IF(M127&lt;22.5,"N",IF(M127&lt;67.5,"NE",IF(M127&lt;112.5,"E",IF(M127&lt;157.5,"SE",IF(M127&lt;202.5,"S",IF(M127&lt;247.5,"SW",IF(M127&lt;292.5,"W",IF(M127&lt;337.5,"NW","N"))))))))))</f>
        <v>NE</v>
      </c>
      <c r="O127" t="str">
        <f t="shared" si="25"/>
        <v>.</v>
      </c>
      <c r="P127" t="str">
        <f t="shared" si="38"/>
        <v>.</v>
      </c>
      <c r="Q127" s="8">
        <f t="shared" si="40"/>
        <v>0</v>
      </c>
      <c r="R127" s="8">
        <f t="shared" si="41"/>
        <v>0</v>
      </c>
      <c r="S127" s="8">
        <v>0</v>
      </c>
      <c r="T127" s="8" t="s">
        <v>4</v>
      </c>
      <c r="U127" s="8" t="str">
        <f t="shared" si="37"/>
        <v>.</v>
      </c>
      <c r="V127" s="3" t="s">
        <v>7</v>
      </c>
      <c r="W127" s="3">
        <v>0.1</v>
      </c>
      <c r="X127" s="3" t="s">
        <v>104</v>
      </c>
      <c r="Y127" s="14">
        <v>2</v>
      </c>
      <c r="Z127" s="14">
        <v>1</v>
      </c>
      <c r="AA127" s="14">
        <v>0</v>
      </c>
      <c r="AB127" s="14">
        <f t="shared" si="39"/>
        <v>0</v>
      </c>
      <c r="AC127" s="3" t="s">
        <v>266</v>
      </c>
      <c r="AD127" s="9">
        <v>1</v>
      </c>
      <c r="AE127">
        <f t="shared" si="28"/>
        <v>0</v>
      </c>
      <c r="AF127">
        <f t="shared" si="29"/>
        <v>0</v>
      </c>
      <c r="AG127">
        <f t="shared" si="35"/>
        <v>1</v>
      </c>
      <c r="AH127">
        <f t="shared" si="30"/>
        <v>0</v>
      </c>
      <c r="AI127">
        <f t="shared" si="31"/>
        <v>-70.710678118654769</v>
      </c>
      <c r="AJ127">
        <f t="shared" si="32"/>
        <v>70.710678118654741</v>
      </c>
      <c r="AK127">
        <f t="shared" si="33"/>
        <v>0</v>
      </c>
      <c r="AL127" s="3">
        <v>100</v>
      </c>
      <c r="AM127" s="14">
        <f t="shared" si="34"/>
        <v>30.48</v>
      </c>
      <c r="AN127" s="3">
        <v>5.497787143782138</v>
      </c>
    </row>
    <row r="128" spans="1:40" ht="13.5" thickBot="1" x14ac:dyDescent="0.25">
      <c r="A128" s="5">
        <v>42569</v>
      </c>
      <c r="B128" s="3">
        <v>14</v>
      </c>
      <c r="C128" s="7" t="s">
        <v>359</v>
      </c>
      <c r="D128" s="6">
        <v>0.55486111111111114</v>
      </c>
      <c r="E128" s="13">
        <v>13</v>
      </c>
      <c r="F128" s="13">
        <f t="shared" si="22"/>
        <v>320.00000000000006</v>
      </c>
      <c r="G128" s="3" t="s">
        <v>4</v>
      </c>
      <c r="H128" s="3" t="s">
        <v>4</v>
      </c>
      <c r="I128" s="3">
        <v>34.4</v>
      </c>
      <c r="J128" t="str">
        <f t="shared" si="23"/>
        <v>.</v>
      </c>
      <c r="K128" t="str">
        <f t="shared" si="24"/>
        <v>.</v>
      </c>
      <c r="L128" t="str">
        <f t="shared" si="36"/>
        <v>.</v>
      </c>
      <c r="M128" s="3">
        <v>315</v>
      </c>
      <c r="N128" t="str">
        <f>IF(B128=B127, N127, IF(M128=".",".",IF(M128&lt;22.5,"N",IF(M128&lt;67.5,"NE",IF(M128&lt;112.5,"E",IF(M128&lt;157.5,"SE",IF(M128&lt;202.5,"S",IF(M128&lt;247.5,"SW",IF(M128&lt;292.5,"W",IF(M128&lt;337.5,"NW","N"))))))))))</f>
        <v>NE</v>
      </c>
      <c r="O128" t="str">
        <f t="shared" si="25"/>
        <v>.</v>
      </c>
      <c r="P128" t="str">
        <f t="shared" si="38"/>
        <v>.</v>
      </c>
      <c r="Q128" s="8">
        <f t="shared" si="40"/>
        <v>0</v>
      </c>
      <c r="R128" s="8">
        <f t="shared" si="41"/>
        <v>0</v>
      </c>
      <c r="S128" s="8">
        <v>0</v>
      </c>
      <c r="T128" s="8" t="s">
        <v>4</v>
      </c>
      <c r="U128" s="8" t="str">
        <f t="shared" si="37"/>
        <v>.</v>
      </c>
      <c r="V128" s="3" t="s">
        <v>7</v>
      </c>
      <c r="W128" s="3">
        <v>0</v>
      </c>
      <c r="X128" s="3" t="s">
        <v>198</v>
      </c>
      <c r="Y128" s="14">
        <v>2</v>
      </c>
      <c r="Z128" s="14">
        <v>1</v>
      </c>
      <c r="AA128" s="14">
        <v>0</v>
      </c>
      <c r="AB128" s="14">
        <f t="shared" si="39"/>
        <v>0</v>
      </c>
      <c r="AC128" s="3" t="s">
        <v>266</v>
      </c>
      <c r="AD128" s="9">
        <v>1</v>
      </c>
      <c r="AE128">
        <f t="shared" si="28"/>
        <v>0</v>
      </c>
      <c r="AF128">
        <f t="shared" si="29"/>
        <v>0</v>
      </c>
      <c r="AG128">
        <f t="shared" si="35"/>
        <v>1</v>
      </c>
      <c r="AH128">
        <f t="shared" si="30"/>
        <v>0</v>
      </c>
      <c r="AI128">
        <f t="shared" si="31"/>
        <v>-70.710678118654769</v>
      </c>
      <c r="AJ128">
        <f t="shared" si="32"/>
        <v>70.710678118654741</v>
      </c>
      <c r="AK128">
        <f t="shared" si="33"/>
        <v>0</v>
      </c>
      <c r="AL128" s="3">
        <v>100</v>
      </c>
      <c r="AM128" s="14">
        <f t="shared" si="34"/>
        <v>30.48</v>
      </c>
      <c r="AN128" s="3">
        <v>5.497787143782138</v>
      </c>
    </row>
    <row r="129" spans="1:40" ht="13.5" thickBot="1" x14ac:dyDescent="0.25">
      <c r="A129" s="5">
        <v>42569</v>
      </c>
      <c r="B129" s="3">
        <v>14</v>
      </c>
      <c r="C129" s="7" t="s">
        <v>359</v>
      </c>
      <c r="D129" s="6">
        <v>0.59097222222222223</v>
      </c>
      <c r="E129" s="13">
        <v>14</v>
      </c>
      <c r="F129" s="13">
        <f t="shared" si="22"/>
        <v>372</v>
      </c>
      <c r="G129" s="3" t="s">
        <v>4</v>
      </c>
      <c r="H129" s="3" t="s">
        <v>4</v>
      </c>
      <c r="I129" s="3">
        <v>35.200000000000003</v>
      </c>
      <c r="J129" t="str">
        <f t="shared" si="23"/>
        <v>.</v>
      </c>
      <c r="K129" t="str">
        <f t="shared" si="24"/>
        <v>.</v>
      </c>
      <c r="L129" t="str">
        <f t="shared" si="36"/>
        <v>.</v>
      </c>
      <c r="M129" s="3">
        <v>315</v>
      </c>
      <c r="N129" t="str">
        <f>IF(B129=B129, N128, IF(M129=".",".",IF(M129&lt;22.5,"N",IF(M129&lt;67.5,"NE",IF(M129&lt;112.5,"E",IF(M129&lt;157.5,"SE",IF(M129&lt;202.5,"S",IF(M129&lt;247.5,"SW",IF(M129&lt;292.5,"W",IF(M129&lt;337.5,"NW","N"))))))))))</f>
        <v>NE</v>
      </c>
      <c r="O129" t="str">
        <f t="shared" si="25"/>
        <v>.</v>
      </c>
      <c r="P129" t="str">
        <f t="shared" si="38"/>
        <v>.</v>
      </c>
      <c r="Q129" s="8">
        <f t="shared" si="40"/>
        <v>0</v>
      </c>
      <c r="R129" s="8">
        <f t="shared" si="41"/>
        <v>0</v>
      </c>
      <c r="S129" s="8">
        <v>0</v>
      </c>
      <c r="T129" s="8" t="s">
        <v>4</v>
      </c>
      <c r="U129" s="8" t="str">
        <f t="shared" si="37"/>
        <v>.</v>
      </c>
      <c r="V129" s="3" t="s">
        <v>7</v>
      </c>
      <c r="W129" s="3">
        <v>0</v>
      </c>
      <c r="X129" s="3" t="s">
        <v>203</v>
      </c>
      <c r="Y129" s="14">
        <v>2</v>
      </c>
      <c r="Z129" s="14">
        <v>1</v>
      </c>
      <c r="AA129" s="14">
        <v>0</v>
      </c>
      <c r="AB129" s="14">
        <f t="shared" si="39"/>
        <v>0</v>
      </c>
      <c r="AC129" s="3" t="s">
        <v>266</v>
      </c>
      <c r="AD129" s="9">
        <v>1</v>
      </c>
      <c r="AE129">
        <f t="shared" si="28"/>
        <v>0</v>
      </c>
      <c r="AF129">
        <f t="shared" si="29"/>
        <v>0</v>
      </c>
      <c r="AG129">
        <f t="shared" si="35"/>
        <v>1</v>
      </c>
      <c r="AH129">
        <f t="shared" si="30"/>
        <v>0</v>
      </c>
      <c r="AI129">
        <f t="shared" si="31"/>
        <v>-70.710678118654769</v>
      </c>
      <c r="AJ129">
        <f t="shared" si="32"/>
        <v>70.710678118654741</v>
      </c>
      <c r="AK129">
        <f t="shared" si="33"/>
        <v>0</v>
      </c>
      <c r="AL129" s="3">
        <v>100</v>
      </c>
      <c r="AM129" s="14">
        <f t="shared" si="34"/>
        <v>30.48</v>
      </c>
      <c r="AN129" s="3">
        <v>5.497787143782138</v>
      </c>
    </row>
    <row r="130" spans="1:40" ht="13.5" thickBot="1" x14ac:dyDescent="0.25">
      <c r="A130" s="5">
        <v>42569</v>
      </c>
      <c r="B130" s="3">
        <v>14</v>
      </c>
      <c r="C130" s="7" t="s">
        <v>359</v>
      </c>
      <c r="D130" s="6">
        <v>0.63263888888888886</v>
      </c>
      <c r="E130" s="13">
        <v>15</v>
      </c>
      <c r="F130" s="13">
        <f t="shared" ref="F130:F193" si="42">IF(B130=B129,((D130-D129)*1440)+F129,0)</f>
        <v>431.99999999999994</v>
      </c>
      <c r="G130" s="3" t="s">
        <v>4</v>
      </c>
      <c r="H130" s="3" t="s">
        <v>4</v>
      </c>
      <c r="I130" s="3">
        <v>35.6</v>
      </c>
      <c r="J130" t="str">
        <f t="shared" ref="J130:J193" si="43">IF(AH130=".",".",IF(AH130=0,".",ACOS(AF130/(AG130*AH130))))</f>
        <v>.</v>
      </c>
      <c r="K130" t="str">
        <f t="shared" ref="K130:K193" si="44">IF(J130=".",".",IF(AK130&lt;0,360-DEGREES(J130),DEGREES(J130)))</f>
        <v>.</v>
      </c>
      <c r="L130" t="str">
        <f t="shared" si="36"/>
        <v>.</v>
      </c>
      <c r="M130" s="3">
        <v>315</v>
      </c>
      <c r="N130" t="str">
        <f>IF(B130=B129, N129, IF(M130=".",".",IF(M130&lt;22.5,"N",IF(M130&lt;67.5,"NE",IF(M130&lt;112.5,"E",IF(M130&lt;157.5,"SE",IF(M130&lt;202.5,"S",IF(M130&lt;247.5,"SW",IF(M130&lt;292.5,"W",IF(M130&lt;337.5,"NW","N"))))))))))</f>
        <v>NE</v>
      </c>
      <c r="O130" t="str">
        <f t="shared" ref="O130:O193" si="45">IF(K130=".",".",IF(K130&lt;22.5,"N",IF(K130&lt;67.5,"NE",IF(K130&lt;112.5,"E",IF(K130&lt;157.5,"SE",IF(K130&lt;202.5,"S",IF(K130&lt;247.5,"SW",IF(K130&lt;292.5,"W",IF(K130&lt;337.5,"NW","N")))))))))</f>
        <v>.</v>
      </c>
      <c r="P130" t="str">
        <f t="shared" si="38"/>
        <v>.</v>
      </c>
      <c r="Q130" s="8">
        <f t="shared" si="40"/>
        <v>0</v>
      </c>
      <c r="R130" s="8">
        <f t="shared" ref="R130:R132" si="46">IF(AN130=".",".",IF(B130=B129,Q130+R129,0))</f>
        <v>0</v>
      </c>
      <c r="S130" s="8">
        <v>0</v>
      </c>
      <c r="T130" s="8" t="s">
        <v>4</v>
      </c>
      <c r="U130" s="8" t="str">
        <f t="shared" si="37"/>
        <v>.</v>
      </c>
      <c r="V130" s="3" t="s">
        <v>7</v>
      </c>
      <c r="W130" s="3">
        <v>0.6</v>
      </c>
      <c r="X130" s="3" t="s">
        <v>192</v>
      </c>
      <c r="Y130" s="14">
        <v>2</v>
      </c>
      <c r="Z130" s="14">
        <v>1</v>
      </c>
      <c r="AA130" s="14">
        <v>0</v>
      </c>
      <c r="AB130" s="14">
        <f t="shared" si="39"/>
        <v>0</v>
      </c>
      <c r="AC130" s="3" t="s">
        <v>266</v>
      </c>
      <c r="AD130" s="9">
        <v>1</v>
      </c>
      <c r="AE130">
        <f t="shared" ref="AE130:AE193" si="47">IF(AJ130=".",".",IF(AJ129=".",".",IF(B130=B129,AJ130-AJ129,".")))</f>
        <v>0</v>
      </c>
      <c r="AF130">
        <f t="shared" ref="AF130:AF193" si="48">IF(AE130=".",".", 0*AK130+1*AE130)</f>
        <v>0</v>
      </c>
      <c r="AG130">
        <f t="shared" si="35"/>
        <v>1</v>
      </c>
      <c r="AH130">
        <f t="shared" ref="AH130:AH193" si="49">IF(AG130=".",".",SQRT((AK130)^2+(AE130)^2))</f>
        <v>0</v>
      </c>
      <c r="AI130">
        <f t="shared" ref="AI130:AI193" si="50">IF(AN130=".",".",IF(M130&lt;90,AL130*SIN(AN130),IF(M130&lt;180,AL130*SIN(AN130),IF(M130&lt;270,AL130*SIN(AN130),AL130*SIN(AN130)))))</f>
        <v>-70.710678118654769</v>
      </c>
      <c r="AJ130">
        <f t="shared" ref="AJ130:AJ193" si="51">IF(AN130=".",".",IF(M130&lt;90,AL130*COS(AN130),IF(M130&lt;180,AL130*COS(AN130),IF(M130&lt;270,AL130*COS(AN130),AL130*COS(AN130)))))</f>
        <v>70.710678118654741</v>
      </c>
      <c r="AK130">
        <f t="shared" ref="AK130:AK193" si="52">IF(AI130=".",".",IF(AI129=".",".",IF(B130=B129,AI130-AI129,".")))</f>
        <v>0</v>
      </c>
      <c r="AL130" s="3">
        <v>100</v>
      </c>
      <c r="AM130" s="14">
        <f t="shared" ref="AM130:AM193" si="53">IF(AL130=".",".",AL130*0.3048)</f>
        <v>30.48</v>
      </c>
      <c r="AN130" s="3">
        <v>5.497787143782138</v>
      </c>
    </row>
    <row r="131" spans="1:40" ht="13.5" thickBot="1" x14ac:dyDescent="0.25">
      <c r="A131" s="5">
        <v>42569</v>
      </c>
      <c r="B131" s="3">
        <v>14</v>
      </c>
      <c r="C131" s="7" t="s">
        <v>359</v>
      </c>
      <c r="D131" s="6">
        <v>0.67291666666666661</v>
      </c>
      <c r="E131" s="13">
        <v>16</v>
      </c>
      <c r="F131" s="13">
        <f t="shared" si="42"/>
        <v>489.99999999999989</v>
      </c>
      <c r="G131" s="3" t="s">
        <v>4</v>
      </c>
      <c r="H131" s="3" t="s">
        <v>4</v>
      </c>
      <c r="I131" s="3" t="s">
        <v>4</v>
      </c>
      <c r="J131" t="str">
        <f t="shared" si="43"/>
        <v>.</v>
      </c>
      <c r="K131" t="str">
        <f t="shared" si="44"/>
        <v>.</v>
      </c>
      <c r="L131" t="str">
        <f t="shared" si="36"/>
        <v>.</v>
      </c>
      <c r="M131" s="3" t="s">
        <v>4</v>
      </c>
      <c r="N131" t="str">
        <f>IF(B131=B131, N130, IF(M131=".",".",IF(M131&lt;22.5,"N",IF(M131&lt;67.5,"NE",IF(M131&lt;112.5,"E",IF(M131&lt;157.5,"SE",IF(M131&lt;202.5,"S",IF(M131&lt;247.5,"SW",IF(M131&lt;292.5,"W",IF(M131&lt;337.5,"NW","N"))))))))))</f>
        <v>NE</v>
      </c>
      <c r="O131" t="str">
        <f t="shared" si="45"/>
        <v>.</v>
      </c>
      <c r="P131" t="str">
        <f t="shared" si="38"/>
        <v>.</v>
      </c>
      <c r="Q131" s="8" t="str">
        <f t="shared" si="40"/>
        <v>.</v>
      </c>
      <c r="R131" s="8" t="str">
        <f t="shared" si="46"/>
        <v>.</v>
      </c>
      <c r="S131" s="8" t="s">
        <v>4</v>
      </c>
      <c r="T131" s="8" t="s">
        <v>4</v>
      </c>
      <c r="U131" s="8" t="str">
        <f t="shared" si="37"/>
        <v>.</v>
      </c>
      <c r="V131" s="3" t="s">
        <v>4</v>
      </c>
      <c r="W131" s="3" t="s">
        <v>4</v>
      </c>
      <c r="X131" s="3" t="s">
        <v>146</v>
      </c>
      <c r="Y131" s="14" t="s">
        <v>4</v>
      </c>
      <c r="Z131" s="14" t="s">
        <v>4</v>
      </c>
      <c r="AA131" s="14" t="s">
        <v>4</v>
      </c>
      <c r="AB131" s="14" t="str">
        <f t="shared" si="39"/>
        <v>.</v>
      </c>
      <c r="AC131" s="3" t="s">
        <v>266</v>
      </c>
      <c r="AD131" s="9">
        <v>1</v>
      </c>
      <c r="AE131" t="str">
        <f t="shared" si="47"/>
        <v>.</v>
      </c>
      <c r="AF131" t="str">
        <f t="shared" si="48"/>
        <v>.</v>
      </c>
      <c r="AG131" t="str">
        <f t="shared" ref="AG131:AG194" si="54">IF(AF131=".",".",1)</f>
        <v>.</v>
      </c>
      <c r="AH131" t="str">
        <f t="shared" si="49"/>
        <v>.</v>
      </c>
      <c r="AI131" t="str">
        <f t="shared" si="50"/>
        <v>.</v>
      </c>
      <c r="AJ131" t="str">
        <f t="shared" si="51"/>
        <v>.</v>
      </c>
      <c r="AK131" t="str">
        <f t="shared" si="52"/>
        <v>.</v>
      </c>
      <c r="AL131" s="3" t="s">
        <v>4</v>
      </c>
      <c r="AM131" s="14" t="str">
        <f t="shared" si="53"/>
        <v>.</v>
      </c>
      <c r="AN131" s="3" t="s">
        <v>4</v>
      </c>
    </row>
    <row r="132" spans="1:40" ht="13.5" thickBot="1" x14ac:dyDescent="0.25">
      <c r="A132" s="5">
        <v>42569</v>
      </c>
      <c r="B132" s="3">
        <v>14</v>
      </c>
      <c r="C132" s="7" t="s">
        <v>359</v>
      </c>
      <c r="D132" s="6">
        <v>0.71666666666666667</v>
      </c>
      <c r="E132" s="13">
        <v>17</v>
      </c>
      <c r="F132" s="13">
        <f t="shared" si="42"/>
        <v>553</v>
      </c>
      <c r="G132" s="3" t="s">
        <v>4</v>
      </c>
      <c r="H132" s="3" t="s">
        <v>4</v>
      </c>
      <c r="I132" s="3" t="s">
        <v>4</v>
      </c>
      <c r="J132" t="str">
        <f t="shared" si="43"/>
        <v>.</v>
      </c>
      <c r="K132" t="str">
        <f t="shared" si="44"/>
        <v>.</v>
      </c>
      <c r="L132" t="str">
        <f t="shared" si="36"/>
        <v>.</v>
      </c>
      <c r="M132" s="3" t="s">
        <v>4</v>
      </c>
      <c r="N132" t="str">
        <f>IF(B132=B131, N131, IF(M132=".",".",IF(M132&lt;22.5,"N",IF(M132&lt;67.5,"NE",IF(M132&lt;112.5,"E",IF(M132&lt;157.5,"SE",IF(M132&lt;202.5,"S",IF(M132&lt;247.5,"SW",IF(M132&lt;292.5,"W",IF(M132&lt;337.5,"NW","N"))))))))))</f>
        <v>NE</v>
      </c>
      <c r="O132" t="str">
        <f t="shared" si="45"/>
        <v>.</v>
      </c>
      <c r="P132" t="str">
        <f t="shared" si="38"/>
        <v>.</v>
      </c>
      <c r="Q132" s="8" t="str">
        <f t="shared" si="40"/>
        <v>.</v>
      </c>
      <c r="R132" s="8" t="str">
        <f t="shared" si="46"/>
        <v>.</v>
      </c>
      <c r="S132" s="8" t="s">
        <v>4</v>
      </c>
      <c r="T132" s="8" t="s">
        <v>4</v>
      </c>
      <c r="U132" s="8" t="str">
        <f t="shared" si="37"/>
        <v>.</v>
      </c>
      <c r="V132" s="3" t="s">
        <v>4</v>
      </c>
      <c r="W132" s="3" t="s">
        <v>4</v>
      </c>
      <c r="X132" s="3" t="s">
        <v>146</v>
      </c>
      <c r="Y132" s="14" t="s">
        <v>4</v>
      </c>
      <c r="Z132" s="14" t="s">
        <v>4</v>
      </c>
      <c r="AA132" s="14" t="s">
        <v>4</v>
      </c>
      <c r="AB132" s="14" t="str">
        <f t="shared" si="39"/>
        <v>.</v>
      </c>
      <c r="AC132" s="3" t="s">
        <v>266</v>
      </c>
      <c r="AD132" s="9">
        <v>1</v>
      </c>
      <c r="AE132" t="str">
        <f t="shared" si="47"/>
        <v>.</v>
      </c>
      <c r="AF132" t="str">
        <f t="shared" si="48"/>
        <v>.</v>
      </c>
      <c r="AG132" t="str">
        <f t="shared" si="54"/>
        <v>.</v>
      </c>
      <c r="AH132" t="str">
        <f t="shared" si="49"/>
        <v>.</v>
      </c>
      <c r="AI132" t="str">
        <f t="shared" si="50"/>
        <v>.</v>
      </c>
      <c r="AJ132" t="str">
        <f t="shared" si="51"/>
        <v>.</v>
      </c>
      <c r="AK132" t="str">
        <f t="shared" si="52"/>
        <v>.</v>
      </c>
      <c r="AL132" s="3" t="s">
        <v>4</v>
      </c>
      <c r="AM132" s="14" t="str">
        <f t="shared" si="53"/>
        <v>.</v>
      </c>
      <c r="AN132" s="3" t="s">
        <v>4</v>
      </c>
    </row>
    <row r="133" spans="1:40" ht="13.5" thickBot="1" x14ac:dyDescent="0.25">
      <c r="A133" s="5">
        <v>42569</v>
      </c>
      <c r="B133" s="3">
        <v>14</v>
      </c>
      <c r="C133" s="7" t="s">
        <v>359</v>
      </c>
      <c r="D133" s="6">
        <v>0.75763888888888886</v>
      </c>
      <c r="E133" s="13">
        <v>18</v>
      </c>
      <c r="F133" s="13">
        <f t="shared" si="42"/>
        <v>612</v>
      </c>
      <c r="G133" s="3" t="s">
        <v>4</v>
      </c>
      <c r="H133" s="3" t="s">
        <v>4</v>
      </c>
      <c r="I133" s="3">
        <v>31.1</v>
      </c>
      <c r="J133" t="str">
        <f t="shared" si="43"/>
        <v>.</v>
      </c>
      <c r="K133" t="str">
        <f t="shared" si="44"/>
        <v>.</v>
      </c>
      <c r="L133" t="str">
        <f t="shared" ref="L133:L196" si="55">IF(K133=".",".",IF(K133-K132&gt;180,(K133-K132)-360,IF(K133-K132&lt;-180,-360-(K133-K132),IF(K133-K132&gt;180,360-(K133-K132),K133-K132))))</f>
        <v>.</v>
      </c>
      <c r="M133" s="3">
        <v>315</v>
      </c>
      <c r="N133" t="str">
        <f>IF(B133=B133, N132, IF(M133=".",".",IF(M133&lt;22.5,"N",IF(M133&lt;67.5,"NE",IF(M133&lt;112.5,"E",IF(M133&lt;157.5,"SE",IF(M133&lt;202.5,"S",IF(M133&lt;247.5,"SW",IF(M133&lt;292.5,"W",IF(M133&lt;337.5,"NW","N"))))))))))</f>
        <v>NE</v>
      </c>
      <c r="O133" t="str">
        <f t="shared" si="45"/>
        <v>.</v>
      </c>
      <c r="P133" t="str">
        <f t="shared" si="38"/>
        <v>.</v>
      </c>
      <c r="Q133" s="8">
        <v>0</v>
      </c>
      <c r="R133" s="8">
        <v>0</v>
      </c>
      <c r="S133" s="8">
        <v>0</v>
      </c>
      <c r="T133" s="8">
        <f>SQRT((AJ133-AJ123)^2+(AI133-AI123)^2)</f>
        <v>0</v>
      </c>
      <c r="U133" s="8">
        <f t="shared" ref="U133:U196" si="56">IF(T133=".",".",IF(T133=0,0,R133/T133))</f>
        <v>0</v>
      </c>
      <c r="V133" s="3" t="s">
        <v>7</v>
      </c>
      <c r="W133" s="3">
        <v>1.3</v>
      </c>
      <c r="X133" s="3" t="s">
        <v>46</v>
      </c>
      <c r="Y133" s="14">
        <v>2</v>
      </c>
      <c r="Z133" s="14">
        <v>1</v>
      </c>
      <c r="AA133" s="14">
        <v>0</v>
      </c>
      <c r="AB133" s="14">
        <f t="shared" si="39"/>
        <v>0</v>
      </c>
      <c r="AC133" s="3" t="s">
        <v>266</v>
      </c>
      <c r="AD133" s="9">
        <v>1</v>
      </c>
      <c r="AE133" t="str">
        <f t="shared" si="47"/>
        <v>.</v>
      </c>
      <c r="AF133" t="str">
        <f t="shared" si="48"/>
        <v>.</v>
      </c>
      <c r="AG133" t="str">
        <f t="shared" si="54"/>
        <v>.</v>
      </c>
      <c r="AH133" t="str">
        <f t="shared" si="49"/>
        <v>.</v>
      </c>
      <c r="AI133">
        <f t="shared" si="50"/>
        <v>-70.710678118654769</v>
      </c>
      <c r="AJ133">
        <f t="shared" si="51"/>
        <v>70.710678118654741</v>
      </c>
      <c r="AK133" t="str">
        <f t="shared" si="52"/>
        <v>.</v>
      </c>
      <c r="AL133" s="3">
        <v>100</v>
      </c>
      <c r="AM133" s="14">
        <f t="shared" si="53"/>
        <v>30.48</v>
      </c>
      <c r="AN133" s="3">
        <v>5.497787143782138</v>
      </c>
    </row>
    <row r="134" spans="1:40" ht="13.5" thickBot="1" x14ac:dyDescent="0.25">
      <c r="A134" s="5">
        <v>42570</v>
      </c>
      <c r="B134" s="3">
        <v>9</v>
      </c>
      <c r="C134" s="7" t="s">
        <v>358</v>
      </c>
      <c r="D134" s="6">
        <v>0.34166666666666662</v>
      </c>
      <c r="E134" s="13">
        <v>8</v>
      </c>
      <c r="F134" s="13">
        <f t="shared" si="42"/>
        <v>0</v>
      </c>
      <c r="G134" s="3">
        <v>23.6</v>
      </c>
      <c r="H134" s="3" t="s">
        <v>365</v>
      </c>
      <c r="I134" s="3">
        <v>24.8</v>
      </c>
      <c r="J134" t="str">
        <f t="shared" si="43"/>
        <v>.</v>
      </c>
      <c r="K134" t="str">
        <f t="shared" si="44"/>
        <v>.</v>
      </c>
      <c r="L134" t="str">
        <f t="shared" si="55"/>
        <v>.</v>
      </c>
      <c r="M134" s="3">
        <v>54</v>
      </c>
      <c r="N134" t="str">
        <f>IF(B134=B133, N133, IF(M134=".",".",IF(M134&lt;22.5,"N",IF(M134&lt;67.5,"NE",IF(M134&lt;112.5,"E",IF(M134&lt;157.5,"SE",IF(M134&lt;202.5,"S",IF(M134&lt;247.5,"SW",IF(M134&lt;292.5,"W",IF(M134&lt;337.5,"NW","N"))))))))))</f>
        <v>NE</v>
      </c>
      <c r="O134" t="str">
        <f t="shared" si="45"/>
        <v>.</v>
      </c>
      <c r="P134" t="str">
        <f t="shared" si="38"/>
        <v>.</v>
      </c>
      <c r="Q134" s="8">
        <f t="shared" ref="Q134:Q197" si="57">IF(AN134=".",".",IF(B134=B133,SQRT((AI134-AI133)^2+(AJ134-AJ133)^2),0))</f>
        <v>0</v>
      </c>
      <c r="R134" s="8">
        <f t="shared" ref="R134:R197" si="58">IF(AN134=".",".",IF(B134=B133,Q134+R133,0))</f>
        <v>0</v>
      </c>
      <c r="S134" s="8">
        <v>1</v>
      </c>
      <c r="T134" s="8" t="s">
        <v>4</v>
      </c>
      <c r="U134" s="8" t="str">
        <f t="shared" si="56"/>
        <v>.</v>
      </c>
      <c r="V134" s="3" t="s">
        <v>128</v>
      </c>
      <c r="W134" s="3">
        <v>2.5</v>
      </c>
      <c r="X134" s="3" t="s">
        <v>48</v>
      </c>
      <c r="Y134" s="14">
        <v>2</v>
      </c>
      <c r="Z134" s="14">
        <v>1</v>
      </c>
      <c r="AA134" s="14">
        <v>0</v>
      </c>
      <c r="AB134" s="14">
        <f t="shared" si="39"/>
        <v>0</v>
      </c>
      <c r="AC134" s="3" t="s">
        <v>267</v>
      </c>
      <c r="AD134" s="9">
        <v>0</v>
      </c>
      <c r="AE134" t="str">
        <f t="shared" si="47"/>
        <v>.</v>
      </c>
      <c r="AF134" t="str">
        <f t="shared" si="48"/>
        <v>.</v>
      </c>
      <c r="AG134" t="str">
        <f t="shared" si="54"/>
        <v>.</v>
      </c>
      <c r="AH134" t="str">
        <f t="shared" si="49"/>
        <v>.</v>
      </c>
      <c r="AI134">
        <f t="shared" si="50"/>
        <v>80.901699437494742</v>
      </c>
      <c r="AJ134">
        <f t="shared" si="51"/>
        <v>58.778525229247315</v>
      </c>
      <c r="AK134" t="str">
        <f t="shared" si="52"/>
        <v>.</v>
      </c>
      <c r="AL134" s="3">
        <v>100</v>
      </c>
      <c r="AM134" s="14">
        <f t="shared" si="53"/>
        <v>30.48</v>
      </c>
      <c r="AN134" s="3">
        <v>0.94247779607693793</v>
      </c>
    </row>
    <row r="135" spans="1:40" ht="13.5" thickBot="1" x14ac:dyDescent="0.25">
      <c r="A135" s="5">
        <v>42570</v>
      </c>
      <c r="B135" s="3">
        <v>9</v>
      </c>
      <c r="C135" s="7" t="s">
        <v>358</v>
      </c>
      <c r="D135" s="6">
        <v>0.37986111111111115</v>
      </c>
      <c r="E135" s="13">
        <v>9</v>
      </c>
      <c r="F135" s="13">
        <f t="shared" si="42"/>
        <v>55.000000000000128</v>
      </c>
      <c r="G135" s="3">
        <v>34.200000000000003</v>
      </c>
      <c r="H135" s="3" t="s">
        <v>365</v>
      </c>
      <c r="I135" s="3">
        <v>27.6</v>
      </c>
      <c r="J135">
        <f t="shared" si="43"/>
        <v>0.11890661832342286</v>
      </c>
      <c r="K135">
        <f t="shared" si="44"/>
        <v>353.18715261389491</v>
      </c>
      <c r="L135">
        <f>K135-MOD(M134+180,360)</f>
        <v>119.18715261389491</v>
      </c>
      <c r="M135" s="3">
        <v>53</v>
      </c>
      <c r="N135" t="str">
        <f>IF(B135=B135, N134, IF(M135=".",".",IF(M135&lt;22.5,"N",IF(M135&lt;67.5,"NE",IF(M135&lt;112.5,"E",IF(M135&lt;157.5,"SE",IF(M135&lt;202.5,"S",IF(M135&lt;247.5,"SW",IF(M135&lt;292.5,"W",IF(M135&lt;337.5,"NW","N"))))))))))</f>
        <v>NE</v>
      </c>
      <c r="O135" t="str">
        <f t="shared" si="45"/>
        <v>N</v>
      </c>
      <c r="P135">
        <f t="shared" ref="P135:P198" si="59">IF(O135=".",".",IF(O135="N", 1, IF( O135 ="NE", 2, IF(O135="E",3,IF(O135="SE",4,IF(O135="S",5,IF(O135="SW",6,IF(O135="W",7,8))))))))</f>
        <v>1</v>
      </c>
      <c r="Q135" s="8">
        <f t="shared" si="57"/>
        <v>2.0190487465380835</v>
      </c>
      <c r="R135" s="8">
        <f t="shared" si="58"/>
        <v>2.0190487465380835</v>
      </c>
      <c r="S135" s="8">
        <v>1</v>
      </c>
      <c r="T135" s="8" t="s">
        <v>4</v>
      </c>
      <c r="U135" s="8" t="str">
        <f t="shared" si="56"/>
        <v>.</v>
      </c>
      <c r="V135" s="3" t="s">
        <v>33</v>
      </c>
      <c r="W135" s="3">
        <v>0.5</v>
      </c>
      <c r="X135" s="3" t="s">
        <v>4</v>
      </c>
      <c r="Y135" s="14">
        <v>2</v>
      </c>
      <c r="Z135" s="14">
        <v>1</v>
      </c>
      <c r="AA135" s="14">
        <v>0</v>
      </c>
      <c r="AB135" s="14">
        <f t="shared" si="39"/>
        <v>0</v>
      </c>
      <c r="AC135" s="3" t="s">
        <v>267</v>
      </c>
      <c r="AD135" s="9">
        <v>0</v>
      </c>
      <c r="AE135">
        <f t="shared" si="47"/>
        <v>2.0047921091095731</v>
      </c>
      <c r="AF135">
        <f t="shared" si="48"/>
        <v>2.0047921091095731</v>
      </c>
      <c r="AG135">
        <f t="shared" si="54"/>
        <v>1</v>
      </c>
      <c r="AH135">
        <f t="shared" si="49"/>
        <v>2.0190487465380835</v>
      </c>
      <c r="AI135">
        <f t="shared" si="50"/>
        <v>80.662186514776579</v>
      </c>
      <c r="AJ135">
        <f t="shared" si="51"/>
        <v>60.783317338356888</v>
      </c>
      <c r="AK135">
        <f t="shared" si="52"/>
        <v>-0.23951292271816271</v>
      </c>
      <c r="AL135" s="3">
        <v>101</v>
      </c>
      <c r="AM135" s="14">
        <f t="shared" si="53"/>
        <v>30.784800000000001</v>
      </c>
      <c r="AN135" s="3">
        <v>0.92502450355699462</v>
      </c>
    </row>
    <row r="136" spans="1:40" ht="13.5" thickBot="1" x14ac:dyDescent="0.25">
      <c r="A136" s="5">
        <v>42570</v>
      </c>
      <c r="B136" s="3">
        <v>9</v>
      </c>
      <c r="C136" s="7" t="s">
        <v>358</v>
      </c>
      <c r="D136" s="6">
        <v>0.42152777777777778</v>
      </c>
      <c r="E136" s="13">
        <v>10</v>
      </c>
      <c r="F136" s="13">
        <f t="shared" si="42"/>
        <v>115.00000000000007</v>
      </c>
      <c r="G136" s="3">
        <v>39.5</v>
      </c>
      <c r="H136" s="3" t="s">
        <v>365</v>
      </c>
      <c r="I136" s="3">
        <v>29.5</v>
      </c>
      <c r="J136">
        <f t="shared" si="43"/>
        <v>0.92502450355699239</v>
      </c>
      <c r="K136">
        <f t="shared" si="44"/>
        <v>52.999999999999872</v>
      </c>
      <c r="L136">
        <f t="shared" si="55"/>
        <v>-59.812847386104977</v>
      </c>
      <c r="M136" s="3">
        <v>53</v>
      </c>
      <c r="N136" t="str">
        <f>IF(B136=B135, N135, IF(M136=".",".",IF(M136&lt;22.5,"N",IF(M136&lt;67.5,"NE",IF(M136&lt;112.5,"E",IF(M136&lt;157.5,"SE",IF(M136&lt;202.5,"S",IF(M136&lt;247.5,"SW",IF(M136&lt;292.5,"W",IF(M136&lt;337.5,"NW","N"))))))))))</f>
        <v>NE</v>
      </c>
      <c r="O136" t="str">
        <f t="shared" si="45"/>
        <v>NE</v>
      </c>
      <c r="P136">
        <f t="shared" si="59"/>
        <v>2</v>
      </c>
      <c r="Q136" s="8">
        <f t="shared" si="57"/>
        <v>1.9999999999999978</v>
      </c>
      <c r="R136" s="8">
        <f t="shared" si="58"/>
        <v>4.0190487465380809</v>
      </c>
      <c r="S136" s="8">
        <v>1</v>
      </c>
      <c r="T136" s="8" t="s">
        <v>4</v>
      </c>
      <c r="U136" s="8" t="str">
        <f t="shared" si="56"/>
        <v>.</v>
      </c>
      <c r="V136" s="3" t="s">
        <v>6</v>
      </c>
      <c r="W136" s="3">
        <v>0.8</v>
      </c>
      <c r="X136" s="3" t="s">
        <v>4</v>
      </c>
      <c r="Y136" s="14">
        <v>2</v>
      </c>
      <c r="Z136" s="14">
        <v>1</v>
      </c>
      <c r="AA136" s="14">
        <v>0</v>
      </c>
      <c r="AB136" s="14">
        <f t="shared" si="39"/>
        <v>0</v>
      </c>
      <c r="AC136" s="3" t="s">
        <v>267</v>
      </c>
      <c r="AD136" s="9">
        <v>0</v>
      </c>
      <c r="AE136">
        <f t="shared" si="47"/>
        <v>1.2036300463040988</v>
      </c>
      <c r="AF136">
        <f t="shared" si="48"/>
        <v>1.2036300463040988</v>
      </c>
      <c r="AG136">
        <f t="shared" si="54"/>
        <v>1</v>
      </c>
      <c r="AH136">
        <f t="shared" si="49"/>
        <v>1.9999999999999978</v>
      </c>
      <c r="AI136">
        <f t="shared" si="50"/>
        <v>82.25945753487116</v>
      </c>
      <c r="AJ136">
        <f t="shared" si="51"/>
        <v>61.986947384660986</v>
      </c>
      <c r="AK136">
        <f t="shared" si="52"/>
        <v>1.5972710200945812</v>
      </c>
      <c r="AL136" s="3">
        <v>103</v>
      </c>
      <c r="AM136" s="14">
        <f t="shared" si="53"/>
        <v>31.394400000000001</v>
      </c>
      <c r="AN136" s="3">
        <v>0.92502450355699462</v>
      </c>
    </row>
    <row r="137" spans="1:40" ht="13.5" thickBot="1" x14ac:dyDescent="0.25">
      <c r="A137" s="5">
        <v>42570</v>
      </c>
      <c r="B137" s="3">
        <v>9</v>
      </c>
      <c r="C137" s="7" t="s">
        <v>358</v>
      </c>
      <c r="D137" s="6">
        <v>0.46388888888888885</v>
      </c>
      <c r="E137" s="13">
        <v>11</v>
      </c>
      <c r="F137" s="13">
        <f t="shared" si="42"/>
        <v>176</v>
      </c>
      <c r="G137" s="3">
        <v>44.3</v>
      </c>
      <c r="H137" s="3" t="s">
        <v>365</v>
      </c>
      <c r="I137" s="3">
        <v>31.4</v>
      </c>
      <c r="J137" t="str">
        <f t="shared" si="43"/>
        <v>.</v>
      </c>
      <c r="K137" t="str">
        <f t="shared" si="44"/>
        <v>.</v>
      </c>
      <c r="L137" t="str">
        <f t="shared" si="55"/>
        <v>.</v>
      </c>
      <c r="M137" s="3">
        <v>53</v>
      </c>
      <c r="N137" t="str">
        <f>IF(B137=B136, N136, IF(M137=".",".",IF(M137&lt;22.5,"N",IF(M137&lt;67.5,"NE",IF(M137&lt;112.5,"E",IF(M137&lt;157.5,"SE",IF(M137&lt;202.5,"S",IF(M137&lt;247.5,"SW",IF(M137&lt;292.5,"W",IF(M137&lt;337.5,"NW","N"))))))))))</f>
        <v>NE</v>
      </c>
      <c r="O137" t="str">
        <f t="shared" si="45"/>
        <v>.</v>
      </c>
      <c r="P137" t="str">
        <f t="shared" si="59"/>
        <v>.</v>
      </c>
      <c r="Q137" s="8">
        <f t="shared" si="57"/>
        <v>0</v>
      </c>
      <c r="R137" s="8">
        <f t="shared" si="58"/>
        <v>4.0190487465380809</v>
      </c>
      <c r="S137" s="8">
        <v>1</v>
      </c>
      <c r="T137" s="8" t="s">
        <v>4</v>
      </c>
      <c r="U137" s="8" t="str">
        <f t="shared" si="56"/>
        <v>.</v>
      </c>
      <c r="V137" s="3" t="s">
        <v>6</v>
      </c>
      <c r="W137" s="3">
        <v>0.1</v>
      </c>
      <c r="X137" s="3" t="s">
        <v>4</v>
      </c>
      <c r="Y137" s="14">
        <v>2</v>
      </c>
      <c r="Z137" s="14">
        <v>1</v>
      </c>
      <c r="AA137" s="14">
        <v>0</v>
      </c>
      <c r="AB137" s="14">
        <f t="shared" si="39"/>
        <v>0</v>
      </c>
      <c r="AC137" s="3" t="s">
        <v>267</v>
      </c>
      <c r="AD137" s="9">
        <v>0</v>
      </c>
      <c r="AE137">
        <f t="shared" si="47"/>
        <v>0</v>
      </c>
      <c r="AF137">
        <f t="shared" si="48"/>
        <v>0</v>
      </c>
      <c r="AG137">
        <f t="shared" si="54"/>
        <v>1</v>
      </c>
      <c r="AH137">
        <f t="shared" si="49"/>
        <v>0</v>
      </c>
      <c r="AI137">
        <f t="shared" si="50"/>
        <v>82.25945753487116</v>
      </c>
      <c r="AJ137">
        <f t="shared" si="51"/>
        <v>61.986947384660986</v>
      </c>
      <c r="AK137">
        <f t="shared" si="52"/>
        <v>0</v>
      </c>
      <c r="AL137" s="3">
        <v>103</v>
      </c>
      <c r="AM137" s="14">
        <f t="shared" si="53"/>
        <v>31.394400000000001</v>
      </c>
      <c r="AN137" s="3">
        <v>0.92502450355699462</v>
      </c>
    </row>
    <row r="138" spans="1:40" ht="13.5" thickBot="1" x14ac:dyDescent="0.25">
      <c r="A138" s="5">
        <v>42570</v>
      </c>
      <c r="B138" s="3">
        <v>9</v>
      </c>
      <c r="C138" s="7" t="s">
        <v>358</v>
      </c>
      <c r="D138" s="6">
        <v>0.50555555555555554</v>
      </c>
      <c r="E138" s="13">
        <v>12</v>
      </c>
      <c r="F138" s="13">
        <f t="shared" si="42"/>
        <v>236.00000000000003</v>
      </c>
      <c r="G138" s="3">
        <v>50.4</v>
      </c>
      <c r="H138" s="3" t="s">
        <v>365</v>
      </c>
      <c r="I138" s="3">
        <v>31.7</v>
      </c>
      <c r="J138" t="str">
        <f t="shared" si="43"/>
        <v>.</v>
      </c>
      <c r="K138" t="str">
        <f t="shared" si="44"/>
        <v>.</v>
      </c>
      <c r="L138" t="str">
        <f t="shared" si="55"/>
        <v>.</v>
      </c>
      <c r="M138" s="3">
        <v>53</v>
      </c>
      <c r="N138" t="str">
        <f>IF(B138=B138, N137, IF(M138=".",".",IF(M138&lt;22.5,"N",IF(M138&lt;67.5,"NE",IF(M138&lt;112.5,"E",IF(M138&lt;157.5,"SE",IF(M138&lt;202.5,"S",IF(M138&lt;247.5,"SW",IF(M138&lt;292.5,"W",IF(M138&lt;337.5,"NW","N"))))))))))</f>
        <v>NE</v>
      </c>
      <c r="O138" t="str">
        <f t="shared" si="45"/>
        <v>.</v>
      </c>
      <c r="P138" t="str">
        <f t="shared" si="59"/>
        <v>.</v>
      </c>
      <c r="Q138" s="8">
        <f t="shared" si="57"/>
        <v>0</v>
      </c>
      <c r="R138" s="8">
        <f t="shared" si="58"/>
        <v>4.0190487465380809</v>
      </c>
      <c r="S138" s="8">
        <v>1</v>
      </c>
      <c r="T138" s="8" t="s">
        <v>4</v>
      </c>
      <c r="U138" s="8" t="str">
        <f t="shared" si="56"/>
        <v>.</v>
      </c>
      <c r="V138" s="3" t="s">
        <v>6</v>
      </c>
      <c r="W138" s="3">
        <v>0.6</v>
      </c>
      <c r="X138" s="3" t="s">
        <v>4</v>
      </c>
      <c r="Y138" s="14">
        <v>2</v>
      </c>
      <c r="Z138" s="14">
        <v>1</v>
      </c>
      <c r="AA138" s="14">
        <v>0</v>
      </c>
      <c r="AB138" s="14">
        <f t="shared" ref="AB138:AB201" si="60">IF(AA138=0,0,IF(AA138=".",".",IF(AA138=AA137,".",1)))</f>
        <v>0</v>
      </c>
      <c r="AC138" s="3" t="s">
        <v>267</v>
      </c>
      <c r="AD138" s="9">
        <v>0</v>
      </c>
      <c r="AE138">
        <f t="shared" si="47"/>
        <v>0</v>
      </c>
      <c r="AF138">
        <f t="shared" si="48"/>
        <v>0</v>
      </c>
      <c r="AG138">
        <f t="shared" si="54"/>
        <v>1</v>
      </c>
      <c r="AH138">
        <f t="shared" si="49"/>
        <v>0</v>
      </c>
      <c r="AI138">
        <f t="shared" si="50"/>
        <v>82.25945753487116</v>
      </c>
      <c r="AJ138">
        <f t="shared" si="51"/>
        <v>61.986947384660986</v>
      </c>
      <c r="AK138">
        <f t="shared" si="52"/>
        <v>0</v>
      </c>
      <c r="AL138" s="3">
        <v>103</v>
      </c>
      <c r="AM138" s="14">
        <f t="shared" si="53"/>
        <v>31.394400000000001</v>
      </c>
      <c r="AN138" s="3">
        <v>0.92502450355699462</v>
      </c>
    </row>
    <row r="139" spans="1:40" ht="13.5" thickBot="1" x14ac:dyDescent="0.25">
      <c r="A139" s="5">
        <v>42570</v>
      </c>
      <c r="B139" s="3">
        <v>9</v>
      </c>
      <c r="C139" s="7" t="s">
        <v>358</v>
      </c>
      <c r="D139" s="6">
        <v>0.54861111111111105</v>
      </c>
      <c r="E139" s="13">
        <v>13</v>
      </c>
      <c r="F139" s="13">
        <f t="shared" si="42"/>
        <v>298</v>
      </c>
      <c r="G139" s="3">
        <v>52.2</v>
      </c>
      <c r="H139" s="3" t="s">
        <v>365</v>
      </c>
      <c r="I139" s="3">
        <v>30.8</v>
      </c>
      <c r="J139" t="str">
        <f t="shared" si="43"/>
        <v>.</v>
      </c>
      <c r="K139" t="str">
        <f t="shared" si="44"/>
        <v>.</v>
      </c>
      <c r="L139" t="str">
        <f t="shared" si="55"/>
        <v>.</v>
      </c>
      <c r="M139" s="3">
        <v>53</v>
      </c>
      <c r="N139" t="str">
        <f>IF(B139=B138, N138, IF(M139=".",".",IF(M139&lt;22.5,"N",IF(M139&lt;67.5,"NE",IF(M139&lt;112.5,"E",IF(M139&lt;157.5,"SE",IF(M139&lt;202.5,"S",IF(M139&lt;247.5,"SW",IF(M139&lt;292.5,"W",IF(M139&lt;337.5,"NW","N"))))))))))</f>
        <v>NE</v>
      </c>
      <c r="O139" t="str">
        <f t="shared" si="45"/>
        <v>.</v>
      </c>
      <c r="P139" t="str">
        <f t="shared" si="59"/>
        <v>.</v>
      </c>
      <c r="Q139" s="8">
        <f t="shared" si="57"/>
        <v>0</v>
      </c>
      <c r="R139" s="8">
        <f t="shared" si="58"/>
        <v>4.0190487465380809</v>
      </c>
      <c r="S139" s="8">
        <v>1</v>
      </c>
      <c r="T139" s="8" t="s">
        <v>4</v>
      </c>
      <c r="U139" s="8" t="str">
        <f t="shared" si="56"/>
        <v>.</v>
      </c>
      <c r="V139" s="3" t="s">
        <v>6</v>
      </c>
      <c r="W139" s="3">
        <v>1</v>
      </c>
      <c r="X139" s="3" t="s">
        <v>4</v>
      </c>
      <c r="Y139" s="14">
        <v>2</v>
      </c>
      <c r="Z139" s="14">
        <v>1</v>
      </c>
      <c r="AA139" s="14">
        <v>0</v>
      </c>
      <c r="AB139" s="14">
        <f t="shared" si="60"/>
        <v>0</v>
      </c>
      <c r="AC139" s="3" t="s">
        <v>267</v>
      </c>
      <c r="AD139" s="9">
        <v>0</v>
      </c>
      <c r="AE139">
        <f t="shared" si="47"/>
        <v>0</v>
      </c>
      <c r="AF139">
        <f t="shared" si="48"/>
        <v>0</v>
      </c>
      <c r="AG139">
        <f t="shared" si="54"/>
        <v>1</v>
      </c>
      <c r="AH139">
        <f t="shared" si="49"/>
        <v>0</v>
      </c>
      <c r="AI139">
        <f t="shared" si="50"/>
        <v>82.25945753487116</v>
      </c>
      <c r="AJ139">
        <f t="shared" si="51"/>
        <v>61.986947384660986</v>
      </c>
      <c r="AK139">
        <f t="shared" si="52"/>
        <v>0</v>
      </c>
      <c r="AL139" s="3">
        <v>103</v>
      </c>
      <c r="AM139" s="14">
        <f t="shared" si="53"/>
        <v>31.394400000000001</v>
      </c>
      <c r="AN139" s="3">
        <v>0.92502450355699462</v>
      </c>
    </row>
    <row r="140" spans="1:40" ht="13.5" thickBot="1" x14ac:dyDescent="0.25">
      <c r="A140" s="5">
        <v>42570</v>
      </c>
      <c r="B140" s="3">
        <v>9</v>
      </c>
      <c r="C140" s="7" t="s">
        <v>358</v>
      </c>
      <c r="D140" s="6">
        <v>0.58819444444444446</v>
      </c>
      <c r="E140" s="13">
        <v>14</v>
      </c>
      <c r="F140" s="13">
        <f t="shared" si="42"/>
        <v>355.00000000000011</v>
      </c>
      <c r="G140" s="3">
        <v>52.1</v>
      </c>
      <c r="H140" s="3" t="s">
        <v>365</v>
      </c>
      <c r="I140" s="3">
        <v>31.9</v>
      </c>
      <c r="J140" t="str">
        <f t="shared" si="43"/>
        <v>.</v>
      </c>
      <c r="K140" t="str">
        <f t="shared" si="44"/>
        <v>.</v>
      </c>
      <c r="L140" t="str">
        <f t="shared" si="55"/>
        <v>.</v>
      </c>
      <c r="M140" s="3">
        <v>53</v>
      </c>
      <c r="N140" t="str">
        <f>IF(B140=B140, N139, IF(M140=".",".",IF(M140&lt;22.5,"N",IF(M140&lt;67.5,"NE",IF(M140&lt;112.5,"E",IF(M140&lt;157.5,"SE",IF(M140&lt;202.5,"S",IF(M140&lt;247.5,"SW",IF(M140&lt;292.5,"W",IF(M140&lt;337.5,"NW","N"))))))))))</f>
        <v>NE</v>
      </c>
      <c r="O140" t="str">
        <f t="shared" si="45"/>
        <v>.</v>
      </c>
      <c r="P140" t="str">
        <f t="shared" si="59"/>
        <v>.</v>
      </c>
      <c r="Q140" s="8">
        <f t="shared" si="57"/>
        <v>0</v>
      </c>
      <c r="R140" s="8">
        <f t="shared" si="58"/>
        <v>4.0190487465380809</v>
      </c>
      <c r="S140" s="8">
        <v>1</v>
      </c>
      <c r="T140" s="8" t="s">
        <v>4</v>
      </c>
      <c r="U140" s="8" t="str">
        <f t="shared" si="56"/>
        <v>.</v>
      </c>
      <c r="V140" s="3" t="s">
        <v>6</v>
      </c>
      <c r="W140" s="3">
        <v>3</v>
      </c>
      <c r="X140" s="3" t="s">
        <v>10</v>
      </c>
      <c r="Y140" s="14">
        <v>0</v>
      </c>
      <c r="Z140" s="14">
        <v>0</v>
      </c>
      <c r="AA140" s="14">
        <v>1</v>
      </c>
      <c r="AB140" s="14">
        <f t="shared" si="60"/>
        <v>1</v>
      </c>
      <c r="AC140" s="3" t="s">
        <v>267</v>
      </c>
      <c r="AD140" s="9">
        <v>0</v>
      </c>
      <c r="AE140">
        <f t="shared" si="47"/>
        <v>0</v>
      </c>
      <c r="AF140">
        <f t="shared" si="48"/>
        <v>0</v>
      </c>
      <c r="AG140">
        <f t="shared" si="54"/>
        <v>1</v>
      </c>
      <c r="AH140">
        <f t="shared" si="49"/>
        <v>0</v>
      </c>
      <c r="AI140">
        <f t="shared" si="50"/>
        <v>82.25945753487116</v>
      </c>
      <c r="AJ140">
        <f t="shared" si="51"/>
        <v>61.986947384660986</v>
      </c>
      <c r="AK140">
        <f t="shared" si="52"/>
        <v>0</v>
      </c>
      <c r="AL140" s="3">
        <v>103</v>
      </c>
      <c r="AM140" s="14">
        <f t="shared" si="53"/>
        <v>31.394400000000001</v>
      </c>
      <c r="AN140" s="3">
        <v>0.92502450355699462</v>
      </c>
    </row>
    <row r="141" spans="1:40" ht="13.5" thickBot="1" x14ac:dyDescent="0.25">
      <c r="A141" s="5">
        <v>42570</v>
      </c>
      <c r="B141" s="3">
        <v>9</v>
      </c>
      <c r="C141" s="7" t="s">
        <v>358</v>
      </c>
      <c r="D141" s="6">
        <v>0.62777777777777777</v>
      </c>
      <c r="E141" s="13">
        <v>15</v>
      </c>
      <c r="F141" s="13">
        <f t="shared" si="42"/>
        <v>412.00000000000006</v>
      </c>
      <c r="G141" s="3">
        <v>41.3</v>
      </c>
      <c r="H141" s="3" t="s">
        <v>365</v>
      </c>
      <c r="I141" s="3">
        <v>30.7</v>
      </c>
      <c r="J141" t="str">
        <f t="shared" si="43"/>
        <v>.</v>
      </c>
      <c r="K141" t="str">
        <f t="shared" si="44"/>
        <v>.</v>
      </c>
      <c r="L141" t="str">
        <f t="shared" si="55"/>
        <v>.</v>
      </c>
      <c r="M141" s="3">
        <v>53</v>
      </c>
      <c r="N141" t="str">
        <f>IF(B141=B140, N140, IF(M141=".",".",IF(M141&lt;22.5,"N",IF(M141&lt;67.5,"NE",IF(M141&lt;112.5,"E",IF(M141&lt;157.5,"SE",IF(M141&lt;202.5,"S",IF(M141&lt;247.5,"SW",IF(M141&lt;292.5,"W",IF(M141&lt;337.5,"NW","N"))))))))))</f>
        <v>NE</v>
      </c>
      <c r="O141" t="str">
        <f t="shared" si="45"/>
        <v>.</v>
      </c>
      <c r="P141" t="str">
        <f t="shared" si="59"/>
        <v>.</v>
      </c>
      <c r="Q141" s="8">
        <f t="shared" si="57"/>
        <v>0</v>
      </c>
      <c r="R141" s="8">
        <f t="shared" si="58"/>
        <v>4.0190487465380809</v>
      </c>
      <c r="S141" s="8">
        <v>1</v>
      </c>
      <c r="T141" s="8" t="s">
        <v>4</v>
      </c>
      <c r="U141" s="8" t="str">
        <f t="shared" si="56"/>
        <v>.</v>
      </c>
      <c r="V141" s="3" t="s">
        <v>6</v>
      </c>
      <c r="W141" s="3">
        <v>1</v>
      </c>
      <c r="X141" s="3" t="s">
        <v>43</v>
      </c>
      <c r="Y141" s="14">
        <v>0</v>
      </c>
      <c r="Z141" s="14">
        <v>0</v>
      </c>
      <c r="AA141" s="14">
        <v>1</v>
      </c>
      <c r="AB141" s="14" t="str">
        <f t="shared" si="60"/>
        <v>.</v>
      </c>
      <c r="AC141" s="3" t="s">
        <v>267</v>
      </c>
      <c r="AD141" s="9">
        <v>0</v>
      </c>
      <c r="AE141">
        <f t="shared" si="47"/>
        <v>0</v>
      </c>
      <c r="AF141">
        <f t="shared" si="48"/>
        <v>0</v>
      </c>
      <c r="AG141">
        <f t="shared" si="54"/>
        <v>1</v>
      </c>
      <c r="AH141">
        <f t="shared" si="49"/>
        <v>0</v>
      </c>
      <c r="AI141">
        <f t="shared" si="50"/>
        <v>82.25945753487116</v>
      </c>
      <c r="AJ141">
        <f t="shared" si="51"/>
        <v>61.986947384660986</v>
      </c>
      <c r="AK141">
        <f t="shared" si="52"/>
        <v>0</v>
      </c>
      <c r="AL141" s="3">
        <v>103</v>
      </c>
      <c r="AM141" s="14">
        <f t="shared" si="53"/>
        <v>31.394400000000001</v>
      </c>
      <c r="AN141" s="3">
        <v>0.92502450355699462</v>
      </c>
    </row>
    <row r="142" spans="1:40" ht="13.5" thickBot="1" x14ac:dyDescent="0.25">
      <c r="A142" s="5">
        <v>42570</v>
      </c>
      <c r="B142" s="3">
        <v>9</v>
      </c>
      <c r="C142" s="7" t="s">
        <v>358</v>
      </c>
      <c r="D142" s="6">
        <v>0.66875000000000007</v>
      </c>
      <c r="E142" s="13">
        <v>16</v>
      </c>
      <c r="F142" s="13">
        <f t="shared" si="42"/>
        <v>471.00000000000017</v>
      </c>
      <c r="G142" s="3">
        <v>46.9</v>
      </c>
      <c r="H142" s="3" t="s">
        <v>365</v>
      </c>
      <c r="I142" s="3">
        <v>32.1</v>
      </c>
      <c r="J142" t="str">
        <f t="shared" si="43"/>
        <v>.</v>
      </c>
      <c r="K142" t="str">
        <f t="shared" si="44"/>
        <v>.</v>
      </c>
      <c r="L142" t="str">
        <f t="shared" si="55"/>
        <v>.</v>
      </c>
      <c r="M142" s="3">
        <v>53</v>
      </c>
      <c r="N142" t="str">
        <f>IF(B142=B142, N141, IF(M142=".",".",IF(M142&lt;22.5,"N",IF(M142&lt;67.5,"NE",IF(M142&lt;112.5,"E",IF(M142&lt;157.5,"SE",IF(M142&lt;202.5,"S",IF(M142&lt;247.5,"SW",IF(M142&lt;292.5,"W",IF(M142&lt;337.5,"NW","N"))))))))))</f>
        <v>NE</v>
      </c>
      <c r="O142" t="str">
        <f t="shared" si="45"/>
        <v>.</v>
      </c>
      <c r="P142" t="str">
        <f t="shared" si="59"/>
        <v>.</v>
      </c>
      <c r="Q142" s="8">
        <f t="shared" si="57"/>
        <v>0</v>
      </c>
      <c r="R142" s="8">
        <f t="shared" si="58"/>
        <v>4.0190487465380809</v>
      </c>
      <c r="S142" s="8">
        <v>1</v>
      </c>
      <c r="T142" s="8" t="s">
        <v>4</v>
      </c>
      <c r="U142" s="8" t="str">
        <f t="shared" si="56"/>
        <v>.</v>
      </c>
      <c r="V142" s="3" t="s">
        <v>6</v>
      </c>
      <c r="W142" s="3">
        <v>5.9</v>
      </c>
      <c r="X142" s="3" t="s">
        <v>43</v>
      </c>
      <c r="Y142" s="14">
        <v>0</v>
      </c>
      <c r="Z142" s="14">
        <v>0</v>
      </c>
      <c r="AA142" s="14">
        <v>1</v>
      </c>
      <c r="AB142" s="14" t="str">
        <f t="shared" si="60"/>
        <v>.</v>
      </c>
      <c r="AC142" s="3" t="s">
        <v>267</v>
      </c>
      <c r="AD142" s="9">
        <v>0</v>
      </c>
      <c r="AE142">
        <f t="shared" si="47"/>
        <v>0</v>
      </c>
      <c r="AF142">
        <f t="shared" si="48"/>
        <v>0</v>
      </c>
      <c r="AG142">
        <f t="shared" si="54"/>
        <v>1</v>
      </c>
      <c r="AH142">
        <f t="shared" si="49"/>
        <v>0</v>
      </c>
      <c r="AI142">
        <f t="shared" si="50"/>
        <v>82.25945753487116</v>
      </c>
      <c r="AJ142">
        <f t="shared" si="51"/>
        <v>61.986947384660986</v>
      </c>
      <c r="AK142">
        <f t="shared" si="52"/>
        <v>0</v>
      </c>
      <c r="AL142" s="3">
        <v>103</v>
      </c>
      <c r="AM142" s="14">
        <f t="shared" si="53"/>
        <v>31.394400000000001</v>
      </c>
      <c r="AN142" s="3">
        <v>0.92502450355699462</v>
      </c>
    </row>
    <row r="143" spans="1:40" ht="13.5" thickBot="1" x14ac:dyDescent="0.25">
      <c r="A143" s="5">
        <v>42570</v>
      </c>
      <c r="B143" s="3">
        <v>9</v>
      </c>
      <c r="C143" s="7" t="s">
        <v>358</v>
      </c>
      <c r="D143" s="6">
        <v>0.71250000000000002</v>
      </c>
      <c r="E143" s="13">
        <v>17</v>
      </c>
      <c r="F143" s="13">
        <f t="shared" si="42"/>
        <v>534.00000000000011</v>
      </c>
      <c r="G143" s="3">
        <v>41.9</v>
      </c>
      <c r="H143" s="3" t="s">
        <v>365</v>
      </c>
      <c r="I143" s="3">
        <v>31.9</v>
      </c>
      <c r="J143" t="str">
        <f t="shared" si="43"/>
        <v>.</v>
      </c>
      <c r="K143" t="str">
        <f t="shared" si="44"/>
        <v>.</v>
      </c>
      <c r="L143" t="str">
        <f t="shared" si="55"/>
        <v>.</v>
      </c>
      <c r="M143" s="3">
        <v>53</v>
      </c>
      <c r="N143" t="str">
        <f>IF(B143=B142, N142, IF(M143=".",".",IF(M143&lt;22.5,"N",IF(M143&lt;67.5,"NE",IF(M143&lt;112.5,"E",IF(M143&lt;157.5,"SE",IF(M143&lt;202.5,"S",IF(M143&lt;247.5,"SW",IF(M143&lt;292.5,"W",IF(M143&lt;337.5,"NW","N"))))))))))</f>
        <v>NE</v>
      </c>
      <c r="O143" t="str">
        <f t="shared" si="45"/>
        <v>.</v>
      </c>
      <c r="P143" t="str">
        <f t="shared" si="59"/>
        <v>.</v>
      </c>
      <c r="Q143" s="8">
        <f t="shared" si="57"/>
        <v>0</v>
      </c>
      <c r="R143" s="8">
        <f t="shared" si="58"/>
        <v>4.0190487465380809</v>
      </c>
      <c r="S143" s="8">
        <v>1</v>
      </c>
      <c r="T143" s="8" t="s">
        <v>4</v>
      </c>
      <c r="U143" s="8" t="str">
        <f t="shared" si="56"/>
        <v>.</v>
      </c>
      <c r="V143" s="3" t="s">
        <v>6</v>
      </c>
      <c r="W143" s="3">
        <v>2.2999999999999998</v>
      </c>
      <c r="X143" s="3" t="s">
        <v>43</v>
      </c>
      <c r="Y143" s="14">
        <v>0</v>
      </c>
      <c r="Z143" s="14">
        <v>0</v>
      </c>
      <c r="AA143" s="14">
        <v>1</v>
      </c>
      <c r="AB143" s="14" t="str">
        <f t="shared" si="60"/>
        <v>.</v>
      </c>
      <c r="AC143" s="3" t="s">
        <v>267</v>
      </c>
      <c r="AD143" s="9">
        <v>0</v>
      </c>
      <c r="AE143">
        <f t="shared" si="47"/>
        <v>0</v>
      </c>
      <c r="AF143">
        <f t="shared" si="48"/>
        <v>0</v>
      </c>
      <c r="AG143">
        <f t="shared" si="54"/>
        <v>1</v>
      </c>
      <c r="AH143">
        <f t="shared" si="49"/>
        <v>0</v>
      </c>
      <c r="AI143">
        <f t="shared" si="50"/>
        <v>82.25945753487116</v>
      </c>
      <c r="AJ143">
        <f t="shared" si="51"/>
        <v>61.986947384660986</v>
      </c>
      <c r="AK143">
        <f t="shared" si="52"/>
        <v>0</v>
      </c>
      <c r="AL143" s="3">
        <v>103</v>
      </c>
      <c r="AM143" s="14">
        <f t="shared" si="53"/>
        <v>31.394400000000001</v>
      </c>
      <c r="AN143" s="3">
        <v>0.92502450355699462</v>
      </c>
    </row>
    <row r="144" spans="1:40" ht="13.5" thickBot="1" x14ac:dyDescent="0.25">
      <c r="A144" s="5">
        <v>42570</v>
      </c>
      <c r="B144" s="3">
        <v>9</v>
      </c>
      <c r="C144" s="7" t="s">
        <v>358</v>
      </c>
      <c r="D144" s="6">
        <v>0.75069444444444444</v>
      </c>
      <c r="E144" s="13">
        <v>18</v>
      </c>
      <c r="F144" s="13">
        <f t="shared" si="42"/>
        <v>589.00000000000011</v>
      </c>
      <c r="G144" s="3">
        <v>35.6</v>
      </c>
      <c r="H144" s="3" t="s">
        <v>365</v>
      </c>
      <c r="I144" s="3">
        <v>33.200000000000003</v>
      </c>
      <c r="J144" t="str">
        <f t="shared" si="43"/>
        <v>.</v>
      </c>
      <c r="K144" t="str">
        <f t="shared" si="44"/>
        <v>.</v>
      </c>
      <c r="L144" t="str">
        <f t="shared" si="55"/>
        <v>.</v>
      </c>
      <c r="M144" s="3">
        <v>53</v>
      </c>
      <c r="N144" t="str">
        <f>IF(B144=B144, N143, IF(M144=".",".",IF(M144&lt;22.5,"N",IF(M144&lt;67.5,"NE",IF(M144&lt;112.5,"E",IF(M144&lt;157.5,"SE",IF(M144&lt;202.5,"S",IF(M144&lt;247.5,"SW",IF(M144&lt;292.5,"W",IF(M144&lt;337.5,"NW","N"))))))))))</f>
        <v>NE</v>
      </c>
      <c r="O144" t="str">
        <f t="shared" si="45"/>
        <v>.</v>
      </c>
      <c r="P144" t="str">
        <f t="shared" si="59"/>
        <v>.</v>
      </c>
      <c r="Q144" s="8">
        <f t="shared" si="57"/>
        <v>0</v>
      </c>
      <c r="R144" s="8">
        <f t="shared" si="58"/>
        <v>4.0190487465380809</v>
      </c>
      <c r="S144" s="8">
        <v>1</v>
      </c>
      <c r="T144" s="8">
        <f>SQRT((AJ144-AJ134)^2+(AI144-AI134)^2)</f>
        <v>3.4838886001622589</v>
      </c>
      <c r="U144" s="8">
        <f t="shared" si="56"/>
        <v>1.1536100053115641</v>
      </c>
      <c r="V144" s="3" t="s">
        <v>6</v>
      </c>
      <c r="W144" s="3">
        <v>0</v>
      </c>
      <c r="X144" s="3" t="s">
        <v>43</v>
      </c>
      <c r="Y144" s="14">
        <v>0</v>
      </c>
      <c r="Z144" s="14">
        <v>0</v>
      </c>
      <c r="AA144" s="14">
        <v>1</v>
      </c>
      <c r="AB144" s="14" t="str">
        <f t="shared" si="60"/>
        <v>.</v>
      </c>
      <c r="AC144" s="3" t="s">
        <v>267</v>
      </c>
      <c r="AD144" s="9">
        <v>0</v>
      </c>
      <c r="AE144">
        <f t="shared" si="47"/>
        <v>0</v>
      </c>
      <c r="AF144">
        <f t="shared" si="48"/>
        <v>0</v>
      </c>
      <c r="AG144">
        <f t="shared" si="54"/>
        <v>1</v>
      </c>
      <c r="AH144">
        <f t="shared" si="49"/>
        <v>0</v>
      </c>
      <c r="AI144">
        <f t="shared" si="50"/>
        <v>82.25945753487116</v>
      </c>
      <c r="AJ144">
        <f t="shared" si="51"/>
        <v>61.986947384660986</v>
      </c>
      <c r="AK144">
        <f t="shared" si="52"/>
        <v>0</v>
      </c>
      <c r="AL144" s="3">
        <v>103</v>
      </c>
      <c r="AM144" s="14">
        <f t="shared" si="53"/>
        <v>31.394400000000001</v>
      </c>
      <c r="AN144" s="3">
        <v>0.92502450355699462</v>
      </c>
    </row>
    <row r="145" spans="1:40" ht="13.5" thickBot="1" x14ac:dyDescent="0.25">
      <c r="A145" s="5">
        <v>42570</v>
      </c>
      <c r="B145" s="3">
        <v>15</v>
      </c>
      <c r="C145" s="7" t="s">
        <v>358</v>
      </c>
      <c r="D145" s="6">
        <v>0.33819444444444446</v>
      </c>
      <c r="E145" s="13">
        <v>8</v>
      </c>
      <c r="F145" s="13">
        <f t="shared" si="42"/>
        <v>0</v>
      </c>
      <c r="G145" s="3">
        <v>22.8</v>
      </c>
      <c r="H145" s="3" t="s">
        <v>365</v>
      </c>
      <c r="I145" s="3">
        <v>22.6</v>
      </c>
      <c r="J145" t="str">
        <f t="shared" si="43"/>
        <v>.</v>
      </c>
      <c r="K145" t="str">
        <f t="shared" si="44"/>
        <v>.</v>
      </c>
      <c r="L145" t="str">
        <f t="shared" si="55"/>
        <v>.</v>
      </c>
      <c r="M145" s="3">
        <v>154</v>
      </c>
      <c r="N145" t="str">
        <f>IF(B145=B144, N144, IF(M145=".",".",IF(M145&lt;22.5,"N",IF(M145&lt;67.5,"NE",IF(M145&lt;112.5,"E",IF(M145&lt;157.5,"SE",IF(M145&lt;202.5,"S",IF(M145&lt;247.5,"SW",IF(M145&lt;292.5,"W",IF(M145&lt;337.5,"NW","N"))))))))))</f>
        <v>SE</v>
      </c>
      <c r="O145" t="str">
        <f t="shared" si="45"/>
        <v>.</v>
      </c>
      <c r="P145" t="str">
        <f t="shared" si="59"/>
        <v>.</v>
      </c>
      <c r="Q145" s="8">
        <f t="shared" si="57"/>
        <v>0</v>
      </c>
      <c r="R145" s="8">
        <f t="shared" si="58"/>
        <v>0</v>
      </c>
      <c r="S145" s="8">
        <v>1</v>
      </c>
      <c r="T145" s="8" t="s">
        <v>4</v>
      </c>
      <c r="U145" s="8" t="str">
        <f t="shared" si="56"/>
        <v>.</v>
      </c>
      <c r="V145" s="3" t="s">
        <v>128</v>
      </c>
      <c r="W145" s="3">
        <v>2</v>
      </c>
      <c r="X145" s="3" t="s">
        <v>4</v>
      </c>
      <c r="Y145" s="14">
        <v>2</v>
      </c>
      <c r="Z145" s="14">
        <v>1</v>
      </c>
      <c r="AA145" s="14">
        <v>0</v>
      </c>
      <c r="AB145" s="14">
        <f t="shared" si="60"/>
        <v>0</v>
      </c>
      <c r="AC145" s="3" t="s">
        <v>268</v>
      </c>
      <c r="AD145" s="9">
        <v>0</v>
      </c>
      <c r="AE145" t="str">
        <f t="shared" si="47"/>
        <v>.</v>
      </c>
      <c r="AF145" t="str">
        <f t="shared" si="48"/>
        <v>.</v>
      </c>
      <c r="AG145" t="str">
        <f t="shared" si="54"/>
        <v>.</v>
      </c>
      <c r="AH145" t="str">
        <f t="shared" si="49"/>
        <v>.</v>
      </c>
      <c r="AI145">
        <f t="shared" si="50"/>
        <v>43.837114678907732</v>
      </c>
      <c r="AJ145">
        <f t="shared" si="51"/>
        <v>-89.879404629916706</v>
      </c>
      <c r="AK145" t="str">
        <f t="shared" si="52"/>
        <v>.</v>
      </c>
      <c r="AL145" s="3">
        <v>100</v>
      </c>
      <c r="AM145" s="14">
        <f t="shared" si="53"/>
        <v>30.48</v>
      </c>
      <c r="AN145" s="3">
        <v>2.6878070480712677</v>
      </c>
    </row>
    <row r="146" spans="1:40" ht="13.5" thickBot="1" x14ac:dyDescent="0.25">
      <c r="A146" s="5">
        <v>42570</v>
      </c>
      <c r="B146" s="3">
        <v>15</v>
      </c>
      <c r="C146" s="7" t="s">
        <v>358</v>
      </c>
      <c r="D146" s="6">
        <v>0.3743055555555555</v>
      </c>
      <c r="E146" s="13">
        <v>9</v>
      </c>
      <c r="F146" s="13">
        <f t="shared" si="42"/>
        <v>51.999999999999893</v>
      </c>
      <c r="G146" s="3">
        <v>26.1</v>
      </c>
      <c r="H146" s="3" t="s">
        <v>365</v>
      </c>
      <c r="I146" s="3">
        <v>28</v>
      </c>
      <c r="J146">
        <f t="shared" si="43"/>
        <v>2.1630439118109859</v>
      </c>
      <c r="K146">
        <f t="shared" si="44"/>
        <v>236.06671295176267</v>
      </c>
      <c r="L146">
        <f>K146-MOD(M145+180,360)</f>
        <v>-97.933287048237332</v>
      </c>
      <c r="M146" s="3">
        <v>162</v>
      </c>
      <c r="N146" t="str">
        <f>IF(B146=B146, N145, IF(M146=".",".",IF(M146&lt;22.5,"N",IF(M146&lt;67.5,"NE",IF(M146&lt;112.5,"E",IF(M146&lt;157.5,"SE",IF(M146&lt;202.5,"S",IF(M146&lt;247.5,"SW",IF(M146&lt;292.5,"W",IF(M146&lt;337.5,"NW","N"))))))))))</f>
        <v>SE</v>
      </c>
      <c r="O146" t="str">
        <f t="shared" si="45"/>
        <v>SW</v>
      </c>
      <c r="P146">
        <f t="shared" si="59"/>
        <v>6</v>
      </c>
      <c r="Q146" s="8">
        <f t="shared" si="57"/>
        <v>14.473347364160471</v>
      </c>
      <c r="R146" s="8">
        <f t="shared" si="58"/>
        <v>14.473347364160471</v>
      </c>
      <c r="S146" s="8">
        <v>1</v>
      </c>
      <c r="T146" s="8" t="s">
        <v>4</v>
      </c>
      <c r="U146" s="8" t="str">
        <f t="shared" si="56"/>
        <v>.</v>
      </c>
      <c r="V146" s="3" t="s">
        <v>31</v>
      </c>
      <c r="W146" s="3">
        <v>0.3</v>
      </c>
      <c r="X146" s="3" t="s">
        <v>4</v>
      </c>
      <c r="Y146" s="14">
        <v>2</v>
      </c>
      <c r="Z146" s="14">
        <v>1</v>
      </c>
      <c r="AA146" s="14">
        <v>0</v>
      </c>
      <c r="AB146" s="14">
        <f t="shared" si="60"/>
        <v>0</v>
      </c>
      <c r="AC146" s="3" t="s">
        <v>268</v>
      </c>
      <c r="AD146" s="9">
        <v>0</v>
      </c>
      <c r="AE146">
        <f t="shared" si="47"/>
        <v>-8.0794165484841045</v>
      </c>
      <c r="AF146">
        <f t="shared" si="48"/>
        <v>-8.0794165484841045</v>
      </c>
      <c r="AG146">
        <f t="shared" si="54"/>
        <v>1</v>
      </c>
      <c r="AH146">
        <f t="shared" si="49"/>
        <v>14.473347364160471</v>
      </c>
      <c r="AI146">
        <f t="shared" si="50"/>
        <v>31.828750420619592</v>
      </c>
      <c r="AJ146">
        <f t="shared" si="51"/>
        <v>-97.958821178400811</v>
      </c>
      <c r="AK146">
        <f t="shared" si="52"/>
        <v>-12.00836425828814</v>
      </c>
      <c r="AL146" s="3">
        <v>103</v>
      </c>
      <c r="AM146" s="14">
        <f t="shared" si="53"/>
        <v>31.394400000000001</v>
      </c>
      <c r="AN146" s="3">
        <v>2.8274333882308138</v>
      </c>
    </row>
    <row r="147" spans="1:40" ht="13.5" thickBot="1" x14ac:dyDescent="0.25">
      <c r="A147" s="5">
        <v>42570</v>
      </c>
      <c r="B147" s="3">
        <v>15</v>
      </c>
      <c r="C147" s="7" t="s">
        <v>358</v>
      </c>
      <c r="D147" s="6">
        <v>0.41805555555555557</v>
      </c>
      <c r="E147" s="13">
        <v>10</v>
      </c>
      <c r="F147" s="13">
        <f t="shared" si="42"/>
        <v>115</v>
      </c>
      <c r="G147" s="3">
        <v>30.7</v>
      </c>
      <c r="H147" s="3" t="s">
        <v>365</v>
      </c>
      <c r="I147" s="3">
        <v>27.1</v>
      </c>
      <c r="J147">
        <f t="shared" si="43"/>
        <v>1.4154063094905811</v>
      </c>
      <c r="K147">
        <f t="shared" si="44"/>
        <v>278.90319217000211</v>
      </c>
      <c r="L147">
        <f t="shared" si="55"/>
        <v>42.836479218239447</v>
      </c>
      <c r="M147" s="3">
        <v>172</v>
      </c>
      <c r="N147" t="str">
        <f>IF(B147=B146, N146, IF(M147=".",".",IF(M147&lt;22.5,"N",IF(M147&lt;67.5,"NE",IF(M147&lt;112.5,"E",IF(M147&lt;157.5,"SE",IF(M147&lt;202.5,"S",IF(M147&lt;247.5,"SW",IF(M147&lt;292.5,"W",IF(M147&lt;337.5,"NW","N"))))))))))</f>
        <v>SE</v>
      </c>
      <c r="O147" t="str">
        <f t="shared" si="45"/>
        <v>W</v>
      </c>
      <c r="P147">
        <f t="shared" si="59"/>
        <v>7</v>
      </c>
      <c r="Q147" s="8">
        <f t="shared" si="57"/>
        <v>18.693364502693836</v>
      </c>
      <c r="R147" s="8">
        <f t="shared" si="58"/>
        <v>33.166711866854307</v>
      </c>
      <c r="S147" s="8">
        <v>1</v>
      </c>
      <c r="T147" s="8" t="s">
        <v>4</v>
      </c>
      <c r="U147" s="8" t="str">
        <f t="shared" si="56"/>
        <v>.</v>
      </c>
      <c r="V147" s="3" t="s">
        <v>31</v>
      </c>
      <c r="W147" s="3">
        <v>3.2</v>
      </c>
      <c r="X147" s="3" t="s">
        <v>4</v>
      </c>
      <c r="Y147" s="14">
        <v>2</v>
      </c>
      <c r="Z147" s="14">
        <v>1</v>
      </c>
      <c r="AA147" s="14">
        <v>0</v>
      </c>
      <c r="AB147" s="14">
        <f t="shared" si="60"/>
        <v>0</v>
      </c>
      <c r="AC147" s="3" t="s">
        <v>268</v>
      </c>
      <c r="AD147" s="9">
        <v>0</v>
      </c>
      <c r="AE147">
        <f t="shared" si="47"/>
        <v>2.8930865792100491</v>
      </c>
      <c r="AF147">
        <f t="shared" si="48"/>
        <v>2.8930865792100491</v>
      </c>
      <c r="AG147">
        <f t="shared" si="54"/>
        <v>1</v>
      </c>
      <c r="AH147">
        <f t="shared" si="49"/>
        <v>18.693364502693836</v>
      </c>
      <c r="AI147">
        <f t="shared" si="50"/>
        <v>13.360617692166272</v>
      </c>
      <c r="AJ147">
        <f t="shared" si="51"/>
        <v>-95.065734599190762</v>
      </c>
      <c r="AK147">
        <f t="shared" si="52"/>
        <v>-18.46813272845332</v>
      </c>
      <c r="AL147" s="3">
        <v>96</v>
      </c>
      <c r="AM147" s="14">
        <f t="shared" si="53"/>
        <v>29.260800000000003</v>
      </c>
      <c r="AN147" s="3">
        <v>3.001966313430247</v>
      </c>
    </row>
    <row r="148" spans="1:40" ht="13.5" thickBot="1" x14ac:dyDescent="0.25">
      <c r="A148" s="5">
        <v>42570</v>
      </c>
      <c r="B148" s="3">
        <v>15</v>
      </c>
      <c r="C148" s="7" t="s">
        <v>358</v>
      </c>
      <c r="D148" s="6">
        <v>0.45902777777777781</v>
      </c>
      <c r="E148" s="13">
        <v>11</v>
      </c>
      <c r="F148" s="13">
        <f t="shared" si="42"/>
        <v>174.00000000000003</v>
      </c>
      <c r="G148" s="3">
        <v>54.5</v>
      </c>
      <c r="H148" s="3" t="s">
        <v>365</v>
      </c>
      <c r="I148" s="3">
        <v>29.4</v>
      </c>
      <c r="J148">
        <f t="shared" si="43"/>
        <v>1.692969374434494</v>
      </c>
      <c r="K148">
        <f t="shared" si="44"/>
        <v>263.00000000000034</v>
      </c>
      <c r="L148">
        <f t="shared" si="55"/>
        <v>-15.903192170001773</v>
      </c>
      <c r="M148" s="3">
        <v>174</v>
      </c>
      <c r="N148" t="str">
        <f>IF(B148=B148, N147, IF(M148=".",".",IF(M148&lt;22.5,"N",IF(M148&lt;67.5,"NE",IF(M148&lt;112.5,"E",IF(M148&lt;157.5,"SE",IF(M148&lt;202.5,"S",IF(M148&lt;247.5,"SW",IF(M148&lt;292.5,"W",IF(M148&lt;337.5,"NW","N"))))))))))</f>
        <v>SE</v>
      </c>
      <c r="O148" t="str">
        <f t="shared" si="45"/>
        <v>W</v>
      </c>
      <c r="P148">
        <f t="shared" si="59"/>
        <v>7</v>
      </c>
      <c r="Q148" s="8">
        <f t="shared" si="57"/>
        <v>3.3508620359583969</v>
      </c>
      <c r="R148" s="8">
        <f t="shared" si="58"/>
        <v>36.517573902812707</v>
      </c>
      <c r="S148" s="8">
        <v>1</v>
      </c>
      <c r="T148" s="8" t="s">
        <v>4</v>
      </c>
      <c r="U148" s="8" t="str">
        <f t="shared" si="56"/>
        <v>.</v>
      </c>
      <c r="V148" s="3" t="s">
        <v>6</v>
      </c>
      <c r="W148" s="3">
        <v>0.2</v>
      </c>
      <c r="X148" s="3" t="s">
        <v>10</v>
      </c>
      <c r="Y148" s="14">
        <v>0</v>
      </c>
      <c r="Z148" s="14">
        <v>0</v>
      </c>
      <c r="AA148" s="14">
        <v>1</v>
      </c>
      <c r="AB148" s="14">
        <f t="shared" si="60"/>
        <v>1</v>
      </c>
      <c r="AC148" s="3" t="s">
        <v>268</v>
      </c>
      <c r="AD148" s="9">
        <v>0</v>
      </c>
      <c r="AE148">
        <f t="shared" si="47"/>
        <v>-0.40836735616346687</v>
      </c>
      <c r="AF148">
        <f t="shared" si="48"/>
        <v>-0.40836735616346687</v>
      </c>
      <c r="AG148">
        <f t="shared" si="54"/>
        <v>1</v>
      </c>
      <c r="AH148">
        <f t="shared" si="49"/>
        <v>3.3508620359583969</v>
      </c>
      <c r="AI148">
        <f t="shared" si="50"/>
        <v>10.034732473694758</v>
      </c>
      <c r="AJ148">
        <f t="shared" si="51"/>
        <v>-95.474101955354229</v>
      </c>
      <c r="AK148">
        <f t="shared" si="52"/>
        <v>-3.3258852184715142</v>
      </c>
      <c r="AL148" s="3">
        <v>96</v>
      </c>
      <c r="AM148" s="14">
        <f t="shared" si="53"/>
        <v>29.260800000000003</v>
      </c>
      <c r="AN148" s="3">
        <v>3.0368728984701332</v>
      </c>
    </row>
    <row r="149" spans="1:40" ht="13.5" thickBot="1" x14ac:dyDescent="0.25">
      <c r="A149" s="5">
        <v>42570</v>
      </c>
      <c r="B149" s="3">
        <v>15</v>
      </c>
      <c r="C149" s="7" t="s">
        <v>358</v>
      </c>
      <c r="D149" s="6">
        <v>0.50208333333333333</v>
      </c>
      <c r="E149" s="13">
        <v>12</v>
      </c>
      <c r="F149" s="13">
        <f t="shared" si="42"/>
        <v>235.99999999999997</v>
      </c>
      <c r="G149" s="3">
        <v>55</v>
      </c>
      <c r="H149" s="3" t="s">
        <v>365</v>
      </c>
      <c r="I149" s="3">
        <v>30.4</v>
      </c>
      <c r="J149" t="str">
        <f t="shared" si="43"/>
        <v>.</v>
      </c>
      <c r="K149" t="str">
        <f t="shared" si="44"/>
        <v>.</v>
      </c>
      <c r="L149" t="str">
        <f t="shared" si="55"/>
        <v>.</v>
      </c>
      <c r="M149" s="3">
        <v>174</v>
      </c>
      <c r="N149" t="str">
        <f>IF(B149=B148, N148, IF(M149=".",".",IF(M149&lt;22.5,"N",IF(M149&lt;67.5,"NE",IF(M149&lt;112.5,"E",IF(M149&lt;157.5,"SE",IF(M149&lt;202.5,"S",IF(M149&lt;247.5,"SW",IF(M149&lt;292.5,"W",IF(M149&lt;337.5,"NW","N"))))))))))</f>
        <v>SE</v>
      </c>
      <c r="O149" t="str">
        <f t="shared" si="45"/>
        <v>.</v>
      </c>
      <c r="P149" t="str">
        <f t="shared" si="59"/>
        <v>.</v>
      </c>
      <c r="Q149" s="8">
        <f t="shared" si="57"/>
        <v>0</v>
      </c>
      <c r="R149" s="8">
        <f t="shared" si="58"/>
        <v>36.517573902812707</v>
      </c>
      <c r="S149" s="8">
        <v>1</v>
      </c>
      <c r="T149" s="8" t="s">
        <v>4</v>
      </c>
      <c r="U149" s="8" t="str">
        <f t="shared" si="56"/>
        <v>.</v>
      </c>
      <c r="V149" s="3" t="s">
        <v>6</v>
      </c>
      <c r="W149" s="3">
        <v>0.1</v>
      </c>
      <c r="X149" s="3" t="s">
        <v>4</v>
      </c>
      <c r="Y149" s="14">
        <v>0</v>
      </c>
      <c r="Z149" s="14">
        <v>0</v>
      </c>
      <c r="AA149" s="14">
        <v>1</v>
      </c>
      <c r="AB149" s="14" t="str">
        <f t="shared" si="60"/>
        <v>.</v>
      </c>
      <c r="AC149" s="3" t="s">
        <v>268</v>
      </c>
      <c r="AD149" s="9">
        <v>0</v>
      </c>
      <c r="AE149">
        <f t="shared" si="47"/>
        <v>0</v>
      </c>
      <c r="AF149">
        <f t="shared" si="48"/>
        <v>0</v>
      </c>
      <c r="AG149">
        <f t="shared" si="54"/>
        <v>1</v>
      </c>
      <c r="AH149">
        <f t="shared" si="49"/>
        <v>0</v>
      </c>
      <c r="AI149">
        <f t="shared" si="50"/>
        <v>10.034732473694758</v>
      </c>
      <c r="AJ149">
        <f t="shared" si="51"/>
        <v>-95.474101955354229</v>
      </c>
      <c r="AK149">
        <f t="shared" si="52"/>
        <v>0</v>
      </c>
      <c r="AL149" s="3">
        <v>96</v>
      </c>
      <c r="AM149" s="14">
        <f t="shared" si="53"/>
        <v>29.260800000000003</v>
      </c>
      <c r="AN149" s="3">
        <v>3.0368728984701332</v>
      </c>
    </row>
    <row r="150" spans="1:40" ht="13.5" thickBot="1" x14ac:dyDescent="0.25">
      <c r="A150" s="5">
        <v>42570</v>
      </c>
      <c r="B150" s="3">
        <v>15</v>
      </c>
      <c r="C150" s="7" t="s">
        <v>358</v>
      </c>
      <c r="D150" s="6">
        <v>0.54166666666666663</v>
      </c>
      <c r="E150" s="13">
        <v>13</v>
      </c>
      <c r="F150" s="13">
        <f t="shared" si="42"/>
        <v>292.99999999999994</v>
      </c>
      <c r="G150" s="3">
        <v>48.5</v>
      </c>
      <c r="H150" s="3" t="s">
        <v>365</v>
      </c>
      <c r="I150" s="3">
        <v>30</v>
      </c>
      <c r="J150" t="str">
        <f t="shared" si="43"/>
        <v>.</v>
      </c>
      <c r="K150" t="str">
        <f t="shared" si="44"/>
        <v>.</v>
      </c>
      <c r="L150" t="str">
        <f t="shared" si="55"/>
        <v>.</v>
      </c>
      <c r="M150" s="3">
        <v>174</v>
      </c>
      <c r="N150" t="str">
        <f>IF(B150=B150, N149, IF(M150=".",".",IF(M150&lt;22.5,"N",IF(M150&lt;67.5,"NE",IF(M150&lt;112.5,"E",IF(M150&lt;157.5,"SE",IF(M150&lt;202.5,"S",IF(M150&lt;247.5,"SW",IF(M150&lt;292.5,"W",IF(M150&lt;337.5,"NW","N"))))))))))</f>
        <v>SE</v>
      </c>
      <c r="O150" t="str">
        <f t="shared" si="45"/>
        <v>.</v>
      </c>
      <c r="P150" t="str">
        <f t="shared" si="59"/>
        <v>.</v>
      </c>
      <c r="Q150" s="8">
        <f t="shared" si="57"/>
        <v>0</v>
      </c>
      <c r="R150" s="8">
        <f t="shared" si="58"/>
        <v>36.517573902812707</v>
      </c>
      <c r="S150" s="8">
        <v>1</v>
      </c>
      <c r="T150" s="8" t="s">
        <v>4</v>
      </c>
      <c r="U150" s="8" t="str">
        <f t="shared" si="56"/>
        <v>.</v>
      </c>
      <c r="V150" s="3" t="s">
        <v>6</v>
      </c>
      <c r="W150" s="3">
        <v>0</v>
      </c>
      <c r="X150" s="3" t="s">
        <v>10</v>
      </c>
      <c r="Y150" s="14">
        <v>0</v>
      </c>
      <c r="Z150" s="14">
        <v>0</v>
      </c>
      <c r="AA150" s="14">
        <v>1</v>
      </c>
      <c r="AB150" s="14" t="str">
        <f t="shared" si="60"/>
        <v>.</v>
      </c>
      <c r="AC150" s="3" t="s">
        <v>268</v>
      </c>
      <c r="AD150" s="9">
        <v>0</v>
      </c>
      <c r="AE150">
        <f t="shared" si="47"/>
        <v>0</v>
      </c>
      <c r="AF150">
        <f t="shared" si="48"/>
        <v>0</v>
      </c>
      <c r="AG150">
        <f t="shared" si="54"/>
        <v>1</v>
      </c>
      <c r="AH150">
        <f t="shared" si="49"/>
        <v>0</v>
      </c>
      <c r="AI150">
        <f t="shared" si="50"/>
        <v>10.034732473694758</v>
      </c>
      <c r="AJ150">
        <f t="shared" si="51"/>
        <v>-95.474101955354229</v>
      </c>
      <c r="AK150">
        <f t="shared" si="52"/>
        <v>0</v>
      </c>
      <c r="AL150" s="3">
        <v>96</v>
      </c>
      <c r="AM150" s="14">
        <f t="shared" si="53"/>
        <v>29.260800000000003</v>
      </c>
      <c r="AN150" s="3">
        <v>3.0368728984701332</v>
      </c>
    </row>
    <row r="151" spans="1:40" ht="13.5" thickBot="1" x14ac:dyDescent="0.25">
      <c r="A151" s="5">
        <v>42570</v>
      </c>
      <c r="B151" s="3">
        <v>15</v>
      </c>
      <c r="C151" s="7" t="s">
        <v>358</v>
      </c>
      <c r="D151" s="6">
        <v>0.5854166666666667</v>
      </c>
      <c r="E151" s="13">
        <v>14</v>
      </c>
      <c r="F151" s="13">
        <f t="shared" si="42"/>
        <v>356.00000000000006</v>
      </c>
      <c r="G151" s="3">
        <v>55.5</v>
      </c>
      <c r="H151" s="3" t="s">
        <v>365</v>
      </c>
      <c r="I151" s="3">
        <v>32.700000000000003</v>
      </c>
      <c r="J151" t="str">
        <f t="shared" si="43"/>
        <v>.</v>
      </c>
      <c r="K151" t="str">
        <f t="shared" si="44"/>
        <v>.</v>
      </c>
      <c r="L151" t="str">
        <f t="shared" si="55"/>
        <v>.</v>
      </c>
      <c r="M151" s="3">
        <v>174</v>
      </c>
      <c r="N151" t="str">
        <f>IF(B151=B150, N150, IF(M151=".",".",IF(M151&lt;22.5,"N",IF(M151&lt;67.5,"NE",IF(M151&lt;112.5,"E",IF(M151&lt;157.5,"SE",IF(M151&lt;202.5,"S",IF(M151&lt;247.5,"SW",IF(M151&lt;292.5,"W",IF(M151&lt;337.5,"NW","N"))))))))))</f>
        <v>SE</v>
      </c>
      <c r="O151" t="str">
        <f t="shared" si="45"/>
        <v>.</v>
      </c>
      <c r="P151" t="str">
        <f t="shared" si="59"/>
        <v>.</v>
      </c>
      <c r="Q151" s="8">
        <f t="shared" si="57"/>
        <v>0</v>
      </c>
      <c r="R151" s="8">
        <f t="shared" si="58"/>
        <v>36.517573902812707</v>
      </c>
      <c r="S151" s="8">
        <v>1</v>
      </c>
      <c r="T151" s="8" t="s">
        <v>4</v>
      </c>
      <c r="U151" s="8" t="str">
        <f t="shared" si="56"/>
        <v>.</v>
      </c>
      <c r="V151" s="3" t="s">
        <v>6</v>
      </c>
      <c r="W151" s="3">
        <v>3.5</v>
      </c>
      <c r="X151" s="3" t="s">
        <v>10</v>
      </c>
      <c r="Y151" s="14">
        <v>0</v>
      </c>
      <c r="Z151" s="14">
        <v>0</v>
      </c>
      <c r="AA151" s="14">
        <v>1</v>
      </c>
      <c r="AB151" s="14" t="str">
        <f t="shared" si="60"/>
        <v>.</v>
      </c>
      <c r="AC151" s="3" t="s">
        <v>268</v>
      </c>
      <c r="AD151" s="9">
        <v>0</v>
      </c>
      <c r="AE151">
        <f t="shared" si="47"/>
        <v>0</v>
      </c>
      <c r="AF151">
        <f t="shared" si="48"/>
        <v>0</v>
      </c>
      <c r="AG151">
        <f t="shared" si="54"/>
        <v>1</v>
      </c>
      <c r="AH151">
        <f t="shared" si="49"/>
        <v>0</v>
      </c>
      <c r="AI151">
        <f t="shared" si="50"/>
        <v>10.034732473694758</v>
      </c>
      <c r="AJ151">
        <f t="shared" si="51"/>
        <v>-95.474101955354229</v>
      </c>
      <c r="AK151">
        <f t="shared" si="52"/>
        <v>0</v>
      </c>
      <c r="AL151" s="3">
        <v>96</v>
      </c>
      <c r="AM151" s="14">
        <f t="shared" si="53"/>
        <v>29.260800000000003</v>
      </c>
      <c r="AN151" s="3">
        <v>3.0368728984701332</v>
      </c>
    </row>
    <row r="152" spans="1:40" ht="13.5" thickBot="1" x14ac:dyDescent="0.25">
      <c r="A152" s="5">
        <v>42570</v>
      </c>
      <c r="B152" s="3">
        <v>15</v>
      </c>
      <c r="C152" s="7" t="s">
        <v>358</v>
      </c>
      <c r="D152" s="6">
        <v>0.62569444444444444</v>
      </c>
      <c r="E152" s="13">
        <v>15</v>
      </c>
      <c r="F152" s="13">
        <f t="shared" si="42"/>
        <v>414</v>
      </c>
      <c r="G152" s="3">
        <v>50.5</v>
      </c>
      <c r="H152" s="3" t="s">
        <v>365</v>
      </c>
      <c r="I152" s="3">
        <v>33.200000000000003</v>
      </c>
      <c r="J152" t="str">
        <f t="shared" si="43"/>
        <v>.</v>
      </c>
      <c r="K152" t="str">
        <f t="shared" si="44"/>
        <v>.</v>
      </c>
      <c r="L152" t="str">
        <f t="shared" si="55"/>
        <v>.</v>
      </c>
      <c r="M152" s="3">
        <v>174</v>
      </c>
      <c r="N152" t="str">
        <f>IF(B152=B151, N151, IF(M152=".",".",IF(M152&lt;22.5,"N",IF(M152&lt;67.5,"NE",IF(M152&lt;112.5,"E",IF(M152&lt;157.5,"SE",IF(M152&lt;202.5,"S",IF(M152&lt;247.5,"SW",IF(M152&lt;292.5,"W",IF(M152&lt;337.5,"NW","N"))))))))))</f>
        <v>SE</v>
      </c>
      <c r="O152" t="str">
        <f t="shared" si="45"/>
        <v>.</v>
      </c>
      <c r="P152" t="str">
        <f t="shared" si="59"/>
        <v>.</v>
      </c>
      <c r="Q152" s="8">
        <f t="shared" si="57"/>
        <v>0</v>
      </c>
      <c r="R152" s="8">
        <f t="shared" si="58"/>
        <v>36.517573902812707</v>
      </c>
      <c r="S152" s="8">
        <v>1</v>
      </c>
      <c r="T152" s="8" t="s">
        <v>4</v>
      </c>
      <c r="U152" s="8" t="str">
        <f t="shared" si="56"/>
        <v>.</v>
      </c>
      <c r="V152" s="3" t="s">
        <v>6</v>
      </c>
      <c r="W152" s="3">
        <v>0.6</v>
      </c>
      <c r="X152" s="3" t="s">
        <v>43</v>
      </c>
      <c r="Y152" s="14">
        <v>0</v>
      </c>
      <c r="Z152" s="14">
        <v>0</v>
      </c>
      <c r="AA152" s="14">
        <v>1</v>
      </c>
      <c r="AB152" s="14" t="str">
        <f t="shared" si="60"/>
        <v>.</v>
      </c>
      <c r="AC152" s="3" t="s">
        <v>268</v>
      </c>
      <c r="AD152" s="9">
        <v>0</v>
      </c>
      <c r="AE152">
        <f t="shared" si="47"/>
        <v>0</v>
      </c>
      <c r="AF152">
        <f t="shared" si="48"/>
        <v>0</v>
      </c>
      <c r="AG152">
        <f t="shared" si="54"/>
        <v>1</v>
      </c>
      <c r="AH152">
        <f t="shared" si="49"/>
        <v>0</v>
      </c>
      <c r="AI152">
        <f t="shared" si="50"/>
        <v>10.034732473694758</v>
      </c>
      <c r="AJ152">
        <f t="shared" si="51"/>
        <v>-95.474101955354229</v>
      </c>
      <c r="AK152">
        <f t="shared" si="52"/>
        <v>0</v>
      </c>
      <c r="AL152" s="3">
        <v>96</v>
      </c>
      <c r="AM152" s="14">
        <f t="shared" si="53"/>
        <v>29.260800000000003</v>
      </c>
      <c r="AN152" s="3">
        <v>3.0368728984701332</v>
      </c>
    </row>
    <row r="153" spans="1:40" ht="13.5" thickBot="1" x14ac:dyDescent="0.25">
      <c r="A153" s="5">
        <v>42570</v>
      </c>
      <c r="B153" s="3">
        <v>15</v>
      </c>
      <c r="C153" s="7" t="s">
        <v>358</v>
      </c>
      <c r="D153" s="6">
        <v>0.66666666666666663</v>
      </c>
      <c r="E153" s="13">
        <v>16</v>
      </c>
      <c r="F153" s="13">
        <f t="shared" si="42"/>
        <v>472.99999999999994</v>
      </c>
      <c r="G153" s="3">
        <v>43.5</v>
      </c>
      <c r="H153" s="3" t="s">
        <v>365</v>
      </c>
      <c r="I153" s="3">
        <v>32.6</v>
      </c>
      <c r="J153" t="str">
        <f t="shared" si="43"/>
        <v>.</v>
      </c>
      <c r="K153" t="str">
        <f t="shared" si="44"/>
        <v>.</v>
      </c>
      <c r="L153" t="str">
        <f t="shared" si="55"/>
        <v>.</v>
      </c>
      <c r="M153" s="3">
        <v>174</v>
      </c>
      <c r="N153" t="str">
        <f>IF(B153=B153, N152, IF(M153=".",".",IF(M153&lt;22.5,"N",IF(M153&lt;67.5,"NE",IF(M153&lt;112.5,"E",IF(M153&lt;157.5,"SE",IF(M153&lt;202.5,"S",IF(M153&lt;247.5,"SW",IF(M153&lt;292.5,"W",IF(M153&lt;337.5,"NW","N"))))))))))</f>
        <v>SE</v>
      </c>
      <c r="O153" t="str">
        <f t="shared" si="45"/>
        <v>.</v>
      </c>
      <c r="P153" t="str">
        <f t="shared" si="59"/>
        <v>.</v>
      </c>
      <c r="Q153" s="8">
        <f t="shared" si="57"/>
        <v>0</v>
      </c>
      <c r="R153" s="8">
        <f t="shared" si="58"/>
        <v>36.517573902812707</v>
      </c>
      <c r="S153" s="8">
        <v>1</v>
      </c>
      <c r="T153" s="8" t="s">
        <v>4</v>
      </c>
      <c r="U153" s="8" t="str">
        <f t="shared" si="56"/>
        <v>.</v>
      </c>
      <c r="V153" s="3" t="s">
        <v>6</v>
      </c>
      <c r="W153" s="3">
        <v>0</v>
      </c>
      <c r="X153" s="3" t="s">
        <v>43</v>
      </c>
      <c r="Y153" s="14">
        <v>0</v>
      </c>
      <c r="Z153" s="14">
        <v>0</v>
      </c>
      <c r="AA153" s="14">
        <v>1</v>
      </c>
      <c r="AB153" s="14" t="str">
        <f t="shared" si="60"/>
        <v>.</v>
      </c>
      <c r="AC153" s="3" t="s">
        <v>268</v>
      </c>
      <c r="AD153" s="9">
        <v>0</v>
      </c>
      <c r="AE153">
        <f t="shared" si="47"/>
        <v>0</v>
      </c>
      <c r="AF153">
        <f t="shared" si="48"/>
        <v>0</v>
      </c>
      <c r="AG153">
        <f t="shared" si="54"/>
        <v>1</v>
      </c>
      <c r="AH153">
        <f t="shared" si="49"/>
        <v>0</v>
      </c>
      <c r="AI153">
        <f t="shared" si="50"/>
        <v>10.034732473694758</v>
      </c>
      <c r="AJ153">
        <f t="shared" si="51"/>
        <v>-95.474101955354229</v>
      </c>
      <c r="AK153">
        <f t="shared" si="52"/>
        <v>0</v>
      </c>
      <c r="AL153" s="3">
        <v>96</v>
      </c>
      <c r="AM153" s="14">
        <f t="shared" si="53"/>
        <v>29.260800000000003</v>
      </c>
      <c r="AN153" s="3">
        <v>3.0368728984701332</v>
      </c>
    </row>
    <row r="154" spans="1:40" ht="13.5" thickBot="1" x14ac:dyDescent="0.25">
      <c r="A154" s="5">
        <v>42570</v>
      </c>
      <c r="B154" s="3">
        <v>15</v>
      </c>
      <c r="C154" s="7" t="s">
        <v>358</v>
      </c>
      <c r="D154" s="6">
        <v>0.7104166666666667</v>
      </c>
      <c r="E154" s="13">
        <v>17</v>
      </c>
      <c r="F154" s="13">
        <f t="shared" si="42"/>
        <v>536</v>
      </c>
      <c r="G154" s="3">
        <v>34.799999999999997</v>
      </c>
      <c r="H154" s="3" t="s">
        <v>365</v>
      </c>
      <c r="I154" s="3">
        <v>31.1</v>
      </c>
      <c r="J154" t="str">
        <f t="shared" si="43"/>
        <v>.</v>
      </c>
      <c r="K154" t="str">
        <f t="shared" si="44"/>
        <v>.</v>
      </c>
      <c r="L154" t="str">
        <f t="shared" si="55"/>
        <v>.</v>
      </c>
      <c r="M154" s="3">
        <v>174</v>
      </c>
      <c r="N154" t="str">
        <f>IF(B154=B153, N153, IF(M154=".",".",IF(M154&lt;22.5,"N",IF(M154&lt;67.5,"NE",IF(M154&lt;112.5,"E",IF(M154&lt;157.5,"SE",IF(M154&lt;202.5,"S",IF(M154&lt;247.5,"SW",IF(M154&lt;292.5,"W",IF(M154&lt;337.5,"NW","N"))))))))))</f>
        <v>SE</v>
      </c>
      <c r="O154" t="str">
        <f t="shared" si="45"/>
        <v>.</v>
      </c>
      <c r="P154" t="str">
        <f t="shared" si="59"/>
        <v>.</v>
      </c>
      <c r="Q154" s="8">
        <f t="shared" si="57"/>
        <v>0</v>
      </c>
      <c r="R154" s="8">
        <f t="shared" si="58"/>
        <v>36.517573902812707</v>
      </c>
      <c r="S154" s="8">
        <v>1</v>
      </c>
      <c r="T154" s="8" t="s">
        <v>4</v>
      </c>
      <c r="U154" s="8" t="str">
        <f t="shared" si="56"/>
        <v>.</v>
      </c>
      <c r="V154" s="3" t="s">
        <v>6</v>
      </c>
      <c r="W154" s="3">
        <v>3.6</v>
      </c>
      <c r="X154" s="3" t="s">
        <v>43</v>
      </c>
      <c r="Y154" s="14">
        <v>0</v>
      </c>
      <c r="Z154" s="14">
        <v>0</v>
      </c>
      <c r="AA154" s="14">
        <v>1</v>
      </c>
      <c r="AB154" s="14" t="str">
        <f t="shared" si="60"/>
        <v>.</v>
      </c>
      <c r="AC154" s="3" t="s">
        <v>268</v>
      </c>
      <c r="AD154" s="9">
        <v>0</v>
      </c>
      <c r="AE154">
        <f t="shared" si="47"/>
        <v>0</v>
      </c>
      <c r="AF154">
        <f t="shared" si="48"/>
        <v>0</v>
      </c>
      <c r="AG154">
        <f t="shared" si="54"/>
        <v>1</v>
      </c>
      <c r="AH154">
        <f t="shared" si="49"/>
        <v>0</v>
      </c>
      <c r="AI154">
        <f t="shared" si="50"/>
        <v>10.034732473694758</v>
      </c>
      <c r="AJ154">
        <f t="shared" si="51"/>
        <v>-95.474101955354229</v>
      </c>
      <c r="AK154">
        <f t="shared" si="52"/>
        <v>0</v>
      </c>
      <c r="AL154" s="3">
        <v>96</v>
      </c>
      <c r="AM154" s="14">
        <f t="shared" si="53"/>
        <v>29.260800000000003</v>
      </c>
      <c r="AN154" s="3">
        <v>3.0368728984701332</v>
      </c>
    </row>
    <row r="155" spans="1:40" ht="13.5" thickBot="1" x14ac:dyDescent="0.25">
      <c r="A155" s="5">
        <v>42570</v>
      </c>
      <c r="B155" s="3">
        <v>15</v>
      </c>
      <c r="C155" s="7" t="s">
        <v>358</v>
      </c>
      <c r="D155" s="6">
        <v>0.74861111111111101</v>
      </c>
      <c r="E155" s="13">
        <v>18</v>
      </c>
      <c r="F155" s="13">
        <f t="shared" si="42"/>
        <v>590.99999999999977</v>
      </c>
      <c r="G155" s="3">
        <v>30.6</v>
      </c>
      <c r="H155" s="3" t="s">
        <v>365</v>
      </c>
      <c r="I155" s="3">
        <v>31.7</v>
      </c>
      <c r="J155" t="str">
        <f t="shared" si="43"/>
        <v>.</v>
      </c>
      <c r="K155" t="str">
        <f t="shared" si="44"/>
        <v>.</v>
      </c>
      <c r="L155" t="str">
        <f t="shared" si="55"/>
        <v>.</v>
      </c>
      <c r="M155" s="3">
        <v>174</v>
      </c>
      <c r="N155" t="str">
        <f>IF(B155=B155, N154, IF(M155=".",".",IF(M155&lt;22.5,"N",IF(M155&lt;67.5,"NE",IF(M155&lt;112.5,"E",IF(M155&lt;157.5,"SE",IF(M155&lt;202.5,"S",IF(M155&lt;247.5,"SW",IF(M155&lt;292.5,"W",IF(M155&lt;337.5,"NW","N"))))))))))</f>
        <v>SE</v>
      </c>
      <c r="O155" t="str">
        <f t="shared" si="45"/>
        <v>.</v>
      </c>
      <c r="P155" t="str">
        <f t="shared" si="59"/>
        <v>.</v>
      </c>
      <c r="Q155" s="8">
        <f t="shared" si="57"/>
        <v>0</v>
      </c>
      <c r="R155" s="8">
        <f t="shared" si="58"/>
        <v>36.517573902812707</v>
      </c>
      <c r="S155" s="8">
        <v>1</v>
      </c>
      <c r="T155" s="8">
        <f>SQRT((AJ155-AJ145)^2+(AI155-AI145)^2)</f>
        <v>34.262248626010475</v>
      </c>
      <c r="U155" s="8">
        <f t="shared" si="56"/>
        <v>1.065825372450601</v>
      </c>
      <c r="V155" s="3" t="s">
        <v>6</v>
      </c>
      <c r="W155" s="3">
        <v>1.1000000000000001</v>
      </c>
      <c r="X155" s="3" t="s">
        <v>43</v>
      </c>
      <c r="Y155" s="14">
        <v>0</v>
      </c>
      <c r="Z155" s="14">
        <v>0</v>
      </c>
      <c r="AA155" s="14">
        <v>1</v>
      </c>
      <c r="AB155" s="14" t="str">
        <f t="shared" si="60"/>
        <v>.</v>
      </c>
      <c r="AC155" s="3" t="s">
        <v>268</v>
      </c>
      <c r="AD155" s="9">
        <v>0</v>
      </c>
      <c r="AE155">
        <f t="shared" si="47"/>
        <v>0</v>
      </c>
      <c r="AF155">
        <f t="shared" si="48"/>
        <v>0</v>
      </c>
      <c r="AG155">
        <f t="shared" si="54"/>
        <v>1</v>
      </c>
      <c r="AH155">
        <f t="shared" si="49"/>
        <v>0</v>
      </c>
      <c r="AI155">
        <f t="shared" si="50"/>
        <v>10.034732473694758</v>
      </c>
      <c r="AJ155">
        <f t="shared" si="51"/>
        <v>-95.474101955354229</v>
      </c>
      <c r="AK155">
        <f t="shared" si="52"/>
        <v>0</v>
      </c>
      <c r="AL155" s="3">
        <v>96</v>
      </c>
      <c r="AM155" s="14">
        <f t="shared" si="53"/>
        <v>29.260800000000003</v>
      </c>
      <c r="AN155" s="3">
        <v>3.0368728984701332</v>
      </c>
    </row>
    <row r="156" spans="1:40" ht="13.5" thickBot="1" x14ac:dyDescent="0.25">
      <c r="A156" s="5">
        <v>42570</v>
      </c>
      <c r="B156" s="3">
        <v>16</v>
      </c>
      <c r="C156" s="7" t="s">
        <v>358</v>
      </c>
      <c r="D156" s="6">
        <v>0.33819444444444446</v>
      </c>
      <c r="E156" s="13">
        <v>8</v>
      </c>
      <c r="F156" s="13">
        <f t="shared" si="42"/>
        <v>0</v>
      </c>
      <c r="G156" s="3">
        <v>22.8</v>
      </c>
      <c r="H156" s="3" t="s">
        <v>365</v>
      </c>
      <c r="I156" s="3">
        <v>22.6</v>
      </c>
      <c r="J156" t="str">
        <f t="shared" si="43"/>
        <v>.</v>
      </c>
      <c r="K156" t="str">
        <f t="shared" si="44"/>
        <v>.</v>
      </c>
      <c r="L156" t="str">
        <f t="shared" si="55"/>
        <v>.</v>
      </c>
      <c r="M156" s="3">
        <v>154</v>
      </c>
      <c r="N156" t="str">
        <f>IF(B156=B155, N155, IF(M156=".",".",IF(M156&lt;22.5,"N",IF(M156&lt;67.5,"NE",IF(M156&lt;112.5,"E",IF(M156&lt;157.5,"SE",IF(M156&lt;202.5,"S",IF(M156&lt;247.5,"SW",IF(M156&lt;292.5,"W",IF(M156&lt;337.5,"NW","N"))))))))))</f>
        <v>SE</v>
      </c>
      <c r="O156" t="str">
        <f t="shared" si="45"/>
        <v>.</v>
      </c>
      <c r="P156" t="str">
        <f t="shared" si="59"/>
        <v>.</v>
      </c>
      <c r="Q156" s="8">
        <f t="shared" si="57"/>
        <v>0</v>
      </c>
      <c r="R156" s="8">
        <f t="shared" si="58"/>
        <v>0</v>
      </c>
      <c r="S156" s="8">
        <v>1</v>
      </c>
      <c r="T156" s="8" t="s">
        <v>4</v>
      </c>
      <c r="U156" s="8" t="str">
        <f t="shared" si="56"/>
        <v>.</v>
      </c>
      <c r="V156" s="3" t="s">
        <v>128</v>
      </c>
      <c r="W156" s="3">
        <v>2</v>
      </c>
      <c r="X156" s="3" t="s">
        <v>4</v>
      </c>
      <c r="Y156" s="14">
        <v>2</v>
      </c>
      <c r="Z156" s="14">
        <v>1</v>
      </c>
      <c r="AA156" s="14">
        <v>0</v>
      </c>
      <c r="AB156" s="14">
        <f t="shared" si="60"/>
        <v>0</v>
      </c>
      <c r="AC156" s="3" t="s">
        <v>269</v>
      </c>
      <c r="AD156" s="9">
        <v>0</v>
      </c>
      <c r="AE156" t="str">
        <f t="shared" si="47"/>
        <v>.</v>
      </c>
      <c r="AF156" t="str">
        <f t="shared" si="48"/>
        <v>.</v>
      </c>
      <c r="AG156" t="str">
        <f t="shared" si="54"/>
        <v>.</v>
      </c>
      <c r="AH156" t="str">
        <f t="shared" si="49"/>
        <v>.</v>
      </c>
      <c r="AI156">
        <f t="shared" si="50"/>
        <v>43.837114678907732</v>
      </c>
      <c r="AJ156">
        <f t="shared" si="51"/>
        <v>-89.879404629916706</v>
      </c>
      <c r="AK156" t="str">
        <f t="shared" si="52"/>
        <v>.</v>
      </c>
      <c r="AL156" s="3">
        <v>100</v>
      </c>
      <c r="AM156" s="14">
        <f t="shared" si="53"/>
        <v>30.48</v>
      </c>
      <c r="AN156" s="3">
        <v>2.6878070480712677</v>
      </c>
    </row>
    <row r="157" spans="1:40" ht="13.5" thickBot="1" x14ac:dyDescent="0.25">
      <c r="A157" s="5">
        <v>42570</v>
      </c>
      <c r="B157" s="3">
        <v>16</v>
      </c>
      <c r="C157" s="7" t="s">
        <v>358</v>
      </c>
      <c r="D157" s="6">
        <v>0.3743055555555555</v>
      </c>
      <c r="E157" s="13">
        <v>9</v>
      </c>
      <c r="F157" s="13">
        <f t="shared" si="42"/>
        <v>51.999999999999893</v>
      </c>
      <c r="G157" s="3">
        <v>25.4</v>
      </c>
      <c r="H157" s="3" t="s">
        <v>365</v>
      </c>
      <c r="I157" s="3">
        <v>28</v>
      </c>
      <c r="J157">
        <f t="shared" si="43"/>
        <v>2.3598908106806715</v>
      </c>
      <c r="K157">
        <f t="shared" si="44"/>
        <v>224.78821643629115</v>
      </c>
      <c r="L157">
        <f>K157-MOD(M156+180,360)</f>
        <v>-109.21178356370885</v>
      </c>
      <c r="M157" s="3">
        <v>157</v>
      </c>
      <c r="N157" t="str">
        <f>IF(B157=B157, N156, IF(M157=".",".",IF(M157&lt;22.5,"N",IF(M157&lt;67.5,"NE",IF(M157&lt;112.5,"E",IF(M157&lt;157.5,"SE",IF(M157&lt;202.5,"S",IF(M157&lt;247.5,"SW",IF(M157&lt;292.5,"W",IF(M157&lt;337.5,"NW","N"))))))))))</f>
        <v>SE</v>
      </c>
      <c r="O157" t="str">
        <f t="shared" si="45"/>
        <v>SW</v>
      </c>
      <c r="P157">
        <f t="shared" si="59"/>
        <v>6</v>
      </c>
      <c r="Q157" s="8">
        <f t="shared" si="57"/>
        <v>5.6530957011793834</v>
      </c>
      <c r="R157" s="8">
        <f t="shared" si="58"/>
        <v>5.6530957011793834</v>
      </c>
      <c r="S157" s="8">
        <v>1</v>
      </c>
      <c r="T157" s="8" t="s">
        <v>4</v>
      </c>
      <c r="U157" s="8" t="str">
        <f t="shared" si="56"/>
        <v>.</v>
      </c>
      <c r="V157" s="3" t="s">
        <v>32</v>
      </c>
      <c r="W157" s="3">
        <v>0.3</v>
      </c>
      <c r="X157" s="3" t="s">
        <v>4</v>
      </c>
      <c r="Y157" s="14">
        <v>2</v>
      </c>
      <c r="Z157" s="14">
        <v>1</v>
      </c>
      <c r="AA157" s="14">
        <v>0</v>
      </c>
      <c r="AB157" s="14">
        <f t="shared" si="60"/>
        <v>0</v>
      </c>
      <c r="AC157" s="3" t="s">
        <v>269</v>
      </c>
      <c r="AD157" s="9">
        <v>0</v>
      </c>
      <c r="AE157">
        <f t="shared" si="47"/>
        <v>-4.0120904222322054</v>
      </c>
      <c r="AF157">
        <f t="shared" si="48"/>
        <v>-4.0120904222322054</v>
      </c>
      <c r="AG157">
        <f t="shared" si="54"/>
        <v>1</v>
      </c>
      <c r="AH157">
        <f t="shared" si="49"/>
        <v>5.6530957011793834</v>
      </c>
      <c r="AI157">
        <f t="shared" si="50"/>
        <v>39.854575105905923</v>
      </c>
      <c r="AJ157">
        <f t="shared" si="51"/>
        <v>-93.891495052148912</v>
      </c>
      <c r="AK157">
        <f t="shared" si="52"/>
        <v>-3.9825395730018087</v>
      </c>
      <c r="AL157" s="3">
        <v>102</v>
      </c>
      <c r="AM157" s="14">
        <f t="shared" si="53"/>
        <v>31.089600000000001</v>
      </c>
      <c r="AN157" s="3">
        <v>2.7401669256310974</v>
      </c>
    </row>
    <row r="158" spans="1:40" ht="13.5" thickBot="1" x14ac:dyDescent="0.25">
      <c r="A158" s="5">
        <v>42570</v>
      </c>
      <c r="B158" s="3">
        <v>16</v>
      </c>
      <c r="C158" s="7" t="s">
        <v>358</v>
      </c>
      <c r="D158" s="6">
        <v>0.41805555555555557</v>
      </c>
      <c r="E158" s="13">
        <v>10</v>
      </c>
      <c r="F158" s="13">
        <f t="shared" si="42"/>
        <v>115</v>
      </c>
      <c r="G158" s="3">
        <v>30.4</v>
      </c>
      <c r="H158" s="3" t="s">
        <v>365</v>
      </c>
      <c r="I158" s="3">
        <v>27.1</v>
      </c>
      <c r="J158">
        <f t="shared" si="43"/>
        <v>1.9460421159736789</v>
      </c>
      <c r="K158">
        <f t="shared" si="44"/>
        <v>248.49999999999991</v>
      </c>
      <c r="L158">
        <f t="shared" si="55"/>
        <v>23.711783563708764</v>
      </c>
      <c r="M158" s="3">
        <v>160</v>
      </c>
      <c r="N158" t="str">
        <f>IF(B158=B157, N157, IF(M158=".",".",IF(M158&lt;22.5,"N",IF(M158&lt;67.5,"NE",IF(M158&lt;112.5,"E",IF(M158&lt;157.5,"SE",IF(M158&lt;202.5,"S",IF(M158&lt;247.5,"SW",IF(M158&lt;292.5,"W",IF(M158&lt;337.5,"NW","N"))))))))))</f>
        <v>SE</v>
      </c>
      <c r="O158" t="str">
        <f t="shared" si="45"/>
        <v>W</v>
      </c>
      <c r="P158">
        <f t="shared" si="59"/>
        <v>7</v>
      </c>
      <c r="Q158" s="8">
        <f t="shared" si="57"/>
        <v>5.3400974548061066</v>
      </c>
      <c r="R158" s="8">
        <f t="shared" si="58"/>
        <v>10.993193155985491</v>
      </c>
      <c r="S158" s="8">
        <v>1</v>
      </c>
      <c r="T158" s="8" t="s">
        <v>4</v>
      </c>
      <c r="U158" s="8" t="str">
        <f t="shared" si="56"/>
        <v>.</v>
      </c>
      <c r="V158" s="3" t="s">
        <v>6</v>
      </c>
      <c r="W158" s="3">
        <v>3.2</v>
      </c>
      <c r="X158" s="3" t="s">
        <v>42</v>
      </c>
      <c r="Y158" s="14">
        <v>2</v>
      </c>
      <c r="Z158" s="14">
        <v>1</v>
      </c>
      <c r="AA158" s="14">
        <v>0</v>
      </c>
      <c r="AB158" s="14">
        <f t="shared" si="60"/>
        <v>0</v>
      </c>
      <c r="AC158" s="3" t="s">
        <v>269</v>
      </c>
      <c r="AD158" s="9">
        <v>0</v>
      </c>
      <c r="AE158">
        <f t="shared" si="47"/>
        <v>-1.9571522680137434</v>
      </c>
      <c r="AF158">
        <f t="shared" si="48"/>
        <v>-1.9571522680137434</v>
      </c>
      <c r="AG158">
        <f t="shared" si="54"/>
        <v>1</v>
      </c>
      <c r="AH158">
        <f t="shared" si="49"/>
        <v>5.3400974548061066</v>
      </c>
      <c r="AI158">
        <f t="shared" si="50"/>
        <v>34.886054619218228</v>
      </c>
      <c r="AJ158">
        <f t="shared" si="51"/>
        <v>-95.848647320162655</v>
      </c>
      <c r="AK158">
        <f t="shared" si="52"/>
        <v>-4.9685204866876944</v>
      </c>
      <c r="AL158" s="3">
        <v>102</v>
      </c>
      <c r="AM158" s="14">
        <f t="shared" si="53"/>
        <v>31.089600000000001</v>
      </c>
      <c r="AN158" s="3">
        <v>2.7925268031909272</v>
      </c>
    </row>
    <row r="159" spans="1:40" ht="13.5" thickBot="1" x14ac:dyDescent="0.25">
      <c r="A159" s="5">
        <v>42570</v>
      </c>
      <c r="B159" s="3">
        <v>16</v>
      </c>
      <c r="C159" s="7" t="s">
        <v>358</v>
      </c>
      <c r="D159" s="6">
        <v>0.45902777777777781</v>
      </c>
      <c r="E159" s="13">
        <v>11</v>
      </c>
      <c r="F159" s="13">
        <f t="shared" si="42"/>
        <v>174.00000000000003</v>
      </c>
      <c r="G159" s="3">
        <v>35.6</v>
      </c>
      <c r="H159" s="3" t="s">
        <v>365</v>
      </c>
      <c r="I159" s="3">
        <v>30.2</v>
      </c>
      <c r="J159">
        <f t="shared" si="43"/>
        <v>1.7118781026422536</v>
      </c>
      <c r="K159">
        <f t="shared" si="44"/>
        <v>98.083390322264265</v>
      </c>
      <c r="L159">
        <f t="shared" si="55"/>
        <v>-150.41660967773566</v>
      </c>
      <c r="M159" s="3">
        <v>158</v>
      </c>
      <c r="N159" t="str">
        <f>IF(B159=B159, N158, IF(M159=".",".",IF(M159&lt;22.5,"N",IF(M159&lt;67.5,"NE",IF(M159&lt;112.5,"E",IF(M159&lt;157.5,"SE",IF(M159&lt;202.5,"S",IF(M159&lt;247.5,"SW",IF(M159&lt;292.5,"W",IF(M159&lt;337.5,"NW","N"))))))))))</f>
        <v>SE</v>
      </c>
      <c r="O159" t="str">
        <f t="shared" si="45"/>
        <v>E</v>
      </c>
      <c r="P159">
        <f t="shared" si="59"/>
        <v>3</v>
      </c>
      <c r="Q159" s="8">
        <f t="shared" si="57"/>
        <v>4.1139049530664913</v>
      </c>
      <c r="R159" s="8">
        <f t="shared" si="58"/>
        <v>15.107098109051982</v>
      </c>
      <c r="S159" s="8">
        <v>1</v>
      </c>
      <c r="T159" s="8" t="s">
        <v>4</v>
      </c>
      <c r="U159" s="8" t="str">
        <f t="shared" si="56"/>
        <v>.</v>
      </c>
      <c r="V159" s="3" t="s">
        <v>14</v>
      </c>
      <c r="W159" s="3">
        <v>1.8</v>
      </c>
      <c r="X159" s="3" t="s">
        <v>4</v>
      </c>
      <c r="Y159" s="14">
        <v>2</v>
      </c>
      <c r="Z159" s="14">
        <v>1</v>
      </c>
      <c r="AA159" s="14">
        <v>0</v>
      </c>
      <c r="AB159" s="14">
        <f t="shared" si="60"/>
        <v>0</v>
      </c>
      <c r="AC159" s="3" t="s">
        <v>269</v>
      </c>
      <c r="AD159" s="9">
        <v>0</v>
      </c>
      <c r="AE159">
        <f t="shared" si="47"/>
        <v>-0.57847355478322982</v>
      </c>
      <c r="AF159">
        <f t="shared" si="48"/>
        <v>-0.57847355478322982</v>
      </c>
      <c r="AG159">
        <f t="shared" si="54"/>
        <v>1</v>
      </c>
      <c r="AH159">
        <f t="shared" si="49"/>
        <v>4.1139049530664913</v>
      </c>
      <c r="AI159">
        <f t="shared" si="50"/>
        <v>38.959085715254872</v>
      </c>
      <c r="AJ159">
        <f t="shared" si="51"/>
        <v>-96.427120874945885</v>
      </c>
      <c r="AK159">
        <f t="shared" si="52"/>
        <v>4.0730310960366438</v>
      </c>
      <c r="AL159" s="3">
        <v>104</v>
      </c>
      <c r="AM159" s="14">
        <f t="shared" si="53"/>
        <v>31.699200000000001</v>
      </c>
      <c r="AN159" s="3">
        <v>2.7576202181510405</v>
      </c>
    </row>
    <row r="160" spans="1:40" ht="13.5" thickBot="1" x14ac:dyDescent="0.25">
      <c r="A160" s="5">
        <v>42570</v>
      </c>
      <c r="B160" s="3">
        <v>16</v>
      </c>
      <c r="C160" s="7" t="s">
        <v>358</v>
      </c>
      <c r="D160" s="6">
        <v>0.50208333333333333</v>
      </c>
      <c r="E160" s="13">
        <v>12</v>
      </c>
      <c r="F160" s="13">
        <f t="shared" si="42"/>
        <v>235.99999999999997</v>
      </c>
      <c r="G160" s="3">
        <v>32.299999999999997</v>
      </c>
      <c r="H160" s="3" t="s">
        <v>365</v>
      </c>
      <c r="I160" s="3">
        <v>30.3</v>
      </c>
      <c r="J160">
        <f t="shared" si="43"/>
        <v>1.5443924570728755</v>
      </c>
      <c r="K160">
        <f t="shared" si="44"/>
        <v>271.5128302978851</v>
      </c>
      <c r="L160">
        <f t="shared" si="55"/>
        <v>173.42943997562082</v>
      </c>
      <c r="M160" s="3">
        <v>164</v>
      </c>
      <c r="N160" t="str">
        <f>IF(B160=B159, N159, IF(M160=".",".",IF(M160&lt;22.5,"N",IF(M160&lt;67.5,"NE",IF(M160&lt;112.5,"E",IF(M160&lt;157.5,"SE",IF(M160&lt;202.5,"S",IF(M160&lt;247.5,"SW",IF(M160&lt;292.5,"W",IF(M160&lt;337.5,"NW","N"))))))))))</f>
        <v>SE</v>
      </c>
      <c r="O160" t="str">
        <f t="shared" si="45"/>
        <v>W</v>
      </c>
      <c r="P160">
        <f t="shared" si="59"/>
        <v>7</v>
      </c>
      <c r="Q160" s="8">
        <f t="shared" si="57"/>
        <v>11.399323503608228</v>
      </c>
      <c r="R160" s="8">
        <f t="shared" si="58"/>
        <v>26.506421612660212</v>
      </c>
      <c r="S160" s="8">
        <v>1</v>
      </c>
      <c r="T160" s="8" t="s">
        <v>4</v>
      </c>
      <c r="U160" s="8" t="str">
        <f t="shared" si="56"/>
        <v>.</v>
      </c>
      <c r="V160" s="3" t="s">
        <v>6</v>
      </c>
      <c r="W160" s="3">
        <v>1.4</v>
      </c>
      <c r="X160" s="3" t="s">
        <v>4</v>
      </c>
      <c r="Y160" s="14">
        <v>2</v>
      </c>
      <c r="Z160" s="14">
        <v>1</v>
      </c>
      <c r="AA160" s="14">
        <v>0</v>
      </c>
      <c r="AB160" s="14">
        <f t="shared" si="60"/>
        <v>0</v>
      </c>
      <c r="AC160" s="3" t="s">
        <v>269</v>
      </c>
      <c r="AD160" s="9">
        <v>0</v>
      </c>
      <c r="AE160">
        <f t="shared" si="47"/>
        <v>0.30095128111399561</v>
      </c>
      <c r="AF160">
        <f t="shared" si="48"/>
        <v>0.30095128111399561</v>
      </c>
      <c r="AG160">
        <f t="shared" si="54"/>
        <v>1</v>
      </c>
      <c r="AH160">
        <f t="shared" si="49"/>
        <v>11.399323503608228</v>
      </c>
      <c r="AI160">
        <f t="shared" si="50"/>
        <v>27.563735581699923</v>
      </c>
      <c r="AJ160">
        <f t="shared" si="51"/>
        <v>-96.126169593831889</v>
      </c>
      <c r="AK160">
        <f t="shared" si="52"/>
        <v>-11.395350133554949</v>
      </c>
      <c r="AL160" s="3">
        <v>100</v>
      </c>
      <c r="AM160" s="14">
        <f t="shared" si="53"/>
        <v>30.48</v>
      </c>
      <c r="AN160" s="3">
        <v>2.8623399732707004</v>
      </c>
    </row>
    <row r="161" spans="1:40" ht="13.5" thickBot="1" x14ac:dyDescent="0.25">
      <c r="A161" s="5">
        <v>42570</v>
      </c>
      <c r="B161" s="3">
        <v>16</v>
      </c>
      <c r="C161" s="7" t="s">
        <v>358</v>
      </c>
      <c r="D161" s="6">
        <v>0.54652777777777783</v>
      </c>
      <c r="E161" s="13">
        <v>13</v>
      </c>
      <c r="F161" s="13">
        <f t="shared" si="42"/>
        <v>300.00000000000006</v>
      </c>
      <c r="G161" s="3">
        <v>30.8</v>
      </c>
      <c r="H161" s="3" t="s">
        <v>365</v>
      </c>
      <c r="I161" s="3">
        <v>29.5</v>
      </c>
      <c r="J161" t="str">
        <f t="shared" si="43"/>
        <v>.</v>
      </c>
      <c r="K161" t="str">
        <f t="shared" si="44"/>
        <v>.</v>
      </c>
      <c r="L161" t="str">
        <f t="shared" si="55"/>
        <v>.</v>
      </c>
      <c r="M161" s="3">
        <v>164</v>
      </c>
      <c r="N161" t="str">
        <f>IF(B161=B161, N160, IF(M161=".",".",IF(M161&lt;22.5,"N",IF(M161&lt;67.5,"NE",IF(M161&lt;112.5,"E",IF(M161&lt;157.5,"SE",IF(M161&lt;202.5,"S",IF(M161&lt;247.5,"SW",IF(M161&lt;292.5,"W",IF(M161&lt;337.5,"NW","N"))))))))))</f>
        <v>SE</v>
      </c>
      <c r="O161" t="str">
        <f t="shared" si="45"/>
        <v>.</v>
      </c>
      <c r="P161" t="str">
        <f t="shared" si="59"/>
        <v>.</v>
      </c>
      <c r="Q161" s="8">
        <f t="shared" si="57"/>
        <v>0</v>
      </c>
      <c r="R161" s="8">
        <f t="shared" si="58"/>
        <v>26.506421612660212</v>
      </c>
      <c r="S161" s="8">
        <v>1</v>
      </c>
      <c r="T161" s="8" t="s">
        <v>4</v>
      </c>
      <c r="U161" s="8" t="str">
        <f t="shared" si="56"/>
        <v>.</v>
      </c>
      <c r="V161" s="3" t="s">
        <v>6</v>
      </c>
      <c r="W161" s="3">
        <v>0</v>
      </c>
      <c r="X161" s="3" t="s">
        <v>10</v>
      </c>
      <c r="Y161" s="14">
        <v>0</v>
      </c>
      <c r="Z161" s="14">
        <v>0</v>
      </c>
      <c r="AA161" s="14">
        <v>1</v>
      </c>
      <c r="AB161" s="14">
        <f t="shared" si="60"/>
        <v>1</v>
      </c>
      <c r="AC161" s="3" t="s">
        <v>269</v>
      </c>
      <c r="AD161" s="9">
        <v>0</v>
      </c>
      <c r="AE161">
        <f t="shared" si="47"/>
        <v>0</v>
      </c>
      <c r="AF161">
        <f t="shared" si="48"/>
        <v>0</v>
      </c>
      <c r="AG161">
        <f t="shared" si="54"/>
        <v>1</v>
      </c>
      <c r="AH161">
        <f t="shared" si="49"/>
        <v>0</v>
      </c>
      <c r="AI161">
        <f t="shared" si="50"/>
        <v>27.563735581699923</v>
      </c>
      <c r="AJ161">
        <f t="shared" si="51"/>
        <v>-96.126169593831889</v>
      </c>
      <c r="AK161">
        <f t="shared" si="52"/>
        <v>0</v>
      </c>
      <c r="AL161" s="3">
        <v>100</v>
      </c>
      <c r="AM161" s="14">
        <f t="shared" si="53"/>
        <v>30.48</v>
      </c>
      <c r="AN161" s="3">
        <v>2.8623399732707004</v>
      </c>
    </row>
    <row r="162" spans="1:40" ht="13.5" thickBot="1" x14ac:dyDescent="0.25">
      <c r="A162" s="5">
        <v>42570</v>
      </c>
      <c r="B162" s="3">
        <v>16</v>
      </c>
      <c r="C162" s="7" t="s">
        <v>358</v>
      </c>
      <c r="D162" s="6">
        <v>0.5854166666666667</v>
      </c>
      <c r="E162" s="13">
        <v>14</v>
      </c>
      <c r="F162" s="13">
        <f t="shared" si="42"/>
        <v>356</v>
      </c>
      <c r="G162" s="3">
        <v>34.799999999999997</v>
      </c>
      <c r="H162" s="3" t="s">
        <v>365</v>
      </c>
      <c r="I162" s="3">
        <v>31.2</v>
      </c>
      <c r="J162" t="str">
        <f t="shared" si="43"/>
        <v>.</v>
      </c>
      <c r="K162" t="str">
        <f t="shared" si="44"/>
        <v>.</v>
      </c>
      <c r="L162" t="str">
        <f t="shared" si="55"/>
        <v>.</v>
      </c>
      <c r="M162" s="3">
        <v>164</v>
      </c>
      <c r="N162" t="str">
        <f>IF(B162=B161, N161, IF(M162=".",".",IF(M162&lt;22.5,"N",IF(M162&lt;67.5,"NE",IF(M162&lt;112.5,"E",IF(M162&lt;157.5,"SE",IF(M162&lt;202.5,"S",IF(M162&lt;247.5,"SW",IF(M162&lt;292.5,"W",IF(M162&lt;337.5,"NW","N"))))))))))</f>
        <v>SE</v>
      </c>
      <c r="O162" t="str">
        <f t="shared" si="45"/>
        <v>.</v>
      </c>
      <c r="P162" t="str">
        <f t="shared" si="59"/>
        <v>.</v>
      </c>
      <c r="Q162" s="8">
        <f t="shared" si="57"/>
        <v>0</v>
      </c>
      <c r="R162" s="8">
        <f t="shared" si="58"/>
        <v>26.506421612660212</v>
      </c>
      <c r="S162" s="8">
        <v>1</v>
      </c>
      <c r="T162" s="8" t="s">
        <v>4</v>
      </c>
      <c r="U162" s="8" t="str">
        <f t="shared" si="56"/>
        <v>.</v>
      </c>
      <c r="V162" s="3" t="s">
        <v>6</v>
      </c>
      <c r="W162" s="3">
        <v>3.6</v>
      </c>
      <c r="X162" s="3" t="s">
        <v>122</v>
      </c>
      <c r="Y162" s="14">
        <v>0</v>
      </c>
      <c r="Z162" s="14">
        <v>0</v>
      </c>
      <c r="AA162" s="14">
        <v>1</v>
      </c>
      <c r="AB162" s="14" t="str">
        <f t="shared" si="60"/>
        <v>.</v>
      </c>
      <c r="AC162" s="3" t="s">
        <v>269</v>
      </c>
      <c r="AD162" s="9">
        <v>0</v>
      </c>
      <c r="AE162">
        <f t="shared" si="47"/>
        <v>0</v>
      </c>
      <c r="AF162">
        <f t="shared" si="48"/>
        <v>0</v>
      </c>
      <c r="AG162">
        <f t="shared" si="54"/>
        <v>1</v>
      </c>
      <c r="AH162">
        <f t="shared" si="49"/>
        <v>0</v>
      </c>
      <c r="AI162">
        <f t="shared" si="50"/>
        <v>27.563735581699923</v>
      </c>
      <c r="AJ162">
        <f t="shared" si="51"/>
        <v>-96.126169593831889</v>
      </c>
      <c r="AK162">
        <f t="shared" si="52"/>
        <v>0</v>
      </c>
      <c r="AL162" s="3">
        <v>100</v>
      </c>
      <c r="AM162" s="14">
        <f t="shared" si="53"/>
        <v>30.48</v>
      </c>
      <c r="AN162" s="3">
        <v>2.8623399732707004</v>
      </c>
    </row>
    <row r="163" spans="1:40" ht="13.5" thickBot="1" x14ac:dyDescent="0.25">
      <c r="A163" s="5">
        <v>42570</v>
      </c>
      <c r="B163" s="3">
        <v>16</v>
      </c>
      <c r="C163" s="7" t="s">
        <v>358</v>
      </c>
      <c r="D163" s="6">
        <v>0.62569444444444444</v>
      </c>
      <c r="E163" s="13">
        <v>15</v>
      </c>
      <c r="F163" s="13">
        <f t="shared" si="42"/>
        <v>413.99999999999994</v>
      </c>
      <c r="G163" s="3">
        <v>37</v>
      </c>
      <c r="H163" s="3" t="s">
        <v>365</v>
      </c>
      <c r="I163" s="3">
        <v>33.6</v>
      </c>
      <c r="J163" t="str">
        <f t="shared" si="43"/>
        <v>.</v>
      </c>
      <c r="K163" t="str">
        <f t="shared" si="44"/>
        <v>.</v>
      </c>
      <c r="L163" t="str">
        <f t="shared" si="55"/>
        <v>.</v>
      </c>
      <c r="M163" s="3">
        <v>164</v>
      </c>
      <c r="N163" t="str">
        <f>IF(B163=B163, N162, IF(M163=".",".",IF(M163&lt;22.5,"N",IF(M163&lt;67.5,"NE",IF(M163&lt;112.5,"E",IF(M163&lt;157.5,"SE",IF(M163&lt;202.5,"S",IF(M163&lt;247.5,"SW",IF(M163&lt;292.5,"W",IF(M163&lt;337.5,"NW","N"))))))))))</f>
        <v>SE</v>
      </c>
      <c r="O163" t="str">
        <f t="shared" si="45"/>
        <v>.</v>
      </c>
      <c r="P163" t="str">
        <f t="shared" si="59"/>
        <v>.</v>
      </c>
      <c r="Q163" s="8">
        <f t="shared" si="57"/>
        <v>0</v>
      </c>
      <c r="R163" s="8">
        <f t="shared" si="58"/>
        <v>26.506421612660212</v>
      </c>
      <c r="S163" s="8">
        <v>1</v>
      </c>
      <c r="T163" s="8" t="s">
        <v>4</v>
      </c>
      <c r="U163" s="8" t="str">
        <f t="shared" si="56"/>
        <v>.</v>
      </c>
      <c r="V163" s="3" t="s">
        <v>6</v>
      </c>
      <c r="W163" s="3">
        <v>0</v>
      </c>
      <c r="X163" s="3" t="s">
        <v>10</v>
      </c>
      <c r="Y163" s="14">
        <v>0</v>
      </c>
      <c r="Z163" s="14">
        <v>0</v>
      </c>
      <c r="AA163" s="14">
        <v>1</v>
      </c>
      <c r="AB163" s="14" t="str">
        <f t="shared" si="60"/>
        <v>.</v>
      </c>
      <c r="AC163" s="3" t="s">
        <v>269</v>
      </c>
      <c r="AD163" s="9">
        <v>0</v>
      </c>
      <c r="AE163">
        <f t="shared" si="47"/>
        <v>0</v>
      </c>
      <c r="AF163">
        <f t="shared" si="48"/>
        <v>0</v>
      </c>
      <c r="AG163">
        <f t="shared" si="54"/>
        <v>1</v>
      </c>
      <c r="AH163">
        <f t="shared" si="49"/>
        <v>0</v>
      </c>
      <c r="AI163">
        <f t="shared" si="50"/>
        <v>27.563735581699923</v>
      </c>
      <c r="AJ163">
        <f t="shared" si="51"/>
        <v>-96.126169593831889</v>
      </c>
      <c r="AK163">
        <f t="shared" si="52"/>
        <v>0</v>
      </c>
      <c r="AL163" s="3">
        <v>100</v>
      </c>
      <c r="AM163" s="14">
        <f t="shared" si="53"/>
        <v>30.48</v>
      </c>
      <c r="AN163" s="3">
        <v>2.8623399732707004</v>
      </c>
    </row>
    <row r="164" spans="1:40" ht="13.5" thickBot="1" x14ac:dyDescent="0.25">
      <c r="A164" s="5">
        <v>42570</v>
      </c>
      <c r="B164" s="3">
        <v>16</v>
      </c>
      <c r="C164" s="7" t="s">
        <v>358</v>
      </c>
      <c r="D164" s="6">
        <v>0.66666666666666663</v>
      </c>
      <c r="E164" s="13">
        <v>16</v>
      </c>
      <c r="F164" s="13">
        <f t="shared" si="42"/>
        <v>472.99999999999989</v>
      </c>
      <c r="G164" s="3">
        <v>35.6</v>
      </c>
      <c r="H164" s="3" t="s">
        <v>365</v>
      </c>
      <c r="I164" s="3">
        <v>32.1</v>
      </c>
      <c r="J164" t="str">
        <f t="shared" si="43"/>
        <v>.</v>
      </c>
      <c r="K164" t="str">
        <f t="shared" si="44"/>
        <v>.</v>
      </c>
      <c r="L164" t="str">
        <f t="shared" si="55"/>
        <v>.</v>
      </c>
      <c r="M164" s="3">
        <v>164</v>
      </c>
      <c r="N164" t="str">
        <f>IF(B164=B163, N163, IF(M164=".",".",IF(M164&lt;22.5,"N",IF(M164&lt;67.5,"NE",IF(M164&lt;112.5,"E",IF(M164&lt;157.5,"SE",IF(M164&lt;202.5,"S",IF(M164&lt;247.5,"SW",IF(M164&lt;292.5,"W",IF(M164&lt;337.5,"NW","N"))))))))))</f>
        <v>SE</v>
      </c>
      <c r="O164" t="str">
        <f t="shared" si="45"/>
        <v>.</v>
      </c>
      <c r="P164" t="str">
        <f t="shared" si="59"/>
        <v>.</v>
      </c>
      <c r="Q164" s="8">
        <f t="shared" si="57"/>
        <v>0</v>
      </c>
      <c r="R164" s="8">
        <f t="shared" si="58"/>
        <v>26.506421612660212</v>
      </c>
      <c r="S164" s="8">
        <v>1</v>
      </c>
      <c r="T164" s="8" t="s">
        <v>4</v>
      </c>
      <c r="U164" s="8" t="str">
        <f t="shared" si="56"/>
        <v>.</v>
      </c>
      <c r="V164" s="3" t="s">
        <v>6</v>
      </c>
      <c r="W164" s="3">
        <v>0</v>
      </c>
      <c r="X164" s="3" t="s">
        <v>43</v>
      </c>
      <c r="Y164" s="14">
        <v>0</v>
      </c>
      <c r="Z164" s="14">
        <v>0</v>
      </c>
      <c r="AA164" s="14">
        <v>1</v>
      </c>
      <c r="AB164" s="14" t="str">
        <f t="shared" si="60"/>
        <v>.</v>
      </c>
      <c r="AC164" s="3" t="s">
        <v>269</v>
      </c>
      <c r="AD164" s="9">
        <v>0</v>
      </c>
      <c r="AE164">
        <f t="shared" si="47"/>
        <v>0</v>
      </c>
      <c r="AF164">
        <f t="shared" si="48"/>
        <v>0</v>
      </c>
      <c r="AG164">
        <f t="shared" si="54"/>
        <v>1</v>
      </c>
      <c r="AH164">
        <f t="shared" si="49"/>
        <v>0</v>
      </c>
      <c r="AI164">
        <f t="shared" si="50"/>
        <v>27.563735581699923</v>
      </c>
      <c r="AJ164">
        <f t="shared" si="51"/>
        <v>-96.126169593831889</v>
      </c>
      <c r="AK164">
        <f t="shared" si="52"/>
        <v>0</v>
      </c>
      <c r="AL164" s="3">
        <v>100</v>
      </c>
      <c r="AM164" s="14">
        <f t="shared" si="53"/>
        <v>30.48</v>
      </c>
      <c r="AN164" s="3">
        <v>2.8623399732707004</v>
      </c>
    </row>
    <row r="165" spans="1:40" ht="13.5" thickBot="1" x14ac:dyDescent="0.25">
      <c r="A165" s="5">
        <v>42570</v>
      </c>
      <c r="B165" s="3">
        <v>16</v>
      </c>
      <c r="C165" s="7" t="s">
        <v>358</v>
      </c>
      <c r="D165" s="6">
        <v>0.7104166666666667</v>
      </c>
      <c r="E165" s="13">
        <v>17</v>
      </c>
      <c r="F165" s="13">
        <f t="shared" si="42"/>
        <v>536</v>
      </c>
      <c r="G165" s="3">
        <v>34</v>
      </c>
      <c r="H165" s="3" t="s">
        <v>365</v>
      </c>
      <c r="I165" s="3">
        <v>31.7</v>
      </c>
      <c r="J165" t="str">
        <f t="shared" si="43"/>
        <v>.</v>
      </c>
      <c r="K165" t="str">
        <f t="shared" si="44"/>
        <v>.</v>
      </c>
      <c r="L165" t="str">
        <f t="shared" si="55"/>
        <v>.</v>
      </c>
      <c r="M165" s="3">
        <v>164</v>
      </c>
      <c r="N165" t="str">
        <f>IF(B165=B165, N164, IF(M165=".",".",IF(M165&lt;22.5,"N",IF(M165&lt;67.5,"NE",IF(M165&lt;112.5,"E",IF(M165&lt;157.5,"SE",IF(M165&lt;202.5,"S",IF(M165&lt;247.5,"SW",IF(M165&lt;292.5,"W",IF(M165&lt;337.5,"NW","N"))))))))))</f>
        <v>SE</v>
      </c>
      <c r="O165" t="str">
        <f t="shared" si="45"/>
        <v>.</v>
      </c>
      <c r="P165" t="str">
        <f t="shared" si="59"/>
        <v>.</v>
      </c>
      <c r="Q165" s="8">
        <f t="shared" si="57"/>
        <v>0</v>
      </c>
      <c r="R165" s="8">
        <f t="shared" si="58"/>
        <v>26.506421612660212</v>
      </c>
      <c r="S165" s="8">
        <v>1</v>
      </c>
      <c r="T165" s="8" t="s">
        <v>4</v>
      </c>
      <c r="U165" s="8" t="str">
        <f t="shared" si="56"/>
        <v>.</v>
      </c>
      <c r="V165" s="3" t="s">
        <v>6</v>
      </c>
      <c r="W165" s="3">
        <v>1</v>
      </c>
      <c r="X165" s="3" t="s">
        <v>43</v>
      </c>
      <c r="Y165" s="14">
        <v>0</v>
      </c>
      <c r="Z165" s="14">
        <v>0</v>
      </c>
      <c r="AA165" s="14">
        <v>1</v>
      </c>
      <c r="AB165" s="14" t="str">
        <f t="shared" si="60"/>
        <v>.</v>
      </c>
      <c r="AC165" s="3" t="s">
        <v>269</v>
      </c>
      <c r="AD165" s="9">
        <v>0</v>
      </c>
      <c r="AE165">
        <f t="shared" si="47"/>
        <v>0</v>
      </c>
      <c r="AF165">
        <f t="shared" si="48"/>
        <v>0</v>
      </c>
      <c r="AG165">
        <f t="shared" si="54"/>
        <v>1</v>
      </c>
      <c r="AH165">
        <f t="shared" si="49"/>
        <v>0</v>
      </c>
      <c r="AI165">
        <f t="shared" si="50"/>
        <v>27.563735581699923</v>
      </c>
      <c r="AJ165">
        <f t="shared" si="51"/>
        <v>-96.126169593831889</v>
      </c>
      <c r="AK165">
        <f t="shared" si="52"/>
        <v>0</v>
      </c>
      <c r="AL165" s="3">
        <v>100</v>
      </c>
      <c r="AM165" s="14">
        <f t="shared" si="53"/>
        <v>30.48</v>
      </c>
      <c r="AN165" s="3">
        <v>2.8623399732707004</v>
      </c>
    </row>
    <row r="166" spans="1:40" ht="13.5" thickBot="1" x14ac:dyDescent="0.25">
      <c r="A166" s="5">
        <v>42570</v>
      </c>
      <c r="B166" s="3">
        <v>16</v>
      </c>
      <c r="C166" s="7" t="s">
        <v>358</v>
      </c>
      <c r="D166" s="6">
        <v>0.74861111111111101</v>
      </c>
      <c r="E166" s="13">
        <v>18</v>
      </c>
      <c r="F166" s="13">
        <f t="shared" si="42"/>
        <v>590.99999999999977</v>
      </c>
      <c r="G166" s="3">
        <v>32.4</v>
      </c>
      <c r="H166" s="3" t="s">
        <v>365</v>
      </c>
      <c r="I166" s="3">
        <v>31.8</v>
      </c>
      <c r="J166" t="str">
        <f t="shared" si="43"/>
        <v>.</v>
      </c>
      <c r="K166" t="str">
        <f t="shared" si="44"/>
        <v>.</v>
      </c>
      <c r="L166" t="str">
        <f t="shared" si="55"/>
        <v>.</v>
      </c>
      <c r="M166" s="3">
        <v>164</v>
      </c>
      <c r="N166" t="str">
        <f>IF(B166=B165, N165, IF(M166=".",".",IF(M166&lt;22.5,"N",IF(M166&lt;67.5,"NE",IF(M166&lt;112.5,"E",IF(M166&lt;157.5,"SE",IF(M166&lt;202.5,"S",IF(M166&lt;247.5,"SW",IF(M166&lt;292.5,"W",IF(M166&lt;337.5,"NW","N"))))))))))</f>
        <v>SE</v>
      </c>
      <c r="O166" t="str">
        <f t="shared" si="45"/>
        <v>.</v>
      </c>
      <c r="P166" t="str">
        <f t="shared" si="59"/>
        <v>.</v>
      </c>
      <c r="Q166" s="8">
        <f t="shared" si="57"/>
        <v>0</v>
      </c>
      <c r="R166" s="8">
        <f t="shared" si="58"/>
        <v>26.506421612660212</v>
      </c>
      <c r="S166" s="8">
        <v>1</v>
      </c>
      <c r="T166" s="8">
        <f>SQRT((AJ166-AJ156)^2+(AI166-AI156)^2)</f>
        <v>17.431148549531617</v>
      </c>
      <c r="U166" s="8">
        <f t="shared" si="56"/>
        <v>1.5206354037624474</v>
      </c>
      <c r="V166" s="3" t="s">
        <v>6</v>
      </c>
      <c r="W166" s="3">
        <v>0.1</v>
      </c>
      <c r="X166" s="3" t="s">
        <v>43</v>
      </c>
      <c r="Y166" s="14">
        <v>0</v>
      </c>
      <c r="Z166" s="14">
        <v>0</v>
      </c>
      <c r="AA166" s="14">
        <v>1</v>
      </c>
      <c r="AB166" s="14" t="str">
        <f t="shared" si="60"/>
        <v>.</v>
      </c>
      <c r="AC166" s="3" t="s">
        <v>269</v>
      </c>
      <c r="AD166" s="9">
        <v>0</v>
      </c>
      <c r="AE166">
        <f t="shared" si="47"/>
        <v>0</v>
      </c>
      <c r="AF166">
        <f t="shared" si="48"/>
        <v>0</v>
      </c>
      <c r="AG166">
        <f t="shared" si="54"/>
        <v>1</v>
      </c>
      <c r="AH166">
        <f t="shared" si="49"/>
        <v>0</v>
      </c>
      <c r="AI166">
        <f t="shared" si="50"/>
        <v>27.563735581699923</v>
      </c>
      <c r="AJ166">
        <f t="shared" si="51"/>
        <v>-96.126169593831889</v>
      </c>
      <c r="AK166">
        <f t="shared" si="52"/>
        <v>0</v>
      </c>
      <c r="AL166" s="3">
        <v>100</v>
      </c>
      <c r="AM166" s="14">
        <f t="shared" si="53"/>
        <v>30.48</v>
      </c>
      <c r="AN166" s="3">
        <v>2.8623399732707004</v>
      </c>
    </row>
    <row r="167" spans="1:40" ht="13.5" thickBot="1" x14ac:dyDescent="0.25">
      <c r="A167" s="5">
        <v>42570</v>
      </c>
      <c r="B167" s="3">
        <v>17</v>
      </c>
      <c r="C167" s="7" t="s">
        <v>358</v>
      </c>
      <c r="D167" s="6">
        <v>0.33819444444444446</v>
      </c>
      <c r="E167" s="13">
        <v>8</v>
      </c>
      <c r="F167" s="13">
        <f t="shared" si="42"/>
        <v>0</v>
      </c>
      <c r="G167" s="3">
        <v>22.8</v>
      </c>
      <c r="H167" s="3" t="s">
        <v>365</v>
      </c>
      <c r="I167" s="3">
        <v>22.6</v>
      </c>
      <c r="J167" t="str">
        <f t="shared" si="43"/>
        <v>.</v>
      </c>
      <c r="K167" t="str">
        <f t="shared" si="44"/>
        <v>.</v>
      </c>
      <c r="L167" t="str">
        <f t="shared" si="55"/>
        <v>.</v>
      </c>
      <c r="M167" s="3">
        <v>154</v>
      </c>
      <c r="N167" t="str">
        <f>IF(B167=B166, N166, IF(M167=".",".",IF(M167&lt;22.5,"N",IF(M167&lt;67.5,"NE",IF(M167&lt;112.5,"E",IF(M167&lt;157.5,"SE",IF(M167&lt;202.5,"S",IF(M167&lt;247.5,"SW",IF(M167&lt;292.5,"W",IF(M167&lt;337.5,"NW","N"))))))))))</f>
        <v>SE</v>
      </c>
      <c r="O167" t="str">
        <f t="shared" si="45"/>
        <v>.</v>
      </c>
      <c r="P167" t="str">
        <f t="shared" si="59"/>
        <v>.</v>
      </c>
      <c r="Q167" s="8">
        <f t="shared" si="57"/>
        <v>0</v>
      </c>
      <c r="R167" s="8">
        <f t="shared" si="58"/>
        <v>0</v>
      </c>
      <c r="S167" s="8">
        <v>1</v>
      </c>
      <c r="T167" s="8" t="s">
        <v>4</v>
      </c>
      <c r="U167" s="8" t="str">
        <f t="shared" si="56"/>
        <v>.</v>
      </c>
      <c r="V167" s="3" t="s">
        <v>128</v>
      </c>
      <c r="W167" s="3">
        <v>2</v>
      </c>
      <c r="X167" s="3" t="s">
        <v>4</v>
      </c>
      <c r="Y167" s="14">
        <v>2</v>
      </c>
      <c r="Z167" s="14">
        <v>1</v>
      </c>
      <c r="AA167" s="14">
        <v>0</v>
      </c>
      <c r="AB167" s="14">
        <f t="shared" si="60"/>
        <v>0</v>
      </c>
      <c r="AC167" s="3" t="s">
        <v>270</v>
      </c>
      <c r="AD167" s="9">
        <v>0</v>
      </c>
      <c r="AE167" t="str">
        <f t="shared" si="47"/>
        <v>.</v>
      </c>
      <c r="AF167" t="str">
        <f t="shared" si="48"/>
        <v>.</v>
      </c>
      <c r="AG167" t="str">
        <f t="shared" si="54"/>
        <v>.</v>
      </c>
      <c r="AH167" t="str">
        <f t="shared" si="49"/>
        <v>.</v>
      </c>
      <c r="AI167">
        <f t="shared" si="50"/>
        <v>43.837114678907732</v>
      </c>
      <c r="AJ167">
        <f t="shared" si="51"/>
        <v>-89.879404629916706</v>
      </c>
      <c r="AK167" t="str">
        <f t="shared" si="52"/>
        <v>.</v>
      </c>
      <c r="AL167" s="3">
        <v>100</v>
      </c>
      <c r="AM167" s="14">
        <f t="shared" si="53"/>
        <v>30.48</v>
      </c>
      <c r="AN167" s="3">
        <v>2.6878070480712677</v>
      </c>
    </row>
    <row r="168" spans="1:40" ht="13.5" thickBot="1" x14ac:dyDescent="0.25">
      <c r="A168" s="5">
        <v>42570</v>
      </c>
      <c r="B168" s="3">
        <v>17</v>
      </c>
      <c r="C168" s="7" t="s">
        <v>358</v>
      </c>
      <c r="D168" s="6">
        <v>0.3743055555555555</v>
      </c>
      <c r="E168" s="13">
        <v>9</v>
      </c>
      <c r="F168" s="13">
        <f t="shared" si="42"/>
        <v>51.999999999999893</v>
      </c>
      <c r="G168" s="3">
        <v>26.8</v>
      </c>
      <c r="H168" s="3" t="s">
        <v>365</v>
      </c>
      <c r="I168" s="3">
        <v>28</v>
      </c>
      <c r="J168">
        <f t="shared" si="43"/>
        <v>2.1316570892581224</v>
      </c>
      <c r="K168">
        <f t="shared" si="44"/>
        <v>237.86504541636776</v>
      </c>
      <c r="L168">
        <f>K168-MOD(M167+180,360)</f>
        <v>-96.134954583632236</v>
      </c>
      <c r="M168" s="3">
        <v>163</v>
      </c>
      <c r="N168" t="str">
        <f>IF(B168=B168, N167, IF(M168=".",".",IF(M168&lt;22.5,"N",IF(M168&lt;67.5,"NE",IF(M168&lt;112.5,"E",IF(M168&lt;157.5,"SE",IF(M168&lt;202.5,"S",IF(M168&lt;247.5,"SW",IF(M168&lt;292.5,"W",IF(M168&lt;337.5,"NW","N"))))))))))</f>
        <v>SE</v>
      </c>
      <c r="O168" t="str">
        <f t="shared" si="45"/>
        <v>SW</v>
      </c>
      <c r="P168">
        <f t="shared" si="59"/>
        <v>6</v>
      </c>
      <c r="Q168" s="8">
        <f t="shared" si="57"/>
        <v>16.205560272331315</v>
      </c>
      <c r="R168" s="8">
        <f t="shared" si="58"/>
        <v>16.205560272331315</v>
      </c>
      <c r="S168" s="8">
        <v>1</v>
      </c>
      <c r="T168" s="8" t="s">
        <v>4</v>
      </c>
      <c r="U168" s="8" t="str">
        <f t="shared" si="56"/>
        <v>.</v>
      </c>
      <c r="V168" s="3" t="s">
        <v>31</v>
      </c>
      <c r="W168" s="3">
        <v>0.3</v>
      </c>
      <c r="X168" s="3" t="s">
        <v>4</v>
      </c>
      <c r="Y168" s="14">
        <v>2</v>
      </c>
      <c r="Z168" s="14">
        <v>1</v>
      </c>
      <c r="AA168" s="14">
        <v>0</v>
      </c>
      <c r="AB168" s="14">
        <f t="shared" si="60"/>
        <v>0</v>
      </c>
      <c r="AC168" s="3" t="s">
        <v>270</v>
      </c>
      <c r="AD168" s="9">
        <v>0</v>
      </c>
      <c r="AE168">
        <f t="shared" si="47"/>
        <v>-8.6199852342759584</v>
      </c>
      <c r="AF168">
        <f t="shared" si="48"/>
        <v>-8.6199852342759584</v>
      </c>
      <c r="AG168">
        <f t="shared" si="54"/>
        <v>1</v>
      </c>
      <c r="AH168">
        <f t="shared" si="49"/>
        <v>16.205560272331315</v>
      </c>
      <c r="AI168">
        <f t="shared" si="50"/>
        <v>30.11428558644187</v>
      </c>
      <c r="AJ168">
        <f t="shared" si="51"/>
        <v>-98.499389864192665</v>
      </c>
      <c r="AK168">
        <f t="shared" si="52"/>
        <v>-13.722829092465862</v>
      </c>
      <c r="AL168" s="3">
        <v>103</v>
      </c>
      <c r="AM168" s="14">
        <f t="shared" si="53"/>
        <v>31.394400000000001</v>
      </c>
      <c r="AN168" s="3">
        <v>2.8448866807507573</v>
      </c>
    </row>
    <row r="169" spans="1:40" ht="13.5" thickBot="1" x14ac:dyDescent="0.25">
      <c r="A169" s="5">
        <v>42570</v>
      </c>
      <c r="B169" s="3">
        <v>17</v>
      </c>
      <c r="C169" s="7" t="s">
        <v>358</v>
      </c>
      <c r="D169" s="6">
        <v>0.41805555555555557</v>
      </c>
      <c r="E169" s="13">
        <v>10</v>
      </c>
      <c r="F169" s="13">
        <f t="shared" si="42"/>
        <v>115</v>
      </c>
      <c r="G169" s="3">
        <v>25.7</v>
      </c>
      <c r="H169" s="3" t="s">
        <v>365</v>
      </c>
      <c r="I169" s="3">
        <v>27.1</v>
      </c>
      <c r="J169">
        <f t="shared" si="43"/>
        <v>1.3686462276960096</v>
      </c>
      <c r="K169">
        <f t="shared" si="44"/>
        <v>281.58234750651758</v>
      </c>
      <c r="L169">
        <f t="shared" si="55"/>
        <v>43.717302090149815</v>
      </c>
      <c r="M169" s="3">
        <v>172</v>
      </c>
      <c r="N169" t="str">
        <f>IF(B169=B168, N168, IF(M169=".",".",IF(M169&lt;22.5,"N",IF(M169&lt;67.5,"NE",IF(M169&lt;112.5,"E",IF(M169&lt;157.5,"SE",IF(M169&lt;202.5,"S",IF(M169&lt;247.5,"SW",IF(M169&lt;292.5,"W",IF(M169&lt;337.5,"NW","N"))))))))))</f>
        <v>SE</v>
      </c>
      <c r="O169" t="str">
        <f t="shared" si="45"/>
        <v>W</v>
      </c>
      <c r="P169">
        <f t="shared" si="59"/>
        <v>7</v>
      </c>
      <c r="Q169" s="8">
        <f t="shared" si="57"/>
        <v>17.101911483531783</v>
      </c>
      <c r="R169" s="8">
        <f t="shared" si="58"/>
        <v>33.307471755863098</v>
      </c>
      <c r="S169" s="8">
        <v>1</v>
      </c>
      <c r="T169" s="8" t="s">
        <v>4</v>
      </c>
      <c r="U169" s="8" t="str">
        <f t="shared" si="56"/>
        <v>.</v>
      </c>
      <c r="V169" s="3" t="s">
        <v>6</v>
      </c>
      <c r="W169" s="3">
        <v>3.2</v>
      </c>
      <c r="X169" s="3" t="s">
        <v>40</v>
      </c>
      <c r="Y169" s="14">
        <v>2</v>
      </c>
      <c r="Z169" s="14">
        <v>1</v>
      </c>
      <c r="AA169" s="14">
        <v>0</v>
      </c>
      <c r="AB169" s="14">
        <f t="shared" si="60"/>
        <v>0</v>
      </c>
      <c r="AC169" s="3" t="s">
        <v>270</v>
      </c>
      <c r="AD169" s="9">
        <v>0</v>
      </c>
      <c r="AE169">
        <f t="shared" si="47"/>
        <v>3.433655265001903</v>
      </c>
      <c r="AF169">
        <f t="shared" si="48"/>
        <v>3.433655265001903</v>
      </c>
      <c r="AG169">
        <f t="shared" si="54"/>
        <v>1</v>
      </c>
      <c r="AH169">
        <f t="shared" si="49"/>
        <v>17.101911483531783</v>
      </c>
      <c r="AI169">
        <f t="shared" si="50"/>
        <v>13.360617692166272</v>
      </c>
      <c r="AJ169">
        <f t="shared" si="51"/>
        <v>-95.065734599190762</v>
      </c>
      <c r="AK169">
        <f t="shared" si="52"/>
        <v>-16.753667894275598</v>
      </c>
      <c r="AL169" s="3">
        <v>96</v>
      </c>
      <c r="AM169" s="14">
        <f t="shared" si="53"/>
        <v>29.260800000000003</v>
      </c>
      <c r="AN169" s="3">
        <v>3.001966313430247</v>
      </c>
    </row>
    <row r="170" spans="1:40" ht="13.5" thickBot="1" x14ac:dyDescent="0.25">
      <c r="A170" s="5">
        <v>42570</v>
      </c>
      <c r="B170" s="3">
        <v>17</v>
      </c>
      <c r="C170" s="7" t="s">
        <v>358</v>
      </c>
      <c r="D170" s="6">
        <v>0.45902777777777781</v>
      </c>
      <c r="E170" s="13">
        <v>11</v>
      </c>
      <c r="F170" s="13">
        <f t="shared" si="42"/>
        <v>174.00000000000003</v>
      </c>
      <c r="G170" s="3">
        <v>50.4</v>
      </c>
      <c r="H170" s="3" t="s">
        <v>365</v>
      </c>
      <c r="I170" s="3">
        <v>29.4</v>
      </c>
      <c r="J170">
        <f t="shared" si="43"/>
        <v>1.692969374434494</v>
      </c>
      <c r="K170">
        <f t="shared" si="44"/>
        <v>263.00000000000034</v>
      </c>
      <c r="L170">
        <f t="shared" si="55"/>
        <v>-18.582347506517237</v>
      </c>
      <c r="M170" s="3">
        <v>174</v>
      </c>
      <c r="N170" t="str">
        <f>IF(B170=B170, N169, IF(M170=".",".",IF(M170&lt;22.5,"N",IF(M170&lt;67.5,"NE",IF(M170&lt;112.5,"E",IF(M170&lt;157.5,"SE",IF(M170&lt;202.5,"S",IF(M170&lt;247.5,"SW",IF(M170&lt;292.5,"W",IF(M170&lt;337.5,"NW","N"))))))))))</f>
        <v>SE</v>
      </c>
      <c r="O170" t="str">
        <f t="shared" si="45"/>
        <v>W</v>
      </c>
      <c r="P170">
        <f t="shared" si="59"/>
        <v>7</v>
      </c>
      <c r="Q170" s="8">
        <f t="shared" si="57"/>
        <v>3.3508620359583969</v>
      </c>
      <c r="R170" s="8">
        <f t="shared" si="58"/>
        <v>36.658333791821498</v>
      </c>
      <c r="S170" s="8">
        <v>1</v>
      </c>
      <c r="T170" s="8" t="s">
        <v>4</v>
      </c>
      <c r="U170" s="8" t="str">
        <f t="shared" si="56"/>
        <v>.</v>
      </c>
      <c r="V170" s="3" t="s">
        <v>20</v>
      </c>
      <c r="W170" s="3">
        <v>0.2</v>
      </c>
      <c r="X170" s="3" t="s">
        <v>4</v>
      </c>
      <c r="Y170" s="14">
        <v>2</v>
      </c>
      <c r="Z170" s="14">
        <v>1</v>
      </c>
      <c r="AA170" s="14">
        <v>0</v>
      </c>
      <c r="AB170" s="14">
        <f t="shared" si="60"/>
        <v>0</v>
      </c>
      <c r="AC170" s="3" t="s">
        <v>270</v>
      </c>
      <c r="AD170" s="9">
        <v>0</v>
      </c>
      <c r="AE170">
        <f t="shared" si="47"/>
        <v>-0.40836735616346687</v>
      </c>
      <c r="AF170">
        <f t="shared" si="48"/>
        <v>-0.40836735616346687</v>
      </c>
      <c r="AG170">
        <f t="shared" si="54"/>
        <v>1</v>
      </c>
      <c r="AH170">
        <f t="shared" si="49"/>
        <v>3.3508620359583969</v>
      </c>
      <c r="AI170">
        <f t="shared" si="50"/>
        <v>10.034732473694758</v>
      </c>
      <c r="AJ170">
        <f t="shared" si="51"/>
        <v>-95.474101955354229</v>
      </c>
      <c r="AK170">
        <f t="shared" si="52"/>
        <v>-3.3258852184715142</v>
      </c>
      <c r="AL170" s="3">
        <v>96</v>
      </c>
      <c r="AM170" s="14">
        <f t="shared" si="53"/>
        <v>29.260800000000003</v>
      </c>
      <c r="AN170" s="3">
        <v>3.0368728984701332</v>
      </c>
    </row>
    <row r="171" spans="1:40" ht="13.5" thickBot="1" x14ac:dyDescent="0.25">
      <c r="A171" s="5">
        <v>42570</v>
      </c>
      <c r="B171" s="3">
        <v>17</v>
      </c>
      <c r="C171" s="7" t="s">
        <v>358</v>
      </c>
      <c r="D171" s="6">
        <v>0.50208333333333333</v>
      </c>
      <c r="E171" s="13">
        <v>12</v>
      </c>
      <c r="F171" s="13">
        <f t="shared" si="42"/>
        <v>235.99999999999997</v>
      </c>
      <c r="G171" s="3">
        <v>50.4</v>
      </c>
      <c r="H171" s="3" t="s">
        <v>365</v>
      </c>
      <c r="I171" s="3">
        <v>30.4</v>
      </c>
      <c r="J171" t="str">
        <f t="shared" si="43"/>
        <v>.</v>
      </c>
      <c r="K171" t="str">
        <f t="shared" si="44"/>
        <v>.</v>
      </c>
      <c r="L171" t="str">
        <f t="shared" si="55"/>
        <v>.</v>
      </c>
      <c r="M171" s="3">
        <v>174</v>
      </c>
      <c r="N171" t="str">
        <f>IF(B171=B170, N170, IF(M171=".",".",IF(M171&lt;22.5,"N",IF(M171&lt;67.5,"NE",IF(M171&lt;112.5,"E",IF(M171&lt;157.5,"SE",IF(M171&lt;202.5,"S",IF(M171&lt;247.5,"SW",IF(M171&lt;292.5,"W",IF(M171&lt;337.5,"NW","N"))))))))))</f>
        <v>SE</v>
      </c>
      <c r="O171" t="str">
        <f t="shared" si="45"/>
        <v>.</v>
      </c>
      <c r="P171" t="str">
        <f t="shared" si="59"/>
        <v>.</v>
      </c>
      <c r="Q171" s="8">
        <f t="shared" si="57"/>
        <v>0</v>
      </c>
      <c r="R171" s="8">
        <f t="shared" si="58"/>
        <v>36.658333791821498</v>
      </c>
      <c r="S171" s="8">
        <v>1</v>
      </c>
      <c r="T171" s="8" t="s">
        <v>4</v>
      </c>
      <c r="U171" s="8" t="str">
        <f t="shared" si="56"/>
        <v>.</v>
      </c>
      <c r="V171" s="3" t="s">
        <v>6</v>
      </c>
      <c r="W171" s="3">
        <v>0.1</v>
      </c>
      <c r="X171" s="3" t="s">
        <v>4</v>
      </c>
      <c r="Y171" s="14">
        <v>2</v>
      </c>
      <c r="Z171" s="14">
        <v>1</v>
      </c>
      <c r="AA171" s="14">
        <v>0</v>
      </c>
      <c r="AB171" s="14">
        <f t="shared" si="60"/>
        <v>0</v>
      </c>
      <c r="AC171" s="3" t="s">
        <v>270</v>
      </c>
      <c r="AD171" s="9">
        <v>0</v>
      </c>
      <c r="AE171">
        <f t="shared" si="47"/>
        <v>0</v>
      </c>
      <c r="AF171">
        <f t="shared" si="48"/>
        <v>0</v>
      </c>
      <c r="AG171">
        <f t="shared" si="54"/>
        <v>1</v>
      </c>
      <c r="AH171">
        <f t="shared" si="49"/>
        <v>0</v>
      </c>
      <c r="AI171">
        <f t="shared" si="50"/>
        <v>10.034732473694758</v>
      </c>
      <c r="AJ171">
        <f t="shared" si="51"/>
        <v>-95.474101955354229</v>
      </c>
      <c r="AK171">
        <f t="shared" si="52"/>
        <v>0</v>
      </c>
      <c r="AL171" s="3">
        <v>96</v>
      </c>
      <c r="AM171" s="14">
        <f t="shared" si="53"/>
        <v>29.260800000000003</v>
      </c>
      <c r="AN171" s="3">
        <v>3.0368728984701332</v>
      </c>
    </row>
    <row r="172" spans="1:40" ht="13.5" thickBot="1" x14ac:dyDescent="0.25">
      <c r="A172" s="5">
        <v>42570</v>
      </c>
      <c r="B172" s="3">
        <v>17</v>
      </c>
      <c r="C172" s="7" t="s">
        <v>358</v>
      </c>
      <c r="D172" s="6">
        <v>0.54166666666666663</v>
      </c>
      <c r="E172" s="13">
        <v>13</v>
      </c>
      <c r="F172" s="13">
        <f t="shared" si="42"/>
        <v>292.99999999999994</v>
      </c>
      <c r="G172" s="3">
        <v>42.4</v>
      </c>
      <c r="H172" s="3" t="s">
        <v>365</v>
      </c>
      <c r="I172" s="3">
        <v>30</v>
      </c>
      <c r="J172" t="str">
        <f t="shared" si="43"/>
        <v>.</v>
      </c>
      <c r="K172" t="str">
        <f t="shared" si="44"/>
        <v>.</v>
      </c>
      <c r="L172" t="str">
        <f t="shared" si="55"/>
        <v>.</v>
      </c>
      <c r="M172" s="3">
        <v>174</v>
      </c>
      <c r="N172" t="str">
        <f>IF(B172=B172, N171, IF(M172=".",".",IF(M172&lt;22.5,"N",IF(M172&lt;67.5,"NE",IF(M172&lt;112.5,"E",IF(M172&lt;157.5,"SE",IF(M172&lt;202.5,"S",IF(M172&lt;247.5,"SW",IF(M172&lt;292.5,"W",IF(M172&lt;337.5,"NW","N"))))))))))</f>
        <v>SE</v>
      </c>
      <c r="O172" t="str">
        <f t="shared" si="45"/>
        <v>.</v>
      </c>
      <c r="P172" t="str">
        <f t="shared" si="59"/>
        <v>.</v>
      </c>
      <c r="Q172" s="8">
        <f t="shared" si="57"/>
        <v>0</v>
      </c>
      <c r="R172" s="8">
        <f t="shared" si="58"/>
        <v>36.658333791821498</v>
      </c>
      <c r="S172" s="8">
        <v>1</v>
      </c>
      <c r="T172" s="8" t="s">
        <v>4</v>
      </c>
      <c r="U172" s="8" t="str">
        <f t="shared" si="56"/>
        <v>.</v>
      </c>
      <c r="V172" s="3" t="s">
        <v>6</v>
      </c>
      <c r="W172" s="3">
        <v>0</v>
      </c>
      <c r="X172" s="3" t="s">
        <v>10</v>
      </c>
      <c r="Y172" s="14">
        <v>0</v>
      </c>
      <c r="Z172" s="14">
        <v>0</v>
      </c>
      <c r="AA172" s="14">
        <v>1</v>
      </c>
      <c r="AB172" s="14">
        <f t="shared" si="60"/>
        <v>1</v>
      </c>
      <c r="AC172" s="3" t="s">
        <v>270</v>
      </c>
      <c r="AD172" s="9">
        <v>0</v>
      </c>
      <c r="AE172">
        <f t="shared" si="47"/>
        <v>0</v>
      </c>
      <c r="AF172">
        <f t="shared" si="48"/>
        <v>0</v>
      </c>
      <c r="AG172">
        <f t="shared" si="54"/>
        <v>1</v>
      </c>
      <c r="AH172">
        <f t="shared" si="49"/>
        <v>0</v>
      </c>
      <c r="AI172">
        <f t="shared" si="50"/>
        <v>10.034732473694758</v>
      </c>
      <c r="AJ172">
        <f t="shared" si="51"/>
        <v>-95.474101955354229</v>
      </c>
      <c r="AK172">
        <f t="shared" si="52"/>
        <v>0</v>
      </c>
      <c r="AL172" s="3">
        <v>96</v>
      </c>
      <c r="AM172" s="14">
        <f t="shared" si="53"/>
        <v>29.260800000000003</v>
      </c>
      <c r="AN172" s="3">
        <v>3.0368728984701332</v>
      </c>
    </row>
    <row r="173" spans="1:40" ht="13.5" thickBot="1" x14ac:dyDescent="0.25">
      <c r="A173" s="5">
        <v>42570</v>
      </c>
      <c r="B173" s="3">
        <v>17</v>
      </c>
      <c r="C173" s="7" t="s">
        <v>358</v>
      </c>
      <c r="D173" s="6">
        <v>0.5854166666666667</v>
      </c>
      <c r="E173" s="13">
        <v>14</v>
      </c>
      <c r="F173" s="13">
        <f t="shared" si="42"/>
        <v>356.00000000000006</v>
      </c>
      <c r="G173" s="3">
        <v>57.2</v>
      </c>
      <c r="H173" s="3" t="s">
        <v>365</v>
      </c>
      <c r="I173" s="3">
        <v>32.700000000000003</v>
      </c>
      <c r="J173" t="str">
        <f t="shared" si="43"/>
        <v>.</v>
      </c>
      <c r="K173" t="str">
        <f t="shared" si="44"/>
        <v>.</v>
      </c>
      <c r="L173" t="str">
        <f t="shared" si="55"/>
        <v>.</v>
      </c>
      <c r="M173" s="3">
        <v>174</v>
      </c>
      <c r="N173" t="str">
        <f>IF(B173=B172, N172, IF(M173=".",".",IF(M173&lt;22.5,"N",IF(M173&lt;67.5,"NE",IF(M173&lt;112.5,"E",IF(M173&lt;157.5,"SE",IF(M173&lt;202.5,"S",IF(M173&lt;247.5,"SW",IF(M173&lt;292.5,"W",IF(M173&lt;337.5,"NW","N"))))))))))</f>
        <v>SE</v>
      </c>
      <c r="O173" t="str">
        <f t="shared" si="45"/>
        <v>.</v>
      </c>
      <c r="P173" t="str">
        <f t="shared" si="59"/>
        <v>.</v>
      </c>
      <c r="Q173" s="8">
        <f t="shared" si="57"/>
        <v>0</v>
      </c>
      <c r="R173" s="8">
        <f t="shared" si="58"/>
        <v>36.658333791821498</v>
      </c>
      <c r="S173" s="8">
        <v>1</v>
      </c>
      <c r="T173" s="8" t="s">
        <v>4</v>
      </c>
      <c r="U173" s="8" t="str">
        <f t="shared" si="56"/>
        <v>.</v>
      </c>
      <c r="V173" s="3" t="s">
        <v>6</v>
      </c>
      <c r="W173" s="3">
        <v>3.5</v>
      </c>
      <c r="X173" s="3" t="s">
        <v>10</v>
      </c>
      <c r="Y173" s="14">
        <v>0</v>
      </c>
      <c r="Z173" s="14">
        <v>0</v>
      </c>
      <c r="AA173" s="14">
        <v>1</v>
      </c>
      <c r="AB173" s="14" t="str">
        <f t="shared" si="60"/>
        <v>.</v>
      </c>
      <c r="AC173" s="3" t="s">
        <v>270</v>
      </c>
      <c r="AD173" s="9">
        <v>0</v>
      </c>
      <c r="AE173">
        <f t="shared" si="47"/>
        <v>0</v>
      </c>
      <c r="AF173">
        <f t="shared" si="48"/>
        <v>0</v>
      </c>
      <c r="AG173">
        <f t="shared" si="54"/>
        <v>1</v>
      </c>
      <c r="AH173">
        <f t="shared" si="49"/>
        <v>0</v>
      </c>
      <c r="AI173">
        <f t="shared" si="50"/>
        <v>10.034732473694758</v>
      </c>
      <c r="AJ173">
        <f t="shared" si="51"/>
        <v>-95.474101955354229</v>
      </c>
      <c r="AK173">
        <f t="shared" si="52"/>
        <v>0</v>
      </c>
      <c r="AL173" s="3">
        <v>96</v>
      </c>
      <c r="AM173" s="14">
        <f t="shared" si="53"/>
        <v>29.260800000000003</v>
      </c>
      <c r="AN173" s="3">
        <v>3.0368728984701332</v>
      </c>
    </row>
    <row r="174" spans="1:40" ht="13.5" thickBot="1" x14ac:dyDescent="0.25">
      <c r="A174" s="5">
        <v>42570</v>
      </c>
      <c r="B174" s="3">
        <v>17</v>
      </c>
      <c r="C174" s="7" t="s">
        <v>358</v>
      </c>
      <c r="D174" s="6">
        <v>0.62569444444444444</v>
      </c>
      <c r="E174" s="13">
        <v>15</v>
      </c>
      <c r="F174" s="13">
        <f t="shared" si="42"/>
        <v>414</v>
      </c>
      <c r="G174" s="3">
        <v>54</v>
      </c>
      <c r="H174" s="3" t="s">
        <v>365</v>
      </c>
      <c r="I174" s="3">
        <v>33.200000000000003</v>
      </c>
      <c r="J174" t="str">
        <f t="shared" si="43"/>
        <v>.</v>
      </c>
      <c r="K174" t="str">
        <f t="shared" si="44"/>
        <v>.</v>
      </c>
      <c r="L174" t="str">
        <f t="shared" si="55"/>
        <v>.</v>
      </c>
      <c r="M174" s="3">
        <v>174</v>
      </c>
      <c r="N174" t="str">
        <f>IF(B174=B174, N173, IF(M174=".",".",IF(M174&lt;22.5,"N",IF(M174&lt;67.5,"NE",IF(M174&lt;112.5,"E",IF(M174&lt;157.5,"SE",IF(M174&lt;202.5,"S",IF(M174&lt;247.5,"SW",IF(M174&lt;292.5,"W",IF(M174&lt;337.5,"NW","N"))))))))))</f>
        <v>SE</v>
      </c>
      <c r="O174" t="str">
        <f t="shared" si="45"/>
        <v>.</v>
      </c>
      <c r="P174" t="str">
        <f t="shared" si="59"/>
        <v>.</v>
      </c>
      <c r="Q174" s="8">
        <f t="shared" si="57"/>
        <v>0</v>
      </c>
      <c r="R174" s="8">
        <f t="shared" si="58"/>
        <v>36.658333791821498</v>
      </c>
      <c r="S174" s="8">
        <v>1</v>
      </c>
      <c r="T174" s="8" t="s">
        <v>4</v>
      </c>
      <c r="U174" s="8" t="str">
        <f t="shared" si="56"/>
        <v>.</v>
      </c>
      <c r="V174" s="3" t="s">
        <v>6</v>
      </c>
      <c r="W174" s="3">
        <v>0.6</v>
      </c>
      <c r="X174" s="3" t="s">
        <v>43</v>
      </c>
      <c r="Y174" s="14">
        <v>0</v>
      </c>
      <c r="Z174" s="14">
        <v>0</v>
      </c>
      <c r="AA174" s="14">
        <v>1</v>
      </c>
      <c r="AB174" s="14" t="str">
        <f t="shared" si="60"/>
        <v>.</v>
      </c>
      <c r="AC174" s="3" t="s">
        <v>270</v>
      </c>
      <c r="AD174" s="9">
        <v>0</v>
      </c>
      <c r="AE174">
        <f t="shared" si="47"/>
        <v>0</v>
      </c>
      <c r="AF174">
        <f t="shared" si="48"/>
        <v>0</v>
      </c>
      <c r="AG174">
        <f t="shared" si="54"/>
        <v>1</v>
      </c>
      <c r="AH174">
        <f t="shared" si="49"/>
        <v>0</v>
      </c>
      <c r="AI174">
        <f t="shared" si="50"/>
        <v>10.034732473694758</v>
      </c>
      <c r="AJ174">
        <f t="shared" si="51"/>
        <v>-95.474101955354229</v>
      </c>
      <c r="AK174">
        <f t="shared" si="52"/>
        <v>0</v>
      </c>
      <c r="AL174" s="3">
        <v>96</v>
      </c>
      <c r="AM174" s="14">
        <f t="shared" si="53"/>
        <v>29.260800000000003</v>
      </c>
      <c r="AN174" s="3">
        <v>3.0368728984701332</v>
      </c>
    </row>
    <row r="175" spans="1:40" ht="13.5" thickBot="1" x14ac:dyDescent="0.25">
      <c r="A175" s="5">
        <v>42570</v>
      </c>
      <c r="B175" s="3">
        <v>17</v>
      </c>
      <c r="C175" s="7" t="s">
        <v>358</v>
      </c>
      <c r="D175" s="6">
        <v>0.66666666666666663</v>
      </c>
      <c r="E175" s="13">
        <v>16</v>
      </c>
      <c r="F175" s="13">
        <f t="shared" si="42"/>
        <v>472.99999999999994</v>
      </c>
      <c r="G175" s="3">
        <v>52.6</v>
      </c>
      <c r="H175" s="3" t="s">
        <v>365</v>
      </c>
      <c r="I175" s="3">
        <v>32.6</v>
      </c>
      <c r="J175" t="str">
        <f t="shared" si="43"/>
        <v>.</v>
      </c>
      <c r="K175" t="str">
        <f t="shared" si="44"/>
        <v>.</v>
      </c>
      <c r="L175" t="str">
        <f t="shared" si="55"/>
        <v>.</v>
      </c>
      <c r="M175" s="3">
        <v>174</v>
      </c>
      <c r="N175" t="str">
        <f>IF(B175=B174, N174, IF(M175=".",".",IF(M175&lt;22.5,"N",IF(M175&lt;67.5,"NE",IF(M175&lt;112.5,"E",IF(M175&lt;157.5,"SE",IF(M175&lt;202.5,"S",IF(M175&lt;247.5,"SW",IF(M175&lt;292.5,"W",IF(M175&lt;337.5,"NW","N"))))))))))</f>
        <v>SE</v>
      </c>
      <c r="O175" t="str">
        <f t="shared" si="45"/>
        <v>.</v>
      </c>
      <c r="P175" t="str">
        <f t="shared" si="59"/>
        <v>.</v>
      </c>
      <c r="Q175" s="8">
        <f t="shared" si="57"/>
        <v>0</v>
      </c>
      <c r="R175" s="8">
        <f t="shared" si="58"/>
        <v>36.658333791821498</v>
      </c>
      <c r="S175" s="8">
        <v>1</v>
      </c>
      <c r="T175" s="8" t="s">
        <v>4</v>
      </c>
      <c r="U175" s="8" t="str">
        <f t="shared" si="56"/>
        <v>.</v>
      </c>
      <c r="V175" s="3" t="s">
        <v>6</v>
      </c>
      <c r="W175" s="3">
        <v>0</v>
      </c>
      <c r="X175" s="3" t="s">
        <v>43</v>
      </c>
      <c r="Y175" s="14">
        <v>0</v>
      </c>
      <c r="Z175" s="14">
        <v>0</v>
      </c>
      <c r="AA175" s="14">
        <v>1</v>
      </c>
      <c r="AB175" s="14" t="str">
        <f t="shared" si="60"/>
        <v>.</v>
      </c>
      <c r="AC175" s="3" t="s">
        <v>270</v>
      </c>
      <c r="AD175" s="9">
        <v>0</v>
      </c>
      <c r="AE175">
        <f t="shared" si="47"/>
        <v>0</v>
      </c>
      <c r="AF175">
        <f t="shared" si="48"/>
        <v>0</v>
      </c>
      <c r="AG175">
        <f t="shared" si="54"/>
        <v>1</v>
      </c>
      <c r="AH175">
        <f t="shared" si="49"/>
        <v>0</v>
      </c>
      <c r="AI175">
        <f t="shared" si="50"/>
        <v>10.034732473694758</v>
      </c>
      <c r="AJ175">
        <f t="shared" si="51"/>
        <v>-95.474101955354229</v>
      </c>
      <c r="AK175">
        <f t="shared" si="52"/>
        <v>0</v>
      </c>
      <c r="AL175" s="3">
        <v>96</v>
      </c>
      <c r="AM175" s="14">
        <f t="shared" si="53"/>
        <v>29.260800000000003</v>
      </c>
      <c r="AN175" s="3">
        <v>3.0368728984701332</v>
      </c>
    </row>
    <row r="176" spans="1:40" ht="13.5" thickBot="1" x14ac:dyDescent="0.25">
      <c r="A176" s="5">
        <v>42570</v>
      </c>
      <c r="B176" s="3">
        <v>17</v>
      </c>
      <c r="C176" s="7" t="s">
        <v>358</v>
      </c>
      <c r="D176" s="6">
        <v>0.7104166666666667</v>
      </c>
      <c r="E176" s="13">
        <v>17</v>
      </c>
      <c r="F176" s="13">
        <f t="shared" si="42"/>
        <v>536</v>
      </c>
      <c r="G176" s="3">
        <v>43.5</v>
      </c>
      <c r="H176" s="3" t="s">
        <v>365</v>
      </c>
      <c r="I176" s="3">
        <v>31.7</v>
      </c>
      <c r="J176" t="str">
        <f t="shared" si="43"/>
        <v>.</v>
      </c>
      <c r="K176" t="str">
        <f t="shared" si="44"/>
        <v>.</v>
      </c>
      <c r="L176" t="str">
        <f t="shared" si="55"/>
        <v>.</v>
      </c>
      <c r="M176" s="3">
        <v>174</v>
      </c>
      <c r="N176" t="str">
        <f>IF(B176=B176, N175, IF(M176=".",".",IF(M176&lt;22.5,"N",IF(M176&lt;67.5,"NE",IF(M176&lt;112.5,"E",IF(M176&lt;157.5,"SE",IF(M176&lt;202.5,"S",IF(M176&lt;247.5,"SW",IF(M176&lt;292.5,"W",IF(M176&lt;337.5,"NW","N"))))))))))</f>
        <v>SE</v>
      </c>
      <c r="O176" t="str">
        <f t="shared" si="45"/>
        <v>.</v>
      </c>
      <c r="P176" t="str">
        <f t="shared" si="59"/>
        <v>.</v>
      </c>
      <c r="Q176" s="8">
        <f t="shared" si="57"/>
        <v>0</v>
      </c>
      <c r="R176" s="8">
        <f t="shared" si="58"/>
        <v>36.658333791821498</v>
      </c>
      <c r="S176" s="8">
        <v>1</v>
      </c>
      <c r="T176" s="8" t="s">
        <v>4</v>
      </c>
      <c r="U176" s="8" t="str">
        <f t="shared" si="56"/>
        <v>.</v>
      </c>
      <c r="V176" s="3" t="s">
        <v>6</v>
      </c>
      <c r="W176" s="3">
        <v>1</v>
      </c>
      <c r="X176" s="3" t="s">
        <v>43</v>
      </c>
      <c r="Y176" s="14">
        <v>0</v>
      </c>
      <c r="Z176" s="14">
        <v>0</v>
      </c>
      <c r="AA176" s="14">
        <v>1</v>
      </c>
      <c r="AB176" s="14" t="str">
        <f t="shared" si="60"/>
        <v>.</v>
      </c>
      <c r="AC176" s="3" t="s">
        <v>270</v>
      </c>
      <c r="AD176" s="9">
        <v>0</v>
      </c>
      <c r="AE176">
        <f t="shared" si="47"/>
        <v>0</v>
      </c>
      <c r="AF176">
        <f t="shared" si="48"/>
        <v>0</v>
      </c>
      <c r="AG176">
        <f t="shared" si="54"/>
        <v>1</v>
      </c>
      <c r="AH176">
        <f t="shared" si="49"/>
        <v>0</v>
      </c>
      <c r="AI176">
        <f t="shared" si="50"/>
        <v>10.034732473694758</v>
      </c>
      <c r="AJ176">
        <f t="shared" si="51"/>
        <v>-95.474101955354229</v>
      </c>
      <c r="AK176">
        <f t="shared" si="52"/>
        <v>0</v>
      </c>
      <c r="AL176" s="3">
        <v>96</v>
      </c>
      <c r="AM176" s="14">
        <f t="shared" si="53"/>
        <v>29.260800000000003</v>
      </c>
      <c r="AN176" s="3">
        <v>3.0368728984701332</v>
      </c>
    </row>
    <row r="177" spans="1:40" ht="13.5" thickBot="1" x14ac:dyDescent="0.25">
      <c r="A177" s="5">
        <v>42570</v>
      </c>
      <c r="B177" s="3">
        <v>17</v>
      </c>
      <c r="C177" s="7" t="s">
        <v>358</v>
      </c>
      <c r="D177" s="6">
        <v>0.74861111111111101</v>
      </c>
      <c r="E177" s="13">
        <v>18</v>
      </c>
      <c r="F177" s="13">
        <f t="shared" si="42"/>
        <v>590.99999999999977</v>
      </c>
      <c r="G177" s="3">
        <v>40.799999999999997</v>
      </c>
      <c r="H177" s="3" t="s">
        <v>365</v>
      </c>
      <c r="I177" s="3">
        <v>31.7</v>
      </c>
      <c r="J177" t="str">
        <f t="shared" si="43"/>
        <v>.</v>
      </c>
      <c r="K177" t="str">
        <f t="shared" si="44"/>
        <v>.</v>
      </c>
      <c r="L177" t="str">
        <f t="shared" si="55"/>
        <v>.</v>
      </c>
      <c r="M177" s="3">
        <v>174</v>
      </c>
      <c r="N177" t="str">
        <f>IF(B177=B176, N176, IF(M177=".",".",IF(M177&lt;22.5,"N",IF(M177&lt;67.5,"NE",IF(M177&lt;112.5,"E",IF(M177&lt;157.5,"SE",IF(M177&lt;202.5,"S",IF(M177&lt;247.5,"SW",IF(M177&lt;292.5,"W",IF(M177&lt;337.5,"NW","N"))))))))))</f>
        <v>SE</v>
      </c>
      <c r="O177" t="str">
        <f t="shared" si="45"/>
        <v>.</v>
      </c>
      <c r="P177" t="str">
        <f t="shared" si="59"/>
        <v>.</v>
      </c>
      <c r="Q177" s="8">
        <f t="shared" si="57"/>
        <v>0</v>
      </c>
      <c r="R177" s="8">
        <f t="shared" si="58"/>
        <v>36.658333791821498</v>
      </c>
      <c r="S177" s="8">
        <v>1</v>
      </c>
      <c r="T177" s="8">
        <f>SQRT((AJ177-AJ167)^2+(AI177-AI167)^2)</f>
        <v>34.262248626010475</v>
      </c>
      <c r="U177" s="8">
        <f t="shared" si="56"/>
        <v>1.0699336810016613</v>
      </c>
      <c r="V177" s="3" t="s">
        <v>6</v>
      </c>
      <c r="W177" s="3">
        <v>1.1000000000000001</v>
      </c>
      <c r="X177" s="3" t="s">
        <v>43</v>
      </c>
      <c r="Y177" s="14">
        <v>0</v>
      </c>
      <c r="Z177" s="14">
        <v>0</v>
      </c>
      <c r="AA177" s="14">
        <v>1</v>
      </c>
      <c r="AB177" s="14" t="str">
        <f t="shared" si="60"/>
        <v>.</v>
      </c>
      <c r="AC177" s="3" t="s">
        <v>270</v>
      </c>
      <c r="AD177" s="9">
        <v>0</v>
      </c>
      <c r="AE177">
        <f t="shared" si="47"/>
        <v>0</v>
      </c>
      <c r="AF177">
        <f t="shared" si="48"/>
        <v>0</v>
      </c>
      <c r="AG177">
        <f t="shared" si="54"/>
        <v>1</v>
      </c>
      <c r="AH177">
        <f t="shared" si="49"/>
        <v>0</v>
      </c>
      <c r="AI177">
        <f t="shared" si="50"/>
        <v>10.034732473694758</v>
      </c>
      <c r="AJ177">
        <f t="shared" si="51"/>
        <v>-95.474101955354229</v>
      </c>
      <c r="AK177">
        <f t="shared" si="52"/>
        <v>0</v>
      </c>
      <c r="AL177" s="3">
        <v>96</v>
      </c>
      <c r="AM177" s="14">
        <f t="shared" si="53"/>
        <v>29.260800000000003</v>
      </c>
      <c r="AN177" s="3">
        <v>3.0368728984701332</v>
      </c>
    </row>
    <row r="178" spans="1:40" ht="13.5" thickBot="1" x14ac:dyDescent="0.25">
      <c r="A178" s="5">
        <v>42570</v>
      </c>
      <c r="B178" s="3">
        <v>18</v>
      </c>
      <c r="C178" s="7" t="s">
        <v>358</v>
      </c>
      <c r="D178" s="6">
        <v>0.33819444444444446</v>
      </c>
      <c r="E178" s="13">
        <v>8</v>
      </c>
      <c r="F178" s="13">
        <f t="shared" si="42"/>
        <v>0</v>
      </c>
      <c r="G178" s="3">
        <v>22.8</v>
      </c>
      <c r="H178" s="3" t="s">
        <v>365</v>
      </c>
      <c r="I178" s="3">
        <v>22.6</v>
      </c>
      <c r="J178" t="str">
        <f t="shared" si="43"/>
        <v>.</v>
      </c>
      <c r="K178" t="str">
        <f t="shared" si="44"/>
        <v>.</v>
      </c>
      <c r="L178" t="str">
        <f t="shared" si="55"/>
        <v>.</v>
      </c>
      <c r="M178" s="3">
        <v>154</v>
      </c>
      <c r="N178" t="str">
        <f>IF(B178=B178, N177, IF(M178=".",".",IF(M178&lt;22.5,"N",IF(M178&lt;67.5,"NE",IF(M178&lt;112.5,"E",IF(M178&lt;157.5,"SE",IF(M178&lt;202.5,"S",IF(M178&lt;247.5,"SW",IF(M178&lt;292.5,"W",IF(M178&lt;337.5,"NW","N"))))))))))</f>
        <v>SE</v>
      </c>
      <c r="O178" t="str">
        <f t="shared" si="45"/>
        <v>.</v>
      </c>
      <c r="P178" t="str">
        <f t="shared" si="59"/>
        <v>.</v>
      </c>
      <c r="Q178" s="8">
        <f t="shared" si="57"/>
        <v>0</v>
      </c>
      <c r="R178" s="8">
        <f t="shared" si="58"/>
        <v>0</v>
      </c>
      <c r="S178" s="8">
        <v>1</v>
      </c>
      <c r="T178" s="8" t="s">
        <v>4</v>
      </c>
      <c r="U178" s="8" t="str">
        <f t="shared" si="56"/>
        <v>.</v>
      </c>
      <c r="V178" s="3" t="s">
        <v>128</v>
      </c>
      <c r="W178" s="3">
        <v>2</v>
      </c>
      <c r="X178" s="3" t="s">
        <v>4</v>
      </c>
      <c r="Y178" s="14">
        <v>2</v>
      </c>
      <c r="Z178" s="14">
        <v>1</v>
      </c>
      <c r="AA178" s="14">
        <v>0</v>
      </c>
      <c r="AB178" s="14">
        <f t="shared" si="60"/>
        <v>0</v>
      </c>
      <c r="AC178" s="3" t="s">
        <v>271</v>
      </c>
      <c r="AD178" s="9">
        <v>0</v>
      </c>
      <c r="AE178" t="str">
        <f t="shared" si="47"/>
        <v>.</v>
      </c>
      <c r="AF178" t="str">
        <f t="shared" si="48"/>
        <v>.</v>
      </c>
      <c r="AG178" t="str">
        <f t="shared" si="54"/>
        <v>.</v>
      </c>
      <c r="AH178" t="str">
        <f t="shared" si="49"/>
        <v>.</v>
      </c>
      <c r="AI178">
        <f t="shared" si="50"/>
        <v>43.837114678907732</v>
      </c>
      <c r="AJ178">
        <f t="shared" si="51"/>
        <v>-89.879404629916706</v>
      </c>
      <c r="AK178" t="str">
        <f t="shared" si="52"/>
        <v>.</v>
      </c>
      <c r="AL178" s="3">
        <v>100</v>
      </c>
      <c r="AM178" s="14">
        <f t="shared" si="53"/>
        <v>30.48</v>
      </c>
      <c r="AN178" s="3">
        <v>2.6878070480712677</v>
      </c>
    </row>
    <row r="179" spans="1:40" ht="13.5" thickBot="1" x14ac:dyDescent="0.25">
      <c r="A179" s="5">
        <v>42570</v>
      </c>
      <c r="B179" s="3">
        <v>18</v>
      </c>
      <c r="C179" s="7" t="s">
        <v>358</v>
      </c>
      <c r="D179" s="6">
        <v>0.3743055555555555</v>
      </c>
      <c r="E179" s="13">
        <v>9</v>
      </c>
      <c r="F179" s="13">
        <f t="shared" si="42"/>
        <v>51.999999999999893</v>
      </c>
      <c r="G179" s="3">
        <v>31.9</v>
      </c>
      <c r="H179" s="3" t="s">
        <v>365</v>
      </c>
      <c r="I179" s="3">
        <v>28</v>
      </c>
      <c r="J179">
        <f t="shared" si="43"/>
        <v>2.3073234480625553</v>
      </c>
      <c r="K179">
        <f t="shared" si="44"/>
        <v>227.80010445444299</v>
      </c>
      <c r="L179">
        <f>K179-MOD(M178+180,360)</f>
        <v>-106.19989554555701</v>
      </c>
      <c r="M179" s="3">
        <v>159</v>
      </c>
      <c r="N179" t="str">
        <f>IF(B179=B178, N178, IF(M179=".",".",IF(M179&lt;22.5,"N",IF(M179&lt;67.5,"NE",IF(M179&lt;112.5,"E",IF(M179&lt;157.5,"SE",IF(M179&lt;202.5,"S",IF(M179&lt;247.5,"SW",IF(M179&lt;292.5,"W",IF(M179&lt;337.5,"NW","N"))))))))))</f>
        <v>SE</v>
      </c>
      <c r="O179" t="str">
        <f t="shared" si="45"/>
        <v>SW</v>
      </c>
      <c r="P179">
        <f t="shared" si="59"/>
        <v>6</v>
      </c>
      <c r="Q179" s="8">
        <f t="shared" si="57"/>
        <v>9.3482201145481127</v>
      </c>
      <c r="R179" s="8">
        <f t="shared" si="58"/>
        <v>9.3482201145481127</v>
      </c>
      <c r="S179" s="8">
        <v>1</v>
      </c>
      <c r="T179" s="8" t="s">
        <v>4</v>
      </c>
      <c r="U179" s="8" t="str">
        <f t="shared" si="56"/>
        <v>.</v>
      </c>
      <c r="V179" s="3" t="s">
        <v>21</v>
      </c>
      <c r="W179" s="3">
        <v>0.3</v>
      </c>
      <c r="X179" s="3" t="s">
        <v>4</v>
      </c>
      <c r="Y179" s="14">
        <v>2</v>
      </c>
      <c r="Z179" s="14">
        <v>1</v>
      </c>
      <c r="AA179" s="14">
        <v>0</v>
      </c>
      <c r="AB179" s="14">
        <f t="shared" si="60"/>
        <v>0</v>
      </c>
      <c r="AC179" s="3" t="s">
        <v>271</v>
      </c>
      <c r="AD179" s="9">
        <v>0</v>
      </c>
      <c r="AE179">
        <f t="shared" si="47"/>
        <v>-6.2793792992950728</v>
      </c>
      <c r="AF179">
        <f t="shared" si="48"/>
        <v>-6.2793792992950728</v>
      </c>
      <c r="AG179">
        <f t="shared" si="54"/>
        <v>1</v>
      </c>
      <c r="AH179">
        <f t="shared" si="49"/>
        <v>9.3482201145481127</v>
      </c>
      <c r="AI179">
        <f t="shared" si="50"/>
        <v>36.911898803165919</v>
      </c>
      <c r="AJ179">
        <f t="shared" si="51"/>
        <v>-96.158783929211779</v>
      </c>
      <c r="AK179">
        <f t="shared" si="52"/>
        <v>-6.925215875741813</v>
      </c>
      <c r="AL179" s="3">
        <v>103</v>
      </c>
      <c r="AM179" s="14">
        <f t="shared" si="53"/>
        <v>31.394400000000001</v>
      </c>
      <c r="AN179" s="3">
        <v>2.7750735106709841</v>
      </c>
    </row>
    <row r="180" spans="1:40" ht="13.5" thickBot="1" x14ac:dyDescent="0.25">
      <c r="A180" s="5">
        <v>42570</v>
      </c>
      <c r="B180" s="3">
        <v>18</v>
      </c>
      <c r="C180" s="7" t="s">
        <v>358</v>
      </c>
      <c r="D180" s="6">
        <v>0.41805555555555557</v>
      </c>
      <c r="E180" s="13">
        <v>10</v>
      </c>
      <c r="F180" s="13">
        <f t="shared" si="42"/>
        <v>115</v>
      </c>
      <c r="G180" s="3">
        <v>31.3</v>
      </c>
      <c r="H180" s="3" t="s">
        <v>365</v>
      </c>
      <c r="I180" s="3">
        <v>27.1</v>
      </c>
      <c r="J180">
        <f t="shared" si="43"/>
        <v>1.7966420168044011</v>
      </c>
      <c r="K180">
        <f t="shared" si="44"/>
        <v>257.0599951412355</v>
      </c>
      <c r="L180">
        <f t="shared" si="55"/>
        <v>29.259890686792517</v>
      </c>
      <c r="M180" s="3">
        <v>166</v>
      </c>
      <c r="N180" t="str">
        <f>IF(B180=B180, N179, IF(M180=".",".",IF(M180&lt;22.5,"N",IF(M180&lt;67.5,"NE",IF(M180&lt;112.5,"E",IF(M180&lt;157.5,"SE",IF(M180&lt;202.5,"S",IF(M180&lt;247.5,"SW",IF(M180&lt;292.5,"W",IF(M180&lt;337.5,"NW","N"))))))))))</f>
        <v>SE</v>
      </c>
      <c r="O180" t="str">
        <f t="shared" si="45"/>
        <v>W</v>
      </c>
      <c r="P180">
        <f t="shared" si="59"/>
        <v>7</v>
      </c>
      <c r="Q180" s="8">
        <f t="shared" si="57"/>
        <v>12.554690825047869</v>
      </c>
      <c r="R180" s="8">
        <f t="shared" si="58"/>
        <v>21.902910939595984</v>
      </c>
      <c r="S180" s="8">
        <v>1</v>
      </c>
      <c r="T180" s="8" t="s">
        <v>4</v>
      </c>
      <c r="U180" s="8" t="str">
        <f t="shared" si="56"/>
        <v>.</v>
      </c>
      <c r="V180" s="3" t="s">
        <v>41</v>
      </c>
      <c r="W180" s="3">
        <v>3.2</v>
      </c>
      <c r="X180" s="3" t="s">
        <v>4</v>
      </c>
      <c r="Y180" s="14">
        <v>2</v>
      </c>
      <c r="Z180" s="14">
        <v>1</v>
      </c>
      <c r="AA180" s="14">
        <v>0</v>
      </c>
      <c r="AB180" s="14">
        <f t="shared" si="60"/>
        <v>0</v>
      </c>
      <c r="AC180" s="3" t="s">
        <v>271</v>
      </c>
      <c r="AD180" s="9">
        <v>0</v>
      </c>
      <c r="AE180">
        <f t="shared" si="47"/>
        <v>-2.8113801509398542</v>
      </c>
      <c r="AF180">
        <f t="shared" si="48"/>
        <v>-2.8113801509398542</v>
      </c>
      <c r="AG180">
        <f t="shared" si="54"/>
        <v>1</v>
      </c>
      <c r="AH180">
        <f t="shared" si="49"/>
        <v>12.554690825047869</v>
      </c>
      <c r="AI180">
        <f t="shared" si="50"/>
        <v>24.676033351166108</v>
      </c>
      <c r="AJ180">
        <f t="shared" si="51"/>
        <v>-98.970164080151633</v>
      </c>
      <c r="AK180">
        <f t="shared" si="52"/>
        <v>-12.23586545199981</v>
      </c>
      <c r="AL180" s="3">
        <v>102</v>
      </c>
      <c r="AM180" s="14">
        <f t="shared" si="53"/>
        <v>31.089600000000001</v>
      </c>
      <c r="AN180" s="3">
        <v>2.8972465583105871</v>
      </c>
    </row>
    <row r="181" spans="1:40" ht="13.5" thickBot="1" x14ac:dyDescent="0.25">
      <c r="A181" s="5">
        <v>42570</v>
      </c>
      <c r="B181" s="3">
        <v>18</v>
      </c>
      <c r="C181" s="7" t="s">
        <v>358</v>
      </c>
      <c r="D181" s="6">
        <v>0.45902777777777781</v>
      </c>
      <c r="E181" s="13">
        <v>11</v>
      </c>
      <c r="F181" s="13">
        <f t="shared" si="42"/>
        <v>174.00000000000003</v>
      </c>
      <c r="G181" s="3">
        <v>42.9</v>
      </c>
      <c r="H181" s="3" t="s">
        <v>365</v>
      </c>
      <c r="I181" s="3">
        <v>30.4</v>
      </c>
      <c r="J181">
        <f t="shared" si="43"/>
        <v>0.78200265607829755</v>
      </c>
      <c r="K181">
        <f t="shared" si="44"/>
        <v>44.805451761306884</v>
      </c>
      <c r="L181">
        <f t="shared" si="55"/>
        <v>-147.74545662007137</v>
      </c>
      <c r="M181" s="3">
        <v>149</v>
      </c>
      <c r="N181" t="str">
        <f>IF(B181=B180, N180, IF(M181=".",".",IF(M181&lt;22.5,"N",IF(M181&lt;67.5,"NE",IF(M181&lt;112.5,"E",IF(M181&lt;157.5,"SE",IF(M181&lt;202.5,"S",IF(M181&lt;247.5,"SW",IF(M181&lt;292.5,"W",IF(M181&lt;337.5,"NW","N"))))))))))</f>
        <v>SE</v>
      </c>
      <c r="O181" t="str">
        <f t="shared" si="45"/>
        <v>NE</v>
      </c>
      <c r="P181">
        <f t="shared" si="59"/>
        <v>2</v>
      </c>
      <c r="Q181" s="8">
        <f t="shared" si="57"/>
        <v>30.761090366218646</v>
      </c>
      <c r="R181" s="8">
        <f t="shared" si="58"/>
        <v>52.664001305814629</v>
      </c>
      <c r="S181" s="8">
        <v>1</v>
      </c>
      <c r="T181" s="8" t="s">
        <v>4</v>
      </c>
      <c r="U181" s="8" t="str">
        <f t="shared" si="56"/>
        <v>.</v>
      </c>
      <c r="V181" s="3" t="s">
        <v>21</v>
      </c>
      <c r="W181" s="3">
        <v>2</v>
      </c>
      <c r="X181" s="3" t="s">
        <v>4</v>
      </c>
      <c r="Y181" s="14">
        <v>2</v>
      </c>
      <c r="Z181" s="14">
        <v>1</v>
      </c>
      <c r="AA181" s="14">
        <v>0</v>
      </c>
      <c r="AB181" s="14">
        <f t="shared" si="60"/>
        <v>0</v>
      </c>
      <c r="AC181" s="3" t="s">
        <v>271</v>
      </c>
      <c r="AD181" s="9">
        <v>0</v>
      </c>
      <c r="AE181">
        <f t="shared" si="47"/>
        <v>21.825107016961539</v>
      </c>
      <c r="AF181">
        <f t="shared" si="48"/>
        <v>21.825107016961539</v>
      </c>
      <c r="AG181">
        <f t="shared" si="54"/>
        <v>1</v>
      </c>
      <c r="AH181">
        <f t="shared" si="49"/>
        <v>30.761090366218646</v>
      </c>
      <c r="AI181">
        <f t="shared" si="50"/>
        <v>46.353426741904897</v>
      </c>
      <c r="AJ181">
        <f t="shared" si="51"/>
        <v>-77.145057063190094</v>
      </c>
      <c r="AK181">
        <f t="shared" si="52"/>
        <v>21.677393390738789</v>
      </c>
      <c r="AL181" s="3">
        <v>90</v>
      </c>
      <c r="AM181" s="14">
        <f t="shared" si="53"/>
        <v>27.432000000000002</v>
      </c>
      <c r="AN181" s="3">
        <v>2.6005405854715509</v>
      </c>
    </row>
    <row r="182" spans="1:40" ht="13.5" thickBot="1" x14ac:dyDescent="0.25">
      <c r="A182" s="5">
        <v>42570</v>
      </c>
      <c r="B182" s="3">
        <v>18</v>
      </c>
      <c r="C182" s="7" t="s">
        <v>358</v>
      </c>
      <c r="D182" s="6">
        <v>0.50208333333333333</v>
      </c>
      <c r="E182" s="13">
        <v>12</v>
      </c>
      <c r="F182" s="13">
        <f t="shared" si="42"/>
        <v>235.99999999999997</v>
      </c>
      <c r="G182" s="3">
        <v>38</v>
      </c>
      <c r="H182" s="3" t="s">
        <v>365</v>
      </c>
      <c r="I182" s="3">
        <v>31.1</v>
      </c>
      <c r="J182">
        <f t="shared" si="43"/>
        <v>0.40249624096278991</v>
      </c>
      <c r="K182">
        <f t="shared" si="44"/>
        <v>336.93866412295154</v>
      </c>
      <c r="L182">
        <f t="shared" si="55"/>
        <v>-67.866787638355333</v>
      </c>
      <c r="M182" s="3">
        <v>148</v>
      </c>
      <c r="N182" t="str">
        <f>IF(B182=B181, N181, IF(M182=".",".",IF(M182&lt;22.5,"N",IF(M182&lt;67.5,"NE",IF(M182&lt;112.5,"E",IF(M182&lt;157.5,"SE",IF(M182&lt;202.5,"S",IF(M182&lt;247.5,"SW",IF(M182&lt;292.5,"W",IF(M182&lt;337.5,"NW","N"))))))))))</f>
        <v>SE</v>
      </c>
      <c r="O182" t="str">
        <f t="shared" si="45"/>
        <v>NW</v>
      </c>
      <c r="P182">
        <f t="shared" si="59"/>
        <v>8</v>
      </c>
      <c r="Q182" s="8">
        <f t="shared" si="57"/>
        <v>10.109064731614206</v>
      </c>
      <c r="R182" s="8">
        <f t="shared" si="58"/>
        <v>62.773066037428833</v>
      </c>
      <c r="S182" s="8">
        <v>1</v>
      </c>
      <c r="T182" s="8" t="s">
        <v>4</v>
      </c>
      <c r="U182" s="8" t="str">
        <f t="shared" si="56"/>
        <v>.</v>
      </c>
      <c r="V182" s="3" t="s">
        <v>6</v>
      </c>
      <c r="W182" s="3">
        <v>1</v>
      </c>
      <c r="X182" s="3" t="s">
        <v>4</v>
      </c>
      <c r="Y182" s="14">
        <v>2</v>
      </c>
      <c r="Z182" s="14">
        <v>1</v>
      </c>
      <c r="AA182" s="14">
        <v>0</v>
      </c>
      <c r="AB182" s="14">
        <f t="shared" si="60"/>
        <v>0</v>
      </c>
      <c r="AC182" s="3" t="s">
        <v>271</v>
      </c>
      <c r="AD182" s="9">
        <v>0</v>
      </c>
      <c r="AE182">
        <f t="shared" si="47"/>
        <v>9.3012093706760197</v>
      </c>
      <c r="AF182">
        <f t="shared" si="48"/>
        <v>9.3012093706760197</v>
      </c>
      <c r="AG182">
        <f t="shared" si="54"/>
        <v>1</v>
      </c>
      <c r="AH182">
        <f t="shared" si="49"/>
        <v>10.109064731614206</v>
      </c>
      <c r="AI182">
        <f t="shared" si="50"/>
        <v>42.393541138656389</v>
      </c>
      <c r="AJ182">
        <f t="shared" si="51"/>
        <v>-67.843847692514075</v>
      </c>
      <c r="AK182">
        <f t="shared" si="52"/>
        <v>-3.9598856032485088</v>
      </c>
      <c r="AL182" s="3">
        <v>80</v>
      </c>
      <c r="AM182" s="14">
        <f t="shared" si="53"/>
        <v>24.384</v>
      </c>
      <c r="AN182" s="3">
        <v>2.5830872929516078</v>
      </c>
    </row>
    <row r="183" spans="1:40" ht="13.5" thickBot="1" x14ac:dyDescent="0.25">
      <c r="A183" s="5">
        <v>42570</v>
      </c>
      <c r="B183" s="3">
        <v>18</v>
      </c>
      <c r="C183" s="7" t="s">
        <v>358</v>
      </c>
      <c r="D183" s="6">
        <v>0.54652777777777783</v>
      </c>
      <c r="E183" s="13">
        <v>13</v>
      </c>
      <c r="F183" s="13">
        <f t="shared" si="42"/>
        <v>300.00000000000006</v>
      </c>
      <c r="G183" s="3">
        <v>41</v>
      </c>
      <c r="H183" s="3" t="s">
        <v>365</v>
      </c>
      <c r="I183" s="3">
        <v>30.5</v>
      </c>
      <c r="J183" t="str">
        <f t="shared" si="43"/>
        <v>.</v>
      </c>
      <c r="K183" t="str">
        <f t="shared" si="44"/>
        <v>.</v>
      </c>
      <c r="L183" t="str">
        <f t="shared" si="55"/>
        <v>.</v>
      </c>
      <c r="M183" s="3">
        <v>148</v>
      </c>
      <c r="N183" t="str">
        <f>IF(B183=B183, N182, IF(M183=".",".",IF(M183&lt;22.5,"N",IF(M183&lt;67.5,"NE",IF(M183&lt;112.5,"E",IF(M183&lt;157.5,"SE",IF(M183&lt;202.5,"S",IF(M183&lt;247.5,"SW",IF(M183&lt;292.5,"W",IF(M183&lt;337.5,"NW","N"))))))))))</f>
        <v>SE</v>
      </c>
      <c r="O183" t="str">
        <f t="shared" si="45"/>
        <v>.</v>
      </c>
      <c r="P183" t="str">
        <f t="shared" si="59"/>
        <v>.</v>
      </c>
      <c r="Q183" s="8">
        <f t="shared" si="57"/>
        <v>0</v>
      </c>
      <c r="R183" s="8">
        <f t="shared" si="58"/>
        <v>62.773066037428833</v>
      </c>
      <c r="S183" s="8">
        <v>1</v>
      </c>
      <c r="T183" s="8" t="s">
        <v>4</v>
      </c>
      <c r="U183" s="8" t="str">
        <f t="shared" si="56"/>
        <v>.</v>
      </c>
      <c r="V183" s="3" t="s">
        <v>6</v>
      </c>
      <c r="W183" s="3">
        <v>0.2</v>
      </c>
      <c r="X183" s="3" t="s">
        <v>10</v>
      </c>
      <c r="Y183" s="14">
        <v>0</v>
      </c>
      <c r="Z183" s="14">
        <v>0</v>
      </c>
      <c r="AA183" s="14">
        <v>1</v>
      </c>
      <c r="AB183" s="14">
        <f t="shared" si="60"/>
        <v>1</v>
      </c>
      <c r="AC183" s="3" t="s">
        <v>271</v>
      </c>
      <c r="AD183" s="9">
        <v>0</v>
      </c>
      <c r="AE183">
        <f t="shared" si="47"/>
        <v>0</v>
      </c>
      <c r="AF183">
        <f t="shared" si="48"/>
        <v>0</v>
      </c>
      <c r="AG183">
        <f t="shared" si="54"/>
        <v>1</v>
      </c>
      <c r="AH183">
        <f t="shared" si="49"/>
        <v>0</v>
      </c>
      <c r="AI183">
        <f t="shared" si="50"/>
        <v>42.393541138656389</v>
      </c>
      <c r="AJ183">
        <f t="shared" si="51"/>
        <v>-67.843847692514075</v>
      </c>
      <c r="AK183">
        <f t="shared" si="52"/>
        <v>0</v>
      </c>
      <c r="AL183" s="3">
        <v>80</v>
      </c>
      <c r="AM183" s="14">
        <f t="shared" si="53"/>
        <v>24.384</v>
      </c>
      <c r="AN183" s="3">
        <v>2.5830872929516078</v>
      </c>
    </row>
    <row r="184" spans="1:40" ht="13.5" thickBot="1" x14ac:dyDescent="0.25">
      <c r="A184" s="5">
        <v>42570</v>
      </c>
      <c r="B184" s="3">
        <v>18</v>
      </c>
      <c r="C184" s="7" t="s">
        <v>358</v>
      </c>
      <c r="D184" s="6">
        <v>0.5854166666666667</v>
      </c>
      <c r="E184" s="13">
        <v>14</v>
      </c>
      <c r="F184" s="13">
        <f t="shared" si="42"/>
        <v>356</v>
      </c>
      <c r="G184" s="3">
        <v>41.8</v>
      </c>
      <c r="H184" s="3" t="s">
        <v>365</v>
      </c>
      <c r="I184" s="3">
        <v>31.2</v>
      </c>
      <c r="J184" t="str">
        <f t="shared" si="43"/>
        <v>.</v>
      </c>
      <c r="K184" t="str">
        <f t="shared" si="44"/>
        <v>.</v>
      </c>
      <c r="L184" t="str">
        <f t="shared" si="55"/>
        <v>.</v>
      </c>
      <c r="M184" s="3">
        <v>148</v>
      </c>
      <c r="N184" t="str">
        <f>IF(B184=B183, N183, IF(M184=".",".",IF(M184&lt;22.5,"N",IF(M184&lt;67.5,"NE",IF(M184&lt;112.5,"E",IF(M184&lt;157.5,"SE",IF(M184&lt;202.5,"S",IF(M184&lt;247.5,"SW",IF(M184&lt;292.5,"W",IF(M184&lt;337.5,"NW","N"))))))))))</f>
        <v>SE</v>
      </c>
      <c r="O184" t="str">
        <f t="shared" si="45"/>
        <v>.</v>
      </c>
      <c r="P184" t="str">
        <f t="shared" si="59"/>
        <v>.</v>
      </c>
      <c r="Q184" s="8">
        <f t="shared" si="57"/>
        <v>0</v>
      </c>
      <c r="R184" s="8">
        <f t="shared" si="58"/>
        <v>62.773066037428833</v>
      </c>
      <c r="S184" s="8">
        <v>1</v>
      </c>
      <c r="T184" s="8" t="s">
        <v>4</v>
      </c>
      <c r="U184" s="8" t="str">
        <f t="shared" si="56"/>
        <v>.</v>
      </c>
      <c r="V184" s="3" t="s">
        <v>6</v>
      </c>
      <c r="W184" s="3">
        <v>3.7</v>
      </c>
      <c r="X184" s="3" t="s">
        <v>10</v>
      </c>
      <c r="Y184" s="14">
        <v>0</v>
      </c>
      <c r="Z184" s="14">
        <v>0</v>
      </c>
      <c r="AA184" s="14">
        <v>1</v>
      </c>
      <c r="AB184" s="14" t="str">
        <f t="shared" si="60"/>
        <v>.</v>
      </c>
      <c r="AC184" s="3" t="s">
        <v>271</v>
      </c>
      <c r="AD184" s="9">
        <v>0</v>
      </c>
      <c r="AE184">
        <f t="shared" si="47"/>
        <v>0</v>
      </c>
      <c r="AF184">
        <f t="shared" si="48"/>
        <v>0</v>
      </c>
      <c r="AG184">
        <f t="shared" si="54"/>
        <v>1</v>
      </c>
      <c r="AH184">
        <f t="shared" si="49"/>
        <v>0</v>
      </c>
      <c r="AI184">
        <f t="shared" si="50"/>
        <v>42.393541138656389</v>
      </c>
      <c r="AJ184">
        <f t="shared" si="51"/>
        <v>-67.843847692514075</v>
      </c>
      <c r="AK184">
        <f t="shared" si="52"/>
        <v>0</v>
      </c>
      <c r="AL184" s="3">
        <v>80</v>
      </c>
      <c r="AM184" s="14">
        <f t="shared" si="53"/>
        <v>24.384</v>
      </c>
      <c r="AN184" s="3">
        <v>2.5830872929516078</v>
      </c>
    </row>
    <row r="185" spans="1:40" ht="13.5" thickBot="1" x14ac:dyDescent="0.25">
      <c r="A185" s="5">
        <v>42570</v>
      </c>
      <c r="B185" s="3">
        <v>18</v>
      </c>
      <c r="C185" s="7" t="s">
        <v>358</v>
      </c>
      <c r="D185" s="6">
        <v>0.62569444444444444</v>
      </c>
      <c r="E185" s="13">
        <v>15</v>
      </c>
      <c r="F185" s="13">
        <f t="shared" si="42"/>
        <v>413.99999999999994</v>
      </c>
      <c r="G185" s="3">
        <v>42.3</v>
      </c>
      <c r="H185" s="3" t="s">
        <v>365</v>
      </c>
      <c r="I185" s="3">
        <v>32.4</v>
      </c>
      <c r="J185" t="str">
        <f t="shared" si="43"/>
        <v>.</v>
      </c>
      <c r="K185" t="str">
        <f t="shared" si="44"/>
        <v>.</v>
      </c>
      <c r="L185" t="str">
        <f t="shared" si="55"/>
        <v>.</v>
      </c>
      <c r="M185" s="3">
        <v>148</v>
      </c>
      <c r="N185" t="str">
        <f>IF(B185=B185, N184, IF(M185=".",".",IF(M185&lt;22.5,"N",IF(M185&lt;67.5,"NE",IF(M185&lt;112.5,"E",IF(M185&lt;157.5,"SE",IF(M185&lt;202.5,"S",IF(M185&lt;247.5,"SW",IF(M185&lt;292.5,"W",IF(M185&lt;337.5,"NW","N"))))))))))</f>
        <v>SE</v>
      </c>
      <c r="O185" t="str">
        <f t="shared" si="45"/>
        <v>.</v>
      </c>
      <c r="P185" t="str">
        <f t="shared" si="59"/>
        <v>.</v>
      </c>
      <c r="Q185" s="8">
        <f t="shared" si="57"/>
        <v>0</v>
      </c>
      <c r="R185" s="8">
        <f t="shared" si="58"/>
        <v>62.773066037428833</v>
      </c>
      <c r="S185" s="8">
        <v>1</v>
      </c>
      <c r="T185" s="8" t="s">
        <v>4</v>
      </c>
      <c r="U185" s="8" t="str">
        <f t="shared" si="56"/>
        <v>.</v>
      </c>
      <c r="V185" s="3" t="s">
        <v>6</v>
      </c>
      <c r="W185" s="3">
        <v>2</v>
      </c>
      <c r="X185" s="3" t="s">
        <v>43</v>
      </c>
      <c r="Y185" s="14">
        <v>0</v>
      </c>
      <c r="Z185" s="14">
        <v>0</v>
      </c>
      <c r="AA185" s="14">
        <v>1</v>
      </c>
      <c r="AB185" s="14" t="str">
        <f t="shared" si="60"/>
        <v>.</v>
      </c>
      <c r="AC185" s="3" t="s">
        <v>271</v>
      </c>
      <c r="AD185" s="9">
        <v>0</v>
      </c>
      <c r="AE185">
        <f t="shared" si="47"/>
        <v>0</v>
      </c>
      <c r="AF185">
        <f t="shared" si="48"/>
        <v>0</v>
      </c>
      <c r="AG185">
        <f t="shared" si="54"/>
        <v>1</v>
      </c>
      <c r="AH185">
        <f t="shared" si="49"/>
        <v>0</v>
      </c>
      <c r="AI185">
        <f t="shared" si="50"/>
        <v>42.393541138656389</v>
      </c>
      <c r="AJ185">
        <f t="shared" si="51"/>
        <v>-67.843847692514075</v>
      </c>
      <c r="AK185">
        <f t="shared" si="52"/>
        <v>0</v>
      </c>
      <c r="AL185" s="3">
        <v>80</v>
      </c>
      <c r="AM185" s="14">
        <f t="shared" si="53"/>
        <v>24.384</v>
      </c>
      <c r="AN185" s="3">
        <v>2.5830872929516078</v>
      </c>
    </row>
    <row r="186" spans="1:40" ht="13.5" thickBot="1" x14ac:dyDescent="0.25">
      <c r="A186" s="5">
        <v>42570</v>
      </c>
      <c r="B186" s="3">
        <v>18</v>
      </c>
      <c r="C186" s="7" t="s">
        <v>358</v>
      </c>
      <c r="D186" s="6">
        <v>0.66666666666666663</v>
      </c>
      <c r="E186" s="13">
        <v>16</v>
      </c>
      <c r="F186" s="13">
        <f t="shared" si="42"/>
        <v>472.99999999999989</v>
      </c>
      <c r="G186" s="3">
        <v>42.2</v>
      </c>
      <c r="H186" s="3" t="s">
        <v>365</v>
      </c>
      <c r="I186" s="3">
        <v>33.9</v>
      </c>
      <c r="J186" t="str">
        <f t="shared" si="43"/>
        <v>.</v>
      </c>
      <c r="K186" t="str">
        <f t="shared" si="44"/>
        <v>.</v>
      </c>
      <c r="L186" t="str">
        <f t="shared" si="55"/>
        <v>.</v>
      </c>
      <c r="M186" s="3">
        <v>148</v>
      </c>
      <c r="N186" t="str">
        <f>IF(B186=B185, N185, IF(M186=".",".",IF(M186&lt;22.5,"N",IF(M186&lt;67.5,"NE",IF(M186&lt;112.5,"E",IF(M186&lt;157.5,"SE",IF(M186&lt;202.5,"S",IF(M186&lt;247.5,"SW",IF(M186&lt;292.5,"W",IF(M186&lt;337.5,"NW","N"))))))))))</f>
        <v>SE</v>
      </c>
      <c r="O186" t="str">
        <f t="shared" si="45"/>
        <v>.</v>
      </c>
      <c r="P186" t="str">
        <f t="shared" si="59"/>
        <v>.</v>
      </c>
      <c r="Q186" s="8">
        <f t="shared" si="57"/>
        <v>0</v>
      </c>
      <c r="R186" s="8">
        <f t="shared" si="58"/>
        <v>62.773066037428833</v>
      </c>
      <c r="S186" s="8">
        <v>1</v>
      </c>
      <c r="T186" s="8" t="s">
        <v>4</v>
      </c>
      <c r="U186" s="8" t="str">
        <f t="shared" si="56"/>
        <v>.</v>
      </c>
      <c r="V186" s="3" t="s">
        <v>6</v>
      </c>
      <c r="W186" s="3">
        <v>0</v>
      </c>
      <c r="X186" s="3" t="s">
        <v>43</v>
      </c>
      <c r="Y186" s="14">
        <v>0</v>
      </c>
      <c r="Z186" s="14">
        <v>0</v>
      </c>
      <c r="AA186" s="14">
        <v>1</v>
      </c>
      <c r="AB186" s="14" t="str">
        <f t="shared" si="60"/>
        <v>.</v>
      </c>
      <c r="AC186" s="3" t="s">
        <v>271</v>
      </c>
      <c r="AD186" s="9">
        <v>0</v>
      </c>
      <c r="AE186">
        <f t="shared" si="47"/>
        <v>0</v>
      </c>
      <c r="AF186">
        <f t="shared" si="48"/>
        <v>0</v>
      </c>
      <c r="AG186">
        <f t="shared" si="54"/>
        <v>1</v>
      </c>
      <c r="AH186">
        <f t="shared" si="49"/>
        <v>0</v>
      </c>
      <c r="AI186">
        <f t="shared" si="50"/>
        <v>42.393541138656389</v>
      </c>
      <c r="AJ186">
        <f t="shared" si="51"/>
        <v>-67.843847692514075</v>
      </c>
      <c r="AK186">
        <f t="shared" si="52"/>
        <v>0</v>
      </c>
      <c r="AL186" s="3">
        <v>80</v>
      </c>
      <c r="AM186" s="14">
        <f t="shared" si="53"/>
        <v>24.384</v>
      </c>
      <c r="AN186" s="3">
        <v>2.5830872929516078</v>
      </c>
    </row>
    <row r="187" spans="1:40" ht="13.5" thickBot="1" x14ac:dyDescent="0.25">
      <c r="A187" s="5">
        <v>42570</v>
      </c>
      <c r="B187" s="3">
        <v>18</v>
      </c>
      <c r="C187" s="7" t="s">
        <v>358</v>
      </c>
      <c r="D187" s="6">
        <v>0.7104166666666667</v>
      </c>
      <c r="E187" s="13">
        <v>17</v>
      </c>
      <c r="F187" s="13">
        <f t="shared" si="42"/>
        <v>536</v>
      </c>
      <c r="G187" s="3">
        <v>39.6</v>
      </c>
      <c r="H187" s="3" t="s">
        <v>365</v>
      </c>
      <c r="I187" s="3">
        <v>30.9</v>
      </c>
      <c r="J187" t="str">
        <f t="shared" si="43"/>
        <v>.</v>
      </c>
      <c r="K187" t="str">
        <f t="shared" si="44"/>
        <v>.</v>
      </c>
      <c r="L187" t="str">
        <f t="shared" si="55"/>
        <v>.</v>
      </c>
      <c r="M187" s="3">
        <v>148</v>
      </c>
      <c r="N187" t="str">
        <f>IF(B187=B187, N186, IF(M187=".",".",IF(M187&lt;22.5,"N",IF(M187&lt;67.5,"NE",IF(M187&lt;112.5,"E",IF(M187&lt;157.5,"SE",IF(M187&lt;202.5,"S",IF(M187&lt;247.5,"SW",IF(M187&lt;292.5,"W",IF(M187&lt;337.5,"NW","N"))))))))))</f>
        <v>SE</v>
      </c>
      <c r="O187" t="str">
        <f t="shared" si="45"/>
        <v>.</v>
      </c>
      <c r="P187" t="str">
        <f t="shared" si="59"/>
        <v>.</v>
      </c>
      <c r="Q187" s="8">
        <f t="shared" si="57"/>
        <v>0</v>
      </c>
      <c r="R187" s="8">
        <f t="shared" si="58"/>
        <v>62.773066037428833</v>
      </c>
      <c r="S187" s="8">
        <v>1</v>
      </c>
      <c r="T187" s="8" t="s">
        <v>4</v>
      </c>
      <c r="U187" s="8" t="str">
        <f t="shared" si="56"/>
        <v>.</v>
      </c>
      <c r="V187" s="3" t="s">
        <v>6</v>
      </c>
      <c r="W187" s="3">
        <v>1.2</v>
      </c>
      <c r="X187" s="3" t="s">
        <v>43</v>
      </c>
      <c r="Y187" s="14">
        <v>0</v>
      </c>
      <c r="Z187" s="14">
        <v>0</v>
      </c>
      <c r="AA187" s="14">
        <v>1</v>
      </c>
      <c r="AB187" s="14" t="str">
        <f t="shared" si="60"/>
        <v>.</v>
      </c>
      <c r="AC187" s="3" t="s">
        <v>271</v>
      </c>
      <c r="AD187" s="9">
        <v>0</v>
      </c>
      <c r="AE187">
        <f t="shared" si="47"/>
        <v>0</v>
      </c>
      <c r="AF187">
        <f t="shared" si="48"/>
        <v>0</v>
      </c>
      <c r="AG187">
        <f t="shared" si="54"/>
        <v>1</v>
      </c>
      <c r="AH187">
        <f t="shared" si="49"/>
        <v>0</v>
      </c>
      <c r="AI187">
        <f t="shared" si="50"/>
        <v>42.393541138656389</v>
      </c>
      <c r="AJ187">
        <f t="shared" si="51"/>
        <v>-67.843847692514075</v>
      </c>
      <c r="AK187">
        <f t="shared" si="52"/>
        <v>0</v>
      </c>
      <c r="AL187" s="3">
        <v>80</v>
      </c>
      <c r="AM187" s="14">
        <f t="shared" si="53"/>
        <v>24.384</v>
      </c>
      <c r="AN187" s="3">
        <v>2.5830872929516078</v>
      </c>
    </row>
    <row r="188" spans="1:40" ht="13.5" thickBot="1" x14ac:dyDescent="0.25">
      <c r="A188" s="5">
        <v>42570</v>
      </c>
      <c r="B188" s="3">
        <v>18</v>
      </c>
      <c r="C188" s="7" t="s">
        <v>358</v>
      </c>
      <c r="D188" s="6">
        <v>0.74861111111111101</v>
      </c>
      <c r="E188" s="13">
        <v>18</v>
      </c>
      <c r="F188" s="13">
        <f t="shared" si="42"/>
        <v>590.99999999999977</v>
      </c>
      <c r="G188" s="3">
        <v>35.6</v>
      </c>
      <c r="H188" s="3" t="s">
        <v>365</v>
      </c>
      <c r="I188" s="3">
        <v>32.5</v>
      </c>
      <c r="J188" t="str">
        <f t="shared" si="43"/>
        <v>.</v>
      </c>
      <c r="K188" t="str">
        <f t="shared" si="44"/>
        <v>.</v>
      </c>
      <c r="L188" t="str">
        <f t="shared" si="55"/>
        <v>.</v>
      </c>
      <c r="M188" s="3">
        <v>148</v>
      </c>
      <c r="N188" t="str">
        <f>IF(B188=B187, N187, IF(M188=".",".",IF(M188&lt;22.5,"N",IF(M188&lt;67.5,"NE",IF(M188&lt;112.5,"E",IF(M188&lt;157.5,"SE",IF(M188&lt;202.5,"S",IF(M188&lt;247.5,"SW",IF(M188&lt;292.5,"W",IF(M188&lt;337.5,"NW","N"))))))))))</f>
        <v>SE</v>
      </c>
      <c r="O188" t="str">
        <f t="shared" si="45"/>
        <v>.</v>
      </c>
      <c r="P188" t="str">
        <f t="shared" si="59"/>
        <v>.</v>
      </c>
      <c r="Q188" s="8">
        <f t="shared" si="57"/>
        <v>0</v>
      </c>
      <c r="R188" s="8">
        <f t="shared" si="58"/>
        <v>62.773066037428833</v>
      </c>
      <c r="S188" s="8">
        <v>1</v>
      </c>
      <c r="T188" s="8">
        <f>SQRT((AJ188-AJ178)^2+(AI188-AI178)^2)</f>
        <v>22.082791356792445</v>
      </c>
      <c r="U188" s="8">
        <f t="shared" si="56"/>
        <v>2.8426236983903972</v>
      </c>
      <c r="V188" s="3" t="s">
        <v>6</v>
      </c>
      <c r="W188" s="3">
        <v>0.6</v>
      </c>
      <c r="X188" s="3" t="s">
        <v>43</v>
      </c>
      <c r="Y188" s="14">
        <v>0</v>
      </c>
      <c r="Z188" s="14">
        <v>0</v>
      </c>
      <c r="AA188" s="14">
        <v>1</v>
      </c>
      <c r="AB188" s="14" t="str">
        <f t="shared" si="60"/>
        <v>.</v>
      </c>
      <c r="AC188" s="3" t="s">
        <v>271</v>
      </c>
      <c r="AD188" s="9">
        <v>0</v>
      </c>
      <c r="AE188">
        <f t="shared" si="47"/>
        <v>0</v>
      </c>
      <c r="AF188">
        <f t="shared" si="48"/>
        <v>0</v>
      </c>
      <c r="AG188">
        <f t="shared" si="54"/>
        <v>1</v>
      </c>
      <c r="AH188">
        <f t="shared" si="49"/>
        <v>0</v>
      </c>
      <c r="AI188">
        <f t="shared" si="50"/>
        <v>42.393541138656389</v>
      </c>
      <c r="AJ188">
        <f t="shared" si="51"/>
        <v>-67.843847692514075</v>
      </c>
      <c r="AK188">
        <f t="shared" si="52"/>
        <v>0</v>
      </c>
      <c r="AL188" s="3">
        <v>80</v>
      </c>
      <c r="AM188" s="14">
        <f t="shared" si="53"/>
        <v>24.384</v>
      </c>
      <c r="AN188" s="3">
        <v>2.5830872929516078</v>
      </c>
    </row>
    <row r="189" spans="1:40" ht="13.5" thickBot="1" x14ac:dyDescent="0.25">
      <c r="A189" s="5">
        <v>42570</v>
      </c>
      <c r="B189" s="3">
        <v>19</v>
      </c>
      <c r="C189" s="7" t="s">
        <v>359</v>
      </c>
      <c r="D189" s="6">
        <v>0.3347222222222222</v>
      </c>
      <c r="E189" s="13">
        <v>8</v>
      </c>
      <c r="F189" s="13">
        <f t="shared" si="42"/>
        <v>0</v>
      </c>
      <c r="G189" s="3" t="s">
        <v>4</v>
      </c>
      <c r="H189" s="3" t="s">
        <v>4</v>
      </c>
      <c r="I189" s="3">
        <v>21.6</v>
      </c>
      <c r="J189" t="str">
        <f t="shared" si="43"/>
        <v>.</v>
      </c>
      <c r="K189" t="str">
        <f t="shared" si="44"/>
        <v>.</v>
      </c>
      <c r="L189" t="str">
        <f t="shared" si="55"/>
        <v>.</v>
      </c>
      <c r="M189" s="3">
        <v>225</v>
      </c>
      <c r="N189" t="str">
        <f>IF(B189=B189, N188, IF(M189=".",".",IF(M189&lt;22.5,"N",IF(M189&lt;67.5,"NE",IF(M189&lt;112.5,"E",IF(M189&lt;157.5,"SE",IF(M189&lt;202.5,"S",IF(M189&lt;247.5,"SW",IF(M189&lt;292.5,"W",IF(M189&lt;337.5,"NW","N"))))))))))</f>
        <v>SE</v>
      </c>
      <c r="O189" t="str">
        <f t="shared" si="45"/>
        <v>.</v>
      </c>
      <c r="P189" t="str">
        <f t="shared" si="59"/>
        <v>.</v>
      </c>
      <c r="Q189" s="8">
        <f t="shared" si="57"/>
        <v>0</v>
      </c>
      <c r="R189" s="8">
        <f t="shared" si="58"/>
        <v>0</v>
      </c>
      <c r="S189" s="8">
        <v>0</v>
      </c>
      <c r="T189" s="8" t="s">
        <v>4</v>
      </c>
      <c r="U189" s="8" t="str">
        <f t="shared" si="56"/>
        <v>.</v>
      </c>
      <c r="V189" s="3" t="s">
        <v>8</v>
      </c>
      <c r="W189" s="3">
        <v>2.5</v>
      </c>
      <c r="X189" s="3" t="s">
        <v>4</v>
      </c>
      <c r="Y189" s="14">
        <v>2</v>
      </c>
      <c r="Z189" s="14">
        <v>1</v>
      </c>
      <c r="AA189" s="14">
        <v>0</v>
      </c>
      <c r="AB189" s="14">
        <f t="shared" si="60"/>
        <v>0</v>
      </c>
      <c r="AC189" s="3" t="s">
        <v>272</v>
      </c>
      <c r="AD189" s="9">
        <v>1</v>
      </c>
      <c r="AE189" t="str">
        <f t="shared" si="47"/>
        <v>.</v>
      </c>
      <c r="AF189" t="str">
        <f t="shared" si="48"/>
        <v>.</v>
      </c>
      <c r="AG189" t="str">
        <f t="shared" si="54"/>
        <v>.</v>
      </c>
      <c r="AH189" t="str">
        <f t="shared" si="49"/>
        <v>.</v>
      </c>
      <c r="AI189">
        <f t="shared" si="50"/>
        <v>-70.710678118654741</v>
      </c>
      <c r="AJ189">
        <f t="shared" si="51"/>
        <v>-70.710678118654769</v>
      </c>
      <c r="AK189" t="str">
        <f t="shared" si="52"/>
        <v>.</v>
      </c>
      <c r="AL189" s="3">
        <v>100</v>
      </c>
      <c r="AM189" s="14">
        <f t="shared" si="53"/>
        <v>30.48</v>
      </c>
      <c r="AN189" s="3">
        <v>3.9269908169872414</v>
      </c>
    </row>
    <row r="190" spans="1:40" ht="13.5" thickBot="1" x14ac:dyDescent="0.25">
      <c r="A190" s="5">
        <v>42570</v>
      </c>
      <c r="B190" s="3">
        <v>19</v>
      </c>
      <c r="C190" s="7" t="s">
        <v>359</v>
      </c>
      <c r="D190" s="6">
        <v>0.37222222222222223</v>
      </c>
      <c r="E190" s="13">
        <v>9</v>
      </c>
      <c r="F190" s="13">
        <f t="shared" si="42"/>
        <v>54.00000000000005</v>
      </c>
      <c r="G190" s="3" t="s">
        <v>4</v>
      </c>
      <c r="H190" s="3" t="s">
        <v>4</v>
      </c>
      <c r="I190" s="3">
        <v>25.6</v>
      </c>
      <c r="J190" t="str">
        <f t="shared" si="43"/>
        <v>.</v>
      </c>
      <c r="K190" t="str">
        <f t="shared" si="44"/>
        <v>.</v>
      </c>
      <c r="L190" t="str">
        <f t="shared" si="55"/>
        <v>.</v>
      </c>
      <c r="M190" s="3">
        <v>225</v>
      </c>
      <c r="N190" t="str">
        <f>IF(B190=B189, N189, IF(M190=".",".",IF(M190&lt;22.5,"N",IF(M190&lt;67.5,"NE",IF(M190&lt;112.5,"E",IF(M190&lt;157.5,"SE",IF(M190&lt;202.5,"S",IF(M190&lt;247.5,"SW",IF(M190&lt;292.5,"W",IF(M190&lt;337.5,"NW","N"))))))))))</f>
        <v>SE</v>
      </c>
      <c r="O190" t="str">
        <f t="shared" si="45"/>
        <v>.</v>
      </c>
      <c r="P190" t="str">
        <f t="shared" si="59"/>
        <v>.</v>
      </c>
      <c r="Q190" s="8">
        <f t="shared" si="57"/>
        <v>0</v>
      </c>
      <c r="R190" s="8">
        <f t="shared" si="58"/>
        <v>0</v>
      </c>
      <c r="S190" s="8">
        <v>0</v>
      </c>
      <c r="T190" s="8" t="s">
        <v>4</v>
      </c>
      <c r="U190" s="8" t="str">
        <f t="shared" si="56"/>
        <v>.</v>
      </c>
      <c r="V190" s="3" t="s">
        <v>8</v>
      </c>
      <c r="W190" s="3">
        <v>0.9</v>
      </c>
      <c r="X190" s="3" t="s">
        <v>29</v>
      </c>
      <c r="Y190" s="14">
        <v>2</v>
      </c>
      <c r="Z190" s="14">
        <v>1</v>
      </c>
      <c r="AA190" s="14">
        <v>0</v>
      </c>
      <c r="AB190" s="14">
        <f t="shared" si="60"/>
        <v>0</v>
      </c>
      <c r="AC190" s="3" t="s">
        <v>272</v>
      </c>
      <c r="AD190" s="9">
        <v>1</v>
      </c>
      <c r="AE190">
        <f t="shared" si="47"/>
        <v>0</v>
      </c>
      <c r="AF190">
        <f t="shared" si="48"/>
        <v>0</v>
      </c>
      <c r="AG190">
        <f t="shared" si="54"/>
        <v>1</v>
      </c>
      <c r="AH190">
        <f t="shared" si="49"/>
        <v>0</v>
      </c>
      <c r="AI190">
        <f t="shared" si="50"/>
        <v>-70.710678118654741</v>
      </c>
      <c r="AJ190">
        <f t="shared" si="51"/>
        <v>-70.710678118654769</v>
      </c>
      <c r="AK190">
        <f t="shared" si="52"/>
        <v>0</v>
      </c>
      <c r="AL190" s="3">
        <v>100</v>
      </c>
      <c r="AM190" s="14">
        <f t="shared" si="53"/>
        <v>30.48</v>
      </c>
      <c r="AN190" s="3">
        <v>3.9269908169872414</v>
      </c>
    </row>
    <row r="191" spans="1:40" ht="13.5" thickBot="1" x14ac:dyDescent="0.25">
      <c r="A191" s="5">
        <v>42570</v>
      </c>
      <c r="B191" s="3">
        <v>19</v>
      </c>
      <c r="C191" s="7" t="s">
        <v>359</v>
      </c>
      <c r="D191" s="6">
        <v>0.41319444444444442</v>
      </c>
      <c r="E191" s="13">
        <v>10</v>
      </c>
      <c r="F191" s="13">
        <f t="shared" si="42"/>
        <v>113</v>
      </c>
      <c r="G191" s="3" t="s">
        <v>4</v>
      </c>
      <c r="H191" s="3" t="s">
        <v>4</v>
      </c>
      <c r="I191" s="3">
        <v>24.9</v>
      </c>
      <c r="J191" t="str">
        <f t="shared" si="43"/>
        <v>.</v>
      </c>
      <c r="K191" t="str">
        <f t="shared" si="44"/>
        <v>.</v>
      </c>
      <c r="L191" t="str">
        <f t="shared" si="55"/>
        <v>.</v>
      </c>
      <c r="M191" s="3">
        <v>225</v>
      </c>
      <c r="N191" t="str">
        <f>IF(B191=B191, N190, IF(M191=".",".",IF(M191&lt;22.5,"N",IF(M191&lt;67.5,"NE",IF(M191&lt;112.5,"E",IF(M191&lt;157.5,"SE",IF(M191&lt;202.5,"S",IF(M191&lt;247.5,"SW",IF(M191&lt;292.5,"W",IF(M191&lt;337.5,"NW","N"))))))))))</f>
        <v>SE</v>
      </c>
      <c r="O191" t="str">
        <f t="shared" si="45"/>
        <v>.</v>
      </c>
      <c r="P191" t="str">
        <f t="shared" si="59"/>
        <v>.</v>
      </c>
      <c r="Q191" s="8">
        <f t="shared" si="57"/>
        <v>0</v>
      </c>
      <c r="R191" s="8">
        <f t="shared" si="58"/>
        <v>0</v>
      </c>
      <c r="S191" s="8">
        <v>0</v>
      </c>
      <c r="T191" s="8" t="s">
        <v>4</v>
      </c>
      <c r="U191" s="8" t="str">
        <f t="shared" si="56"/>
        <v>.</v>
      </c>
      <c r="V191" s="3" t="s">
        <v>8</v>
      </c>
      <c r="W191" s="3">
        <v>3.4</v>
      </c>
      <c r="X191" s="3" t="s">
        <v>39</v>
      </c>
      <c r="Y191" s="14">
        <v>2</v>
      </c>
      <c r="Z191" s="14">
        <v>1</v>
      </c>
      <c r="AA191" s="14">
        <v>0</v>
      </c>
      <c r="AB191" s="14">
        <f t="shared" si="60"/>
        <v>0</v>
      </c>
      <c r="AC191" s="3" t="s">
        <v>272</v>
      </c>
      <c r="AD191" s="9">
        <v>1</v>
      </c>
      <c r="AE191">
        <f t="shared" si="47"/>
        <v>0</v>
      </c>
      <c r="AF191">
        <f t="shared" si="48"/>
        <v>0</v>
      </c>
      <c r="AG191">
        <f t="shared" si="54"/>
        <v>1</v>
      </c>
      <c r="AH191">
        <f t="shared" si="49"/>
        <v>0</v>
      </c>
      <c r="AI191">
        <f t="shared" si="50"/>
        <v>-70.710678118654741</v>
      </c>
      <c r="AJ191">
        <f t="shared" si="51"/>
        <v>-70.710678118654769</v>
      </c>
      <c r="AK191">
        <f t="shared" si="52"/>
        <v>0</v>
      </c>
      <c r="AL191" s="3">
        <v>100</v>
      </c>
      <c r="AM191" s="14">
        <f t="shared" si="53"/>
        <v>30.48</v>
      </c>
      <c r="AN191" s="3">
        <v>3.9269908169872414</v>
      </c>
    </row>
    <row r="192" spans="1:40" ht="13.5" thickBot="1" x14ac:dyDescent="0.25">
      <c r="A192" s="5">
        <v>42570</v>
      </c>
      <c r="B192" s="3">
        <v>19</v>
      </c>
      <c r="C192" s="7" t="s">
        <v>359</v>
      </c>
      <c r="D192" s="6">
        <v>0.45624999999999999</v>
      </c>
      <c r="E192" s="13">
        <v>11</v>
      </c>
      <c r="F192" s="13">
        <f t="shared" si="42"/>
        <v>175.00000000000003</v>
      </c>
      <c r="G192" s="3" t="s">
        <v>4</v>
      </c>
      <c r="H192" s="3" t="s">
        <v>4</v>
      </c>
      <c r="I192" s="3">
        <v>28.2</v>
      </c>
      <c r="J192" t="str">
        <f t="shared" si="43"/>
        <v>.</v>
      </c>
      <c r="K192" t="str">
        <f t="shared" si="44"/>
        <v>.</v>
      </c>
      <c r="L192" t="str">
        <f t="shared" si="55"/>
        <v>.</v>
      </c>
      <c r="M192" s="3">
        <v>225</v>
      </c>
      <c r="N192" t="str">
        <f>IF(B192=B191, N191, IF(M192=".",".",IF(M192&lt;22.5,"N",IF(M192&lt;67.5,"NE",IF(M192&lt;112.5,"E",IF(M192&lt;157.5,"SE",IF(M192&lt;202.5,"S",IF(M192&lt;247.5,"SW",IF(M192&lt;292.5,"W",IF(M192&lt;337.5,"NW","N"))))))))))</f>
        <v>SE</v>
      </c>
      <c r="O192" t="str">
        <f t="shared" si="45"/>
        <v>.</v>
      </c>
      <c r="P192" t="str">
        <f t="shared" si="59"/>
        <v>.</v>
      </c>
      <c r="Q192" s="8">
        <f t="shared" si="57"/>
        <v>0</v>
      </c>
      <c r="R192" s="8">
        <f t="shared" si="58"/>
        <v>0</v>
      </c>
      <c r="S192" s="8">
        <v>0</v>
      </c>
      <c r="T192" s="8" t="s">
        <v>4</v>
      </c>
      <c r="U192" s="8" t="str">
        <f t="shared" si="56"/>
        <v>.</v>
      </c>
      <c r="V192" s="3" t="s">
        <v>6</v>
      </c>
      <c r="W192" s="3">
        <v>0.4</v>
      </c>
      <c r="X192" s="3" t="s">
        <v>4</v>
      </c>
      <c r="Y192" s="14">
        <v>2</v>
      </c>
      <c r="Z192" s="14">
        <v>1</v>
      </c>
      <c r="AA192" s="14">
        <v>0</v>
      </c>
      <c r="AB192" s="14">
        <f t="shared" si="60"/>
        <v>0</v>
      </c>
      <c r="AC192" s="3" t="s">
        <v>272</v>
      </c>
      <c r="AD192" s="9">
        <v>1</v>
      </c>
      <c r="AE192">
        <f t="shared" si="47"/>
        <v>0</v>
      </c>
      <c r="AF192">
        <f t="shared" si="48"/>
        <v>0</v>
      </c>
      <c r="AG192">
        <f t="shared" si="54"/>
        <v>1</v>
      </c>
      <c r="AH192">
        <f t="shared" si="49"/>
        <v>0</v>
      </c>
      <c r="AI192">
        <f t="shared" si="50"/>
        <v>-70.710678118654741</v>
      </c>
      <c r="AJ192">
        <f t="shared" si="51"/>
        <v>-70.710678118654769</v>
      </c>
      <c r="AK192">
        <f t="shared" si="52"/>
        <v>0</v>
      </c>
      <c r="AL192" s="3">
        <v>100</v>
      </c>
      <c r="AM192" s="14">
        <f t="shared" si="53"/>
        <v>30.48</v>
      </c>
      <c r="AN192" s="3">
        <v>3.9269908169872414</v>
      </c>
    </row>
    <row r="193" spans="1:40" ht="13.5" thickBot="1" x14ac:dyDescent="0.25">
      <c r="A193" s="5">
        <v>42570</v>
      </c>
      <c r="B193" s="3">
        <v>19</v>
      </c>
      <c r="C193" s="7" t="s">
        <v>359</v>
      </c>
      <c r="D193" s="6">
        <v>0.49861111111111112</v>
      </c>
      <c r="E193" s="13">
        <v>12</v>
      </c>
      <c r="F193" s="13">
        <f t="shared" si="42"/>
        <v>236.00000000000006</v>
      </c>
      <c r="G193" s="3">
        <v>49.6</v>
      </c>
      <c r="H193" s="3" t="s">
        <v>365</v>
      </c>
      <c r="I193" s="3">
        <v>28.6</v>
      </c>
      <c r="J193" t="str">
        <f t="shared" si="43"/>
        <v>.</v>
      </c>
      <c r="K193" t="str">
        <f t="shared" si="44"/>
        <v>.</v>
      </c>
      <c r="L193" t="str">
        <f t="shared" si="55"/>
        <v>.</v>
      </c>
      <c r="M193" s="3">
        <v>225</v>
      </c>
      <c r="N193" t="str">
        <f>IF(B193=B193, N192, IF(M193=".",".",IF(M193&lt;22.5,"N",IF(M193&lt;67.5,"NE",IF(M193&lt;112.5,"E",IF(M193&lt;157.5,"SE",IF(M193&lt;202.5,"S",IF(M193&lt;247.5,"SW",IF(M193&lt;292.5,"W",IF(M193&lt;337.5,"NW","N"))))))))))</f>
        <v>SE</v>
      </c>
      <c r="O193" t="str">
        <f t="shared" si="45"/>
        <v>.</v>
      </c>
      <c r="P193" t="str">
        <f t="shared" si="59"/>
        <v>.</v>
      </c>
      <c r="Q193" s="8">
        <f t="shared" si="57"/>
        <v>0</v>
      </c>
      <c r="R193" s="8">
        <f t="shared" si="58"/>
        <v>0</v>
      </c>
      <c r="S193" s="8">
        <v>0</v>
      </c>
      <c r="T193" s="8" t="s">
        <v>4</v>
      </c>
      <c r="U193" s="8" t="str">
        <f t="shared" si="56"/>
        <v>.</v>
      </c>
      <c r="V193" s="3" t="s">
        <v>23</v>
      </c>
      <c r="W193" s="3">
        <v>2.6</v>
      </c>
      <c r="X193" s="3" t="s">
        <v>24</v>
      </c>
      <c r="Y193" s="14">
        <v>0</v>
      </c>
      <c r="Z193" s="14">
        <v>0</v>
      </c>
      <c r="AA193" s="14">
        <v>1</v>
      </c>
      <c r="AB193" s="14">
        <f t="shared" si="60"/>
        <v>1</v>
      </c>
      <c r="AC193" s="3" t="s">
        <v>272</v>
      </c>
      <c r="AD193" s="9">
        <v>1</v>
      </c>
      <c r="AE193">
        <f t="shared" si="47"/>
        <v>0</v>
      </c>
      <c r="AF193">
        <f t="shared" si="48"/>
        <v>0</v>
      </c>
      <c r="AG193">
        <f t="shared" si="54"/>
        <v>1</v>
      </c>
      <c r="AH193">
        <f t="shared" si="49"/>
        <v>0</v>
      </c>
      <c r="AI193">
        <f t="shared" si="50"/>
        <v>-70.710678118654741</v>
      </c>
      <c r="AJ193">
        <f t="shared" si="51"/>
        <v>-70.710678118654769</v>
      </c>
      <c r="AK193">
        <f t="shared" si="52"/>
        <v>0</v>
      </c>
      <c r="AL193" s="3">
        <v>100</v>
      </c>
      <c r="AM193" s="14">
        <f t="shared" si="53"/>
        <v>30.48</v>
      </c>
      <c r="AN193" s="3">
        <v>3.9269908169872414</v>
      </c>
    </row>
    <row r="194" spans="1:40" ht="13.5" thickBot="1" x14ac:dyDescent="0.25">
      <c r="A194" s="5">
        <v>42570</v>
      </c>
      <c r="B194" s="3">
        <v>19</v>
      </c>
      <c r="C194" s="7" t="s">
        <v>359</v>
      </c>
      <c r="D194" s="6">
        <v>0.54166666666666663</v>
      </c>
      <c r="E194" s="13">
        <v>13</v>
      </c>
      <c r="F194" s="13">
        <f t="shared" ref="F194:F257" si="61">IF(B194=B193,((D194-D193)*1440)+F193,0)</f>
        <v>298</v>
      </c>
      <c r="G194" s="3">
        <v>51.4</v>
      </c>
      <c r="H194" s="3" t="s">
        <v>365</v>
      </c>
      <c r="I194" s="3">
        <v>30</v>
      </c>
      <c r="J194" t="str">
        <f t="shared" ref="J194:J257" si="62">IF(AH194=".",".",IF(AH194=0,".",ACOS(AF194/(AG194*AH194))))</f>
        <v>.</v>
      </c>
      <c r="K194" t="str">
        <f t="shared" ref="K194:K257" si="63">IF(J194=".",".",IF(AK194&lt;0,360-DEGREES(J194),DEGREES(J194)))</f>
        <v>.</v>
      </c>
      <c r="L194" t="str">
        <f t="shared" si="55"/>
        <v>.</v>
      </c>
      <c r="M194" s="3">
        <v>225</v>
      </c>
      <c r="N194" t="str">
        <f>IF(B194=B193, N193, IF(M194=".",".",IF(M194&lt;22.5,"N",IF(M194&lt;67.5,"NE",IF(M194&lt;112.5,"E",IF(M194&lt;157.5,"SE",IF(M194&lt;202.5,"S",IF(M194&lt;247.5,"SW",IF(M194&lt;292.5,"W",IF(M194&lt;337.5,"NW","N"))))))))))</f>
        <v>SE</v>
      </c>
      <c r="O194" t="str">
        <f t="shared" ref="O194:O257" si="64">IF(K194=".",".",IF(K194&lt;22.5,"N",IF(K194&lt;67.5,"NE",IF(K194&lt;112.5,"E",IF(K194&lt;157.5,"SE",IF(K194&lt;202.5,"S",IF(K194&lt;247.5,"SW",IF(K194&lt;292.5,"W",IF(K194&lt;337.5,"NW","N")))))))))</f>
        <v>.</v>
      </c>
      <c r="P194" t="str">
        <f t="shared" si="59"/>
        <v>.</v>
      </c>
      <c r="Q194" s="8">
        <f t="shared" si="57"/>
        <v>0</v>
      </c>
      <c r="R194" s="8">
        <f t="shared" si="58"/>
        <v>0</v>
      </c>
      <c r="S194" s="8">
        <v>0</v>
      </c>
      <c r="T194" s="8" t="s">
        <v>4</v>
      </c>
      <c r="U194" s="8" t="str">
        <f t="shared" si="56"/>
        <v>.</v>
      </c>
      <c r="V194" s="3" t="s">
        <v>6</v>
      </c>
      <c r="W194" s="3">
        <v>0</v>
      </c>
      <c r="X194" s="3" t="s">
        <v>10</v>
      </c>
      <c r="Y194" s="14">
        <v>0</v>
      </c>
      <c r="Z194" s="14">
        <v>0</v>
      </c>
      <c r="AA194" s="14">
        <v>1</v>
      </c>
      <c r="AB194" s="14" t="str">
        <f t="shared" si="60"/>
        <v>.</v>
      </c>
      <c r="AC194" s="3" t="s">
        <v>272</v>
      </c>
      <c r="AD194" s="9">
        <v>1</v>
      </c>
      <c r="AE194">
        <f t="shared" ref="AE194:AE257" si="65">IF(AJ194=".",".",IF(AJ193=".",".",IF(B194=B193,AJ194-AJ193,".")))</f>
        <v>0</v>
      </c>
      <c r="AF194">
        <f t="shared" ref="AF194:AF257" si="66">IF(AE194=".",".", 0*AK194+1*AE194)</f>
        <v>0</v>
      </c>
      <c r="AG194">
        <f t="shared" si="54"/>
        <v>1</v>
      </c>
      <c r="AH194">
        <f t="shared" ref="AH194:AH257" si="67">IF(AG194=".",".",SQRT((AK194)^2+(AE194)^2))</f>
        <v>0</v>
      </c>
      <c r="AI194">
        <f t="shared" ref="AI194:AI257" si="68">IF(AN194=".",".",IF(M194&lt;90,AL194*SIN(AN194),IF(M194&lt;180,AL194*SIN(AN194),IF(M194&lt;270,AL194*SIN(AN194),AL194*SIN(AN194)))))</f>
        <v>-70.710678118654741</v>
      </c>
      <c r="AJ194">
        <f t="shared" ref="AJ194:AJ257" si="69">IF(AN194=".",".",IF(M194&lt;90,AL194*COS(AN194),IF(M194&lt;180,AL194*COS(AN194),IF(M194&lt;270,AL194*COS(AN194),AL194*COS(AN194)))))</f>
        <v>-70.710678118654769</v>
      </c>
      <c r="AK194">
        <f t="shared" ref="AK194:AK257" si="70">IF(AI194=".",".",IF(AI193=".",".",IF(B194=B193,AI194-AI193,".")))</f>
        <v>0</v>
      </c>
      <c r="AL194" s="3">
        <v>100</v>
      </c>
      <c r="AM194" s="14">
        <f t="shared" ref="AM194:AM257" si="71">IF(AL194=".",".",AL194*0.3048)</f>
        <v>30.48</v>
      </c>
      <c r="AN194" s="3">
        <v>3.9269908169872414</v>
      </c>
    </row>
    <row r="195" spans="1:40" ht="13.5" thickBot="1" x14ac:dyDescent="0.25">
      <c r="A195" s="5">
        <v>42570</v>
      </c>
      <c r="B195" s="3">
        <v>19</v>
      </c>
      <c r="C195" s="7" t="s">
        <v>359</v>
      </c>
      <c r="D195" s="6">
        <v>0.58194444444444449</v>
      </c>
      <c r="E195" s="13">
        <v>14</v>
      </c>
      <c r="F195" s="13">
        <f t="shared" si="61"/>
        <v>356.00000000000011</v>
      </c>
      <c r="G195" s="3">
        <v>51.6</v>
      </c>
      <c r="H195" s="3" t="s">
        <v>365</v>
      </c>
      <c r="I195" s="3">
        <v>29.9</v>
      </c>
      <c r="J195" t="str">
        <f t="shared" si="62"/>
        <v>.</v>
      </c>
      <c r="K195" t="str">
        <f t="shared" si="63"/>
        <v>.</v>
      </c>
      <c r="L195" t="str">
        <f t="shared" si="55"/>
        <v>.</v>
      </c>
      <c r="M195" s="3">
        <v>225</v>
      </c>
      <c r="N195" t="str">
        <f>IF(B195=B195, N194, IF(M195=".",".",IF(M195&lt;22.5,"N",IF(M195&lt;67.5,"NE",IF(M195&lt;112.5,"E",IF(M195&lt;157.5,"SE",IF(M195&lt;202.5,"S",IF(M195&lt;247.5,"SW",IF(M195&lt;292.5,"W",IF(M195&lt;337.5,"NW","N"))))))))))</f>
        <v>SE</v>
      </c>
      <c r="O195" t="str">
        <f t="shared" si="64"/>
        <v>.</v>
      </c>
      <c r="P195" t="str">
        <f t="shared" si="59"/>
        <v>.</v>
      </c>
      <c r="Q195" s="8">
        <f t="shared" si="57"/>
        <v>0</v>
      </c>
      <c r="R195" s="8">
        <f t="shared" si="58"/>
        <v>0</v>
      </c>
      <c r="S195" s="8">
        <v>0</v>
      </c>
      <c r="T195" s="8" t="s">
        <v>4</v>
      </c>
      <c r="U195" s="8" t="str">
        <f t="shared" si="56"/>
        <v>.</v>
      </c>
      <c r="V195" s="3" t="s">
        <v>6</v>
      </c>
      <c r="W195" s="3">
        <v>3.5</v>
      </c>
      <c r="X195" s="3" t="s">
        <v>10</v>
      </c>
      <c r="Y195" s="14">
        <v>0</v>
      </c>
      <c r="Z195" s="14">
        <v>0</v>
      </c>
      <c r="AA195" s="14">
        <v>1</v>
      </c>
      <c r="AB195" s="14" t="str">
        <f t="shared" si="60"/>
        <v>.</v>
      </c>
      <c r="AC195" s="3" t="s">
        <v>272</v>
      </c>
      <c r="AD195" s="9">
        <v>1</v>
      </c>
      <c r="AE195">
        <f t="shared" si="65"/>
        <v>0</v>
      </c>
      <c r="AF195">
        <f t="shared" si="66"/>
        <v>0</v>
      </c>
      <c r="AG195">
        <f t="shared" ref="AG195:AG258" si="72">IF(AF195=".",".",1)</f>
        <v>1</v>
      </c>
      <c r="AH195">
        <f t="shared" si="67"/>
        <v>0</v>
      </c>
      <c r="AI195">
        <f t="shared" si="68"/>
        <v>-70.710678118654741</v>
      </c>
      <c r="AJ195">
        <f t="shared" si="69"/>
        <v>-70.710678118654769</v>
      </c>
      <c r="AK195">
        <f t="shared" si="70"/>
        <v>0</v>
      </c>
      <c r="AL195" s="3">
        <v>100</v>
      </c>
      <c r="AM195" s="14">
        <f t="shared" si="71"/>
        <v>30.48</v>
      </c>
      <c r="AN195" s="3">
        <v>3.9269908169872414</v>
      </c>
    </row>
    <row r="196" spans="1:40" ht="13.5" thickBot="1" x14ac:dyDescent="0.25">
      <c r="A196" s="5">
        <v>42570</v>
      </c>
      <c r="B196" s="3">
        <v>19</v>
      </c>
      <c r="C196" s="7" t="s">
        <v>359</v>
      </c>
      <c r="D196" s="6">
        <v>0.62361111111111112</v>
      </c>
      <c r="E196" s="13">
        <v>15</v>
      </c>
      <c r="F196" s="13">
        <f t="shared" si="61"/>
        <v>416.00000000000006</v>
      </c>
      <c r="G196" s="3">
        <v>37.9</v>
      </c>
      <c r="H196" s="3" t="s">
        <v>365</v>
      </c>
      <c r="I196" s="3">
        <v>31.9</v>
      </c>
      <c r="J196" t="str">
        <f t="shared" si="62"/>
        <v>.</v>
      </c>
      <c r="K196" t="str">
        <f t="shared" si="63"/>
        <v>.</v>
      </c>
      <c r="L196" t="str">
        <f t="shared" si="55"/>
        <v>.</v>
      </c>
      <c r="M196" s="3">
        <v>225</v>
      </c>
      <c r="N196" t="str">
        <f>IF(B196=B195, N195, IF(M196=".",".",IF(M196&lt;22.5,"N",IF(M196&lt;67.5,"NE",IF(M196&lt;112.5,"E",IF(M196&lt;157.5,"SE",IF(M196&lt;202.5,"S",IF(M196&lt;247.5,"SW",IF(M196&lt;292.5,"W",IF(M196&lt;337.5,"NW","N"))))))))))</f>
        <v>SE</v>
      </c>
      <c r="O196" t="str">
        <f t="shared" si="64"/>
        <v>.</v>
      </c>
      <c r="P196" t="str">
        <f t="shared" si="59"/>
        <v>.</v>
      </c>
      <c r="Q196" s="8">
        <f t="shared" si="57"/>
        <v>0</v>
      </c>
      <c r="R196" s="8">
        <f t="shared" si="58"/>
        <v>0</v>
      </c>
      <c r="S196" s="8">
        <v>0</v>
      </c>
      <c r="T196" s="8" t="s">
        <v>4</v>
      </c>
      <c r="U196" s="8" t="str">
        <f t="shared" si="56"/>
        <v>.</v>
      </c>
      <c r="V196" s="3" t="s">
        <v>6</v>
      </c>
      <c r="W196" s="3">
        <v>2</v>
      </c>
      <c r="X196" s="3" t="s">
        <v>43</v>
      </c>
      <c r="Y196" s="14">
        <v>0</v>
      </c>
      <c r="Z196" s="14">
        <v>0</v>
      </c>
      <c r="AA196" s="14">
        <v>1</v>
      </c>
      <c r="AB196" s="14" t="str">
        <f t="shared" si="60"/>
        <v>.</v>
      </c>
      <c r="AC196" s="3" t="s">
        <v>272</v>
      </c>
      <c r="AD196" s="9">
        <v>1</v>
      </c>
      <c r="AE196">
        <f t="shared" si="65"/>
        <v>0</v>
      </c>
      <c r="AF196">
        <f t="shared" si="66"/>
        <v>0</v>
      </c>
      <c r="AG196">
        <f t="shared" si="72"/>
        <v>1</v>
      </c>
      <c r="AH196">
        <f t="shared" si="67"/>
        <v>0</v>
      </c>
      <c r="AI196">
        <f t="shared" si="68"/>
        <v>-70.710678118654741</v>
      </c>
      <c r="AJ196">
        <f t="shared" si="69"/>
        <v>-70.710678118654769</v>
      </c>
      <c r="AK196">
        <f t="shared" si="70"/>
        <v>0</v>
      </c>
      <c r="AL196" s="3">
        <v>100</v>
      </c>
      <c r="AM196" s="14">
        <f t="shared" si="71"/>
        <v>30.48</v>
      </c>
      <c r="AN196" s="3">
        <v>3.9269908169872414</v>
      </c>
    </row>
    <row r="197" spans="1:40" ht="13.5" thickBot="1" x14ac:dyDescent="0.25">
      <c r="A197" s="5">
        <v>42570</v>
      </c>
      <c r="B197" s="3">
        <v>19</v>
      </c>
      <c r="C197" s="7" t="s">
        <v>359</v>
      </c>
      <c r="D197" s="6">
        <v>0.66527777777777775</v>
      </c>
      <c r="E197" s="13">
        <v>16</v>
      </c>
      <c r="F197" s="13">
        <f t="shared" si="61"/>
        <v>476</v>
      </c>
      <c r="G197" s="3">
        <v>34.200000000000003</v>
      </c>
      <c r="H197" s="3" t="s">
        <v>365</v>
      </c>
      <c r="I197" s="3">
        <v>32.6</v>
      </c>
      <c r="J197" t="str">
        <f t="shared" si="62"/>
        <v>.</v>
      </c>
      <c r="K197" t="str">
        <f t="shared" si="63"/>
        <v>.</v>
      </c>
      <c r="L197" t="str">
        <f t="shared" ref="L197:L260" si="73">IF(K197=".",".",IF(K197-K196&gt;180,(K197-K196)-360,IF(K197-K196&lt;-180,-360-(K197-K196),IF(K197-K196&gt;180,360-(K197-K196),K197-K196))))</f>
        <v>.</v>
      </c>
      <c r="M197" s="3">
        <v>225</v>
      </c>
      <c r="N197" t="str">
        <f>IF(B197=B196, N196, IF(M197=".",".",IF(M197&lt;22.5,"N",IF(M197&lt;67.5,"NE",IF(M197&lt;112.5,"E",IF(M197&lt;157.5,"SE",IF(M197&lt;202.5,"S",IF(M197&lt;247.5,"SW",IF(M197&lt;292.5,"W",IF(M197&lt;337.5,"NW","N"))))))))))</f>
        <v>SE</v>
      </c>
      <c r="O197" t="str">
        <f t="shared" si="64"/>
        <v>.</v>
      </c>
      <c r="P197" t="str">
        <f t="shared" si="59"/>
        <v>.</v>
      </c>
      <c r="Q197" s="8">
        <f t="shared" si="57"/>
        <v>0</v>
      </c>
      <c r="R197" s="8">
        <f t="shared" si="58"/>
        <v>0</v>
      </c>
      <c r="S197" s="8">
        <v>0</v>
      </c>
      <c r="T197" s="8" t="s">
        <v>4</v>
      </c>
      <c r="U197" s="8" t="str">
        <f t="shared" ref="U197:U260" si="74">IF(T197=".",".",IF(T197=0,0,R197/T197))</f>
        <v>.</v>
      </c>
      <c r="V197" s="3" t="s">
        <v>6</v>
      </c>
      <c r="W197" s="3">
        <v>0</v>
      </c>
      <c r="X197" s="3" t="s">
        <v>43</v>
      </c>
      <c r="Y197" s="14">
        <v>0</v>
      </c>
      <c r="Z197" s="14">
        <v>0</v>
      </c>
      <c r="AA197" s="14">
        <v>1</v>
      </c>
      <c r="AB197" s="14" t="str">
        <f t="shared" si="60"/>
        <v>.</v>
      </c>
      <c r="AC197" s="3" t="s">
        <v>272</v>
      </c>
      <c r="AD197" s="9">
        <v>1</v>
      </c>
      <c r="AE197">
        <f t="shared" si="65"/>
        <v>0</v>
      </c>
      <c r="AF197">
        <f t="shared" si="66"/>
        <v>0</v>
      </c>
      <c r="AG197">
        <f t="shared" si="72"/>
        <v>1</v>
      </c>
      <c r="AH197">
        <f t="shared" si="67"/>
        <v>0</v>
      </c>
      <c r="AI197">
        <f t="shared" si="68"/>
        <v>-70.710678118654741</v>
      </c>
      <c r="AJ197">
        <f t="shared" si="69"/>
        <v>-70.710678118654769</v>
      </c>
      <c r="AK197">
        <f t="shared" si="70"/>
        <v>0</v>
      </c>
      <c r="AL197" s="3">
        <v>100</v>
      </c>
      <c r="AM197" s="14">
        <f t="shared" si="71"/>
        <v>30.48</v>
      </c>
      <c r="AN197" s="3">
        <v>3.9269908169872414</v>
      </c>
    </row>
    <row r="198" spans="1:40" ht="13.5" thickBot="1" x14ac:dyDescent="0.25">
      <c r="A198" s="5">
        <v>42570</v>
      </c>
      <c r="B198" s="3">
        <v>19</v>
      </c>
      <c r="C198" s="7" t="s">
        <v>359</v>
      </c>
      <c r="D198" s="6">
        <v>0.70763888888888893</v>
      </c>
      <c r="E198" s="13">
        <v>17</v>
      </c>
      <c r="F198" s="13">
        <f t="shared" si="61"/>
        <v>537.00000000000011</v>
      </c>
      <c r="G198" s="3">
        <v>37.1</v>
      </c>
      <c r="H198" s="3" t="s">
        <v>365</v>
      </c>
      <c r="I198" s="3">
        <v>31.1</v>
      </c>
      <c r="J198" t="str">
        <f t="shared" si="62"/>
        <v>.</v>
      </c>
      <c r="K198" t="str">
        <f t="shared" si="63"/>
        <v>.</v>
      </c>
      <c r="L198" t="str">
        <f t="shared" si="73"/>
        <v>.</v>
      </c>
      <c r="M198" s="3">
        <v>225</v>
      </c>
      <c r="N198" t="str">
        <f>IF(B198=B198, N197, IF(M198=".",".",IF(M198&lt;22.5,"N",IF(M198&lt;67.5,"NE",IF(M198&lt;112.5,"E",IF(M198&lt;157.5,"SE",IF(M198&lt;202.5,"S",IF(M198&lt;247.5,"SW",IF(M198&lt;292.5,"W",IF(M198&lt;337.5,"NW","N"))))))))))</f>
        <v>SE</v>
      </c>
      <c r="O198" t="str">
        <f t="shared" si="64"/>
        <v>.</v>
      </c>
      <c r="P198" t="str">
        <f t="shared" si="59"/>
        <v>.</v>
      </c>
      <c r="Q198" s="8">
        <f t="shared" ref="Q198:Q261" si="75">IF(AN198=".",".",IF(B198=B197,SQRT((AI198-AI197)^2+(AJ198-AJ197)^2),0))</f>
        <v>0</v>
      </c>
      <c r="R198" s="8">
        <f t="shared" ref="R198:R261" si="76">IF(AN198=".",".",IF(B198=B197,Q198+R197,0))</f>
        <v>0</v>
      </c>
      <c r="S198" s="8">
        <v>0</v>
      </c>
      <c r="T198" s="8" t="s">
        <v>4</v>
      </c>
      <c r="U198" s="8" t="str">
        <f t="shared" si="74"/>
        <v>.</v>
      </c>
      <c r="V198" s="3" t="s">
        <v>6</v>
      </c>
      <c r="W198" s="3">
        <v>2.5</v>
      </c>
      <c r="X198" s="3" t="s">
        <v>43</v>
      </c>
      <c r="Y198" s="14">
        <v>0</v>
      </c>
      <c r="Z198" s="14">
        <v>0</v>
      </c>
      <c r="AA198" s="14">
        <v>1</v>
      </c>
      <c r="AB198" s="14" t="str">
        <f t="shared" si="60"/>
        <v>.</v>
      </c>
      <c r="AC198" s="3" t="s">
        <v>272</v>
      </c>
      <c r="AD198" s="9">
        <v>1</v>
      </c>
      <c r="AE198">
        <f t="shared" si="65"/>
        <v>0</v>
      </c>
      <c r="AF198">
        <f t="shared" si="66"/>
        <v>0</v>
      </c>
      <c r="AG198">
        <f t="shared" si="72"/>
        <v>1</v>
      </c>
      <c r="AH198">
        <f t="shared" si="67"/>
        <v>0</v>
      </c>
      <c r="AI198">
        <f t="shared" si="68"/>
        <v>-70.710678118654741</v>
      </c>
      <c r="AJ198">
        <f t="shared" si="69"/>
        <v>-70.710678118654769</v>
      </c>
      <c r="AK198">
        <f t="shared" si="70"/>
        <v>0</v>
      </c>
      <c r="AL198" s="3">
        <v>100</v>
      </c>
      <c r="AM198" s="14">
        <f t="shared" si="71"/>
        <v>30.48</v>
      </c>
      <c r="AN198" s="3">
        <v>3.9269908169872414</v>
      </c>
    </row>
    <row r="199" spans="1:40" ht="13.5" thickBot="1" x14ac:dyDescent="0.25">
      <c r="A199" s="5">
        <v>42570</v>
      </c>
      <c r="B199" s="3">
        <v>19</v>
      </c>
      <c r="C199" s="7" t="s">
        <v>359</v>
      </c>
      <c r="D199" s="6">
        <v>0.74722222222222223</v>
      </c>
      <c r="E199" s="13">
        <v>18</v>
      </c>
      <c r="F199" s="13">
        <f t="shared" si="61"/>
        <v>594.00000000000011</v>
      </c>
      <c r="G199" s="3">
        <v>38.4</v>
      </c>
      <c r="H199" s="3" t="s">
        <v>365</v>
      </c>
      <c r="I199" s="3">
        <v>31.8</v>
      </c>
      <c r="J199" t="str">
        <f t="shared" si="62"/>
        <v>.</v>
      </c>
      <c r="K199" t="str">
        <f t="shared" si="63"/>
        <v>.</v>
      </c>
      <c r="L199" t="str">
        <f t="shared" si="73"/>
        <v>.</v>
      </c>
      <c r="M199" s="3">
        <v>225</v>
      </c>
      <c r="N199" t="str">
        <f>IF(B199=B198, N198, IF(M199=".",".",IF(M199&lt;22.5,"N",IF(M199&lt;67.5,"NE",IF(M199&lt;112.5,"E",IF(M199&lt;157.5,"SE",IF(M199&lt;202.5,"S",IF(M199&lt;247.5,"SW",IF(M199&lt;292.5,"W",IF(M199&lt;337.5,"NW","N"))))))))))</f>
        <v>SE</v>
      </c>
      <c r="O199" t="str">
        <f t="shared" si="64"/>
        <v>.</v>
      </c>
      <c r="P199" t="str">
        <f t="shared" ref="P199:P262" si="77">IF(O199=".",".",IF(O199="N", 1, IF( O199 ="NE", 2, IF(O199="E",3,IF(O199="SE",4,IF(O199="S",5,IF(O199="SW",6,IF(O199="W",7,8))))))))</f>
        <v>.</v>
      </c>
      <c r="Q199" s="8">
        <f t="shared" si="75"/>
        <v>0</v>
      </c>
      <c r="R199" s="8">
        <f t="shared" si="76"/>
        <v>0</v>
      </c>
      <c r="S199" s="8">
        <v>0</v>
      </c>
      <c r="T199" s="8">
        <f>SQRT((AJ199-AJ189)^2+(AI199-AI189)^2)</f>
        <v>0</v>
      </c>
      <c r="U199" s="8">
        <f t="shared" si="74"/>
        <v>0</v>
      </c>
      <c r="V199" s="3" t="s">
        <v>6</v>
      </c>
      <c r="W199" s="3">
        <v>0.8</v>
      </c>
      <c r="X199" s="3" t="s">
        <v>43</v>
      </c>
      <c r="Y199" s="14">
        <v>0</v>
      </c>
      <c r="Z199" s="14">
        <v>0</v>
      </c>
      <c r="AA199" s="14">
        <v>1</v>
      </c>
      <c r="AB199" s="14" t="str">
        <f t="shared" si="60"/>
        <v>.</v>
      </c>
      <c r="AC199" s="3" t="s">
        <v>272</v>
      </c>
      <c r="AD199" s="9">
        <v>1</v>
      </c>
      <c r="AE199">
        <f t="shared" si="65"/>
        <v>0</v>
      </c>
      <c r="AF199">
        <f t="shared" si="66"/>
        <v>0</v>
      </c>
      <c r="AG199">
        <f t="shared" si="72"/>
        <v>1</v>
      </c>
      <c r="AH199">
        <f t="shared" si="67"/>
        <v>0</v>
      </c>
      <c r="AI199">
        <f t="shared" si="68"/>
        <v>-70.710678118654741</v>
      </c>
      <c r="AJ199">
        <f t="shared" si="69"/>
        <v>-70.710678118654769</v>
      </c>
      <c r="AK199">
        <f t="shared" si="70"/>
        <v>0</v>
      </c>
      <c r="AL199" s="3">
        <v>100</v>
      </c>
      <c r="AM199" s="14">
        <f t="shared" si="71"/>
        <v>30.48</v>
      </c>
      <c r="AN199" s="3">
        <v>3.9269908169872414</v>
      </c>
    </row>
    <row r="200" spans="1:40" ht="13.5" thickBot="1" x14ac:dyDescent="0.25">
      <c r="A200" s="5">
        <v>42570</v>
      </c>
      <c r="B200" s="3">
        <v>20</v>
      </c>
      <c r="C200" s="7" t="s">
        <v>359</v>
      </c>
      <c r="D200" s="6">
        <v>0.34513888888888888</v>
      </c>
      <c r="E200" s="13">
        <v>8</v>
      </c>
      <c r="F200" s="13">
        <f t="shared" si="61"/>
        <v>0</v>
      </c>
      <c r="G200" s="3" t="s">
        <v>4</v>
      </c>
      <c r="H200" s="3" t="s">
        <v>4</v>
      </c>
      <c r="I200" s="3">
        <v>24.5</v>
      </c>
      <c r="J200" t="str">
        <f t="shared" si="62"/>
        <v>.</v>
      </c>
      <c r="K200" t="str">
        <f t="shared" si="63"/>
        <v>.</v>
      </c>
      <c r="L200" t="str">
        <f t="shared" si="73"/>
        <v>.</v>
      </c>
      <c r="M200" s="3">
        <v>315</v>
      </c>
      <c r="N200" t="str">
        <f>IF(B200=B200, N199, IF(M200=".",".",IF(M200&lt;22.5,"N",IF(M200&lt;67.5,"NE",IF(M200&lt;112.5,"E",IF(M200&lt;157.5,"SE",IF(M200&lt;202.5,"S",IF(M200&lt;247.5,"SW",IF(M200&lt;292.5,"W",IF(M200&lt;337.5,"NW","N"))))))))))</f>
        <v>SE</v>
      </c>
      <c r="O200" t="str">
        <f t="shared" si="64"/>
        <v>.</v>
      </c>
      <c r="P200" t="str">
        <f t="shared" si="77"/>
        <v>.</v>
      </c>
      <c r="Q200" s="8">
        <f t="shared" si="75"/>
        <v>0</v>
      </c>
      <c r="R200" s="8">
        <f t="shared" si="76"/>
        <v>0</v>
      </c>
      <c r="S200" s="8">
        <v>0</v>
      </c>
      <c r="T200" s="8" t="s">
        <v>4</v>
      </c>
      <c r="U200" s="8" t="str">
        <f t="shared" si="74"/>
        <v>.</v>
      </c>
      <c r="V200" s="3" t="s">
        <v>8</v>
      </c>
      <c r="W200" s="3">
        <v>0.5</v>
      </c>
      <c r="X200" s="3" t="s">
        <v>4</v>
      </c>
      <c r="Y200" s="14">
        <v>2</v>
      </c>
      <c r="Z200" s="14">
        <v>1</v>
      </c>
      <c r="AA200" s="14">
        <v>0</v>
      </c>
      <c r="AB200" s="14">
        <f t="shared" si="60"/>
        <v>0</v>
      </c>
      <c r="AC200" s="3" t="s">
        <v>273</v>
      </c>
      <c r="AD200" s="9">
        <v>1</v>
      </c>
      <c r="AE200" t="str">
        <f t="shared" si="65"/>
        <v>.</v>
      </c>
      <c r="AF200" t="str">
        <f t="shared" si="66"/>
        <v>.</v>
      </c>
      <c r="AG200" t="str">
        <f t="shared" si="72"/>
        <v>.</v>
      </c>
      <c r="AH200" t="str">
        <f t="shared" si="67"/>
        <v>.</v>
      </c>
      <c r="AI200">
        <f t="shared" si="68"/>
        <v>-70.710678118654769</v>
      </c>
      <c r="AJ200">
        <f t="shared" si="69"/>
        <v>70.710678118654741</v>
      </c>
      <c r="AK200" t="str">
        <f t="shared" si="70"/>
        <v>.</v>
      </c>
      <c r="AL200" s="3">
        <v>100</v>
      </c>
      <c r="AM200" s="14">
        <f t="shared" si="71"/>
        <v>30.48</v>
      </c>
      <c r="AN200" s="3">
        <v>5.497787143782138</v>
      </c>
    </row>
    <row r="201" spans="1:40" ht="13.5" thickBot="1" x14ac:dyDescent="0.25">
      <c r="A201" s="5">
        <v>42570</v>
      </c>
      <c r="B201" s="3">
        <v>20</v>
      </c>
      <c r="C201" s="7" t="s">
        <v>359</v>
      </c>
      <c r="D201" s="6">
        <v>0.3888888888888889</v>
      </c>
      <c r="E201" s="13">
        <v>9</v>
      </c>
      <c r="F201" s="13">
        <f t="shared" si="61"/>
        <v>63.000000000000014</v>
      </c>
      <c r="G201" s="3" t="s">
        <v>4</v>
      </c>
      <c r="H201" s="3" t="s">
        <v>4</v>
      </c>
      <c r="I201" s="3">
        <v>27.7</v>
      </c>
      <c r="J201" t="str">
        <f t="shared" si="62"/>
        <v>.</v>
      </c>
      <c r="K201" t="str">
        <f t="shared" si="63"/>
        <v>.</v>
      </c>
      <c r="L201" t="str">
        <f t="shared" si="73"/>
        <v>.</v>
      </c>
      <c r="M201" s="3">
        <v>315</v>
      </c>
      <c r="N201" t="str">
        <f>IF(B201=B200, N200, IF(M201=".",".",IF(M201&lt;22.5,"N",IF(M201&lt;67.5,"NE",IF(M201&lt;112.5,"E",IF(M201&lt;157.5,"SE",IF(M201&lt;202.5,"S",IF(M201&lt;247.5,"SW",IF(M201&lt;292.5,"W",IF(M201&lt;337.5,"NW","N"))))))))))</f>
        <v>SE</v>
      </c>
      <c r="O201" t="str">
        <f t="shared" si="64"/>
        <v>.</v>
      </c>
      <c r="P201" t="str">
        <f t="shared" si="77"/>
        <v>.</v>
      </c>
      <c r="Q201" s="8">
        <f t="shared" si="75"/>
        <v>0</v>
      </c>
      <c r="R201" s="8">
        <f t="shared" si="76"/>
        <v>0</v>
      </c>
      <c r="S201" s="8">
        <v>0</v>
      </c>
      <c r="T201" s="8" t="s">
        <v>4</v>
      </c>
      <c r="U201" s="8" t="str">
        <f t="shared" si="74"/>
        <v>.</v>
      </c>
      <c r="V201" s="3" t="s">
        <v>8</v>
      </c>
      <c r="W201" s="3">
        <v>1.4</v>
      </c>
      <c r="X201" s="3" t="s">
        <v>38</v>
      </c>
      <c r="Y201" s="14">
        <v>2</v>
      </c>
      <c r="Z201" s="14">
        <v>1</v>
      </c>
      <c r="AA201" s="14">
        <v>0</v>
      </c>
      <c r="AB201" s="14">
        <f t="shared" si="60"/>
        <v>0</v>
      </c>
      <c r="AC201" s="3" t="s">
        <v>273</v>
      </c>
      <c r="AD201" s="9">
        <v>1</v>
      </c>
      <c r="AE201">
        <f t="shared" si="65"/>
        <v>0</v>
      </c>
      <c r="AF201">
        <f t="shared" si="66"/>
        <v>0</v>
      </c>
      <c r="AG201">
        <f t="shared" si="72"/>
        <v>1</v>
      </c>
      <c r="AH201">
        <f t="shared" si="67"/>
        <v>0</v>
      </c>
      <c r="AI201">
        <f t="shared" si="68"/>
        <v>-70.710678118654769</v>
      </c>
      <c r="AJ201">
        <f t="shared" si="69"/>
        <v>70.710678118654741</v>
      </c>
      <c r="AK201">
        <f t="shared" si="70"/>
        <v>0</v>
      </c>
      <c r="AL201" s="3">
        <v>100</v>
      </c>
      <c r="AM201" s="14">
        <f t="shared" si="71"/>
        <v>30.48</v>
      </c>
      <c r="AN201" s="3">
        <v>5.497787143782138</v>
      </c>
    </row>
    <row r="202" spans="1:40" ht="13.5" thickBot="1" x14ac:dyDescent="0.25">
      <c r="A202" s="5">
        <v>42570</v>
      </c>
      <c r="B202" s="3">
        <v>20</v>
      </c>
      <c r="C202" s="7" t="s">
        <v>359</v>
      </c>
      <c r="D202" s="6">
        <v>0.42499999999999999</v>
      </c>
      <c r="E202" s="13">
        <v>10</v>
      </c>
      <c r="F202" s="13">
        <f t="shared" si="61"/>
        <v>114.99999999999999</v>
      </c>
      <c r="G202" s="3" t="s">
        <v>4</v>
      </c>
      <c r="H202" s="3" t="s">
        <v>4</v>
      </c>
      <c r="I202" s="3">
        <v>29</v>
      </c>
      <c r="J202" t="str">
        <f t="shared" si="62"/>
        <v>.</v>
      </c>
      <c r="K202" t="str">
        <f t="shared" si="63"/>
        <v>.</v>
      </c>
      <c r="L202" t="str">
        <f t="shared" si="73"/>
        <v>.</v>
      </c>
      <c r="M202" s="3">
        <v>315</v>
      </c>
      <c r="N202" t="str">
        <f>IF(B202=B202, N201, IF(M202=".",".",IF(M202&lt;22.5,"N",IF(M202&lt;67.5,"NE",IF(M202&lt;112.5,"E",IF(M202&lt;157.5,"SE",IF(M202&lt;202.5,"S",IF(M202&lt;247.5,"SW",IF(M202&lt;292.5,"W",IF(M202&lt;337.5,"NW","N"))))))))))</f>
        <v>SE</v>
      </c>
      <c r="O202" t="str">
        <f t="shared" si="64"/>
        <v>.</v>
      </c>
      <c r="P202" t="str">
        <f t="shared" si="77"/>
        <v>.</v>
      </c>
      <c r="Q202" s="8">
        <f t="shared" si="75"/>
        <v>0</v>
      </c>
      <c r="R202" s="8">
        <f t="shared" si="76"/>
        <v>0</v>
      </c>
      <c r="S202" s="8">
        <v>0</v>
      </c>
      <c r="T202" s="8" t="s">
        <v>4</v>
      </c>
      <c r="U202" s="8" t="str">
        <f t="shared" si="74"/>
        <v>.</v>
      </c>
      <c r="V202" s="3" t="s">
        <v>8</v>
      </c>
      <c r="W202" s="3">
        <v>0</v>
      </c>
      <c r="X202" s="3" t="s">
        <v>19</v>
      </c>
      <c r="Y202" s="14">
        <v>2</v>
      </c>
      <c r="Z202" s="14">
        <v>1</v>
      </c>
      <c r="AA202" s="14">
        <v>0</v>
      </c>
      <c r="AB202" s="14">
        <f t="shared" ref="AB202:AB265" si="78">IF(AA202=0,0,IF(AA202=".",".",IF(AA202=AA201,".",1)))</f>
        <v>0</v>
      </c>
      <c r="AC202" s="3" t="s">
        <v>273</v>
      </c>
      <c r="AD202" s="9">
        <v>1</v>
      </c>
      <c r="AE202">
        <f t="shared" si="65"/>
        <v>0</v>
      </c>
      <c r="AF202">
        <f t="shared" si="66"/>
        <v>0</v>
      </c>
      <c r="AG202">
        <f t="shared" si="72"/>
        <v>1</v>
      </c>
      <c r="AH202">
        <f t="shared" si="67"/>
        <v>0</v>
      </c>
      <c r="AI202">
        <f t="shared" si="68"/>
        <v>-70.710678118654769</v>
      </c>
      <c r="AJ202">
        <f t="shared" si="69"/>
        <v>70.710678118654741</v>
      </c>
      <c r="AK202">
        <f t="shared" si="70"/>
        <v>0</v>
      </c>
      <c r="AL202" s="3">
        <v>100</v>
      </c>
      <c r="AM202" s="14">
        <f t="shared" si="71"/>
        <v>30.48</v>
      </c>
      <c r="AN202" s="3">
        <v>5.497787143782138</v>
      </c>
    </row>
    <row r="203" spans="1:40" ht="13.5" thickBot="1" x14ac:dyDescent="0.25">
      <c r="A203" s="5">
        <v>42570</v>
      </c>
      <c r="B203" s="3">
        <v>20</v>
      </c>
      <c r="C203" s="7" t="s">
        <v>359</v>
      </c>
      <c r="D203" s="6">
        <v>0.4680555555555555</v>
      </c>
      <c r="E203" s="13">
        <v>11</v>
      </c>
      <c r="F203" s="13">
        <f t="shared" si="61"/>
        <v>176.99999999999994</v>
      </c>
      <c r="G203" s="3" t="s">
        <v>4</v>
      </c>
      <c r="H203" s="3" t="s">
        <v>4</v>
      </c>
      <c r="I203" s="3">
        <v>30.7</v>
      </c>
      <c r="J203" t="str">
        <f t="shared" si="62"/>
        <v>.</v>
      </c>
      <c r="K203" t="str">
        <f t="shared" si="63"/>
        <v>.</v>
      </c>
      <c r="L203" t="str">
        <f t="shared" si="73"/>
        <v>.</v>
      </c>
      <c r="M203" s="3">
        <v>315</v>
      </c>
      <c r="N203" t="str">
        <f>IF(B203=B202, N202, IF(M203=".",".",IF(M203&lt;22.5,"N",IF(M203&lt;67.5,"NE",IF(M203&lt;112.5,"E",IF(M203&lt;157.5,"SE",IF(M203&lt;202.5,"S",IF(M203&lt;247.5,"SW",IF(M203&lt;292.5,"W",IF(M203&lt;337.5,"NW","N"))))))))))</f>
        <v>SE</v>
      </c>
      <c r="O203" t="str">
        <f t="shared" si="64"/>
        <v>.</v>
      </c>
      <c r="P203" t="str">
        <f t="shared" si="77"/>
        <v>.</v>
      </c>
      <c r="Q203" s="8">
        <f t="shared" si="75"/>
        <v>0</v>
      </c>
      <c r="R203" s="8">
        <f t="shared" si="76"/>
        <v>0</v>
      </c>
      <c r="S203" s="8">
        <v>0</v>
      </c>
      <c r="T203" s="8" t="s">
        <v>4</v>
      </c>
      <c r="U203" s="8" t="str">
        <f t="shared" si="74"/>
        <v>.</v>
      </c>
      <c r="V203" s="3" t="s">
        <v>8</v>
      </c>
      <c r="W203" s="3">
        <v>2.5</v>
      </c>
      <c r="X203" s="3" t="s">
        <v>6</v>
      </c>
      <c r="Y203" s="14">
        <v>2</v>
      </c>
      <c r="Z203" s="14">
        <v>1</v>
      </c>
      <c r="AA203" s="14">
        <v>0</v>
      </c>
      <c r="AB203" s="14">
        <f t="shared" si="78"/>
        <v>0</v>
      </c>
      <c r="AC203" s="3" t="s">
        <v>273</v>
      </c>
      <c r="AD203" s="9">
        <v>1</v>
      </c>
      <c r="AE203">
        <f t="shared" si="65"/>
        <v>0</v>
      </c>
      <c r="AF203">
        <f t="shared" si="66"/>
        <v>0</v>
      </c>
      <c r="AG203">
        <f t="shared" si="72"/>
        <v>1</v>
      </c>
      <c r="AH203">
        <f t="shared" si="67"/>
        <v>0</v>
      </c>
      <c r="AI203">
        <f t="shared" si="68"/>
        <v>-70.710678118654769</v>
      </c>
      <c r="AJ203">
        <f t="shared" si="69"/>
        <v>70.710678118654741</v>
      </c>
      <c r="AK203">
        <f t="shared" si="70"/>
        <v>0</v>
      </c>
      <c r="AL203" s="3">
        <v>100</v>
      </c>
      <c r="AM203" s="14">
        <f t="shared" si="71"/>
        <v>30.48</v>
      </c>
      <c r="AN203" s="3">
        <v>5.497787143782138</v>
      </c>
    </row>
    <row r="204" spans="1:40" ht="13.5" thickBot="1" x14ac:dyDescent="0.25">
      <c r="A204" s="5">
        <v>42570</v>
      </c>
      <c r="B204" s="3">
        <v>20</v>
      </c>
      <c r="C204" s="7" t="s">
        <v>359</v>
      </c>
      <c r="D204" s="6">
        <v>0.5083333333333333</v>
      </c>
      <c r="E204" s="13">
        <v>12</v>
      </c>
      <c r="F204" s="13">
        <f t="shared" si="61"/>
        <v>234.99999999999997</v>
      </c>
      <c r="G204" s="3" t="s">
        <v>4</v>
      </c>
      <c r="H204" s="3" t="s">
        <v>4</v>
      </c>
      <c r="I204" s="3">
        <v>32.200000000000003</v>
      </c>
      <c r="J204" t="str">
        <f t="shared" si="62"/>
        <v>.</v>
      </c>
      <c r="K204" t="str">
        <f t="shared" si="63"/>
        <v>.</v>
      </c>
      <c r="L204" t="str">
        <f t="shared" si="73"/>
        <v>.</v>
      </c>
      <c r="M204" s="3">
        <v>315</v>
      </c>
      <c r="N204" t="str">
        <f>IF(B204=B204, N203, IF(M204=".",".",IF(M204&lt;22.5,"N",IF(M204&lt;67.5,"NE",IF(M204&lt;112.5,"E",IF(M204&lt;157.5,"SE",IF(M204&lt;202.5,"S",IF(M204&lt;247.5,"SW",IF(M204&lt;292.5,"W",IF(M204&lt;337.5,"NW","N"))))))))))</f>
        <v>SE</v>
      </c>
      <c r="O204" t="str">
        <f t="shared" si="64"/>
        <v>.</v>
      </c>
      <c r="P204" t="str">
        <f t="shared" si="77"/>
        <v>.</v>
      </c>
      <c r="Q204" s="8">
        <f t="shared" si="75"/>
        <v>0</v>
      </c>
      <c r="R204" s="8">
        <f t="shared" si="76"/>
        <v>0</v>
      </c>
      <c r="S204" s="8">
        <v>0</v>
      </c>
      <c r="T204" s="8" t="s">
        <v>4</v>
      </c>
      <c r="U204" s="8" t="str">
        <f t="shared" si="74"/>
        <v>.</v>
      </c>
      <c r="V204" s="3" t="s">
        <v>8</v>
      </c>
      <c r="W204" s="3">
        <v>1.5</v>
      </c>
      <c r="X204" s="3" t="s">
        <v>6</v>
      </c>
      <c r="Y204" s="14">
        <v>2</v>
      </c>
      <c r="Z204" s="14">
        <v>1</v>
      </c>
      <c r="AA204" s="14">
        <v>0</v>
      </c>
      <c r="AB204" s="14">
        <f t="shared" si="78"/>
        <v>0</v>
      </c>
      <c r="AC204" s="3" t="s">
        <v>273</v>
      </c>
      <c r="AD204" s="9">
        <v>1</v>
      </c>
      <c r="AE204">
        <f t="shared" si="65"/>
        <v>0</v>
      </c>
      <c r="AF204">
        <f t="shared" si="66"/>
        <v>0</v>
      </c>
      <c r="AG204">
        <f t="shared" si="72"/>
        <v>1</v>
      </c>
      <c r="AH204">
        <f t="shared" si="67"/>
        <v>0</v>
      </c>
      <c r="AI204">
        <f t="shared" si="68"/>
        <v>-70.710678118654769</v>
      </c>
      <c r="AJ204">
        <f t="shared" si="69"/>
        <v>70.710678118654741</v>
      </c>
      <c r="AK204">
        <f t="shared" si="70"/>
        <v>0</v>
      </c>
      <c r="AL204" s="3">
        <v>100</v>
      </c>
      <c r="AM204" s="14">
        <f t="shared" si="71"/>
        <v>30.48</v>
      </c>
      <c r="AN204" s="3">
        <v>5.497787143782138</v>
      </c>
    </row>
    <row r="205" spans="1:40" ht="13.5" thickBot="1" x14ac:dyDescent="0.25">
      <c r="A205" s="5">
        <v>42570</v>
      </c>
      <c r="B205" s="3">
        <v>20</v>
      </c>
      <c r="C205" s="7" t="s">
        <v>359</v>
      </c>
      <c r="D205" s="6">
        <v>0.55069444444444449</v>
      </c>
      <c r="E205" s="13">
        <v>13</v>
      </c>
      <c r="F205" s="13">
        <f t="shared" si="61"/>
        <v>296.00000000000006</v>
      </c>
      <c r="G205" s="3" t="s">
        <v>4</v>
      </c>
      <c r="H205" s="3" t="s">
        <v>4</v>
      </c>
      <c r="I205" s="3">
        <v>30</v>
      </c>
      <c r="J205" t="str">
        <f t="shared" si="62"/>
        <v>.</v>
      </c>
      <c r="K205" t="str">
        <f t="shared" si="63"/>
        <v>.</v>
      </c>
      <c r="L205" t="str">
        <f t="shared" si="73"/>
        <v>.</v>
      </c>
      <c r="M205" s="3">
        <v>315</v>
      </c>
      <c r="N205" t="str">
        <f>IF(B205=B204, N204, IF(M205=".",".",IF(M205&lt;22.5,"N",IF(M205&lt;67.5,"NE",IF(M205&lt;112.5,"E",IF(M205&lt;157.5,"SE",IF(M205&lt;202.5,"S",IF(M205&lt;247.5,"SW",IF(M205&lt;292.5,"W",IF(M205&lt;337.5,"NW","N"))))))))))</f>
        <v>SE</v>
      </c>
      <c r="O205" t="str">
        <f t="shared" si="64"/>
        <v>.</v>
      </c>
      <c r="P205" t="str">
        <f t="shared" si="77"/>
        <v>.</v>
      </c>
      <c r="Q205" s="8">
        <f t="shared" si="75"/>
        <v>0</v>
      </c>
      <c r="R205" s="8">
        <f t="shared" si="76"/>
        <v>0</v>
      </c>
      <c r="S205" s="8">
        <v>0</v>
      </c>
      <c r="T205" s="8" t="s">
        <v>4</v>
      </c>
      <c r="U205" s="8" t="str">
        <f t="shared" si="74"/>
        <v>.</v>
      </c>
      <c r="V205" s="3" t="s">
        <v>6</v>
      </c>
      <c r="W205" s="3">
        <v>1.9</v>
      </c>
      <c r="X205" s="3" t="s">
        <v>12</v>
      </c>
      <c r="Y205" s="14">
        <v>2</v>
      </c>
      <c r="Z205" s="14">
        <v>1</v>
      </c>
      <c r="AA205" s="14">
        <v>0</v>
      </c>
      <c r="AB205" s="14">
        <f t="shared" si="78"/>
        <v>0</v>
      </c>
      <c r="AC205" s="3" t="s">
        <v>273</v>
      </c>
      <c r="AD205" s="9">
        <v>1</v>
      </c>
      <c r="AE205">
        <f t="shared" si="65"/>
        <v>0</v>
      </c>
      <c r="AF205">
        <f t="shared" si="66"/>
        <v>0</v>
      </c>
      <c r="AG205">
        <f t="shared" si="72"/>
        <v>1</v>
      </c>
      <c r="AH205">
        <f t="shared" si="67"/>
        <v>0</v>
      </c>
      <c r="AI205">
        <f t="shared" si="68"/>
        <v>-70.710678118654769</v>
      </c>
      <c r="AJ205">
        <f t="shared" si="69"/>
        <v>70.710678118654741</v>
      </c>
      <c r="AK205">
        <f t="shared" si="70"/>
        <v>0</v>
      </c>
      <c r="AL205" s="3">
        <v>100</v>
      </c>
      <c r="AM205" s="14">
        <f t="shared" si="71"/>
        <v>30.48</v>
      </c>
      <c r="AN205" s="3">
        <v>5.497787143782138</v>
      </c>
    </row>
    <row r="206" spans="1:40" ht="13.5" thickBot="1" x14ac:dyDescent="0.25">
      <c r="A206" s="5">
        <v>42570</v>
      </c>
      <c r="B206" s="3">
        <v>20</v>
      </c>
      <c r="C206" s="7" t="s">
        <v>359</v>
      </c>
      <c r="D206" s="6">
        <v>0.58958333333333335</v>
      </c>
      <c r="E206" s="13">
        <v>14</v>
      </c>
      <c r="F206" s="13">
        <f t="shared" si="61"/>
        <v>352</v>
      </c>
      <c r="G206" s="3" t="s">
        <v>4</v>
      </c>
      <c r="H206" s="3" t="s">
        <v>4</v>
      </c>
      <c r="I206" s="3">
        <v>31.3</v>
      </c>
      <c r="J206" t="str">
        <f t="shared" si="62"/>
        <v>.</v>
      </c>
      <c r="K206" t="str">
        <f t="shared" si="63"/>
        <v>.</v>
      </c>
      <c r="L206" t="str">
        <f t="shared" si="73"/>
        <v>.</v>
      </c>
      <c r="M206" s="3">
        <v>315</v>
      </c>
      <c r="N206" t="str">
        <f>IF(B206=B206, N205, IF(M206=".",".",IF(M206&lt;22.5,"N",IF(M206&lt;67.5,"NE",IF(M206&lt;112.5,"E",IF(M206&lt;157.5,"SE",IF(M206&lt;202.5,"S",IF(M206&lt;247.5,"SW",IF(M206&lt;292.5,"W",IF(M206&lt;337.5,"NW","N"))))))))))</f>
        <v>SE</v>
      </c>
      <c r="O206" t="str">
        <f t="shared" si="64"/>
        <v>.</v>
      </c>
      <c r="P206" t="str">
        <f t="shared" si="77"/>
        <v>.</v>
      </c>
      <c r="Q206" s="8">
        <f t="shared" si="75"/>
        <v>0</v>
      </c>
      <c r="R206" s="8">
        <f t="shared" si="76"/>
        <v>0</v>
      </c>
      <c r="S206" s="8">
        <v>0</v>
      </c>
      <c r="T206" s="8" t="s">
        <v>4</v>
      </c>
      <c r="U206" s="8" t="str">
        <f t="shared" si="74"/>
        <v>.</v>
      </c>
      <c r="V206" s="3" t="s">
        <v>8</v>
      </c>
      <c r="W206" s="3">
        <v>1.3</v>
      </c>
      <c r="X206" s="3" t="s">
        <v>6</v>
      </c>
      <c r="Y206" s="14">
        <v>2</v>
      </c>
      <c r="Z206" s="14">
        <v>1</v>
      </c>
      <c r="AA206" s="14">
        <v>0</v>
      </c>
      <c r="AB206" s="14">
        <f t="shared" si="78"/>
        <v>0</v>
      </c>
      <c r="AC206" s="3" t="s">
        <v>273</v>
      </c>
      <c r="AD206" s="9">
        <v>1</v>
      </c>
      <c r="AE206">
        <f t="shared" si="65"/>
        <v>0</v>
      </c>
      <c r="AF206">
        <f t="shared" si="66"/>
        <v>0</v>
      </c>
      <c r="AG206">
        <f t="shared" si="72"/>
        <v>1</v>
      </c>
      <c r="AH206">
        <f t="shared" si="67"/>
        <v>0</v>
      </c>
      <c r="AI206">
        <f t="shared" si="68"/>
        <v>-70.710678118654769</v>
      </c>
      <c r="AJ206">
        <f t="shared" si="69"/>
        <v>70.710678118654741</v>
      </c>
      <c r="AK206">
        <f t="shared" si="70"/>
        <v>0</v>
      </c>
      <c r="AL206" s="3">
        <v>100</v>
      </c>
      <c r="AM206" s="14">
        <f t="shared" si="71"/>
        <v>30.48</v>
      </c>
      <c r="AN206" s="3">
        <v>5.497787143782138</v>
      </c>
    </row>
    <row r="207" spans="1:40" ht="13.5" thickBot="1" x14ac:dyDescent="0.25">
      <c r="A207" s="5">
        <v>42570</v>
      </c>
      <c r="B207" s="3">
        <v>20</v>
      </c>
      <c r="C207" s="7" t="s">
        <v>359</v>
      </c>
      <c r="D207" s="6">
        <v>0.63055555555555554</v>
      </c>
      <c r="E207" s="13">
        <v>15</v>
      </c>
      <c r="F207" s="13">
        <f t="shared" si="61"/>
        <v>410.99999999999994</v>
      </c>
      <c r="G207" s="3" t="s">
        <v>4</v>
      </c>
      <c r="H207" s="3" t="s">
        <v>4</v>
      </c>
      <c r="I207" s="3">
        <v>33.4</v>
      </c>
      <c r="J207" t="str">
        <f t="shared" si="62"/>
        <v>.</v>
      </c>
      <c r="K207" t="str">
        <f t="shared" si="63"/>
        <v>.</v>
      </c>
      <c r="L207" t="str">
        <f t="shared" si="73"/>
        <v>.</v>
      </c>
      <c r="M207" s="3">
        <v>315</v>
      </c>
      <c r="N207" t="str">
        <f>IF(B207=B206, N206, IF(M207=".",".",IF(M207&lt;22.5,"N",IF(M207&lt;67.5,"NE",IF(M207&lt;112.5,"E",IF(M207&lt;157.5,"SE",IF(M207&lt;202.5,"S",IF(M207&lt;247.5,"SW",IF(M207&lt;292.5,"W",IF(M207&lt;337.5,"NW","N"))))))))))</f>
        <v>SE</v>
      </c>
      <c r="O207" t="str">
        <f t="shared" si="64"/>
        <v>.</v>
      </c>
      <c r="P207" t="str">
        <f t="shared" si="77"/>
        <v>.</v>
      </c>
      <c r="Q207" s="8">
        <f t="shared" si="75"/>
        <v>0</v>
      </c>
      <c r="R207" s="8">
        <f t="shared" si="76"/>
        <v>0</v>
      </c>
      <c r="S207" s="8">
        <v>0</v>
      </c>
      <c r="T207" s="8" t="s">
        <v>4</v>
      </c>
      <c r="U207" s="8" t="str">
        <f t="shared" si="74"/>
        <v>.</v>
      </c>
      <c r="V207" s="3" t="s">
        <v>8</v>
      </c>
      <c r="W207" s="3">
        <v>0</v>
      </c>
      <c r="X207" s="3" t="s">
        <v>6</v>
      </c>
      <c r="Y207" s="14">
        <v>2</v>
      </c>
      <c r="Z207" s="14">
        <v>1</v>
      </c>
      <c r="AA207" s="14">
        <v>0</v>
      </c>
      <c r="AB207" s="14">
        <f t="shared" si="78"/>
        <v>0</v>
      </c>
      <c r="AC207" s="3" t="s">
        <v>273</v>
      </c>
      <c r="AD207" s="9">
        <v>1</v>
      </c>
      <c r="AE207">
        <f t="shared" si="65"/>
        <v>0</v>
      </c>
      <c r="AF207">
        <f t="shared" si="66"/>
        <v>0</v>
      </c>
      <c r="AG207">
        <f t="shared" si="72"/>
        <v>1</v>
      </c>
      <c r="AH207">
        <f t="shared" si="67"/>
        <v>0</v>
      </c>
      <c r="AI207">
        <f t="shared" si="68"/>
        <v>-70.710678118654769</v>
      </c>
      <c r="AJ207">
        <f t="shared" si="69"/>
        <v>70.710678118654741</v>
      </c>
      <c r="AK207">
        <f t="shared" si="70"/>
        <v>0</v>
      </c>
      <c r="AL207" s="3">
        <v>100</v>
      </c>
      <c r="AM207" s="14">
        <f t="shared" si="71"/>
        <v>30.48</v>
      </c>
      <c r="AN207" s="3">
        <v>5.497787143782138</v>
      </c>
    </row>
    <row r="208" spans="1:40" ht="13.5" thickBot="1" x14ac:dyDescent="0.25">
      <c r="A208" s="5">
        <v>42570</v>
      </c>
      <c r="B208" s="3">
        <v>20</v>
      </c>
      <c r="C208" s="7" t="s">
        <v>359</v>
      </c>
      <c r="D208" s="6">
        <v>0.67083333333333339</v>
      </c>
      <c r="E208" s="13">
        <v>16</v>
      </c>
      <c r="F208" s="13">
        <f t="shared" si="61"/>
        <v>469.00000000000006</v>
      </c>
      <c r="G208" s="3" t="s">
        <v>4</v>
      </c>
      <c r="H208" s="3" t="s">
        <v>4</v>
      </c>
      <c r="I208" s="3">
        <v>32.700000000000003</v>
      </c>
      <c r="J208" t="str">
        <f t="shared" si="62"/>
        <v>.</v>
      </c>
      <c r="K208" t="str">
        <f t="shared" si="63"/>
        <v>.</v>
      </c>
      <c r="L208" t="str">
        <f t="shared" si="73"/>
        <v>.</v>
      </c>
      <c r="M208" s="3">
        <v>315</v>
      </c>
      <c r="N208" t="str">
        <f>IF(B208=B208, N207, IF(M208=".",".",IF(M208&lt;22.5,"N",IF(M208&lt;67.5,"NE",IF(M208&lt;112.5,"E",IF(M208&lt;157.5,"SE",IF(M208&lt;202.5,"S",IF(M208&lt;247.5,"SW",IF(M208&lt;292.5,"W",IF(M208&lt;337.5,"NW","N"))))))))))</f>
        <v>SE</v>
      </c>
      <c r="O208" t="str">
        <f t="shared" si="64"/>
        <v>.</v>
      </c>
      <c r="P208" t="str">
        <f t="shared" si="77"/>
        <v>.</v>
      </c>
      <c r="Q208" s="8">
        <f t="shared" si="75"/>
        <v>0</v>
      </c>
      <c r="R208" s="8">
        <f t="shared" si="76"/>
        <v>0</v>
      </c>
      <c r="S208" s="8">
        <v>0</v>
      </c>
      <c r="T208" s="8" t="s">
        <v>4</v>
      </c>
      <c r="U208" s="8" t="str">
        <f t="shared" si="74"/>
        <v>.</v>
      </c>
      <c r="V208" s="3" t="s">
        <v>8</v>
      </c>
      <c r="W208" s="3">
        <v>2.7</v>
      </c>
      <c r="X208" s="3" t="s">
        <v>6</v>
      </c>
      <c r="Y208" s="14">
        <v>2</v>
      </c>
      <c r="Z208" s="14">
        <v>1</v>
      </c>
      <c r="AA208" s="14">
        <v>0</v>
      </c>
      <c r="AB208" s="14">
        <f t="shared" si="78"/>
        <v>0</v>
      </c>
      <c r="AC208" s="3" t="s">
        <v>273</v>
      </c>
      <c r="AD208" s="9">
        <v>1</v>
      </c>
      <c r="AE208">
        <f t="shared" si="65"/>
        <v>0</v>
      </c>
      <c r="AF208">
        <f t="shared" si="66"/>
        <v>0</v>
      </c>
      <c r="AG208">
        <f t="shared" si="72"/>
        <v>1</v>
      </c>
      <c r="AH208">
        <f t="shared" si="67"/>
        <v>0</v>
      </c>
      <c r="AI208">
        <f t="shared" si="68"/>
        <v>-70.710678118654769</v>
      </c>
      <c r="AJ208">
        <f t="shared" si="69"/>
        <v>70.710678118654741</v>
      </c>
      <c r="AK208">
        <f t="shared" si="70"/>
        <v>0</v>
      </c>
      <c r="AL208" s="3">
        <v>100</v>
      </c>
      <c r="AM208" s="14">
        <f t="shared" si="71"/>
        <v>30.48</v>
      </c>
      <c r="AN208" s="3">
        <v>5.497787143782138</v>
      </c>
    </row>
    <row r="209" spans="1:40" ht="13.5" thickBot="1" x14ac:dyDescent="0.25">
      <c r="A209" s="5">
        <v>42570</v>
      </c>
      <c r="B209" s="3">
        <v>20</v>
      </c>
      <c r="C209" s="7" t="s">
        <v>359</v>
      </c>
      <c r="D209" s="6">
        <v>0.71388888888888891</v>
      </c>
      <c r="E209" s="13">
        <v>17</v>
      </c>
      <c r="F209" s="13">
        <f t="shared" si="61"/>
        <v>531</v>
      </c>
      <c r="G209" s="3" t="s">
        <v>4</v>
      </c>
      <c r="H209" s="3" t="s">
        <v>4</v>
      </c>
      <c r="I209" s="3">
        <v>31.9</v>
      </c>
      <c r="J209" t="str">
        <f t="shared" si="62"/>
        <v>.</v>
      </c>
      <c r="K209" t="str">
        <f t="shared" si="63"/>
        <v>.</v>
      </c>
      <c r="L209" t="str">
        <f t="shared" si="73"/>
        <v>.</v>
      </c>
      <c r="M209" s="3">
        <v>315</v>
      </c>
      <c r="N209" t="str">
        <f>IF(B209=B208, N208, IF(M209=".",".",IF(M209&lt;22.5,"N",IF(M209&lt;67.5,"NE",IF(M209&lt;112.5,"E",IF(M209&lt;157.5,"SE",IF(M209&lt;202.5,"S",IF(M209&lt;247.5,"SW",IF(M209&lt;292.5,"W",IF(M209&lt;337.5,"NW","N"))))))))))</f>
        <v>SE</v>
      </c>
      <c r="O209" t="str">
        <f t="shared" si="64"/>
        <v>.</v>
      </c>
      <c r="P209" t="str">
        <f t="shared" si="77"/>
        <v>.</v>
      </c>
      <c r="Q209" s="8">
        <f t="shared" si="75"/>
        <v>0</v>
      </c>
      <c r="R209" s="8">
        <f t="shared" si="76"/>
        <v>0</v>
      </c>
      <c r="S209" s="8">
        <v>0</v>
      </c>
      <c r="T209" s="8" t="s">
        <v>4</v>
      </c>
      <c r="U209" s="8" t="str">
        <f t="shared" si="74"/>
        <v>.</v>
      </c>
      <c r="V209" s="3" t="s">
        <v>8</v>
      </c>
      <c r="W209" s="3">
        <v>0</v>
      </c>
      <c r="X209" s="3" t="s">
        <v>13</v>
      </c>
      <c r="Y209" s="14">
        <v>2</v>
      </c>
      <c r="Z209" s="14">
        <v>1</v>
      </c>
      <c r="AA209" s="14">
        <v>0</v>
      </c>
      <c r="AB209" s="14">
        <f t="shared" si="78"/>
        <v>0</v>
      </c>
      <c r="AC209" s="3" t="s">
        <v>273</v>
      </c>
      <c r="AD209" s="9">
        <v>1</v>
      </c>
      <c r="AE209">
        <f t="shared" si="65"/>
        <v>0</v>
      </c>
      <c r="AF209">
        <f t="shared" si="66"/>
        <v>0</v>
      </c>
      <c r="AG209">
        <f t="shared" si="72"/>
        <v>1</v>
      </c>
      <c r="AH209">
        <f t="shared" si="67"/>
        <v>0</v>
      </c>
      <c r="AI209">
        <f t="shared" si="68"/>
        <v>-70.710678118654769</v>
      </c>
      <c r="AJ209">
        <f t="shared" si="69"/>
        <v>70.710678118654741</v>
      </c>
      <c r="AK209">
        <f t="shared" si="70"/>
        <v>0</v>
      </c>
      <c r="AL209" s="3">
        <v>100</v>
      </c>
      <c r="AM209" s="14">
        <f t="shared" si="71"/>
        <v>30.48</v>
      </c>
      <c r="AN209" s="3">
        <v>5.497787143782138</v>
      </c>
    </row>
    <row r="210" spans="1:40" ht="13.5" thickBot="1" x14ac:dyDescent="0.25">
      <c r="A210" s="5">
        <v>42570</v>
      </c>
      <c r="B210" s="3">
        <v>20</v>
      </c>
      <c r="C210" s="7" t="s">
        <v>359</v>
      </c>
      <c r="D210" s="6">
        <v>0.75277777777777777</v>
      </c>
      <c r="E210" s="13">
        <v>18</v>
      </c>
      <c r="F210" s="13">
        <f t="shared" si="61"/>
        <v>587</v>
      </c>
      <c r="G210" s="3" t="s">
        <v>4</v>
      </c>
      <c r="H210" s="3" t="s">
        <v>4</v>
      </c>
      <c r="I210" s="3">
        <v>32.299999999999997</v>
      </c>
      <c r="J210" t="str">
        <f t="shared" si="62"/>
        <v>.</v>
      </c>
      <c r="K210" t="str">
        <f t="shared" si="63"/>
        <v>.</v>
      </c>
      <c r="L210" t="str">
        <f t="shared" si="73"/>
        <v>.</v>
      </c>
      <c r="M210" s="3">
        <v>315</v>
      </c>
      <c r="N210" t="str">
        <f>IF(B210=B210, N209, IF(M210=".",".",IF(M210&lt;22.5,"N",IF(M210&lt;67.5,"NE",IF(M210&lt;112.5,"E",IF(M210&lt;157.5,"SE",IF(M210&lt;202.5,"S",IF(M210&lt;247.5,"SW",IF(M210&lt;292.5,"W",IF(M210&lt;337.5,"NW","N"))))))))))</f>
        <v>SE</v>
      </c>
      <c r="O210" t="str">
        <f t="shared" si="64"/>
        <v>.</v>
      </c>
      <c r="P210" t="str">
        <f t="shared" si="77"/>
        <v>.</v>
      </c>
      <c r="Q210" s="8">
        <f t="shared" si="75"/>
        <v>0</v>
      </c>
      <c r="R210" s="8">
        <f t="shared" si="76"/>
        <v>0</v>
      </c>
      <c r="S210" s="8">
        <v>0</v>
      </c>
      <c r="T210" s="8">
        <f>SQRT((AJ210-AJ200)^2+(AI210-AI200)^2)</f>
        <v>0</v>
      </c>
      <c r="U210" s="8">
        <f t="shared" si="74"/>
        <v>0</v>
      </c>
      <c r="V210" s="3" t="s">
        <v>8</v>
      </c>
      <c r="W210" s="3">
        <v>1.9</v>
      </c>
      <c r="X210" s="3" t="s">
        <v>13</v>
      </c>
      <c r="Y210" s="14">
        <v>2</v>
      </c>
      <c r="Z210" s="14">
        <v>1</v>
      </c>
      <c r="AA210" s="14">
        <v>0</v>
      </c>
      <c r="AB210" s="14">
        <f t="shared" si="78"/>
        <v>0</v>
      </c>
      <c r="AC210" s="3" t="s">
        <v>273</v>
      </c>
      <c r="AD210" s="9">
        <v>1</v>
      </c>
      <c r="AE210">
        <f t="shared" si="65"/>
        <v>0</v>
      </c>
      <c r="AF210">
        <f t="shared" si="66"/>
        <v>0</v>
      </c>
      <c r="AG210">
        <f t="shared" si="72"/>
        <v>1</v>
      </c>
      <c r="AH210">
        <f t="shared" si="67"/>
        <v>0</v>
      </c>
      <c r="AI210">
        <f t="shared" si="68"/>
        <v>-70.710678118654769</v>
      </c>
      <c r="AJ210">
        <f t="shared" si="69"/>
        <v>70.710678118654741</v>
      </c>
      <c r="AK210">
        <f t="shared" si="70"/>
        <v>0</v>
      </c>
      <c r="AL210" s="3">
        <v>100</v>
      </c>
      <c r="AM210" s="14">
        <f t="shared" si="71"/>
        <v>30.48</v>
      </c>
      <c r="AN210" s="3">
        <v>5.497787143782138</v>
      </c>
    </row>
    <row r="211" spans="1:40" ht="13.5" thickBot="1" x14ac:dyDescent="0.25">
      <c r="A211" s="5">
        <v>42570</v>
      </c>
      <c r="B211" s="3">
        <v>21</v>
      </c>
      <c r="C211" s="7" t="s">
        <v>359</v>
      </c>
      <c r="D211" s="6">
        <v>0.34513888888888888</v>
      </c>
      <c r="E211" s="13">
        <v>8</v>
      </c>
      <c r="F211" s="13">
        <f t="shared" si="61"/>
        <v>0</v>
      </c>
      <c r="G211" s="3" t="s">
        <v>4</v>
      </c>
      <c r="H211" s="3" t="s">
        <v>4</v>
      </c>
      <c r="I211" s="3">
        <v>24.5</v>
      </c>
      <c r="J211" t="str">
        <f t="shared" si="62"/>
        <v>.</v>
      </c>
      <c r="K211" t="str">
        <f t="shared" si="63"/>
        <v>.</v>
      </c>
      <c r="L211" t="str">
        <f t="shared" si="73"/>
        <v>.</v>
      </c>
      <c r="M211" s="3">
        <v>315</v>
      </c>
      <c r="N211" t="str">
        <f>IF(B211=B210, N210, IF(M211=".",".",IF(M211&lt;22.5,"N",IF(M211&lt;67.5,"NE",IF(M211&lt;112.5,"E",IF(M211&lt;157.5,"SE",IF(M211&lt;202.5,"S",IF(M211&lt;247.5,"SW",IF(M211&lt;292.5,"W",IF(M211&lt;337.5,"NW","N"))))))))))</f>
        <v>NW</v>
      </c>
      <c r="O211" t="str">
        <f t="shared" si="64"/>
        <v>.</v>
      </c>
      <c r="P211" t="str">
        <f t="shared" si="77"/>
        <v>.</v>
      </c>
      <c r="Q211" s="8">
        <f t="shared" si="75"/>
        <v>0</v>
      </c>
      <c r="R211" s="8">
        <f t="shared" si="76"/>
        <v>0</v>
      </c>
      <c r="S211" s="8">
        <v>0</v>
      </c>
      <c r="T211" s="8" t="s">
        <v>4</v>
      </c>
      <c r="U211" s="8" t="str">
        <f t="shared" si="74"/>
        <v>.</v>
      </c>
      <c r="V211" s="3" t="s">
        <v>7</v>
      </c>
      <c r="W211" s="3">
        <v>0.5</v>
      </c>
      <c r="X211" s="3" t="s">
        <v>4</v>
      </c>
      <c r="Y211" s="14">
        <v>2</v>
      </c>
      <c r="Z211" s="14">
        <v>1</v>
      </c>
      <c r="AA211" s="14">
        <v>0</v>
      </c>
      <c r="AB211" s="14">
        <f t="shared" si="78"/>
        <v>0</v>
      </c>
      <c r="AC211" s="3" t="s">
        <v>274</v>
      </c>
      <c r="AD211" s="9">
        <v>1</v>
      </c>
      <c r="AE211" t="str">
        <f t="shared" si="65"/>
        <v>.</v>
      </c>
      <c r="AF211" t="str">
        <f t="shared" si="66"/>
        <v>.</v>
      </c>
      <c r="AG211" t="str">
        <f t="shared" si="72"/>
        <v>.</v>
      </c>
      <c r="AH211" t="str">
        <f t="shared" si="67"/>
        <v>.</v>
      </c>
      <c r="AI211">
        <f t="shared" si="68"/>
        <v>-70.710678118654769</v>
      </c>
      <c r="AJ211">
        <f t="shared" si="69"/>
        <v>70.710678118654741</v>
      </c>
      <c r="AK211" t="str">
        <f t="shared" si="70"/>
        <v>.</v>
      </c>
      <c r="AL211" s="3">
        <v>100</v>
      </c>
      <c r="AM211" s="14">
        <f t="shared" si="71"/>
        <v>30.48</v>
      </c>
      <c r="AN211" s="3">
        <v>5.497787143782138</v>
      </c>
    </row>
    <row r="212" spans="1:40" ht="13.5" thickBot="1" x14ac:dyDescent="0.25">
      <c r="A212" s="5">
        <v>42570</v>
      </c>
      <c r="B212" s="3">
        <v>21</v>
      </c>
      <c r="C212" s="7" t="s">
        <v>359</v>
      </c>
      <c r="D212" s="6">
        <v>0.3888888888888889</v>
      </c>
      <c r="E212" s="13">
        <v>9</v>
      </c>
      <c r="F212" s="13">
        <f t="shared" si="61"/>
        <v>63.000000000000014</v>
      </c>
      <c r="G212" s="3" t="s">
        <v>4</v>
      </c>
      <c r="H212" s="3" t="s">
        <v>4</v>
      </c>
      <c r="I212" s="3">
        <v>27.7</v>
      </c>
      <c r="J212" t="str">
        <f t="shared" si="62"/>
        <v>.</v>
      </c>
      <c r="K212" t="str">
        <f t="shared" si="63"/>
        <v>.</v>
      </c>
      <c r="L212" t="str">
        <f t="shared" si="73"/>
        <v>.</v>
      </c>
      <c r="M212" s="3">
        <v>315</v>
      </c>
      <c r="N212" t="str">
        <f>IF(B212=B211, N211, IF(M212=".",".",IF(M212&lt;22.5,"N",IF(M212&lt;67.5,"NE",IF(M212&lt;112.5,"E",IF(M212&lt;157.5,"SE",IF(M212&lt;202.5,"S",IF(M212&lt;247.5,"SW",IF(M212&lt;292.5,"W",IF(M212&lt;337.5,"NW","N"))))))))))</f>
        <v>NW</v>
      </c>
      <c r="O212" t="str">
        <f t="shared" si="64"/>
        <v>.</v>
      </c>
      <c r="P212" t="str">
        <f t="shared" si="77"/>
        <v>.</v>
      </c>
      <c r="Q212" s="8">
        <f t="shared" si="75"/>
        <v>0</v>
      </c>
      <c r="R212" s="8">
        <f t="shared" si="76"/>
        <v>0</v>
      </c>
      <c r="S212" s="8">
        <v>0</v>
      </c>
      <c r="T212" s="8" t="s">
        <v>4</v>
      </c>
      <c r="U212" s="8" t="str">
        <f t="shared" si="74"/>
        <v>.</v>
      </c>
      <c r="V212" s="3" t="s">
        <v>7</v>
      </c>
      <c r="W212" s="3">
        <v>1.4</v>
      </c>
      <c r="X212" s="3" t="s">
        <v>37</v>
      </c>
      <c r="Y212" s="14">
        <v>2</v>
      </c>
      <c r="Z212" s="14">
        <v>1</v>
      </c>
      <c r="AA212" s="14">
        <v>0</v>
      </c>
      <c r="AB212" s="14">
        <f t="shared" si="78"/>
        <v>0</v>
      </c>
      <c r="AC212" s="3" t="s">
        <v>274</v>
      </c>
      <c r="AD212" s="9">
        <v>1</v>
      </c>
      <c r="AE212">
        <f t="shared" si="65"/>
        <v>0</v>
      </c>
      <c r="AF212">
        <f t="shared" si="66"/>
        <v>0</v>
      </c>
      <c r="AG212">
        <f t="shared" si="72"/>
        <v>1</v>
      </c>
      <c r="AH212">
        <f t="shared" si="67"/>
        <v>0</v>
      </c>
      <c r="AI212">
        <f t="shared" si="68"/>
        <v>-70.710678118654769</v>
      </c>
      <c r="AJ212">
        <f t="shared" si="69"/>
        <v>70.710678118654741</v>
      </c>
      <c r="AK212">
        <f t="shared" si="70"/>
        <v>0</v>
      </c>
      <c r="AL212" s="3">
        <v>100</v>
      </c>
      <c r="AM212" s="14">
        <f t="shared" si="71"/>
        <v>30.48</v>
      </c>
      <c r="AN212" s="3">
        <v>5.497787143782138</v>
      </c>
    </row>
    <row r="213" spans="1:40" ht="13.5" thickBot="1" x14ac:dyDescent="0.25">
      <c r="A213" s="5">
        <v>42570</v>
      </c>
      <c r="B213" s="3">
        <v>21</v>
      </c>
      <c r="C213" s="7" t="s">
        <v>359</v>
      </c>
      <c r="D213" s="6">
        <v>0.42499999999999999</v>
      </c>
      <c r="E213" s="13">
        <v>10</v>
      </c>
      <c r="F213" s="13">
        <f t="shared" si="61"/>
        <v>114.99999999999999</v>
      </c>
      <c r="G213" s="3" t="s">
        <v>4</v>
      </c>
      <c r="H213" s="3" t="s">
        <v>4</v>
      </c>
      <c r="I213" s="3">
        <v>29</v>
      </c>
      <c r="J213" t="str">
        <f t="shared" si="62"/>
        <v>.</v>
      </c>
      <c r="K213" t="str">
        <f t="shared" si="63"/>
        <v>.</v>
      </c>
      <c r="L213" t="str">
        <f t="shared" si="73"/>
        <v>.</v>
      </c>
      <c r="M213" s="3">
        <v>315</v>
      </c>
      <c r="N213" t="str">
        <f>IF(B213=B213, N212, IF(M213=".",".",IF(M213&lt;22.5,"N",IF(M213&lt;67.5,"NE",IF(M213&lt;112.5,"E",IF(M213&lt;157.5,"SE",IF(M213&lt;202.5,"S",IF(M213&lt;247.5,"SW",IF(M213&lt;292.5,"W",IF(M213&lt;337.5,"NW","N"))))))))))</f>
        <v>NW</v>
      </c>
      <c r="O213" t="str">
        <f t="shared" si="64"/>
        <v>.</v>
      </c>
      <c r="P213" t="str">
        <f t="shared" si="77"/>
        <v>.</v>
      </c>
      <c r="Q213" s="8">
        <f t="shared" si="75"/>
        <v>0</v>
      </c>
      <c r="R213" s="8">
        <f t="shared" si="76"/>
        <v>0</v>
      </c>
      <c r="S213" s="8">
        <v>0</v>
      </c>
      <c r="T213" s="8" t="s">
        <v>4</v>
      </c>
      <c r="U213" s="8" t="str">
        <f t="shared" si="74"/>
        <v>.</v>
      </c>
      <c r="V213" s="3" t="s">
        <v>7</v>
      </c>
      <c r="W213" s="3">
        <v>0</v>
      </c>
      <c r="X213" s="3" t="s">
        <v>18</v>
      </c>
      <c r="Y213" s="14">
        <v>2</v>
      </c>
      <c r="Z213" s="14">
        <v>1</v>
      </c>
      <c r="AA213" s="14">
        <v>0</v>
      </c>
      <c r="AB213" s="14">
        <f t="shared" si="78"/>
        <v>0</v>
      </c>
      <c r="AC213" s="3" t="s">
        <v>274</v>
      </c>
      <c r="AD213" s="9">
        <v>1</v>
      </c>
      <c r="AE213">
        <f t="shared" si="65"/>
        <v>0</v>
      </c>
      <c r="AF213">
        <f t="shared" si="66"/>
        <v>0</v>
      </c>
      <c r="AG213">
        <f t="shared" si="72"/>
        <v>1</v>
      </c>
      <c r="AH213">
        <f t="shared" si="67"/>
        <v>0</v>
      </c>
      <c r="AI213">
        <f t="shared" si="68"/>
        <v>-70.710678118654769</v>
      </c>
      <c r="AJ213">
        <f t="shared" si="69"/>
        <v>70.710678118654741</v>
      </c>
      <c r="AK213">
        <f t="shared" si="70"/>
        <v>0</v>
      </c>
      <c r="AL213" s="3">
        <v>100</v>
      </c>
      <c r="AM213" s="14">
        <f t="shared" si="71"/>
        <v>30.48</v>
      </c>
      <c r="AN213" s="3">
        <v>5.497787143782138</v>
      </c>
    </row>
    <row r="214" spans="1:40" ht="13.5" thickBot="1" x14ac:dyDescent="0.25">
      <c r="A214" s="5">
        <v>42570</v>
      </c>
      <c r="B214" s="3">
        <v>21</v>
      </c>
      <c r="C214" s="7" t="s">
        <v>359</v>
      </c>
      <c r="D214" s="6">
        <v>0.4680555555555555</v>
      </c>
      <c r="E214" s="13">
        <v>11</v>
      </c>
      <c r="F214" s="13">
        <f t="shared" si="61"/>
        <v>176.99999999999994</v>
      </c>
      <c r="G214" s="3" t="s">
        <v>4</v>
      </c>
      <c r="H214" s="3" t="s">
        <v>4</v>
      </c>
      <c r="I214" s="3">
        <v>30.7</v>
      </c>
      <c r="J214" t="str">
        <f t="shared" si="62"/>
        <v>.</v>
      </c>
      <c r="K214" t="str">
        <f t="shared" si="63"/>
        <v>.</v>
      </c>
      <c r="L214" t="str">
        <f t="shared" si="73"/>
        <v>.</v>
      </c>
      <c r="M214" s="3">
        <v>315</v>
      </c>
      <c r="N214" t="str">
        <f>IF(B214=B213, N213, IF(M214=".",".",IF(M214&lt;22.5,"N",IF(M214&lt;67.5,"NE",IF(M214&lt;112.5,"E",IF(M214&lt;157.5,"SE",IF(M214&lt;202.5,"S",IF(M214&lt;247.5,"SW",IF(M214&lt;292.5,"W",IF(M214&lt;337.5,"NW","N"))))))))))</f>
        <v>NW</v>
      </c>
      <c r="O214" t="str">
        <f t="shared" si="64"/>
        <v>.</v>
      </c>
      <c r="P214" t="str">
        <f t="shared" si="77"/>
        <v>.</v>
      </c>
      <c r="Q214" s="8">
        <f t="shared" si="75"/>
        <v>0</v>
      </c>
      <c r="R214" s="8">
        <f t="shared" si="76"/>
        <v>0</v>
      </c>
      <c r="S214" s="8">
        <v>0</v>
      </c>
      <c r="T214" s="8" t="s">
        <v>4</v>
      </c>
      <c r="U214" s="8" t="str">
        <f t="shared" si="74"/>
        <v>.</v>
      </c>
      <c r="V214" s="3" t="s">
        <v>7</v>
      </c>
      <c r="W214" s="3">
        <v>2.5</v>
      </c>
      <c r="X214" s="3" t="s">
        <v>6</v>
      </c>
      <c r="Y214" s="14">
        <v>2</v>
      </c>
      <c r="Z214" s="14">
        <v>1</v>
      </c>
      <c r="AA214" s="14">
        <v>0</v>
      </c>
      <c r="AB214" s="14">
        <f t="shared" si="78"/>
        <v>0</v>
      </c>
      <c r="AC214" s="3" t="s">
        <v>274</v>
      </c>
      <c r="AD214" s="9">
        <v>1</v>
      </c>
      <c r="AE214">
        <f t="shared" si="65"/>
        <v>0</v>
      </c>
      <c r="AF214">
        <f t="shared" si="66"/>
        <v>0</v>
      </c>
      <c r="AG214">
        <f t="shared" si="72"/>
        <v>1</v>
      </c>
      <c r="AH214">
        <f t="shared" si="67"/>
        <v>0</v>
      </c>
      <c r="AI214">
        <f t="shared" si="68"/>
        <v>-70.710678118654769</v>
      </c>
      <c r="AJ214">
        <f t="shared" si="69"/>
        <v>70.710678118654741</v>
      </c>
      <c r="AK214">
        <f t="shared" si="70"/>
        <v>0</v>
      </c>
      <c r="AL214" s="3">
        <v>100</v>
      </c>
      <c r="AM214" s="14">
        <f t="shared" si="71"/>
        <v>30.48</v>
      </c>
      <c r="AN214" s="3">
        <v>5.497787143782138</v>
      </c>
    </row>
    <row r="215" spans="1:40" ht="13.5" thickBot="1" x14ac:dyDescent="0.25">
      <c r="A215" s="5">
        <v>42570</v>
      </c>
      <c r="B215" s="3">
        <v>21</v>
      </c>
      <c r="C215" s="7" t="s">
        <v>359</v>
      </c>
      <c r="D215" s="6">
        <v>0.5083333333333333</v>
      </c>
      <c r="E215" s="13">
        <v>12</v>
      </c>
      <c r="F215" s="13">
        <f t="shared" si="61"/>
        <v>234.99999999999997</v>
      </c>
      <c r="G215" s="3" t="s">
        <v>4</v>
      </c>
      <c r="H215" s="3" t="s">
        <v>4</v>
      </c>
      <c r="I215" s="3">
        <v>32.200000000000003</v>
      </c>
      <c r="J215" t="str">
        <f t="shared" si="62"/>
        <v>.</v>
      </c>
      <c r="K215" t="str">
        <f t="shared" si="63"/>
        <v>.</v>
      </c>
      <c r="L215" t="str">
        <f t="shared" si="73"/>
        <v>.</v>
      </c>
      <c r="M215" s="3">
        <v>315</v>
      </c>
      <c r="N215" t="str">
        <f>IF(B215=B215, N214, IF(M215=".",".",IF(M215&lt;22.5,"N",IF(M215&lt;67.5,"NE",IF(M215&lt;112.5,"E",IF(M215&lt;157.5,"SE",IF(M215&lt;202.5,"S",IF(M215&lt;247.5,"SW",IF(M215&lt;292.5,"W",IF(M215&lt;337.5,"NW","N"))))))))))</f>
        <v>NW</v>
      </c>
      <c r="O215" t="str">
        <f t="shared" si="64"/>
        <v>.</v>
      </c>
      <c r="P215" t="str">
        <f t="shared" si="77"/>
        <v>.</v>
      </c>
      <c r="Q215" s="8">
        <f t="shared" si="75"/>
        <v>0</v>
      </c>
      <c r="R215" s="8">
        <f t="shared" si="76"/>
        <v>0</v>
      </c>
      <c r="S215" s="8">
        <v>0</v>
      </c>
      <c r="T215" s="8" t="s">
        <v>4</v>
      </c>
      <c r="U215" s="8" t="str">
        <f t="shared" si="74"/>
        <v>.</v>
      </c>
      <c r="V215" s="3" t="s">
        <v>7</v>
      </c>
      <c r="W215" s="3">
        <v>1.5</v>
      </c>
      <c r="X215" s="3" t="s">
        <v>6</v>
      </c>
      <c r="Y215" s="14">
        <v>2</v>
      </c>
      <c r="Z215" s="14">
        <v>1</v>
      </c>
      <c r="AA215" s="14">
        <v>0</v>
      </c>
      <c r="AB215" s="14">
        <f t="shared" si="78"/>
        <v>0</v>
      </c>
      <c r="AC215" s="3" t="s">
        <v>274</v>
      </c>
      <c r="AD215" s="9">
        <v>1</v>
      </c>
      <c r="AE215">
        <f t="shared" si="65"/>
        <v>0</v>
      </c>
      <c r="AF215">
        <f t="shared" si="66"/>
        <v>0</v>
      </c>
      <c r="AG215">
        <f t="shared" si="72"/>
        <v>1</v>
      </c>
      <c r="AH215">
        <f t="shared" si="67"/>
        <v>0</v>
      </c>
      <c r="AI215">
        <f t="shared" si="68"/>
        <v>-70.710678118654769</v>
      </c>
      <c r="AJ215">
        <f t="shared" si="69"/>
        <v>70.710678118654741</v>
      </c>
      <c r="AK215">
        <f t="shared" si="70"/>
        <v>0</v>
      </c>
      <c r="AL215" s="3">
        <v>100</v>
      </c>
      <c r="AM215" s="14">
        <f t="shared" si="71"/>
        <v>30.48</v>
      </c>
      <c r="AN215" s="3">
        <v>5.497787143782138</v>
      </c>
    </row>
    <row r="216" spans="1:40" ht="13.5" thickBot="1" x14ac:dyDescent="0.25">
      <c r="A216" s="5">
        <v>42570</v>
      </c>
      <c r="B216" s="3">
        <v>21</v>
      </c>
      <c r="C216" s="7" t="s">
        <v>359</v>
      </c>
      <c r="D216" s="6">
        <v>0.55069444444444449</v>
      </c>
      <c r="E216" s="13">
        <v>13</v>
      </c>
      <c r="F216" s="13">
        <f t="shared" si="61"/>
        <v>296.00000000000006</v>
      </c>
      <c r="G216" s="3" t="s">
        <v>4</v>
      </c>
      <c r="H216" s="3" t="s">
        <v>4</v>
      </c>
      <c r="I216" s="3">
        <v>30</v>
      </c>
      <c r="J216" t="str">
        <f t="shared" si="62"/>
        <v>.</v>
      </c>
      <c r="K216" t="str">
        <f t="shared" si="63"/>
        <v>.</v>
      </c>
      <c r="L216" t="str">
        <f t="shared" si="73"/>
        <v>.</v>
      </c>
      <c r="M216" s="3">
        <v>315</v>
      </c>
      <c r="N216" t="str">
        <f>IF(B216=B215, N215, IF(M216=".",".",IF(M216&lt;22.5,"N",IF(M216&lt;67.5,"NE",IF(M216&lt;112.5,"E",IF(M216&lt;157.5,"SE",IF(M216&lt;202.5,"S",IF(M216&lt;247.5,"SW",IF(M216&lt;292.5,"W",IF(M216&lt;337.5,"NW","N"))))))))))</f>
        <v>NW</v>
      </c>
      <c r="O216" t="str">
        <f t="shared" si="64"/>
        <v>.</v>
      </c>
      <c r="P216" t="str">
        <f t="shared" si="77"/>
        <v>.</v>
      </c>
      <c r="Q216" s="8">
        <f t="shared" si="75"/>
        <v>0</v>
      </c>
      <c r="R216" s="8">
        <f t="shared" si="76"/>
        <v>0</v>
      </c>
      <c r="S216" s="8">
        <v>0</v>
      </c>
      <c r="T216" s="8" t="s">
        <v>4</v>
      </c>
      <c r="U216" s="8" t="str">
        <f t="shared" si="74"/>
        <v>.</v>
      </c>
      <c r="V216" s="3" t="s">
        <v>6</v>
      </c>
      <c r="W216" s="3">
        <v>1.9</v>
      </c>
      <c r="X216" s="3" t="s">
        <v>12</v>
      </c>
      <c r="Y216" s="14">
        <v>2</v>
      </c>
      <c r="Z216" s="14">
        <v>1</v>
      </c>
      <c r="AA216" s="14">
        <v>0</v>
      </c>
      <c r="AB216" s="14">
        <f t="shared" si="78"/>
        <v>0</v>
      </c>
      <c r="AC216" s="3" t="s">
        <v>274</v>
      </c>
      <c r="AD216" s="9">
        <v>1</v>
      </c>
      <c r="AE216">
        <f t="shared" si="65"/>
        <v>0</v>
      </c>
      <c r="AF216">
        <f t="shared" si="66"/>
        <v>0</v>
      </c>
      <c r="AG216">
        <f t="shared" si="72"/>
        <v>1</v>
      </c>
      <c r="AH216">
        <f t="shared" si="67"/>
        <v>0</v>
      </c>
      <c r="AI216">
        <f t="shared" si="68"/>
        <v>-70.710678118654769</v>
      </c>
      <c r="AJ216">
        <f t="shared" si="69"/>
        <v>70.710678118654741</v>
      </c>
      <c r="AK216">
        <f t="shared" si="70"/>
        <v>0</v>
      </c>
      <c r="AL216" s="3">
        <v>100</v>
      </c>
      <c r="AM216" s="14">
        <f t="shared" si="71"/>
        <v>30.48</v>
      </c>
      <c r="AN216" s="3">
        <v>5.497787143782138</v>
      </c>
    </row>
    <row r="217" spans="1:40" ht="13.5" thickBot="1" x14ac:dyDescent="0.25">
      <c r="A217" s="5">
        <v>42570</v>
      </c>
      <c r="B217" s="3">
        <v>21</v>
      </c>
      <c r="C217" s="7" t="s">
        <v>359</v>
      </c>
      <c r="D217" s="6">
        <v>0.58958333333333335</v>
      </c>
      <c r="E217" s="13">
        <v>14</v>
      </c>
      <c r="F217" s="13">
        <f t="shared" si="61"/>
        <v>352</v>
      </c>
      <c r="G217" s="3" t="s">
        <v>4</v>
      </c>
      <c r="H217" s="3" t="s">
        <v>4</v>
      </c>
      <c r="I217" s="3">
        <v>31.3</v>
      </c>
      <c r="J217" t="str">
        <f t="shared" si="62"/>
        <v>.</v>
      </c>
      <c r="K217" t="str">
        <f t="shared" si="63"/>
        <v>.</v>
      </c>
      <c r="L217" t="str">
        <f t="shared" si="73"/>
        <v>.</v>
      </c>
      <c r="M217" s="3">
        <v>315</v>
      </c>
      <c r="N217" t="str">
        <f>IF(B217=B217, N216, IF(M217=".",".",IF(M217&lt;22.5,"N",IF(M217&lt;67.5,"NE",IF(M217&lt;112.5,"E",IF(M217&lt;157.5,"SE",IF(M217&lt;202.5,"S",IF(M217&lt;247.5,"SW",IF(M217&lt;292.5,"W",IF(M217&lt;337.5,"NW","N"))))))))))</f>
        <v>NW</v>
      </c>
      <c r="O217" t="str">
        <f t="shared" si="64"/>
        <v>.</v>
      </c>
      <c r="P217" t="str">
        <f t="shared" si="77"/>
        <v>.</v>
      </c>
      <c r="Q217" s="8">
        <f t="shared" si="75"/>
        <v>0</v>
      </c>
      <c r="R217" s="8">
        <f t="shared" si="76"/>
        <v>0</v>
      </c>
      <c r="S217" s="8">
        <v>0</v>
      </c>
      <c r="T217" s="8" t="s">
        <v>4</v>
      </c>
      <c r="U217" s="8" t="str">
        <f t="shared" si="74"/>
        <v>.</v>
      </c>
      <c r="V217" s="3" t="s">
        <v>7</v>
      </c>
      <c r="W217" s="3">
        <v>1.3</v>
      </c>
      <c r="X217" s="3" t="s">
        <v>6</v>
      </c>
      <c r="Y217" s="14">
        <v>2</v>
      </c>
      <c r="Z217" s="14">
        <v>1</v>
      </c>
      <c r="AA217" s="14">
        <v>0</v>
      </c>
      <c r="AB217" s="14">
        <f t="shared" si="78"/>
        <v>0</v>
      </c>
      <c r="AC217" s="3" t="s">
        <v>274</v>
      </c>
      <c r="AD217" s="9">
        <v>1</v>
      </c>
      <c r="AE217">
        <f t="shared" si="65"/>
        <v>0</v>
      </c>
      <c r="AF217">
        <f t="shared" si="66"/>
        <v>0</v>
      </c>
      <c r="AG217">
        <f t="shared" si="72"/>
        <v>1</v>
      </c>
      <c r="AH217">
        <f t="shared" si="67"/>
        <v>0</v>
      </c>
      <c r="AI217">
        <f t="shared" si="68"/>
        <v>-70.710678118654769</v>
      </c>
      <c r="AJ217">
        <f t="shared" si="69"/>
        <v>70.710678118654741</v>
      </c>
      <c r="AK217">
        <f t="shared" si="70"/>
        <v>0</v>
      </c>
      <c r="AL217" s="3">
        <v>100</v>
      </c>
      <c r="AM217" s="14">
        <f t="shared" si="71"/>
        <v>30.48</v>
      </c>
      <c r="AN217" s="3">
        <v>5.497787143782138</v>
      </c>
    </row>
    <row r="218" spans="1:40" ht="13.5" thickBot="1" x14ac:dyDescent="0.25">
      <c r="A218" s="5">
        <v>42570</v>
      </c>
      <c r="B218" s="3">
        <v>21</v>
      </c>
      <c r="C218" s="7" t="s">
        <v>359</v>
      </c>
      <c r="D218" s="6">
        <v>0.63055555555555554</v>
      </c>
      <c r="E218" s="13">
        <v>15</v>
      </c>
      <c r="F218" s="13">
        <f t="shared" si="61"/>
        <v>410.99999999999994</v>
      </c>
      <c r="G218" s="3" t="s">
        <v>4</v>
      </c>
      <c r="H218" s="3" t="s">
        <v>4</v>
      </c>
      <c r="I218" s="3">
        <v>33.4</v>
      </c>
      <c r="J218" t="str">
        <f t="shared" si="62"/>
        <v>.</v>
      </c>
      <c r="K218" t="str">
        <f t="shared" si="63"/>
        <v>.</v>
      </c>
      <c r="L218" t="str">
        <f t="shared" si="73"/>
        <v>.</v>
      </c>
      <c r="M218" s="3">
        <v>315</v>
      </c>
      <c r="N218" t="str">
        <f>IF(B218=B217, N217, IF(M218=".",".",IF(M218&lt;22.5,"N",IF(M218&lt;67.5,"NE",IF(M218&lt;112.5,"E",IF(M218&lt;157.5,"SE",IF(M218&lt;202.5,"S",IF(M218&lt;247.5,"SW",IF(M218&lt;292.5,"W",IF(M218&lt;337.5,"NW","N"))))))))))</f>
        <v>NW</v>
      </c>
      <c r="O218" t="str">
        <f t="shared" si="64"/>
        <v>.</v>
      </c>
      <c r="P218" t="str">
        <f t="shared" si="77"/>
        <v>.</v>
      </c>
      <c r="Q218" s="8">
        <f t="shared" si="75"/>
        <v>0</v>
      </c>
      <c r="R218" s="8">
        <f t="shared" si="76"/>
        <v>0</v>
      </c>
      <c r="S218" s="8">
        <v>0</v>
      </c>
      <c r="T218" s="8" t="s">
        <v>4</v>
      </c>
      <c r="U218" s="8" t="str">
        <f t="shared" si="74"/>
        <v>.</v>
      </c>
      <c r="V218" s="3" t="s">
        <v>7</v>
      </c>
      <c r="W218" s="3">
        <v>0</v>
      </c>
      <c r="X218" s="3" t="s">
        <v>6</v>
      </c>
      <c r="Y218" s="14">
        <v>2</v>
      </c>
      <c r="Z218" s="14">
        <v>1</v>
      </c>
      <c r="AA218" s="14">
        <v>0</v>
      </c>
      <c r="AB218" s="14">
        <f t="shared" si="78"/>
        <v>0</v>
      </c>
      <c r="AC218" s="3" t="s">
        <v>274</v>
      </c>
      <c r="AD218" s="9">
        <v>1</v>
      </c>
      <c r="AE218">
        <f t="shared" si="65"/>
        <v>0</v>
      </c>
      <c r="AF218">
        <f t="shared" si="66"/>
        <v>0</v>
      </c>
      <c r="AG218">
        <f t="shared" si="72"/>
        <v>1</v>
      </c>
      <c r="AH218">
        <f t="shared" si="67"/>
        <v>0</v>
      </c>
      <c r="AI218">
        <f t="shared" si="68"/>
        <v>-70.710678118654769</v>
      </c>
      <c r="AJ218">
        <f t="shared" si="69"/>
        <v>70.710678118654741</v>
      </c>
      <c r="AK218">
        <f t="shared" si="70"/>
        <v>0</v>
      </c>
      <c r="AL218" s="3">
        <v>100</v>
      </c>
      <c r="AM218" s="14">
        <f t="shared" si="71"/>
        <v>30.48</v>
      </c>
      <c r="AN218" s="3">
        <v>5.497787143782138</v>
      </c>
    </row>
    <row r="219" spans="1:40" ht="13.5" thickBot="1" x14ac:dyDescent="0.25">
      <c r="A219" s="5">
        <v>42570</v>
      </c>
      <c r="B219" s="3">
        <v>21</v>
      </c>
      <c r="C219" s="7" t="s">
        <v>359</v>
      </c>
      <c r="D219" s="6">
        <v>0.67083333333333339</v>
      </c>
      <c r="E219" s="13">
        <v>16</v>
      </c>
      <c r="F219" s="13">
        <f t="shared" si="61"/>
        <v>469.00000000000006</v>
      </c>
      <c r="G219" s="3" t="s">
        <v>4</v>
      </c>
      <c r="H219" s="3" t="s">
        <v>4</v>
      </c>
      <c r="I219" s="3">
        <v>32.700000000000003</v>
      </c>
      <c r="J219" t="str">
        <f t="shared" si="62"/>
        <v>.</v>
      </c>
      <c r="K219" t="str">
        <f t="shared" si="63"/>
        <v>.</v>
      </c>
      <c r="L219" t="str">
        <f t="shared" si="73"/>
        <v>.</v>
      </c>
      <c r="M219" s="3">
        <v>315</v>
      </c>
      <c r="N219" t="str">
        <f>IF(B219=B219, N218, IF(M219=".",".",IF(M219&lt;22.5,"N",IF(M219&lt;67.5,"NE",IF(M219&lt;112.5,"E",IF(M219&lt;157.5,"SE",IF(M219&lt;202.5,"S",IF(M219&lt;247.5,"SW",IF(M219&lt;292.5,"W",IF(M219&lt;337.5,"NW","N"))))))))))</f>
        <v>NW</v>
      </c>
      <c r="O219" t="str">
        <f t="shared" si="64"/>
        <v>.</v>
      </c>
      <c r="P219" t="str">
        <f t="shared" si="77"/>
        <v>.</v>
      </c>
      <c r="Q219" s="8">
        <f t="shared" si="75"/>
        <v>0</v>
      </c>
      <c r="R219" s="8">
        <f t="shared" si="76"/>
        <v>0</v>
      </c>
      <c r="S219" s="8">
        <v>0</v>
      </c>
      <c r="T219" s="8" t="s">
        <v>4</v>
      </c>
      <c r="U219" s="8" t="str">
        <f t="shared" si="74"/>
        <v>.</v>
      </c>
      <c r="V219" s="3" t="s">
        <v>7</v>
      </c>
      <c r="W219" s="3">
        <v>2.7</v>
      </c>
      <c r="X219" s="3" t="s">
        <v>123</v>
      </c>
      <c r="Y219" s="14">
        <v>2</v>
      </c>
      <c r="Z219" s="14">
        <v>1</v>
      </c>
      <c r="AA219" s="14">
        <v>0</v>
      </c>
      <c r="AB219" s="14">
        <f t="shared" si="78"/>
        <v>0</v>
      </c>
      <c r="AC219" s="3" t="s">
        <v>274</v>
      </c>
      <c r="AD219" s="9">
        <v>1</v>
      </c>
      <c r="AE219">
        <f t="shared" si="65"/>
        <v>0</v>
      </c>
      <c r="AF219">
        <f t="shared" si="66"/>
        <v>0</v>
      </c>
      <c r="AG219">
        <f t="shared" si="72"/>
        <v>1</v>
      </c>
      <c r="AH219">
        <f t="shared" si="67"/>
        <v>0</v>
      </c>
      <c r="AI219">
        <f t="shared" si="68"/>
        <v>-70.710678118654769</v>
      </c>
      <c r="AJ219">
        <f t="shared" si="69"/>
        <v>70.710678118654741</v>
      </c>
      <c r="AK219">
        <f t="shared" si="70"/>
        <v>0</v>
      </c>
      <c r="AL219" s="3">
        <v>100</v>
      </c>
      <c r="AM219" s="14">
        <f t="shared" si="71"/>
        <v>30.48</v>
      </c>
      <c r="AN219" s="3">
        <v>5.497787143782138</v>
      </c>
    </row>
    <row r="220" spans="1:40" ht="13.5" thickBot="1" x14ac:dyDescent="0.25">
      <c r="A220" s="5">
        <v>42570</v>
      </c>
      <c r="B220" s="3">
        <v>21</v>
      </c>
      <c r="C220" s="7" t="s">
        <v>359</v>
      </c>
      <c r="D220" s="6">
        <v>0.71388888888888891</v>
      </c>
      <c r="E220" s="13">
        <v>17</v>
      </c>
      <c r="F220" s="13">
        <f t="shared" si="61"/>
        <v>531</v>
      </c>
      <c r="G220" s="3">
        <v>50.5</v>
      </c>
      <c r="H220" s="3" t="s">
        <v>365</v>
      </c>
      <c r="I220" s="3">
        <v>31.9</v>
      </c>
      <c r="J220" t="str">
        <f t="shared" si="62"/>
        <v>.</v>
      </c>
      <c r="K220" t="str">
        <f t="shared" si="63"/>
        <v>.</v>
      </c>
      <c r="L220" t="str">
        <f t="shared" si="73"/>
        <v>.</v>
      </c>
      <c r="M220" s="3">
        <v>315</v>
      </c>
      <c r="N220" t="str">
        <f>IF(B220=B219, N219, IF(M220=".",".",IF(M220&lt;22.5,"N",IF(M220&lt;67.5,"NE",IF(M220&lt;112.5,"E",IF(M220&lt;157.5,"SE",IF(M220&lt;202.5,"S",IF(M220&lt;247.5,"SW",IF(M220&lt;292.5,"W",IF(M220&lt;337.5,"NW","N"))))))))))</f>
        <v>NW</v>
      </c>
      <c r="O220" t="str">
        <f t="shared" si="64"/>
        <v>.</v>
      </c>
      <c r="P220" t="str">
        <f t="shared" si="77"/>
        <v>.</v>
      </c>
      <c r="Q220" s="8">
        <f t="shared" si="75"/>
        <v>0</v>
      </c>
      <c r="R220" s="8">
        <f t="shared" si="76"/>
        <v>0</v>
      </c>
      <c r="S220" s="8">
        <v>0</v>
      </c>
      <c r="T220" s="8" t="s">
        <v>4</v>
      </c>
      <c r="U220" s="8" t="str">
        <f t="shared" si="74"/>
        <v>.</v>
      </c>
      <c r="V220" s="3" t="s">
        <v>88</v>
      </c>
      <c r="W220" s="3">
        <v>0</v>
      </c>
      <c r="X220" s="3" t="s">
        <v>125</v>
      </c>
      <c r="Y220" s="14">
        <v>0</v>
      </c>
      <c r="Z220" s="14">
        <v>0</v>
      </c>
      <c r="AA220" s="14">
        <v>1</v>
      </c>
      <c r="AB220" s="14">
        <f t="shared" si="78"/>
        <v>1</v>
      </c>
      <c r="AC220" s="3" t="s">
        <v>274</v>
      </c>
      <c r="AD220" s="9">
        <v>1</v>
      </c>
      <c r="AE220">
        <f t="shared" si="65"/>
        <v>0</v>
      </c>
      <c r="AF220">
        <f t="shared" si="66"/>
        <v>0</v>
      </c>
      <c r="AG220">
        <f t="shared" si="72"/>
        <v>1</v>
      </c>
      <c r="AH220">
        <f t="shared" si="67"/>
        <v>0</v>
      </c>
      <c r="AI220">
        <f t="shared" si="68"/>
        <v>-70.710678118654769</v>
      </c>
      <c r="AJ220">
        <f t="shared" si="69"/>
        <v>70.710678118654741</v>
      </c>
      <c r="AK220">
        <f t="shared" si="70"/>
        <v>0</v>
      </c>
      <c r="AL220" s="3">
        <v>100</v>
      </c>
      <c r="AM220" s="14">
        <f t="shared" si="71"/>
        <v>30.48</v>
      </c>
      <c r="AN220" s="3">
        <v>5.497787143782138</v>
      </c>
    </row>
    <row r="221" spans="1:40" ht="13.5" thickBot="1" x14ac:dyDescent="0.25">
      <c r="A221" s="5">
        <v>42570</v>
      </c>
      <c r="B221" s="3">
        <v>21</v>
      </c>
      <c r="C221" s="7" t="s">
        <v>359</v>
      </c>
      <c r="D221" s="6">
        <v>0.75277777777777777</v>
      </c>
      <c r="E221" s="13">
        <v>18</v>
      </c>
      <c r="F221" s="13">
        <f t="shared" si="61"/>
        <v>587</v>
      </c>
      <c r="G221" s="3">
        <v>32</v>
      </c>
      <c r="H221" s="3" t="s">
        <v>365</v>
      </c>
      <c r="I221" s="3">
        <v>32.299999999999997</v>
      </c>
      <c r="J221" t="str">
        <f t="shared" si="62"/>
        <v>.</v>
      </c>
      <c r="K221" t="str">
        <f t="shared" si="63"/>
        <v>.</v>
      </c>
      <c r="L221" t="str">
        <f t="shared" si="73"/>
        <v>.</v>
      </c>
      <c r="M221" s="3">
        <v>315</v>
      </c>
      <c r="N221" t="str">
        <f>IF(B221=B221, N220, IF(M221=".",".",IF(M221&lt;22.5,"N",IF(M221&lt;67.5,"NE",IF(M221&lt;112.5,"E",IF(M221&lt;157.5,"SE",IF(M221&lt;202.5,"S",IF(M221&lt;247.5,"SW",IF(M221&lt;292.5,"W",IF(M221&lt;337.5,"NW","N"))))))))))</f>
        <v>NW</v>
      </c>
      <c r="O221" t="str">
        <f t="shared" si="64"/>
        <v>.</v>
      </c>
      <c r="P221" t="str">
        <f t="shared" si="77"/>
        <v>.</v>
      </c>
      <c r="Q221" s="8">
        <f t="shared" si="75"/>
        <v>0</v>
      </c>
      <c r="R221" s="8">
        <f t="shared" si="76"/>
        <v>0</v>
      </c>
      <c r="S221" s="8">
        <v>0</v>
      </c>
      <c r="T221" s="8">
        <f>SQRT((AJ221-AJ211)^2+(AI221-AI211)^2)</f>
        <v>0</v>
      </c>
      <c r="U221" s="8">
        <f t="shared" si="74"/>
        <v>0</v>
      </c>
      <c r="V221" s="3" t="s">
        <v>6</v>
      </c>
      <c r="W221" s="3">
        <v>1.9</v>
      </c>
      <c r="X221" s="3" t="s">
        <v>43</v>
      </c>
      <c r="Y221" s="14">
        <v>0</v>
      </c>
      <c r="Z221" s="14">
        <v>0</v>
      </c>
      <c r="AA221" s="14">
        <v>1</v>
      </c>
      <c r="AB221" s="14" t="str">
        <f t="shared" si="78"/>
        <v>.</v>
      </c>
      <c r="AC221" s="3" t="s">
        <v>274</v>
      </c>
      <c r="AD221" s="9">
        <v>1</v>
      </c>
      <c r="AE221">
        <f t="shared" si="65"/>
        <v>0</v>
      </c>
      <c r="AF221">
        <f t="shared" si="66"/>
        <v>0</v>
      </c>
      <c r="AG221">
        <f t="shared" si="72"/>
        <v>1</v>
      </c>
      <c r="AH221">
        <f t="shared" si="67"/>
        <v>0</v>
      </c>
      <c r="AI221">
        <f t="shared" si="68"/>
        <v>-70.710678118654769</v>
      </c>
      <c r="AJ221">
        <f t="shared" si="69"/>
        <v>70.710678118654741</v>
      </c>
      <c r="AK221">
        <f t="shared" si="70"/>
        <v>0</v>
      </c>
      <c r="AL221" s="3">
        <v>100</v>
      </c>
      <c r="AM221" s="14">
        <f t="shared" si="71"/>
        <v>30.48</v>
      </c>
      <c r="AN221" s="3">
        <v>5.497787143782138</v>
      </c>
    </row>
    <row r="222" spans="1:40" ht="13.5" thickBot="1" x14ac:dyDescent="0.25">
      <c r="A222" s="5">
        <v>42570</v>
      </c>
      <c r="B222" s="3">
        <v>22</v>
      </c>
      <c r="C222" s="7" t="s">
        <v>358</v>
      </c>
      <c r="D222" s="6">
        <v>0.34166666666666662</v>
      </c>
      <c r="E222" s="13">
        <v>8</v>
      </c>
      <c r="F222" s="13">
        <f t="shared" si="61"/>
        <v>0</v>
      </c>
      <c r="G222" s="3">
        <v>23.6</v>
      </c>
      <c r="H222" s="3" t="s">
        <v>365</v>
      </c>
      <c r="I222" s="3">
        <v>24.8</v>
      </c>
      <c r="J222" t="str">
        <f t="shared" si="62"/>
        <v>.</v>
      </c>
      <c r="K222" t="str">
        <f t="shared" si="63"/>
        <v>.</v>
      </c>
      <c r="L222" t="str">
        <f t="shared" si="73"/>
        <v>.</v>
      </c>
      <c r="M222" s="3">
        <v>54</v>
      </c>
      <c r="N222" t="str">
        <f>IF(B222=B221, N221, IF(M222=".",".",IF(M222&lt;22.5,"N",IF(M222&lt;67.5,"NE",IF(M222&lt;112.5,"E",IF(M222&lt;157.5,"SE",IF(M222&lt;202.5,"S",IF(M222&lt;247.5,"SW",IF(M222&lt;292.5,"W",IF(M222&lt;337.5,"NW","N"))))))))))</f>
        <v>NE</v>
      </c>
      <c r="O222" t="str">
        <f t="shared" si="64"/>
        <v>.</v>
      </c>
      <c r="P222" t="str">
        <f t="shared" si="77"/>
        <v>.</v>
      </c>
      <c r="Q222" s="8">
        <f t="shared" si="75"/>
        <v>0</v>
      </c>
      <c r="R222" s="8">
        <f t="shared" si="76"/>
        <v>0</v>
      </c>
      <c r="S222" s="8">
        <v>1</v>
      </c>
      <c r="T222" s="8" t="s">
        <v>4</v>
      </c>
      <c r="U222" s="8" t="str">
        <f t="shared" si="74"/>
        <v>.</v>
      </c>
      <c r="V222" s="3" t="s">
        <v>128</v>
      </c>
      <c r="W222" s="3">
        <v>2.5</v>
      </c>
      <c r="X222" s="3" t="s">
        <v>48</v>
      </c>
      <c r="Y222" s="14">
        <v>2</v>
      </c>
      <c r="Z222" s="14">
        <v>1</v>
      </c>
      <c r="AA222" s="14">
        <v>0</v>
      </c>
      <c r="AB222" s="14">
        <f t="shared" si="78"/>
        <v>0</v>
      </c>
      <c r="AC222" s="3" t="s">
        <v>275</v>
      </c>
      <c r="AD222" s="9">
        <v>0</v>
      </c>
      <c r="AE222" t="str">
        <f t="shared" si="65"/>
        <v>.</v>
      </c>
      <c r="AF222" t="str">
        <f t="shared" si="66"/>
        <v>.</v>
      </c>
      <c r="AG222" t="str">
        <f t="shared" si="72"/>
        <v>.</v>
      </c>
      <c r="AH222" t="str">
        <f t="shared" si="67"/>
        <v>.</v>
      </c>
      <c r="AI222">
        <f t="shared" si="68"/>
        <v>80.901699437494742</v>
      </c>
      <c r="AJ222">
        <f t="shared" si="69"/>
        <v>58.778525229247315</v>
      </c>
      <c r="AK222" t="str">
        <f t="shared" si="70"/>
        <v>.</v>
      </c>
      <c r="AL222" s="3">
        <v>100</v>
      </c>
      <c r="AM222" s="14">
        <f t="shared" si="71"/>
        <v>30.48</v>
      </c>
      <c r="AN222" s="3">
        <v>0.94247779607693793</v>
      </c>
    </row>
    <row r="223" spans="1:40" ht="13.5" thickBot="1" x14ac:dyDescent="0.25">
      <c r="A223" s="5">
        <v>42570</v>
      </c>
      <c r="B223" s="3">
        <v>22</v>
      </c>
      <c r="C223" s="7" t="s">
        <v>358</v>
      </c>
      <c r="D223" s="6">
        <v>0.37986111111111115</v>
      </c>
      <c r="E223" s="13">
        <v>9</v>
      </c>
      <c r="F223" s="13">
        <f t="shared" si="61"/>
        <v>55.000000000000128</v>
      </c>
      <c r="G223" s="3">
        <v>27.7</v>
      </c>
      <c r="H223" s="3" t="s">
        <v>365</v>
      </c>
      <c r="I223" s="3">
        <v>27.6</v>
      </c>
      <c r="J223">
        <f t="shared" si="62"/>
        <v>0.66322511575784393</v>
      </c>
      <c r="K223">
        <f t="shared" si="63"/>
        <v>322.00000000000006</v>
      </c>
      <c r="L223">
        <f>K223-MOD(M222+180,360)</f>
        <v>88.000000000000057</v>
      </c>
      <c r="M223" s="3">
        <v>50</v>
      </c>
      <c r="N223" t="str">
        <f>IF(B223=B223, N222, IF(M223=".",".",IF(M223&lt;22.5,"N",IF(M223&lt;67.5,"NE",IF(M223&lt;112.5,"E",IF(M223&lt;157.5,"SE",IF(M223&lt;202.5,"S",IF(M223&lt;247.5,"SW",IF(M223&lt;292.5,"W",IF(M223&lt;337.5,"NW","N"))))))))))</f>
        <v>NE</v>
      </c>
      <c r="O223" t="str">
        <f t="shared" si="64"/>
        <v>NW</v>
      </c>
      <c r="P223">
        <f t="shared" si="77"/>
        <v>8</v>
      </c>
      <c r="Q223" s="8">
        <f t="shared" si="75"/>
        <v>6.9798993405001966</v>
      </c>
      <c r="R223" s="8">
        <f t="shared" si="76"/>
        <v>6.9798993405001966</v>
      </c>
      <c r="S223" s="8">
        <v>1</v>
      </c>
      <c r="T223" s="8" t="s">
        <v>4</v>
      </c>
      <c r="U223" s="8" t="str">
        <f t="shared" si="74"/>
        <v>.</v>
      </c>
      <c r="V223" s="3" t="s">
        <v>21</v>
      </c>
      <c r="W223" s="3">
        <v>0.5</v>
      </c>
      <c r="X223" s="3" t="s">
        <v>4</v>
      </c>
      <c r="Y223" s="14">
        <v>2</v>
      </c>
      <c r="Z223" s="14">
        <v>1</v>
      </c>
      <c r="AA223" s="14">
        <v>0</v>
      </c>
      <c r="AB223" s="14">
        <f t="shared" si="78"/>
        <v>0</v>
      </c>
      <c r="AC223" s="3" t="s">
        <v>275</v>
      </c>
      <c r="AD223" s="9">
        <v>0</v>
      </c>
      <c r="AE223">
        <f t="shared" si="65"/>
        <v>5.5002357394066266</v>
      </c>
      <c r="AF223">
        <f t="shared" si="66"/>
        <v>5.5002357394066266</v>
      </c>
      <c r="AG223">
        <f t="shared" si="72"/>
        <v>1</v>
      </c>
      <c r="AH223">
        <f t="shared" si="67"/>
        <v>6.9798993405001966</v>
      </c>
      <c r="AI223">
        <f t="shared" si="68"/>
        <v>76.604444311897808</v>
      </c>
      <c r="AJ223">
        <f t="shared" si="69"/>
        <v>64.278760968653941</v>
      </c>
      <c r="AK223">
        <f t="shared" si="70"/>
        <v>-4.2972551255969336</v>
      </c>
      <c r="AL223" s="3">
        <v>100</v>
      </c>
      <c r="AM223" s="14">
        <f t="shared" si="71"/>
        <v>30.48</v>
      </c>
      <c r="AN223" s="3">
        <v>0.87266462599716477</v>
      </c>
    </row>
    <row r="224" spans="1:40" ht="13.5" thickBot="1" x14ac:dyDescent="0.25">
      <c r="A224" s="5">
        <v>42570</v>
      </c>
      <c r="B224" s="3">
        <v>22</v>
      </c>
      <c r="C224" s="7" t="s">
        <v>358</v>
      </c>
      <c r="D224" s="6">
        <v>0.42152777777777778</v>
      </c>
      <c r="E224" s="13">
        <v>10</v>
      </c>
      <c r="F224" s="13">
        <f t="shared" si="61"/>
        <v>115.00000000000007</v>
      </c>
      <c r="G224" s="3">
        <v>36.799999999999997</v>
      </c>
      <c r="H224" s="3" t="s">
        <v>365</v>
      </c>
      <c r="I224" s="3">
        <v>29.5</v>
      </c>
      <c r="J224" t="str">
        <f t="shared" si="62"/>
        <v>.</v>
      </c>
      <c r="K224" t="str">
        <f t="shared" si="63"/>
        <v>.</v>
      </c>
      <c r="L224" t="str">
        <f t="shared" si="73"/>
        <v>.</v>
      </c>
      <c r="M224" s="3">
        <v>50</v>
      </c>
      <c r="N224" t="str">
        <f>IF(B224=B223, N223, IF(M224=".",".",IF(M224&lt;22.5,"N",IF(M224&lt;67.5,"NE",IF(M224&lt;112.5,"E",IF(M224&lt;157.5,"SE",IF(M224&lt;202.5,"S",IF(M224&lt;247.5,"SW",IF(M224&lt;292.5,"W",IF(M224&lt;337.5,"NW","N"))))))))))</f>
        <v>NE</v>
      </c>
      <c r="O224" t="str">
        <f t="shared" si="64"/>
        <v>.</v>
      </c>
      <c r="P224" t="str">
        <f t="shared" si="77"/>
        <v>.</v>
      </c>
      <c r="Q224" s="8">
        <f t="shared" si="75"/>
        <v>0</v>
      </c>
      <c r="R224" s="8">
        <f t="shared" si="76"/>
        <v>6.9798993405001966</v>
      </c>
      <c r="S224" s="8">
        <v>1</v>
      </c>
      <c r="T224" s="8" t="s">
        <v>4</v>
      </c>
      <c r="U224" s="8" t="str">
        <f t="shared" si="74"/>
        <v>.</v>
      </c>
      <c r="V224" s="3" t="s">
        <v>14</v>
      </c>
      <c r="W224" s="3">
        <v>0.8</v>
      </c>
      <c r="X224" s="3" t="s">
        <v>4</v>
      </c>
      <c r="Y224" s="14">
        <v>2</v>
      </c>
      <c r="Z224" s="14">
        <v>1</v>
      </c>
      <c r="AA224" s="14">
        <v>0</v>
      </c>
      <c r="AB224" s="14">
        <f t="shared" si="78"/>
        <v>0</v>
      </c>
      <c r="AC224" s="3" t="s">
        <v>275</v>
      </c>
      <c r="AD224" s="9">
        <v>0</v>
      </c>
      <c r="AE224">
        <f t="shared" si="65"/>
        <v>0</v>
      </c>
      <c r="AF224">
        <f t="shared" si="66"/>
        <v>0</v>
      </c>
      <c r="AG224">
        <f t="shared" si="72"/>
        <v>1</v>
      </c>
      <c r="AH224">
        <f t="shared" si="67"/>
        <v>0</v>
      </c>
      <c r="AI224">
        <f t="shared" si="68"/>
        <v>76.604444311897808</v>
      </c>
      <c r="AJ224">
        <f t="shared" si="69"/>
        <v>64.278760968653941</v>
      </c>
      <c r="AK224">
        <f t="shared" si="70"/>
        <v>0</v>
      </c>
      <c r="AL224" s="3">
        <v>100</v>
      </c>
      <c r="AM224" s="14">
        <f t="shared" si="71"/>
        <v>30.48</v>
      </c>
      <c r="AN224" s="3">
        <v>0.87266462599716477</v>
      </c>
    </row>
    <row r="225" spans="1:40" ht="13.5" thickBot="1" x14ac:dyDescent="0.25">
      <c r="A225" s="5">
        <v>42570</v>
      </c>
      <c r="B225" s="3">
        <v>22</v>
      </c>
      <c r="C225" s="7" t="s">
        <v>358</v>
      </c>
      <c r="D225" s="6">
        <v>0.46388888888888885</v>
      </c>
      <c r="E225" s="13">
        <v>11</v>
      </c>
      <c r="F225" s="13">
        <f t="shared" si="61"/>
        <v>176</v>
      </c>
      <c r="G225" s="3">
        <v>51.7</v>
      </c>
      <c r="H225" s="3" t="s">
        <v>365</v>
      </c>
      <c r="I225" s="3">
        <v>31.4</v>
      </c>
      <c r="J225">
        <f t="shared" si="62"/>
        <v>0.8726646259971631</v>
      </c>
      <c r="K225">
        <f t="shared" si="63"/>
        <v>49.999999999999908</v>
      </c>
      <c r="L225">
        <f>IF(K225=".",".",IF(K225-K223&gt;180,(K225-K223)-360,IF(K225-K223&lt;-180,-360-(K225-K223),IF(K225-K223&gt;180,360-(K225-K223),K225-K223))))</f>
        <v>-87.999999999999829</v>
      </c>
      <c r="M225" s="3">
        <v>50</v>
      </c>
      <c r="N225" t="str">
        <f>IF(B225=B225, N224, IF(M225=".",".",IF(M225&lt;22.5,"N",IF(M225&lt;67.5,"NE",IF(M225&lt;112.5,"E",IF(M225&lt;157.5,"SE",IF(M225&lt;202.5,"S",IF(M225&lt;247.5,"SW",IF(M225&lt;292.5,"W",IF(M225&lt;337.5,"NW","N"))))))))))</f>
        <v>NE</v>
      </c>
      <c r="O225" t="str">
        <f t="shared" si="64"/>
        <v>NE</v>
      </c>
      <c r="P225">
        <f t="shared" si="77"/>
        <v>2</v>
      </c>
      <c r="Q225" s="8">
        <f t="shared" si="75"/>
        <v>1.9999999999999862</v>
      </c>
      <c r="R225" s="8">
        <f t="shared" si="76"/>
        <v>8.9798993405001823</v>
      </c>
      <c r="S225" s="8">
        <v>1</v>
      </c>
      <c r="T225" s="8" t="s">
        <v>4</v>
      </c>
      <c r="U225" s="8" t="str">
        <f t="shared" si="74"/>
        <v>.</v>
      </c>
      <c r="V225" s="3" t="s">
        <v>6</v>
      </c>
      <c r="W225" s="3">
        <v>0.1</v>
      </c>
      <c r="X225" s="3" t="s">
        <v>4</v>
      </c>
      <c r="Y225" s="14">
        <v>2</v>
      </c>
      <c r="Z225" s="14">
        <v>1</v>
      </c>
      <c r="AA225" s="14">
        <v>0</v>
      </c>
      <c r="AB225" s="14">
        <f t="shared" si="78"/>
        <v>0</v>
      </c>
      <c r="AC225" s="3" t="s">
        <v>275</v>
      </c>
      <c r="AD225" s="9">
        <v>0</v>
      </c>
      <c r="AE225">
        <f t="shared" si="65"/>
        <v>1.2855752193730723</v>
      </c>
      <c r="AF225">
        <f t="shared" si="66"/>
        <v>1.2855752193730723</v>
      </c>
      <c r="AG225">
        <f t="shared" si="72"/>
        <v>1</v>
      </c>
      <c r="AH225">
        <f t="shared" si="67"/>
        <v>1.9999999999999862</v>
      </c>
      <c r="AI225">
        <f t="shared" si="68"/>
        <v>78.136533198135751</v>
      </c>
      <c r="AJ225">
        <f t="shared" si="69"/>
        <v>65.564336188027013</v>
      </c>
      <c r="AK225">
        <f t="shared" si="70"/>
        <v>1.5320888862379434</v>
      </c>
      <c r="AL225" s="3">
        <v>102</v>
      </c>
      <c r="AM225" s="14">
        <f t="shared" si="71"/>
        <v>31.089600000000001</v>
      </c>
      <c r="AN225" s="3">
        <v>0.87266462599716477</v>
      </c>
    </row>
    <row r="226" spans="1:40" ht="13.5" thickBot="1" x14ac:dyDescent="0.25">
      <c r="A226" s="5">
        <v>42570</v>
      </c>
      <c r="B226" s="3">
        <v>22</v>
      </c>
      <c r="C226" s="7" t="s">
        <v>358</v>
      </c>
      <c r="D226" s="6">
        <v>0.50555555555555554</v>
      </c>
      <c r="E226" s="13">
        <v>12</v>
      </c>
      <c r="F226" s="13">
        <f t="shared" si="61"/>
        <v>236.00000000000003</v>
      </c>
      <c r="G226" s="3">
        <v>46.6</v>
      </c>
      <c r="H226" s="3" t="s">
        <v>365</v>
      </c>
      <c r="I226" s="3">
        <v>31.7</v>
      </c>
      <c r="J226">
        <f t="shared" si="62"/>
        <v>0.96476340405042504</v>
      </c>
      <c r="K226">
        <f t="shared" si="63"/>
        <v>304.72312871923612</v>
      </c>
      <c r="L226">
        <f t="shared" si="73"/>
        <v>-105.2768712807638</v>
      </c>
      <c r="M226" s="3">
        <v>45</v>
      </c>
      <c r="N226" t="str">
        <f>IF(B226=B225, N225, IF(M226=".",".",IF(M226&lt;22.5,"N",IF(M226&lt;67.5,"NE",IF(M226&lt;112.5,"E",IF(M226&lt;157.5,"SE",IF(M226&lt;202.5,"S",IF(M226&lt;247.5,"SW",IF(M226&lt;292.5,"W",IF(M226&lt;337.5,"NW","N"))))))))))</f>
        <v>NE</v>
      </c>
      <c r="O226" t="str">
        <f t="shared" si="64"/>
        <v>NW</v>
      </c>
      <c r="P226">
        <f t="shared" si="77"/>
        <v>8</v>
      </c>
      <c r="Q226" s="8">
        <f t="shared" si="75"/>
        <v>9.0348303209518654</v>
      </c>
      <c r="R226" s="8">
        <f t="shared" si="76"/>
        <v>18.014729661452048</v>
      </c>
      <c r="S226" s="8">
        <v>1</v>
      </c>
      <c r="T226" s="8" t="s">
        <v>4</v>
      </c>
      <c r="U226" s="8" t="str">
        <f t="shared" si="74"/>
        <v>.</v>
      </c>
      <c r="V226" s="3" t="s">
        <v>6</v>
      </c>
      <c r="W226" s="3">
        <v>0.6</v>
      </c>
      <c r="X226" s="3" t="s">
        <v>4</v>
      </c>
      <c r="Y226" s="14">
        <v>2</v>
      </c>
      <c r="Z226" s="14">
        <v>1</v>
      </c>
      <c r="AA226" s="14">
        <v>0</v>
      </c>
      <c r="AB226" s="14">
        <f t="shared" si="78"/>
        <v>0</v>
      </c>
      <c r="AC226" s="3" t="s">
        <v>275</v>
      </c>
      <c r="AD226" s="9">
        <v>0</v>
      </c>
      <c r="AE226">
        <f t="shared" si="65"/>
        <v>5.1463419306277416</v>
      </c>
      <c r="AF226">
        <f t="shared" si="66"/>
        <v>5.1463419306277416</v>
      </c>
      <c r="AG226">
        <f t="shared" si="72"/>
        <v>1</v>
      </c>
      <c r="AH226">
        <f t="shared" si="67"/>
        <v>9.0348303209518654</v>
      </c>
      <c r="AI226">
        <f t="shared" si="68"/>
        <v>70.710678118654741</v>
      </c>
      <c r="AJ226">
        <f t="shared" si="69"/>
        <v>70.710678118654755</v>
      </c>
      <c r="AK226">
        <f t="shared" si="70"/>
        <v>-7.4258550794810105</v>
      </c>
      <c r="AL226" s="3">
        <v>100</v>
      </c>
      <c r="AM226" s="14">
        <f t="shared" si="71"/>
        <v>30.48</v>
      </c>
      <c r="AN226" s="3">
        <v>0.78539816339744828</v>
      </c>
    </row>
    <row r="227" spans="1:40" ht="13.5" thickBot="1" x14ac:dyDescent="0.25">
      <c r="A227" s="5">
        <v>42570</v>
      </c>
      <c r="B227" s="3">
        <v>22</v>
      </c>
      <c r="C227" s="7" t="s">
        <v>358</v>
      </c>
      <c r="D227" s="6">
        <v>0.54861111111111105</v>
      </c>
      <c r="E227" s="13">
        <v>13</v>
      </c>
      <c r="F227" s="13">
        <f t="shared" si="61"/>
        <v>298</v>
      </c>
      <c r="G227" s="3">
        <v>40.9</v>
      </c>
      <c r="H227" s="3" t="s">
        <v>365</v>
      </c>
      <c r="I227" s="3">
        <v>30.8</v>
      </c>
      <c r="J227" t="str">
        <f t="shared" si="62"/>
        <v>.</v>
      </c>
      <c r="K227" t="str">
        <f t="shared" si="63"/>
        <v>.</v>
      </c>
      <c r="L227" t="str">
        <f t="shared" si="73"/>
        <v>.</v>
      </c>
      <c r="M227" s="3">
        <v>45</v>
      </c>
      <c r="N227" t="str">
        <f>IF(B227=B226, N226, IF(M227=".",".",IF(M227&lt;22.5,"N",IF(M227&lt;67.5,"NE",IF(M227&lt;112.5,"E",IF(M227&lt;157.5,"SE",IF(M227&lt;202.5,"S",IF(M227&lt;247.5,"SW",IF(M227&lt;292.5,"W",IF(M227&lt;337.5,"NW","N"))))))))))</f>
        <v>NE</v>
      </c>
      <c r="O227" t="str">
        <f t="shared" si="64"/>
        <v>.</v>
      </c>
      <c r="P227" t="str">
        <f t="shared" si="77"/>
        <v>.</v>
      </c>
      <c r="Q227" s="8">
        <f t="shared" si="75"/>
        <v>0</v>
      </c>
      <c r="R227" s="8">
        <f t="shared" si="76"/>
        <v>18.014729661452048</v>
      </c>
      <c r="S227" s="8">
        <v>1</v>
      </c>
      <c r="T227" s="8" t="s">
        <v>4</v>
      </c>
      <c r="U227" s="8" t="str">
        <f t="shared" si="74"/>
        <v>.</v>
      </c>
      <c r="V227" s="3" t="s">
        <v>6</v>
      </c>
      <c r="W227" s="3">
        <v>1</v>
      </c>
      <c r="X227" s="3" t="s">
        <v>4</v>
      </c>
      <c r="Y227" s="14">
        <v>2</v>
      </c>
      <c r="Z227" s="14">
        <v>1</v>
      </c>
      <c r="AA227" s="14">
        <v>0</v>
      </c>
      <c r="AB227" s="14">
        <f t="shared" si="78"/>
        <v>0</v>
      </c>
      <c r="AC227" s="3" t="s">
        <v>275</v>
      </c>
      <c r="AD227" s="9">
        <v>0</v>
      </c>
      <c r="AE227">
        <f t="shared" si="65"/>
        <v>0</v>
      </c>
      <c r="AF227">
        <f t="shared" si="66"/>
        <v>0</v>
      </c>
      <c r="AG227">
        <f t="shared" si="72"/>
        <v>1</v>
      </c>
      <c r="AH227">
        <f t="shared" si="67"/>
        <v>0</v>
      </c>
      <c r="AI227">
        <f t="shared" si="68"/>
        <v>70.710678118654741</v>
      </c>
      <c r="AJ227">
        <f t="shared" si="69"/>
        <v>70.710678118654755</v>
      </c>
      <c r="AK227">
        <f t="shared" si="70"/>
        <v>0</v>
      </c>
      <c r="AL227" s="3">
        <v>100</v>
      </c>
      <c r="AM227" s="14">
        <f t="shared" si="71"/>
        <v>30.48</v>
      </c>
      <c r="AN227" s="3">
        <v>0.78539816339744828</v>
      </c>
    </row>
    <row r="228" spans="1:40" ht="13.5" thickBot="1" x14ac:dyDescent="0.25">
      <c r="A228" s="5">
        <v>42570</v>
      </c>
      <c r="B228" s="3">
        <v>22</v>
      </c>
      <c r="C228" s="7" t="s">
        <v>358</v>
      </c>
      <c r="D228" s="6">
        <v>0.58819444444444446</v>
      </c>
      <c r="E228" s="13">
        <v>14</v>
      </c>
      <c r="F228" s="13">
        <f t="shared" si="61"/>
        <v>355.00000000000011</v>
      </c>
      <c r="G228" s="3">
        <v>50.1</v>
      </c>
      <c r="H228" s="3" t="s">
        <v>365</v>
      </c>
      <c r="I228" s="3">
        <v>31.9</v>
      </c>
      <c r="J228" t="str">
        <f t="shared" si="62"/>
        <v>.</v>
      </c>
      <c r="K228" t="str">
        <f t="shared" si="63"/>
        <v>.</v>
      </c>
      <c r="L228" t="str">
        <f t="shared" si="73"/>
        <v>.</v>
      </c>
      <c r="M228" s="3">
        <v>45</v>
      </c>
      <c r="N228" t="str">
        <f>IF(B228=B228, N227, IF(M228=".",".",IF(M228&lt;22.5,"N",IF(M228&lt;67.5,"NE",IF(M228&lt;112.5,"E",IF(M228&lt;157.5,"SE",IF(M228&lt;202.5,"S",IF(M228&lt;247.5,"SW",IF(M228&lt;292.5,"W",IF(M228&lt;337.5,"NW","N"))))))))))</f>
        <v>NE</v>
      </c>
      <c r="O228" t="str">
        <f t="shared" si="64"/>
        <v>.</v>
      </c>
      <c r="P228" t="str">
        <f t="shared" si="77"/>
        <v>.</v>
      </c>
      <c r="Q228" s="8">
        <f t="shared" si="75"/>
        <v>0</v>
      </c>
      <c r="R228" s="8">
        <f t="shared" si="76"/>
        <v>18.014729661452048</v>
      </c>
      <c r="S228" s="8">
        <v>1</v>
      </c>
      <c r="T228" s="8" t="s">
        <v>4</v>
      </c>
      <c r="U228" s="8" t="str">
        <f t="shared" si="74"/>
        <v>.</v>
      </c>
      <c r="V228" s="3" t="s">
        <v>6</v>
      </c>
      <c r="W228" s="3">
        <v>3</v>
      </c>
      <c r="X228" s="3" t="s">
        <v>10</v>
      </c>
      <c r="Y228" s="14">
        <v>0</v>
      </c>
      <c r="Z228" s="14">
        <v>0</v>
      </c>
      <c r="AA228" s="14">
        <v>1</v>
      </c>
      <c r="AB228" s="14">
        <f t="shared" si="78"/>
        <v>1</v>
      </c>
      <c r="AC228" s="3" t="s">
        <v>275</v>
      </c>
      <c r="AD228" s="9">
        <v>0</v>
      </c>
      <c r="AE228">
        <f t="shared" si="65"/>
        <v>0</v>
      </c>
      <c r="AF228">
        <f t="shared" si="66"/>
        <v>0</v>
      </c>
      <c r="AG228">
        <f t="shared" si="72"/>
        <v>1</v>
      </c>
      <c r="AH228">
        <f t="shared" si="67"/>
        <v>0</v>
      </c>
      <c r="AI228">
        <f t="shared" si="68"/>
        <v>70.710678118654741</v>
      </c>
      <c r="AJ228">
        <f t="shared" si="69"/>
        <v>70.710678118654755</v>
      </c>
      <c r="AK228">
        <f t="shared" si="70"/>
        <v>0</v>
      </c>
      <c r="AL228" s="3">
        <v>100</v>
      </c>
      <c r="AM228" s="14">
        <f t="shared" si="71"/>
        <v>30.48</v>
      </c>
      <c r="AN228" s="3">
        <v>0.78539816339744828</v>
      </c>
    </row>
    <row r="229" spans="1:40" ht="13.5" thickBot="1" x14ac:dyDescent="0.25">
      <c r="A229" s="5">
        <v>42570</v>
      </c>
      <c r="B229" s="3">
        <v>22</v>
      </c>
      <c r="C229" s="7" t="s">
        <v>358</v>
      </c>
      <c r="D229" s="6">
        <v>0.62777777777777777</v>
      </c>
      <c r="E229" s="13">
        <v>15</v>
      </c>
      <c r="F229" s="13">
        <f t="shared" si="61"/>
        <v>412.00000000000006</v>
      </c>
      <c r="G229" s="3">
        <v>39.1</v>
      </c>
      <c r="H229" s="3" t="s">
        <v>365</v>
      </c>
      <c r="I229" s="3">
        <v>30.7</v>
      </c>
      <c r="J229" t="str">
        <f t="shared" si="62"/>
        <v>.</v>
      </c>
      <c r="K229" t="str">
        <f t="shared" si="63"/>
        <v>.</v>
      </c>
      <c r="L229" t="str">
        <f t="shared" si="73"/>
        <v>.</v>
      </c>
      <c r="M229" s="3">
        <v>45</v>
      </c>
      <c r="N229" t="str">
        <f>IF(B229=B228, N228, IF(M229=".",".",IF(M229&lt;22.5,"N",IF(M229&lt;67.5,"NE",IF(M229&lt;112.5,"E",IF(M229&lt;157.5,"SE",IF(M229&lt;202.5,"S",IF(M229&lt;247.5,"SW",IF(M229&lt;292.5,"W",IF(M229&lt;337.5,"NW","N"))))))))))</f>
        <v>NE</v>
      </c>
      <c r="O229" t="str">
        <f t="shared" si="64"/>
        <v>.</v>
      </c>
      <c r="P229" t="str">
        <f t="shared" si="77"/>
        <v>.</v>
      </c>
      <c r="Q229" s="8">
        <f t="shared" si="75"/>
        <v>0</v>
      </c>
      <c r="R229" s="8">
        <f t="shared" si="76"/>
        <v>18.014729661452048</v>
      </c>
      <c r="S229" s="8">
        <v>1</v>
      </c>
      <c r="T229" s="8" t="s">
        <v>4</v>
      </c>
      <c r="U229" s="8" t="str">
        <f t="shared" si="74"/>
        <v>.</v>
      </c>
      <c r="V229" s="3" t="s">
        <v>6</v>
      </c>
      <c r="W229" s="3">
        <v>1</v>
      </c>
      <c r="X229" s="3" t="s">
        <v>43</v>
      </c>
      <c r="Y229" s="14">
        <v>0</v>
      </c>
      <c r="Z229" s="14">
        <v>0</v>
      </c>
      <c r="AA229" s="14">
        <v>1</v>
      </c>
      <c r="AB229" s="14" t="str">
        <f t="shared" si="78"/>
        <v>.</v>
      </c>
      <c r="AC229" s="3" t="s">
        <v>275</v>
      </c>
      <c r="AD229" s="9">
        <v>0</v>
      </c>
      <c r="AE229">
        <f t="shared" si="65"/>
        <v>0</v>
      </c>
      <c r="AF229">
        <f t="shared" si="66"/>
        <v>0</v>
      </c>
      <c r="AG229">
        <f t="shared" si="72"/>
        <v>1</v>
      </c>
      <c r="AH229">
        <f t="shared" si="67"/>
        <v>0</v>
      </c>
      <c r="AI229">
        <f t="shared" si="68"/>
        <v>70.710678118654741</v>
      </c>
      <c r="AJ229">
        <f t="shared" si="69"/>
        <v>70.710678118654755</v>
      </c>
      <c r="AK229">
        <f t="shared" si="70"/>
        <v>0</v>
      </c>
      <c r="AL229" s="3">
        <v>100</v>
      </c>
      <c r="AM229" s="14">
        <f t="shared" si="71"/>
        <v>30.48</v>
      </c>
      <c r="AN229" s="3">
        <v>0.78539816339744828</v>
      </c>
    </row>
    <row r="230" spans="1:40" ht="13.5" thickBot="1" x14ac:dyDescent="0.25">
      <c r="A230" s="5">
        <v>42570</v>
      </c>
      <c r="B230" s="3">
        <v>22</v>
      </c>
      <c r="C230" s="7" t="s">
        <v>358</v>
      </c>
      <c r="D230" s="6">
        <v>0.66875000000000007</v>
      </c>
      <c r="E230" s="13">
        <v>16</v>
      </c>
      <c r="F230" s="13">
        <f t="shared" si="61"/>
        <v>471.00000000000017</v>
      </c>
      <c r="G230" s="3">
        <v>45.7</v>
      </c>
      <c r="H230" s="3" t="s">
        <v>365</v>
      </c>
      <c r="I230" s="3">
        <v>32.1</v>
      </c>
      <c r="J230" t="str">
        <f t="shared" si="62"/>
        <v>.</v>
      </c>
      <c r="K230" t="str">
        <f t="shared" si="63"/>
        <v>.</v>
      </c>
      <c r="L230" t="str">
        <f t="shared" si="73"/>
        <v>.</v>
      </c>
      <c r="M230" s="3">
        <v>45</v>
      </c>
      <c r="N230" t="str">
        <f>IF(B230=B230, N229, IF(M230=".",".",IF(M230&lt;22.5,"N",IF(M230&lt;67.5,"NE",IF(M230&lt;112.5,"E",IF(M230&lt;157.5,"SE",IF(M230&lt;202.5,"S",IF(M230&lt;247.5,"SW",IF(M230&lt;292.5,"W",IF(M230&lt;337.5,"NW","N"))))))))))</f>
        <v>NE</v>
      </c>
      <c r="O230" t="str">
        <f t="shared" si="64"/>
        <v>.</v>
      </c>
      <c r="P230" t="str">
        <f t="shared" si="77"/>
        <v>.</v>
      </c>
      <c r="Q230" s="8">
        <f t="shared" si="75"/>
        <v>0</v>
      </c>
      <c r="R230" s="8">
        <f t="shared" si="76"/>
        <v>18.014729661452048</v>
      </c>
      <c r="S230" s="8">
        <v>1</v>
      </c>
      <c r="T230" s="8" t="s">
        <v>4</v>
      </c>
      <c r="U230" s="8" t="str">
        <f t="shared" si="74"/>
        <v>.</v>
      </c>
      <c r="V230" s="3" t="s">
        <v>6</v>
      </c>
      <c r="W230" s="3">
        <v>5.9</v>
      </c>
      <c r="X230" s="3" t="s">
        <v>43</v>
      </c>
      <c r="Y230" s="14">
        <v>0</v>
      </c>
      <c r="Z230" s="14">
        <v>0</v>
      </c>
      <c r="AA230" s="14">
        <v>1</v>
      </c>
      <c r="AB230" s="14" t="str">
        <f t="shared" si="78"/>
        <v>.</v>
      </c>
      <c r="AC230" s="3" t="s">
        <v>275</v>
      </c>
      <c r="AD230" s="9">
        <v>0</v>
      </c>
      <c r="AE230">
        <f t="shared" si="65"/>
        <v>0</v>
      </c>
      <c r="AF230">
        <f t="shared" si="66"/>
        <v>0</v>
      </c>
      <c r="AG230">
        <f t="shared" si="72"/>
        <v>1</v>
      </c>
      <c r="AH230">
        <f t="shared" si="67"/>
        <v>0</v>
      </c>
      <c r="AI230">
        <f t="shared" si="68"/>
        <v>70.710678118654741</v>
      </c>
      <c r="AJ230">
        <f t="shared" si="69"/>
        <v>70.710678118654755</v>
      </c>
      <c r="AK230">
        <f t="shared" si="70"/>
        <v>0</v>
      </c>
      <c r="AL230" s="3">
        <v>100</v>
      </c>
      <c r="AM230" s="14">
        <f t="shared" si="71"/>
        <v>30.48</v>
      </c>
      <c r="AN230" s="3">
        <v>0.78539816339744828</v>
      </c>
    </row>
    <row r="231" spans="1:40" ht="13.5" thickBot="1" x14ac:dyDescent="0.25">
      <c r="A231" s="5">
        <v>42570</v>
      </c>
      <c r="B231" s="3">
        <v>22</v>
      </c>
      <c r="C231" s="7" t="s">
        <v>358</v>
      </c>
      <c r="D231" s="6">
        <v>0.71250000000000002</v>
      </c>
      <c r="E231" s="13">
        <v>17</v>
      </c>
      <c r="F231" s="13">
        <f t="shared" si="61"/>
        <v>534.00000000000011</v>
      </c>
      <c r="G231" s="3">
        <v>41</v>
      </c>
      <c r="H231" s="3" t="s">
        <v>365</v>
      </c>
      <c r="I231" s="3">
        <v>31.9</v>
      </c>
      <c r="J231" t="str">
        <f t="shared" si="62"/>
        <v>.</v>
      </c>
      <c r="K231" t="str">
        <f t="shared" si="63"/>
        <v>.</v>
      </c>
      <c r="L231" t="str">
        <f t="shared" si="73"/>
        <v>.</v>
      </c>
      <c r="M231" s="3">
        <v>45</v>
      </c>
      <c r="N231" t="str">
        <f>IF(B231=B230, N230, IF(M231=".",".",IF(M231&lt;22.5,"N",IF(M231&lt;67.5,"NE",IF(M231&lt;112.5,"E",IF(M231&lt;157.5,"SE",IF(M231&lt;202.5,"S",IF(M231&lt;247.5,"SW",IF(M231&lt;292.5,"W",IF(M231&lt;337.5,"NW","N"))))))))))</f>
        <v>NE</v>
      </c>
      <c r="O231" t="str">
        <f t="shared" si="64"/>
        <v>.</v>
      </c>
      <c r="P231" t="str">
        <f t="shared" si="77"/>
        <v>.</v>
      </c>
      <c r="Q231" s="8">
        <f t="shared" si="75"/>
        <v>0</v>
      </c>
      <c r="R231" s="8">
        <f t="shared" si="76"/>
        <v>18.014729661452048</v>
      </c>
      <c r="S231" s="8">
        <v>1</v>
      </c>
      <c r="T231" s="8" t="s">
        <v>4</v>
      </c>
      <c r="U231" s="8" t="str">
        <f t="shared" si="74"/>
        <v>.</v>
      </c>
      <c r="V231" s="3" t="s">
        <v>6</v>
      </c>
      <c r="W231" s="3">
        <v>2.2999999999999998</v>
      </c>
      <c r="X231" s="3" t="s">
        <v>43</v>
      </c>
      <c r="Y231" s="14">
        <v>0</v>
      </c>
      <c r="Z231" s="14">
        <v>0</v>
      </c>
      <c r="AA231" s="14">
        <v>1</v>
      </c>
      <c r="AB231" s="14" t="str">
        <f t="shared" si="78"/>
        <v>.</v>
      </c>
      <c r="AC231" s="3" t="s">
        <v>275</v>
      </c>
      <c r="AD231" s="9">
        <v>0</v>
      </c>
      <c r="AE231">
        <f t="shared" si="65"/>
        <v>0</v>
      </c>
      <c r="AF231">
        <f t="shared" si="66"/>
        <v>0</v>
      </c>
      <c r="AG231">
        <f t="shared" si="72"/>
        <v>1</v>
      </c>
      <c r="AH231">
        <f t="shared" si="67"/>
        <v>0</v>
      </c>
      <c r="AI231">
        <f t="shared" si="68"/>
        <v>70.710678118654741</v>
      </c>
      <c r="AJ231">
        <f t="shared" si="69"/>
        <v>70.710678118654755</v>
      </c>
      <c r="AK231">
        <f t="shared" si="70"/>
        <v>0</v>
      </c>
      <c r="AL231" s="3">
        <v>100</v>
      </c>
      <c r="AM231" s="14">
        <f t="shared" si="71"/>
        <v>30.48</v>
      </c>
      <c r="AN231" s="3">
        <v>0.78539816339744828</v>
      </c>
    </row>
    <row r="232" spans="1:40" ht="13.5" thickBot="1" x14ac:dyDescent="0.25">
      <c r="A232" s="5">
        <v>42570</v>
      </c>
      <c r="B232" s="3">
        <v>22</v>
      </c>
      <c r="C232" s="7" t="s">
        <v>358</v>
      </c>
      <c r="D232" s="6">
        <v>0.75069444444444444</v>
      </c>
      <c r="E232" s="13">
        <v>18</v>
      </c>
      <c r="F232" s="13">
        <f t="shared" si="61"/>
        <v>589.00000000000011</v>
      </c>
      <c r="G232" s="3">
        <v>35.200000000000003</v>
      </c>
      <c r="H232" s="3" t="s">
        <v>365</v>
      </c>
      <c r="I232" s="3">
        <v>33.200000000000003</v>
      </c>
      <c r="J232" t="str">
        <f t="shared" si="62"/>
        <v>.</v>
      </c>
      <c r="K232" t="str">
        <f t="shared" si="63"/>
        <v>.</v>
      </c>
      <c r="L232" t="str">
        <f t="shared" si="73"/>
        <v>.</v>
      </c>
      <c r="M232" s="3">
        <v>45</v>
      </c>
      <c r="N232" t="str">
        <f>IF(B232=B232, N231, IF(M232=".",".",IF(M232&lt;22.5,"N",IF(M232&lt;67.5,"NE",IF(M232&lt;112.5,"E",IF(M232&lt;157.5,"SE",IF(M232&lt;202.5,"S",IF(M232&lt;247.5,"SW",IF(M232&lt;292.5,"W",IF(M232&lt;337.5,"NW","N"))))))))))</f>
        <v>NE</v>
      </c>
      <c r="O232" t="str">
        <f t="shared" si="64"/>
        <v>.</v>
      </c>
      <c r="P232" t="str">
        <f t="shared" si="77"/>
        <v>.</v>
      </c>
      <c r="Q232" s="8">
        <f t="shared" si="75"/>
        <v>0</v>
      </c>
      <c r="R232" s="8">
        <f t="shared" si="76"/>
        <v>18.014729661452048</v>
      </c>
      <c r="S232" s="8">
        <v>1</v>
      </c>
      <c r="T232" s="8">
        <f>SQRT((AJ232-AJ222)^2+(AI232-AI222)^2)</f>
        <v>15.691819145568997</v>
      </c>
      <c r="U232" s="8">
        <f t="shared" si="74"/>
        <v>1.1480332200068075</v>
      </c>
      <c r="V232" s="3" t="s">
        <v>6</v>
      </c>
      <c r="W232" s="3">
        <v>0</v>
      </c>
      <c r="X232" s="3" t="s">
        <v>43</v>
      </c>
      <c r="Y232" s="14">
        <v>0</v>
      </c>
      <c r="Z232" s="14">
        <v>0</v>
      </c>
      <c r="AA232" s="14">
        <v>1</v>
      </c>
      <c r="AB232" s="14" t="str">
        <f t="shared" si="78"/>
        <v>.</v>
      </c>
      <c r="AC232" s="3" t="s">
        <v>275</v>
      </c>
      <c r="AD232" s="9">
        <v>0</v>
      </c>
      <c r="AE232">
        <f t="shared" si="65"/>
        <v>0</v>
      </c>
      <c r="AF232">
        <f t="shared" si="66"/>
        <v>0</v>
      </c>
      <c r="AG232">
        <f t="shared" si="72"/>
        <v>1</v>
      </c>
      <c r="AH232">
        <f t="shared" si="67"/>
        <v>0</v>
      </c>
      <c r="AI232">
        <f t="shared" si="68"/>
        <v>70.710678118654741</v>
      </c>
      <c r="AJ232">
        <f t="shared" si="69"/>
        <v>70.710678118654755</v>
      </c>
      <c r="AK232">
        <f t="shared" si="70"/>
        <v>0</v>
      </c>
      <c r="AL232" s="3">
        <v>100</v>
      </c>
      <c r="AM232" s="14">
        <f t="shared" si="71"/>
        <v>30.48</v>
      </c>
      <c r="AN232" s="3">
        <v>0.78539816339744828</v>
      </c>
    </row>
    <row r="233" spans="1:40" ht="13.5" thickBot="1" x14ac:dyDescent="0.25">
      <c r="A233" s="5">
        <v>42570</v>
      </c>
      <c r="B233" s="3">
        <v>23</v>
      </c>
      <c r="C233" s="7" t="s">
        <v>359</v>
      </c>
      <c r="D233" s="6">
        <v>0.34513888888888888</v>
      </c>
      <c r="E233" s="13">
        <v>8</v>
      </c>
      <c r="F233" s="13">
        <f t="shared" si="61"/>
        <v>0</v>
      </c>
      <c r="G233" s="3" t="s">
        <v>4</v>
      </c>
      <c r="H233" s="3" t="s">
        <v>4</v>
      </c>
      <c r="I233" s="3">
        <v>24.5</v>
      </c>
      <c r="J233" t="str">
        <f t="shared" si="62"/>
        <v>.</v>
      </c>
      <c r="K233" t="str">
        <f t="shared" si="63"/>
        <v>.</v>
      </c>
      <c r="L233" t="str">
        <f t="shared" si="73"/>
        <v>.</v>
      </c>
      <c r="M233" s="3">
        <v>315</v>
      </c>
      <c r="N233" t="str">
        <f>IF(B233=B232, N232, IF(M233=".",".",IF(M233&lt;22.5,"N",IF(M233&lt;67.5,"NE",IF(M233&lt;112.5,"E",IF(M233&lt;157.5,"SE",IF(M233&lt;202.5,"S",IF(M233&lt;247.5,"SW",IF(M233&lt;292.5,"W",IF(M233&lt;337.5,"NW","N"))))))))))</f>
        <v>NW</v>
      </c>
      <c r="O233" t="str">
        <f t="shared" si="64"/>
        <v>.</v>
      </c>
      <c r="P233" t="str">
        <f t="shared" si="77"/>
        <v>.</v>
      </c>
      <c r="Q233" s="8">
        <f t="shared" si="75"/>
        <v>0</v>
      </c>
      <c r="R233" s="8">
        <f t="shared" si="76"/>
        <v>0</v>
      </c>
      <c r="S233" s="8">
        <v>0</v>
      </c>
      <c r="T233" s="8" t="s">
        <v>4</v>
      </c>
      <c r="U233" s="8" t="str">
        <f t="shared" si="74"/>
        <v>.</v>
      </c>
      <c r="V233" s="3" t="s">
        <v>8</v>
      </c>
      <c r="W233" s="3">
        <v>0.5</v>
      </c>
      <c r="X233" s="3" t="s">
        <v>4</v>
      </c>
      <c r="Y233" s="14">
        <v>2</v>
      </c>
      <c r="Z233" s="14">
        <v>1</v>
      </c>
      <c r="AA233" s="14">
        <v>0</v>
      </c>
      <c r="AB233" s="14">
        <f t="shared" si="78"/>
        <v>0</v>
      </c>
      <c r="AC233" s="3" t="s">
        <v>276</v>
      </c>
      <c r="AD233" s="9">
        <v>1</v>
      </c>
      <c r="AE233" t="str">
        <f t="shared" si="65"/>
        <v>.</v>
      </c>
      <c r="AF233" t="str">
        <f t="shared" si="66"/>
        <v>.</v>
      </c>
      <c r="AG233" t="str">
        <f t="shared" si="72"/>
        <v>.</v>
      </c>
      <c r="AH233" t="str">
        <f t="shared" si="67"/>
        <v>.</v>
      </c>
      <c r="AI233">
        <f t="shared" si="68"/>
        <v>-70.710678118654769</v>
      </c>
      <c r="AJ233">
        <f t="shared" si="69"/>
        <v>70.710678118654741</v>
      </c>
      <c r="AK233" t="str">
        <f t="shared" si="70"/>
        <v>.</v>
      </c>
      <c r="AL233" s="3">
        <v>100</v>
      </c>
      <c r="AM233" s="14">
        <f t="shared" si="71"/>
        <v>30.48</v>
      </c>
      <c r="AN233" s="3">
        <v>5.497787143782138</v>
      </c>
    </row>
    <row r="234" spans="1:40" ht="13.5" thickBot="1" x14ac:dyDescent="0.25">
      <c r="A234" s="5">
        <v>42570</v>
      </c>
      <c r="B234" s="3">
        <v>23</v>
      </c>
      <c r="C234" s="7" t="s">
        <v>359</v>
      </c>
      <c r="D234" s="6">
        <v>0.3888888888888889</v>
      </c>
      <c r="E234" s="13">
        <v>9</v>
      </c>
      <c r="F234" s="13">
        <f t="shared" si="61"/>
        <v>63.000000000000014</v>
      </c>
      <c r="G234" s="3" t="s">
        <v>4</v>
      </c>
      <c r="H234" s="3" t="s">
        <v>4</v>
      </c>
      <c r="I234" s="3">
        <v>27.7</v>
      </c>
      <c r="J234" t="str">
        <f t="shared" si="62"/>
        <v>.</v>
      </c>
      <c r="K234" t="str">
        <f t="shared" si="63"/>
        <v>.</v>
      </c>
      <c r="L234" t="str">
        <f t="shared" si="73"/>
        <v>.</v>
      </c>
      <c r="M234" s="3">
        <v>315</v>
      </c>
      <c r="N234" t="str">
        <f>IF(B234=B234, N233, IF(M234=".",".",IF(M234&lt;22.5,"N",IF(M234&lt;67.5,"NE",IF(M234&lt;112.5,"E",IF(M234&lt;157.5,"SE",IF(M234&lt;202.5,"S",IF(M234&lt;247.5,"SW",IF(M234&lt;292.5,"W",IF(M234&lt;337.5,"NW","N"))))))))))</f>
        <v>NW</v>
      </c>
      <c r="O234" t="str">
        <f t="shared" si="64"/>
        <v>.</v>
      </c>
      <c r="P234" t="str">
        <f t="shared" si="77"/>
        <v>.</v>
      </c>
      <c r="Q234" s="8">
        <f t="shared" si="75"/>
        <v>0</v>
      </c>
      <c r="R234" s="8">
        <f t="shared" si="76"/>
        <v>0</v>
      </c>
      <c r="S234" s="8">
        <v>0</v>
      </c>
      <c r="T234" s="8" t="s">
        <v>4</v>
      </c>
      <c r="U234" s="8" t="str">
        <f t="shared" si="74"/>
        <v>.</v>
      </c>
      <c r="V234" s="3" t="s">
        <v>8</v>
      </c>
      <c r="W234" s="3">
        <v>1.4</v>
      </c>
      <c r="X234" s="3" t="s">
        <v>36</v>
      </c>
      <c r="Y234" s="14">
        <v>2</v>
      </c>
      <c r="Z234" s="14">
        <v>1</v>
      </c>
      <c r="AA234" s="14">
        <v>0</v>
      </c>
      <c r="AB234" s="14">
        <f t="shared" si="78"/>
        <v>0</v>
      </c>
      <c r="AC234" s="3" t="s">
        <v>276</v>
      </c>
      <c r="AD234" s="9">
        <v>1</v>
      </c>
      <c r="AE234">
        <f t="shared" si="65"/>
        <v>0</v>
      </c>
      <c r="AF234">
        <f t="shared" si="66"/>
        <v>0</v>
      </c>
      <c r="AG234">
        <f t="shared" si="72"/>
        <v>1</v>
      </c>
      <c r="AH234">
        <f t="shared" si="67"/>
        <v>0</v>
      </c>
      <c r="AI234">
        <f t="shared" si="68"/>
        <v>-70.710678118654769</v>
      </c>
      <c r="AJ234">
        <f t="shared" si="69"/>
        <v>70.710678118654741</v>
      </c>
      <c r="AK234">
        <f t="shared" si="70"/>
        <v>0</v>
      </c>
      <c r="AL234" s="3">
        <v>100</v>
      </c>
      <c r="AM234" s="14">
        <f t="shared" si="71"/>
        <v>30.48</v>
      </c>
      <c r="AN234" s="3">
        <v>5.497787143782138</v>
      </c>
    </row>
    <row r="235" spans="1:40" ht="13.5" thickBot="1" x14ac:dyDescent="0.25">
      <c r="A235" s="5">
        <v>42570</v>
      </c>
      <c r="B235" s="3">
        <v>23</v>
      </c>
      <c r="C235" s="7" t="s">
        <v>359</v>
      </c>
      <c r="D235" s="6">
        <v>0.42499999999999999</v>
      </c>
      <c r="E235" s="13">
        <v>10</v>
      </c>
      <c r="F235" s="13">
        <f t="shared" si="61"/>
        <v>114.99999999999999</v>
      </c>
      <c r="G235" s="3" t="s">
        <v>4</v>
      </c>
      <c r="H235" s="3" t="s">
        <v>4</v>
      </c>
      <c r="I235" s="3">
        <v>29</v>
      </c>
      <c r="J235" t="str">
        <f t="shared" si="62"/>
        <v>.</v>
      </c>
      <c r="K235" t="str">
        <f t="shared" si="63"/>
        <v>.</v>
      </c>
      <c r="L235" t="str">
        <f t="shared" si="73"/>
        <v>.</v>
      </c>
      <c r="M235" s="3">
        <v>315</v>
      </c>
      <c r="N235" t="str">
        <f>IF(B235=B234, N234, IF(M235=".",".",IF(M235&lt;22.5,"N",IF(M235&lt;67.5,"NE",IF(M235&lt;112.5,"E",IF(M235&lt;157.5,"SE",IF(M235&lt;202.5,"S",IF(M235&lt;247.5,"SW",IF(M235&lt;292.5,"W",IF(M235&lt;337.5,"NW","N"))))))))))</f>
        <v>NW</v>
      </c>
      <c r="O235" t="str">
        <f t="shared" si="64"/>
        <v>.</v>
      </c>
      <c r="P235" t="str">
        <f t="shared" si="77"/>
        <v>.</v>
      </c>
      <c r="Q235" s="8">
        <f t="shared" si="75"/>
        <v>0</v>
      </c>
      <c r="R235" s="8">
        <f t="shared" si="76"/>
        <v>0</v>
      </c>
      <c r="S235" s="8">
        <v>0</v>
      </c>
      <c r="T235" s="8" t="s">
        <v>4</v>
      </c>
      <c r="U235" s="8" t="str">
        <f t="shared" si="74"/>
        <v>.</v>
      </c>
      <c r="V235" s="3" t="s">
        <v>8</v>
      </c>
      <c r="W235" s="3">
        <v>0</v>
      </c>
      <c r="X235" s="3" t="s">
        <v>17</v>
      </c>
      <c r="Y235" s="14">
        <v>2</v>
      </c>
      <c r="Z235" s="14">
        <v>1</v>
      </c>
      <c r="AA235" s="14">
        <v>0</v>
      </c>
      <c r="AB235" s="14">
        <f t="shared" si="78"/>
        <v>0</v>
      </c>
      <c r="AC235" s="3" t="s">
        <v>276</v>
      </c>
      <c r="AD235" s="9">
        <v>1</v>
      </c>
      <c r="AE235">
        <f t="shared" si="65"/>
        <v>0</v>
      </c>
      <c r="AF235">
        <f t="shared" si="66"/>
        <v>0</v>
      </c>
      <c r="AG235">
        <f t="shared" si="72"/>
        <v>1</v>
      </c>
      <c r="AH235">
        <f t="shared" si="67"/>
        <v>0</v>
      </c>
      <c r="AI235">
        <f t="shared" si="68"/>
        <v>-70.710678118654769</v>
      </c>
      <c r="AJ235">
        <f t="shared" si="69"/>
        <v>70.710678118654741</v>
      </c>
      <c r="AK235">
        <f t="shared" si="70"/>
        <v>0</v>
      </c>
      <c r="AL235" s="3">
        <v>100</v>
      </c>
      <c r="AM235" s="14">
        <f t="shared" si="71"/>
        <v>30.48</v>
      </c>
      <c r="AN235" s="3">
        <v>5.497787143782138</v>
      </c>
    </row>
    <row r="236" spans="1:40" ht="13.5" thickBot="1" x14ac:dyDescent="0.25">
      <c r="A236" s="5">
        <v>42570</v>
      </c>
      <c r="B236" s="3">
        <v>23</v>
      </c>
      <c r="C236" s="7" t="s">
        <v>359</v>
      </c>
      <c r="D236" s="6">
        <v>0.4680555555555555</v>
      </c>
      <c r="E236" s="13">
        <v>11</v>
      </c>
      <c r="F236" s="13">
        <f t="shared" si="61"/>
        <v>176.99999999999994</v>
      </c>
      <c r="G236" s="3" t="s">
        <v>4</v>
      </c>
      <c r="H236" s="3" t="s">
        <v>4</v>
      </c>
      <c r="I236" s="3">
        <v>30.7</v>
      </c>
      <c r="J236" t="str">
        <f t="shared" si="62"/>
        <v>.</v>
      </c>
      <c r="K236" t="str">
        <f t="shared" si="63"/>
        <v>.</v>
      </c>
      <c r="L236" t="str">
        <f t="shared" si="73"/>
        <v>.</v>
      </c>
      <c r="M236" s="3">
        <v>315</v>
      </c>
      <c r="N236" t="str">
        <f>IF(B236=B236, N235, IF(M236=".",".",IF(M236&lt;22.5,"N",IF(M236&lt;67.5,"NE",IF(M236&lt;112.5,"E",IF(M236&lt;157.5,"SE",IF(M236&lt;202.5,"S",IF(M236&lt;247.5,"SW",IF(M236&lt;292.5,"W",IF(M236&lt;337.5,"NW","N"))))))))))</f>
        <v>NW</v>
      </c>
      <c r="O236" t="str">
        <f t="shared" si="64"/>
        <v>.</v>
      </c>
      <c r="P236" t="str">
        <f t="shared" si="77"/>
        <v>.</v>
      </c>
      <c r="Q236" s="8">
        <f t="shared" si="75"/>
        <v>0</v>
      </c>
      <c r="R236" s="8">
        <f t="shared" si="76"/>
        <v>0</v>
      </c>
      <c r="S236" s="8">
        <v>0</v>
      </c>
      <c r="T236" s="8" t="s">
        <v>4</v>
      </c>
      <c r="U236" s="8" t="str">
        <f t="shared" si="74"/>
        <v>.</v>
      </c>
      <c r="V236" s="3" t="s">
        <v>8</v>
      </c>
      <c r="W236" s="3">
        <v>2.5</v>
      </c>
      <c r="X236" s="3" t="s">
        <v>6</v>
      </c>
      <c r="Y236" s="14">
        <v>2</v>
      </c>
      <c r="Z236" s="14">
        <v>1</v>
      </c>
      <c r="AA236" s="14">
        <v>0</v>
      </c>
      <c r="AB236" s="14">
        <f t="shared" si="78"/>
        <v>0</v>
      </c>
      <c r="AC236" s="3" t="s">
        <v>276</v>
      </c>
      <c r="AD236" s="9">
        <v>1</v>
      </c>
      <c r="AE236">
        <f t="shared" si="65"/>
        <v>0</v>
      </c>
      <c r="AF236">
        <f t="shared" si="66"/>
        <v>0</v>
      </c>
      <c r="AG236">
        <f t="shared" si="72"/>
        <v>1</v>
      </c>
      <c r="AH236">
        <f t="shared" si="67"/>
        <v>0</v>
      </c>
      <c r="AI236">
        <f t="shared" si="68"/>
        <v>-70.710678118654769</v>
      </c>
      <c r="AJ236">
        <f t="shared" si="69"/>
        <v>70.710678118654741</v>
      </c>
      <c r="AK236">
        <f t="shared" si="70"/>
        <v>0</v>
      </c>
      <c r="AL236" s="3">
        <v>100</v>
      </c>
      <c r="AM236" s="14">
        <f t="shared" si="71"/>
        <v>30.48</v>
      </c>
      <c r="AN236" s="3">
        <v>5.497787143782138</v>
      </c>
    </row>
    <row r="237" spans="1:40" ht="13.5" thickBot="1" x14ac:dyDescent="0.25">
      <c r="A237" s="5">
        <v>42570</v>
      </c>
      <c r="B237" s="3">
        <v>23</v>
      </c>
      <c r="C237" s="7" t="s">
        <v>359</v>
      </c>
      <c r="D237" s="6">
        <v>0.5083333333333333</v>
      </c>
      <c r="E237" s="13">
        <v>12</v>
      </c>
      <c r="F237" s="13">
        <f t="shared" si="61"/>
        <v>234.99999999999997</v>
      </c>
      <c r="G237" s="3" t="s">
        <v>4</v>
      </c>
      <c r="H237" s="3" t="s">
        <v>4</v>
      </c>
      <c r="I237" s="3">
        <v>32.200000000000003</v>
      </c>
      <c r="J237" t="str">
        <f t="shared" si="62"/>
        <v>.</v>
      </c>
      <c r="K237" t="str">
        <f t="shared" si="63"/>
        <v>.</v>
      </c>
      <c r="L237" t="str">
        <f t="shared" si="73"/>
        <v>.</v>
      </c>
      <c r="M237" s="3">
        <v>315</v>
      </c>
      <c r="N237" t="str">
        <f>IF(B237=B236, N236, IF(M237=".",".",IF(M237&lt;22.5,"N",IF(M237&lt;67.5,"NE",IF(M237&lt;112.5,"E",IF(M237&lt;157.5,"SE",IF(M237&lt;202.5,"S",IF(M237&lt;247.5,"SW",IF(M237&lt;292.5,"W",IF(M237&lt;337.5,"NW","N"))))))))))</f>
        <v>NW</v>
      </c>
      <c r="O237" t="str">
        <f t="shared" si="64"/>
        <v>.</v>
      </c>
      <c r="P237" t="str">
        <f t="shared" si="77"/>
        <v>.</v>
      </c>
      <c r="Q237" s="8">
        <f t="shared" si="75"/>
        <v>0</v>
      </c>
      <c r="R237" s="8">
        <f t="shared" si="76"/>
        <v>0</v>
      </c>
      <c r="S237" s="8">
        <v>1</v>
      </c>
      <c r="T237" s="8" t="s">
        <v>4</v>
      </c>
      <c r="U237" s="8" t="str">
        <f t="shared" si="74"/>
        <v>.</v>
      </c>
      <c r="V237" s="3" t="s">
        <v>8</v>
      </c>
      <c r="W237" s="3">
        <v>1.5</v>
      </c>
      <c r="X237" s="3" t="s">
        <v>9</v>
      </c>
      <c r="Y237" s="14">
        <v>2</v>
      </c>
      <c r="Z237" s="14">
        <v>1</v>
      </c>
      <c r="AA237" s="14">
        <v>0</v>
      </c>
      <c r="AB237" s="14">
        <f t="shared" si="78"/>
        <v>0</v>
      </c>
      <c r="AC237" s="3" t="s">
        <v>276</v>
      </c>
      <c r="AD237" s="9">
        <v>1</v>
      </c>
      <c r="AE237">
        <f t="shared" si="65"/>
        <v>0</v>
      </c>
      <c r="AF237">
        <f t="shared" si="66"/>
        <v>0</v>
      </c>
      <c r="AG237">
        <f t="shared" si="72"/>
        <v>1</v>
      </c>
      <c r="AH237">
        <f t="shared" si="67"/>
        <v>0</v>
      </c>
      <c r="AI237">
        <f t="shared" si="68"/>
        <v>-70.710678118654769</v>
      </c>
      <c r="AJ237">
        <f t="shared" si="69"/>
        <v>70.710678118654741</v>
      </c>
      <c r="AK237">
        <f t="shared" si="70"/>
        <v>0</v>
      </c>
      <c r="AL237" s="3">
        <v>100</v>
      </c>
      <c r="AM237" s="14">
        <f t="shared" si="71"/>
        <v>30.48</v>
      </c>
      <c r="AN237" s="3">
        <v>5.497787143782138</v>
      </c>
    </row>
    <row r="238" spans="1:40" ht="13.5" thickBot="1" x14ac:dyDescent="0.25">
      <c r="A238" s="5">
        <v>42570</v>
      </c>
      <c r="B238" s="3">
        <v>23</v>
      </c>
      <c r="C238" s="7" t="s">
        <v>359</v>
      </c>
      <c r="D238" s="6">
        <v>0.55069444444444449</v>
      </c>
      <c r="E238" s="13">
        <v>13</v>
      </c>
      <c r="F238" s="13">
        <f t="shared" si="61"/>
        <v>296.00000000000006</v>
      </c>
      <c r="G238" s="3">
        <v>49.4</v>
      </c>
      <c r="H238" s="3" t="s">
        <v>365</v>
      </c>
      <c r="I238" s="3">
        <v>32.200000000000003</v>
      </c>
      <c r="J238">
        <f t="shared" si="62"/>
        <v>1.4093248077525351</v>
      </c>
      <c r="K238">
        <f t="shared" si="63"/>
        <v>279.25163655269364</v>
      </c>
      <c r="L238">
        <f>K238-MOD(M237+180,360)</f>
        <v>144.25163655269364</v>
      </c>
      <c r="M238" s="3">
        <v>312</v>
      </c>
      <c r="N238" t="str">
        <f>IF(B238=B238, N237, IF(M238=".",".",IF(M238&lt;22.5,"N",IF(M238&lt;67.5,"NE",IF(M238&lt;112.5,"E",IF(M238&lt;157.5,"SE",IF(M238&lt;202.5,"S",IF(M238&lt;247.5,"SW",IF(M238&lt;292.5,"W",IF(M238&lt;337.5,"NW","N"))))))))))</f>
        <v>NW</v>
      </c>
      <c r="O238" t="str">
        <f t="shared" si="64"/>
        <v>W</v>
      </c>
      <c r="P238">
        <f t="shared" si="77"/>
        <v>7</v>
      </c>
      <c r="Q238" s="8">
        <f t="shared" si="75"/>
        <v>9.67481520759981</v>
      </c>
      <c r="R238" s="8">
        <f t="shared" si="76"/>
        <v>9.67481520759981</v>
      </c>
      <c r="S238" s="8">
        <v>1</v>
      </c>
      <c r="T238" s="8" t="s">
        <v>4</v>
      </c>
      <c r="U238" s="8" t="str">
        <f t="shared" si="74"/>
        <v>.</v>
      </c>
      <c r="V238" s="3" t="s">
        <v>6</v>
      </c>
      <c r="W238" s="3">
        <v>1.2</v>
      </c>
      <c r="X238" s="3" t="s">
        <v>13</v>
      </c>
      <c r="Y238" s="14">
        <v>2</v>
      </c>
      <c r="Z238" s="14">
        <v>1</v>
      </c>
      <c r="AA238" s="14">
        <v>0</v>
      </c>
      <c r="AB238" s="14">
        <f t="shared" si="78"/>
        <v>0</v>
      </c>
      <c r="AC238" s="3" t="s">
        <v>276</v>
      </c>
      <c r="AD238" s="9">
        <v>1</v>
      </c>
      <c r="AE238">
        <f t="shared" si="65"/>
        <v>1.5554273681019026</v>
      </c>
      <c r="AF238">
        <f t="shared" si="66"/>
        <v>1.5554273681019026</v>
      </c>
      <c r="AG238">
        <f t="shared" si="72"/>
        <v>1</v>
      </c>
      <c r="AH238">
        <f t="shared" si="67"/>
        <v>9.67481520759981</v>
      </c>
      <c r="AI238">
        <f t="shared" si="68"/>
        <v>-80.259641151558611</v>
      </c>
      <c r="AJ238">
        <f t="shared" si="69"/>
        <v>72.266105486756643</v>
      </c>
      <c r="AK238">
        <f t="shared" si="70"/>
        <v>-9.548963032903842</v>
      </c>
      <c r="AL238" s="3">
        <v>108</v>
      </c>
      <c r="AM238" s="14">
        <f t="shared" si="71"/>
        <v>32.918399999999998</v>
      </c>
      <c r="AN238" s="3">
        <v>5.4454272662223078</v>
      </c>
    </row>
    <row r="239" spans="1:40" ht="13.5" thickBot="1" x14ac:dyDescent="0.25">
      <c r="A239" s="5">
        <v>42570</v>
      </c>
      <c r="B239" s="3">
        <v>23</v>
      </c>
      <c r="C239" s="7" t="s">
        <v>359</v>
      </c>
      <c r="D239" s="6">
        <v>0.58958333333333335</v>
      </c>
      <c r="E239" s="13">
        <v>14</v>
      </c>
      <c r="F239" s="13">
        <f t="shared" si="61"/>
        <v>352</v>
      </c>
      <c r="G239" s="3">
        <v>46.7</v>
      </c>
      <c r="H239" s="3" t="s">
        <v>365</v>
      </c>
      <c r="I239" s="3">
        <v>31.3</v>
      </c>
      <c r="J239" t="str">
        <f t="shared" si="62"/>
        <v>.</v>
      </c>
      <c r="K239" t="str">
        <f t="shared" si="63"/>
        <v>.</v>
      </c>
      <c r="L239" t="str">
        <f t="shared" si="73"/>
        <v>.</v>
      </c>
      <c r="M239" s="3">
        <v>312</v>
      </c>
      <c r="N239" t="str">
        <f>IF(B239=B238, N238, IF(M239=".",".",IF(M239&lt;22.5,"N",IF(M239&lt;67.5,"NE",IF(M239&lt;112.5,"E",IF(M239&lt;157.5,"SE",IF(M239&lt;202.5,"S",IF(M239&lt;247.5,"SW",IF(M239&lt;292.5,"W",IF(M239&lt;337.5,"NW","N"))))))))))</f>
        <v>NW</v>
      </c>
      <c r="O239" t="str">
        <f t="shared" si="64"/>
        <v>.</v>
      </c>
      <c r="P239" t="str">
        <f t="shared" si="77"/>
        <v>.</v>
      </c>
      <c r="Q239" s="8">
        <f t="shared" si="75"/>
        <v>0</v>
      </c>
      <c r="R239" s="8">
        <f t="shared" si="76"/>
        <v>9.67481520759981</v>
      </c>
      <c r="S239" s="8">
        <v>1</v>
      </c>
      <c r="T239" s="8" t="s">
        <v>4</v>
      </c>
      <c r="U239" s="8" t="str">
        <f t="shared" si="74"/>
        <v>.</v>
      </c>
      <c r="V239" s="3" t="s">
        <v>6</v>
      </c>
      <c r="W239" s="3">
        <v>1.3</v>
      </c>
      <c r="X239" s="3" t="s">
        <v>10</v>
      </c>
      <c r="Y239" s="14">
        <v>0</v>
      </c>
      <c r="Z239" s="14">
        <v>0</v>
      </c>
      <c r="AA239" s="14">
        <v>1</v>
      </c>
      <c r="AB239" s="14">
        <f t="shared" si="78"/>
        <v>1</v>
      </c>
      <c r="AC239" s="3" t="s">
        <v>276</v>
      </c>
      <c r="AD239" s="9">
        <v>1</v>
      </c>
      <c r="AE239">
        <f t="shared" si="65"/>
        <v>0</v>
      </c>
      <c r="AF239">
        <f t="shared" si="66"/>
        <v>0</v>
      </c>
      <c r="AG239">
        <f t="shared" si="72"/>
        <v>1</v>
      </c>
      <c r="AH239">
        <f t="shared" si="67"/>
        <v>0</v>
      </c>
      <c r="AI239">
        <f t="shared" si="68"/>
        <v>-80.259641151558611</v>
      </c>
      <c r="AJ239">
        <f t="shared" si="69"/>
        <v>72.266105486756643</v>
      </c>
      <c r="AK239">
        <f t="shared" si="70"/>
        <v>0</v>
      </c>
      <c r="AL239" s="3">
        <v>108</v>
      </c>
      <c r="AM239" s="14">
        <f t="shared" si="71"/>
        <v>32.918399999999998</v>
      </c>
      <c r="AN239" s="3">
        <v>5.4454272662223078</v>
      </c>
    </row>
    <row r="240" spans="1:40" ht="13.5" thickBot="1" x14ac:dyDescent="0.25">
      <c r="A240" s="5">
        <v>42570</v>
      </c>
      <c r="B240" s="3">
        <v>23</v>
      </c>
      <c r="C240" s="7" t="s">
        <v>359</v>
      </c>
      <c r="D240" s="6">
        <v>0.63055555555555554</v>
      </c>
      <c r="E240" s="13">
        <v>15</v>
      </c>
      <c r="F240" s="13">
        <f t="shared" si="61"/>
        <v>410.99999999999994</v>
      </c>
      <c r="G240" s="3">
        <v>51.8</v>
      </c>
      <c r="H240" s="3" t="s">
        <v>365</v>
      </c>
      <c r="I240" s="3">
        <v>33.4</v>
      </c>
      <c r="J240" t="str">
        <f t="shared" si="62"/>
        <v>.</v>
      </c>
      <c r="K240" t="str">
        <f t="shared" si="63"/>
        <v>.</v>
      </c>
      <c r="L240" t="str">
        <f t="shared" si="73"/>
        <v>.</v>
      </c>
      <c r="M240" s="3">
        <v>312</v>
      </c>
      <c r="N240" t="str">
        <f>IF(B240=B240, N239, IF(M240=".",".",IF(M240&lt;22.5,"N",IF(M240&lt;67.5,"NE",IF(M240&lt;112.5,"E",IF(M240&lt;157.5,"SE",IF(M240&lt;202.5,"S",IF(M240&lt;247.5,"SW",IF(M240&lt;292.5,"W",IF(M240&lt;337.5,"NW","N"))))))))))</f>
        <v>NW</v>
      </c>
      <c r="O240" t="str">
        <f t="shared" si="64"/>
        <v>.</v>
      </c>
      <c r="P240" t="str">
        <f t="shared" si="77"/>
        <v>.</v>
      </c>
      <c r="Q240" s="8">
        <f t="shared" si="75"/>
        <v>0</v>
      </c>
      <c r="R240" s="8">
        <f t="shared" si="76"/>
        <v>9.67481520759981</v>
      </c>
      <c r="S240" s="8">
        <v>1</v>
      </c>
      <c r="T240" s="8" t="s">
        <v>4</v>
      </c>
      <c r="U240" s="8" t="str">
        <f t="shared" si="74"/>
        <v>.</v>
      </c>
      <c r="V240" s="3" t="s">
        <v>6</v>
      </c>
      <c r="W240" s="3">
        <v>0</v>
      </c>
      <c r="X240" s="3" t="s">
        <v>43</v>
      </c>
      <c r="Y240" s="14">
        <v>0</v>
      </c>
      <c r="Z240" s="14">
        <v>0</v>
      </c>
      <c r="AA240" s="14">
        <v>1</v>
      </c>
      <c r="AB240" s="14" t="str">
        <f t="shared" si="78"/>
        <v>.</v>
      </c>
      <c r="AC240" s="3" t="s">
        <v>276</v>
      </c>
      <c r="AD240" s="9">
        <v>1</v>
      </c>
      <c r="AE240">
        <f t="shared" si="65"/>
        <v>0</v>
      </c>
      <c r="AF240">
        <f t="shared" si="66"/>
        <v>0</v>
      </c>
      <c r="AG240">
        <f t="shared" si="72"/>
        <v>1</v>
      </c>
      <c r="AH240">
        <f t="shared" si="67"/>
        <v>0</v>
      </c>
      <c r="AI240">
        <f t="shared" si="68"/>
        <v>-80.259641151558611</v>
      </c>
      <c r="AJ240">
        <f t="shared" si="69"/>
        <v>72.266105486756643</v>
      </c>
      <c r="AK240">
        <f t="shared" si="70"/>
        <v>0</v>
      </c>
      <c r="AL240" s="3">
        <v>108</v>
      </c>
      <c r="AM240" s="14">
        <f t="shared" si="71"/>
        <v>32.918399999999998</v>
      </c>
      <c r="AN240" s="3">
        <v>5.4454272662223078</v>
      </c>
    </row>
    <row r="241" spans="1:40" ht="13.5" thickBot="1" x14ac:dyDescent="0.25">
      <c r="A241" s="5">
        <v>42570</v>
      </c>
      <c r="B241" s="3">
        <v>23</v>
      </c>
      <c r="C241" s="7" t="s">
        <v>359</v>
      </c>
      <c r="D241" s="6">
        <v>0.67083333333333339</v>
      </c>
      <c r="E241" s="13">
        <v>16</v>
      </c>
      <c r="F241" s="13">
        <f t="shared" si="61"/>
        <v>469.00000000000006</v>
      </c>
      <c r="G241" s="3">
        <v>48.2</v>
      </c>
      <c r="H241" s="3" t="s">
        <v>365</v>
      </c>
      <c r="I241" s="3">
        <v>32.700000000000003</v>
      </c>
      <c r="J241" t="str">
        <f t="shared" si="62"/>
        <v>.</v>
      </c>
      <c r="K241" t="str">
        <f t="shared" si="63"/>
        <v>.</v>
      </c>
      <c r="L241" t="str">
        <f t="shared" si="73"/>
        <v>.</v>
      </c>
      <c r="M241" s="3">
        <v>312</v>
      </c>
      <c r="N241" t="str">
        <f>IF(B241=B240, N240, IF(M241=".",".",IF(M241&lt;22.5,"N",IF(M241&lt;67.5,"NE",IF(M241&lt;112.5,"E",IF(M241&lt;157.5,"SE",IF(M241&lt;202.5,"S",IF(M241&lt;247.5,"SW",IF(M241&lt;292.5,"W",IF(M241&lt;337.5,"NW","N"))))))))))</f>
        <v>NW</v>
      </c>
      <c r="O241" t="str">
        <f t="shared" si="64"/>
        <v>.</v>
      </c>
      <c r="P241" t="str">
        <f t="shared" si="77"/>
        <v>.</v>
      </c>
      <c r="Q241" s="8">
        <f t="shared" si="75"/>
        <v>0</v>
      </c>
      <c r="R241" s="8">
        <f t="shared" si="76"/>
        <v>9.67481520759981</v>
      </c>
      <c r="S241" s="8">
        <v>1</v>
      </c>
      <c r="T241" s="8" t="s">
        <v>4</v>
      </c>
      <c r="U241" s="8" t="str">
        <f t="shared" si="74"/>
        <v>.</v>
      </c>
      <c r="V241" s="3" t="s">
        <v>6</v>
      </c>
      <c r="W241" s="3">
        <v>2.7</v>
      </c>
      <c r="X241" s="3" t="s">
        <v>43</v>
      </c>
      <c r="Y241" s="14">
        <v>0</v>
      </c>
      <c r="Z241" s="14">
        <v>0</v>
      </c>
      <c r="AA241" s="14">
        <v>1</v>
      </c>
      <c r="AB241" s="14" t="str">
        <f t="shared" si="78"/>
        <v>.</v>
      </c>
      <c r="AC241" s="3" t="s">
        <v>276</v>
      </c>
      <c r="AD241" s="9">
        <v>1</v>
      </c>
      <c r="AE241">
        <f t="shared" si="65"/>
        <v>0</v>
      </c>
      <c r="AF241">
        <f t="shared" si="66"/>
        <v>0</v>
      </c>
      <c r="AG241">
        <f t="shared" si="72"/>
        <v>1</v>
      </c>
      <c r="AH241">
        <f t="shared" si="67"/>
        <v>0</v>
      </c>
      <c r="AI241">
        <f t="shared" si="68"/>
        <v>-80.259641151558611</v>
      </c>
      <c r="AJ241">
        <f t="shared" si="69"/>
        <v>72.266105486756643</v>
      </c>
      <c r="AK241">
        <f t="shared" si="70"/>
        <v>0</v>
      </c>
      <c r="AL241" s="3">
        <v>108</v>
      </c>
      <c r="AM241" s="14">
        <f t="shared" si="71"/>
        <v>32.918399999999998</v>
      </c>
      <c r="AN241" s="3">
        <v>5.4454272662223078</v>
      </c>
    </row>
    <row r="242" spans="1:40" ht="13.5" thickBot="1" x14ac:dyDescent="0.25">
      <c r="A242" s="5">
        <v>42570</v>
      </c>
      <c r="B242" s="3">
        <v>23</v>
      </c>
      <c r="C242" s="7" t="s">
        <v>359</v>
      </c>
      <c r="D242" s="6">
        <v>0.71388888888888891</v>
      </c>
      <c r="E242" s="13">
        <v>17</v>
      </c>
      <c r="F242" s="13">
        <f t="shared" si="61"/>
        <v>531</v>
      </c>
      <c r="G242" s="3">
        <v>42.2</v>
      </c>
      <c r="H242" s="3" t="s">
        <v>365</v>
      </c>
      <c r="I242" s="3">
        <v>31.9</v>
      </c>
      <c r="J242" t="str">
        <f t="shared" si="62"/>
        <v>.</v>
      </c>
      <c r="K242" t="str">
        <f t="shared" si="63"/>
        <v>.</v>
      </c>
      <c r="L242" t="str">
        <f t="shared" si="73"/>
        <v>.</v>
      </c>
      <c r="M242" s="3">
        <v>312</v>
      </c>
      <c r="N242" t="str">
        <f>IF(B242=B241, N241, IF(M242=".",".",IF(M242&lt;22.5,"N",IF(M242&lt;67.5,"NE",IF(M242&lt;112.5,"E",IF(M242&lt;157.5,"SE",IF(M242&lt;202.5,"S",IF(M242&lt;247.5,"SW",IF(M242&lt;292.5,"W",IF(M242&lt;337.5,"NW","N"))))))))))</f>
        <v>NW</v>
      </c>
      <c r="O242" t="str">
        <f t="shared" si="64"/>
        <v>.</v>
      </c>
      <c r="P242" t="str">
        <f t="shared" si="77"/>
        <v>.</v>
      </c>
      <c r="Q242" s="8">
        <f t="shared" si="75"/>
        <v>0</v>
      </c>
      <c r="R242" s="8">
        <f t="shared" si="76"/>
        <v>9.67481520759981</v>
      </c>
      <c r="S242" s="8">
        <v>1</v>
      </c>
      <c r="T242" s="8" t="s">
        <v>4</v>
      </c>
      <c r="U242" s="8" t="str">
        <f t="shared" si="74"/>
        <v>.</v>
      </c>
      <c r="V242" s="3" t="s">
        <v>6</v>
      </c>
      <c r="W242" s="3">
        <v>0</v>
      </c>
      <c r="X242" s="3" t="s">
        <v>43</v>
      </c>
      <c r="Y242" s="14">
        <v>0</v>
      </c>
      <c r="Z242" s="14">
        <v>0</v>
      </c>
      <c r="AA242" s="14">
        <v>1</v>
      </c>
      <c r="AB242" s="14" t="str">
        <f t="shared" si="78"/>
        <v>.</v>
      </c>
      <c r="AC242" s="3" t="s">
        <v>276</v>
      </c>
      <c r="AD242" s="9">
        <v>1</v>
      </c>
      <c r="AE242">
        <f t="shared" si="65"/>
        <v>0</v>
      </c>
      <c r="AF242">
        <f t="shared" si="66"/>
        <v>0</v>
      </c>
      <c r="AG242">
        <f t="shared" si="72"/>
        <v>1</v>
      </c>
      <c r="AH242">
        <f t="shared" si="67"/>
        <v>0</v>
      </c>
      <c r="AI242">
        <f t="shared" si="68"/>
        <v>-80.259641151558611</v>
      </c>
      <c r="AJ242">
        <f t="shared" si="69"/>
        <v>72.266105486756643</v>
      </c>
      <c r="AK242">
        <f t="shared" si="70"/>
        <v>0</v>
      </c>
      <c r="AL242" s="3">
        <v>108</v>
      </c>
      <c r="AM242" s="14">
        <f t="shared" si="71"/>
        <v>32.918399999999998</v>
      </c>
      <c r="AN242" s="3">
        <v>5.4454272662223078</v>
      </c>
    </row>
    <row r="243" spans="1:40" ht="13.5" thickBot="1" x14ac:dyDescent="0.25">
      <c r="A243" s="5">
        <v>42570</v>
      </c>
      <c r="B243" s="3">
        <v>23</v>
      </c>
      <c r="C243" s="7" t="s">
        <v>359</v>
      </c>
      <c r="D243" s="6">
        <v>0.75277777777777777</v>
      </c>
      <c r="E243" s="13">
        <v>18</v>
      </c>
      <c r="F243" s="13">
        <f t="shared" si="61"/>
        <v>587</v>
      </c>
      <c r="G243" s="3">
        <v>29.1</v>
      </c>
      <c r="H243" s="3" t="s">
        <v>365</v>
      </c>
      <c r="I243" s="3">
        <v>32.299999999999997</v>
      </c>
      <c r="J243" t="str">
        <f t="shared" si="62"/>
        <v>.</v>
      </c>
      <c r="K243" t="str">
        <f t="shared" si="63"/>
        <v>.</v>
      </c>
      <c r="L243" t="str">
        <f t="shared" si="73"/>
        <v>.</v>
      </c>
      <c r="M243" s="3">
        <v>312</v>
      </c>
      <c r="N243" t="str">
        <f>IF(B243=B243, N242, IF(M243=".",".",IF(M243&lt;22.5,"N",IF(M243&lt;67.5,"NE",IF(M243&lt;112.5,"E",IF(M243&lt;157.5,"SE",IF(M243&lt;202.5,"S",IF(M243&lt;247.5,"SW",IF(M243&lt;292.5,"W",IF(M243&lt;337.5,"NW","N"))))))))))</f>
        <v>NW</v>
      </c>
      <c r="O243" t="str">
        <f t="shared" si="64"/>
        <v>.</v>
      </c>
      <c r="P243" t="str">
        <f t="shared" si="77"/>
        <v>.</v>
      </c>
      <c r="Q243" s="8">
        <f t="shared" si="75"/>
        <v>0</v>
      </c>
      <c r="R243" s="8">
        <f t="shared" si="76"/>
        <v>9.67481520759981</v>
      </c>
      <c r="S243" s="8">
        <v>1</v>
      </c>
      <c r="T243" s="8">
        <f>SQRT((AJ243-AJ233)^2+(AI243-AI233)^2)</f>
        <v>9.67481520759981</v>
      </c>
      <c r="U243" s="8">
        <f t="shared" si="74"/>
        <v>1</v>
      </c>
      <c r="V243" s="3" t="s">
        <v>6</v>
      </c>
      <c r="W243" s="3">
        <v>1.9</v>
      </c>
      <c r="X243" s="3" t="s">
        <v>43</v>
      </c>
      <c r="Y243" s="14">
        <v>0</v>
      </c>
      <c r="Z243" s="14">
        <v>0</v>
      </c>
      <c r="AA243" s="14">
        <v>1</v>
      </c>
      <c r="AB243" s="14" t="str">
        <f t="shared" si="78"/>
        <v>.</v>
      </c>
      <c r="AC243" s="3" t="s">
        <v>276</v>
      </c>
      <c r="AD243" s="9">
        <v>1</v>
      </c>
      <c r="AE243">
        <f t="shared" si="65"/>
        <v>0</v>
      </c>
      <c r="AF243">
        <f t="shared" si="66"/>
        <v>0</v>
      </c>
      <c r="AG243">
        <f t="shared" si="72"/>
        <v>1</v>
      </c>
      <c r="AH243">
        <f t="shared" si="67"/>
        <v>0</v>
      </c>
      <c r="AI243">
        <f t="shared" si="68"/>
        <v>-80.259641151558611</v>
      </c>
      <c r="AJ243">
        <f t="shared" si="69"/>
        <v>72.266105486756643</v>
      </c>
      <c r="AK243">
        <f t="shared" si="70"/>
        <v>0</v>
      </c>
      <c r="AL243" s="3">
        <v>108</v>
      </c>
      <c r="AM243" s="14">
        <f t="shared" si="71"/>
        <v>32.918399999999998</v>
      </c>
      <c r="AN243" s="3">
        <v>5.4454272662223078</v>
      </c>
    </row>
    <row r="244" spans="1:40" ht="13.5" thickBot="1" x14ac:dyDescent="0.25">
      <c r="A244" s="5">
        <v>42570</v>
      </c>
      <c r="B244" s="3">
        <v>24</v>
      </c>
      <c r="C244" s="7" t="s">
        <v>359</v>
      </c>
      <c r="D244" s="6">
        <v>0.3347222222222222</v>
      </c>
      <c r="E244" s="13">
        <v>8</v>
      </c>
      <c r="F244" s="13">
        <f t="shared" si="61"/>
        <v>0</v>
      </c>
      <c r="G244" s="3" t="s">
        <v>4</v>
      </c>
      <c r="H244" s="3" t="s">
        <v>4</v>
      </c>
      <c r="I244" s="3">
        <v>21.6</v>
      </c>
      <c r="J244" t="str">
        <f t="shared" si="62"/>
        <v>.</v>
      </c>
      <c r="K244" t="str">
        <f t="shared" si="63"/>
        <v>.</v>
      </c>
      <c r="L244" t="str">
        <f t="shared" si="73"/>
        <v>.</v>
      </c>
      <c r="M244" s="3">
        <v>225</v>
      </c>
      <c r="N244" t="str">
        <f>IF(B244=B243, N243, IF(M244=".",".",IF(M244&lt;22.5,"N",IF(M244&lt;67.5,"NE",IF(M244&lt;112.5,"E",IF(M244&lt;157.5,"SE",IF(M244&lt;202.5,"S",IF(M244&lt;247.5,"SW",IF(M244&lt;292.5,"W",IF(M244&lt;337.5,"NW","N"))))))))))</f>
        <v>SW</v>
      </c>
      <c r="O244" t="str">
        <f t="shared" si="64"/>
        <v>.</v>
      </c>
      <c r="P244" t="str">
        <f t="shared" si="77"/>
        <v>.</v>
      </c>
      <c r="Q244" s="8">
        <f t="shared" si="75"/>
        <v>0</v>
      </c>
      <c r="R244" s="8">
        <f t="shared" si="76"/>
        <v>0</v>
      </c>
      <c r="S244" s="8">
        <v>0</v>
      </c>
      <c r="T244" s="8" t="s">
        <v>4</v>
      </c>
      <c r="U244" s="8" t="str">
        <f t="shared" si="74"/>
        <v>.</v>
      </c>
      <c r="V244" s="3" t="s">
        <v>8</v>
      </c>
      <c r="W244" s="3">
        <v>2.5</v>
      </c>
      <c r="X244" s="3" t="s">
        <v>4</v>
      </c>
      <c r="Y244" s="14">
        <v>2</v>
      </c>
      <c r="Z244" s="14">
        <v>1</v>
      </c>
      <c r="AA244" s="14">
        <v>0</v>
      </c>
      <c r="AB244" s="14">
        <f t="shared" si="78"/>
        <v>0</v>
      </c>
      <c r="AC244" s="3" t="s">
        <v>277</v>
      </c>
      <c r="AD244" s="9">
        <v>1</v>
      </c>
      <c r="AE244" t="str">
        <f t="shared" si="65"/>
        <v>.</v>
      </c>
      <c r="AF244" t="str">
        <f t="shared" si="66"/>
        <v>.</v>
      </c>
      <c r="AG244" t="str">
        <f t="shared" si="72"/>
        <v>.</v>
      </c>
      <c r="AH244" t="str">
        <f t="shared" si="67"/>
        <v>.</v>
      </c>
      <c r="AI244">
        <f t="shared" si="68"/>
        <v>-70.710678118654741</v>
      </c>
      <c r="AJ244">
        <f t="shared" si="69"/>
        <v>-70.710678118654769</v>
      </c>
      <c r="AK244" t="str">
        <f t="shared" si="70"/>
        <v>.</v>
      </c>
      <c r="AL244" s="3">
        <v>100</v>
      </c>
      <c r="AM244" s="14">
        <f t="shared" si="71"/>
        <v>30.48</v>
      </c>
      <c r="AN244" s="3">
        <v>3.9269908169872414</v>
      </c>
    </row>
    <row r="245" spans="1:40" ht="13.5" thickBot="1" x14ac:dyDescent="0.25">
      <c r="A245" s="5">
        <v>42570</v>
      </c>
      <c r="B245" s="3">
        <v>24</v>
      </c>
      <c r="C245" s="7" t="s">
        <v>359</v>
      </c>
      <c r="D245" s="6">
        <v>0.37222222222222223</v>
      </c>
      <c r="E245" s="13">
        <v>9</v>
      </c>
      <c r="F245" s="13">
        <f t="shared" si="61"/>
        <v>54.00000000000005</v>
      </c>
      <c r="G245" s="3" t="s">
        <v>4</v>
      </c>
      <c r="H245" s="3" t="s">
        <v>4</v>
      </c>
      <c r="I245" s="3">
        <v>25.6</v>
      </c>
      <c r="J245" t="str">
        <f t="shared" si="62"/>
        <v>.</v>
      </c>
      <c r="K245" t="str">
        <f t="shared" si="63"/>
        <v>.</v>
      </c>
      <c r="L245" t="str">
        <f t="shared" si="73"/>
        <v>.</v>
      </c>
      <c r="M245" s="3">
        <v>225</v>
      </c>
      <c r="N245" t="str">
        <f>IF(B245=B245, N244, IF(M245=".",".",IF(M245&lt;22.5,"N",IF(M245&lt;67.5,"NE",IF(M245&lt;112.5,"E",IF(M245&lt;157.5,"SE",IF(M245&lt;202.5,"S",IF(M245&lt;247.5,"SW",IF(M245&lt;292.5,"W",IF(M245&lt;337.5,"NW","N"))))))))))</f>
        <v>SW</v>
      </c>
      <c r="O245" t="str">
        <f t="shared" si="64"/>
        <v>.</v>
      </c>
      <c r="P245" t="str">
        <f t="shared" si="77"/>
        <v>.</v>
      </c>
      <c r="Q245" s="8">
        <f t="shared" si="75"/>
        <v>0</v>
      </c>
      <c r="R245" s="8">
        <f t="shared" si="76"/>
        <v>0</v>
      </c>
      <c r="S245" s="8">
        <v>0</v>
      </c>
      <c r="T245" s="8" t="s">
        <v>4</v>
      </c>
      <c r="U245" s="8" t="str">
        <f t="shared" si="74"/>
        <v>.</v>
      </c>
      <c r="V245" s="3" t="s">
        <v>8</v>
      </c>
      <c r="W245" s="3">
        <v>0.9</v>
      </c>
      <c r="X245" s="3" t="s">
        <v>30</v>
      </c>
      <c r="Y245" s="14">
        <v>2</v>
      </c>
      <c r="Z245" s="14">
        <v>1</v>
      </c>
      <c r="AA245" s="14">
        <v>0</v>
      </c>
      <c r="AB245" s="14">
        <f t="shared" si="78"/>
        <v>0</v>
      </c>
      <c r="AC245" s="3" t="s">
        <v>277</v>
      </c>
      <c r="AD245" s="9">
        <v>1</v>
      </c>
      <c r="AE245">
        <f t="shared" si="65"/>
        <v>0</v>
      </c>
      <c r="AF245">
        <f t="shared" si="66"/>
        <v>0</v>
      </c>
      <c r="AG245">
        <f t="shared" si="72"/>
        <v>1</v>
      </c>
      <c r="AH245">
        <f t="shared" si="67"/>
        <v>0</v>
      </c>
      <c r="AI245">
        <f t="shared" si="68"/>
        <v>-70.710678118654741</v>
      </c>
      <c r="AJ245">
        <f t="shared" si="69"/>
        <v>-70.710678118654769</v>
      </c>
      <c r="AK245">
        <f t="shared" si="70"/>
        <v>0</v>
      </c>
      <c r="AL245" s="3">
        <v>100</v>
      </c>
      <c r="AM245" s="14">
        <f t="shared" si="71"/>
        <v>30.48</v>
      </c>
      <c r="AN245" s="3">
        <v>3.9269908169872414</v>
      </c>
    </row>
    <row r="246" spans="1:40" ht="13.5" thickBot="1" x14ac:dyDescent="0.25">
      <c r="A246" s="5">
        <v>42570</v>
      </c>
      <c r="B246" s="3">
        <v>24</v>
      </c>
      <c r="C246" s="7" t="s">
        <v>359</v>
      </c>
      <c r="D246" s="6">
        <v>0.41319444444444442</v>
      </c>
      <c r="E246" s="13">
        <v>10</v>
      </c>
      <c r="F246" s="13">
        <f t="shared" si="61"/>
        <v>113</v>
      </c>
      <c r="G246" s="3" t="s">
        <v>4</v>
      </c>
      <c r="H246" s="3" t="s">
        <v>4</v>
      </c>
      <c r="I246" s="3">
        <v>24.9</v>
      </c>
      <c r="J246" t="str">
        <f t="shared" si="62"/>
        <v>.</v>
      </c>
      <c r="K246" t="str">
        <f t="shared" si="63"/>
        <v>.</v>
      </c>
      <c r="L246" t="str">
        <f t="shared" si="73"/>
        <v>.</v>
      </c>
      <c r="M246" s="3">
        <v>225</v>
      </c>
      <c r="N246" t="str">
        <f>IF(B246=B245, N245, IF(M246=".",".",IF(M246&lt;22.5,"N",IF(M246&lt;67.5,"NE",IF(M246&lt;112.5,"E",IF(M246&lt;157.5,"SE",IF(M246&lt;202.5,"S",IF(M246&lt;247.5,"SW",IF(M246&lt;292.5,"W",IF(M246&lt;337.5,"NW","N"))))))))))</f>
        <v>SW</v>
      </c>
      <c r="O246" t="str">
        <f t="shared" si="64"/>
        <v>.</v>
      </c>
      <c r="P246" t="str">
        <f t="shared" si="77"/>
        <v>.</v>
      </c>
      <c r="Q246" s="8">
        <f t="shared" si="75"/>
        <v>0</v>
      </c>
      <c r="R246" s="8">
        <f t="shared" si="76"/>
        <v>0</v>
      </c>
      <c r="S246" s="8">
        <v>0</v>
      </c>
      <c r="T246" s="8" t="s">
        <v>4</v>
      </c>
      <c r="U246" s="8" t="str">
        <f t="shared" si="74"/>
        <v>.</v>
      </c>
      <c r="V246" s="3" t="s">
        <v>8</v>
      </c>
      <c r="W246" s="3">
        <v>3.4</v>
      </c>
      <c r="X246" s="3" t="s">
        <v>19</v>
      </c>
      <c r="Y246" s="14">
        <v>2</v>
      </c>
      <c r="Z246" s="14">
        <v>1</v>
      </c>
      <c r="AA246" s="14">
        <v>0</v>
      </c>
      <c r="AB246" s="14">
        <f t="shared" si="78"/>
        <v>0</v>
      </c>
      <c r="AC246" s="3" t="s">
        <v>277</v>
      </c>
      <c r="AD246" s="9">
        <v>1</v>
      </c>
      <c r="AE246">
        <f t="shared" si="65"/>
        <v>0</v>
      </c>
      <c r="AF246">
        <f t="shared" si="66"/>
        <v>0</v>
      </c>
      <c r="AG246">
        <f t="shared" si="72"/>
        <v>1</v>
      </c>
      <c r="AH246">
        <f t="shared" si="67"/>
        <v>0</v>
      </c>
      <c r="AI246">
        <f t="shared" si="68"/>
        <v>-70.710678118654741</v>
      </c>
      <c r="AJ246">
        <f t="shared" si="69"/>
        <v>-70.710678118654769</v>
      </c>
      <c r="AK246">
        <f t="shared" si="70"/>
        <v>0</v>
      </c>
      <c r="AL246" s="3">
        <v>100</v>
      </c>
      <c r="AM246" s="14">
        <f t="shared" si="71"/>
        <v>30.48</v>
      </c>
      <c r="AN246" s="3">
        <v>3.9269908169872414</v>
      </c>
    </row>
    <row r="247" spans="1:40" ht="13.5" thickBot="1" x14ac:dyDescent="0.25">
      <c r="A247" s="5">
        <v>42570</v>
      </c>
      <c r="B247" s="3">
        <v>24</v>
      </c>
      <c r="C247" s="7" t="s">
        <v>359</v>
      </c>
      <c r="D247" s="6">
        <v>0.45624999999999999</v>
      </c>
      <c r="E247" s="13">
        <v>11</v>
      </c>
      <c r="F247" s="13">
        <f t="shared" si="61"/>
        <v>175.00000000000003</v>
      </c>
      <c r="G247" s="3" t="s">
        <v>4</v>
      </c>
      <c r="H247" s="3" t="s">
        <v>4</v>
      </c>
      <c r="I247" s="3">
        <v>28.2</v>
      </c>
      <c r="J247" t="str">
        <f t="shared" si="62"/>
        <v>.</v>
      </c>
      <c r="K247" t="str">
        <f t="shared" si="63"/>
        <v>.</v>
      </c>
      <c r="L247" t="str">
        <f t="shared" si="73"/>
        <v>.</v>
      </c>
      <c r="M247" s="3">
        <v>225</v>
      </c>
      <c r="N247" t="str">
        <f>IF(B247=B247, N246, IF(M247=".",".",IF(M247&lt;22.5,"N",IF(M247&lt;67.5,"NE",IF(M247&lt;112.5,"E",IF(M247&lt;157.5,"SE",IF(M247&lt;202.5,"S",IF(M247&lt;247.5,"SW",IF(M247&lt;292.5,"W",IF(M247&lt;337.5,"NW","N"))))))))))</f>
        <v>SW</v>
      </c>
      <c r="O247" t="str">
        <f t="shared" si="64"/>
        <v>.</v>
      </c>
      <c r="P247" t="str">
        <f t="shared" si="77"/>
        <v>.</v>
      </c>
      <c r="Q247" s="8">
        <f t="shared" si="75"/>
        <v>0</v>
      </c>
      <c r="R247" s="8">
        <f t="shared" si="76"/>
        <v>0</v>
      </c>
      <c r="S247" s="8">
        <v>0</v>
      </c>
      <c r="T247" s="8" t="s">
        <v>4</v>
      </c>
      <c r="U247" s="8" t="str">
        <f t="shared" si="74"/>
        <v>.</v>
      </c>
      <c r="V247" s="3" t="s">
        <v>6</v>
      </c>
      <c r="W247" s="3">
        <v>0.4</v>
      </c>
      <c r="X247" s="3" t="s">
        <v>4</v>
      </c>
      <c r="Y247" s="14">
        <v>2</v>
      </c>
      <c r="Z247" s="14">
        <v>1</v>
      </c>
      <c r="AA247" s="14">
        <v>0</v>
      </c>
      <c r="AB247" s="14">
        <f t="shared" si="78"/>
        <v>0</v>
      </c>
      <c r="AC247" s="3" t="s">
        <v>277</v>
      </c>
      <c r="AD247" s="9">
        <v>1</v>
      </c>
      <c r="AE247">
        <f t="shared" si="65"/>
        <v>0</v>
      </c>
      <c r="AF247">
        <f t="shared" si="66"/>
        <v>0</v>
      </c>
      <c r="AG247">
        <f t="shared" si="72"/>
        <v>1</v>
      </c>
      <c r="AH247">
        <f t="shared" si="67"/>
        <v>0</v>
      </c>
      <c r="AI247">
        <f t="shared" si="68"/>
        <v>-70.710678118654741</v>
      </c>
      <c r="AJ247">
        <f t="shared" si="69"/>
        <v>-70.710678118654769</v>
      </c>
      <c r="AK247">
        <f t="shared" si="70"/>
        <v>0</v>
      </c>
      <c r="AL247" s="3">
        <v>100</v>
      </c>
      <c r="AM247" s="14">
        <f t="shared" si="71"/>
        <v>30.48</v>
      </c>
      <c r="AN247" s="3">
        <v>3.9269908169872414</v>
      </c>
    </row>
    <row r="248" spans="1:40" ht="13.5" thickBot="1" x14ac:dyDescent="0.25">
      <c r="A248" s="5">
        <v>42570</v>
      </c>
      <c r="B248" s="3">
        <v>24</v>
      </c>
      <c r="C248" s="7" t="s">
        <v>359</v>
      </c>
      <c r="D248" s="6">
        <v>0.49861111111111112</v>
      </c>
      <c r="E248" s="13">
        <v>12</v>
      </c>
      <c r="F248" s="13">
        <f t="shared" si="61"/>
        <v>236.00000000000006</v>
      </c>
      <c r="G248" s="3" t="s">
        <v>4</v>
      </c>
      <c r="H248" s="3" t="s">
        <v>4</v>
      </c>
      <c r="I248" s="3">
        <v>28.6</v>
      </c>
      <c r="J248" t="str">
        <f t="shared" si="62"/>
        <v>.</v>
      </c>
      <c r="K248" t="str">
        <f t="shared" si="63"/>
        <v>.</v>
      </c>
      <c r="L248" t="str">
        <f t="shared" si="73"/>
        <v>.</v>
      </c>
      <c r="M248" s="3">
        <v>225</v>
      </c>
      <c r="N248" t="str">
        <f>IF(B248=B247, N247, IF(M248=".",".",IF(M248&lt;22.5,"N",IF(M248&lt;67.5,"NE",IF(M248&lt;112.5,"E",IF(M248&lt;157.5,"SE",IF(M248&lt;202.5,"S",IF(M248&lt;247.5,"SW",IF(M248&lt;292.5,"W",IF(M248&lt;337.5,"NW","N"))))))))))</f>
        <v>SW</v>
      </c>
      <c r="O248" t="str">
        <f t="shared" si="64"/>
        <v>.</v>
      </c>
      <c r="P248" t="str">
        <f t="shared" si="77"/>
        <v>.</v>
      </c>
      <c r="Q248" s="8">
        <f t="shared" si="75"/>
        <v>0</v>
      </c>
      <c r="R248" s="8">
        <f t="shared" si="76"/>
        <v>0</v>
      </c>
      <c r="S248" s="8">
        <v>0</v>
      </c>
      <c r="T248" s="8" t="s">
        <v>4</v>
      </c>
      <c r="U248" s="8" t="str">
        <f t="shared" si="74"/>
        <v>.</v>
      </c>
      <c r="V248" s="3" t="s">
        <v>8</v>
      </c>
      <c r="W248" s="3">
        <v>2.6</v>
      </c>
      <c r="X248" s="3" t="s">
        <v>4</v>
      </c>
      <c r="Y248" s="14">
        <v>2</v>
      </c>
      <c r="Z248" s="14">
        <v>1</v>
      </c>
      <c r="AA248" s="14">
        <v>0</v>
      </c>
      <c r="AB248" s="14">
        <f t="shared" si="78"/>
        <v>0</v>
      </c>
      <c r="AC248" s="3" t="s">
        <v>277</v>
      </c>
      <c r="AD248" s="9">
        <v>1</v>
      </c>
      <c r="AE248">
        <f t="shared" si="65"/>
        <v>0</v>
      </c>
      <c r="AF248">
        <f t="shared" si="66"/>
        <v>0</v>
      </c>
      <c r="AG248">
        <f t="shared" si="72"/>
        <v>1</v>
      </c>
      <c r="AH248">
        <f t="shared" si="67"/>
        <v>0</v>
      </c>
      <c r="AI248">
        <f t="shared" si="68"/>
        <v>-70.710678118654741</v>
      </c>
      <c r="AJ248">
        <f t="shared" si="69"/>
        <v>-70.710678118654769</v>
      </c>
      <c r="AK248">
        <f t="shared" si="70"/>
        <v>0</v>
      </c>
      <c r="AL248" s="3">
        <v>100</v>
      </c>
      <c r="AM248" s="14">
        <f t="shared" si="71"/>
        <v>30.48</v>
      </c>
      <c r="AN248" s="3">
        <v>3.9269908169872414</v>
      </c>
    </row>
    <row r="249" spans="1:40" ht="13.5" thickBot="1" x14ac:dyDescent="0.25">
      <c r="A249" s="5">
        <v>42570</v>
      </c>
      <c r="B249" s="3">
        <v>24</v>
      </c>
      <c r="C249" s="7" t="s">
        <v>359</v>
      </c>
      <c r="D249" s="6">
        <v>0.54166666666666663</v>
      </c>
      <c r="E249" s="13">
        <v>13</v>
      </c>
      <c r="F249" s="13">
        <f t="shared" si="61"/>
        <v>298</v>
      </c>
      <c r="G249" s="3" t="s">
        <v>4</v>
      </c>
      <c r="H249" s="3" t="s">
        <v>4</v>
      </c>
      <c r="I249" s="3">
        <v>30</v>
      </c>
      <c r="J249" t="str">
        <f t="shared" si="62"/>
        <v>.</v>
      </c>
      <c r="K249" t="str">
        <f t="shared" si="63"/>
        <v>.</v>
      </c>
      <c r="L249" t="str">
        <f t="shared" si="73"/>
        <v>.</v>
      </c>
      <c r="M249" s="3">
        <v>225</v>
      </c>
      <c r="N249" t="str">
        <f>IF(B249=B249, N248, IF(M249=".",".",IF(M249&lt;22.5,"N",IF(M249&lt;67.5,"NE",IF(M249&lt;112.5,"E",IF(M249&lt;157.5,"SE",IF(M249&lt;202.5,"S",IF(M249&lt;247.5,"SW",IF(M249&lt;292.5,"W",IF(M249&lt;337.5,"NW","N"))))))))))</f>
        <v>SW</v>
      </c>
      <c r="O249" t="str">
        <f t="shared" si="64"/>
        <v>.</v>
      </c>
      <c r="P249" t="str">
        <f t="shared" si="77"/>
        <v>.</v>
      </c>
      <c r="Q249" s="8">
        <f t="shared" si="75"/>
        <v>0</v>
      </c>
      <c r="R249" s="8">
        <f t="shared" si="76"/>
        <v>0</v>
      </c>
      <c r="S249" s="8">
        <v>0</v>
      </c>
      <c r="T249" s="8" t="s">
        <v>4</v>
      </c>
      <c r="U249" s="8" t="str">
        <f t="shared" si="74"/>
        <v>.</v>
      </c>
      <c r="V249" s="3" t="s">
        <v>8</v>
      </c>
      <c r="W249" s="3">
        <v>0</v>
      </c>
      <c r="X249" s="3" t="s">
        <v>4</v>
      </c>
      <c r="Y249" s="14">
        <v>2</v>
      </c>
      <c r="Z249" s="14">
        <v>1</v>
      </c>
      <c r="AA249" s="14">
        <v>0</v>
      </c>
      <c r="AB249" s="14">
        <f t="shared" si="78"/>
        <v>0</v>
      </c>
      <c r="AC249" s="3" t="s">
        <v>277</v>
      </c>
      <c r="AD249" s="9">
        <v>1</v>
      </c>
      <c r="AE249">
        <f t="shared" si="65"/>
        <v>0</v>
      </c>
      <c r="AF249">
        <f t="shared" si="66"/>
        <v>0</v>
      </c>
      <c r="AG249">
        <f t="shared" si="72"/>
        <v>1</v>
      </c>
      <c r="AH249">
        <f t="shared" si="67"/>
        <v>0</v>
      </c>
      <c r="AI249">
        <f t="shared" si="68"/>
        <v>-70.710678118654741</v>
      </c>
      <c r="AJ249">
        <f t="shared" si="69"/>
        <v>-70.710678118654769</v>
      </c>
      <c r="AK249">
        <f t="shared" si="70"/>
        <v>0</v>
      </c>
      <c r="AL249" s="3">
        <v>100</v>
      </c>
      <c r="AM249" s="14">
        <f t="shared" si="71"/>
        <v>30.48</v>
      </c>
      <c r="AN249" s="3">
        <v>3.9269908169872414</v>
      </c>
    </row>
    <row r="250" spans="1:40" ht="13.5" thickBot="1" x14ac:dyDescent="0.25">
      <c r="A250" s="5">
        <v>42570</v>
      </c>
      <c r="B250" s="3">
        <v>24</v>
      </c>
      <c r="C250" s="7" t="s">
        <v>359</v>
      </c>
      <c r="D250" s="6">
        <v>0.58194444444444449</v>
      </c>
      <c r="E250" s="13">
        <v>14</v>
      </c>
      <c r="F250" s="13">
        <f t="shared" si="61"/>
        <v>356.00000000000011</v>
      </c>
      <c r="G250" s="3" t="s">
        <v>4</v>
      </c>
      <c r="H250" s="3" t="s">
        <v>4</v>
      </c>
      <c r="I250" s="3">
        <v>29.9</v>
      </c>
      <c r="J250" t="str">
        <f t="shared" si="62"/>
        <v>.</v>
      </c>
      <c r="K250" t="str">
        <f t="shared" si="63"/>
        <v>.</v>
      </c>
      <c r="L250" t="str">
        <f t="shared" si="73"/>
        <v>.</v>
      </c>
      <c r="M250" s="3">
        <v>225</v>
      </c>
      <c r="N250" t="str">
        <f>IF(B250=B249, N249, IF(M250=".",".",IF(M250&lt;22.5,"N",IF(M250&lt;67.5,"NE",IF(M250&lt;112.5,"E",IF(M250&lt;157.5,"SE",IF(M250&lt;202.5,"S",IF(M250&lt;247.5,"SW",IF(M250&lt;292.5,"W",IF(M250&lt;337.5,"NW","N"))))))))))</f>
        <v>SW</v>
      </c>
      <c r="O250" t="str">
        <f t="shared" si="64"/>
        <v>.</v>
      </c>
      <c r="P250" t="str">
        <f t="shared" si="77"/>
        <v>.</v>
      </c>
      <c r="Q250" s="8">
        <f t="shared" si="75"/>
        <v>0</v>
      </c>
      <c r="R250" s="8">
        <f t="shared" si="76"/>
        <v>0</v>
      </c>
      <c r="S250" s="8">
        <v>0</v>
      </c>
      <c r="T250" s="8" t="s">
        <v>4</v>
      </c>
      <c r="U250" s="8" t="str">
        <f t="shared" si="74"/>
        <v>.</v>
      </c>
      <c r="V250" s="3" t="s">
        <v>8</v>
      </c>
      <c r="W250" s="3">
        <v>3.5</v>
      </c>
      <c r="X250" s="3" t="s">
        <v>6</v>
      </c>
      <c r="Y250" s="14">
        <v>2</v>
      </c>
      <c r="Z250" s="14">
        <v>1</v>
      </c>
      <c r="AA250" s="14">
        <v>0</v>
      </c>
      <c r="AB250" s="14">
        <f t="shared" si="78"/>
        <v>0</v>
      </c>
      <c r="AC250" s="3" t="s">
        <v>277</v>
      </c>
      <c r="AD250" s="9">
        <v>1</v>
      </c>
      <c r="AE250">
        <f t="shared" si="65"/>
        <v>0</v>
      </c>
      <c r="AF250">
        <f t="shared" si="66"/>
        <v>0</v>
      </c>
      <c r="AG250">
        <f t="shared" si="72"/>
        <v>1</v>
      </c>
      <c r="AH250">
        <f t="shared" si="67"/>
        <v>0</v>
      </c>
      <c r="AI250">
        <f t="shared" si="68"/>
        <v>-70.710678118654741</v>
      </c>
      <c r="AJ250">
        <f t="shared" si="69"/>
        <v>-70.710678118654769</v>
      </c>
      <c r="AK250">
        <f t="shared" si="70"/>
        <v>0</v>
      </c>
      <c r="AL250" s="3">
        <v>100</v>
      </c>
      <c r="AM250" s="14">
        <f t="shared" si="71"/>
        <v>30.48</v>
      </c>
      <c r="AN250" s="3">
        <v>3.9269908169872414</v>
      </c>
    </row>
    <row r="251" spans="1:40" ht="13.5" thickBot="1" x14ac:dyDescent="0.25">
      <c r="A251" s="5">
        <v>42570</v>
      </c>
      <c r="B251" s="3">
        <v>24</v>
      </c>
      <c r="C251" s="7" t="s">
        <v>359</v>
      </c>
      <c r="D251" s="6">
        <v>0.62361111111111112</v>
      </c>
      <c r="E251" s="13">
        <v>15</v>
      </c>
      <c r="F251" s="13">
        <f t="shared" si="61"/>
        <v>416.00000000000006</v>
      </c>
      <c r="G251" s="3" t="s">
        <v>4</v>
      </c>
      <c r="H251" s="3" t="s">
        <v>4</v>
      </c>
      <c r="I251" s="3">
        <v>31.9</v>
      </c>
      <c r="J251" t="str">
        <f t="shared" si="62"/>
        <v>.</v>
      </c>
      <c r="K251" t="str">
        <f t="shared" si="63"/>
        <v>.</v>
      </c>
      <c r="L251" t="str">
        <f t="shared" si="73"/>
        <v>.</v>
      </c>
      <c r="M251" s="3">
        <v>225</v>
      </c>
      <c r="N251" t="str">
        <f>IF(B251=B251, N250, IF(M251=".",".",IF(M251&lt;22.5,"N",IF(M251&lt;67.5,"NE",IF(M251&lt;112.5,"E",IF(M251&lt;157.5,"SE",IF(M251&lt;202.5,"S",IF(M251&lt;247.5,"SW",IF(M251&lt;292.5,"W",IF(M251&lt;337.5,"NW","N"))))))))))</f>
        <v>SW</v>
      </c>
      <c r="O251" t="str">
        <f t="shared" si="64"/>
        <v>.</v>
      </c>
      <c r="P251" t="str">
        <f t="shared" si="77"/>
        <v>.</v>
      </c>
      <c r="Q251" s="8">
        <f t="shared" si="75"/>
        <v>0</v>
      </c>
      <c r="R251" s="8">
        <f t="shared" si="76"/>
        <v>0</v>
      </c>
      <c r="S251" s="8">
        <v>0</v>
      </c>
      <c r="T251" s="8" t="s">
        <v>4</v>
      </c>
      <c r="U251" s="8" t="str">
        <f t="shared" si="74"/>
        <v>.</v>
      </c>
      <c r="V251" s="3" t="s">
        <v>8</v>
      </c>
      <c r="W251" s="3">
        <v>2</v>
      </c>
      <c r="X251" s="3" t="s">
        <v>6</v>
      </c>
      <c r="Y251" s="14">
        <v>2</v>
      </c>
      <c r="Z251" s="14">
        <v>1</v>
      </c>
      <c r="AA251" s="14">
        <v>0</v>
      </c>
      <c r="AB251" s="14">
        <f t="shared" si="78"/>
        <v>0</v>
      </c>
      <c r="AC251" s="3" t="s">
        <v>277</v>
      </c>
      <c r="AD251" s="9">
        <v>1</v>
      </c>
      <c r="AE251">
        <f t="shared" si="65"/>
        <v>0</v>
      </c>
      <c r="AF251">
        <f t="shared" si="66"/>
        <v>0</v>
      </c>
      <c r="AG251">
        <f t="shared" si="72"/>
        <v>1</v>
      </c>
      <c r="AH251">
        <f t="shared" si="67"/>
        <v>0</v>
      </c>
      <c r="AI251">
        <f t="shared" si="68"/>
        <v>-70.710678118654741</v>
      </c>
      <c r="AJ251">
        <f t="shared" si="69"/>
        <v>-70.710678118654769</v>
      </c>
      <c r="AK251">
        <f t="shared" si="70"/>
        <v>0</v>
      </c>
      <c r="AL251" s="3">
        <v>100</v>
      </c>
      <c r="AM251" s="14">
        <f t="shared" si="71"/>
        <v>30.48</v>
      </c>
      <c r="AN251" s="3">
        <v>3.9269908169872414</v>
      </c>
    </row>
    <row r="252" spans="1:40" ht="13.5" thickBot="1" x14ac:dyDescent="0.25">
      <c r="A252" s="5">
        <v>42570</v>
      </c>
      <c r="B252" s="3">
        <v>24</v>
      </c>
      <c r="C252" s="7" t="s">
        <v>359</v>
      </c>
      <c r="D252" s="6">
        <v>0.66527777777777775</v>
      </c>
      <c r="E252" s="13">
        <v>16</v>
      </c>
      <c r="F252" s="13">
        <f t="shared" si="61"/>
        <v>476</v>
      </c>
      <c r="G252" s="3" t="s">
        <v>4</v>
      </c>
      <c r="H252" s="3" t="s">
        <v>4</v>
      </c>
      <c r="I252" s="3">
        <v>32.6</v>
      </c>
      <c r="J252" t="str">
        <f t="shared" si="62"/>
        <v>.</v>
      </c>
      <c r="K252" t="str">
        <f t="shared" si="63"/>
        <v>.</v>
      </c>
      <c r="L252" t="str">
        <f t="shared" si="73"/>
        <v>.</v>
      </c>
      <c r="M252" s="3">
        <v>225</v>
      </c>
      <c r="N252" t="str">
        <f>IF(B252=B251, N251, IF(M252=".",".",IF(M252&lt;22.5,"N",IF(M252&lt;67.5,"NE",IF(M252&lt;112.5,"E",IF(M252&lt;157.5,"SE",IF(M252&lt;202.5,"S",IF(M252&lt;247.5,"SW",IF(M252&lt;292.5,"W",IF(M252&lt;337.5,"NW","N"))))))))))</f>
        <v>SW</v>
      </c>
      <c r="O252" t="str">
        <f t="shared" si="64"/>
        <v>.</v>
      </c>
      <c r="P252" t="str">
        <f t="shared" si="77"/>
        <v>.</v>
      </c>
      <c r="Q252" s="8">
        <f t="shared" si="75"/>
        <v>0</v>
      </c>
      <c r="R252" s="8">
        <f t="shared" si="76"/>
        <v>0</v>
      </c>
      <c r="S252" s="8">
        <v>0</v>
      </c>
      <c r="T252" s="8" t="s">
        <v>4</v>
      </c>
      <c r="U252" s="8" t="str">
        <f t="shared" si="74"/>
        <v>.</v>
      </c>
      <c r="V252" s="3" t="s">
        <v>6</v>
      </c>
      <c r="W252" s="3">
        <v>0</v>
      </c>
      <c r="X252" s="3" t="s">
        <v>13</v>
      </c>
      <c r="Y252" s="14">
        <v>2</v>
      </c>
      <c r="Z252" s="14">
        <v>1</v>
      </c>
      <c r="AA252" s="14">
        <v>0</v>
      </c>
      <c r="AB252" s="14">
        <f t="shared" si="78"/>
        <v>0</v>
      </c>
      <c r="AC252" s="3" t="s">
        <v>277</v>
      </c>
      <c r="AD252" s="9">
        <v>1</v>
      </c>
      <c r="AE252">
        <f t="shared" si="65"/>
        <v>0</v>
      </c>
      <c r="AF252">
        <f t="shared" si="66"/>
        <v>0</v>
      </c>
      <c r="AG252">
        <f t="shared" si="72"/>
        <v>1</v>
      </c>
      <c r="AH252">
        <f t="shared" si="67"/>
        <v>0</v>
      </c>
      <c r="AI252">
        <f t="shared" si="68"/>
        <v>-70.710678118654741</v>
      </c>
      <c r="AJ252">
        <f t="shared" si="69"/>
        <v>-70.710678118654769</v>
      </c>
      <c r="AK252">
        <f t="shared" si="70"/>
        <v>0</v>
      </c>
      <c r="AL252" s="3">
        <v>100</v>
      </c>
      <c r="AM252" s="14">
        <f t="shared" si="71"/>
        <v>30.48</v>
      </c>
      <c r="AN252" s="3">
        <v>3.9269908169872414</v>
      </c>
    </row>
    <row r="253" spans="1:40" ht="13.5" thickBot="1" x14ac:dyDescent="0.25">
      <c r="A253" s="5">
        <v>42570</v>
      </c>
      <c r="B253" s="3">
        <v>24</v>
      </c>
      <c r="C253" s="7" t="s">
        <v>359</v>
      </c>
      <c r="D253" s="6">
        <v>0.70763888888888893</v>
      </c>
      <c r="E253" s="13">
        <v>17</v>
      </c>
      <c r="F253" s="13">
        <f t="shared" si="61"/>
        <v>537.00000000000011</v>
      </c>
      <c r="G253" s="3" t="s">
        <v>4</v>
      </c>
      <c r="H253" s="3" t="s">
        <v>4</v>
      </c>
      <c r="I253" s="3">
        <v>31.1</v>
      </c>
      <c r="J253" t="str">
        <f t="shared" si="62"/>
        <v>.</v>
      </c>
      <c r="K253" t="str">
        <f t="shared" si="63"/>
        <v>.</v>
      </c>
      <c r="L253" t="str">
        <f t="shared" si="73"/>
        <v>.</v>
      </c>
      <c r="M253" s="3">
        <v>225</v>
      </c>
      <c r="N253" t="str">
        <f>IF(B253=B253, N252, IF(M253=".",".",IF(M253&lt;22.5,"N",IF(M253&lt;67.5,"NE",IF(M253&lt;112.5,"E",IF(M253&lt;157.5,"SE",IF(M253&lt;202.5,"S",IF(M253&lt;247.5,"SW",IF(M253&lt;292.5,"W",IF(M253&lt;337.5,"NW","N"))))))))))</f>
        <v>SW</v>
      </c>
      <c r="O253" t="str">
        <f t="shared" si="64"/>
        <v>.</v>
      </c>
      <c r="P253" t="str">
        <f t="shared" si="77"/>
        <v>.</v>
      </c>
      <c r="Q253" s="8">
        <f t="shared" si="75"/>
        <v>0</v>
      </c>
      <c r="R253" s="8">
        <f t="shared" si="76"/>
        <v>0</v>
      </c>
      <c r="S253" s="8">
        <v>0</v>
      </c>
      <c r="T253" s="8" t="s">
        <v>4</v>
      </c>
      <c r="U253" s="8" t="str">
        <f t="shared" si="74"/>
        <v>.</v>
      </c>
      <c r="V253" s="3" t="s">
        <v>8</v>
      </c>
      <c r="W253" s="3">
        <v>2.5</v>
      </c>
      <c r="X253" s="3" t="s">
        <v>4</v>
      </c>
      <c r="Y253" s="14">
        <v>2</v>
      </c>
      <c r="Z253" s="14">
        <v>1</v>
      </c>
      <c r="AA253" s="14">
        <v>0</v>
      </c>
      <c r="AB253" s="14">
        <f t="shared" si="78"/>
        <v>0</v>
      </c>
      <c r="AC253" s="3" t="s">
        <v>277</v>
      </c>
      <c r="AD253" s="9">
        <v>1</v>
      </c>
      <c r="AE253">
        <f t="shared" si="65"/>
        <v>0</v>
      </c>
      <c r="AF253">
        <f t="shared" si="66"/>
        <v>0</v>
      </c>
      <c r="AG253">
        <f t="shared" si="72"/>
        <v>1</v>
      </c>
      <c r="AH253">
        <f t="shared" si="67"/>
        <v>0</v>
      </c>
      <c r="AI253">
        <f t="shared" si="68"/>
        <v>-70.710678118654741</v>
      </c>
      <c r="AJ253">
        <f t="shared" si="69"/>
        <v>-70.710678118654769</v>
      </c>
      <c r="AK253">
        <f t="shared" si="70"/>
        <v>0</v>
      </c>
      <c r="AL253" s="3">
        <v>100</v>
      </c>
      <c r="AM253" s="14">
        <f t="shared" si="71"/>
        <v>30.48</v>
      </c>
      <c r="AN253" s="3">
        <v>3.9269908169872414</v>
      </c>
    </row>
    <row r="254" spans="1:40" ht="13.5" thickBot="1" x14ac:dyDescent="0.25">
      <c r="A254" s="5">
        <v>42570</v>
      </c>
      <c r="B254" s="3">
        <v>24</v>
      </c>
      <c r="C254" s="7" t="s">
        <v>359</v>
      </c>
      <c r="D254" s="6">
        <v>0.74722222222222223</v>
      </c>
      <c r="E254" s="13">
        <v>18</v>
      </c>
      <c r="F254" s="13">
        <f t="shared" si="61"/>
        <v>594.00000000000011</v>
      </c>
      <c r="G254" s="3" t="s">
        <v>4</v>
      </c>
      <c r="H254" s="3" t="s">
        <v>4</v>
      </c>
      <c r="I254" s="3">
        <v>31.8</v>
      </c>
      <c r="J254" t="str">
        <f t="shared" si="62"/>
        <v>.</v>
      </c>
      <c r="K254" t="str">
        <f t="shared" si="63"/>
        <v>.</v>
      </c>
      <c r="L254" t="str">
        <f t="shared" si="73"/>
        <v>.</v>
      </c>
      <c r="M254" s="3">
        <v>225</v>
      </c>
      <c r="N254" t="str">
        <f>IF(B254=B253, N253, IF(M254=".",".",IF(M254&lt;22.5,"N",IF(M254&lt;67.5,"NE",IF(M254&lt;112.5,"E",IF(M254&lt;157.5,"SE",IF(M254&lt;202.5,"S",IF(M254&lt;247.5,"SW",IF(M254&lt;292.5,"W",IF(M254&lt;337.5,"NW","N"))))))))))</f>
        <v>SW</v>
      </c>
      <c r="O254" t="str">
        <f t="shared" si="64"/>
        <v>.</v>
      </c>
      <c r="P254" t="str">
        <f t="shared" si="77"/>
        <v>.</v>
      </c>
      <c r="Q254" s="8">
        <f t="shared" si="75"/>
        <v>0</v>
      </c>
      <c r="R254" s="8">
        <f t="shared" si="76"/>
        <v>0</v>
      </c>
      <c r="S254" s="8">
        <v>0</v>
      </c>
      <c r="T254" s="8">
        <f>SQRT((AJ254-AJ244)^2+(AI254-AI244)^2)</f>
        <v>0</v>
      </c>
      <c r="U254" s="8">
        <f t="shared" si="74"/>
        <v>0</v>
      </c>
      <c r="V254" s="3" t="s">
        <v>6</v>
      </c>
      <c r="W254" s="3">
        <v>0.8</v>
      </c>
      <c r="X254" s="3" t="s">
        <v>4</v>
      </c>
      <c r="Y254" s="14">
        <v>2</v>
      </c>
      <c r="Z254" s="14">
        <v>1</v>
      </c>
      <c r="AA254" s="14">
        <v>0</v>
      </c>
      <c r="AB254" s="14">
        <f t="shared" si="78"/>
        <v>0</v>
      </c>
      <c r="AC254" s="3" t="s">
        <v>277</v>
      </c>
      <c r="AD254" s="9">
        <v>1</v>
      </c>
      <c r="AE254">
        <f t="shared" si="65"/>
        <v>0</v>
      </c>
      <c r="AF254">
        <f t="shared" si="66"/>
        <v>0</v>
      </c>
      <c r="AG254">
        <f t="shared" si="72"/>
        <v>1</v>
      </c>
      <c r="AH254">
        <f t="shared" si="67"/>
        <v>0</v>
      </c>
      <c r="AI254">
        <f t="shared" si="68"/>
        <v>-70.710678118654741</v>
      </c>
      <c r="AJ254">
        <f t="shared" si="69"/>
        <v>-70.710678118654769</v>
      </c>
      <c r="AK254">
        <f t="shared" si="70"/>
        <v>0</v>
      </c>
      <c r="AL254" s="3">
        <v>100</v>
      </c>
      <c r="AM254" s="14">
        <f t="shared" si="71"/>
        <v>30.48</v>
      </c>
      <c r="AN254" s="3">
        <v>3.9269908169872414</v>
      </c>
    </row>
    <row r="255" spans="1:40" ht="13.5" thickBot="1" x14ac:dyDescent="0.25">
      <c r="A255" s="5">
        <v>42570</v>
      </c>
      <c r="B255" s="3">
        <v>25</v>
      </c>
      <c r="C255" s="7" t="s">
        <v>359</v>
      </c>
      <c r="D255" s="6">
        <v>0.34513888888888888</v>
      </c>
      <c r="E255" s="13">
        <v>8</v>
      </c>
      <c r="F255" s="13">
        <f t="shared" si="61"/>
        <v>0</v>
      </c>
      <c r="G255" s="3" t="s">
        <v>4</v>
      </c>
      <c r="H255" s="3" t="s">
        <v>4</v>
      </c>
      <c r="I255" s="3">
        <v>24.5</v>
      </c>
      <c r="J255" t="str">
        <f t="shared" si="62"/>
        <v>.</v>
      </c>
      <c r="K255" t="str">
        <f t="shared" si="63"/>
        <v>.</v>
      </c>
      <c r="L255" t="str">
        <f t="shared" si="73"/>
        <v>.</v>
      </c>
      <c r="M255" s="3">
        <v>315</v>
      </c>
      <c r="N255" t="str">
        <f>IF(B255=B255, N254, IF(M255=".",".",IF(M255&lt;22.5,"N",IF(M255&lt;67.5,"NE",IF(M255&lt;112.5,"E",IF(M255&lt;157.5,"SE",IF(M255&lt;202.5,"S",IF(M255&lt;247.5,"SW",IF(M255&lt;292.5,"W",IF(M255&lt;337.5,"NW","N"))))))))))</f>
        <v>SW</v>
      </c>
      <c r="O255" t="str">
        <f t="shared" si="64"/>
        <v>.</v>
      </c>
      <c r="P255" t="str">
        <f t="shared" si="77"/>
        <v>.</v>
      </c>
      <c r="Q255" s="8">
        <f t="shared" si="75"/>
        <v>0</v>
      </c>
      <c r="R255" s="8">
        <f t="shared" si="76"/>
        <v>0</v>
      </c>
      <c r="S255" s="8">
        <v>0</v>
      </c>
      <c r="T255" s="8" t="s">
        <v>4</v>
      </c>
      <c r="U255" s="8" t="str">
        <f t="shared" si="74"/>
        <v>.</v>
      </c>
      <c r="V255" s="3" t="s">
        <v>7</v>
      </c>
      <c r="W255" s="3">
        <v>0.5</v>
      </c>
      <c r="X255" s="3" t="s">
        <v>4</v>
      </c>
      <c r="Y255" s="14">
        <v>2</v>
      </c>
      <c r="Z255" s="14">
        <v>1</v>
      </c>
      <c r="AA255" s="14">
        <v>0</v>
      </c>
      <c r="AB255" s="14">
        <f t="shared" si="78"/>
        <v>0</v>
      </c>
      <c r="AC255" s="3" t="s">
        <v>278</v>
      </c>
      <c r="AD255" s="9">
        <v>1</v>
      </c>
      <c r="AE255" t="str">
        <f t="shared" si="65"/>
        <v>.</v>
      </c>
      <c r="AF255" t="str">
        <f t="shared" si="66"/>
        <v>.</v>
      </c>
      <c r="AG255" t="str">
        <f t="shared" si="72"/>
        <v>.</v>
      </c>
      <c r="AH255" t="str">
        <f t="shared" si="67"/>
        <v>.</v>
      </c>
      <c r="AI255">
        <f t="shared" si="68"/>
        <v>-70.710678118654769</v>
      </c>
      <c r="AJ255">
        <f t="shared" si="69"/>
        <v>70.710678118654741</v>
      </c>
      <c r="AK255" t="str">
        <f t="shared" si="70"/>
        <v>.</v>
      </c>
      <c r="AL255" s="3">
        <v>100</v>
      </c>
      <c r="AM255" s="14">
        <f t="shared" si="71"/>
        <v>30.48</v>
      </c>
      <c r="AN255" s="3">
        <v>5.497787143782138</v>
      </c>
    </row>
    <row r="256" spans="1:40" ht="13.5" thickBot="1" x14ac:dyDescent="0.25">
      <c r="A256" s="5">
        <v>42570</v>
      </c>
      <c r="B256" s="3">
        <v>25</v>
      </c>
      <c r="C256" s="7" t="s">
        <v>359</v>
      </c>
      <c r="D256" s="6">
        <v>0.3888888888888889</v>
      </c>
      <c r="E256" s="13">
        <v>9</v>
      </c>
      <c r="F256" s="13">
        <f t="shared" si="61"/>
        <v>63.000000000000014</v>
      </c>
      <c r="G256" s="3" t="s">
        <v>4</v>
      </c>
      <c r="H256" s="3" t="s">
        <v>4</v>
      </c>
      <c r="I256" s="3">
        <v>27.7</v>
      </c>
      <c r="J256" t="str">
        <f t="shared" si="62"/>
        <v>.</v>
      </c>
      <c r="K256" t="str">
        <f t="shared" si="63"/>
        <v>.</v>
      </c>
      <c r="L256" t="str">
        <f t="shared" si="73"/>
        <v>.</v>
      </c>
      <c r="M256" s="3">
        <v>315</v>
      </c>
      <c r="N256" t="str">
        <f>IF(B256=B255, N255, IF(M256=".",".",IF(M256&lt;22.5,"N",IF(M256&lt;67.5,"NE",IF(M256&lt;112.5,"E",IF(M256&lt;157.5,"SE",IF(M256&lt;202.5,"S",IF(M256&lt;247.5,"SW",IF(M256&lt;292.5,"W",IF(M256&lt;337.5,"NW","N"))))))))))</f>
        <v>SW</v>
      </c>
      <c r="O256" t="str">
        <f t="shared" si="64"/>
        <v>.</v>
      </c>
      <c r="P256" t="str">
        <f t="shared" si="77"/>
        <v>.</v>
      </c>
      <c r="Q256" s="8">
        <f t="shared" si="75"/>
        <v>0</v>
      </c>
      <c r="R256" s="8">
        <f t="shared" si="76"/>
        <v>0</v>
      </c>
      <c r="S256" s="8">
        <v>0</v>
      </c>
      <c r="T256" s="8" t="s">
        <v>4</v>
      </c>
      <c r="U256" s="8" t="str">
        <f t="shared" si="74"/>
        <v>.</v>
      </c>
      <c r="V256" s="3" t="s">
        <v>7</v>
      </c>
      <c r="W256" s="3">
        <v>1.4</v>
      </c>
      <c r="X256" s="3" t="s">
        <v>34</v>
      </c>
      <c r="Y256" s="14">
        <v>2</v>
      </c>
      <c r="Z256" s="14">
        <v>1</v>
      </c>
      <c r="AA256" s="14">
        <v>0</v>
      </c>
      <c r="AB256" s="14">
        <f t="shared" si="78"/>
        <v>0</v>
      </c>
      <c r="AC256" s="3" t="s">
        <v>278</v>
      </c>
      <c r="AD256" s="9">
        <v>1</v>
      </c>
      <c r="AE256">
        <f t="shared" si="65"/>
        <v>0</v>
      </c>
      <c r="AF256">
        <f t="shared" si="66"/>
        <v>0</v>
      </c>
      <c r="AG256">
        <f t="shared" si="72"/>
        <v>1</v>
      </c>
      <c r="AH256">
        <f t="shared" si="67"/>
        <v>0</v>
      </c>
      <c r="AI256">
        <f t="shared" si="68"/>
        <v>-70.710678118654769</v>
      </c>
      <c r="AJ256">
        <f t="shared" si="69"/>
        <v>70.710678118654741</v>
      </c>
      <c r="AK256">
        <f t="shared" si="70"/>
        <v>0</v>
      </c>
      <c r="AL256" s="3">
        <v>100</v>
      </c>
      <c r="AM256" s="14">
        <f t="shared" si="71"/>
        <v>30.48</v>
      </c>
      <c r="AN256" s="3">
        <v>5.497787143782138</v>
      </c>
    </row>
    <row r="257" spans="1:40" ht="13.5" thickBot="1" x14ac:dyDescent="0.25">
      <c r="A257" s="5">
        <v>42570</v>
      </c>
      <c r="B257" s="3">
        <v>25</v>
      </c>
      <c r="C257" s="7" t="s">
        <v>359</v>
      </c>
      <c r="D257" s="6">
        <v>0.42499999999999999</v>
      </c>
      <c r="E257" s="13">
        <v>10</v>
      </c>
      <c r="F257" s="13">
        <f t="shared" si="61"/>
        <v>114.99999999999999</v>
      </c>
      <c r="G257" s="3" t="s">
        <v>4</v>
      </c>
      <c r="H257" s="3" t="s">
        <v>4</v>
      </c>
      <c r="I257" s="3">
        <v>29</v>
      </c>
      <c r="J257" t="str">
        <f t="shared" si="62"/>
        <v>.</v>
      </c>
      <c r="K257" t="str">
        <f t="shared" si="63"/>
        <v>.</v>
      </c>
      <c r="L257" t="str">
        <f t="shared" si="73"/>
        <v>.</v>
      </c>
      <c r="M257" s="3">
        <v>315</v>
      </c>
      <c r="N257" t="str">
        <f>IF(B257=B256, N256, IF(M257=".",".",IF(M257&lt;22.5,"N",IF(M257&lt;67.5,"NE",IF(M257&lt;112.5,"E",IF(M257&lt;157.5,"SE",IF(M257&lt;202.5,"S",IF(M257&lt;247.5,"SW",IF(M257&lt;292.5,"W",IF(M257&lt;337.5,"NW","N"))))))))))</f>
        <v>SW</v>
      </c>
      <c r="O257" t="str">
        <f t="shared" si="64"/>
        <v>.</v>
      </c>
      <c r="P257" t="str">
        <f t="shared" si="77"/>
        <v>.</v>
      </c>
      <c r="Q257" s="8">
        <f t="shared" si="75"/>
        <v>0</v>
      </c>
      <c r="R257" s="8">
        <f t="shared" si="76"/>
        <v>0</v>
      </c>
      <c r="S257" s="8">
        <v>0</v>
      </c>
      <c r="T257" s="8" t="s">
        <v>4</v>
      </c>
      <c r="U257" s="8" t="str">
        <f t="shared" si="74"/>
        <v>.</v>
      </c>
      <c r="V257" s="3" t="s">
        <v>7</v>
      </c>
      <c r="W257" s="3">
        <v>0</v>
      </c>
      <c r="X257" s="3" t="s">
        <v>16</v>
      </c>
      <c r="Y257" s="14">
        <v>2</v>
      </c>
      <c r="Z257" s="14">
        <v>1</v>
      </c>
      <c r="AA257" s="14">
        <v>0</v>
      </c>
      <c r="AB257" s="14">
        <f t="shared" si="78"/>
        <v>0</v>
      </c>
      <c r="AC257" s="3" t="s">
        <v>278</v>
      </c>
      <c r="AD257" s="9">
        <v>1</v>
      </c>
      <c r="AE257">
        <f t="shared" si="65"/>
        <v>0</v>
      </c>
      <c r="AF257">
        <f t="shared" si="66"/>
        <v>0</v>
      </c>
      <c r="AG257">
        <f t="shared" si="72"/>
        <v>1</v>
      </c>
      <c r="AH257">
        <f t="shared" si="67"/>
        <v>0</v>
      </c>
      <c r="AI257">
        <f t="shared" si="68"/>
        <v>-70.710678118654769</v>
      </c>
      <c r="AJ257">
        <f t="shared" si="69"/>
        <v>70.710678118654741</v>
      </c>
      <c r="AK257">
        <f t="shared" si="70"/>
        <v>0</v>
      </c>
      <c r="AL257" s="3">
        <v>100</v>
      </c>
      <c r="AM257" s="14">
        <f t="shared" si="71"/>
        <v>30.48</v>
      </c>
      <c r="AN257" s="3">
        <v>5.497787143782138</v>
      </c>
    </row>
    <row r="258" spans="1:40" ht="13.5" thickBot="1" x14ac:dyDescent="0.25">
      <c r="A258" s="5">
        <v>42570</v>
      </c>
      <c r="B258" s="3">
        <v>25</v>
      </c>
      <c r="C258" s="7" t="s">
        <v>359</v>
      </c>
      <c r="D258" s="6">
        <v>0.4680555555555555</v>
      </c>
      <c r="E258" s="13">
        <v>11</v>
      </c>
      <c r="F258" s="13">
        <f t="shared" ref="F258:F321" si="79">IF(B258=B257,((D258-D257)*1440)+F257,0)</f>
        <v>176.99999999999994</v>
      </c>
      <c r="G258" s="3" t="s">
        <v>4</v>
      </c>
      <c r="H258" s="3" t="s">
        <v>4</v>
      </c>
      <c r="I258" s="3">
        <v>30.7</v>
      </c>
      <c r="J258" t="str">
        <f t="shared" ref="J258:J321" si="80">IF(AH258=".",".",IF(AH258=0,".",ACOS(AF258/(AG258*AH258))))</f>
        <v>.</v>
      </c>
      <c r="K258" t="str">
        <f t="shared" ref="K258:K321" si="81">IF(J258=".",".",IF(AK258&lt;0,360-DEGREES(J258),DEGREES(J258)))</f>
        <v>.</v>
      </c>
      <c r="L258" t="str">
        <f t="shared" si="73"/>
        <v>.</v>
      </c>
      <c r="M258" s="3">
        <v>315</v>
      </c>
      <c r="N258" t="str">
        <f>IF(B258=B258, N257, IF(M258=".",".",IF(M258&lt;22.5,"N",IF(M258&lt;67.5,"NE",IF(M258&lt;112.5,"E",IF(M258&lt;157.5,"SE",IF(M258&lt;202.5,"S",IF(M258&lt;247.5,"SW",IF(M258&lt;292.5,"W",IF(M258&lt;337.5,"NW","N"))))))))))</f>
        <v>SW</v>
      </c>
      <c r="O258" t="str">
        <f t="shared" ref="O258:O321" si="82">IF(K258=".",".",IF(K258&lt;22.5,"N",IF(K258&lt;67.5,"NE",IF(K258&lt;112.5,"E",IF(K258&lt;157.5,"SE",IF(K258&lt;202.5,"S",IF(K258&lt;247.5,"SW",IF(K258&lt;292.5,"W",IF(K258&lt;337.5,"NW","N")))))))))</f>
        <v>.</v>
      </c>
      <c r="P258" t="str">
        <f t="shared" si="77"/>
        <v>.</v>
      </c>
      <c r="Q258" s="8">
        <f t="shared" si="75"/>
        <v>0</v>
      </c>
      <c r="R258" s="8">
        <f t="shared" si="76"/>
        <v>0</v>
      </c>
      <c r="S258" s="8">
        <v>0</v>
      </c>
      <c r="T258" s="8" t="s">
        <v>4</v>
      </c>
      <c r="U258" s="8" t="str">
        <f t="shared" si="74"/>
        <v>.</v>
      </c>
      <c r="V258" s="3" t="s">
        <v>7</v>
      </c>
      <c r="W258" s="3">
        <v>2.5</v>
      </c>
      <c r="X258" s="3" t="s">
        <v>22</v>
      </c>
      <c r="Y258" s="14">
        <v>2</v>
      </c>
      <c r="Z258" s="14">
        <v>1</v>
      </c>
      <c r="AA258" s="14">
        <v>0</v>
      </c>
      <c r="AB258" s="14">
        <f t="shared" si="78"/>
        <v>0</v>
      </c>
      <c r="AC258" s="3" t="s">
        <v>278</v>
      </c>
      <c r="AD258" s="9">
        <v>1</v>
      </c>
      <c r="AE258">
        <f t="shared" ref="AE258:AE321" si="83">IF(AJ258=".",".",IF(AJ257=".",".",IF(B258=B257,AJ258-AJ257,".")))</f>
        <v>0</v>
      </c>
      <c r="AF258">
        <f t="shared" ref="AF258:AF321" si="84">IF(AE258=".",".", 0*AK258+1*AE258)</f>
        <v>0</v>
      </c>
      <c r="AG258">
        <f t="shared" si="72"/>
        <v>1</v>
      </c>
      <c r="AH258">
        <f t="shared" ref="AH258:AH321" si="85">IF(AG258=".",".",SQRT((AK258)^2+(AE258)^2))</f>
        <v>0</v>
      </c>
      <c r="AI258">
        <f t="shared" ref="AI258:AI321" si="86">IF(AN258=".",".",IF(M258&lt;90,AL258*SIN(AN258),IF(M258&lt;180,AL258*SIN(AN258),IF(M258&lt;270,AL258*SIN(AN258),AL258*SIN(AN258)))))</f>
        <v>-70.710678118654769</v>
      </c>
      <c r="AJ258">
        <f t="shared" ref="AJ258:AJ321" si="87">IF(AN258=".",".",IF(M258&lt;90,AL258*COS(AN258),IF(M258&lt;180,AL258*COS(AN258),IF(M258&lt;270,AL258*COS(AN258),AL258*COS(AN258)))))</f>
        <v>70.710678118654741</v>
      </c>
      <c r="AK258">
        <f t="shared" ref="AK258:AK321" si="88">IF(AI258=".",".",IF(AI257=".",".",IF(B258=B257,AI258-AI257,".")))</f>
        <v>0</v>
      </c>
      <c r="AL258" s="3">
        <v>100</v>
      </c>
      <c r="AM258" s="14">
        <f t="shared" ref="AM258:AM321" si="89">IF(AL258=".",".",AL258*0.3048)</f>
        <v>30.48</v>
      </c>
      <c r="AN258" s="3">
        <v>5.497787143782138</v>
      </c>
    </row>
    <row r="259" spans="1:40" ht="13.5" thickBot="1" x14ac:dyDescent="0.25">
      <c r="A259" s="5">
        <v>42570</v>
      </c>
      <c r="B259" s="3">
        <v>25</v>
      </c>
      <c r="C259" s="7" t="s">
        <v>359</v>
      </c>
      <c r="D259" s="6">
        <v>0.5083333333333333</v>
      </c>
      <c r="E259" s="13">
        <v>12</v>
      </c>
      <c r="F259" s="13">
        <f t="shared" si="79"/>
        <v>234.99999999999997</v>
      </c>
      <c r="G259" s="3" t="s">
        <v>4</v>
      </c>
      <c r="H259" s="3" t="s">
        <v>4</v>
      </c>
      <c r="I259" s="3">
        <v>32.200000000000003</v>
      </c>
      <c r="J259" t="str">
        <f t="shared" si="80"/>
        <v>.</v>
      </c>
      <c r="K259" t="str">
        <f t="shared" si="81"/>
        <v>.</v>
      </c>
      <c r="L259" t="str">
        <f t="shared" si="73"/>
        <v>.</v>
      </c>
      <c r="M259" s="3">
        <v>315</v>
      </c>
      <c r="N259" t="str">
        <f>IF(B259=B258, N258, IF(M259=".",".",IF(M259&lt;22.5,"N",IF(M259&lt;67.5,"NE",IF(M259&lt;112.5,"E",IF(M259&lt;157.5,"SE",IF(M259&lt;202.5,"S",IF(M259&lt;247.5,"SW",IF(M259&lt;292.5,"W",IF(M259&lt;337.5,"NW","N"))))))))))</f>
        <v>SW</v>
      </c>
      <c r="O259" t="str">
        <f t="shared" si="82"/>
        <v>.</v>
      </c>
      <c r="P259" t="str">
        <f t="shared" si="77"/>
        <v>.</v>
      </c>
      <c r="Q259" s="8">
        <f t="shared" si="75"/>
        <v>0</v>
      </c>
      <c r="R259" s="8">
        <f t="shared" si="76"/>
        <v>0</v>
      </c>
      <c r="S259" s="8">
        <v>0</v>
      </c>
      <c r="T259" s="8" t="s">
        <v>4</v>
      </c>
      <c r="U259" s="8" t="str">
        <f t="shared" si="74"/>
        <v>.</v>
      </c>
      <c r="V259" s="3" t="s">
        <v>7</v>
      </c>
      <c r="W259" s="3">
        <v>1.5</v>
      </c>
      <c r="X259" s="3" t="s">
        <v>6</v>
      </c>
      <c r="Y259" s="14">
        <v>2</v>
      </c>
      <c r="Z259" s="14">
        <v>1</v>
      </c>
      <c r="AA259" s="14">
        <v>0</v>
      </c>
      <c r="AB259" s="14">
        <f t="shared" si="78"/>
        <v>0</v>
      </c>
      <c r="AC259" s="3" t="s">
        <v>278</v>
      </c>
      <c r="AD259" s="9">
        <v>1</v>
      </c>
      <c r="AE259">
        <f t="shared" si="83"/>
        <v>0</v>
      </c>
      <c r="AF259">
        <f t="shared" si="84"/>
        <v>0</v>
      </c>
      <c r="AG259">
        <f t="shared" ref="AG259:AG322" si="90">IF(AF259=".",".",1)</f>
        <v>1</v>
      </c>
      <c r="AH259">
        <f t="shared" si="85"/>
        <v>0</v>
      </c>
      <c r="AI259">
        <f t="shared" si="86"/>
        <v>-70.710678118654769</v>
      </c>
      <c r="AJ259">
        <f t="shared" si="87"/>
        <v>70.710678118654741</v>
      </c>
      <c r="AK259">
        <f t="shared" si="88"/>
        <v>0</v>
      </c>
      <c r="AL259" s="3">
        <v>100</v>
      </c>
      <c r="AM259" s="14">
        <f t="shared" si="89"/>
        <v>30.48</v>
      </c>
      <c r="AN259" s="3">
        <v>5.497787143782138</v>
      </c>
    </row>
    <row r="260" spans="1:40" ht="13.5" thickBot="1" x14ac:dyDescent="0.25">
      <c r="A260" s="5">
        <v>42570</v>
      </c>
      <c r="B260" s="3">
        <v>25</v>
      </c>
      <c r="C260" s="7" t="s">
        <v>359</v>
      </c>
      <c r="D260" s="6">
        <v>0.55069444444444449</v>
      </c>
      <c r="E260" s="13">
        <v>13</v>
      </c>
      <c r="F260" s="13">
        <f t="shared" si="79"/>
        <v>296.00000000000006</v>
      </c>
      <c r="G260" s="3" t="s">
        <v>4</v>
      </c>
      <c r="H260" s="3" t="s">
        <v>4</v>
      </c>
      <c r="I260" s="3">
        <v>30</v>
      </c>
      <c r="J260" t="str">
        <f t="shared" si="80"/>
        <v>.</v>
      </c>
      <c r="K260" t="str">
        <f t="shared" si="81"/>
        <v>.</v>
      </c>
      <c r="L260" t="str">
        <f t="shared" si="73"/>
        <v>.</v>
      </c>
      <c r="M260" s="3">
        <v>315</v>
      </c>
      <c r="N260" t="str">
        <f>IF(B260=B260, N259, IF(M260=".",".",IF(M260&lt;22.5,"N",IF(M260&lt;67.5,"NE",IF(M260&lt;112.5,"E",IF(M260&lt;157.5,"SE",IF(M260&lt;202.5,"S",IF(M260&lt;247.5,"SW",IF(M260&lt;292.5,"W",IF(M260&lt;337.5,"NW","N"))))))))))</f>
        <v>SW</v>
      </c>
      <c r="O260" t="str">
        <f t="shared" si="82"/>
        <v>.</v>
      </c>
      <c r="P260" t="str">
        <f t="shared" si="77"/>
        <v>.</v>
      </c>
      <c r="Q260" s="8">
        <f t="shared" si="75"/>
        <v>0</v>
      </c>
      <c r="R260" s="8">
        <f t="shared" si="76"/>
        <v>0</v>
      </c>
      <c r="S260" s="8">
        <v>0</v>
      </c>
      <c r="T260" s="8" t="s">
        <v>4</v>
      </c>
      <c r="U260" s="8" t="str">
        <f t="shared" si="74"/>
        <v>.</v>
      </c>
      <c r="V260" s="3" t="s">
        <v>6</v>
      </c>
      <c r="W260" s="3">
        <v>1.9</v>
      </c>
      <c r="X260" s="3" t="s">
        <v>4</v>
      </c>
      <c r="Y260" s="14">
        <v>2</v>
      </c>
      <c r="Z260" s="14">
        <v>1</v>
      </c>
      <c r="AA260" s="14">
        <v>0</v>
      </c>
      <c r="AB260" s="14">
        <f t="shared" si="78"/>
        <v>0</v>
      </c>
      <c r="AC260" s="3" t="s">
        <v>278</v>
      </c>
      <c r="AD260" s="9">
        <v>1</v>
      </c>
      <c r="AE260">
        <f t="shared" si="83"/>
        <v>0</v>
      </c>
      <c r="AF260">
        <f t="shared" si="84"/>
        <v>0</v>
      </c>
      <c r="AG260">
        <f t="shared" si="90"/>
        <v>1</v>
      </c>
      <c r="AH260">
        <f t="shared" si="85"/>
        <v>0</v>
      </c>
      <c r="AI260">
        <f t="shared" si="86"/>
        <v>-70.710678118654769</v>
      </c>
      <c r="AJ260">
        <f t="shared" si="87"/>
        <v>70.710678118654741</v>
      </c>
      <c r="AK260">
        <f t="shared" si="88"/>
        <v>0</v>
      </c>
      <c r="AL260" s="3">
        <v>100</v>
      </c>
      <c r="AM260" s="14">
        <f t="shared" si="89"/>
        <v>30.48</v>
      </c>
      <c r="AN260" s="3">
        <v>5.497787143782138</v>
      </c>
    </row>
    <row r="261" spans="1:40" ht="13.5" thickBot="1" x14ac:dyDescent="0.25">
      <c r="A261" s="5">
        <v>42570</v>
      </c>
      <c r="B261" s="3">
        <v>25</v>
      </c>
      <c r="C261" s="7" t="s">
        <v>359</v>
      </c>
      <c r="D261" s="6">
        <v>0.58958333333333335</v>
      </c>
      <c r="E261" s="13">
        <v>14</v>
      </c>
      <c r="F261" s="13">
        <f t="shared" si="79"/>
        <v>352</v>
      </c>
      <c r="G261" s="3" t="s">
        <v>4</v>
      </c>
      <c r="H261" s="3" t="s">
        <v>4</v>
      </c>
      <c r="I261" s="3">
        <v>31.3</v>
      </c>
      <c r="J261" t="str">
        <f t="shared" si="80"/>
        <v>.</v>
      </c>
      <c r="K261" t="str">
        <f t="shared" si="81"/>
        <v>.</v>
      </c>
      <c r="L261" t="str">
        <f t="shared" ref="L261:L324" si="91">IF(K261=".",".",IF(K261-K260&gt;180,(K261-K260)-360,IF(K261-K260&lt;-180,-360-(K261-K260),IF(K261-K260&gt;180,360-(K261-K260),K261-K260))))</f>
        <v>.</v>
      </c>
      <c r="M261" s="3">
        <v>315</v>
      </c>
      <c r="N261" t="str">
        <f>IF(B261=B260, N260, IF(M261=".",".",IF(M261&lt;22.5,"N",IF(M261&lt;67.5,"NE",IF(M261&lt;112.5,"E",IF(M261&lt;157.5,"SE",IF(M261&lt;202.5,"S",IF(M261&lt;247.5,"SW",IF(M261&lt;292.5,"W",IF(M261&lt;337.5,"NW","N"))))))))))</f>
        <v>SW</v>
      </c>
      <c r="O261" t="str">
        <f t="shared" si="82"/>
        <v>.</v>
      </c>
      <c r="P261" t="str">
        <f t="shared" si="77"/>
        <v>.</v>
      </c>
      <c r="Q261" s="8">
        <f t="shared" si="75"/>
        <v>0</v>
      </c>
      <c r="R261" s="8">
        <f t="shared" si="76"/>
        <v>0</v>
      </c>
      <c r="S261" s="8">
        <v>0</v>
      </c>
      <c r="T261" s="8" t="s">
        <v>4</v>
      </c>
      <c r="U261" s="8" t="str">
        <f t="shared" ref="U261:U324" si="92">IF(T261=".",".",IF(T261=0,0,R261/T261))</f>
        <v>.</v>
      </c>
      <c r="V261" s="3" t="s">
        <v>7</v>
      </c>
      <c r="W261" s="3">
        <v>1.3</v>
      </c>
      <c r="X261" s="3" t="s">
        <v>6</v>
      </c>
      <c r="Y261" s="14">
        <v>2</v>
      </c>
      <c r="Z261" s="14">
        <v>1</v>
      </c>
      <c r="AA261" s="14">
        <v>0</v>
      </c>
      <c r="AB261" s="14">
        <f t="shared" si="78"/>
        <v>0</v>
      </c>
      <c r="AC261" s="3" t="s">
        <v>278</v>
      </c>
      <c r="AD261" s="9">
        <v>1</v>
      </c>
      <c r="AE261">
        <f t="shared" si="83"/>
        <v>0</v>
      </c>
      <c r="AF261">
        <f t="shared" si="84"/>
        <v>0</v>
      </c>
      <c r="AG261">
        <f t="shared" si="90"/>
        <v>1</v>
      </c>
      <c r="AH261">
        <f t="shared" si="85"/>
        <v>0</v>
      </c>
      <c r="AI261">
        <f t="shared" si="86"/>
        <v>-70.710678118654769</v>
      </c>
      <c r="AJ261">
        <f t="shared" si="87"/>
        <v>70.710678118654741</v>
      </c>
      <c r="AK261">
        <f t="shared" si="88"/>
        <v>0</v>
      </c>
      <c r="AL261" s="3">
        <v>100</v>
      </c>
      <c r="AM261" s="14">
        <f t="shared" si="89"/>
        <v>30.48</v>
      </c>
      <c r="AN261" s="3">
        <v>5.497787143782138</v>
      </c>
    </row>
    <row r="262" spans="1:40" ht="13.5" thickBot="1" x14ac:dyDescent="0.25">
      <c r="A262" s="5">
        <v>42570</v>
      </c>
      <c r="B262" s="3">
        <v>25</v>
      </c>
      <c r="C262" s="7" t="s">
        <v>359</v>
      </c>
      <c r="D262" s="6">
        <v>0.63055555555555554</v>
      </c>
      <c r="E262" s="13">
        <v>15</v>
      </c>
      <c r="F262" s="13">
        <f t="shared" si="79"/>
        <v>410.99999999999994</v>
      </c>
      <c r="G262" s="3" t="s">
        <v>4</v>
      </c>
      <c r="H262" s="3" t="s">
        <v>4</v>
      </c>
      <c r="I262" s="3">
        <v>33.4</v>
      </c>
      <c r="J262" t="str">
        <f t="shared" si="80"/>
        <v>.</v>
      </c>
      <c r="K262" t="str">
        <f t="shared" si="81"/>
        <v>.</v>
      </c>
      <c r="L262" t="str">
        <f t="shared" si="91"/>
        <v>.</v>
      </c>
      <c r="M262" s="3">
        <v>315</v>
      </c>
      <c r="N262" t="str">
        <f>IF(B262=B262, N261, IF(M262=".",".",IF(M262&lt;22.5,"N",IF(M262&lt;67.5,"NE",IF(M262&lt;112.5,"E",IF(M262&lt;157.5,"SE",IF(M262&lt;202.5,"S",IF(M262&lt;247.5,"SW",IF(M262&lt;292.5,"W",IF(M262&lt;337.5,"NW","N"))))))))))</f>
        <v>SW</v>
      </c>
      <c r="O262" t="str">
        <f t="shared" si="82"/>
        <v>.</v>
      </c>
      <c r="P262" t="str">
        <f t="shared" si="77"/>
        <v>.</v>
      </c>
      <c r="Q262" s="8">
        <f t="shared" ref="Q262:Q325" si="93">IF(AN262=".",".",IF(B262=B261,SQRT((AI262-AI261)^2+(AJ262-AJ261)^2),0))</f>
        <v>0</v>
      </c>
      <c r="R262" s="8">
        <f t="shared" ref="R262:R325" si="94">IF(AN262=".",".",IF(B262=B261,Q262+R261,0))</f>
        <v>0</v>
      </c>
      <c r="S262" s="8">
        <v>0</v>
      </c>
      <c r="T262" s="8" t="s">
        <v>4</v>
      </c>
      <c r="U262" s="8" t="str">
        <f t="shared" si="92"/>
        <v>.</v>
      </c>
      <c r="V262" s="3" t="s">
        <v>6</v>
      </c>
      <c r="W262" s="3">
        <v>0</v>
      </c>
      <c r="X262" s="3" t="s">
        <v>43</v>
      </c>
      <c r="Y262" s="14">
        <v>2</v>
      </c>
      <c r="Z262" s="14">
        <v>1</v>
      </c>
      <c r="AA262" s="14">
        <v>0</v>
      </c>
      <c r="AB262" s="14">
        <f t="shared" si="78"/>
        <v>0</v>
      </c>
      <c r="AC262" s="3" t="s">
        <v>278</v>
      </c>
      <c r="AD262" s="9">
        <v>1</v>
      </c>
      <c r="AE262">
        <f t="shared" si="83"/>
        <v>0</v>
      </c>
      <c r="AF262">
        <f t="shared" si="84"/>
        <v>0</v>
      </c>
      <c r="AG262">
        <f t="shared" si="90"/>
        <v>1</v>
      </c>
      <c r="AH262">
        <f t="shared" si="85"/>
        <v>0</v>
      </c>
      <c r="AI262">
        <f t="shared" si="86"/>
        <v>-70.710678118654769</v>
      </c>
      <c r="AJ262">
        <f t="shared" si="87"/>
        <v>70.710678118654741</v>
      </c>
      <c r="AK262">
        <f t="shared" si="88"/>
        <v>0</v>
      </c>
      <c r="AL262" s="3">
        <v>100</v>
      </c>
      <c r="AM262" s="14">
        <f t="shared" si="89"/>
        <v>30.48</v>
      </c>
      <c r="AN262" s="3">
        <v>5.497787143782138</v>
      </c>
    </row>
    <row r="263" spans="1:40" ht="13.5" thickBot="1" x14ac:dyDescent="0.25">
      <c r="A263" s="5">
        <v>42570</v>
      </c>
      <c r="B263" s="3">
        <v>25</v>
      </c>
      <c r="C263" s="7" t="s">
        <v>359</v>
      </c>
      <c r="D263" s="6">
        <v>0.67083333333333339</v>
      </c>
      <c r="E263" s="13">
        <v>16</v>
      </c>
      <c r="F263" s="13">
        <f t="shared" si="79"/>
        <v>469.00000000000006</v>
      </c>
      <c r="G263" s="3" t="s">
        <v>4</v>
      </c>
      <c r="H263" s="3" t="s">
        <v>4</v>
      </c>
      <c r="I263" s="3">
        <v>32.700000000000003</v>
      </c>
      <c r="J263" t="str">
        <f t="shared" si="80"/>
        <v>.</v>
      </c>
      <c r="K263" t="str">
        <f t="shared" si="81"/>
        <v>.</v>
      </c>
      <c r="L263" t="str">
        <f t="shared" si="91"/>
        <v>.</v>
      </c>
      <c r="M263" s="3">
        <v>315</v>
      </c>
      <c r="N263" t="str">
        <f>IF(B263=B262, N262, IF(M263=".",".",IF(M263&lt;22.5,"N",IF(M263&lt;67.5,"NE",IF(M263&lt;112.5,"E",IF(M263&lt;157.5,"SE",IF(M263&lt;202.5,"S",IF(M263&lt;247.5,"SW",IF(M263&lt;292.5,"W",IF(M263&lt;337.5,"NW","N"))))))))))</f>
        <v>SW</v>
      </c>
      <c r="O263" t="str">
        <f t="shared" si="82"/>
        <v>.</v>
      </c>
      <c r="P263" t="str">
        <f t="shared" ref="P263:P326" si="95">IF(O263=".",".",IF(O263="N", 1, IF( O263 ="NE", 2, IF(O263="E",3,IF(O263="SE",4,IF(O263="S",5,IF(O263="SW",6,IF(O263="W",7,8))))))))</f>
        <v>.</v>
      </c>
      <c r="Q263" s="8">
        <f t="shared" si="93"/>
        <v>0</v>
      </c>
      <c r="R263" s="8">
        <f t="shared" si="94"/>
        <v>0</v>
      </c>
      <c r="S263" s="8">
        <v>0</v>
      </c>
      <c r="T263" s="8" t="s">
        <v>4</v>
      </c>
      <c r="U263" s="8" t="str">
        <f t="shared" si="92"/>
        <v>.</v>
      </c>
      <c r="V263" s="3" t="s">
        <v>7</v>
      </c>
      <c r="W263" s="3">
        <v>2.7</v>
      </c>
      <c r="X263" s="3" t="s">
        <v>6</v>
      </c>
      <c r="Y263" s="14">
        <v>2</v>
      </c>
      <c r="Z263" s="14">
        <v>1</v>
      </c>
      <c r="AA263" s="14">
        <v>0</v>
      </c>
      <c r="AB263" s="14">
        <f t="shared" si="78"/>
        <v>0</v>
      </c>
      <c r="AC263" s="3" t="s">
        <v>278</v>
      </c>
      <c r="AD263" s="9">
        <v>1</v>
      </c>
      <c r="AE263">
        <f t="shared" si="83"/>
        <v>0</v>
      </c>
      <c r="AF263">
        <f t="shared" si="84"/>
        <v>0</v>
      </c>
      <c r="AG263">
        <f t="shared" si="90"/>
        <v>1</v>
      </c>
      <c r="AH263">
        <f t="shared" si="85"/>
        <v>0</v>
      </c>
      <c r="AI263">
        <f t="shared" si="86"/>
        <v>-70.710678118654769</v>
      </c>
      <c r="AJ263">
        <f t="shared" si="87"/>
        <v>70.710678118654741</v>
      </c>
      <c r="AK263">
        <f t="shared" si="88"/>
        <v>0</v>
      </c>
      <c r="AL263" s="3">
        <v>100</v>
      </c>
      <c r="AM263" s="14">
        <f t="shared" si="89"/>
        <v>30.48</v>
      </c>
      <c r="AN263" s="3">
        <v>5.497787143782138</v>
      </c>
    </row>
    <row r="264" spans="1:40" ht="13.5" thickBot="1" x14ac:dyDescent="0.25">
      <c r="A264" s="5">
        <v>42570</v>
      </c>
      <c r="B264" s="3">
        <v>25</v>
      </c>
      <c r="C264" s="7" t="s">
        <v>359</v>
      </c>
      <c r="D264" s="6">
        <v>0.71388888888888891</v>
      </c>
      <c r="E264" s="13">
        <v>17</v>
      </c>
      <c r="F264" s="13">
        <f t="shared" si="79"/>
        <v>531</v>
      </c>
      <c r="G264" s="3" t="s">
        <v>4</v>
      </c>
      <c r="H264" s="3" t="s">
        <v>4</v>
      </c>
      <c r="I264" s="3">
        <v>31.9</v>
      </c>
      <c r="J264" t="str">
        <f t="shared" si="80"/>
        <v>.</v>
      </c>
      <c r="K264" t="str">
        <f t="shared" si="81"/>
        <v>.</v>
      </c>
      <c r="L264" t="str">
        <f t="shared" si="91"/>
        <v>.</v>
      </c>
      <c r="M264" s="3">
        <v>315</v>
      </c>
      <c r="N264" t="str">
        <f>IF(B264=B264, N263, IF(M264=".",".",IF(M264&lt;22.5,"N",IF(M264&lt;67.5,"NE",IF(M264&lt;112.5,"E",IF(M264&lt;157.5,"SE",IF(M264&lt;202.5,"S",IF(M264&lt;247.5,"SW",IF(M264&lt;292.5,"W",IF(M264&lt;337.5,"NW","N"))))))))))</f>
        <v>SW</v>
      </c>
      <c r="O264" t="str">
        <f t="shared" si="82"/>
        <v>.</v>
      </c>
      <c r="P264" t="str">
        <f t="shared" si="95"/>
        <v>.</v>
      </c>
      <c r="Q264" s="8">
        <f t="shared" si="93"/>
        <v>0</v>
      </c>
      <c r="R264" s="8">
        <f t="shared" si="94"/>
        <v>0</v>
      </c>
      <c r="S264" s="8">
        <v>0</v>
      </c>
      <c r="T264" s="8" t="s">
        <v>4</v>
      </c>
      <c r="U264" s="8" t="str">
        <f t="shared" si="92"/>
        <v>.</v>
      </c>
      <c r="V264" s="3" t="s">
        <v>7</v>
      </c>
      <c r="W264" s="3">
        <v>0</v>
      </c>
      <c r="X264" s="3" t="s">
        <v>13</v>
      </c>
      <c r="Y264" s="14">
        <v>2</v>
      </c>
      <c r="Z264" s="14">
        <v>1</v>
      </c>
      <c r="AA264" s="14">
        <v>0</v>
      </c>
      <c r="AB264" s="14">
        <f t="shared" si="78"/>
        <v>0</v>
      </c>
      <c r="AC264" s="3" t="s">
        <v>278</v>
      </c>
      <c r="AD264" s="9">
        <v>1</v>
      </c>
      <c r="AE264">
        <f t="shared" si="83"/>
        <v>0</v>
      </c>
      <c r="AF264">
        <f t="shared" si="84"/>
        <v>0</v>
      </c>
      <c r="AG264">
        <f t="shared" si="90"/>
        <v>1</v>
      </c>
      <c r="AH264">
        <f t="shared" si="85"/>
        <v>0</v>
      </c>
      <c r="AI264">
        <f t="shared" si="86"/>
        <v>-70.710678118654769</v>
      </c>
      <c r="AJ264">
        <f t="shared" si="87"/>
        <v>70.710678118654741</v>
      </c>
      <c r="AK264">
        <f t="shared" si="88"/>
        <v>0</v>
      </c>
      <c r="AL264" s="3">
        <v>100</v>
      </c>
      <c r="AM264" s="14">
        <f t="shared" si="89"/>
        <v>30.48</v>
      </c>
      <c r="AN264" s="3">
        <v>5.497787143782138</v>
      </c>
    </row>
    <row r="265" spans="1:40" ht="13.5" thickBot="1" x14ac:dyDescent="0.25">
      <c r="A265" s="5">
        <v>42570</v>
      </c>
      <c r="B265" s="3">
        <v>25</v>
      </c>
      <c r="C265" s="7" t="s">
        <v>359</v>
      </c>
      <c r="D265" s="6">
        <v>0.75277777777777777</v>
      </c>
      <c r="E265" s="13">
        <v>18</v>
      </c>
      <c r="F265" s="13">
        <f t="shared" si="79"/>
        <v>587</v>
      </c>
      <c r="G265" s="3" t="s">
        <v>4</v>
      </c>
      <c r="H265" s="3" t="s">
        <v>4</v>
      </c>
      <c r="I265" s="3">
        <v>32.299999999999997</v>
      </c>
      <c r="J265" t="str">
        <f t="shared" si="80"/>
        <v>.</v>
      </c>
      <c r="K265" t="str">
        <f t="shared" si="81"/>
        <v>.</v>
      </c>
      <c r="L265" t="str">
        <f t="shared" si="91"/>
        <v>.</v>
      </c>
      <c r="M265" s="3">
        <v>315</v>
      </c>
      <c r="N265" t="str">
        <f>IF(B265=B264, N264, IF(M265=".",".",IF(M265&lt;22.5,"N",IF(M265&lt;67.5,"NE",IF(M265&lt;112.5,"E",IF(M265&lt;157.5,"SE",IF(M265&lt;202.5,"S",IF(M265&lt;247.5,"SW",IF(M265&lt;292.5,"W",IF(M265&lt;337.5,"NW","N"))))))))))</f>
        <v>SW</v>
      </c>
      <c r="O265" t="str">
        <f t="shared" si="82"/>
        <v>.</v>
      </c>
      <c r="P265" t="str">
        <f t="shared" si="95"/>
        <v>.</v>
      </c>
      <c r="Q265" s="8">
        <f t="shared" si="93"/>
        <v>0</v>
      </c>
      <c r="R265" s="8">
        <f t="shared" si="94"/>
        <v>0</v>
      </c>
      <c r="S265" s="8">
        <v>0</v>
      </c>
      <c r="T265" s="8">
        <f>SQRT((AJ265-AJ255)^2+(AI265-AI255)^2)</f>
        <v>0</v>
      </c>
      <c r="U265" s="8">
        <f t="shared" si="92"/>
        <v>0</v>
      </c>
      <c r="V265" s="3" t="s">
        <v>7</v>
      </c>
      <c r="W265" s="3">
        <v>1.9</v>
      </c>
      <c r="X265" s="3" t="s">
        <v>6</v>
      </c>
      <c r="Y265" s="14">
        <v>2</v>
      </c>
      <c r="Z265" s="14">
        <v>1</v>
      </c>
      <c r="AA265" s="14">
        <v>0</v>
      </c>
      <c r="AB265" s="14">
        <f t="shared" si="78"/>
        <v>0</v>
      </c>
      <c r="AC265" s="3" t="s">
        <v>278</v>
      </c>
      <c r="AD265" s="9">
        <v>1</v>
      </c>
      <c r="AE265">
        <f t="shared" si="83"/>
        <v>0</v>
      </c>
      <c r="AF265">
        <f t="shared" si="84"/>
        <v>0</v>
      </c>
      <c r="AG265">
        <f t="shared" si="90"/>
        <v>1</v>
      </c>
      <c r="AH265">
        <f t="shared" si="85"/>
        <v>0</v>
      </c>
      <c r="AI265">
        <f t="shared" si="86"/>
        <v>-70.710678118654769</v>
      </c>
      <c r="AJ265">
        <f t="shared" si="87"/>
        <v>70.710678118654741</v>
      </c>
      <c r="AK265">
        <f t="shared" si="88"/>
        <v>0</v>
      </c>
      <c r="AL265" s="3">
        <v>100</v>
      </c>
      <c r="AM265" s="14">
        <f t="shared" si="89"/>
        <v>30.48</v>
      </c>
      <c r="AN265" s="3">
        <v>5.497787143782138</v>
      </c>
    </row>
    <row r="266" spans="1:40" ht="13.5" thickBot="1" x14ac:dyDescent="0.25">
      <c r="A266" s="5">
        <v>42570</v>
      </c>
      <c r="B266" s="3">
        <v>26</v>
      </c>
      <c r="C266" s="7" t="s">
        <v>358</v>
      </c>
      <c r="D266" s="6">
        <v>0.34166666666666662</v>
      </c>
      <c r="E266" s="13">
        <v>8</v>
      </c>
      <c r="F266" s="13">
        <f t="shared" si="79"/>
        <v>0</v>
      </c>
      <c r="G266" s="3">
        <v>23.6</v>
      </c>
      <c r="H266" s="3" t="s">
        <v>365</v>
      </c>
      <c r="I266" s="3">
        <v>24.8</v>
      </c>
      <c r="J266" t="str">
        <f t="shared" si="80"/>
        <v>.</v>
      </c>
      <c r="K266" t="str">
        <f t="shared" si="81"/>
        <v>.</v>
      </c>
      <c r="L266" t="str">
        <f t="shared" si="91"/>
        <v>.</v>
      </c>
      <c r="M266" s="3">
        <v>54</v>
      </c>
      <c r="N266" t="str">
        <f>IF(B266=B266, N265, IF(M266=".",".",IF(M266&lt;22.5,"N",IF(M266&lt;67.5,"NE",IF(M266&lt;112.5,"E",IF(M266&lt;157.5,"SE",IF(M266&lt;202.5,"S",IF(M266&lt;247.5,"SW",IF(M266&lt;292.5,"W",IF(M266&lt;337.5,"NW","N"))))))))))</f>
        <v>SW</v>
      </c>
      <c r="O266" t="str">
        <f t="shared" si="82"/>
        <v>.</v>
      </c>
      <c r="P266" t="str">
        <f t="shared" si="95"/>
        <v>.</v>
      </c>
      <c r="Q266" s="8">
        <f t="shared" si="93"/>
        <v>0</v>
      </c>
      <c r="R266" s="8">
        <f t="shared" si="94"/>
        <v>0</v>
      </c>
      <c r="S266" s="8">
        <v>1</v>
      </c>
      <c r="T266" s="8" t="s">
        <v>4</v>
      </c>
      <c r="U266" s="8" t="str">
        <f t="shared" si="92"/>
        <v>.</v>
      </c>
      <c r="V266" s="3" t="s">
        <v>128</v>
      </c>
      <c r="W266" s="3">
        <v>2.5</v>
      </c>
      <c r="X266" s="3" t="s">
        <v>48</v>
      </c>
      <c r="Y266" s="14">
        <v>2</v>
      </c>
      <c r="Z266" s="14">
        <v>1</v>
      </c>
      <c r="AA266" s="14">
        <v>0</v>
      </c>
      <c r="AB266" s="14">
        <f t="shared" ref="AB266:AB329" si="96">IF(AA266=0,0,IF(AA266=".",".",IF(AA266=AA265,".",1)))</f>
        <v>0</v>
      </c>
      <c r="AC266" s="3" t="s">
        <v>279</v>
      </c>
      <c r="AD266" s="9">
        <v>0</v>
      </c>
      <c r="AE266" t="str">
        <f t="shared" si="83"/>
        <v>.</v>
      </c>
      <c r="AF266" t="str">
        <f t="shared" si="84"/>
        <v>.</v>
      </c>
      <c r="AG266" t="str">
        <f t="shared" si="90"/>
        <v>.</v>
      </c>
      <c r="AH266" t="str">
        <f t="shared" si="85"/>
        <v>.</v>
      </c>
      <c r="AI266">
        <f t="shared" si="86"/>
        <v>80.901699437494742</v>
      </c>
      <c r="AJ266">
        <f t="shared" si="87"/>
        <v>58.778525229247315</v>
      </c>
      <c r="AK266" t="str">
        <f t="shared" si="88"/>
        <v>.</v>
      </c>
      <c r="AL266" s="3">
        <v>100</v>
      </c>
      <c r="AM266" s="14">
        <f t="shared" si="89"/>
        <v>30.48</v>
      </c>
      <c r="AN266" s="3">
        <v>0.94247779607693793</v>
      </c>
    </row>
    <row r="267" spans="1:40" ht="13.5" thickBot="1" x14ac:dyDescent="0.25">
      <c r="A267" s="5">
        <v>42570</v>
      </c>
      <c r="B267" s="3">
        <v>26</v>
      </c>
      <c r="C267" s="7" t="s">
        <v>358</v>
      </c>
      <c r="D267" s="6">
        <v>0.37986111111111115</v>
      </c>
      <c r="E267" s="13">
        <v>9</v>
      </c>
      <c r="F267" s="13">
        <f t="shared" si="79"/>
        <v>55.000000000000128</v>
      </c>
      <c r="G267" s="3">
        <v>35.200000000000003</v>
      </c>
      <c r="H267" s="3" t="s">
        <v>365</v>
      </c>
      <c r="I267" s="3">
        <v>27.6</v>
      </c>
      <c r="J267">
        <f t="shared" si="80"/>
        <v>0.21130016720473055</v>
      </c>
      <c r="K267">
        <f t="shared" si="81"/>
        <v>12.10660779123967</v>
      </c>
      <c r="L267">
        <f>-360-(K267-MOD(M266+180,360))</f>
        <v>-138.10660779123967</v>
      </c>
      <c r="M267" s="3">
        <v>53</v>
      </c>
      <c r="N267" t="str">
        <f>IF(B267=B266, N266, IF(M267=".",".",IF(M267&lt;22.5,"N",IF(M267&lt;67.5,"NE",IF(M267&lt;112.5,"E",IF(M267&lt;157.5,"SE",IF(M267&lt;202.5,"S",IF(M267&lt;247.5,"SW",IF(M267&lt;292.5,"W",IF(M267&lt;337.5,"NW","N"))))))))))</f>
        <v>SW</v>
      </c>
      <c r="O267" t="str">
        <f t="shared" si="82"/>
        <v>N</v>
      </c>
      <c r="P267">
        <f t="shared" si="95"/>
        <v>1</v>
      </c>
      <c r="Q267" s="8">
        <f t="shared" si="93"/>
        <v>2.6658992497127074</v>
      </c>
      <c r="R267" s="8">
        <f t="shared" si="94"/>
        <v>2.6658992497127074</v>
      </c>
      <c r="S267" s="8">
        <v>1</v>
      </c>
      <c r="T267" s="8" t="s">
        <v>4</v>
      </c>
      <c r="U267" s="8" t="str">
        <f t="shared" si="92"/>
        <v>.</v>
      </c>
      <c r="V267" s="3" t="s">
        <v>33</v>
      </c>
      <c r="W267" s="3">
        <v>0.5</v>
      </c>
      <c r="X267" s="3" t="s">
        <v>4</v>
      </c>
      <c r="Y267" s="14">
        <v>2</v>
      </c>
      <c r="Z267" s="14">
        <v>1</v>
      </c>
      <c r="AA267" s="14">
        <v>0</v>
      </c>
      <c r="AB267" s="14">
        <f t="shared" si="96"/>
        <v>0</v>
      </c>
      <c r="AC267" s="3" t="s">
        <v>279</v>
      </c>
      <c r="AD267" s="9">
        <v>0</v>
      </c>
      <c r="AE267">
        <f t="shared" si="83"/>
        <v>2.6066071322616224</v>
      </c>
      <c r="AF267">
        <f t="shared" si="84"/>
        <v>2.6066071322616224</v>
      </c>
      <c r="AG267">
        <f t="shared" si="90"/>
        <v>1</v>
      </c>
      <c r="AH267">
        <f t="shared" si="85"/>
        <v>2.6658992497127074</v>
      </c>
      <c r="AI267">
        <f t="shared" si="86"/>
        <v>81.460822024823869</v>
      </c>
      <c r="AJ267">
        <f t="shared" si="87"/>
        <v>61.385132361508937</v>
      </c>
      <c r="AK267">
        <f t="shared" si="88"/>
        <v>0.5591225873291279</v>
      </c>
      <c r="AL267" s="3">
        <v>102</v>
      </c>
      <c r="AM267" s="14">
        <f t="shared" si="89"/>
        <v>31.089600000000001</v>
      </c>
      <c r="AN267" s="3">
        <v>0.92502450355699462</v>
      </c>
    </row>
    <row r="268" spans="1:40" ht="13.5" thickBot="1" x14ac:dyDescent="0.25">
      <c r="A268" s="5">
        <v>42570</v>
      </c>
      <c r="B268" s="3">
        <v>26</v>
      </c>
      <c r="C268" s="7" t="s">
        <v>358</v>
      </c>
      <c r="D268" s="6">
        <v>0.42152777777777778</v>
      </c>
      <c r="E268" s="13">
        <v>10</v>
      </c>
      <c r="F268" s="13">
        <f t="shared" si="79"/>
        <v>115.00000000000007</v>
      </c>
      <c r="G268" s="3">
        <v>35.6</v>
      </c>
      <c r="H268" s="3" t="s">
        <v>365</v>
      </c>
      <c r="I268" s="3">
        <v>29.5</v>
      </c>
      <c r="J268" t="str">
        <f t="shared" si="80"/>
        <v>.</v>
      </c>
      <c r="K268" t="str">
        <f t="shared" si="81"/>
        <v>.</v>
      </c>
      <c r="L268" t="str">
        <f t="shared" si="91"/>
        <v>.</v>
      </c>
      <c r="M268" s="3">
        <v>53</v>
      </c>
      <c r="N268" t="str">
        <f>IF(B268=B268, N267, IF(M268=".",".",IF(M268&lt;22.5,"N",IF(M268&lt;67.5,"NE",IF(M268&lt;112.5,"E",IF(M268&lt;157.5,"SE",IF(M268&lt;202.5,"S",IF(M268&lt;247.5,"SW",IF(M268&lt;292.5,"W",IF(M268&lt;337.5,"NW","N"))))))))))</f>
        <v>SW</v>
      </c>
      <c r="O268" t="str">
        <f t="shared" si="82"/>
        <v>.</v>
      </c>
      <c r="P268" t="str">
        <f t="shared" si="95"/>
        <v>.</v>
      </c>
      <c r="Q268" s="8">
        <f t="shared" si="93"/>
        <v>0</v>
      </c>
      <c r="R268" s="8">
        <f t="shared" si="94"/>
        <v>2.6658992497127074</v>
      </c>
      <c r="S268" s="8">
        <v>1</v>
      </c>
      <c r="T268" s="8" t="s">
        <v>4</v>
      </c>
      <c r="U268" s="8" t="str">
        <f t="shared" si="92"/>
        <v>.</v>
      </c>
      <c r="V268" s="3" t="s">
        <v>6</v>
      </c>
      <c r="W268" s="3">
        <v>0.8</v>
      </c>
      <c r="X268" s="3" t="s">
        <v>4</v>
      </c>
      <c r="Y268" s="14">
        <v>2</v>
      </c>
      <c r="Z268" s="14">
        <v>1</v>
      </c>
      <c r="AA268" s="14">
        <v>0</v>
      </c>
      <c r="AB268" s="14">
        <f t="shared" si="96"/>
        <v>0</v>
      </c>
      <c r="AC268" s="3" t="s">
        <v>279</v>
      </c>
      <c r="AD268" s="9">
        <v>0</v>
      </c>
      <c r="AE268">
        <f t="shared" si="83"/>
        <v>0</v>
      </c>
      <c r="AF268">
        <f t="shared" si="84"/>
        <v>0</v>
      </c>
      <c r="AG268">
        <f t="shared" si="90"/>
        <v>1</v>
      </c>
      <c r="AH268">
        <f t="shared" si="85"/>
        <v>0</v>
      </c>
      <c r="AI268">
        <f t="shared" si="86"/>
        <v>81.460822024823869</v>
      </c>
      <c r="AJ268">
        <f t="shared" si="87"/>
        <v>61.385132361508937</v>
      </c>
      <c r="AK268">
        <f t="shared" si="88"/>
        <v>0</v>
      </c>
      <c r="AL268" s="3">
        <v>102</v>
      </c>
      <c r="AM268" s="14">
        <f t="shared" si="89"/>
        <v>31.089600000000001</v>
      </c>
      <c r="AN268" s="3">
        <v>0.92502450355699462</v>
      </c>
    </row>
    <row r="269" spans="1:40" ht="13.5" thickBot="1" x14ac:dyDescent="0.25">
      <c r="A269" s="5">
        <v>42570</v>
      </c>
      <c r="B269" s="3">
        <v>26</v>
      </c>
      <c r="C269" s="7" t="s">
        <v>358</v>
      </c>
      <c r="D269" s="6">
        <v>0.46388888888888885</v>
      </c>
      <c r="E269" s="13">
        <v>11</v>
      </c>
      <c r="F269" s="13">
        <f t="shared" si="79"/>
        <v>176</v>
      </c>
      <c r="G269" s="3">
        <v>48.9</v>
      </c>
      <c r="H269" s="3" t="s">
        <v>365</v>
      </c>
      <c r="I269" s="3">
        <v>31.4</v>
      </c>
      <c r="J269" t="str">
        <f t="shared" si="80"/>
        <v>.</v>
      </c>
      <c r="K269" t="str">
        <f t="shared" si="81"/>
        <v>.</v>
      </c>
      <c r="L269" t="str">
        <f t="shared" si="91"/>
        <v>.</v>
      </c>
      <c r="M269" s="3">
        <v>53</v>
      </c>
      <c r="N269" t="str">
        <f>IF(B269=B268, N268, IF(M269=".",".",IF(M269&lt;22.5,"N",IF(M269&lt;67.5,"NE",IF(M269&lt;112.5,"E",IF(M269&lt;157.5,"SE",IF(M269&lt;202.5,"S",IF(M269&lt;247.5,"SW",IF(M269&lt;292.5,"W",IF(M269&lt;337.5,"NW","N"))))))))))</f>
        <v>SW</v>
      </c>
      <c r="O269" t="str">
        <f t="shared" si="82"/>
        <v>.</v>
      </c>
      <c r="P269" t="str">
        <f t="shared" si="95"/>
        <v>.</v>
      </c>
      <c r="Q269" s="8">
        <f t="shared" si="93"/>
        <v>0</v>
      </c>
      <c r="R269" s="8">
        <f t="shared" si="94"/>
        <v>2.6658992497127074</v>
      </c>
      <c r="S269" s="8">
        <v>1</v>
      </c>
      <c r="T269" s="8" t="s">
        <v>4</v>
      </c>
      <c r="U269" s="8" t="str">
        <f t="shared" si="92"/>
        <v>.</v>
      </c>
      <c r="V269" s="3" t="s">
        <v>6</v>
      </c>
      <c r="W269" s="3">
        <v>0.1</v>
      </c>
      <c r="X269" s="3" t="s">
        <v>4</v>
      </c>
      <c r="Y269" s="14">
        <v>2</v>
      </c>
      <c r="Z269" s="14">
        <v>1</v>
      </c>
      <c r="AA269" s="14">
        <v>0</v>
      </c>
      <c r="AB269" s="14">
        <f t="shared" si="96"/>
        <v>0</v>
      </c>
      <c r="AC269" s="3" t="s">
        <v>279</v>
      </c>
      <c r="AD269" s="9">
        <v>0</v>
      </c>
      <c r="AE269">
        <f t="shared" si="83"/>
        <v>0</v>
      </c>
      <c r="AF269">
        <f t="shared" si="84"/>
        <v>0</v>
      </c>
      <c r="AG269">
        <f t="shared" si="90"/>
        <v>1</v>
      </c>
      <c r="AH269">
        <f t="shared" si="85"/>
        <v>0</v>
      </c>
      <c r="AI269">
        <f t="shared" si="86"/>
        <v>81.460822024823869</v>
      </c>
      <c r="AJ269">
        <f t="shared" si="87"/>
        <v>61.385132361508937</v>
      </c>
      <c r="AK269">
        <f t="shared" si="88"/>
        <v>0</v>
      </c>
      <c r="AL269" s="3">
        <v>102</v>
      </c>
      <c r="AM269" s="14">
        <f t="shared" si="89"/>
        <v>31.089600000000001</v>
      </c>
      <c r="AN269" s="3">
        <v>0.92502450355699462</v>
      </c>
    </row>
    <row r="270" spans="1:40" ht="13.5" thickBot="1" x14ac:dyDescent="0.25">
      <c r="A270" s="5">
        <v>42570</v>
      </c>
      <c r="B270" s="3">
        <v>26</v>
      </c>
      <c r="C270" s="7" t="s">
        <v>358</v>
      </c>
      <c r="D270" s="6">
        <v>0.50555555555555554</v>
      </c>
      <c r="E270" s="13">
        <v>12</v>
      </c>
      <c r="F270" s="13">
        <f t="shared" si="79"/>
        <v>236.00000000000003</v>
      </c>
      <c r="G270" s="3">
        <v>50.6</v>
      </c>
      <c r="H270" s="3" t="s">
        <v>365</v>
      </c>
      <c r="I270" s="3">
        <v>31.7</v>
      </c>
      <c r="J270" t="str">
        <f t="shared" si="80"/>
        <v>.</v>
      </c>
      <c r="K270" t="str">
        <f t="shared" si="81"/>
        <v>.</v>
      </c>
      <c r="L270" t="str">
        <f t="shared" si="91"/>
        <v>.</v>
      </c>
      <c r="M270" s="3">
        <v>53</v>
      </c>
      <c r="N270" t="str">
        <f>IF(B270=B270, N269, IF(M270=".",".",IF(M270&lt;22.5,"N",IF(M270&lt;67.5,"NE",IF(M270&lt;112.5,"E",IF(M270&lt;157.5,"SE",IF(M270&lt;202.5,"S",IF(M270&lt;247.5,"SW",IF(M270&lt;292.5,"W",IF(M270&lt;337.5,"NW","N"))))))))))</f>
        <v>SW</v>
      </c>
      <c r="O270" t="str">
        <f t="shared" si="82"/>
        <v>.</v>
      </c>
      <c r="P270" t="str">
        <f t="shared" si="95"/>
        <v>.</v>
      </c>
      <c r="Q270" s="8">
        <f t="shared" si="93"/>
        <v>0</v>
      </c>
      <c r="R270" s="8">
        <f t="shared" si="94"/>
        <v>2.6658992497127074</v>
      </c>
      <c r="S270" s="8">
        <v>1</v>
      </c>
      <c r="T270" s="8" t="s">
        <v>4</v>
      </c>
      <c r="U270" s="8" t="str">
        <f t="shared" si="92"/>
        <v>.</v>
      </c>
      <c r="V270" s="3" t="s">
        <v>6</v>
      </c>
      <c r="W270" s="3">
        <v>0.6</v>
      </c>
      <c r="X270" s="3" t="s">
        <v>4</v>
      </c>
      <c r="Y270" s="14">
        <v>2</v>
      </c>
      <c r="Z270" s="14">
        <v>1</v>
      </c>
      <c r="AA270" s="14">
        <v>0</v>
      </c>
      <c r="AB270" s="14">
        <f t="shared" si="96"/>
        <v>0</v>
      </c>
      <c r="AC270" s="3" t="s">
        <v>279</v>
      </c>
      <c r="AD270" s="9">
        <v>0</v>
      </c>
      <c r="AE270">
        <f t="shared" si="83"/>
        <v>0</v>
      </c>
      <c r="AF270">
        <f t="shared" si="84"/>
        <v>0</v>
      </c>
      <c r="AG270">
        <f t="shared" si="90"/>
        <v>1</v>
      </c>
      <c r="AH270">
        <f t="shared" si="85"/>
        <v>0</v>
      </c>
      <c r="AI270">
        <f t="shared" si="86"/>
        <v>81.460822024823869</v>
      </c>
      <c r="AJ270">
        <f t="shared" si="87"/>
        <v>61.385132361508937</v>
      </c>
      <c r="AK270">
        <f t="shared" si="88"/>
        <v>0</v>
      </c>
      <c r="AL270" s="3">
        <v>102</v>
      </c>
      <c r="AM270" s="14">
        <f t="shared" si="89"/>
        <v>31.089600000000001</v>
      </c>
      <c r="AN270" s="3">
        <v>0.92502450355699462</v>
      </c>
    </row>
    <row r="271" spans="1:40" ht="13.5" thickBot="1" x14ac:dyDescent="0.25">
      <c r="A271" s="5">
        <v>42570</v>
      </c>
      <c r="B271" s="3">
        <v>26</v>
      </c>
      <c r="C271" s="7" t="s">
        <v>358</v>
      </c>
      <c r="D271" s="6">
        <v>0.54861111111111105</v>
      </c>
      <c r="E271" s="13">
        <v>13</v>
      </c>
      <c r="F271" s="13">
        <f t="shared" si="79"/>
        <v>298</v>
      </c>
      <c r="G271" s="3">
        <v>51.1</v>
      </c>
      <c r="H271" s="3" t="s">
        <v>365</v>
      </c>
      <c r="I271" s="3">
        <v>30.8</v>
      </c>
      <c r="J271" t="str">
        <f t="shared" si="80"/>
        <v>.</v>
      </c>
      <c r="K271" t="str">
        <f t="shared" si="81"/>
        <v>.</v>
      </c>
      <c r="L271" t="str">
        <f t="shared" si="91"/>
        <v>.</v>
      </c>
      <c r="M271" s="3">
        <v>53</v>
      </c>
      <c r="N271" t="str">
        <f>IF(B271=B270, N270, IF(M271=".",".",IF(M271&lt;22.5,"N",IF(M271&lt;67.5,"NE",IF(M271&lt;112.5,"E",IF(M271&lt;157.5,"SE",IF(M271&lt;202.5,"S",IF(M271&lt;247.5,"SW",IF(M271&lt;292.5,"W",IF(M271&lt;337.5,"NW","N"))))))))))</f>
        <v>SW</v>
      </c>
      <c r="O271" t="str">
        <f t="shared" si="82"/>
        <v>.</v>
      </c>
      <c r="P271" t="str">
        <f t="shared" si="95"/>
        <v>.</v>
      </c>
      <c r="Q271" s="8">
        <f t="shared" si="93"/>
        <v>0</v>
      </c>
      <c r="R271" s="8">
        <f t="shared" si="94"/>
        <v>2.6658992497127074</v>
      </c>
      <c r="S271" s="8">
        <v>1</v>
      </c>
      <c r="T271" s="8" t="s">
        <v>4</v>
      </c>
      <c r="U271" s="8" t="str">
        <f t="shared" si="92"/>
        <v>.</v>
      </c>
      <c r="V271" s="3" t="s">
        <v>6</v>
      </c>
      <c r="W271" s="3">
        <v>1</v>
      </c>
      <c r="X271" s="3" t="s">
        <v>4</v>
      </c>
      <c r="Y271" s="14">
        <v>2</v>
      </c>
      <c r="Z271" s="14">
        <v>1</v>
      </c>
      <c r="AA271" s="14">
        <v>0</v>
      </c>
      <c r="AB271" s="14">
        <f t="shared" si="96"/>
        <v>0</v>
      </c>
      <c r="AC271" s="3" t="s">
        <v>279</v>
      </c>
      <c r="AD271" s="9">
        <v>0</v>
      </c>
      <c r="AE271">
        <f t="shared" si="83"/>
        <v>0</v>
      </c>
      <c r="AF271">
        <f t="shared" si="84"/>
        <v>0</v>
      </c>
      <c r="AG271">
        <f t="shared" si="90"/>
        <v>1</v>
      </c>
      <c r="AH271">
        <f t="shared" si="85"/>
        <v>0</v>
      </c>
      <c r="AI271">
        <f t="shared" si="86"/>
        <v>81.460822024823869</v>
      </c>
      <c r="AJ271">
        <f t="shared" si="87"/>
        <v>61.385132361508937</v>
      </c>
      <c r="AK271">
        <f t="shared" si="88"/>
        <v>0</v>
      </c>
      <c r="AL271" s="3">
        <v>102</v>
      </c>
      <c r="AM271" s="14">
        <f t="shared" si="89"/>
        <v>31.089600000000001</v>
      </c>
      <c r="AN271" s="3">
        <v>0.92502450355699462</v>
      </c>
    </row>
    <row r="272" spans="1:40" ht="13.5" thickBot="1" x14ac:dyDescent="0.25">
      <c r="A272" s="5">
        <v>42570</v>
      </c>
      <c r="B272" s="3">
        <v>26</v>
      </c>
      <c r="C272" s="7" t="s">
        <v>358</v>
      </c>
      <c r="D272" s="6">
        <v>0.58819444444444446</v>
      </c>
      <c r="E272" s="13">
        <v>14</v>
      </c>
      <c r="F272" s="13">
        <f t="shared" si="79"/>
        <v>355.00000000000011</v>
      </c>
      <c r="G272" s="3">
        <v>55.6</v>
      </c>
      <c r="H272" s="3" t="s">
        <v>365</v>
      </c>
      <c r="I272" s="3">
        <v>31.9</v>
      </c>
      <c r="J272" t="str">
        <f t="shared" si="80"/>
        <v>.</v>
      </c>
      <c r="K272" t="str">
        <f t="shared" si="81"/>
        <v>.</v>
      </c>
      <c r="L272" t="str">
        <f t="shared" si="91"/>
        <v>.</v>
      </c>
      <c r="M272" s="3">
        <v>53</v>
      </c>
      <c r="N272" t="str">
        <f>IF(B272=B271, N271, IF(M272=".",".",IF(M272&lt;22.5,"N",IF(M272&lt;67.5,"NE",IF(M272&lt;112.5,"E",IF(M272&lt;157.5,"SE",IF(M272&lt;202.5,"S",IF(M272&lt;247.5,"SW",IF(M272&lt;292.5,"W",IF(M272&lt;337.5,"NW","N"))))))))))</f>
        <v>SW</v>
      </c>
      <c r="O272" t="str">
        <f t="shared" si="82"/>
        <v>.</v>
      </c>
      <c r="P272" t="str">
        <f t="shared" si="95"/>
        <v>.</v>
      </c>
      <c r="Q272" s="8">
        <f t="shared" si="93"/>
        <v>0</v>
      </c>
      <c r="R272" s="8">
        <f t="shared" si="94"/>
        <v>2.6658992497127074</v>
      </c>
      <c r="S272" s="8">
        <v>1</v>
      </c>
      <c r="T272" s="8" t="s">
        <v>4</v>
      </c>
      <c r="U272" s="8" t="str">
        <f t="shared" si="92"/>
        <v>.</v>
      </c>
      <c r="V272" s="3" t="s">
        <v>6</v>
      </c>
      <c r="W272" s="3">
        <v>3</v>
      </c>
      <c r="X272" s="3" t="s">
        <v>10</v>
      </c>
      <c r="Y272" s="14">
        <v>2</v>
      </c>
      <c r="Z272" s="14">
        <v>1</v>
      </c>
      <c r="AA272" s="14">
        <v>0</v>
      </c>
      <c r="AB272" s="14">
        <f t="shared" si="96"/>
        <v>0</v>
      </c>
      <c r="AC272" s="3" t="s">
        <v>279</v>
      </c>
      <c r="AD272" s="9">
        <v>0</v>
      </c>
      <c r="AE272">
        <f t="shared" si="83"/>
        <v>0</v>
      </c>
      <c r="AF272">
        <f t="shared" si="84"/>
        <v>0</v>
      </c>
      <c r="AG272">
        <f t="shared" si="90"/>
        <v>1</v>
      </c>
      <c r="AH272">
        <f t="shared" si="85"/>
        <v>0</v>
      </c>
      <c r="AI272">
        <f t="shared" si="86"/>
        <v>81.460822024823869</v>
      </c>
      <c r="AJ272">
        <f t="shared" si="87"/>
        <v>61.385132361508937</v>
      </c>
      <c r="AK272">
        <f t="shared" si="88"/>
        <v>0</v>
      </c>
      <c r="AL272" s="3">
        <v>102</v>
      </c>
      <c r="AM272" s="14">
        <f t="shared" si="89"/>
        <v>31.089600000000001</v>
      </c>
      <c r="AN272" s="3">
        <v>0.92502450355699462</v>
      </c>
    </row>
    <row r="273" spans="1:40" ht="13.5" thickBot="1" x14ac:dyDescent="0.25">
      <c r="A273" s="5">
        <v>42570</v>
      </c>
      <c r="B273" s="3">
        <v>26</v>
      </c>
      <c r="C273" s="7" t="s">
        <v>358</v>
      </c>
      <c r="D273" s="6">
        <v>0.62777777777777777</v>
      </c>
      <c r="E273" s="13">
        <v>15</v>
      </c>
      <c r="F273" s="13">
        <f t="shared" si="79"/>
        <v>412.00000000000006</v>
      </c>
      <c r="G273" s="3">
        <v>44.5</v>
      </c>
      <c r="H273" s="3" t="s">
        <v>365</v>
      </c>
      <c r="I273" s="3">
        <v>30.7</v>
      </c>
      <c r="J273" t="str">
        <f t="shared" si="80"/>
        <v>.</v>
      </c>
      <c r="K273" t="str">
        <f t="shared" si="81"/>
        <v>.</v>
      </c>
      <c r="L273" t="str">
        <f t="shared" si="91"/>
        <v>.</v>
      </c>
      <c r="M273" s="3">
        <v>53</v>
      </c>
      <c r="N273" t="str">
        <f>IF(B273=B273, N272, IF(M273=".",".",IF(M273&lt;22.5,"N",IF(M273&lt;67.5,"NE",IF(M273&lt;112.5,"E",IF(M273&lt;157.5,"SE",IF(M273&lt;202.5,"S",IF(M273&lt;247.5,"SW",IF(M273&lt;292.5,"W",IF(M273&lt;337.5,"NW","N"))))))))))</f>
        <v>SW</v>
      </c>
      <c r="O273" t="str">
        <f t="shared" si="82"/>
        <v>.</v>
      </c>
      <c r="P273" t="str">
        <f t="shared" si="95"/>
        <v>.</v>
      </c>
      <c r="Q273" s="8">
        <f t="shared" si="93"/>
        <v>0</v>
      </c>
      <c r="R273" s="8">
        <f t="shared" si="94"/>
        <v>2.6658992497127074</v>
      </c>
      <c r="S273" s="8">
        <v>1</v>
      </c>
      <c r="T273" s="8" t="s">
        <v>4</v>
      </c>
      <c r="U273" s="8" t="str">
        <f t="shared" si="92"/>
        <v>.</v>
      </c>
      <c r="V273" s="3" t="s">
        <v>6</v>
      </c>
      <c r="W273" s="3">
        <v>1</v>
      </c>
      <c r="X273" s="3" t="s">
        <v>43</v>
      </c>
      <c r="Y273" s="14">
        <v>2</v>
      </c>
      <c r="Z273" s="14">
        <v>1</v>
      </c>
      <c r="AA273" s="14">
        <v>0</v>
      </c>
      <c r="AB273" s="14">
        <f t="shared" si="96"/>
        <v>0</v>
      </c>
      <c r="AC273" s="3" t="s">
        <v>279</v>
      </c>
      <c r="AD273" s="9">
        <v>0</v>
      </c>
      <c r="AE273">
        <f t="shared" si="83"/>
        <v>0</v>
      </c>
      <c r="AF273">
        <f t="shared" si="84"/>
        <v>0</v>
      </c>
      <c r="AG273">
        <f t="shared" si="90"/>
        <v>1</v>
      </c>
      <c r="AH273">
        <f t="shared" si="85"/>
        <v>0</v>
      </c>
      <c r="AI273">
        <f t="shared" si="86"/>
        <v>81.460822024823869</v>
      </c>
      <c r="AJ273">
        <f t="shared" si="87"/>
        <v>61.385132361508937</v>
      </c>
      <c r="AK273">
        <f t="shared" si="88"/>
        <v>0</v>
      </c>
      <c r="AL273" s="3">
        <v>102</v>
      </c>
      <c r="AM273" s="14">
        <f t="shared" si="89"/>
        <v>31.089600000000001</v>
      </c>
      <c r="AN273" s="3">
        <v>0.92502450355699462</v>
      </c>
    </row>
    <row r="274" spans="1:40" ht="13.5" thickBot="1" x14ac:dyDescent="0.25">
      <c r="A274" s="5">
        <v>42570</v>
      </c>
      <c r="B274" s="3">
        <v>26</v>
      </c>
      <c r="C274" s="7" t="s">
        <v>358</v>
      </c>
      <c r="D274" s="6">
        <v>0.66875000000000007</v>
      </c>
      <c r="E274" s="13">
        <v>16</v>
      </c>
      <c r="F274" s="13">
        <f t="shared" si="79"/>
        <v>471.00000000000017</v>
      </c>
      <c r="G274" s="3">
        <v>51.7</v>
      </c>
      <c r="H274" s="3" t="s">
        <v>365</v>
      </c>
      <c r="I274" s="3">
        <v>32.1</v>
      </c>
      <c r="J274" t="str">
        <f t="shared" si="80"/>
        <v>.</v>
      </c>
      <c r="K274" t="str">
        <f t="shared" si="81"/>
        <v>.</v>
      </c>
      <c r="L274" t="str">
        <f t="shared" si="91"/>
        <v>.</v>
      </c>
      <c r="M274" s="3">
        <v>53</v>
      </c>
      <c r="N274" t="str">
        <f>IF(B274=B273, N273, IF(M274=".",".",IF(M274&lt;22.5,"N",IF(M274&lt;67.5,"NE",IF(M274&lt;112.5,"E",IF(M274&lt;157.5,"SE",IF(M274&lt;202.5,"S",IF(M274&lt;247.5,"SW",IF(M274&lt;292.5,"W",IF(M274&lt;337.5,"NW","N"))))))))))</f>
        <v>SW</v>
      </c>
      <c r="O274" t="str">
        <f t="shared" si="82"/>
        <v>.</v>
      </c>
      <c r="P274" t="str">
        <f t="shared" si="95"/>
        <v>.</v>
      </c>
      <c r="Q274" s="8">
        <f t="shared" si="93"/>
        <v>0</v>
      </c>
      <c r="R274" s="8">
        <f t="shared" si="94"/>
        <v>2.6658992497127074</v>
      </c>
      <c r="S274" s="8">
        <v>1</v>
      </c>
      <c r="T274" s="8" t="s">
        <v>4</v>
      </c>
      <c r="U274" s="8" t="str">
        <f t="shared" si="92"/>
        <v>.</v>
      </c>
      <c r="V274" s="3" t="s">
        <v>6</v>
      </c>
      <c r="W274" s="3">
        <v>5.9</v>
      </c>
      <c r="X274" s="3" t="s">
        <v>43</v>
      </c>
      <c r="Y274" s="14">
        <v>2</v>
      </c>
      <c r="Z274" s="14">
        <v>1</v>
      </c>
      <c r="AA274" s="14">
        <v>0</v>
      </c>
      <c r="AB274" s="14">
        <f t="shared" si="96"/>
        <v>0</v>
      </c>
      <c r="AC274" s="3" t="s">
        <v>279</v>
      </c>
      <c r="AD274" s="9">
        <v>0</v>
      </c>
      <c r="AE274">
        <f t="shared" si="83"/>
        <v>0</v>
      </c>
      <c r="AF274">
        <f t="shared" si="84"/>
        <v>0</v>
      </c>
      <c r="AG274">
        <f t="shared" si="90"/>
        <v>1</v>
      </c>
      <c r="AH274">
        <f t="shared" si="85"/>
        <v>0</v>
      </c>
      <c r="AI274">
        <f t="shared" si="86"/>
        <v>81.460822024823869</v>
      </c>
      <c r="AJ274">
        <f t="shared" si="87"/>
        <v>61.385132361508937</v>
      </c>
      <c r="AK274">
        <f t="shared" si="88"/>
        <v>0</v>
      </c>
      <c r="AL274" s="3">
        <v>102</v>
      </c>
      <c r="AM274" s="14">
        <f t="shared" si="89"/>
        <v>31.089600000000001</v>
      </c>
      <c r="AN274" s="3">
        <v>0.92502450355699462</v>
      </c>
    </row>
    <row r="275" spans="1:40" ht="13.5" thickBot="1" x14ac:dyDescent="0.25">
      <c r="A275" s="5">
        <v>42570</v>
      </c>
      <c r="B275" s="3">
        <v>26</v>
      </c>
      <c r="C275" s="7" t="s">
        <v>358</v>
      </c>
      <c r="D275" s="6">
        <v>0.71250000000000002</v>
      </c>
      <c r="E275" s="13">
        <v>17</v>
      </c>
      <c r="F275" s="13">
        <f t="shared" si="79"/>
        <v>534.00000000000011</v>
      </c>
      <c r="G275" s="3">
        <v>47.1</v>
      </c>
      <c r="H275" s="3" t="s">
        <v>365</v>
      </c>
      <c r="I275" s="3">
        <v>31.9</v>
      </c>
      <c r="J275" t="str">
        <f t="shared" si="80"/>
        <v>.</v>
      </c>
      <c r="K275" t="str">
        <f t="shared" si="81"/>
        <v>.</v>
      </c>
      <c r="L275" t="str">
        <f t="shared" si="91"/>
        <v>.</v>
      </c>
      <c r="M275" s="3">
        <v>53</v>
      </c>
      <c r="N275" t="str">
        <f>IF(B275=B275, N274, IF(M275=".",".",IF(M275&lt;22.5,"N",IF(M275&lt;67.5,"NE",IF(M275&lt;112.5,"E",IF(M275&lt;157.5,"SE",IF(M275&lt;202.5,"S",IF(M275&lt;247.5,"SW",IF(M275&lt;292.5,"W",IF(M275&lt;337.5,"NW","N"))))))))))</f>
        <v>SW</v>
      </c>
      <c r="O275" t="str">
        <f t="shared" si="82"/>
        <v>.</v>
      </c>
      <c r="P275" t="str">
        <f t="shared" si="95"/>
        <v>.</v>
      </c>
      <c r="Q275" s="8">
        <f t="shared" si="93"/>
        <v>0</v>
      </c>
      <c r="R275" s="8">
        <f t="shared" si="94"/>
        <v>2.6658992497127074</v>
      </c>
      <c r="S275" s="8">
        <v>1</v>
      </c>
      <c r="T275" s="8" t="s">
        <v>4</v>
      </c>
      <c r="U275" s="8" t="str">
        <f t="shared" si="92"/>
        <v>.</v>
      </c>
      <c r="V275" s="3" t="s">
        <v>6</v>
      </c>
      <c r="W275" s="3">
        <v>2.2999999999999998</v>
      </c>
      <c r="X275" s="3" t="s">
        <v>43</v>
      </c>
      <c r="Y275" s="14">
        <v>2</v>
      </c>
      <c r="Z275" s="14">
        <v>1</v>
      </c>
      <c r="AA275" s="14">
        <v>0</v>
      </c>
      <c r="AB275" s="14">
        <f t="shared" si="96"/>
        <v>0</v>
      </c>
      <c r="AC275" s="3" t="s">
        <v>279</v>
      </c>
      <c r="AD275" s="9">
        <v>0</v>
      </c>
      <c r="AE275">
        <f t="shared" si="83"/>
        <v>0</v>
      </c>
      <c r="AF275">
        <f t="shared" si="84"/>
        <v>0</v>
      </c>
      <c r="AG275">
        <f t="shared" si="90"/>
        <v>1</v>
      </c>
      <c r="AH275">
        <f t="shared" si="85"/>
        <v>0</v>
      </c>
      <c r="AI275">
        <f t="shared" si="86"/>
        <v>81.460822024823869</v>
      </c>
      <c r="AJ275">
        <f t="shared" si="87"/>
        <v>61.385132361508937</v>
      </c>
      <c r="AK275">
        <f t="shared" si="88"/>
        <v>0</v>
      </c>
      <c r="AL275" s="3">
        <v>102</v>
      </c>
      <c r="AM275" s="14">
        <f t="shared" si="89"/>
        <v>31.089600000000001</v>
      </c>
      <c r="AN275" s="3">
        <v>0.92502450355699462</v>
      </c>
    </row>
    <row r="276" spans="1:40" ht="13.5" thickBot="1" x14ac:dyDescent="0.25">
      <c r="A276" s="5">
        <v>42570</v>
      </c>
      <c r="B276" s="3">
        <v>26</v>
      </c>
      <c r="C276" s="7" t="s">
        <v>358</v>
      </c>
      <c r="D276" s="6">
        <v>0.75069444444444444</v>
      </c>
      <c r="E276" s="13">
        <v>18</v>
      </c>
      <c r="F276" s="13">
        <f t="shared" si="79"/>
        <v>589.00000000000011</v>
      </c>
      <c r="G276" s="3">
        <v>44.3</v>
      </c>
      <c r="H276" s="3" t="s">
        <v>365</v>
      </c>
      <c r="I276" s="3">
        <v>33.200000000000003</v>
      </c>
      <c r="J276" t="str">
        <f t="shared" si="80"/>
        <v>.</v>
      </c>
      <c r="K276" t="str">
        <f t="shared" si="81"/>
        <v>.</v>
      </c>
      <c r="L276" t="str">
        <f t="shared" si="91"/>
        <v>.</v>
      </c>
      <c r="M276" s="3">
        <v>53</v>
      </c>
      <c r="N276" t="str">
        <f>IF(B276=B275, N275, IF(M276=".",".",IF(M276&lt;22.5,"N",IF(M276&lt;67.5,"NE",IF(M276&lt;112.5,"E",IF(M276&lt;157.5,"SE",IF(M276&lt;202.5,"S",IF(M276&lt;247.5,"SW",IF(M276&lt;292.5,"W",IF(M276&lt;337.5,"NW","N"))))))))))</f>
        <v>SW</v>
      </c>
      <c r="O276" t="str">
        <f t="shared" si="82"/>
        <v>.</v>
      </c>
      <c r="P276" t="str">
        <f t="shared" si="95"/>
        <v>.</v>
      </c>
      <c r="Q276" s="8">
        <f t="shared" si="93"/>
        <v>0</v>
      </c>
      <c r="R276" s="8">
        <f t="shared" si="94"/>
        <v>2.6658992497127074</v>
      </c>
      <c r="S276" s="8">
        <v>1</v>
      </c>
      <c r="T276" s="8">
        <f>SQRT((AJ276-AJ266)^2+(AI276-AI266)^2)</f>
        <v>2.6658992497127074</v>
      </c>
      <c r="U276" s="8">
        <f t="shared" si="92"/>
        <v>1</v>
      </c>
      <c r="V276" s="3" t="s">
        <v>6</v>
      </c>
      <c r="W276" s="3">
        <v>0</v>
      </c>
      <c r="X276" s="3" t="s">
        <v>127</v>
      </c>
      <c r="Y276" s="14">
        <v>2</v>
      </c>
      <c r="Z276" s="14">
        <v>1</v>
      </c>
      <c r="AA276" s="14">
        <v>0</v>
      </c>
      <c r="AB276" s="14">
        <f t="shared" si="96"/>
        <v>0</v>
      </c>
      <c r="AC276" s="3" t="s">
        <v>279</v>
      </c>
      <c r="AD276" s="9">
        <v>0</v>
      </c>
      <c r="AE276">
        <f t="shared" si="83"/>
        <v>0</v>
      </c>
      <c r="AF276">
        <f t="shared" si="84"/>
        <v>0</v>
      </c>
      <c r="AG276">
        <f t="shared" si="90"/>
        <v>1</v>
      </c>
      <c r="AH276">
        <f t="shared" si="85"/>
        <v>0</v>
      </c>
      <c r="AI276">
        <f t="shared" si="86"/>
        <v>81.460822024823869</v>
      </c>
      <c r="AJ276">
        <f t="shared" si="87"/>
        <v>61.385132361508937</v>
      </c>
      <c r="AK276">
        <f t="shared" si="88"/>
        <v>0</v>
      </c>
      <c r="AL276" s="3">
        <v>102</v>
      </c>
      <c r="AM276" s="14">
        <f t="shared" si="89"/>
        <v>31.089600000000001</v>
      </c>
      <c r="AN276" s="3">
        <v>0.92502450355699462</v>
      </c>
    </row>
    <row r="277" spans="1:40" ht="13.5" thickBot="1" x14ac:dyDescent="0.25">
      <c r="A277" s="5">
        <v>42570</v>
      </c>
      <c r="B277" s="3">
        <v>27</v>
      </c>
      <c r="C277" s="7" t="s">
        <v>358</v>
      </c>
      <c r="D277" s="6">
        <v>0.34166666666666662</v>
      </c>
      <c r="E277" s="13">
        <v>8</v>
      </c>
      <c r="F277" s="13">
        <f t="shared" si="79"/>
        <v>0</v>
      </c>
      <c r="G277" s="3">
        <v>23.6</v>
      </c>
      <c r="H277" s="3" t="s">
        <v>365</v>
      </c>
      <c r="I277" s="3">
        <v>24.8</v>
      </c>
      <c r="J277" t="str">
        <f t="shared" si="80"/>
        <v>.</v>
      </c>
      <c r="K277" t="str">
        <f t="shared" si="81"/>
        <v>.</v>
      </c>
      <c r="L277" t="str">
        <f t="shared" si="91"/>
        <v>.</v>
      </c>
      <c r="M277" s="3">
        <v>54</v>
      </c>
      <c r="N277" t="str">
        <f>IF(B277=B277, N276, IF(M277=".",".",IF(M277&lt;22.5,"N",IF(M277&lt;67.5,"NE",IF(M277&lt;112.5,"E",IF(M277&lt;157.5,"SE",IF(M277&lt;202.5,"S",IF(M277&lt;247.5,"SW",IF(M277&lt;292.5,"W",IF(M277&lt;337.5,"NW","N"))))))))))</f>
        <v>SW</v>
      </c>
      <c r="O277" t="str">
        <f t="shared" si="82"/>
        <v>.</v>
      </c>
      <c r="P277" t="str">
        <f t="shared" si="95"/>
        <v>.</v>
      </c>
      <c r="Q277" s="8">
        <f t="shared" si="93"/>
        <v>0</v>
      </c>
      <c r="R277" s="8">
        <f t="shared" si="94"/>
        <v>0</v>
      </c>
      <c r="S277" s="8">
        <v>1</v>
      </c>
      <c r="T277" s="8" t="s">
        <v>4</v>
      </c>
      <c r="U277" s="8" t="str">
        <f t="shared" si="92"/>
        <v>.</v>
      </c>
      <c r="V277" s="3" t="s">
        <v>128</v>
      </c>
      <c r="W277" s="3">
        <v>2.5</v>
      </c>
      <c r="X277" s="3" t="s">
        <v>48</v>
      </c>
      <c r="Y277" s="14">
        <v>2</v>
      </c>
      <c r="Z277" s="14">
        <v>1</v>
      </c>
      <c r="AA277" s="14">
        <v>0</v>
      </c>
      <c r="AB277" s="14">
        <f t="shared" si="96"/>
        <v>0</v>
      </c>
      <c r="AC277" s="3" t="s">
        <v>280</v>
      </c>
      <c r="AD277" s="9">
        <v>0</v>
      </c>
      <c r="AE277" t="str">
        <f t="shared" si="83"/>
        <v>.</v>
      </c>
      <c r="AF277" t="str">
        <f t="shared" si="84"/>
        <v>.</v>
      </c>
      <c r="AG277" t="str">
        <f t="shared" si="90"/>
        <v>.</v>
      </c>
      <c r="AH277" t="str">
        <f t="shared" si="85"/>
        <v>.</v>
      </c>
      <c r="AI277">
        <f t="shared" si="86"/>
        <v>80.901699437494742</v>
      </c>
      <c r="AJ277">
        <f t="shared" si="87"/>
        <v>58.778525229247315</v>
      </c>
      <c r="AK277" t="str">
        <f t="shared" si="88"/>
        <v>.</v>
      </c>
      <c r="AL277" s="3">
        <v>100</v>
      </c>
      <c r="AM277" s="14">
        <f t="shared" si="89"/>
        <v>30.48</v>
      </c>
      <c r="AN277" s="3">
        <v>0.94247779607693793</v>
      </c>
    </row>
    <row r="278" spans="1:40" ht="13.5" thickBot="1" x14ac:dyDescent="0.25">
      <c r="A278" s="5">
        <v>42570</v>
      </c>
      <c r="B278" s="3">
        <v>27</v>
      </c>
      <c r="C278" s="7" t="s">
        <v>358</v>
      </c>
      <c r="D278" s="6">
        <v>0.37986111111111115</v>
      </c>
      <c r="E278" s="13">
        <v>9</v>
      </c>
      <c r="F278" s="13">
        <f t="shared" si="79"/>
        <v>55.000000000000128</v>
      </c>
      <c r="G278" s="3">
        <v>32.700000000000003</v>
      </c>
      <c r="H278" s="3" t="s">
        <v>365</v>
      </c>
      <c r="I278" s="3">
        <v>27.6</v>
      </c>
      <c r="J278">
        <f t="shared" si="80"/>
        <v>0.15159930194583282</v>
      </c>
      <c r="K278">
        <f t="shared" si="81"/>
        <v>351.31399982137435</v>
      </c>
      <c r="L278">
        <f>K278-MOD(M277+180,360)</f>
        <v>117.31399982137435</v>
      </c>
      <c r="M278" s="3">
        <v>50</v>
      </c>
      <c r="N278" t="str">
        <f>IF(B278=B277, N277, IF(M278=".",".",IF(M278&lt;22.5,"N",IF(M278&lt;67.5,"NE",IF(M278&lt;112.5,"E",IF(M278&lt;157.5,"SE",IF(M278&lt;202.5,"S",IF(M278&lt;247.5,"SW",IF(M278&lt;292.5,"W",IF(M278&lt;337.5,"NW","N"))))))))))</f>
        <v>SW</v>
      </c>
      <c r="O278" t="str">
        <f t="shared" si="82"/>
        <v>N</v>
      </c>
      <c r="P278">
        <f t="shared" si="95"/>
        <v>1</v>
      </c>
      <c r="Q278" s="8">
        <f t="shared" si="93"/>
        <v>8.1650324307779574</v>
      </c>
      <c r="R278" s="8">
        <f t="shared" si="94"/>
        <v>8.1650324307779574</v>
      </c>
      <c r="S278" s="8">
        <v>1</v>
      </c>
      <c r="T278" s="8" t="s">
        <v>4</v>
      </c>
      <c r="U278" s="8" t="str">
        <f t="shared" si="92"/>
        <v>.</v>
      </c>
      <c r="V278" s="3" t="s">
        <v>31</v>
      </c>
      <c r="W278" s="3">
        <v>0.5</v>
      </c>
      <c r="X278" s="3" t="s">
        <v>4</v>
      </c>
      <c r="Y278" s="14">
        <v>2</v>
      </c>
      <c r="Z278" s="14">
        <v>1</v>
      </c>
      <c r="AA278" s="14">
        <v>0</v>
      </c>
      <c r="AB278" s="14">
        <f t="shared" si="96"/>
        <v>0</v>
      </c>
      <c r="AC278" s="3" t="s">
        <v>280</v>
      </c>
      <c r="AD278" s="9">
        <v>0</v>
      </c>
      <c r="AE278">
        <f t="shared" si="83"/>
        <v>8.0713861781527854</v>
      </c>
      <c r="AF278">
        <f t="shared" si="84"/>
        <v>8.0713861781527854</v>
      </c>
      <c r="AG278">
        <f t="shared" si="90"/>
        <v>1</v>
      </c>
      <c r="AH278">
        <f t="shared" si="85"/>
        <v>8.1650324307779574</v>
      </c>
      <c r="AI278">
        <f t="shared" si="86"/>
        <v>79.668622084373709</v>
      </c>
      <c r="AJ278">
        <f t="shared" si="87"/>
        <v>66.8499114074001</v>
      </c>
      <c r="AK278">
        <f t="shared" si="88"/>
        <v>-1.2330773531210326</v>
      </c>
      <c r="AL278" s="3">
        <v>104</v>
      </c>
      <c r="AM278" s="14">
        <f t="shared" si="89"/>
        <v>31.699200000000001</v>
      </c>
      <c r="AN278" s="3">
        <v>0.87266462599716477</v>
      </c>
    </row>
    <row r="279" spans="1:40" ht="13.5" thickBot="1" x14ac:dyDescent="0.25">
      <c r="A279" s="5">
        <v>42570</v>
      </c>
      <c r="B279" s="3">
        <v>27</v>
      </c>
      <c r="C279" s="7" t="s">
        <v>358</v>
      </c>
      <c r="D279" s="6">
        <v>0.42152777777777778</v>
      </c>
      <c r="E279" s="13">
        <v>10</v>
      </c>
      <c r="F279" s="13">
        <f t="shared" si="79"/>
        <v>115.00000000000007</v>
      </c>
      <c r="G279" s="3">
        <v>38.9</v>
      </c>
      <c r="H279" s="3" t="s">
        <v>365</v>
      </c>
      <c r="I279" s="3">
        <v>29.5</v>
      </c>
      <c r="J279">
        <f t="shared" si="80"/>
        <v>2.7309188559444468</v>
      </c>
      <c r="K279">
        <f t="shared" si="81"/>
        <v>156.47012463831206</v>
      </c>
      <c r="L279">
        <f t="shared" si="91"/>
        <v>-165.15612481693771</v>
      </c>
      <c r="M279" s="3">
        <v>52</v>
      </c>
      <c r="N279" t="str">
        <f>IF(B279=B279, N278, IF(M279=".",".",IF(M279&lt;22.5,"N",IF(M279&lt;67.5,"NE",IF(M279&lt;112.5,"E",IF(M279&lt;157.5,"SE",IF(M279&lt;202.5,"S",IF(M279&lt;247.5,"SW",IF(M279&lt;292.5,"W",IF(M279&lt;337.5,"NW","N"))))))))))</f>
        <v>SW</v>
      </c>
      <c r="O279" t="str">
        <f t="shared" si="82"/>
        <v>SE</v>
      </c>
      <c r="P279">
        <f t="shared" si="95"/>
        <v>4</v>
      </c>
      <c r="Q279" s="8">
        <f t="shared" si="93"/>
        <v>3.7484559411700662</v>
      </c>
      <c r="R279" s="8">
        <f t="shared" si="94"/>
        <v>11.913488371948024</v>
      </c>
      <c r="S279" s="8">
        <v>1</v>
      </c>
      <c r="T279" s="8" t="s">
        <v>4</v>
      </c>
      <c r="U279" s="8" t="str">
        <f t="shared" si="92"/>
        <v>.</v>
      </c>
      <c r="V279" s="3" t="s">
        <v>6</v>
      </c>
      <c r="W279" s="3">
        <v>0.8</v>
      </c>
      <c r="X279" s="3" t="s">
        <v>4</v>
      </c>
      <c r="Y279" s="14">
        <v>2</v>
      </c>
      <c r="Z279" s="14">
        <v>1</v>
      </c>
      <c r="AA279" s="14">
        <v>0</v>
      </c>
      <c r="AB279" s="14">
        <f t="shared" si="96"/>
        <v>0</v>
      </c>
      <c r="AC279" s="3" t="s">
        <v>280</v>
      </c>
      <c r="AD279" s="9">
        <v>0</v>
      </c>
      <c r="AE279">
        <f t="shared" si="83"/>
        <v>-3.436779448857294</v>
      </c>
      <c r="AF279">
        <f t="shared" si="84"/>
        <v>-3.436779448857294</v>
      </c>
      <c r="AG279">
        <f t="shared" si="90"/>
        <v>1</v>
      </c>
      <c r="AH279">
        <f t="shared" si="85"/>
        <v>3.7484559411700662</v>
      </c>
      <c r="AI279">
        <f t="shared" si="86"/>
        <v>81.165107621492368</v>
      </c>
      <c r="AJ279">
        <f t="shared" si="87"/>
        <v>63.413131958542806</v>
      </c>
      <c r="AK279">
        <f t="shared" si="88"/>
        <v>1.4964855371186587</v>
      </c>
      <c r="AL279" s="3">
        <v>103</v>
      </c>
      <c r="AM279" s="14">
        <f t="shared" si="89"/>
        <v>31.394400000000001</v>
      </c>
      <c r="AN279" s="3">
        <v>0.90757121103705141</v>
      </c>
    </row>
    <row r="280" spans="1:40" ht="13.5" thickBot="1" x14ac:dyDescent="0.25">
      <c r="A280" s="5">
        <v>42570</v>
      </c>
      <c r="B280" s="3">
        <v>27</v>
      </c>
      <c r="C280" s="7" t="s">
        <v>358</v>
      </c>
      <c r="D280" s="6">
        <v>0.46388888888888885</v>
      </c>
      <c r="E280" s="13">
        <v>11</v>
      </c>
      <c r="F280" s="13">
        <f t="shared" si="79"/>
        <v>176</v>
      </c>
      <c r="G280" s="3">
        <v>48.7</v>
      </c>
      <c r="H280" s="3" t="s">
        <v>365</v>
      </c>
      <c r="I280" s="3">
        <v>31.4</v>
      </c>
      <c r="J280" t="str">
        <f t="shared" si="80"/>
        <v>.</v>
      </c>
      <c r="K280" t="str">
        <f t="shared" si="81"/>
        <v>.</v>
      </c>
      <c r="L280" t="str">
        <f t="shared" si="91"/>
        <v>.</v>
      </c>
      <c r="M280" s="3">
        <v>52</v>
      </c>
      <c r="N280" t="str">
        <f>IF(B280=B279, N279, IF(M280=".",".",IF(M280&lt;22.5,"N",IF(M280&lt;67.5,"NE",IF(M280&lt;112.5,"E",IF(M280&lt;157.5,"SE",IF(M280&lt;202.5,"S",IF(M280&lt;247.5,"SW",IF(M280&lt;292.5,"W",IF(M280&lt;337.5,"NW","N"))))))))))</f>
        <v>SW</v>
      </c>
      <c r="O280" t="str">
        <f t="shared" si="82"/>
        <v>.</v>
      </c>
      <c r="P280" t="str">
        <f t="shared" si="95"/>
        <v>.</v>
      </c>
      <c r="Q280" s="8">
        <f t="shared" si="93"/>
        <v>0</v>
      </c>
      <c r="R280" s="8">
        <f t="shared" si="94"/>
        <v>11.913488371948024</v>
      </c>
      <c r="S280" s="8">
        <v>1</v>
      </c>
      <c r="T280" s="8" t="s">
        <v>4</v>
      </c>
      <c r="U280" s="8" t="str">
        <f t="shared" si="92"/>
        <v>.</v>
      </c>
      <c r="V280" s="3" t="s">
        <v>6</v>
      </c>
      <c r="W280" s="3">
        <v>0.1</v>
      </c>
      <c r="X280" s="3" t="s">
        <v>4</v>
      </c>
      <c r="Y280" s="14">
        <v>2</v>
      </c>
      <c r="Z280" s="14">
        <v>1</v>
      </c>
      <c r="AA280" s="14">
        <v>0</v>
      </c>
      <c r="AB280" s="14">
        <f t="shared" si="96"/>
        <v>0</v>
      </c>
      <c r="AC280" s="3" t="s">
        <v>280</v>
      </c>
      <c r="AD280" s="9">
        <v>0</v>
      </c>
      <c r="AE280">
        <f t="shared" si="83"/>
        <v>0</v>
      </c>
      <c r="AF280">
        <f t="shared" si="84"/>
        <v>0</v>
      </c>
      <c r="AG280">
        <f t="shared" si="90"/>
        <v>1</v>
      </c>
      <c r="AH280">
        <f t="shared" si="85"/>
        <v>0</v>
      </c>
      <c r="AI280">
        <f t="shared" si="86"/>
        <v>81.165107621492368</v>
      </c>
      <c r="AJ280">
        <f t="shared" si="87"/>
        <v>63.413131958542806</v>
      </c>
      <c r="AK280">
        <f t="shared" si="88"/>
        <v>0</v>
      </c>
      <c r="AL280" s="3">
        <v>103</v>
      </c>
      <c r="AM280" s="14">
        <f t="shared" si="89"/>
        <v>31.394400000000001</v>
      </c>
      <c r="AN280" s="3">
        <v>0.90757121103705141</v>
      </c>
    </row>
    <row r="281" spans="1:40" ht="13.5" thickBot="1" x14ac:dyDescent="0.25">
      <c r="A281" s="5">
        <v>42570</v>
      </c>
      <c r="B281" s="3">
        <v>27</v>
      </c>
      <c r="C281" s="7" t="s">
        <v>358</v>
      </c>
      <c r="D281" s="6">
        <v>0.50555555555555554</v>
      </c>
      <c r="E281" s="13">
        <v>12</v>
      </c>
      <c r="F281" s="13">
        <f t="shared" si="79"/>
        <v>236.00000000000003</v>
      </c>
      <c r="G281" s="3">
        <v>51.2</v>
      </c>
      <c r="H281" s="3" t="s">
        <v>365</v>
      </c>
      <c r="I281" s="3">
        <v>31.7</v>
      </c>
      <c r="J281" t="str">
        <f t="shared" si="80"/>
        <v>.</v>
      </c>
      <c r="K281" t="str">
        <f t="shared" si="81"/>
        <v>.</v>
      </c>
      <c r="L281" t="str">
        <f t="shared" si="91"/>
        <v>.</v>
      </c>
      <c r="M281" s="3">
        <v>52</v>
      </c>
      <c r="N281" t="str">
        <f>IF(B281=B281, N280, IF(M281=".",".",IF(M281&lt;22.5,"N",IF(M281&lt;67.5,"NE",IF(M281&lt;112.5,"E",IF(M281&lt;157.5,"SE",IF(M281&lt;202.5,"S",IF(M281&lt;247.5,"SW",IF(M281&lt;292.5,"W",IF(M281&lt;337.5,"NW","N"))))))))))</f>
        <v>SW</v>
      </c>
      <c r="O281" t="str">
        <f t="shared" si="82"/>
        <v>.</v>
      </c>
      <c r="P281" t="str">
        <f t="shared" si="95"/>
        <v>.</v>
      </c>
      <c r="Q281" s="8">
        <f t="shared" si="93"/>
        <v>0</v>
      </c>
      <c r="R281" s="8">
        <f t="shared" si="94"/>
        <v>11.913488371948024</v>
      </c>
      <c r="S281" s="8">
        <v>1</v>
      </c>
      <c r="T281" s="8" t="s">
        <v>4</v>
      </c>
      <c r="U281" s="8" t="str">
        <f t="shared" si="92"/>
        <v>.</v>
      </c>
      <c r="V281" s="3" t="s">
        <v>6</v>
      </c>
      <c r="W281" s="3">
        <v>0.6</v>
      </c>
      <c r="X281" s="3" t="s">
        <v>4</v>
      </c>
      <c r="Y281" s="14">
        <v>2</v>
      </c>
      <c r="Z281" s="14">
        <v>1</v>
      </c>
      <c r="AA281" s="14">
        <v>0</v>
      </c>
      <c r="AB281" s="14">
        <f t="shared" si="96"/>
        <v>0</v>
      </c>
      <c r="AC281" s="3" t="s">
        <v>280</v>
      </c>
      <c r="AD281" s="9">
        <v>0</v>
      </c>
      <c r="AE281">
        <f t="shared" si="83"/>
        <v>0</v>
      </c>
      <c r="AF281">
        <f t="shared" si="84"/>
        <v>0</v>
      </c>
      <c r="AG281">
        <f t="shared" si="90"/>
        <v>1</v>
      </c>
      <c r="AH281">
        <f t="shared" si="85"/>
        <v>0</v>
      </c>
      <c r="AI281">
        <f t="shared" si="86"/>
        <v>81.165107621492368</v>
      </c>
      <c r="AJ281">
        <f t="shared" si="87"/>
        <v>63.413131958542806</v>
      </c>
      <c r="AK281">
        <f t="shared" si="88"/>
        <v>0</v>
      </c>
      <c r="AL281" s="3">
        <v>103</v>
      </c>
      <c r="AM281" s="14">
        <f t="shared" si="89"/>
        <v>31.394400000000001</v>
      </c>
      <c r="AN281" s="3">
        <v>0.90757121103705141</v>
      </c>
    </row>
    <row r="282" spans="1:40" ht="13.5" thickBot="1" x14ac:dyDescent="0.25">
      <c r="A282" s="5">
        <v>42570</v>
      </c>
      <c r="B282" s="3">
        <v>27</v>
      </c>
      <c r="C282" s="7" t="s">
        <v>358</v>
      </c>
      <c r="D282" s="6">
        <v>0.54861111111111105</v>
      </c>
      <c r="E282" s="13">
        <v>13</v>
      </c>
      <c r="F282" s="13">
        <f t="shared" si="79"/>
        <v>298</v>
      </c>
      <c r="G282" s="3">
        <v>50</v>
      </c>
      <c r="H282" s="3" t="s">
        <v>365</v>
      </c>
      <c r="I282" s="3">
        <v>30.8</v>
      </c>
      <c r="J282" t="str">
        <f t="shared" si="80"/>
        <v>.</v>
      </c>
      <c r="K282" t="str">
        <f t="shared" si="81"/>
        <v>.</v>
      </c>
      <c r="L282" t="str">
        <f t="shared" si="91"/>
        <v>.</v>
      </c>
      <c r="M282" s="3">
        <v>52</v>
      </c>
      <c r="N282" t="str">
        <f>IF(B282=B281, N281, IF(M282=".",".",IF(M282&lt;22.5,"N",IF(M282&lt;67.5,"NE",IF(M282&lt;112.5,"E",IF(M282&lt;157.5,"SE",IF(M282&lt;202.5,"S",IF(M282&lt;247.5,"SW",IF(M282&lt;292.5,"W",IF(M282&lt;337.5,"NW","N"))))))))))</f>
        <v>SW</v>
      </c>
      <c r="O282" t="str">
        <f t="shared" si="82"/>
        <v>.</v>
      </c>
      <c r="P282" t="str">
        <f t="shared" si="95"/>
        <v>.</v>
      </c>
      <c r="Q282" s="8">
        <f t="shared" si="93"/>
        <v>0</v>
      </c>
      <c r="R282" s="8">
        <f t="shared" si="94"/>
        <v>11.913488371948024</v>
      </c>
      <c r="S282" s="8">
        <v>1</v>
      </c>
      <c r="T282" s="8" t="s">
        <v>4</v>
      </c>
      <c r="U282" s="8" t="str">
        <f t="shared" si="92"/>
        <v>.</v>
      </c>
      <c r="V282" s="3" t="s">
        <v>6</v>
      </c>
      <c r="W282" s="3">
        <v>1</v>
      </c>
      <c r="X282" s="3" t="s">
        <v>4</v>
      </c>
      <c r="Y282" s="14">
        <v>2</v>
      </c>
      <c r="Z282" s="14">
        <v>1</v>
      </c>
      <c r="AA282" s="14">
        <v>0</v>
      </c>
      <c r="AB282" s="14">
        <f t="shared" si="96"/>
        <v>0</v>
      </c>
      <c r="AC282" s="3" t="s">
        <v>280</v>
      </c>
      <c r="AD282" s="9">
        <v>0</v>
      </c>
      <c r="AE282">
        <f t="shared" si="83"/>
        <v>0</v>
      </c>
      <c r="AF282">
        <f t="shared" si="84"/>
        <v>0</v>
      </c>
      <c r="AG282">
        <f t="shared" si="90"/>
        <v>1</v>
      </c>
      <c r="AH282">
        <f t="shared" si="85"/>
        <v>0</v>
      </c>
      <c r="AI282">
        <f t="shared" si="86"/>
        <v>81.165107621492368</v>
      </c>
      <c r="AJ282">
        <f t="shared" si="87"/>
        <v>63.413131958542806</v>
      </c>
      <c r="AK282">
        <f t="shared" si="88"/>
        <v>0</v>
      </c>
      <c r="AL282" s="3">
        <v>103</v>
      </c>
      <c r="AM282" s="14">
        <f t="shared" si="89"/>
        <v>31.394400000000001</v>
      </c>
      <c r="AN282" s="3">
        <v>0.90757121103705141</v>
      </c>
    </row>
    <row r="283" spans="1:40" ht="13.5" thickBot="1" x14ac:dyDescent="0.25">
      <c r="A283" s="5">
        <v>42570</v>
      </c>
      <c r="B283" s="3">
        <v>27</v>
      </c>
      <c r="C283" s="7" t="s">
        <v>358</v>
      </c>
      <c r="D283" s="6">
        <v>0.58819444444444446</v>
      </c>
      <c r="E283" s="13">
        <v>14</v>
      </c>
      <c r="F283" s="13">
        <f t="shared" si="79"/>
        <v>355.00000000000011</v>
      </c>
      <c r="G283" s="3">
        <v>55.4</v>
      </c>
      <c r="H283" s="3" t="s">
        <v>365</v>
      </c>
      <c r="I283" s="3">
        <v>31.9</v>
      </c>
      <c r="J283" t="str">
        <f t="shared" si="80"/>
        <v>.</v>
      </c>
      <c r="K283" t="str">
        <f t="shared" si="81"/>
        <v>.</v>
      </c>
      <c r="L283" t="str">
        <f t="shared" si="91"/>
        <v>.</v>
      </c>
      <c r="M283" s="3">
        <v>52</v>
      </c>
      <c r="N283" t="str">
        <f>IF(B283=B283, N282, IF(M283=".",".",IF(M283&lt;22.5,"N",IF(M283&lt;67.5,"NE",IF(M283&lt;112.5,"E",IF(M283&lt;157.5,"SE",IF(M283&lt;202.5,"S",IF(M283&lt;247.5,"SW",IF(M283&lt;292.5,"W",IF(M283&lt;337.5,"NW","N"))))))))))</f>
        <v>SW</v>
      </c>
      <c r="O283" t="str">
        <f t="shared" si="82"/>
        <v>.</v>
      </c>
      <c r="P283" t="str">
        <f t="shared" si="95"/>
        <v>.</v>
      </c>
      <c r="Q283" s="8">
        <f t="shared" si="93"/>
        <v>0</v>
      </c>
      <c r="R283" s="8">
        <f t="shared" si="94"/>
        <v>11.913488371948024</v>
      </c>
      <c r="S283" s="8">
        <v>1</v>
      </c>
      <c r="T283" s="8" t="s">
        <v>4</v>
      </c>
      <c r="U283" s="8" t="str">
        <f t="shared" si="92"/>
        <v>.</v>
      </c>
      <c r="V283" s="3" t="s">
        <v>6</v>
      </c>
      <c r="W283" s="3">
        <v>3</v>
      </c>
      <c r="X283" s="3" t="s">
        <v>10</v>
      </c>
      <c r="Y283" s="14">
        <v>0</v>
      </c>
      <c r="Z283" s="14">
        <v>0</v>
      </c>
      <c r="AA283" s="14">
        <v>1</v>
      </c>
      <c r="AB283" s="14">
        <f t="shared" si="96"/>
        <v>1</v>
      </c>
      <c r="AC283" s="3" t="s">
        <v>280</v>
      </c>
      <c r="AD283" s="9">
        <v>0</v>
      </c>
      <c r="AE283">
        <f t="shared" si="83"/>
        <v>0</v>
      </c>
      <c r="AF283">
        <f t="shared" si="84"/>
        <v>0</v>
      </c>
      <c r="AG283">
        <f t="shared" si="90"/>
        <v>1</v>
      </c>
      <c r="AH283">
        <f t="shared" si="85"/>
        <v>0</v>
      </c>
      <c r="AI283">
        <f t="shared" si="86"/>
        <v>81.165107621492368</v>
      </c>
      <c r="AJ283">
        <f t="shared" si="87"/>
        <v>63.413131958542806</v>
      </c>
      <c r="AK283">
        <f t="shared" si="88"/>
        <v>0</v>
      </c>
      <c r="AL283" s="3">
        <v>103</v>
      </c>
      <c r="AM283" s="14">
        <f t="shared" si="89"/>
        <v>31.394400000000001</v>
      </c>
      <c r="AN283" s="3">
        <v>0.90757121103705141</v>
      </c>
    </row>
    <row r="284" spans="1:40" ht="13.5" thickBot="1" x14ac:dyDescent="0.25">
      <c r="A284" s="5">
        <v>42570</v>
      </c>
      <c r="B284" s="3">
        <v>27</v>
      </c>
      <c r="C284" s="7" t="s">
        <v>358</v>
      </c>
      <c r="D284" s="6">
        <v>0.62777777777777777</v>
      </c>
      <c r="E284" s="13">
        <v>15</v>
      </c>
      <c r="F284" s="13">
        <f t="shared" si="79"/>
        <v>412.00000000000006</v>
      </c>
      <c r="G284" s="3">
        <v>41.5</v>
      </c>
      <c r="H284" s="3" t="s">
        <v>365</v>
      </c>
      <c r="I284" s="3">
        <v>30.7</v>
      </c>
      <c r="J284" t="str">
        <f t="shared" si="80"/>
        <v>.</v>
      </c>
      <c r="K284" t="str">
        <f t="shared" si="81"/>
        <v>.</v>
      </c>
      <c r="L284" t="str">
        <f t="shared" si="91"/>
        <v>.</v>
      </c>
      <c r="M284" s="3">
        <v>52</v>
      </c>
      <c r="N284" t="str">
        <f>IF(B284=B283, N283, IF(M284=".",".",IF(M284&lt;22.5,"N",IF(M284&lt;67.5,"NE",IF(M284&lt;112.5,"E",IF(M284&lt;157.5,"SE",IF(M284&lt;202.5,"S",IF(M284&lt;247.5,"SW",IF(M284&lt;292.5,"W",IF(M284&lt;337.5,"NW","N"))))))))))</f>
        <v>SW</v>
      </c>
      <c r="O284" t="str">
        <f t="shared" si="82"/>
        <v>.</v>
      </c>
      <c r="P284" t="str">
        <f t="shared" si="95"/>
        <v>.</v>
      </c>
      <c r="Q284" s="8">
        <f t="shared" si="93"/>
        <v>0</v>
      </c>
      <c r="R284" s="8">
        <f t="shared" si="94"/>
        <v>11.913488371948024</v>
      </c>
      <c r="S284" s="8">
        <v>1</v>
      </c>
      <c r="T284" s="8" t="s">
        <v>4</v>
      </c>
      <c r="U284" s="8" t="str">
        <f t="shared" si="92"/>
        <v>.</v>
      </c>
      <c r="V284" s="3" t="s">
        <v>6</v>
      </c>
      <c r="W284" s="3">
        <v>1</v>
      </c>
      <c r="X284" s="3" t="s">
        <v>43</v>
      </c>
      <c r="Y284" s="14">
        <v>0</v>
      </c>
      <c r="Z284" s="14">
        <v>0</v>
      </c>
      <c r="AA284" s="14">
        <v>1</v>
      </c>
      <c r="AB284" s="14" t="str">
        <f t="shared" si="96"/>
        <v>.</v>
      </c>
      <c r="AC284" s="3" t="s">
        <v>280</v>
      </c>
      <c r="AD284" s="9">
        <v>0</v>
      </c>
      <c r="AE284">
        <f t="shared" si="83"/>
        <v>0</v>
      </c>
      <c r="AF284">
        <f t="shared" si="84"/>
        <v>0</v>
      </c>
      <c r="AG284">
        <f t="shared" si="90"/>
        <v>1</v>
      </c>
      <c r="AH284">
        <f t="shared" si="85"/>
        <v>0</v>
      </c>
      <c r="AI284">
        <f t="shared" si="86"/>
        <v>81.165107621492368</v>
      </c>
      <c r="AJ284">
        <f t="shared" si="87"/>
        <v>63.413131958542806</v>
      </c>
      <c r="AK284">
        <f t="shared" si="88"/>
        <v>0</v>
      </c>
      <c r="AL284" s="3">
        <v>103</v>
      </c>
      <c r="AM284" s="14">
        <f t="shared" si="89"/>
        <v>31.394400000000001</v>
      </c>
      <c r="AN284" s="3">
        <v>0.90757121103705141</v>
      </c>
    </row>
    <row r="285" spans="1:40" ht="13.5" thickBot="1" x14ac:dyDescent="0.25">
      <c r="A285" s="5">
        <v>42570</v>
      </c>
      <c r="B285" s="3">
        <v>27</v>
      </c>
      <c r="C285" s="7" t="s">
        <v>358</v>
      </c>
      <c r="D285" s="6">
        <v>0.66875000000000007</v>
      </c>
      <c r="E285" s="13">
        <v>16</v>
      </c>
      <c r="F285" s="13">
        <f t="shared" si="79"/>
        <v>471.00000000000017</v>
      </c>
      <c r="G285" s="3">
        <v>54</v>
      </c>
      <c r="H285" s="3" t="s">
        <v>365</v>
      </c>
      <c r="I285" s="3">
        <v>32.1</v>
      </c>
      <c r="J285" t="str">
        <f t="shared" si="80"/>
        <v>.</v>
      </c>
      <c r="K285" t="str">
        <f t="shared" si="81"/>
        <v>.</v>
      </c>
      <c r="L285" t="str">
        <f t="shared" si="91"/>
        <v>.</v>
      </c>
      <c r="M285" s="3">
        <v>52</v>
      </c>
      <c r="N285" t="str">
        <f>IF(B285=B285, N284, IF(M285=".",".",IF(M285&lt;22.5,"N",IF(M285&lt;67.5,"NE",IF(M285&lt;112.5,"E",IF(M285&lt;157.5,"SE",IF(M285&lt;202.5,"S",IF(M285&lt;247.5,"SW",IF(M285&lt;292.5,"W",IF(M285&lt;337.5,"NW","N"))))))))))</f>
        <v>SW</v>
      </c>
      <c r="O285" t="str">
        <f t="shared" si="82"/>
        <v>.</v>
      </c>
      <c r="P285" t="str">
        <f t="shared" si="95"/>
        <v>.</v>
      </c>
      <c r="Q285" s="8">
        <f t="shared" si="93"/>
        <v>0</v>
      </c>
      <c r="R285" s="8">
        <f t="shared" si="94"/>
        <v>11.913488371948024</v>
      </c>
      <c r="S285" s="8">
        <v>1</v>
      </c>
      <c r="T285" s="8" t="s">
        <v>4</v>
      </c>
      <c r="U285" s="8" t="str">
        <f t="shared" si="92"/>
        <v>.</v>
      </c>
      <c r="V285" s="3" t="s">
        <v>6</v>
      </c>
      <c r="W285" s="3">
        <v>5.9</v>
      </c>
      <c r="X285" s="3" t="s">
        <v>43</v>
      </c>
      <c r="Y285" s="14">
        <v>0</v>
      </c>
      <c r="Z285" s="14">
        <v>0</v>
      </c>
      <c r="AA285" s="14">
        <v>1</v>
      </c>
      <c r="AB285" s="14" t="str">
        <f t="shared" si="96"/>
        <v>.</v>
      </c>
      <c r="AC285" s="3" t="s">
        <v>280</v>
      </c>
      <c r="AD285" s="9">
        <v>0</v>
      </c>
      <c r="AE285">
        <f t="shared" si="83"/>
        <v>0</v>
      </c>
      <c r="AF285">
        <f t="shared" si="84"/>
        <v>0</v>
      </c>
      <c r="AG285">
        <f t="shared" si="90"/>
        <v>1</v>
      </c>
      <c r="AH285">
        <f t="shared" si="85"/>
        <v>0</v>
      </c>
      <c r="AI285">
        <f t="shared" si="86"/>
        <v>81.165107621492368</v>
      </c>
      <c r="AJ285">
        <f t="shared" si="87"/>
        <v>63.413131958542806</v>
      </c>
      <c r="AK285">
        <f t="shared" si="88"/>
        <v>0</v>
      </c>
      <c r="AL285" s="3">
        <v>103</v>
      </c>
      <c r="AM285" s="14">
        <f t="shared" si="89"/>
        <v>31.394400000000001</v>
      </c>
      <c r="AN285" s="3">
        <v>0.90757121103705141</v>
      </c>
    </row>
    <row r="286" spans="1:40" ht="13.5" thickBot="1" x14ac:dyDescent="0.25">
      <c r="A286" s="5">
        <v>42570</v>
      </c>
      <c r="B286" s="3">
        <v>27</v>
      </c>
      <c r="C286" s="7" t="s">
        <v>358</v>
      </c>
      <c r="D286" s="6">
        <v>0.71250000000000002</v>
      </c>
      <c r="E286" s="13">
        <v>17</v>
      </c>
      <c r="F286" s="13">
        <f t="shared" si="79"/>
        <v>534.00000000000011</v>
      </c>
      <c r="G286" s="3">
        <v>49.6</v>
      </c>
      <c r="H286" s="3" t="s">
        <v>365</v>
      </c>
      <c r="I286" s="3">
        <v>31.9</v>
      </c>
      <c r="J286" t="str">
        <f t="shared" si="80"/>
        <v>.</v>
      </c>
      <c r="K286" t="str">
        <f t="shared" si="81"/>
        <v>.</v>
      </c>
      <c r="L286" t="str">
        <f t="shared" si="91"/>
        <v>.</v>
      </c>
      <c r="M286" s="3">
        <v>52</v>
      </c>
      <c r="N286" t="str">
        <f>IF(B286=B285, N285, IF(M286=".",".",IF(M286&lt;22.5,"N",IF(M286&lt;67.5,"NE",IF(M286&lt;112.5,"E",IF(M286&lt;157.5,"SE",IF(M286&lt;202.5,"S",IF(M286&lt;247.5,"SW",IF(M286&lt;292.5,"W",IF(M286&lt;337.5,"NW","N"))))))))))</f>
        <v>SW</v>
      </c>
      <c r="O286" t="str">
        <f t="shared" si="82"/>
        <v>.</v>
      </c>
      <c r="P286" t="str">
        <f t="shared" si="95"/>
        <v>.</v>
      </c>
      <c r="Q286" s="8">
        <f t="shared" si="93"/>
        <v>0</v>
      </c>
      <c r="R286" s="8">
        <f t="shared" si="94"/>
        <v>11.913488371948024</v>
      </c>
      <c r="S286" s="8">
        <v>1</v>
      </c>
      <c r="T286" s="8" t="s">
        <v>4</v>
      </c>
      <c r="U286" s="8" t="str">
        <f t="shared" si="92"/>
        <v>.</v>
      </c>
      <c r="V286" s="3" t="s">
        <v>6</v>
      </c>
      <c r="W286" s="3">
        <v>2.2999999999999998</v>
      </c>
      <c r="X286" s="3" t="s">
        <v>43</v>
      </c>
      <c r="Y286" s="14">
        <v>0</v>
      </c>
      <c r="Z286" s="14">
        <v>0</v>
      </c>
      <c r="AA286" s="14">
        <v>1</v>
      </c>
      <c r="AB286" s="14" t="str">
        <f t="shared" si="96"/>
        <v>.</v>
      </c>
      <c r="AC286" s="3" t="s">
        <v>280</v>
      </c>
      <c r="AD286" s="9">
        <v>0</v>
      </c>
      <c r="AE286">
        <f t="shared" si="83"/>
        <v>0</v>
      </c>
      <c r="AF286">
        <f t="shared" si="84"/>
        <v>0</v>
      </c>
      <c r="AG286">
        <f t="shared" si="90"/>
        <v>1</v>
      </c>
      <c r="AH286">
        <f t="shared" si="85"/>
        <v>0</v>
      </c>
      <c r="AI286">
        <f t="shared" si="86"/>
        <v>81.165107621492368</v>
      </c>
      <c r="AJ286">
        <f t="shared" si="87"/>
        <v>63.413131958542806</v>
      </c>
      <c r="AK286">
        <f t="shared" si="88"/>
        <v>0</v>
      </c>
      <c r="AL286" s="3">
        <v>103</v>
      </c>
      <c r="AM286" s="14">
        <f t="shared" si="89"/>
        <v>31.394400000000001</v>
      </c>
      <c r="AN286" s="3">
        <v>0.90757121103705141</v>
      </c>
    </row>
    <row r="287" spans="1:40" ht="13.5" thickBot="1" x14ac:dyDescent="0.25">
      <c r="A287" s="5">
        <v>42570</v>
      </c>
      <c r="B287" s="3">
        <v>27</v>
      </c>
      <c r="C287" s="7" t="s">
        <v>358</v>
      </c>
      <c r="D287" s="6">
        <v>0.75069444444444444</v>
      </c>
      <c r="E287" s="13">
        <v>18</v>
      </c>
      <c r="F287" s="13">
        <f t="shared" si="79"/>
        <v>589.00000000000011</v>
      </c>
      <c r="G287" s="3">
        <v>45.3</v>
      </c>
      <c r="H287" s="3" t="s">
        <v>365</v>
      </c>
      <c r="I287" s="3">
        <v>33.200000000000003</v>
      </c>
      <c r="J287" t="str">
        <f t="shared" si="80"/>
        <v>.</v>
      </c>
      <c r="K287" t="str">
        <f t="shared" si="81"/>
        <v>.</v>
      </c>
      <c r="L287" t="str">
        <f t="shared" si="91"/>
        <v>.</v>
      </c>
      <c r="M287" s="3">
        <v>52</v>
      </c>
      <c r="N287" t="str">
        <f>IF(B287=B286, N286, IF(M287=".",".",IF(M287&lt;22.5,"N",IF(M287&lt;67.5,"NE",IF(M287&lt;112.5,"E",IF(M287&lt;157.5,"SE",IF(M287&lt;202.5,"S",IF(M287&lt;247.5,"SW",IF(M287&lt;292.5,"W",IF(M287&lt;337.5,"NW","N"))))))))))</f>
        <v>SW</v>
      </c>
      <c r="O287" t="str">
        <f t="shared" si="82"/>
        <v>.</v>
      </c>
      <c r="P287" t="str">
        <f t="shared" si="95"/>
        <v>.</v>
      </c>
      <c r="Q287" s="8">
        <f t="shared" si="93"/>
        <v>0</v>
      </c>
      <c r="R287" s="8">
        <f t="shared" si="94"/>
        <v>11.913488371948024</v>
      </c>
      <c r="S287" s="8">
        <v>1</v>
      </c>
      <c r="T287" s="8">
        <f>SQRT((AJ287-AJ277)^2+(AI287-AI277)^2)</f>
        <v>4.642086105042428</v>
      </c>
      <c r="U287" s="8">
        <f t="shared" si="92"/>
        <v>2.5664083134966185</v>
      </c>
      <c r="V287" s="3" t="s">
        <v>6</v>
      </c>
      <c r="W287" s="3">
        <v>0</v>
      </c>
      <c r="X287" s="3" t="s">
        <v>43</v>
      </c>
      <c r="Y287" s="14">
        <v>0</v>
      </c>
      <c r="Z287" s="14">
        <v>0</v>
      </c>
      <c r="AA287" s="14">
        <v>1</v>
      </c>
      <c r="AB287" s="14" t="str">
        <f t="shared" si="96"/>
        <v>.</v>
      </c>
      <c r="AC287" s="3" t="s">
        <v>280</v>
      </c>
      <c r="AD287" s="9">
        <v>0</v>
      </c>
      <c r="AE287">
        <f t="shared" si="83"/>
        <v>0</v>
      </c>
      <c r="AF287">
        <f t="shared" si="84"/>
        <v>0</v>
      </c>
      <c r="AG287">
        <f t="shared" si="90"/>
        <v>1</v>
      </c>
      <c r="AH287">
        <f t="shared" si="85"/>
        <v>0</v>
      </c>
      <c r="AI287">
        <f t="shared" si="86"/>
        <v>81.165107621492368</v>
      </c>
      <c r="AJ287">
        <f t="shared" si="87"/>
        <v>63.413131958542806</v>
      </c>
      <c r="AK287">
        <f t="shared" si="88"/>
        <v>0</v>
      </c>
      <c r="AL287" s="3">
        <v>103</v>
      </c>
      <c r="AM287" s="14">
        <f t="shared" si="89"/>
        <v>31.394400000000001</v>
      </c>
      <c r="AN287" s="3">
        <v>0.90757121103705141</v>
      </c>
    </row>
    <row r="288" spans="1:40" ht="13.5" thickBot="1" x14ac:dyDescent="0.25">
      <c r="A288" s="5">
        <v>42570</v>
      </c>
      <c r="B288" s="3">
        <v>28</v>
      </c>
      <c r="C288" s="7" t="s">
        <v>358</v>
      </c>
      <c r="D288" s="6">
        <v>0.34166666666666662</v>
      </c>
      <c r="E288" s="13">
        <v>8</v>
      </c>
      <c r="F288" s="13">
        <f t="shared" si="79"/>
        <v>0</v>
      </c>
      <c r="G288" s="3">
        <v>23.6</v>
      </c>
      <c r="H288" s="3" t="s">
        <v>365</v>
      </c>
      <c r="I288" s="3">
        <v>24.8</v>
      </c>
      <c r="J288" t="str">
        <f t="shared" si="80"/>
        <v>.</v>
      </c>
      <c r="K288" t="str">
        <f t="shared" si="81"/>
        <v>.</v>
      </c>
      <c r="L288" t="str">
        <f t="shared" si="91"/>
        <v>.</v>
      </c>
      <c r="M288" s="3">
        <v>54</v>
      </c>
      <c r="N288" t="str">
        <f>IF(B288=B288, N287, IF(M288=".",".",IF(M288&lt;22.5,"N",IF(M288&lt;67.5,"NE",IF(M288&lt;112.5,"E",IF(M288&lt;157.5,"SE",IF(M288&lt;202.5,"S",IF(M288&lt;247.5,"SW",IF(M288&lt;292.5,"W",IF(M288&lt;337.5,"NW","N"))))))))))</f>
        <v>SW</v>
      </c>
      <c r="O288" t="str">
        <f t="shared" si="82"/>
        <v>.</v>
      </c>
      <c r="P288" t="str">
        <f t="shared" si="95"/>
        <v>.</v>
      </c>
      <c r="Q288" s="8">
        <f t="shared" si="93"/>
        <v>0</v>
      </c>
      <c r="R288" s="8">
        <f t="shared" si="94"/>
        <v>0</v>
      </c>
      <c r="S288" s="8">
        <v>1</v>
      </c>
      <c r="T288" s="8" t="s">
        <v>4</v>
      </c>
      <c r="U288" s="8" t="str">
        <f t="shared" si="92"/>
        <v>.</v>
      </c>
      <c r="V288" s="3" t="s">
        <v>128</v>
      </c>
      <c r="W288" s="3">
        <v>2.5</v>
      </c>
      <c r="X288" s="3" t="s">
        <v>48</v>
      </c>
      <c r="Y288" s="14">
        <v>2</v>
      </c>
      <c r="Z288" s="14">
        <v>1</v>
      </c>
      <c r="AA288" s="14">
        <v>0</v>
      </c>
      <c r="AB288" s="14">
        <f t="shared" si="96"/>
        <v>0</v>
      </c>
      <c r="AC288" s="3" t="s">
        <v>281</v>
      </c>
      <c r="AD288" s="9">
        <v>0</v>
      </c>
      <c r="AE288" t="str">
        <f t="shared" si="83"/>
        <v>.</v>
      </c>
      <c r="AF288" t="str">
        <f t="shared" si="84"/>
        <v>.</v>
      </c>
      <c r="AG288" t="str">
        <f t="shared" si="90"/>
        <v>.</v>
      </c>
      <c r="AH288" t="str">
        <f t="shared" si="85"/>
        <v>.</v>
      </c>
      <c r="AI288">
        <f t="shared" si="86"/>
        <v>80.901699437494742</v>
      </c>
      <c r="AJ288">
        <f t="shared" si="87"/>
        <v>58.778525229247315</v>
      </c>
      <c r="AK288" t="str">
        <f t="shared" si="88"/>
        <v>.</v>
      </c>
      <c r="AL288" s="3">
        <v>100</v>
      </c>
      <c r="AM288" s="14">
        <f t="shared" si="89"/>
        <v>30.48</v>
      </c>
      <c r="AN288" s="3">
        <v>0.94247779607693793</v>
      </c>
    </row>
    <row r="289" spans="1:40" ht="13.5" thickBot="1" x14ac:dyDescent="0.25">
      <c r="A289" s="5">
        <v>42570</v>
      </c>
      <c r="B289" s="3">
        <v>28</v>
      </c>
      <c r="C289" s="7" t="s">
        <v>358</v>
      </c>
      <c r="D289" s="6">
        <v>0.37986111111111115</v>
      </c>
      <c r="E289" s="13">
        <v>9</v>
      </c>
      <c r="F289" s="13">
        <f t="shared" si="79"/>
        <v>55.000000000000128</v>
      </c>
      <c r="G289" s="3">
        <v>32.799999999999997</v>
      </c>
      <c r="H289" s="3" t="s">
        <v>365</v>
      </c>
      <c r="I289" s="3">
        <v>27.6</v>
      </c>
      <c r="J289">
        <f t="shared" si="80"/>
        <v>0.8769257944832396</v>
      </c>
      <c r="K289">
        <f t="shared" si="81"/>
        <v>309.75585302995376</v>
      </c>
      <c r="L289">
        <f>K289-MOD(M288+180,360)</f>
        <v>75.755853029953755</v>
      </c>
      <c r="M289" s="3">
        <v>42</v>
      </c>
      <c r="N289" t="str">
        <f>IF(B289=B288, N288, IF(M289=".",".",IF(M289&lt;22.5,"N",IF(M289&lt;67.5,"NE",IF(M289&lt;112.5,"E",IF(M289&lt;157.5,"SE",IF(M289&lt;202.5,"S",IF(M289&lt;247.5,"SW",IF(M289&lt;292.5,"W",IF(M289&lt;337.5,"NW","N"))))))))))</f>
        <v>SW</v>
      </c>
      <c r="O289" t="str">
        <f t="shared" si="82"/>
        <v>NW</v>
      </c>
      <c r="P289">
        <f t="shared" si="95"/>
        <v>8</v>
      </c>
      <c r="Q289" s="8">
        <f t="shared" si="93"/>
        <v>20.80712728283677</v>
      </c>
      <c r="R289" s="8">
        <f t="shared" si="94"/>
        <v>20.80712728283677</v>
      </c>
      <c r="S289" s="8">
        <v>1</v>
      </c>
      <c r="T289" s="8" t="s">
        <v>4</v>
      </c>
      <c r="U289" s="8" t="str">
        <f t="shared" si="92"/>
        <v>.</v>
      </c>
      <c r="V289" s="3" t="s">
        <v>32</v>
      </c>
      <c r="W289" s="3">
        <v>0.5</v>
      </c>
      <c r="X289" s="3" t="s">
        <v>4</v>
      </c>
      <c r="Y289" s="14">
        <v>2</v>
      </c>
      <c r="Z289" s="14">
        <v>1</v>
      </c>
      <c r="AA289" s="14">
        <v>0</v>
      </c>
      <c r="AB289" s="14">
        <f t="shared" si="96"/>
        <v>0</v>
      </c>
      <c r="AC289" s="3" t="s">
        <v>281</v>
      </c>
      <c r="AD289" s="9">
        <v>0</v>
      </c>
      <c r="AE289">
        <f t="shared" si="83"/>
        <v>13.306522842059927</v>
      </c>
      <c r="AF289">
        <f t="shared" si="84"/>
        <v>13.306522842059927</v>
      </c>
      <c r="AG289">
        <f t="shared" si="90"/>
        <v>1</v>
      </c>
      <c r="AH289">
        <f t="shared" si="85"/>
        <v>20.80712728283677</v>
      </c>
      <c r="AI289">
        <f t="shared" si="86"/>
        <v>64.905668816809253</v>
      </c>
      <c r="AJ289">
        <f t="shared" si="87"/>
        <v>72.085048071307241</v>
      </c>
      <c r="AK289">
        <f t="shared" si="88"/>
        <v>-15.996030620685488</v>
      </c>
      <c r="AL289" s="3">
        <v>97</v>
      </c>
      <c r="AM289" s="14">
        <f t="shared" si="89"/>
        <v>29.5656</v>
      </c>
      <c r="AN289" s="3">
        <v>0.73303828583761843</v>
      </c>
    </row>
    <row r="290" spans="1:40" ht="13.5" thickBot="1" x14ac:dyDescent="0.25">
      <c r="A290" s="5">
        <v>42570</v>
      </c>
      <c r="B290" s="3">
        <v>28</v>
      </c>
      <c r="C290" s="7" t="s">
        <v>358</v>
      </c>
      <c r="D290" s="6">
        <v>0.42152777777777778</v>
      </c>
      <c r="E290" s="13">
        <v>10</v>
      </c>
      <c r="F290" s="13">
        <f t="shared" si="79"/>
        <v>115.00000000000007</v>
      </c>
      <c r="G290" s="3">
        <v>40.799999999999997</v>
      </c>
      <c r="H290" s="3" t="s">
        <v>365</v>
      </c>
      <c r="I290" s="3">
        <v>28.6</v>
      </c>
      <c r="J290">
        <f t="shared" si="80"/>
        <v>0.98750965051441253</v>
      </c>
      <c r="K290">
        <f t="shared" si="81"/>
        <v>303.41986479708521</v>
      </c>
      <c r="L290">
        <f t="shared" si="91"/>
        <v>-6.3359882328685444</v>
      </c>
      <c r="M290" s="3">
        <v>31</v>
      </c>
      <c r="N290" t="str">
        <f>IF(B290=B290, N289, IF(M290=".",".",IF(M290&lt;22.5,"N",IF(M290&lt;67.5,"NE",IF(M290&lt;112.5,"E",IF(M290&lt;157.5,"SE",IF(M290&lt;202.5,"S",IF(M290&lt;247.5,"SW",IF(M290&lt;292.5,"W",IF(M290&lt;337.5,"NW","N"))))))))))</f>
        <v>SW</v>
      </c>
      <c r="O290" t="str">
        <f t="shared" si="82"/>
        <v>NW</v>
      </c>
      <c r="P290">
        <f t="shared" si="95"/>
        <v>8</v>
      </c>
      <c r="Q290" s="8">
        <f t="shared" si="93"/>
        <v>18.524992185442535</v>
      </c>
      <c r="R290" s="8">
        <f t="shared" si="94"/>
        <v>39.332119468279302</v>
      </c>
      <c r="S290" s="8">
        <v>1</v>
      </c>
      <c r="T290" s="8" t="s">
        <v>4</v>
      </c>
      <c r="U290" s="8" t="str">
        <f t="shared" si="92"/>
        <v>.</v>
      </c>
      <c r="V290" s="3" t="s">
        <v>15</v>
      </c>
      <c r="W290" s="3">
        <v>1.8</v>
      </c>
      <c r="X290" s="3" t="s">
        <v>4</v>
      </c>
      <c r="Y290" s="14">
        <v>2</v>
      </c>
      <c r="Z290" s="14">
        <v>1</v>
      </c>
      <c r="AA290" s="14">
        <v>0</v>
      </c>
      <c r="AB290" s="14">
        <f t="shared" si="96"/>
        <v>0</v>
      </c>
      <c r="AC290" s="3" t="s">
        <v>281</v>
      </c>
      <c r="AD290" s="9">
        <v>0</v>
      </c>
      <c r="AE290">
        <f t="shared" si="83"/>
        <v>10.203012796095535</v>
      </c>
      <c r="AF290">
        <f t="shared" si="84"/>
        <v>10.203012796095535</v>
      </c>
      <c r="AG290">
        <f t="shared" si="90"/>
        <v>1</v>
      </c>
      <c r="AH290">
        <f t="shared" si="85"/>
        <v>18.524992185442535</v>
      </c>
      <c r="AI290">
        <f t="shared" si="86"/>
        <v>49.443655191365195</v>
      </c>
      <c r="AJ290">
        <f t="shared" si="87"/>
        <v>82.288060867402777</v>
      </c>
      <c r="AK290">
        <f t="shared" si="88"/>
        <v>-15.462013625444058</v>
      </c>
      <c r="AL290" s="3">
        <v>96</v>
      </c>
      <c r="AM290" s="14">
        <f t="shared" si="89"/>
        <v>29.260800000000003</v>
      </c>
      <c r="AN290" s="3">
        <v>0.54105206811824214</v>
      </c>
    </row>
    <row r="291" spans="1:40" ht="13.5" thickBot="1" x14ac:dyDescent="0.25">
      <c r="A291" s="5">
        <v>42570</v>
      </c>
      <c r="B291" s="3">
        <v>28</v>
      </c>
      <c r="C291" s="7" t="s">
        <v>358</v>
      </c>
      <c r="D291" s="6">
        <v>0.46388888888888885</v>
      </c>
      <c r="E291" s="13">
        <v>11</v>
      </c>
      <c r="F291" s="13">
        <f t="shared" si="79"/>
        <v>176</v>
      </c>
      <c r="G291" s="3">
        <v>44.7</v>
      </c>
      <c r="H291" s="3" t="s">
        <v>365</v>
      </c>
      <c r="I291" s="3">
        <v>31.5</v>
      </c>
      <c r="J291">
        <f t="shared" si="80"/>
        <v>1.1767826431424038</v>
      </c>
      <c r="K291">
        <f t="shared" si="81"/>
        <v>292.57532114369059</v>
      </c>
      <c r="L291">
        <f t="shared" si="91"/>
        <v>-10.844543653394624</v>
      </c>
      <c r="M291" s="3">
        <v>21</v>
      </c>
      <c r="N291" t="str">
        <f>IF(B291=B290, N290, IF(M291=".",".",IF(M291&lt;22.5,"N",IF(M291&lt;67.5,"NE",IF(M291&lt;112.5,"E",IF(M291&lt;157.5,"SE",IF(M291&lt;202.5,"S",IF(M291&lt;247.5,"SW",IF(M291&lt;292.5,"W",IF(M291&lt;337.5,"NW","N"))))))))))</f>
        <v>SW</v>
      </c>
      <c r="O291" t="str">
        <f t="shared" si="82"/>
        <v>NW</v>
      </c>
      <c r="P291">
        <f t="shared" si="95"/>
        <v>8</v>
      </c>
      <c r="Q291" s="8">
        <f t="shared" si="93"/>
        <v>16.676527967695336</v>
      </c>
      <c r="R291" s="8">
        <f t="shared" si="94"/>
        <v>56.008647435974638</v>
      </c>
      <c r="S291" s="8">
        <v>1</v>
      </c>
      <c r="T291" s="8" t="s">
        <v>4</v>
      </c>
      <c r="U291" s="8" t="str">
        <f t="shared" si="92"/>
        <v>.</v>
      </c>
      <c r="V291" s="3" t="s">
        <v>6</v>
      </c>
      <c r="W291" s="3">
        <v>1.9</v>
      </c>
      <c r="X291" s="3" t="s">
        <v>4</v>
      </c>
      <c r="Y291" s="14">
        <v>2</v>
      </c>
      <c r="Z291" s="14">
        <v>1</v>
      </c>
      <c r="AA291" s="14">
        <v>0</v>
      </c>
      <c r="AB291" s="14">
        <f t="shared" si="96"/>
        <v>0</v>
      </c>
      <c r="AC291" s="3" t="s">
        <v>281</v>
      </c>
      <c r="AD291" s="9">
        <v>0</v>
      </c>
      <c r="AE291">
        <f t="shared" si="83"/>
        <v>6.4020796498313928</v>
      </c>
      <c r="AF291">
        <f t="shared" si="84"/>
        <v>6.4020796498313928</v>
      </c>
      <c r="AG291">
        <f t="shared" si="90"/>
        <v>1</v>
      </c>
      <c r="AH291">
        <f t="shared" si="85"/>
        <v>16.676527967695336</v>
      </c>
      <c r="AI291">
        <f t="shared" si="86"/>
        <v>34.044955206803529</v>
      </c>
      <c r="AJ291">
        <f t="shared" si="87"/>
        <v>88.69014051723417</v>
      </c>
      <c r="AK291">
        <f t="shared" si="88"/>
        <v>-15.398699984561667</v>
      </c>
      <c r="AL291" s="3">
        <v>95</v>
      </c>
      <c r="AM291" s="14">
        <f t="shared" si="89"/>
        <v>28.956000000000003</v>
      </c>
      <c r="AN291" s="3">
        <v>0.36651914291880922</v>
      </c>
    </row>
    <row r="292" spans="1:40" ht="13.5" thickBot="1" x14ac:dyDescent="0.25">
      <c r="A292" s="5">
        <v>42570</v>
      </c>
      <c r="B292" s="3">
        <v>28</v>
      </c>
      <c r="C292" s="7" t="s">
        <v>358</v>
      </c>
      <c r="D292" s="6">
        <v>0.50555555555555554</v>
      </c>
      <c r="E292" s="13">
        <v>12</v>
      </c>
      <c r="F292" s="13">
        <f t="shared" si="79"/>
        <v>236.00000000000003</v>
      </c>
      <c r="G292" s="3">
        <v>44.9</v>
      </c>
      <c r="H292" s="3" t="s">
        <v>365</v>
      </c>
      <c r="I292" s="3">
        <v>32.4</v>
      </c>
      <c r="J292">
        <f t="shared" si="80"/>
        <v>2.7646986614899842</v>
      </c>
      <c r="K292">
        <f t="shared" si="81"/>
        <v>158.40556492884394</v>
      </c>
      <c r="L292">
        <f t="shared" si="91"/>
        <v>-134.16975621484664</v>
      </c>
      <c r="M292" s="3">
        <v>24</v>
      </c>
      <c r="N292" t="str">
        <f>IF(B292=B292, N291, IF(M292=".",".",IF(M292&lt;22.5,"N",IF(M292&lt;67.5,"NE",IF(M292&lt;112.5,"E",IF(M292&lt;157.5,"SE",IF(M292&lt;202.5,"S",IF(M292&lt;247.5,"SW",IF(M292&lt;292.5,"W",IF(M292&lt;337.5,"NW","N"))))))))))</f>
        <v>SW</v>
      </c>
      <c r="O292" t="str">
        <f t="shared" si="82"/>
        <v>S</v>
      </c>
      <c r="P292">
        <f t="shared" si="95"/>
        <v>5</v>
      </c>
      <c r="Q292" s="8">
        <f t="shared" si="93"/>
        <v>6.959522662998288</v>
      </c>
      <c r="R292" s="8">
        <f t="shared" si="94"/>
        <v>62.968170098972926</v>
      </c>
      <c r="S292" s="8">
        <v>1</v>
      </c>
      <c r="T292" s="8" t="s">
        <v>4</v>
      </c>
      <c r="U292" s="8" t="str">
        <f t="shared" si="92"/>
        <v>.</v>
      </c>
      <c r="V292" s="3" t="s">
        <v>6</v>
      </c>
      <c r="W292" s="3">
        <v>3.4</v>
      </c>
      <c r="X292" s="3" t="s">
        <v>4</v>
      </c>
      <c r="Y292" s="14">
        <v>2</v>
      </c>
      <c r="Z292" s="14">
        <v>1</v>
      </c>
      <c r="AA292" s="14">
        <v>0</v>
      </c>
      <c r="AB292" s="14">
        <f t="shared" si="96"/>
        <v>0</v>
      </c>
      <c r="AC292" s="3" t="s">
        <v>281</v>
      </c>
      <c r="AD292" s="9">
        <v>0</v>
      </c>
      <c r="AE292">
        <f t="shared" si="83"/>
        <v>-6.4710493294000884</v>
      </c>
      <c r="AF292">
        <f t="shared" si="84"/>
        <v>-6.4710493294000884</v>
      </c>
      <c r="AG292">
        <f t="shared" si="90"/>
        <v>1</v>
      </c>
      <c r="AH292">
        <f t="shared" si="85"/>
        <v>6.959522662998288</v>
      </c>
      <c r="AI292">
        <f t="shared" si="86"/>
        <v>36.606297876822019</v>
      </c>
      <c r="AJ292">
        <f t="shared" si="87"/>
        <v>82.219091187834081</v>
      </c>
      <c r="AK292">
        <f t="shared" si="88"/>
        <v>2.5613426700184903</v>
      </c>
      <c r="AL292" s="3">
        <v>90</v>
      </c>
      <c r="AM292" s="14">
        <f t="shared" si="89"/>
        <v>27.432000000000002</v>
      </c>
      <c r="AN292" s="3">
        <v>0.41887902047863912</v>
      </c>
    </row>
    <row r="293" spans="1:40" ht="13.5" thickBot="1" x14ac:dyDescent="0.25">
      <c r="A293" s="5">
        <v>42570</v>
      </c>
      <c r="B293" s="3">
        <v>28</v>
      </c>
      <c r="C293" s="7" t="s">
        <v>358</v>
      </c>
      <c r="D293" s="6">
        <v>0.54861111111111105</v>
      </c>
      <c r="E293" s="13">
        <v>13</v>
      </c>
      <c r="F293" s="13">
        <f t="shared" si="79"/>
        <v>298</v>
      </c>
      <c r="G293" s="3">
        <v>46.6</v>
      </c>
      <c r="H293" s="3" t="s">
        <v>365</v>
      </c>
      <c r="I293" s="3">
        <v>30.2</v>
      </c>
      <c r="J293" t="str">
        <f t="shared" si="80"/>
        <v>.</v>
      </c>
      <c r="K293" t="str">
        <f t="shared" si="81"/>
        <v>.</v>
      </c>
      <c r="L293" t="str">
        <f t="shared" si="91"/>
        <v>.</v>
      </c>
      <c r="M293" s="3">
        <v>24</v>
      </c>
      <c r="N293" t="str">
        <f>IF(B293=B292, N292, IF(M293=".",".",IF(M293&lt;22.5,"N",IF(M293&lt;67.5,"NE",IF(M293&lt;112.5,"E",IF(M293&lt;157.5,"SE",IF(M293&lt;202.5,"S",IF(M293&lt;247.5,"SW",IF(M293&lt;292.5,"W",IF(M293&lt;337.5,"NW","N"))))))))))</f>
        <v>SW</v>
      </c>
      <c r="O293" t="str">
        <f t="shared" si="82"/>
        <v>.</v>
      </c>
      <c r="P293" t="str">
        <f t="shared" si="95"/>
        <v>.</v>
      </c>
      <c r="Q293" s="8">
        <f t="shared" si="93"/>
        <v>0</v>
      </c>
      <c r="R293" s="8">
        <f t="shared" si="94"/>
        <v>62.968170098972926</v>
      </c>
      <c r="S293" s="8">
        <v>1</v>
      </c>
      <c r="T293" s="8" t="s">
        <v>4</v>
      </c>
      <c r="U293" s="8" t="str">
        <f t="shared" si="92"/>
        <v>.</v>
      </c>
      <c r="V293" s="3" t="s">
        <v>6</v>
      </c>
      <c r="W293" s="3">
        <v>1.5</v>
      </c>
      <c r="X293" s="3" t="s">
        <v>10</v>
      </c>
      <c r="Y293" s="14">
        <v>0</v>
      </c>
      <c r="Z293" s="14">
        <v>0</v>
      </c>
      <c r="AA293" s="14">
        <v>1</v>
      </c>
      <c r="AB293" s="14">
        <f t="shared" si="96"/>
        <v>1</v>
      </c>
      <c r="AC293" s="3" t="s">
        <v>281</v>
      </c>
      <c r="AD293" s="9">
        <v>0</v>
      </c>
      <c r="AE293">
        <f t="shared" si="83"/>
        <v>0</v>
      </c>
      <c r="AF293">
        <f t="shared" si="84"/>
        <v>0</v>
      </c>
      <c r="AG293">
        <f t="shared" si="90"/>
        <v>1</v>
      </c>
      <c r="AH293">
        <f t="shared" si="85"/>
        <v>0</v>
      </c>
      <c r="AI293">
        <f t="shared" si="86"/>
        <v>36.606297876822019</v>
      </c>
      <c r="AJ293">
        <f t="shared" si="87"/>
        <v>82.219091187834081</v>
      </c>
      <c r="AK293">
        <f t="shared" si="88"/>
        <v>0</v>
      </c>
      <c r="AL293" s="3">
        <v>90</v>
      </c>
      <c r="AM293" s="14">
        <f t="shared" si="89"/>
        <v>27.432000000000002</v>
      </c>
      <c r="AN293" s="3">
        <v>0.41887902047863912</v>
      </c>
    </row>
    <row r="294" spans="1:40" ht="13.5" thickBot="1" x14ac:dyDescent="0.25">
      <c r="A294" s="5">
        <v>42570</v>
      </c>
      <c r="B294" s="3">
        <v>28</v>
      </c>
      <c r="C294" s="7" t="s">
        <v>358</v>
      </c>
      <c r="D294" s="6">
        <v>0.58819444444444446</v>
      </c>
      <c r="E294" s="13">
        <v>14</v>
      </c>
      <c r="F294" s="13">
        <f t="shared" si="79"/>
        <v>355.00000000000011</v>
      </c>
      <c r="G294" s="3">
        <v>49.8</v>
      </c>
      <c r="H294" s="3" t="s">
        <v>365</v>
      </c>
      <c r="I294" s="3">
        <v>31.8</v>
      </c>
      <c r="J294" t="str">
        <f t="shared" si="80"/>
        <v>.</v>
      </c>
      <c r="K294" t="str">
        <f t="shared" si="81"/>
        <v>.</v>
      </c>
      <c r="L294" t="str">
        <f t="shared" si="91"/>
        <v>.</v>
      </c>
      <c r="M294" s="3">
        <v>24</v>
      </c>
      <c r="N294" t="str">
        <f>IF(B294=B294, N293, IF(M294=".",".",IF(M294&lt;22.5,"N",IF(M294&lt;67.5,"NE",IF(M294&lt;112.5,"E",IF(M294&lt;157.5,"SE",IF(M294&lt;202.5,"S",IF(M294&lt;247.5,"SW",IF(M294&lt;292.5,"W",IF(M294&lt;337.5,"NW","N"))))))))))</f>
        <v>SW</v>
      </c>
      <c r="O294" t="str">
        <f t="shared" si="82"/>
        <v>.</v>
      </c>
      <c r="P294" t="str">
        <f t="shared" si="95"/>
        <v>.</v>
      </c>
      <c r="Q294" s="8">
        <f t="shared" si="93"/>
        <v>0</v>
      </c>
      <c r="R294" s="8">
        <f t="shared" si="94"/>
        <v>62.968170098972926</v>
      </c>
      <c r="S294" s="8">
        <v>1</v>
      </c>
      <c r="T294" s="8" t="s">
        <v>4</v>
      </c>
      <c r="U294" s="8" t="str">
        <f t="shared" si="92"/>
        <v>.</v>
      </c>
      <c r="V294" s="3" t="s">
        <v>6</v>
      </c>
      <c r="W294" s="3">
        <v>2.7</v>
      </c>
      <c r="X294" s="3" t="s">
        <v>10</v>
      </c>
      <c r="Y294" s="14">
        <v>0</v>
      </c>
      <c r="Z294" s="14">
        <v>0</v>
      </c>
      <c r="AA294" s="14">
        <v>1</v>
      </c>
      <c r="AB294" s="14" t="str">
        <f t="shared" si="96"/>
        <v>.</v>
      </c>
      <c r="AC294" s="3" t="s">
        <v>281</v>
      </c>
      <c r="AD294" s="9">
        <v>0</v>
      </c>
      <c r="AE294">
        <f t="shared" si="83"/>
        <v>0</v>
      </c>
      <c r="AF294">
        <f t="shared" si="84"/>
        <v>0</v>
      </c>
      <c r="AG294">
        <f t="shared" si="90"/>
        <v>1</v>
      </c>
      <c r="AH294">
        <f t="shared" si="85"/>
        <v>0</v>
      </c>
      <c r="AI294">
        <f t="shared" si="86"/>
        <v>36.606297876822019</v>
      </c>
      <c r="AJ294">
        <f t="shared" si="87"/>
        <v>82.219091187834081</v>
      </c>
      <c r="AK294">
        <f t="shared" si="88"/>
        <v>0</v>
      </c>
      <c r="AL294" s="3">
        <v>90</v>
      </c>
      <c r="AM294" s="14">
        <f t="shared" si="89"/>
        <v>27.432000000000002</v>
      </c>
      <c r="AN294" s="3">
        <v>0.41887902047863912</v>
      </c>
    </row>
    <row r="295" spans="1:40" ht="13.5" thickBot="1" x14ac:dyDescent="0.25">
      <c r="A295" s="5">
        <v>42570</v>
      </c>
      <c r="B295" s="3">
        <v>28</v>
      </c>
      <c r="C295" s="7" t="s">
        <v>358</v>
      </c>
      <c r="D295" s="6">
        <v>0.62986111111111109</v>
      </c>
      <c r="E295" s="13">
        <v>15</v>
      </c>
      <c r="F295" s="13">
        <f t="shared" si="79"/>
        <v>415.00000000000006</v>
      </c>
      <c r="G295" s="3">
        <v>45</v>
      </c>
      <c r="H295" s="3" t="s">
        <v>365</v>
      </c>
      <c r="I295" s="3">
        <v>31.7</v>
      </c>
      <c r="J295" t="str">
        <f t="shared" si="80"/>
        <v>.</v>
      </c>
      <c r="K295" t="str">
        <f t="shared" si="81"/>
        <v>.</v>
      </c>
      <c r="L295" t="str">
        <f t="shared" si="91"/>
        <v>.</v>
      </c>
      <c r="M295" s="3">
        <v>24</v>
      </c>
      <c r="N295" t="str">
        <f>IF(B295=B294, N294, IF(M295=".",".",IF(M295&lt;22.5,"N",IF(M295&lt;67.5,"NE",IF(M295&lt;112.5,"E",IF(M295&lt;157.5,"SE",IF(M295&lt;202.5,"S",IF(M295&lt;247.5,"SW",IF(M295&lt;292.5,"W",IF(M295&lt;337.5,"NW","N"))))))))))</f>
        <v>SW</v>
      </c>
      <c r="O295" t="str">
        <f t="shared" si="82"/>
        <v>.</v>
      </c>
      <c r="P295" t="str">
        <f t="shared" si="95"/>
        <v>.</v>
      </c>
      <c r="Q295" s="8">
        <f t="shared" si="93"/>
        <v>0</v>
      </c>
      <c r="R295" s="8">
        <f t="shared" si="94"/>
        <v>62.968170098972926</v>
      </c>
      <c r="S295" s="8">
        <v>1</v>
      </c>
      <c r="T295" s="8" t="s">
        <v>4</v>
      </c>
      <c r="U295" s="8" t="str">
        <f t="shared" si="92"/>
        <v>.</v>
      </c>
      <c r="V295" s="3" t="s">
        <v>6</v>
      </c>
      <c r="W295" s="3">
        <v>0.7</v>
      </c>
      <c r="X295" s="3" t="s">
        <v>43</v>
      </c>
      <c r="Y295" s="14">
        <v>0</v>
      </c>
      <c r="Z295" s="14">
        <v>0</v>
      </c>
      <c r="AA295" s="14">
        <v>1</v>
      </c>
      <c r="AB295" s="14" t="str">
        <f t="shared" si="96"/>
        <v>.</v>
      </c>
      <c r="AC295" s="3" t="s">
        <v>281</v>
      </c>
      <c r="AD295" s="9">
        <v>0</v>
      </c>
      <c r="AE295">
        <f t="shared" si="83"/>
        <v>0</v>
      </c>
      <c r="AF295">
        <f t="shared" si="84"/>
        <v>0</v>
      </c>
      <c r="AG295">
        <f t="shared" si="90"/>
        <v>1</v>
      </c>
      <c r="AH295">
        <f t="shared" si="85"/>
        <v>0</v>
      </c>
      <c r="AI295">
        <f t="shared" si="86"/>
        <v>36.606297876822019</v>
      </c>
      <c r="AJ295">
        <f t="shared" si="87"/>
        <v>82.219091187834081</v>
      </c>
      <c r="AK295">
        <f t="shared" si="88"/>
        <v>0</v>
      </c>
      <c r="AL295" s="3">
        <v>90</v>
      </c>
      <c r="AM295" s="14">
        <f t="shared" si="89"/>
        <v>27.432000000000002</v>
      </c>
      <c r="AN295" s="3">
        <v>0.41887902047863912</v>
      </c>
    </row>
    <row r="296" spans="1:40" ht="13.5" thickBot="1" x14ac:dyDescent="0.25">
      <c r="A296" s="5">
        <v>42570</v>
      </c>
      <c r="B296" s="3">
        <v>28</v>
      </c>
      <c r="C296" s="7" t="s">
        <v>358</v>
      </c>
      <c r="D296" s="6">
        <v>0.67013888888888884</v>
      </c>
      <c r="E296" s="13">
        <v>16</v>
      </c>
      <c r="F296" s="13">
        <f t="shared" si="79"/>
        <v>473</v>
      </c>
      <c r="G296" s="3">
        <v>43.6</v>
      </c>
      <c r="H296" s="3" t="s">
        <v>365</v>
      </c>
      <c r="I296" s="3">
        <v>32.299999999999997</v>
      </c>
      <c r="J296" t="str">
        <f t="shared" si="80"/>
        <v>.</v>
      </c>
      <c r="K296" t="str">
        <f t="shared" si="81"/>
        <v>.</v>
      </c>
      <c r="L296" t="str">
        <f t="shared" si="91"/>
        <v>.</v>
      </c>
      <c r="M296" s="3">
        <v>24</v>
      </c>
      <c r="N296" t="str">
        <f>IF(B296=B296, N295, IF(M296=".",".",IF(M296&lt;22.5,"N",IF(M296&lt;67.5,"NE",IF(M296&lt;112.5,"E",IF(M296&lt;157.5,"SE",IF(M296&lt;202.5,"S",IF(M296&lt;247.5,"SW",IF(M296&lt;292.5,"W",IF(M296&lt;337.5,"NW","N"))))))))))</f>
        <v>SW</v>
      </c>
      <c r="O296" t="str">
        <f t="shared" si="82"/>
        <v>.</v>
      </c>
      <c r="P296" t="str">
        <f t="shared" si="95"/>
        <v>.</v>
      </c>
      <c r="Q296" s="8">
        <f t="shared" si="93"/>
        <v>0</v>
      </c>
      <c r="R296" s="8">
        <f t="shared" si="94"/>
        <v>62.968170098972926</v>
      </c>
      <c r="S296" s="8">
        <v>1</v>
      </c>
      <c r="T296" s="8" t="s">
        <v>4</v>
      </c>
      <c r="U296" s="8" t="str">
        <f t="shared" si="92"/>
        <v>.</v>
      </c>
      <c r="V296" s="3" t="s">
        <v>6</v>
      </c>
      <c r="W296" s="3">
        <v>2.6</v>
      </c>
      <c r="X296" s="3" t="s">
        <v>43</v>
      </c>
      <c r="Y296" s="14">
        <v>0</v>
      </c>
      <c r="Z296" s="14">
        <v>0</v>
      </c>
      <c r="AA296" s="14">
        <v>1</v>
      </c>
      <c r="AB296" s="14" t="str">
        <f t="shared" si="96"/>
        <v>.</v>
      </c>
      <c r="AC296" s="3" t="s">
        <v>281</v>
      </c>
      <c r="AD296" s="9">
        <v>0</v>
      </c>
      <c r="AE296">
        <f t="shared" si="83"/>
        <v>0</v>
      </c>
      <c r="AF296">
        <f t="shared" si="84"/>
        <v>0</v>
      </c>
      <c r="AG296">
        <f t="shared" si="90"/>
        <v>1</v>
      </c>
      <c r="AH296">
        <f t="shared" si="85"/>
        <v>0</v>
      </c>
      <c r="AI296">
        <f t="shared" si="86"/>
        <v>36.606297876822019</v>
      </c>
      <c r="AJ296">
        <f t="shared" si="87"/>
        <v>82.219091187834081</v>
      </c>
      <c r="AK296">
        <f t="shared" si="88"/>
        <v>0</v>
      </c>
      <c r="AL296" s="3">
        <v>90</v>
      </c>
      <c r="AM296" s="14">
        <f t="shared" si="89"/>
        <v>27.432000000000002</v>
      </c>
      <c r="AN296" s="3">
        <v>0.41887902047863912</v>
      </c>
    </row>
    <row r="297" spans="1:40" ht="13.5" thickBot="1" x14ac:dyDescent="0.25">
      <c r="A297" s="5">
        <v>42570</v>
      </c>
      <c r="B297" s="3">
        <v>28</v>
      </c>
      <c r="C297" s="7" t="s">
        <v>358</v>
      </c>
      <c r="D297" s="6">
        <v>0.71250000000000002</v>
      </c>
      <c r="E297" s="13">
        <v>17</v>
      </c>
      <c r="F297" s="13">
        <f t="shared" si="79"/>
        <v>534.00000000000011</v>
      </c>
      <c r="G297" s="3">
        <v>40.200000000000003</v>
      </c>
      <c r="H297" s="3" t="s">
        <v>365</v>
      </c>
      <c r="I297" s="3">
        <v>31.6</v>
      </c>
      <c r="J297" t="str">
        <f t="shared" si="80"/>
        <v>.</v>
      </c>
      <c r="K297" t="str">
        <f t="shared" si="81"/>
        <v>.</v>
      </c>
      <c r="L297" t="str">
        <f t="shared" si="91"/>
        <v>.</v>
      </c>
      <c r="M297" s="3">
        <v>24</v>
      </c>
      <c r="N297" t="str">
        <f>IF(B297=B296, N296, IF(M297=".",".",IF(M297&lt;22.5,"N",IF(M297&lt;67.5,"NE",IF(M297&lt;112.5,"E",IF(M297&lt;157.5,"SE",IF(M297&lt;202.5,"S",IF(M297&lt;247.5,"SW",IF(M297&lt;292.5,"W",IF(M297&lt;337.5,"NW","N"))))))))))</f>
        <v>SW</v>
      </c>
      <c r="O297" t="str">
        <f t="shared" si="82"/>
        <v>.</v>
      </c>
      <c r="P297" t="str">
        <f t="shared" si="95"/>
        <v>.</v>
      </c>
      <c r="Q297" s="8">
        <f t="shared" si="93"/>
        <v>0</v>
      </c>
      <c r="R297" s="8">
        <f t="shared" si="94"/>
        <v>62.968170098972926</v>
      </c>
      <c r="S297" s="8">
        <v>1</v>
      </c>
      <c r="T297" s="8" t="s">
        <v>4</v>
      </c>
      <c r="U297" s="8" t="str">
        <f t="shared" si="92"/>
        <v>.</v>
      </c>
      <c r="V297" s="3" t="s">
        <v>6</v>
      </c>
      <c r="W297" s="3">
        <v>1.7</v>
      </c>
      <c r="X297" s="3" t="s">
        <v>43</v>
      </c>
      <c r="Y297" s="14">
        <v>0</v>
      </c>
      <c r="Z297" s="14">
        <v>0</v>
      </c>
      <c r="AA297" s="14">
        <v>1</v>
      </c>
      <c r="AB297" s="14" t="str">
        <f t="shared" si="96"/>
        <v>.</v>
      </c>
      <c r="AC297" s="3" t="s">
        <v>281</v>
      </c>
      <c r="AD297" s="9">
        <v>0</v>
      </c>
      <c r="AE297">
        <f t="shared" si="83"/>
        <v>0</v>
      </c>
      <c r="AF297">
        <f t="shared" si="84"/>
        <v>0</v>
      </c>
      <c r="AG297">
        <f t="shared" si="90"/>
        <v>1</v>
      </c>
      <c r="AH297">
        <f t="shared" si="85"/>
        <v>0</v>
      </c>
      <c r="AI297">
        <f t="shared" si="86"/>
        <v>36.606297876822019</v>
      </c>
      <c r="AJ297">
        <f t="shared" si="87"/>
        <v>82.219091187834081</v>
      </c>
      <c r="AK297">
        <f t="shared" si="88"/>
        <v>0</v>
      </c>
      <c r="AL297" s="3">
        <v>90</v>
      </c>
      <c r="AM297" s="14">
        <f t="shared" si="89"/>
        <v>27.432000000000002</v>
      </c>
      <c r="AN297" s="3">
        <v>0.41887902047863912</v>
      </c>
    </row>
    <row r="298" spans="1:40" ht="13.5" thickBot="1" x14ac:dyDescent="0.25">
      <c r="A298" s="5">
        <v>42570</v>
      </c>
      <c r="B298" s="3">
        <v>28</v>
      </c>
      <c r="C298" s="7" t="s">
        <v>358</v>
      </c>
      <c r="D298" s="6">
        <v>0.75069444444444444</v>
      </c>
      <c r="E298" s="13">
        <v>18</v>
      </c>
      <c r="F298" s="13">
        <f t="shared" si="79"/>
        <v>589.00000000000011</v>
      </c>
      <c r="G298" s="3">
        <v>37.799999999999997</v>
      </c>
      <c r="H298" s="3" t="s">
        <v>365</v>
      </c>
      <c r="I298" s="3">
        <v>33.299999999999997</v>
      </c>
      <c r="J298" t="str">
        <f t="shared" si="80"/>
        <v>.</v>
      </c>
      <c r="K298" t="str">
        <f t="shared" si="81"/>
        <v>.</v>
      </c>
      <c r="L298" t="str">
        <f t="shared" si="91"/>
        <v>.</v>
      </c>
      <c r="M298" s="3">
        <v>24</v>
      </c>
      <c r="N298" t="str">
        <f>IF(B298=B298, N297, IF(M298=".",".",IF(M298&lt;22.5,"N",IF(M298&lt;67.5,"NE",IF(M298&lt;112.5,"E",IF(M298&lt;157.5,"SE",IF(M298&lt;202.5,"S",IF(M298&lt;247.5,"SW",IF(M298&lt;292.5,"W",IF(M298&lt;337.5,"NW","N"))))))))))</f>
        <v>SW</v>
      </c>
      <c r="O298" t="str">
        <f t="shared" si="82"/>
        <v>.</v>
      </c>
      <c r="P298" t="str">
        <f t="shared" si="95"/>
        <v>.</v>
      </c>
      <c r="Q298" s="8">
        <f t="shared" si="93"/>
        <v>0</v>
      </c>
      <c r="R298" s="8">
        <f t="shared" si="94"/>
        <v>62.968170098972926</v>
      </c>
      <c r="S298" s="8">
        <v>1</v>
      </c>
      <c r="T298" s="8">
        <f>SQRT((AJ298-AJ288)^2+(AI298-AI288)^2)</f>
        <v>50.115294390835466</v>
      </c>
      <c r="U298" s="8">
        <f t="shared" si="92"/>
        <v>1.2564661320334947</v>
      </c>
      <c r="V298" s="3" t="s">
        <v>6</v>
      </c>
      <c r="W298" s="3">
        <v>1</v>
      </c>
      <c r="X298" s="3" t="s">
        <v>43</v>
      </c>
      <c r="Y298" s="14">
        <v>0</v>
      </c>
      <c r="Z298" s="14">
        <v>0</v>
      </c>
      <c r="AA298" s="14">
        <v>1</v>
      </c>
      <c r="AB298" s="14" t="str">
        <f t="shared" si="96"/>
        <v>.</v>
      </c>
      <c r="AC298" s="3" t="s">
        <v>281</v>
      </c>
      <c r="AD298" s="9">
        <v>0</v>
      </c>
      <c r="AE298">
        <f t="shared" si="83"/>
        <v>0</v>
      </c>
      <c r="AF298">
        <f t="shared" si="84"/>
        <v>0</v>
      </c>
      <c r="AG298">
        <f t="shared" si="90"/>
        <v>1</v>
      </c>
      <c r="AH298">
        <f t="shared" si="85"/>
        <v>0</v>
      </c>
      <c r="AI298">
        <f t="shared" si="86"/>
        <v>36.606297876822019</v>
      </c>
      <c r="AJ298">
        <f t="shared" si="87"/>
        <v>82.219091187834081</v>
      </c>
      <c r="AK298">
        <f t="shared" si="88"/>
        <v>0</v>
      </c>
      <c r="AL298" s="3">
        <v>90</v>
      </c>
      <c r="AM298" s="14">
        <f t="shared" si="89"/>
        <v>27.432000000000002</v>
      </c>
      <c r="AN298" s="3">
        <v>0.41887902047863912</v>
      </c>
    </row>
    <row r="299" spans="1:40" ht="13.5" thickBot="1" x14ac:dyDescent="0.25">
      <c r="A299" s="5">
        <v>42570</v>
      </c>
      <c r="B299" s="3">
        <v>29</v>
      </c>
      <c r="C299" s="7" t="s">
        <v>359</v>
      </c>
      <c r="D299" s="6">
        <v>0.3347222222222222</v>
      </c>
      <c r="E299" s="13">
        <v>8</v>
      </c>
      <c r="F299" s="13">
        <f t="shared" si="79"/>
        <v>0</v>
      </c>
      <c r="G299" s="3" t="s">
        <v>4</v>
      </c>
      <c r="H299" s="3" t="s">
        <v>4</v>
      </c>
      <c r="I299" s="3">
        <v>21.6</v>
      </c>
      <c r="J299" t="str">
        <f t="shared" si="80"/>
        <v>.</v>
      </c>
      <c r="K299" t="str">
        <f t="shared" si="81"/>
        <v>.</v>
      </c>
      <c r="L299" t="str">
        <f t="shared" si="91"/>
        <v>.</v>
      </c>
      <c r="M299" s="3">
        <v>225</v>
      </c>
      <c r="N299" t="str">
        <f>IF(B299=B298, N298, IF(M299=".",".",IF(M299&lt;22.5,"N",IF(M299&lt;67.5,"NE",IF(M299&lt;112.5,"E",IF(M299&lt;157.5,"SE",IF(M299&lt;202.5,"S",IF(M299&lt;247.5,"SW",IF(M299&lt;292.5,"W",IF(M299&lt;337.5,"NW","N"))))))))))</f>
        <v>SW</v>
      </c>
      <c r="O299" t="str">
        <f t="shared" si="82"/>
        <v>.</v>
      </c>
      <c r="P299" t="str">
        <f t="shared" si="95"/>
        <v>.</v>
      </c>
      <c r="Q299" s="8">
        <f t="shared" si="93"/>
        <v>0</v>
      </c>
      <c r="R299" s="8">
        <f t="shared" si="94"/>
        <v>0</v>
      </c>
      <c r="S299" s="8">
        <v>0</v>
      </c>
      <c r="T299" s="8" t="s">
        <v>4</v>
      </c>
      <c r="U299" s="8" t="str">
        <f t="shared" si="92"/>
        <v>.</v>
      </c>
      <c r="V299" s="3" t="s">
        <v>7</v>
      </c>
      <c r="W299" s="3">
        <v>2.5</v>
      </c>
      <c r="X299" s="3" t="s">
        <v>47</v>
      </c>
      <c r="Y299" s="14">
        <v>2</v>
      </c>
      <c r="Z299" s="14">
        <v>1</v>
      </c>
      <c r="AA299" s="14">
        <v>0</v>
      </c>
      <c r="AB299" s="14">
        <f t="shared" si="96"/>
        <v>0</v>
      </c>
      <c r="AC299" s="3" t="s">
        <v>282</v>
      </c>
      <c r="AD299" s="9">
        <v>1</v>
      </c>
      <c r="AE299" t="str">
        <f t="shared" si="83"/>
        <v>.</v>
      </c>
      <c r="AF299" t="str">
        <f t="shared" si="84"/>
        <v>.</v>
      </c>
      <c r="AG299" t="str">
        <f t="shared" si="90"/>
        <v>.</v>
      </c>
      <c r="AH299" t="str">
        <f t="shared" si="85"/>
        <v>.</v>
      </c>
      <c r="AI299">
        <f t="shared" si="86"/>
        <v>-70.710678118654741</v>
      </c>
      <c r="AJ299">
        <f t="shared" si="87"/>
        <v>-70.710678118654769</v>
      </c>
      <c r="AK299" t="str">
        <f t="shared" si="88"/>
        <v>.</v>
      </c>
      <c r="AL299" s="3">
        <v>100</v>
      </c>
      <c r="AM299" s="14">
        <f t="shared" si="89"/>
        <v>30.48</v>
      </c>
      <c r="AN299" s="3">
        <v>3.9269908169872414</v>
      </c>
    </row>
    <row r="300" spans="1:40" ht="13.5" thickBot="1" x14ac:dyDescent="0.25">
      <c r="A300" s="5">
        <v>42570</v>
      </c>
      <c r="B300" s="3">
        <v>29</v>
      </c>
      <c r="C300" s="7" t="s">
        <v>359</v>
      </c>
      <c r="D300" s="6">
        <v>0.37222222222222223</v>
      </c>
      <c r="E300" s="13">
        <v>9</v>
      </c>
      <c r="F300" s="13">
        <f t="shared" si="79"/>
        <v>54.00000000000005</v>
      </c>
      <c r="G300" s="3">
        <v>27.3</v>
      </c>
      <c r="H300" s="3" t="s">
        <v>365</v>
      </c>
      <c r="I300" s="3">
        <v>25.6</v>
      </c>
      <c r="J300" t="str">
        <f t="shared" si="80"/>
        <v>.</v>
      </c>
      <c r="K300" t="str">
        <f t="shared" si="81"/>
        <v>.</v>
      </c>
      <c r="L300" t="str">
        <f t="shared" si="91"/>
        <v>.</v>
      </c>
      <c r="M300" s="3">
        <v>225</v>
      </c>
      <c r="N300" t="str">
        <f>IF(B300=B300, N299, IF(M300=".",".",IF(M300&lt;22.5,"N",IF(M300&lt;67.5,"NE",IF(M300&lt;112.5,"E",IF(M300&lt;157.5,"SE",IF(M300&lt;202.5,"S",IF(M300&lt;247.5,"SW",IF(M300&lt;292.5,"W",IF(M300&lt;337.5,"NW","N"))))))))))</f>
        <v>SW</v>
      </c>
      <c r="O300" t="str">
        <f t="shared" si="82"/>
        <v>.</v>
      </c>
      <c r="P300" t="str">
        <f t="shared" si="95"/>
        <v>.</v>
      </c>
      <c r="Q300" s="8">
        <f t="shared" si="93"/>
        <v>0</v>
      </c>
      <c r="R300" s="8">
        <f t="shared" si="94"/>
        <v>0</v>
      </c>
      <c r="S300" s="8">
        <v>1</v>
      </c>
      <c r="T300" s="8" t="s">
        <v>4</v>
      </c>
      <c r="U300" s="8" t="str">
        <f t="shared" si="92"/>
        <v>.</v>
      </c>
      <c r="V300" s="3" t="s">
        <v>25</v>
      </c>
      <c r="W300" s="3">
        <v>0.9</v>
      </c>
      <c r="X300" s="3" t="s">
        <v>26</v>
      </c>
      <c r="Y300" s="14">
        <v>2</v>
      </c>
      <c r="Z300" s="14">
        <v>1</v>
      </c>
      <c r="AA300" s="14">
        <v>0</v>
      </c>
      <c r="AB300" s="14">
        <f t="shared" si="96"/>
        <v>0</v>
      </c>
      <c r="AC300" s="3" t="s">
        <v>282</v>
      </c>
      <c r="AD300" s="9">
        <v>1</v>
      </c>
      <c r="AE300">
        <f t="shared" si="83"/>
        <v>0</v>
      </c>
      <c r="AF300">
        <f t="shared" si="84"/>
        <v>0</v>
      </c>
      <c r="AG300">
        <f t="shared" si="90"/>
        <v>1</v>
      </c>
      <c r="AH300">
        <f t="shared" si="85"/>
        <v>0</v>
      </c>
      <c r="AI300">
        <f t="shared" si="86"/>
        <v>-70.710678118654741</v>
      </c>
      <c r="AJ300">
        <f t="shared" si="87"/>
        <v>-70.710678118654769</v>
      </c>
      <c r="AK300">
        <f t="shared" si="88"/>
        <v>0</v>
      </c>
      <c r="AL300" s="3">
        <v>100</v>
      </c>
      <c r="AM300" s="14">
        <f t="shared" si="89"/>
        <v>30.48</v>
      </c>
      <c r="AN300" s="3">
        <v>3.9269908169872414</v>
      </c>
    </row>
    <row r="301" spans="1:40" ht="13.5" thickBot="1" x14ac:dyDescent="0.25">
      <c r="A301" s="5">
        <v>42570</v>
      </c>
      <c r="B301" s="3">
        <v>29</v>
      </c>
      <c r="C301" s="7" t="s">
        <v>359</v>
      </c>
      <c r="D301" s="6">
        <v>0.41319444444444442</v>
      </c>
      <c r="E301" s="13">
        <v>10</v>
      </c>
      <c r="F301" s="13">
        <f t="shared" si="79"/>
        <v>113</v>
      </c>
      <c r="G301" s="3">
        <v>39.6</v>
      </c>
      <c r="H301" s="3" t="s">
        <v>365</v>
      </c>
      <c r="I301" s="3">
        <v>24.9</v>
      </c>
      <c r="J301">
        <f t="shared" si="80"/>
        <v>2.564870446462912</v>
      </c>
      <c r="K301">
        <f t="shared" si="81"/>
        <v>213.04374841983997</v>
      </c>
      <c r="L301">
        <f>K301-MOD(M300+180,360)</f>
        <v>168.04374841983997</v>
      </c>
      <c r="M301" s="3">
        <v>224</v>
      </c>
      <c r="N301" t="str">
        <f>IF(B301=B300, N300, IF(M301=".",".",IF(M301&lt;22.5,"N",IF(M301&lt;67.5,"NE",IF(M301&lt;112.5,"E",IF(M301&lt;157.5,"SE",IF(M301&lt;202.5,"S",IF(M301&lt;247.5,"SW",IF(M301&lt;292.5,"W",IF(M301&lt;337.5,"NW","N"))))))))))</f>
        <v>SW</v>
      </c>
      <c r="O301" t="str">
        <f t="shared" si="82"/>
        <v>SW</v>
      </c>
      <c r="P301">
        <f t="shared" si="95"/>
        <v>6</v>
      </c>
      <c r="Q301" s="8">
        <f t="shared" si="93"/>
        <v>9.1826055992115236</v>
      </c>
      <c r="R301" s="8">
        <f t="shared" si="94"/>
        <v>9.1826055992115236</v>
      </c>
      <c r="S301" s="8">
        <v>1</v>
      </c>
      <c r="T301" s="8" t="s">
        <v>4</v>
      </c>
      <c r="U301" s="8" t="str">
        <f t="shared" si="92"/>
        <v>.</v>
      </c>
      <c r="V301" s="3" t="s">
        <v>32</v>
      </c>
      <c r="W301" s="3">
        <v>3.4</v>
      </c>
      <c r="X301" s="3" t="s">
        <v>4</v>
      </c>
      <c r="Y301" s="14">
        <v>2</v>
      </c>
      <c r="Z301" s="14">
        <v>1</v>
      </c>
      <c r="AA301" s="14">
        <v>0</v>
      </c>
      <c r="AB301" s="14">
        <f t="shared" si="96"/>
        <v>0</v>
      </c>
      <c r="AC301" s="3" t="s">
        <v>282</v>
      </c>
      <c r="AD301" s="9">
        <v>1</v>
      </c>
      <c r="AE301">
        <f t="shared" si="83"/>
        <v>-7.697360118258203</v>
      </c>
      <c r="AF301">
        <f t="shared" si="84"/>
        <v>-7.697360118258203</v>
      </c>
      <c r="AG301">
        <f t="shared" si="90"/>
        <v>1</v>
      </c>
      <c r="AH301">
        <f t="shared" si="85"/>
        <v>9.1826055992115236</v>
      </c>
      <c r="AI301">
        <f t="shared" si="86"/>
        <v>-75.717762380030706</v>
      </c>
      <c r="AJ301">
        <f t="shared" si="87"/>
        <v>-78.408038236912972</v>
      </c>
      <c r="AK301">
        <f t="shared" si="88"/>
        <v>-5.0070842613759652</v>
      </c>
      <c r="AL301" s="3">
        <v>109</v>
      </c>
      <c r="AM301" s="14">
        <f t="shared" si="89"/>
        <v>33.223199999999999</v>
      </c>
      <c r="AN301" s="3">
        <v>3.9095375244672983</v>
      </c>
    </row>
    <row r="302" spans="1:40" ht="13.5" thickBot="1" x14ac:dyDescent="0.25">
      <c r="A302" s="5">
        <v>42570</v>
      </c>
      <c r="B302" s="3">
        <v>29</v>
      </c>
      <c r="C302" s="7" t="s">
        <v>359</v>
      </c>
      <c r="D302" s="6">
        <v>0.45624999999999999</v>
      </c>
      <c r="E302" s="13">
        <v>11</v>
      </c>
      <c r="F302" s="13">
        <f t="shared" si="79"/>
        <v>175.00000000000003</v>
      </c>
      <c r="G302" s="3">
        <v>53.2</v>
      </c>
      <c r="H302" s="3" t="s">
        <v>365</v>
      </c>
      <c r="I302" s="3">
        <v>28.2</v>
      </c>
      <c r="J302">
        <f t="shared" si="80"/>
        <v>0.89796633337998477</v>
      </c>
      <c r="K302">
        <f t="shared" si="81"/>
        <v>308.55031895248942</v>
      </c>
      <c r="L302">
        <f t="shared" si="91"/>
        <v>95.506570532649448</v>
      </c>
      <c r="M302" s="3">
        <v>228</v>
      </c>
      <c r="N302" t="str">
        <f>IF(B302=B301, N301, IF(M302=".",".",IF(M302&lt;22.5,"N",IF(M302&lt;67.5,"NE",IF(M302&lt;112.5,"E",IF(M302&lt;157.5,"SE",IF(M302&lt;202.5,"S",IF(M302&lt;247.5,"SW",IF(M302&lt;292.5,"W",IF(M302&lt;337.5,"NW","N"))))))))))</f>
        <v>SW</v>
      </c>
      <c r="O302" t="str">
        <f t="shared" si="82"/>
        <v>NW</v>
      </c>
      <c r="P302">
        <f t="shared" si="95"/>
        <v>8</v>
      </c>
      <c r="Q302" s="8">
        <f t="shared" si="93"/>
        <v>7.7080525925433845</v>
      </c>
      <c r="R302" s="8">
        <f t="shared" si="94"/>
        <v>16.890658191754909</v>
      </c>
      <c r="S302" s="8">
        <v>1</v>
      </c>
      <c r="T302" s="8" t="s">
        <v>4</v>
      </c>
      <c r="U302" s="8" t="str">
        <f t="shared" si="92"/>
        <v>.</v>
      </c>
      <c r="V302" s="3" t="s">
        <v>6</v>
      </c>
      <c r="W302" s="3">
        <v>0.4</v>
      </c>
      <c r="X302" s="3" t="s">
        <v>4</v>
      </c>
      <c r="Y302" s="14">
        <v>2</v>
      </c>
      <c r="Z302" s="14">
        <v>1</v>
      </c>
      <c r="AA302" s="14">
        <v>0</v>
      </c>
      <c r="AB302" s="14">
        <f t="shared" si="96"/>
        <v>0</v>
      </c>
      <c r="AC302" s="3" t="s">
        <v>282</v>
      </c>
      <c r="AD302" s="9">
        <v>1</v>
      </c>
      <c r="AE302">
        <f t="shared" si="83"/>
        <v>4.803671537438575</v>
      </c>
      <c r="AF302">
        <f t="shared" si="84"/>
        <v>4.803671537438575</v>
      </c>
      <c r="AG302">
        <f t="shared" si="90"/>
        <v>1</v>
      </c>
      <c r="AH302">
        <f t="shared" si="85"/>
        <v>7.7080525925433845</v>
      </c>
      <c r="AI302">
        <f t="shared" si="86"/>
        <v>-81.745930802513385</v>
      </c>
      <c r="AJ302">
        <f t="shared" si="87"/>
        <v>-73.604366699474397</v>
      </c>
      <c r="AK302">
        <f t="shared" si="88"/>
        <v>-6.028168422482679</v>
      </c>
      <c r="AL302" s="3">
        <v>110</v>
      </c>
      <c r="AM302" s="14">
        <f t="shared" si="89"/>
        <v>33.527999999999999</v>
      </c>
      <c r="AN302" s="3">
        <v>3.9793506945470716</v>
      </c>
    </row>
    <row r="303" spans="1:40" ht="13.5" thickBot="1" x14ac:dyDescent="0.25">
      <c r="A303" s="5">
        <v>42570</v>
      </c>
      <c r="B303" s="3">
        <v>29</v>
      </c>
      <c r="C303" s="7" t="s">
        <v>359</v>
      </c>
      <c r="D303" s="6">
        <v>0.49861111111111112</v>
      </c>
      <c r="E303" s="13">
        <v>12</v>
      </c>
      <c r="F303" s="13">
        <f t="shared" si="79"/>
        <v>236.00000000000006</v>
      </c>
      <c r="G303" s="3">
        <v>54.1</v>
      </c>
      <c r="H303" s="3" t="s">
        <v>365</v>
      </c>
      <c r="I303" s="3">
        <v>28.6</v>
      </c>
      <c r="J303" t="str">
        <f t="shared" si="80"/>
        <v>.</v>
      </c>
      <c r="K303" t="str">
        <f t="shared" si="81"/>
        <v>.</v>
      </c>
      <c r="L303" t="str">
        <f t="shared" si="91"/>
        <v>.</v>
      </c>
      <c r="M303" s="3">
        <v>228</v>
      </c>
      <c r="N303" t="str">
        <f>IF(B303=B303, N302, IF(M303=".",".",IF(M303&lt;22.5,"N",IF(M303&lt;67.5,"NE",IF(M303&lt;112.5,"E",IF(M303&lt;157.5,"SE",IF(M303&lt;202.5,"S",IF(M303&lt;247.5,"SW",IF(M303&lt;292.5,"W",IF(M303&lt;337.5,"NW","N"))))))))))</f>
        <v>SW</v>
      </c>
      <c r="O303" t="str">
        <f t="shared" si="82"/>
        <v>.</v>
      </c>
      <c r="P303" t="str">
        <f t="shared" si="95"/>
        <v>.</v>
      </c>
      <c r="Q303" s="8">
        <f t="shared" si="93"/>
        <v>0</v>
      </c>
      <c r="R303" s="8">
        <f t="shared" si="94"/>
        <v>16.890658191754909</v>
      </c>
      <c r="S303" s="8">
        <v>1</v>
      </c>
      <c r="T303" s="8" t="s">
        <v>4</v>
      </c>
      <c r="U303" s="8" t="str">
        <f t="shared" si="92"/>
        <v>.</v>
      </c>
      <c r="V303" s="3" t="s">
        <v>6</v>
      </c>
      <c r="W303" s="3">
        <v>2.6</v>
      </c>
      <c r="X303" s="3" t="s">
        <v>4</v>
      </c>
      <c r="Y303" s="14">
        <v>2</v>
      </c>
      <c r="Z303" s="14">
        <v>1</v>
      </c>
      <c r="AA303" s="14">
        <v>0</v>
      </c>
      <c r="AB303" s="14">
        <f t="shared" si="96"/>
        <v>0</v>
      </c>
      <c r="AC303" s="3" t="s">
        <v>282</v>
      </c>
      <c r="AD303" s="9">
        <v>1</v>
      </c>
      <c r="AE303">
        <f t="shared" si="83"/>
        <v>0</v>
      </c>
      <c r="AF303">
        <f t="shared" si="84"/>
        <v>0</v>
      </c>
      <c r="AG303">
        <f t="shared" si="90"/>
        <v>1</v>
      </c>
      <c r="AH303">
        <f t="shared" si="85"/>
        <v>0</v>
      </c>
      <c r="AI303">
        <f t="shared" si="86"/>
        <v>-81.745930802513385</v>
      </c>
      <c r="AJ303">
        <f t="shared" si="87"/>
        <v>-73.604366699474397</v>
      </c>
      <c r="AK303">
        <f t="shared" si="88"/>
        <v>0</v>
      </c>
      <c r="AL303" s="3">
        <v>110</v>
      </c>
      <c r="AM303" s="14">
        <f t="shared" si="89"/>
        <v>33.527999999999999</v>
      </c>
      <c r="AN303" s="3">
        <v>3.9793506945470716</v>
      </c>
    </row>
    <row r="304" spans="1:40" ht="13.5" thickBot="1" x14ac:dyDescent="0.25">
      <c r="A304" s="5">
        <v>42570</v>
      </c>
      <c r="B304" s="3">
        <v>29</v>
      </c>
      <c r="C304" s="7" t="s">
        <v>359</v>
      </c>
      <c r="D304" s="6">
        <v>0.54166666666666663</v>
      </c>
      <c r="E304" s="13">
        <v>13</v>
      </c>
      <c r="F304" s="13">
        <f t="shared" si="79"/>
        <v>298</v>
      </c>
      <c r="G304" s="3">
        <v>52.7</v>
      </c>
      <c r="H304" s="3" t="s">
        <v>365</v>
      </c>
      <c r="I304" s="3">
        <v>28.7</v>
      </c>
      <c r="J304" t="str">
        <f t="shared" si="80"/>
        <v>.</v>
      </c>
      <c r="K304" t="str">
        <f t="shared" si="81"/>
        <v>.</v>
      </c>
      <c r="L304" t="str">
        <f t="shared" si="91"/>
        <v>.</v>
      </c>
      <c r="M304" s="3">
        <v>228</v>
      </c>
      <c r="N304" t="str">
        <f>IF(B304=B303, N303, IF(M304=".",".",IF(M304&lt;22.5,"N",IF(M304&lt;67.5,"NE",IF(M304&lt;112.5,"E",IF(M304&lt;157.5,"SE",IF(M304&lt;202.5,"S",IF(M304&lt;247.5,"SW",IF(M304&lt;292.5,"W",IF(M304&lt;337.5,"NW","N"))))))))))</f>
        <v>SW</v>
      </c>
      <c r="O304" t="str">
        <f t="shared" si="82"/>
        <v>.</v>
      </c>
      <c r="P304" t="str">
        <f t="shared" si="95"/>
        <v>.</v>
      </c>
      <c r="Q304" s="8">
        <f t="shared" si="93"/>
        <v>0</v>
      </c>
      <c r="R304" s="8">
        <f t="shared" si="94"/>
        <v>16.890658191754909</v>
      </c>
      <c r="S304" s="8">
        <v>1</v>
      </c>
      <c r="T304" s="8" t="s">
        <v>4</v>
      </c>
      <c r="U304" s="8" t="str">
        <f t="shared" si="92"/>
        <v>.</v>
      </c>
      <c r="V304" s="3" t="s">
        <v>6</v>
      </c>
      <c r="W304" s="3">
        <v>3.1</v>
      </c>
      <c r="X304" s="3" t="s">
        <v>10</v>
      </c>
      <c r="Y304" s="14">
        <v>0</v>
      </c>
      <c r="Z304" s="14">
        <v>0</v>
      </c>
      <c r="AA304" s="14">
        <v>1</v>
      </c>
      <c r="AB304" s="14">
        <f t="shared" si="96"/>
        <v>1</v>
      </c>
      <c r="AC304" s="3" t="s">
        <v>282</v>
      </c>
      <c r="AD304" s="9">
        <v>1</v>
      </c>
      <c r="AE304">
        <f t="shared" si="83"/>
        <v>0</v>
      </c>
      <c r="AF304">
        <f t="shared" si="84"/>
        <v>0</v>
      </c>
      <c r="AG304">
        <f t="shared" si="90"/>
        <v>1</v>
      </c>
      <c r="AH304">
        <f t="shared" si="85"/>
        <v>0</v>
      </c>
      <c r="AI304">
        <f t="shared" si="86"/>
        <v>-81.745930802513385</v>
      </c>
      <c r="AJ304">
        <f t="shared" si="87"/>
        <v>-73.604366699474397</v>
      </c>
      <c r="AK304">
        <f t="shared" si="88"/>
        <v>0</v>
      </c>
      <c r="AL304" s="3">
        <v>110</v>
      </c>
      <c r="AM304" s="14">
        <f t="shared" si="89"/>
        <v>33.527999999999999</v>
      </c>
      <c r="AN304" s="3">
        <v>3.9793506945470716</v>
      </c>
    </row>
    <row r="305" spans="1:40" ht="13.5" thickBot="1" x14ac:dyDescent="0.25">
      <c r="A305" s="5">
        <v>42570</v>
      </c>
      <c r="B305" s="3">
        <v>29</v>
      </c>
      <c r="C305" s="7" t="s">
        <v>359</v>
      </c>
      <c r="D305" s="6">
        <v>0.58194444444444449</v>
      </c>
      <c r="E305" s="13">
        <v>14</v>
      </c>
      <c r="F305" s="13">
        <f t="shared" si="79"/>
        <v>356.00000000000011</v>
      </c>
      <c r="G305" s="3">
        <v>55.8</v>
      </c>
      <c r="H305" s="3" t="s">
        <v>365</v>
      </c>
      <c r="I305" s="3">
        <v>29.9</v>
      </c>
      <c r="J305" t="str">
        <f t="shared" si="80"/>
        <v>.</v>
      </c>
      <c r="K305" t="str">
        <f t="shared" si="81"/>
        <v>.</v>
      </c>
      <c r="L305" t="str">
        <f t="shared" si="91"/>
        <v>.</v>
      </c>
      <c r="M305" s="3">
        <v>228</v>
      </c>
      <c r="N305" t="str">
        <f>IF(B305=B305, N304, IF(M305=".",".",IF(M305&lt;22.5,"N",IF(M305&lt;67.5,"NE",IF(M305&lt;112.5,"E",IF(M305&lt;157.5,"SE",IF(M305&lt;202.5,"S",IF(M305&lt;247.5,"SW",IF(M305&lt;292.5,"W",IF(M305&lt;337.5,"NW","N"))))))))))</f>
        <v>SW</v>
      </c>
      <c r="O305" t="str">
        <f t="shared" si="82"/>
        <v>.</v>
      </c>
      <c r="P305" t="str">
        <f t="shared" si="95"/>
        <v>.</v>
      </c>
      <c r="Q305" s="8">
        <f t="shared" si="93"/>
        <v>0</v>
      </c>
      <c r="R305" s="8">
        <f t="shared" si="94"/>
        <v>16.890658191754909</v>
      </c>
      <c r="S305" s="8">
        <v>1</v>
      </c>
      <c r="T305" s="8" t="s">
        <v>4</v>
      </c>
      <c r="U305" s="8" t="str">
        <f t="shared" si="92"/>
        <v>.</v>
      </c>
      <c r="V305" s="3" t="s">
        <v>6</v>
      </c>
      <c r="W305" s="3">
        <v>3.5</v>
      </c>
      <c r="X305" s="3" t="s">
        <v>10</v>
      </c>
      <c r="Y305" s="14">
        <v>0</v>
      </c>
      <c r="Z305" s="14">
        <v>0</v>
      </c>
      <c r="AA305" s="14">
        <v>1</v>
      </c>
      <c r="AB305" s="14" t="str">
        <f t="shared" si="96"/>
        <v>.</v>
      </c>
      <c r="AC305" s="3" t="s">
        <v>282</v>
      </c>
      <c r="AD305" s="9">
        <v>1</v>
      </c>
      <c r="AE305">
        <f t="shared" si="83"/>
        <v>0</v>
      </c>
      <c r="AF305">
        <f t="shared" si="84"/>
        <v>0</v>
      </c>
      <c r="AG305">
        <f t="shared" si="90"/>
        <v>1</v>
      </c>
      <c r="AH305">
        <f t="shared" si="85"/>
        <v>0</v>
      </c>
      <c r="AI305">
        <f t="shared" si="86"/>
        <v>-81.745930802513385</v>
      </c>
      <c r="AJ305">
        <f t="shared" si="87"/>
        <v>-73.604366699474397</v>
      </c>
      <c r="AK305">
        <f t="shared" si="88"/>
        <v>0</v>
      </c>
      <c r="AL305" s="3">
        <v>110</v>
      </c>
      <c r="AM305" s="14">
        <f t="shared" si="89"/>
        <v>33.527999999999999</v>
      </c>
      <c r="AN305" s="3">
        <v>3.9793506945470716</v>
      </c>
    </row>
    <row r="306" spans="1:40" ht="13.5" thickBot="1" x14ac:dyDescent="0.25">
      <c r="A306" s="5">
        <v>42570</v>
      </c>
      <c r="B306" s="3">
        <v>29</v>
      </c>
      <c r="C306" s="7" t="s">
        <v>359</v>
      </c>
      <c r="D306" s="6">
        <v>0.62361111111111112</v>
      </c>
      <c r="E306" s="13">
        <v>15</v>
      </c>
      <c r="F306" s="13">
        <f t="shared" si="79"/>
        <v>416.00000000000006</v>
      </c>
      <c r="G306" s="3">
        <v>51.9</v>
      </c>
      <c r="H306" s="3" t="s">
        <v>365</v>
      </c>
      <c r="I306" s="3">
        <v>31.9</v>
      </c>
      <c r="J306" t="str">
        <f t="shared" si="80"/>
        <v>.</v>
      </c>
      <c r="K306" t="str">
        <f t="shared" si="81"/>
        <v>.</v>
      </c>
      <c r="L306" t="str">
        <f t="shared" si="91"/>
        <v>.</v>
      </c>
      <c r="M306" s="3">
        <v>228</v>
      </c>
      <c r="N306" t="str">
        <f>IF(B306=B305, N305, IF(M306=".",".",IF(M306&lt;22.5,"N",IF(M306&lt;67.5,"NE",IF(M306&lt;112.5,"E",IF(M306&lt;157.5,"SE",IF(M306&lt;202.5,"S",IF(M306&lt;247.5,"SW",IF(M306&lt;292.5,"W",IF(M306&lt;337.5,"NW","N"))))))))))</f>
        <v>SW</v>
      </c>
      <c r="O306" t="str">
        <f t="shared" si="82"/>
        <v>.</v>
      </c>
      <c r="P306" t="str">
        <f t="shared" si="95"/>
        <v>.</v>
      </c>
      <c r="Q306" s="8">
        <f t="shared" si="93"/>
        <v>0</v>
      </c>
      <c r="R306" s="8">
        <f t="shared" si="94"/>
        <v>16.890658191754909</v>
      </c>
      <c r="S306" s="8">
        <v>1</v>
      </c>
      <c r="T306" s="8" t="s">
        <v>4</v>
      </c>
      <c r="U306" s="8" t="str">
        <f t="shared" si="92"/>
        <v>.</v>
      </c>
      <c r="V306" s="3" t="s">
        <v>6</v>
      </c>
      <c r="W306" s="3">
        <v>2.5</v>
      </c>
      <c r="X306" s="3" t="s">
        <v>43</v>
      </c>
      <c r="Y306" s="14">
        <v>0</v>
      </c>
      <c r="Z306" s="14">
        <v>0</v>
      </c>
      <c r="AA306" s="14">
        <v>1</v>
      </c>
      <c r="AB306" s="14" t="str">
        <f t="shared" si="96"/>
        <v>.</v>
      </c>
      <c r="AC306" s="3" t="s">
        <v>282</v>
      </c>
      <c r="AD306" s="9">
        <v>1</v>
      </c>
      <c r="AE306">
        <f t="shared" si="83"/>
        <v>0</v>
      </c>
      <c r="AF306">
        <f t="shared" si="84"/>
        <v>0</v>
      </c>
      <c r="AG306">
        <f t="shared" si="90"/>
        <v>1</v>
      </c>
      <c r="AH306">
        <f t="shared" si="85"/>
        <v>0</v>
      </c>
      <c r="AI306">
        <f t="shared" si="86"/>
        <v>-81.745930802513385</v>
      </c>
      <c r="AJ306">
        <f t="shared" si="87"/>
        <v>-73.604366699474397</v>
      </c>
      <c r="AK306">
        <f t="shared" si="88"/>
        <v>0</v>
      </c>
      <c r="AL306" s="3">
        <v>110</v>
      </c>
      <c r="AM306" s="14">
        <f t="shared" si="89"/>
        <v>33.527999999999999</v>
      </c>
      <c r="AN306" s="3">
        <v>3.9793506945470716</v>
      </c>
    </row>
    <row r="307" spans="1:40" ht="13.5" thickBot="1" x14ac:dyDescent="0.25">
      <c r="A307" s="5">
        <v>42570</v>
      </c>
      <c r="B307" s="3">
        <v>29</v>
      </c>
      <c r="C307" s="7" t="s">
        <v>359</v>
      </c>
      <c r="D307" s="6">
        <v>0.66527777777777775</v>
      </c>
      <c r="E307" s="13">
        <v>16</v>
      </c>
      <c r="F307" s="13">
        <f t="shared" si="79"/>
        <v>476</v>
      </c>
      <c r="G307" s="3">
        <v>47.2</v>
      </c>
      <c r="H307" s="3" t="s">
        <v>365</v>
      </c>
      <c r="I307" s="3">
        <v>30.6</v>
      </c>
      <c r="J307" t="str">
        <f t="shared" si="80"/>
        <v>.</v>
      </c>
      <c r="K307" t="str">
        <f t="shared" si="81"/>
        <v>.</v>
      </c>
      <c r="L307" t="str">
        <f t="shared" si="91"/>
        <v>.</v>
      </c>
      <c r="M307" s="3">
        <v>228</v>
      </c>
      <c r="N307" t="str">
        <f>IF(B307=B307, N306, IF(M307=".",".",IF(M307&lt;22.5,"N",IF(M307&lt;67.5,"NE",IF(M307&lt;112.5,"E",IF(M307&lt;157.5,"SE",IF(M307&lt;202.5,"S",IF(M307&lt;247.5,"SW",IF(M307&lt;292.5,"W",IF(M307&lt;337.5,"NW","N"))))))))))</f>
        <v>SW</v>
      </c>
      <c r="O307" t="str">
        <f t="shared" si="82"/>
        <v>.</v>
      </c>
      <c r="P307" t="str">
        <f t="shared" si="95"/>
        <v>.</v>
      </c>
      <c r="Q307" s="8">
        <f t="shared" si="93"/>
        <v>0</v>
      </c>
      <c r="R307" s="8">
        <f t="shared" si="94"/>
        <v>16.890658191754909</v>
      </c>
      <c r="S307" s="8">
        <v>1</v>
      </c>
      <c r="T307" s="8" t="s">
        <v>4</v>
      </c>
      <c r="U307" s="8" t="str">
        <f t="shared" si="92"/>
        <v>.</v>
      </c>
      <c r="V307" s="3" t="s">
        <v>6</v>
      </c>
      <c r="W307" s="3">
        <v>2.1</v>
      </c>
      <c r="X307" s="3" t="s">
        <v>43</v>
      </c>
      <c r="Y307" s="14">
        <v>0</v>
      </c>
      <c r="Z307" s="14">
        <v>0</v>
      </c>
      <c r="AA307" s="14">
        <v>1</v>
      </c>
      <c r="AB307" s="14" t="str">
        <f t="shared" si="96"/>
        <v>.</v>
      </c>
      <c r="AC307" s="3" t="s">
        <v>282</v>
      </c>
      <c r="AD307" s="9">
        <v>1</v>
      </c>
      <c r="AE307">
        <f t="shared" si="83"/>
        <v>0</v>
      </c>
      <c r="AF307">
        <f t="shared" si="84"/>
        <v>0</v>
      </c>
      <c r="AG307">
        <f t="shared" si="90"/>
        <v>1</v>
      </c>
      <c r="AH307">
        <f t="shared" si="85"/>
        <v>0</v>
      </c>
      <c r="AI307">
        <f t="shared" si="86"/>
        <v>-81.745930802513385</v>
      </c>
      <c r="AJ307">
        <f t="shared" si="87"/>
        <v>-73.604366699474397</v>
      </c>
      <c r="AK307">
        <f t="shared" si="88"/>
        <v>0</v>
      </c>
      <c r="AL307" s="3">
        <v>110</v>
      </c>
      <c r="AM307" s="14">
        <f t="shared" si="89"/>
        <v>33.527999999999999</v>
      </c>
      <c r="AN307" s="3">
        <v>3.9793506945470716</v>
      </c>
    </row>
    <row r="308" spans="1:40" ht="13.5" thickBot="1" x14ac:dyDescent="0.25">
      <c r="A308" s="5">
        <v>42570</v>
      </c>
      <c r="B308" s="3">
        <v>29</v>
      </c>
      <c r="C308" s="7" t="s">
        <v>359</v>
      </c>
      <c r="D308" s="6">
        <v>0.70763888888888893</v>
      </c>
      <c r="E308" s="13">
        <v>17</v>
      </c>
      <c r="F308" s="13">
        <f t="shared" si="79"/>
        <v>537.00000000000011</v>
      </c>
      <c r="G308" s="3">
        <v>42.2</v>
      </c>
      <c r="H308" s="3" t="s">
        <v>365</v>
      </c>
      <c r="I308" s="3">
        <v>30.8</v>
      </c>
      <c r="J308" t="str">
        <f t="shared" si="80"/>
        <v>.</v>
      </c>
      <c r="K308" t="str">
        <f t="shared" si="81"/>
        <v>.</v>
      </c>
      <c r="L308" t="str">
        <f t="shared" si="91"/>
        <v>.</v>
      </c>
      <c r="M308" s="3">
        <v>228</v>
      </c>
      <c r="N308" t="str">
        <f>IF(B308=B307, N307, IF(M308=".",".",IF(M308&lt;22.5,"N",IF(M308&lt;67.5,"NE",IF(M308&lt;112.5,"E",IF(M308&lt;157.5,"SE",IF(M308&lt;202.5,"S",IF(M308&lt;247.5,"SW",IF(M308&lt;292.5,"W",IF(M308&lt;337.5,"NW","N"))))))))))</f>
        <v>SW</v>
      </c>
      <c r="O308" t="str">
        <f t="shared" si="82"/>
        <v>.</v>
      </c>
      <c r="P308" t="str">
        <f t="shared" si="95"/>
        <v>.</v>
      </c>
      <c r="Q308" s="8">
        <f t="shared" si="93"/>
        <v>0</v>
      </c>
      <c r="R308" s="8">
        <f t="shared" si="94"/>
        <v>16.890658191754909</v>
      </c>
      <c r="S308" s="8">
        <v>1</v>
      </c>
      <c r="T308" s="8" t="s">
        <v>4</v>
      </c>
      <c r="U308" s="8" t="str">
        <f t="shared" si="92"/>
        <v>.</v>
      </c>
      <c r="V308" s="3" t="s">
        <v>6</v>
      </c>
      <c r="W308" s="3">
        <v>4.5999999999999996</v>
      </c>
      <c r="X308" s="3" t="s">
        <v>43</v>
      </c>
      <c r="Y308" s="14">
        <v>0</v>
      </c>
      <c r="Z308" s="14">
        <v>0</v>
      </c>
      <c r="AA308" s="14">
        <v>1</v>
      </c>
      <c r="AB308" s="14" t="str">
        <f t="shared" si="96"/>
        <v>.</v>
      </c>
      <c r="AC308" s="3" t="s">
        <v>282</v>
      </c>
      <c r="AD308" s="9">
        <v>1</v>
      </c>
      <c r="AE308">
        <f t="shared" si="83"/>
        <v>0</v>
      </c>
      <c r="AF308">
        <f t="shared" si="84"/>
        <v>0</v>
      </c>
      <c r="AG308">
        <f t="shared" si="90"/>
        <v>1</v>
      </c>
      <c r="AH308">
        <f t="shared" si="85"/>
        <v>0</v>
      </c>
      <c r="AI308">
        <f t="shared" si="86"/>
        <v>-81.745930802513385</v>
      </c>
      <c r="AJ308">
        <f t="shared" si="87"/>
        <v>-73.604366699474397</v>
      </c>
      <c r="AK308">
        <f t="shared" si="88"/>
        <v>0</v>
      </c>
      <c r="AL308" s="3">
        <v>110</v>
      </c>
      <c r="AM308" s="14">
        <f t="shared" si="89"/>
        <v>33.527999999999999</v>
      </c>
      <c r="AN308" s="3">
        <v>3.9793506945470716</v>
      </c>
    </row>
    <row r="309" spans="1:40" ht="13.5" thickBot="1" x14ac:dyDescent="0.25">
      <c r="A309" s="5">
        <v>42570</v>
      </c>
      <c r="B309" s="3">
        <v>29</v>
      </c>
      <c r="C309" s="7" t="s">
        <v>359</v>
      </c>
      <c r="D309" s="6">
        <v>0.74513888888888891</v>
      </c>
      <c r="E309" s="13">
        <v>18</v>
      </c>
      <c r="F309" s="13">
        <f t="shared" si="79"/>
        <v>591.00000000000011</v>
      </c>
      <c r="G309" s="3">
        <v>40.4</v>
      </c>
      <c r="H309" s="3" t="s">
        <v>365</v>
      </c>
      <c r="I309" s="3">
        <v>31.1</v>
      </c>
      <c r="J309" t="str">
        <f t="shared" si="80"/>
        <v>.</v>
      </c>
      <c r="K309" t="str">
        <f t="shared" si="81"/>
        <v>.</v>
      </c>
      <c r="L309" t="str">
        <f t="shared" si="91"/>
        <v>.</v>
      </c>
      <c r="M309" s="3">
        <v>228</v>
      </c>
      <c r="N309" t="str">
        <f>IF(B309=B309, N308, IF(M309=".",".",IF(M309&lt;22.5,"N",IF(M309&lt;67.5,"NE",IF(M309&lt;112.5,"E",IF(M309&lt;157.5,"SE",IF(M309&lt;202.5,"S",IF(M309&lt;247.5,"SW",IF(M309&lt;292.5,"W",IF(M309&lt;337.5,"NW","N"))))))))))</f>
        <v>SW</v>
      </c>
      <c r="O309" t="str">
        <f t="shared" si="82"/>
        <v>.</v>
      </c>
      <c r="P309" t="str">
        <f t="shared" si="95"/>
        <v>.</v>
      </c>
      <c r="Q309" s="8">
        <f t="shared" si="93"/>
        <v>0</v>
      </c>
      <c r="R309" s="8">
        <f t="shared" si="94"/>
        <v>16.890658191754909</v>
      </c>
      <c r="S309" s="8">
        <v>1</v>
      </c>
      <c r="T309" s="8">
        <f>SQRT((AJ309-AJ299)^2+(AI309-AI299)^2)</f>
        <v>11.408340606739234</v>
      </c>
      <c r="U309" s="8">
        <f t="shared" si="92"/>
        <v>1.4805534629442176</v>
      </c>
      <c r="V309" s="3" t="s">
        <v>6</v>
      </c>
      <c r="W309" s="3">
        <v>1.7</v>
      </c>
      <c r="X309" s="3" t="s">
        <v>43</v>
      </c>
      <c r="Y309" s="14">
        <v>0</v>
      </c>
      <c r="Z309" s="14">
        <v>0</v>
      </c>
      <c r="AA309" s="14">
        <v>1</v>
      </c>
      <c r="AB309" s="14" t="str">
        <f t="shared" si="96"/>
        <v>.</v>
      </c>
      <c r="AC309" s="3" t="s">
        <v>282</v>
      </c>
      <c r="AD309" s="9">
        <v>1</v>
      </c>
      <c r="AE309">
        <f t="shared" si="83"/>
        <v>0</v>
      </c>
      <c r="AF309">
        <f t="shared" si="84"/>
        <v>0</v>
      </c>
      <c r="AG309">
        <f t="shared" si="90"/>
        <v>1</v>
      </c>
      <c r="AH309">
        <f t="shared" si="85"/>
        <v>0</v>
      </c>
      <c r="AI309">
        <f t="shared" si="86"/>
        <v>-81.745930802513385</v>
      </c>
      <c r="AJ309">
        <f t="shared" si="87"/>
        <v>-73.604366699474397</v>
      </c>
      <c r="AK309">
        <f t="shared" si="88"/>
        <v>0</v>
      </c>
      <c r="AL309" s="3">
        <v>110</v>
      </c>
      <c r="AM309" s="14">
        <f t="shared" si="89"/>
        <v>33.527999999999999</v>
      </c>
      <c r="AN309" s="3">
        <v>3.9793506945470716</v>
      </c>
    </row>
    <row r="310" spans="1:40" ht="13.5" thickBot="1" x14ac:dyDescent="0.25">
      <c r="A310" s="5">
        <v>42570</v>
      </c>
      <c r="B310" s="3">
        <v>30</v>
      </c>
      <c r="C310" s="7" t="s">
        <v>359</v>
      </c>
      <c r="D310" s="6">
        <v>0.3347222222222222</v>
      </c>
      <c r="E310" s="13">
        <v>8</v>
      </c>
      <c r="F310" s="13">
        <f t="shared" si="79"/>
        <v>0</v>
      </c>
      <c r="G310" s="3" t="s">
        <v>4</v>
      </c>
      <c r="H310" s="3" t="s">
        <v>4</v>
      </c>
      <c r="I310" s="3">
        <v>21.6</v>
      </c>
      <c r="J310" t="str">
        <f t="shared" si="80"/>
        <v>.</v>
      </c>
      <c r="K310" t="str">
        <f t="shared" si="81"/>
        <v>.</v>
      </c>
      <c r="L310" t="str">
        <f t="shared" si="91"/>
        <v>.</v>
      </c>
      <c r="M310" s="3">
        <v>225</v>
      </c>
      <c r="N310" t="str">
        <f>IF(B310=B309, N309, IF(M310=".",".",IF(M310&lt;22.5,"N",IF(M310&lt;67.5,"NE",IF(M310&lt;112.5,"E",IF(M310&lt;157.5,"SE",IF(M310&lt;202.5,"S",IF(M310&lt;247.5,"SW",IF(M310&lt;292.5,"W",IF(M310&lt;337.5,"NW","N"))))))))))</f>
        <v>SW</v>
      </c>
      <c r="O310" t="str">
        <f t="shared" si="82"/>
        <v>.</v>
      </c>
      <c r="P310" t="str">
        <f t="shared" si="95"/>
        <v>.</v>
      </c>
      <c r="Q310" s="8">
        <f t="shared" si="93"/>
        <v>0</v>
      </c>
      <c r="R310" s="8">
        <f t="shared" si="94"/>
        <v>0</v>
      </c>
      <c r="S310" s="8">
        <v>0</v>
      </c>
      <c r="T310" s="8" t="s">
        <v>4</v>
      </c>
      <c r="U310" s="8" t="str">
        <f t="shared" si="92"/>
        <v>.</v>
      </c>
      <c r="V310" s="3" t="s">
        <v>8</v>
      </c>
      <c r="W310" s="3">
        <v>2.5</v>
      </c>
      <c r="X310" s="3" t="s">
        <v>11</v>
      </c>
      <c r="Y310" s="14">
        <v>2</v>
      </c>
      <c r="Z310" s="14">
        <v>1</v>
      </c>
      <c r="AA310" s="14">
        <v>0</v>
      </c>
      <c r="AB310" s="14">
        <f t="shared" si="96"/>
        <v>0</v>
      </c>
      <c r="AC310" s="3" t="s">
        <v>283</v>
      </c>
      <c r="AD310" s="9">
        <v>1</v>
      </c>
      <c r="AE310" t="str">
        <f t="shared" si="83"/>
        <v>.</v>
      </c>
      <c r="AF310" t="str">
        <f t="shared" si="84"/>
        <v>.</v>
      </c>
      <c r="AG310" t="str">
        <f t="shared" si="90"/>
        <v>.</v>
      </c>
      <c r="AH310" t="str">
        <f t="shared" si="85"/>
        <v>.</v>
      </c>
      <c r="AI310">
        <f t="shared" si="86"/>
        <v>-70.710678118654741</v>
      </c>
      <c r="AJ310">
        <f t="shared" si="87"/>
        <v>-70.710678118654769</v>
      </c>
      <c r="AK310" t="str">
        <f t="shared" si="88"/>
        <v>.</v>
      </c>
      <c r="AL310" s="3">
        <v>100</v>
      </c>
      <c r="AM310" s="14">
        <f t="shared" si="89"/>
        <v>30.48</v>
      </c>
      <c r="AN310" s="3">
        <v>3.9269908169872414</v>
      </c>
    </row>
    <row r="311" spans="1:40" ht="13.5" thickBot="1" x14ac:dyDescent="0.25">
      <c r="A311" s="5">
        <v>42570</v>
      </c>
      <c r="B311" s="3">
        <v>30</v>
      </c>
      <c r="C311" s="7" t="s">
        <v>359</v>
      </c>
      <c r="D311" s="6">
        <v>0.37222222222222223</v>
      </c>
      <c r="E311" s="13">
        <v>9</v>
      </c>
      <c r="F311" s="13">
        <f t="shared" si="79"/>
        <v>54.00000000000005</v>
      </c>
      <c r="G311" s="3" t="s">
        <v>4</v>
      </c>
      <c r="H311" s="3" t="s">
        <v>4</v>
      </c>
      <c r="I311" s="3">
        <v>25.6</v>
      </c>
      <c r="J311" t="str">
        <f t="shared" si="80"/>
        <v>.</v>
      </c>
      <c r="K311" t="str">
        <f t="shared" si="81"/>
        <v>.</v>
      </c>
      <c r="L311" t="str">
        <f t="shared" si="91"/>
        <v>.</v>
      </c>
      <c r="M311" s="3">
        <v>225</v>
      </c>
      <c r="N311" t="str">
        <f>IF(B311=B311, N310, IF(M311=".",".",IF(M311&lt;22.5,"N",IF(M311&lt;67.5,"NE",IF(M311&lt;112.5,"E",IF(M311&lt;157.5,"SE",IF(M311&lt;202.5,"S",IF(M311&lt;247.5,"SW",IF(M311&lt;292.5,"W",IF(M311&lt;337.5,"NW","N"))))))))))</f>
        <v>SW</v>
      </c>
      <c r="O311" t="str">
        <f t="shared" si="82"/>
        <v>.</v>
      </c>
      <c r="P311" t="str">
        <f t="shared" si="95"/>
        <v>.</v>
      </c>
      <c r="Q311" s="8">
        <f t="shared" si="93"/>
        <v>0</v>
      </c>
      <c r="R311" s="8">
        <f t="shared" si="94"/>
        <v>0</v>
      </c>
      <c r="S311" s="8">
        <v>0</v>
      </c>
      <c r="T311" s="8" t="s">
        <v>4</v>
      </c>
      <c r="U311" s="8" t="str">
        <f t="shared" si="92"/>
        <v>.</v>
      </c>
      <c r="V311" s="3" t="s">
        <v>8</v>
      </c>
      <c r="W311" s="3">
        <v>0.9</v>
      </c>
      <c r="X311" s="3" t="s">
        <v>6</v>
      </c>
      <c r="Y311" s="14">
        <v>2</v>
      </c>
      <c r="Z311" s="14">
        <v>1</v>
      </c>
      <c r="AA311" s="14">
        <v>0</v>
      </c>
      <c r="AB311" s="14">
        <f t="shared" si="96"/>
        <v>0</v>
      </c>
      <c r="AC311" s="3" t="s">
        <v>283</v>
      </c>
      <c r="AD311" s="9">
        <v>1</v>
      </c>
      <c r="AE311">
        <f t="shared" si="83"/>
        <v>0</v>
      </c>
      <c r="AF311">
        <f t="shared" si="84"/>
        <v>0</v>
      </c>
      <c r="AG311">
        <f t="shared" si="90"/>
        <v>1</v>
      </c>
      <c r="AH311">
        <f t="shared" si="85"/>
        <v>0</v>
      </c>
      <c r="AI311">
        <f t="shared" si="86"/>
        <v>-70.710678118654741</v>
      </c>
      <c r="AJ311">
        <f t="shared" si="87"/>
        <v>-70.710678118654769</v>
      </c>
      <c r="AK311">
        <f t="shared" si="88"/>
        <v>0</v>
      </c>
      <c r="AL311" s="3">
        <v>100</v>
      </c>
      <c r="AM311" s="14">
        <f t="shared" si="89"/>
        <v>30.48</v>
      </c>
      <c r="AN311" s="3">
        <v>3.9269908169872414</v>
      </c>
    </row>
    <row r="312" spans="1:40" ht="13.5" thickBot="1" x14ac:dyDescent="0.25">
      <c r="A312" s="5">
        <v>42570</v>
      </c>
      <c r="B312" s="3">
        <v>30</v>
      </c>
      <c r="C312" s="7" t="s">
        <v>359</v>
      </c>
      <c r="D312" s="6">
        <v>0.41319444444444442</v>
      </c>
      <c r="E312" s="13">
        <v>10</v>
      </c>
      <c r="F312" s="13">
        <f t="shared" si="79"/>
        <v>113</v>
      </c>
      <c r="G312" s="3" t="s">
        <v>4</v>
      </c>
      <c r="H312" s="3" t="s">
        <v>4</v>
      </c>
      <c r="I312" s="3">
        <v>24.9</v>
      </c>
      <c r="J312" t="str">
        <f t="shared" si="80"/>
        <v>.</v>
      </c>
      <c r="K312" t="str">
        <f t="shared" si="81"/>
        <v>.</v>
      </c>
      <c r="L312" t="str">
        <f t="shared" si="91"/>
        <v>.</v>
      </c>
      <c r="M312" s="3">
        <v>225</v>
      </c>
      <c r="N312" t="str">
        <f>IF(B312=B311, N311, IF(M312=".",".",IF(M312&lt;22.5,"N",IF(M312&lt;67.5,"NE",IF(M312&lt;112.5,"E",IF(M312&lt;157.5,"SE",IF(M312&lt;202.5,"S",IF(M312&lt;247.5,"SW",IF(M312&lt;292.5,"W",IF(M312&lt;337.5,"NW","N"))))))))))</f>
        <v>SW</v>
      </c>
      <c r="O312" t="str">
        <f t="shared" si="82"/>
        <v>.</v>
      </c>
      <c r="P312" t="str">
        <f t="shared" si="95"/>
        <v>.</v>
      </c>
      <c r="Q312" s="8">
        <f t="shared" si="93"/>
        <v>0</v>
      </c>
      <c r="R312" s="8">
        <f t="shared" si="94"/>
        <v>0</v>
      </c>
      <c r="S312" s="8">
        <v>0</v>
      </c>
      <c r="T312" s="8" t="s">
        <v>4</v>
      </c>
      <c r="U312" s="8" t="str">
        <f t="shared" si="92"/>
        <v>.</v>
      </c>
      <c r="V312" s="3" t="s">
        <v>8</v>
      </c>
      <c r="W312" s="3">
        <v>3.4</v>
      </c>
      <c r="X312" s="3" t="s">
        <v>39</v>
      </c>
      <c r="Y312" s="14">
        <v>2</v>
      </c>
      <c r="Z312" s="14">
        <v>1</v>
      </c>
      <c r="AA312" s="14">
        <v>0</v>
      </c>
      <c r="AB312" s="14">
        <f t="shared" si="96"/>
        <v>0</v>
      </c>
      <c r="AC312" s="3" t="s">
        <v>283</v>
      </c>
      <c r="AD312" s="9">
        <v>1</v>
      </c>
      <c r="AE312">
        <f t="shared" si="83"/>
        <v>0</v>
      </c>
      <c r="AF312">
        <f t="shared" si="84"/>
        <v>0</v>
      </c>
      <c r="AG312">
        <f t="shared" si="90"/>
        <v>1</v>
      </c>
      <c r="AH312">
        <f t="shared" si="85"/>
        <v>0</v>
      </c>
      <c r="AI312">
        <f t="shared" si="86"/>
        <v>-70.710678118654741</v>
      </c>
      <c r="AJ312">
        <f t="shared" si="87"/>
        <v>-70.710678118654769</v>
      </c>
      <c r="AK312">
        <f t="shared" si="88"/>
        <v>0</v>
      </c>
      <c r="AL312" s="3">
        <v>100</v>
      </c>
      <c r="AM312" s="14">
        <f t="shared" si="89"/>
        <v>30.48</v>
      </c>
      <c r="AN312" s="3">
        <v>3.9269908169872414</v>
      </c>
    </row>
    <row r="313" spans="1:40" ht="13.5" thickBot="1" x14ac:dyDescent="0.25">
      <c r="A313" s="5">
        <v>42570</v>
      </c>
      <c r="B313" s="3">
        <v>30</v>
      </c>
      <c r="C313" s="7" t="s">
        <v>359</v>
      </c>
      <c r="D313" s="6">
        <v>0.45624999999999999</v>
      </c>
      <c r="E313" s="13">
        <v>11</v>
      </c>
      <c r="F313" s="13">
        <f t="shared" si="79"/>
        <v>175.00000000000003</v>
      </c>
      <c r="G313" s="3" t="s">
        <v>4</v>
      </c>
      <c r="H313" s="3" t="s">
        <v>4</v>
      </c>
      <c r="I313" s="3">
        <v>28.2</v>
      </c>
      <c r="J313" t="str">
        <f t="shared" si="80"/>
        <v>.</v>
      </c>
      <c r="K313" t="str">
        <f t="shared" si="81"/>
        <v>.</v>
      </c>
      <c r="L313" t="str">
        <f t="shared" si="91"/>
        <v>.</v>
      </c>
      <c r="M313" s="3">
        <v>225</v>
      </c>
      <c r="N313" t="str">
        <f>IF(B313=B313, N312, IF(M313=".",".",IF(M313&lt;22.5,"N",IF(M313&lt;67.5,"NE",IF(M313&lt;112.5,"E",IF(M313&lt;157.5,"SE",IF(M313&lt;202.5,"S",IF(M313&lt;247.5,"SW",IF(M313&lt;292.5,"W",IF(M313&lt;337.5,"NW","N"))))))))))</f>
        <v>SW</v>
      </c>
      <c r="O313" t="str">
        <f t="shared" si="82"/>
        <v>.</v>
      </c>
      <c r="P313" t="str">
        <f t="shared" si="95"/>
        <v>.</v>
      </c>
      <c r="Q313" s="8">
        <f t="shared" si="93"/>
        <v>0</v>
      </c>
      <c r="R313" s="8">
        <f t="shared" si="94"/>
        <v>0</v>
      </c>
      <c r="S313" s="8">
        <v>0</v>
      </c>
      <c r="T313" s="8" t="s">
        <v>4</v>
      </c>
      <c r="U313" s="8" t="str">
        <f t="shared" si="92"/>
        <v>.</v>
      </c>
      <c r="V313" s="3" t="s">
        <v>6</v>
      </c>
      <c r="W313" s="3">
        <v>0.4</v>
      </c>
      <c r="X313" s="3" t="s">
        <v>4</v>
      </c>
      <c r="Y313" s="14">
        <v>2</v>
      </c>
      <c r="Z313" s="14">
        <v>1</v>
      </c>
      <c r="AA313" s="14">
        <v>0</v>
      </c>
      <c r="AB313" s="14">
        <f t="shared" si="96"/>
        <v>0</v>
      </c>
      <c r="AC313" s="3" t="s">
        <v>283</v>
      </c>
      <c r="AD313" s="9">
        <v>1</v>
      </c>
      <c r="AE313">
        <f t="shared" si="83"/>
        <v>0</v>
      </c>
      <c r="AF313">
        <f t="shared" si="84"/>
        <v>0</v>
      </c>
      <c r="AG313">
        <f t="shared" si="90"/>
        <v>1</v>
      </c>
      <c r="AH313">
        <f t="shared" si="85"/>
        <v>0</v>
      </c>
      <c r="AI313">
        <f t="shared" si="86"/>
        <v>-70.710678118654741</v>
      </c>
      <c r="AJ313">
        <f t="shared" si="87"/>
        <v>-70.710678118654769</v>
      </c>
      <c r="AK313">
        <f t="shared" si="88"/>
        <v>0</v>
      </c>
      <c r="AL313" s="3">
        <v>100</v>
      </c>
      <c r="AM313" s="14">
        <f t="shared" si="89"/>
        <v>30.48</v>
      </c>
      <c r="AN313" s="3">
        <v>3.9269908169872414</v>
      </c>
    </row>
    <row r="314" spans="1:40" ht="13.5" thickBot="1" x14ac:dyDescent="0.25">
      <c r="A314" s="5">
        <v>42570</v>
      </c>
      <c r="B314" s="3">
        <v>30</v>
      </c>
      <c r="C314" s="7" t="s">
        <v>359</v>
      </c>
      <c r="D314" s="6">
        <v>0.49861111111111112</v>
      </c>
      <c r="E314" s="13">
        <v>12</v>
      </c>
      <c r="F314" s="13">
        <f t="shared" si="79"/>
        <v>236.00000000000006</v>
      </c>
      <c r="G314" s="3" t="s">
        <v>4</v>
      </c>
      <c r="H314" s="3" t="s">
        <v>4</v>
      </c>
      <c r="I314" s="3">
        <v>28.6</v>
      </c>
      <c r="J314" t="str">
        <f t="shared" si="80"/>
        <v>.</v>
      </c>
      <c r="K314" t="str">
        <f t="shared" si="81"/>
        <v>.</v>
      </c>
      <c r="L314" t="str">
        <f t="shared" si="91"/>
        <v>.</v>
      </c>
      <c r="M314" s="3">
        <v>225</v>
      </c>
      <c r="N314" t="str">
        <f>IF(B314=B313, N313, IF(M314=".",".",IF(M314&lt;22.5,"N",IF(M314&lt;67.5,"NE",IF(M314&lt;112.5,"E",IF(M314&lt;157.5,"SE",IF(M314&lt;202.5,"S",IF(M314&lt;247.5,"SW",IF(M314&lt;292.5,"W",IF(M314&lt;337.5,"NW","N"))))))))))</f>
        <v>SW</v>
      </c>
      <c r="O314" t="str">
        <f t="shared" si="82"/>
        <v>.</v>
      </c>
      <c r="P314" t="str">
        <f t="shared" si="95"/>
        <v>.</v>
      </c>
      <c r="Q314" s="8">
        <f t="shared" si="93"/>
        <v>0</v>
      </c>
      <c r="R314" s="8">
        <f t="shared" si="94"/>
        <v>0</v>
      </c>
      <c r="S314" s="8">
        <v>0</v>
      </c>
      <c r="T314" s="8" t="s">
        <v>4</v>
      </c>
      <c r="U314" s="8" t="str">
        <f t="shared" si="92"/>
        <v>.</v>
      </c>
      <c r="V314" s="3" t="s">
        <v>8</v>
      </c>
      <c r="W314" s="3">
        <v>2.6</v>
      </c>
      <c r="X314" s="3" t="s">
        <v>4</v>
      </c>
      <c r="Y314" s="14">
        <v>2</v>
      </c>
      <c r="Z314" s="14">
        <v>1</v>
      </c>
      <c r="AA314" s="14">
        <v>0</v>
      </c>
      <c r="AB314" s="14">
        <f t="shared" si="96"/>
        <v>0</v>
      </c>
      <c r="AC314" s="3" t="s">
        <v>283</v>
      </c>
      <c r="AD314" s="9">
        <v>1</v>
      </c>
      <c r="AE314">
        <f t="shared" si="83"/>
        <v>0</v>
      </c>
      <c r="AF314">
        <f t="shared" si="84"/>
        <v>0</v>
      </c>
      <c r="AG314">
        <f t="shared" si="90"/>
        <v>1</v>
      </c>
      <c r="AH314">
        <f t="shared" si="85"/>
        <v>0</v>
      </c>
      <c r="AI314">
        <f t="shared" si="86"/>
        <v>-70.710678118654741</v>
      </c>
      <c r="AJ314">
        <f t="shared" si="87"/>
        <v>-70.710678118654769</v>
      </c>
      <c r="AK314">
        <f t="shared" si="88"/>
        <v>0</v>
      </c>
      <c r="AL314" s="3">
        <v>100</v>
      </c>
      <c r="AM314" s="14">
        <f t="shared" si="89"/>
        <v>30.48</v>
      </c>
      <c r="AN314" s="3">
        <v>3.9269908169872414</v>
      </c>
    </row>
    <row r="315" spans="1:40" ht="13.5" thickBot="1" x14ac:dyDescent="0.25">
      <c r="A315" s="5">
        <v>42570</v>
      </c>
      <c r="B315" s="3">
        <v>30</v>
      </c>
      <c r="C315" s="7" t="s">
        <v>359</v>
      </c>
      <c r="D315" s="6">
        <v>0.54166666666666663</v>
      </c>
      <c r="E315" s="13">
        <v>13</v>
      </c>
      <c r="F315" s="13">
        <f t="shared" si="79"/>
        <v>298</v>
      </c>
      <c r="G315" s="3" t="s">
        <v>4</v>
      </c>
      <c r="H315" s="3" t="s">
        <v>4</v>
      </c>
      <c r="I315" s="3">
        <v>30</v>
      </c>
      <c r="J315" t="str">
        <f t="shared" si="80"/>
        <v>.</v>
      </c>
      <c r="K315" t="str">
        <f t="shared" si="81"/>
        <v>.</v>
      </c>
      <c r="L315" t="str">
        <f t="shared" si="91"/>
        <v>.</v>
      </c>
      <c r="M315" s="3">
        <v>225</v>
      </c>
      <c r="N315" t="str">
        <f>IF(B315=B315, N314, IF(M315=".",".",IF(M315&lt;22.5,"N",IF(M315&lt;67.5,"NE",IF(M315&lt;112.5,"E",IF(M315&lt;157.5,"SE",IF(M315&lt;202.5,"S",IF(M315&lt;247.5,"SW",IF(M315&lt;292.5,"W",IF(M315&lt;337.5,"NW","N"))))))))))</f>
        <v>SW</v>
      </c>
      <c r="O315" t="str">
        <f t="shared" si="82"/>
        <v>.</v>
      </c>
      <c r="P315" t="str">
        <f t="shared" si="95"/>
        <v>.</v>
      </c>
      <c r="Q315" s="8">
        <f t="shared" si="93"/>
        <v>0</v>
      </c>
      <c r="R315" s="8">
        <f t="shared" si="94"/>
        <v>0</v>
      </c>
      <c r="S315" s="8">
        <v>1</v>
      </c>
      <c r="T315" s="8" t="s">
        <v>4</v>
      </c>
      <c r="U315" s="8" t="str">
        <f t="shared" si="92"/>
        <v>.</v>
      </c>
      <c r="V315" s="3" t="s">
        <v>6</v>
      </c>
      <c r="W315" s="3">
        <v>0</v>
      </c>
      <c r="X315" s="3" t="s">
        <v>11</v>
      </c>
      <c r="Y315" s="14">
        <v>2</v>
      </c>
      <c r="Z315" s="14">
        <v>1</v>
      </c>
      <c r="AA315" s="14">
        <v>0</v>
      </c>
      <c r="AB315" s="14">
        <f t="shared" si="96"/>
        <v>0</v>
      </c>
      <c r="AC315" s="3" t="s">
        <v>283</v>
      </c>
      <c r="AD315" s="9">
        <v>1</v>
      </c>
      <c r="AE315">
        <f t="shared" si="83"/>
        <v>0</v>
      </c>
      <c r="AF315">
        <f t="shared" si="84"/>
        <v>0</v>
      </c>
      <c r="AG315">
        <f t="shared" si="90"/>
        <v>1</v>
      </c>
      <c r="AH315">
        <f t="shared" si="85"/>
        <v>0</v>
      </c>
      <c r="AI315">
        <f t="shared" si="86"/>
        <v>-70.710678118654741</v>
      </c>
      <c r="AJ315">
        <f t="shared" si="87"/>
        <v>-70.710678118654769</v>
      </c>
      <c r="AK315">
        <f t="shared" si="88"/>
        <v>0</v>
      </c>
      <c r="AL315" s="3">
        <v>100</v>
      </c>
      <c r="AM315" s="14">
        <f t="shared" si="89"/>
        <v>30.48</v>
      </c>
      <c r="AN315" s="3">
        <v>3.9269908169872414</v>
      </c>
    </row>
    <row r="316" spans="1:40" ht="13.5" thickBot="1" x14ac:dyDescent="0.25">
      <c r="A316" s="5">
        <v>42570</v>
      </c>
      <c r="B316" s="3">
        <v>30</v>
      </c>
      <c r="C316" s="7" t="s">
        <v>359</v>
      </c>
      <c r="D316" s="6">
        <v>0.58194444444444449</v>
      </c>
      <c r="E316" s="13">
        <v>14</v>
      </c>
      <c r="F316" s="13">
        <f t="shared" si="79"/>
        <v>356.00000000000011</v>
      </c>
      <c r="G316" s="3">
        <v>32</v>
      </c>
      <c r="H316" s="3" t="s">
        <v>365</v>
      </c>
      <c r="I316" s="3">
        <v>29.9</v>
      </c>
      <c r="J316">
        <f t="shared" si="80"/>
        <v>0.78539816339744495</v>
      </c>
      <c r="K316">
        <f t="shared" si="81"/>
        <v>44.999999999999808</v>
      </c>
      <c r="L316">
        <v>0</v>
      </c>
      <c r="M316" s="3">
        <v>225</v>
      </c>
      <c r="N316" t="str">
        <f>IF(B316=B315, N315, IF(M316=".",".",IF(M316&lt;22.5,"N",IF(M316&lt;67.5,"NE",IF(M316&lt;112.5,"E",IF(M316&lt;157.5,"SE",IF(M316&lt;202.5,"S",IF(M316&lt;247.5,"SW",IF(M316&lt;292.5,"W",IF(M316&lt;337.5,"NW","N"))))))))))</f>
        <v>SW</v>
      </c>
      <c r="O316" t="str">
        <f t="shared" si="82"/>
        <v>NE</v>
      </c>
      <c r="P316">
        <f t="shared" si="95"/>
        <v>2</v>
      </c>
      <c r="Q316" s="8">
        <f t="shared" si="93"/>
        <v>2.9999999999999942</v>
      </c>
      <c r="R316" s="8">
        <f t="shared" si="94"/>
        <v>2.9999999999999942</v>
      </c>
      <c r="S316" s="8">
        <v>1</v>
      </c>
      <c r="T316" s="8" t="s">
        <v>4</v>
      </c>
      <c r="U316" s="8" t="str">
        <f t="shared" si="92"/>
        <v>.</v>
      </c>
      <c r="V316" s="3" t="s">
        <v>6</v>
      </c>
      <c r="W316" s="3">
        <v>3.5</v>
      </c>
      <c r="X316" s="3" t="s">
        <v>121</v>
      </c>
      <c r="Y316" s="14">
        <v>2</v>
      </c>
      <c r="Z316" s="14">
        <v>1</v>
      </c>
      <c r="AA316" s="14">
        <v>0</v>
      </c>
      <c r="AB316" s="14">
        <f t="shared" si="96"/>
        <v>0</v>
      </c>
      <c r="AC316" s="3" t="s">
        <v>283</v>
      </c>
      <c r="AD316" s="9">
        <v>1</v>
      </c>
      <c r="AE316">
        <f t="shared" si="83"/>
        <v>2.1213203435596455</v>
      </c>
      <c r="AF316">
        <f t="shared" si="84"/>
        <v>2.1213203435596455</v>
      </c>
      <c r="AG316">
        <f t="shared" si="90"/>
        <v>1</v>
      </c>
      <c r="AH316">
        <f t="shared" si="85"/>
        <v>2.9999999999999942</v>
      </c>
      <c r="AI316">
        <f t="shared" si="86"/>
        <v>-68.58935777509511</v>
      </c>
      <c r="AJ316">
        <f t="shared" si="87"/>
        <v>-68.589357775095124</v>
      </c>
      <c r="AK316">
        <f t="shared" si="88"/>
        <v>2.1213203435596313</v>
      </c>
      <c r="AL316" s="3">
        <v>97</v>
      </c>
      <c r="AM316" s="14">
        <f t="shared" si="89"/>
        <v>29.5656</v>
      </c>
      <c r="AN316" s="3">
        <v>3.9269908169872414</v>
      </c>
    </row>
    <row r="317" spans="1:40" ht="13.5" thickBot="1" x14ac:dyDescent="0.25">
      <c r="A317" s="5">
        <v>42570</v>
      </c>
      <c r="B317" s="3">
        <v>30</v>
      </c>
      <c r="C317" s="7" t="s">
        <v>359</v>
      </c>
      <c r="D317" s="6">
        <v>0.62361111111111112</v>
      </c>
      <c r="E317" s="13">
        <v>15</v>
      </c>
      <c r="F317" s="13">
        <f t="shared" si="79"/>
        <v>416.00000000000006</v>
      </c>
      <c r="G317" s="3">
        <v>31.3</v>
      </c>
      <c r="H317" s="3" t="s">
        <v>365</v>
      </c>
      <c r="I317" s="3">
        <v>31.9</v>
      </c>
      <c r="J317" t="str">
        <f t="shared" si="80"/>
        <v>.</v>
      </c>
      <c r="K317" t="str">
        <f t="shared" si="81"/>
        <v>.</v>
      </c>
      <c r="L317" t="str">
        <f t="shared" si="91"/>
        <v>.</v>
      </c>
      <c r="M317" s="3">
        <v>225</v>
      </c>
      <c r="N317" t="str">
        <f>IF(B317=B316, N316, IF(M317=".",".",IF(M317&lt;22.5,"N",IF(M317&lt;67.5,"NE",IF(M317&lt;112.5,"E",IF(M317&lt;157.5,"SE",IF(M317&lt;202.5,"S",IF(M317&lt;247.5,"SW",IF(M317&lt;292.5,"W",IF(M317&lt;337.5,"NW","N"))))))))))</f>
        <v>SW</v>
      </c>
      <c r="O317" t="str">
        <f t="shared" si="82"/>
        <v>.</v>
      </c>
      <c r="P317" t="str">
        <f t="shared" si="95"/>
        <v>.</v>
      </c>
      <c r="Q317" s="8">
        <f t="shared" si="93"/>
        <v>0</v>
      </c>
      <c r="R317" s="8">
        <f t="shared" si="94"/>
        <v>2.9999999999999942</v>
      </c>
      <c r="S317" s="8">
        <v>1</v>
      </c>
      <c r="T317" s="8" t="s">
        <v>4</v>
      </c>
      <c r="U317" s="8" t="str">
        <f t="shared" si="92"/>
        <v>.</v>
      </c>
      <c r="V317" s="3" t="s">
        <v>6</v>
      </c>
      <c r="W317" s="3">
        <v>2.5</v>
      </c>
      <c r="X317" s="3" t="s">
        <v>13</v>
      </c>
      <c r="Y317" s="14">
        <v>2</v>
      </c>
      <c r="Z317" s="14">
        <v>1</v>
      </c>
      <c r="AA317" s="14">
        <v>0</v>
      </c>
      <c r="AB317" s="14">
        <f t="shared" si="96"/>
        <v>0</v>
      </c>
      <c r="AC317" s="3" t="s">
        <v>283</v>
      </c>
      <c r="AD317" s="9">
        <v>1</v>
      </c>
      <c r="AE317">
        <f t="shared" si="83"/>
        <v>0</v>
      </c>
      <c r="AF317">
        <f t="shared" si="84"/>
        <v>0</v>
      </c>
      <c r="AG317">
        <f t="shared" si="90"/>
        <v>1</v>
      </c>
      <c r="AH317">
        <f t="shared" si="85"/>
        <v>0</v>
      </c>
      <c r="AI317">
        <f t="shared" si="86"/>
        <v>-68.58935777509511</v>
      </c>
      <c r="AJ317">
        <f t="shared" si="87"/>
        <v>-68.589357775095124</v>
      </c>
      <c r="AK317">
        <f t="shared" si="88"/>
        <v>0</v>
      </c>
      <c r="AL317" s="3">
        <v>97</v>
      </c>
      <c r="AM317" s="14">
        <f t="shared" si="89"/>
        <v>29.5656</v>
      </c>
      <c r="AN317" s="3">
        <v>3.9269908169872414</v>
      </c>
    </row>
    <row r="318" spans="1:40" ht="13.5" thickBot="1" x14ac:dyDescent="0.25">
      <c r="A318" s="5">
        <v>42570</v>
      </c>
      <c r="B318" s="3">
        <v>30</v>
      </c>
      <c r="C318" s="7" t="s">
        <v>359</v>
      </c>
      <c r="D318" s="6">
        <v>0.66527777777777775</v>
      </c>
      <c r="E318" s="13">
        <v>16</v>
      </c>
      <c r="F318" s="13">
        <f t="shared" si="79"/>
        <v>476</v>
      </c>
      <c r="G318" s="3">
        <v>39.9</v>
      </c>
      <c r="H318" s="3" t="s">
        <v>365</v>
      </c>
      <c r="I318" s="3">
        <v>30.6</v>
      </c>
      <c r="J318" t="str">
        <f t="shared" si="80"/>
        <v>.</v>
      </c>
      <c r="K318" t="str">
        <f t="shared" si="81"/>
        <v>.</v>
      </c>
      <c r="L318" t="str">
        <f t="shared" si="91"/>
        <v>.</v>
      </c>
      <c r="M318" s="3">
        <v>225</v>
      </c>
      <c r="N318" t="str">
        <f>IF(B318=B318, N317, IF(M318=".",".",IF(M318&lt;22.5,"N",IF(M318&lt;67.5,"NE",IF(M318&lt;112.5,"E",IF(M318&lt;157.5,"SE",IF(M318&lt;202.5,"S",IF(M318&lt;247.5,"SW",IF(M318&lt;292.5,"W",IF(M318&lt;337.5,"NW","N"))))))))))</f>
        <v>SW</v>
      </c>
      <c r="O318" t="str">
        <f t="shared" si="82"/>
        <v>.</v>
      </c>
      <c r="P318" t="str">
        <f t="shared" si="95"/>
        <v>.</v>
      </c>
      <c r="Q318" s="8">
        <f t="shared" si="93"/>
        <v>0</v>
      </c>
      <c r="R318" s="8">
        <f t="shared" si="94"/>
        <v>2.9999999999999942</v>
      </c>
      <c r="S318" s="8">
        <v>1</v>
      </c>
      <c r="T318" s="8" t="s">
        <v>4</v>
      </c>
      <c r="U318" s="8" t="str">
        <f t="shared" si="92"/>
        <v>.</v>
      </c>
      <c r="V318" s="3" t="s">
        <v>6</v>
      </c>
      <c r="W318" s="3">
        <v>0</v>
      </c>
      <c r="X318" s="3" t="s">
        <v>43</v>
      </c>
      <c r="Y318" s="14">
        <v>0</v>
      </c>
      <c r="Z318" s="14">
        <v>0</v>
      </c>
      <c r="AA318" s="14">
        <v>1</v>
      </c>
      <c r="AB318" s="14">
        <f t="shared" si="96"/>
        <v>1</v>
      </c>
      <c r="AC318" s="3" t="s">
        <v>283</v>
      </c>
      <c r="AD318" s="9">
        <v>1</v>
      </c>
      <c r="AE318">
        <f t="shared" si="83"/>
        <v>0</v>
      </c>
      <c r="AF318">
        <f t="shared" si="84"/>
        <v>0</v>
      </c>
      <c r="AG318">
        <f t="shared" si="90"/>
        <v>1</v>
      </c>
      <c r="AH318">
        <f t="shared" si="85"/>
        <v>0</v>
      </c>
      <c r="AI318">
        <f t="shared" si="86"/>
        <v>-68.58935777509511</v>
      </c>
      <c r="AJ318">
        <f t="shared" si="87"/>
        <v>-68.589357775095124</v>
      </c>
      <c r="AK318">
        <f t="shared" si="88"/>
        <v>0</v>
      </c>
      <c r="AL318" s="3">
        <v>97</v>
      </c>
      <c r="AM318" s="14">
        <f t="shared" si="89"/>
        <v>29.5656</v>
      </c>
      <c r="AN318" s="3">
        <v>3.9269908169872414</v>
      </c>
    </row>
    <row r="319" spans="1:40" ht="13.5" thickBot="1" x14ac:dyDescent="0.25">
      <c r="A319" s="5">
        <v>42570</v>
      </c>
      <c r="B319" s="3">
        <v>30</v>
      </c>
      <c r="C319" s="7" t="s">
        <v>359</v>
      </c>
      <c r="D319" s="6">
        <v>0.70763888888888893</v>
      </c>
      <c r="E319" s="13">
        <v>17</v>
      </c>
      <c r="F319" s="13">
        <f t="shared" si="79"/>
        <v>537.00000000000011</v>
      </c>
      <c r="G319" s="3">
        <v>33.299999999999997</v>
      </c>
      <c r="H319" s="3" t="s">
        <v>365</v>
      </c>
      <c r="I319" s="3">
        <v>30.8</v>
      </c>
      <c r="J319" t="str">
        <f t="shared" si="80"/>
        <v>.</v>
      </c>
      <c r="K319" t="str">
        <f t="shared" si="81"/>
        <v>.</v>
      </c>
      <c r="L319" t="str">
        <f t="shared" si="91"/>
        <v>.</v>
      </c>
      <c r="M319" s="3">
        <v>225</v>
      </c>
      <c r="N319" t="str">
        <f>IF(B319=B318, N318, IF(M319=".",".",IF(M319&lt;22.5,"N",IF(M319&lt;67.5,"NE",IF(M319&lt;112.5,"E",IF(M319&lt;157.5,"SE",IF(M319&lt;202.5,"S",IF(M319&lt;247.5,"SW",IF(M319&lt;292.5,"W",IF(M319&lt;337.5,"NW","N"))))))))))</f>
        <v>SW</v>
      </c>
      <c r="O319" t="str">
        <f t="shared" si="82"/>
        <v>.</v>
      </c>
      <c r="P319" t="str">
        <f t="shared" si="95"/>
        <v>.</v>
      </c>
      <c r="Q319" s="8">
        <f t="shared" si="93"/>
        <v>0</v>
      </c>
      <c r="R319" s="8">
        <f t="shared" si="94"/>
        <v>2.9999999999999942</v>
      </c>
      <c r="S319" s="8">
        <v>1</v>
      </c>
      <c r="T319" s="8" t="s">
        <v>4</v>
      </c>
      <c r="U319" s="8" t="str">
        <f t="shared" si="92"/>
        <v>.</v>
      </c>
      <c r="V319" s="3" t="s">
        <v>6</v>
      </c>
      <c r="W319" s="3">
        <v>4.5999999999999996</v>
      </c>
      <c r="X319" s="3" t="s">
        <v>124</v>
      </c>
      <c r="Y319" s="14">
        <v>0</v>
      </c>
      <c r="Z319" s="14">
        <v>0</v>
      </c>
      <c r="AA319" s="14">
        <v>1</v>
      </c>
      <c r="AB319" s="14" t="str">
        <f t="shared" si="96"/>
        <v>.</v>
      </c>
      <c r="AC319" s="3" t="s">
        <v>283</v>
      </c>
      <c r="AD319" s="9">
        <v>1</v>
      </c>
      <c r="AE319">
        <f t="shared" si="83"/>
        <v>0</v>
      </c>
      <c r="AF319">
        <f t="shared" si="84"/>
        <v>0</v>
      </c>
      <c r="AG319">
        <f t="shared" si="90"/>
        <v>1</v>
      </c>
      <c r="AH319">
        <f t="shared" si="85"/>
        <v>0</v>
      </c>
      <c r="AI319">
        <f t="shared" si="86"/>
        <v>-68.58935777509511</v>
      </c>
      <c r="AJ319">
        <f t="shared" si="87"/>
        <v>-68.589357775095124</v>
      </c>
      <c r="AK319">
        <f t="shared" si="88"/>
        <v>0</v>
      </c>
      <c r="AL319" s="3">
        <v>97</v>
      </c>
      <c r="AM319" s="14">
        <f t="shared" si="89"/>
        <v>29.5656</v>
      </c>
      <c r="AN319" s="3">
        <v>3.9269908169872414</v>
      </c>
    </row>
    <row r="320" spans="1:40" ht="13.5" thickBot="1" x14ac:dyDescent="0.25">
      <c r="A320" s="5">
        <v>42570</v>
      </c>
      <c r="B320" s="3">
        <v>30</v>
      </c>
      <c r="C320" s="7" t="s">
        <v>359</v>
      </c>
      <c r="D320" s="6">
        <v>0.74722222222222223</v>
      </c>
      <c r="E320" s="13">
        <v>18</v>
      </c>
      <c r="F320" s="13">
        <f t="shared" si="79"/>
        <v>594.00000000000011</v>
      </c>
      <c r="G320" s="3">
        <v>30</v>
      </c>
      <c r="H320" s="3" t="s">
        <v>365</v>
      </c>
      <c r="I320" s="3">
        <v>31.8</v>
      </c>
      <c r="J320" t="str">
        <f t="shared" si="80"/>
        <v>.</v>
      </c>
      <c r="K320" t="str">
        <f t="shared" si="81"/>
        <v>.</v>
      </c>
      <c r="L320" t="str">
        <f t="shared" si="91"/>
        <v>.</v>
      </c>
      <c r="M320" s="3">
        <v>225</v>
      </c>
      <c r="N320" t="str">
        <f>IF(B320=B320, N319, IF(M320=".",".",IF(M320&lt;22.5,"N",IF(M320&lt;67.5,"NE",IF(M320&lt;112.5,"E",IF(M320&lt;157.5,"SE",IF(M320&lt;202.5,"S",IF(M320&lt;247.5,"SW",IF(M320&lt;292.5,"W",IF(M320&lt;337.5,"NW","N"))))))))))</f>
        <v>SW</v>
      </c>
      <c r="O320" t="str">
        <f t="shared" si="82"/>
        <v>.</v>
      </c>
      <c r="P320" t="str">
        <f t="shared" si="95"/>
        <v>.</v>
      </c>
      <c r="Q320" s="8">
        <f t="shared" si="93"/>
        <v>0</v>
      </c>
      <c r="R320" s="8">
        <f t="shared" si="94"/>
        <v>2.9999999999999942</v>
      </c>
      <c r="S320" s="8">
        <v>1</v>
      </c>
      <c r="T320" s="8">
        <f>SQRT((AJ320-AJ310)^2+(AI320-AI310)^2)</f>
        <v>2.9999999999999942</v>
      </c>
      <c r="U320" s="8">
        <f t="shared" si="92"/>
        <v>1</v>
      </c>
      <c r="V320" s="3" t="s">
        <v>126</v>
      </c>
      <c r="W320" s="3">
        <v>0.8</v>
      </c>
      <c r="X320" s="3" t="s">
        <v>43</v>
      </c>
      <c r="Y320" s="14">
        <v>0</v>
      </c>
      <c r="Z320" s="14">
        <v>0</v>
      </c>
      <c r="AA320" s="14">
        <v>1</v>
      </c>
      <c r="AB320" s="14" t="str">
        <f t="shared" si="96"/>
        <v>.</v>
      </c>
      <c r="AC320" s="3" t="s">
        <v>283</v>
      </c>
      <c r="AD320" s="9">
        <v>1</v>
      </c>
      <c r="AE320">
        <f t="shared" si="83"/>
        <v>0</v>
      </c>
      <c r="AF320">
        <f t="shared" si="84"/>
        <v>0</v>
      </c>
      <c r="AG320">
        <f t="shared" si="90"/>
        <v>1</v>
      </c>
      <c r="AH320">
        <f t="shared" si="85"/>
        <v>0</v>
      </c>
      <c r="AI320">
        <f t="shared" si="86"/>
        <v>-68.58935777509511</v>
      </c>
      <c r="AJ320">
        <f t="shared" si="87"/>
        <v>-68.589357775095124</v>
      </c>
      <c r="AK320">
        <f t="shared" si="88"/>
        <v>0</v>
      </c>
      <c r="AL320" s="3">
        <v>97</v>
      </c>
      <c r="AM320" s="14">
        <f t="shared" si="89"/>
        <v>29.5656</v>
      </c>
      <c r="AN320" s="3">
        <v>3.9269908169872414</v>
      </c>
    </row>
    <row r="321" spans="1:40" ht="13.5" thickBot="1" x14ac:dyDescent="0.25">
      <c r="A321" s="5">
        <v>42570</v>
      </c>
      <c r="B321" s="3">
        <v>31</v>
      </c>
      <c r="C321" s="7" t="s">
        <v>359</v>
      </c>
      <c r="D321" s="6">
        <v>0.3347222222222222</v>
      </c>
      <c r="E321" s="13">
        <v>8</v>
      </c>
      <c r="F321" s="13">
        <f t="shared" si="79"/>
        <v>0</v>
      </c>
      <c r="G321" s="3" t="s">
        <v>4</v>
      </c>
      <c r="H321" s="3" t="s">
        <v>4</v>
      </c>
      <c r="I321" s="3">
        <v>21.6</v>
      </c>
      <c r="J321" t="str">
        <f t="shared" si="80"/>
        <v>.</v>
      </c>
      <c r="K321" t="str">
        <f t="shared" si="81"/>
        <v>.</v>
      </c>
      <c r="L321" t="str">
        <f t="shared" si="91"/>
        <v>.</v>
      </c>
      <c r="M321" s="3">
        <v>225</v>
      </c>
      <c r="N321" t="str">
        <f>IF(B321=B320, N320, IF(M321=".",".",IF(M321&lt;22.5,"N",IF(M321&lt;67.5,"NE",IF(M321&lt;112.5,"E",IF(M321&lt;157.5,"SE",IF(M321&lt;202.5,"S",IF(M321&lt;247.5,"SW",IF(M321&lt;292.5,"W",IF(M321&lt;337.5,"NW","N"))))))))))</f>
        <v>SW</v>
      </c>
      <c r="O321" t="str">
        <f t="shared" si="82"/>
        <v>.</v>
      </c>
      <c r="P321" t="str">
        <f t="shared" si="95"/>
        <v>.</v>
      </c>
      <c r="Q321" s="8">
        <f t="shared" si="93"/>
        <v>0</v>
      </c>
      <c r="R321" s="8">
        <f t="shared" si="94"/>
        <v>0</v>
      </c>
      <c r="S321" s="8">
        <v>0</v>
      </c>
      <c r="T321" s="8" t="s">
        <v>4</v>
      </c>
      <c r="U321" s="8" t="str">
        <f t="shared" si="92"/>
        <v>.</v>
      </c>
      <c r="V321" s="3" t="s">
        <v>7</v>
      </c>
      <c r="W321" s="3">
        <v>2.5</v>
      </c>
      <c r="X321" s="3" t="s">
        <v>4</v>
      </c>
      <c r="Y321" s="14">
        <v>2</v>
      </c>
      <c r="Z321" s="14">
        <v>1</v>
      </c>
      <c r="AA321" s="14">
        <v>0</v>
      </c>
      <c r="AB321" s="14">
        <f t="shared" si="96"/>
        <v>0</v>
      </c>
      <c r="AC321" s="3" t="s">
        <v>284</v>
      </c>
      <c r="AD321" s="9">
        <v>1</v>
      </c>
      <c r="AE321" t="str">
        <f t="shared" si="83"/>
        <v>.</v>
      </c>
      <c r="AF321" t="str">
        <f t="shared" si="84"/>
        <v>.</v>
      </c>
      <c r="AG321" t="str">
        <f t="shared" si="90"/>
        <v>.</v>
      </c>
      <c r="AH321" t="str">
        <f t="shared" si="85"/>
        <v>.</v>
      </c>
      <c r="AI321">
        <f t="shared" si="86"/>
        <v>-70.710678118654741</v>
      </c>
      <c r="AJ321">
        <f t="shared" si="87"/>
        <v>-70.710678118654769</v>
      </c>
      <c r="AK321" t="str">
        <f t="shared" si="88"/>
        <v>.</v>
      </c>
      <c r="AL321" s="3">
        <v>100</v>
      </c>
      <c r="AM321" s="14">
        <f t="shared" si="89"/>
        <v>30.48</v>
      </c>
      <c r="AN321" s="3">
        <v>3.9269908169872414</v>
      </c>
    </row>
    <row r="322" spans="1:40" ht="13.5" thickBot="1" x14ac:dyDescent="0.25">
      <c r="A322" s="5">
        <v>42570</v>
      </c>
      <c r="B322" s="3">
        <v>31</v>
      </c>
      <c r="C322" s="7" t="s">
        <v>359</v>
      </c>
      <c r="D322" s="6">
        <v>0.37222222222222223</v>
      </c>
      <c r="E322" s="13">
        <v>9</v>
      </c>
      <c r="F322" s="13">
        <f t="shared" ref="F322:F385" si="97">IF(B322=B321,((D322-D321)*1440)+F321,0)</f>
        <v>54.00000000000005</v>
      </c>
      <c r="G322" s="3" t="s">
        <v>4</v>
      </c>
      <c r="H322" s="3" t="s">
        <v>4</v>
      </c>
      <c r="I322" s="3">
        <v>25.6</v>
      </c>
      <c r="J322" t="str">
        <f t="shared" ref="J322:J385" si="98">IF(AH322=".",".",IF(AH322=0,".",ACOS(AF322/(AG322*AH322))))</f>
        <v>.</v>
      </c>
      <c r="K322" t="str">
        <f t="shared" ref="K322:K385" si="99">IF(J322=".",".",IF(AK322&lt;0,360-DEGREES(J322),DEGREES(J322)))</f>
        <v>.</v>
      </c>
      <c r="L322" t="str">
        <f t="shared" si="91"/>
        <v>.</v>
      </c>
      <c r="M322" s="3">
        <v>225</v>
      </c>
      <c r="N322" t="str">
        <f>IF(B322=B322, N321, IF(M322=".",".",IF(M322&lt;22.5,"N",IF(M322&lt;67.5,"NE",IF(M322&lt;112.5,"E",IF(M322&lt;157.5,"SE",IF(M322&lt;202.5,"S",IF(M322&lt;247.5,"SW",IF(M322&lt;292.5,"W",IF(M322&lt;337.5,"NW","N"))))))))))</f>
        <v>SW</v>
      </c>
      <c r="O322" t="str">
        <f t="shared" ref="O322:O385" si="100">IF(K322=".",".",IF(K322&lt;22.5,"N",IF(K322&lt;67.5,"NE",IF(K322&lt;112.5,"E",IF(K322&lt;157.5,"SE",IF(K322&lt;202.5,"S",IF(K322&lt;247.5,"SW",IF(K322&lt;292.5,"W",IF(K322&lt;337.5,"NW","N")))))))))</f>
        <v>.</v>
      </c>
      <c r="P322" t="str">
        <f t="shared" si="95"/>
        <v>.</v>
      </c>
      <c r="Q322" s="8">
        <f t="shared" si="93"/>
        <v>0</v>
      </c>
      <c r="R322" s="8">
        <f t="shared" si="94"/>
        <v>0</v>
      </c>
      <c r="S322" s="8">
        <v>1</v>
      </c>
      <c r="T322" s="8" t="s">
        <v>4</v>
      </c>
      <c r="U322" s="8" t="str">
        <f t="shared" si="92"/>
        <v>.</v>
      </c>
      <c r="V322" s="3" t="s">
        <v>27</v>
      </c>
      <c r="W322" s="3">
        <v>0.9</v>
      </c>
      <c r="X322" s="3" t="s">
        <v>28</v>
      </c>
      <c r="Y322" s="14">
        <v>2</v>
      </c>
      <c r="Z322" s="14">
        <v>1</v>
      </c>
      <c r="AA322" s="14">
        <v>0</v>
      </c>
      <c r="AB322" s="14">
        <f t="shared" si="96"/>
        <v>0</v>
      </c>
      <c r="AC322" s="3" t="s">
        <v>284</v>
      </c>
      <c r="AD322" s="9">
        <v>1</v>
      </c>
      <c r="AE322">
        <f t="shared" ref="AE322:AE385" si="101">IF(AJ322=".",".",IF(AJ321=".",".",IF(B322=B321,AJ322-AJ321,".")))</f>
        <v>0</v>
      </c>
      <c r="AF322">
        <f t="shared" ref="AF322:AF385" si="102">IF(AE322=".",".", 0*AK322+1*AE322)</f>
        <v>0</v>
      </c>
      <c r="AG322">
        <f t="shared" si="90"/>
        <v>1</v>
      </c>
      <c r="AH322">
        <f t="shared" ref="AH322:AH385" si="103">IF(AG322=".",".",SQRT((AK322)^2+(AE322)^2))</f>
        <v>0</v>
      </c>
      <c r="AI322">
        <f t="shared" ref="AI322:AI385" si="104">IF(AN322=".",".",IF(M322&lt;90,AL322*SIN(AN322),IF(M322&lt;180,AL322*SIN(AN322),IF(M322&lt;270,AL322*SIN(AN322),AL322*SIN(AN322)))))</f>
        <v>-70.710678118654741</v>
      </c>
      <c r="AJ322">
        <f t="shared" ref="AJ322:AJ385" si="105">IF(AN322=".",".",IF(M322&lt;90,AL322*COS(AN322),IF(M322&lt;180,AL322*COS(AN322),IF(M322&lt;270,AL322*COS(AN322),AL322*COS(AN322)))))</f>
        <v>-70.710678118654769</v>
      </c>
      <c r="AK322">
        <f t="shared" ref="AK322:AK385" si="106">IF(AI322=".",".",IF(AI321=".",".",IF(B322=B321,AI322-AI321,".")))</f>
        <v>0</v>
      </c>
      <c r="AL322" s="3">
        <v>100</v>
      </c>
      <c r="AM322" s="14">
        <f t="shared" ref="AM322:AM385" si="107">IF(AL322=".",".",AL322*0.3048)</f>
        <v>30.48</v>
      </c>
      <c r="AN322" s="3">
        <v>3.9269908169872414</v>
      </c>
    </row>
    <row r="323" spans="1:40" ht="13.5" thickBot="1" x14ac:dyDescent="0.25">
      <c r="A323" s="5">
        <v>42570</v>
      </c>
      <c r="B323" s="3">
        <v>31</v>
      </c>
      <c r="C323" s="7" t="s">
        <v>359</v>
      </c>
      <c r="D323" s="6">
        <v>0.41319444444444442</v>
      </c>
      <c r="E323" s="13">
        <v>10</v>
      </c>
      <c r="F323" s="13">
        <f t="shared" si="97"/>
        <v>113</v>
      </c>
      <c r="G323" s="3">
        <v>24.8</v>
      </c>
      <c r="H323" s="3" t="s">
        <v>365</v>
      </c>
      <c r="I323" s="3">
        <v>24.9</v>
      </c>
      <c r="J323">
        <f t="shared" si="98"/>
        <v>3.11413094256375</v>
      </c>
      <c r="K323">
        <f t="shared" si="99"/>
        <v>178.42655985999986</v>
      </c>
      <c r="L323">
        <f>K323-MOD(M322+180,360)</f>
        <v>133.42655985999986</v>
      </c>
      <c r="M323" s="3">
        <v>218</v>
      </c>
      <c r="N323" t="str">
        <f>IF(B323=B322, N322, IF(M323=".",".",IF(M323&lt;22.5,"N",IF(M323&lt;67.5,"NE",IF(M323&lt;112.5,"E",IF(M323&lt;157.5,"SE",IF(M323&lt;202.5,"S",IF(M323&lt;247.5,"SW",IF(M323&lt;292.5,"W",IF(M323&lt;337.5,"NW","N"))))))))))</f>
        <v>SW</v>
      </c>
      <c r="O323" t="str">
        <f t="shared" si="100"/>
        <v>S</v>
      </c>
      <c r="P323">
        <f t="shared" si="95"/>
        <v>5</v>
      </c>
      <c r="Q323" s="8">
        <f t="shared" si="93"/>
        <v>19.129760651347869</v>
      </c>
      <c r="R323" s="8">
        <f t="shared" si="94"/>
        <v>19.129760651347869</v>
      </c>
      <c r="S323" s="8">
        <v>1</v>
      </c>
      <c r="T323" s="8" t="s">
        <v>4</v>
      </c>
      <c r="U323" s="8" t="str">
        <f t="shared" si="92"/>
        <v>.</v>
      </c>
      <c r="V323" s="3" t="s">
        <v>31</v>
      </c>
      <c r="W323" s="3">
        <v>3.4</v>
      </c>
      <c r="X323" s="3" t="s">
        <v>4</v>
      </c>
      <c r="Y323" s="14">
        <v>2</v>
      </c>
      <c r="Z323" s="14">
        <v>1</v>
      </c>
      <c r="AA323" s="14">
        <v>0</v>
      </c>
      <c r="AB323" s="14">
        <f t="shared" si="96"/>
        <v>0</v>
      </c>
      <c r="AC323" s="3" t="s">
        <v>284</v>
      </c>
      <c r="AD323" s="9">
        <v>1</v>
      </c>
      <c r="AE323">
        <f t="shared" si="101"/>
        <v>-19.12254779251154</v>
      </c>
      <c r="AF323">
        <f t="shared" si="102"/>
        <v>-19.12254779251154</v>
      </c>
      <c r="AG323">
        <f t="shared" ref="AG323:AG386" si="108">IF(AF323=".",".",1)</f>
        <v>1</v>
      </c>
      <c r="AH323">
        <f t="shared" si="103"/>
        <v>19.129760651347869</v>
      </c>
      <c r="AI323">
        <f t="shared" si="104"/>
        <v>-70.185408187125034</v>
      </c>
      <c r="AJ323">
        <f t="shared" si="105"/>
        <v>-89.833225911166309</v>
      </c>
      <c r="AK323">
        <f t="shared" si="106"/>
        <v>0.52526993152970647</v>
      </c>
      <c r="AL323" s="3">
        <v>114</v>
      </c>
      <c r="AM323" s="14">
        <f t="shared" si="107"/>
        <v>34.747199999999999</v>
      </c>
      <c r="AN323" s="3">
        <v>3.8048177693476384</v>
      </c>
    </row>
    <row r="324" spans="1:40" ht="13.5" thickBot="1" x14ac:dyDescent="0.25">
      <c r="A324" s="5">
        <v>42570</v>
      </c>
      <c r="B324" s="3">
        <v>31</v>
      </c>
      <c r="C324" s="7" t="s">
        <v>359</v>
      </c>
      <c r="D324" s="6">
        <v>0.45624999999999999</v>
      </c>
      <c r="E324" s="13">
        <v>11</v>
      </c>
      <c r="F324" s="13">
        <f t="shared" si="97"/>
        <v>175.00000000000003</v>
      </c>
      <c r="G324" s="3">
        <v>40.200000000000003</v>
      </c>
      <c r="H324" s="3" t="s">
        <v>365</v>
      </c>
      <c r="I324" s="3">
        <v>28.2</v>
      </c>
      <c r="J324">
        <f t="shared" si="98"/>
        <v>1.5758572373548436</v>
      </c>
      <c r="K324">
        <f t="shared" si="99"/>
        <v>269.71003118442184</v>
      </c>
      <c r="L324">
        <f t="shared" si="91"/>
        <v>91.283471324421981</v>
      </c>
      <c r="M324" s="3">
        <v>224</v>
      </c>
      <c r="N324" t="str">
        <f>IF(B324=B324, N323, IF(M324=".",".",IF(M324&lt;22.5,"N",IF(M324&lt;67.5,"NE",IF(M324&lt;112.5,"E",IF(M324&lt;157.5,"SE",IF(M324&lt;202.5,"S",IF(M324&lt;247.5,"SW",IF(M324&lt;292.5,"W",IF(M324&lt;337.5,"NW","N"))))))))))</f>
        <v>SW</v>
      </c>
      <c r="O324" t="str">
        <f t="shared" si="100"/>
        <v>W</v>
      </c>
      <c r="P324">
        <f t="shared" si="95"/>
        <v>7</v>
      </c>
      <c r="Q324" s="8">
        <f t="shared" si="93"/>
        <v>16.647101309363464</v>
      </c>
      <c r="R324" s="8">
        <f t="shared" si="94"/>
        <v>35.776861960711329</v>
      </c>
      <c r="S324" s="8">
        <v>1</v>
      </c>
      <c r="T324" s="8" t="s">
        <v>4</v>
      </c>
      <c r="U324" s="8" t="str">
        <f t="shared" si="92"/>
        <v>.</v>
      </c>
      <c r="V324" s="3" t="s">
        <v>6</v>
      </c>
      <c r="W324" s="3">
        <v>0.4</v>
      </c>
      <c r="X324" s="3" t="s">
        <v>4</v>
      </c>
      <c r="Y324" s="14">
        <v>2</v>
      </c>
      <c r="Z324" s="14">
        <v>1</v>
      </c>
      <c r="AA324" s="14">
        <v>0</v>
      </c>
      <c r="AB324" s="14">
        <f t="shared" si="96"/>
        <v>0</v>
      </c>
      <c r="AC324" s="3" t="s">
        <v>284</v>
      </c>
      <c r="AD324" s="9">
        <v>1</v>
      </c>
      <c r="AE324">
        <f t="shared" si="101"/>
        <v>-8.4249131165080371E-2</v>
      </c>
      <c r="AF324">
        <f t="shared" si="102"/>
        <v>-8.4249131165080371E-2</v>
      </c>
      <c r="AG324">
        <f t="shared" si="108"/>
        <v>1</v>
      </c>
      <c r="AH324">
        <f t="shared" si="103"/>
        <v>16.647101309363464</v>
      </c>
      <c r="AI324">
        <f t="shared" si="104"/>
        <v>-86.832296307374676</v>
      </c>
      <c r="AJ324">
        <f t="shared" si="105"/>
        <v>-89.91747504233139</v>
      </c>
      <c r="AK324">
        <f t="shared" si="106"/>
        <v>-16.646888120249642</v>
      </c>
      <c r="AL324" s="3">
        <v>125</v>
      </c>
      <c r="AM324" s="14">
        <f t="shared" si="107"/>
        <v>38.1</v>
      </c>
      <c r="AN324" s="3">
        <v>3.9095375244672983</v>
      </c>
    </row>
    <row r="325" spans="1:40" ht="13.5" thickBot="1" x14ac:dyDescent="0.25">
      <c r="A325" s="5">
        <v>42570</v>
      </c>
      <c r="B325" s="3">
        <v>31</v>
      </c>
      <c r="C325" s="7" t="s">
        <v>359</v>
      </c>
      <c r="D325" s="6">
        <v>0.49861111111111112</v>
      </c>
      <c r="E325" s="13">
        <v>12</v>
      </c>
      <c r="F325" s="13">
        <f t="shared" si="97"/>
        <v>236.00000000000006</v>
      </c>
      <c r="G325" s="3">
        <v>45.5</v>
      </c>
      <c r="H325" s="3" t="s">
        <v>365</v>
      </c>
      <c r="I325" s="3">
        <v>28.6</v>
      </c>
      <c r="J325" t="str">
        <f t="shared" si="98"/>
        <v>.</v>
      </c>
      <c r="K325" t="str">
        <f t="shared" si="99"/>
        <v>.</v>
      </c>
      <c r="L325" t="str">
        <f t="shared" ref="L325:L388" si="109">IF(K325=".",".",IF(K325-K324&gt;180,(K325-K324)-360,IF(K325-K324&lt;-180,-360-(K325-K324),IF(K325-K324&gt;180,360-(K325-K324),K325-K324))))</f>
        <v>.</v>
      </c>
      <c r="M325" s="3">
        <v>224</v>
      </c>
      <c r="N325" t="str">
        <f>IF(B325=B324, N324, IF(M325=".",".",IF(M325&lt;22.5,"N",IF(M325&lt;67.5,"NE",IF(M325&lt;112.5,"E",IF(M325&lt;157.5,"SE",IF(M325&lt;202.5,"S",IF(M325&lt;247.5,"SW",IF(M325&lt;292.5,"W",IF(M325&lt;337.5,"NW","N"))))))))))</f>
        <v>SW</v>
      </c>
      <c r="O325" t="str">
        <f t="shared" si="100"/>
        <v>.</v>
      </c>
      <c r="P325" t="str">
        <f t="shared" si="95"/>
        <v>.</v>
      </c>
      <c r="Q325" s="8">
        <f t="shared" si="93"/>
        <v>0</v>
      </c>
      <c r="R325" s="8">
        <f t="shared" si="94"/>
        <v>35.776861960711329</v>
      </c>
      <c r="S325" s="8">
        <v>1</v>
      </c>
      <c r="T325" s="8" t="s">
        <v>4</v>
      </c>
      <c r="U325" s="8" t="str">
        <f t="shared" ref="U325:U388" si="110">IF(T325=".",".",IF(T325=0,0,R325/T325))</f>
        <v>.</v>
      </c>
      <c r="V325" s="3" t="s">
        <v>6</v>
      </c>
      <c r="W325" s="3">
        <v>2.6</v>
      </c>
      <c r="X325" s="3" t="s">
        <v>4</v>
      </c>
      <c r="Y325" s="14">
        <v>2</v>
      </c>
      <c r="Z325" s="14">
        <v>1</v>
      </c>
      <c r="AA325" s="14">
        <v>0</v>
      </c>
      <c r="AB325" s="14">
        <f t="shared" si="96"/>
        <v>0</v>
      </c>
      <c r="AC325" s="3" t="s">
        <v>284</v>
      </c>
      <c r="AD325" s="9">
        <v>1</v>
      </c>
      <c r="AE325">
        <f t="shared" si="101"/>
        <v>0</v>
      </c>
      <c r="AF325">
        <f t="shared" si="102"/>
        <v>0</v>
      </c>
      <c r="AG325">
        <f t="shared" si="108"/>
        <v>1</v>
      </c>
      <c r="AH325">
        <f t="shared" si="103"/>
        <v>0</v>
      </c>
      <c r="AI325">
        <f t="shared" si="104"/>
        <v>-86.832296307374676</v>
      </c>
      <c r="AJ325">
        <f t="shared" si="105"/>
        <v>-89.91747504233139</v>
      </c>
      <c r="AK325">
        <f t="shared" si="106"/>
        <v>0</v>
      </c>
      <c r="AL325" s="3">
        <v>125</v>
      </c>
      <c r="AM325" s="14">
        <f t="shared" si="107"/>
        <v>38.1</v>
      </c>
      <c r="AN325" s="3">
        <v>3.9095375244672983</v>
      </c>
    </row>
    <row r="326" spans="1:40" ht="13.5" thickBot="1" x14ac:dyDescent="0.25">
      <c r="A326" s="5">
        <v>42570</v>
      </c>
      <c r="B326" s="3">
        <v>31</v>
      </c>
      <c r="C326" s="7" t="s">
        <v>359</v>
      </c>
      <c r="D326" s="6">
        <v>0.54166666666666663</v>
      </c>
      <c r="E326" s="13">
        <v>13</v>
      </c>
      <c r="F326" s="13">
        <f t="shared" si="97"/>
        <v>298</v>
      </c>
      <c r="G326" s="3">
        <v>43.3</v>
      </c>
      <c r="H326" s="3" t="s">
        <v>365</v>
      </c>
      <c r="I326" s="3">
        <v>28.7</v>
      </c>
      <c r="J326" t="str">
        <f t="shared" si="98"/>
        <v>.</v>
      </c>
      <c r="K326" t="str">
        <f t="shared" si="99"/>
        <v>.</v>
      </c>
      <c r="L326" t="str">
        <f t="shared" si="109"/>
        <v>.</v>
      </c>
      <c r="M326" s="3">
        <v>224</v>
      </c>
      <c r="N326" t="str">
        <f>IF(B326=B326, N325, IF(M326=".",".",IF(M326&lt;22.5,"N",IF(M326&lt;67.5,"NE",IF(M326&lt;112.5,"E",IF(M326&lt;157.5,"SE",IF(M326&lt;202.5,"S",IF(M326&lt;247.5,"SW",IF(M326&lt;292.5,"W",IF(M326&lt;337.5,"NW","N"))))))))))</f>
        <v>SW</v>
      </c>
      <c r="O326" t="str">
        <f t="shared" si="100"/>
        <v>.</v>
      </c>
      <c r="P326" t="str">
        <f t="shared" si="95"/>
        <v>.</v>
      </c>
      <c r="Q326" s="8">
        <f t="shared" ref="Q326:Q389" si="111">IF(AN326=".",".",IF(B326=B325,SQRT((AI326-AI325)^2+(AJ326-AJ325)^2),0))</f>
        <v>0</v>
      </c>
      <c r="R326" s="8">
        <f t="shared" ref="R326:R389" si="112">IF(AN326=".",".",IF(B326=B325,Q326+R325,0))</f>
        <v>35.776861960711329</v>
      </c>
      <c r="S326" s="8">
        <v>1</v>
      </c>
      <c r="T326" s="8" t="s">
        <v>4</v>
      </c>
      <c r="U326" s="8" t="str">
        <f t="shared" si="110"/>
        <v>.</v>
      </c>
      <c r="V326" s="3" t="s">
        <v>6</v>
      </c>
      <c r="W326" s="3">
        <v>3.1</v>
      </c>
      <c r="X326" s="3" t="s">
        <v>10</v>
      </c>
      <c r="Y326" s="14">
        <v>0</v>
      </c>
      <c r="Z326" s="14">
        <v>0</v>
      </c>
      <c r="AA326" s="14">
        <v>1</v>
      </c>
      <c r="AB326" s="14">
        <f t="shared" si="96"/>
        <v>1</v>
      </c>
      <c r="AC326" s="3" t="s">
        <v>284</v>
      </c>
      <c r="AD326" s="9">
        <v>1</v>
      </c>
      <c r="AE326">
        <f t="shared" si="101"/>
        <v>0</v>
      </c>
      <c r="AF326">
        <f t="shared" si="102"/>
        <v>0</v>
      </c>
      <c r="AG326">
        <f t="shared" si="108"/>
        <v>1</v>
      </c>
      <c r="AH326">
        <f t="shared" si="103"/>
        <v>0</v>
      </c>
      <c r="AI326">
        <f t="shared" si="104"/>
        <v>-86.832296307374676</v>
      </c>
      <c r="AJ326">
        <f t="shared" si="105"/>
        <v>-89.91747504233139</v>
      </c>
      <c r="AK326">
        <f t="shared" si="106"/>
        <v>0</v>
      </c>
      <c r="AL326" s="3">
        <v>125</v>
      </c>
      <c r="AM326" s="14">
        <f t="shared" si="107"/>
        <v>38.1</v>
      </c>
      <c r="AN326" s="3">
        <v>3.9095375244672983</v>
      </c>
    </row>
    <row r="327" spans="1:40" ht="13.5" thickBot="1" x14ac:dyDescent="0.25">
      <c r="A327" s="5">
        <v>42570</v>
      </c>
      <c r="B327" s="3">
        <v>31</v>
      </c>
      <c r="C327" s="7" t="s">
        <v>359</v>
      </c>
      <c r="D327" s="6">
        <v>0.58194444444444449</v>
      </c>
      <c r="E327" s="13">
        <v>14</v>
      </c>
      <c r="F327" s="13">
        <f t="shared" si="97"/>
        <v>356.00000000000011</v>
      </c>
      <c r="G327" s="3">
        <v>52.6</v>
      </c>
      <c r="H327" s="3" t="s">
        <v>365</v>
      </c>
      <c r="I327" s="3">
        <v>29.9</v>
      </c>
      <c r="J327" t="str">
        <f t="shared" si="98"/>
        <v>.</v>
      </c>
      <c r="K327" t="str">
        <f t="shared" si="99"/>
        <v>.</v>
      </c>
      <c r="L327" t="str">
        <f t="shared" si="109"/>
        <v>.</v>
      </c>
      <c r="M327" s="3">
        <v>224</v>
      </c>
      <c r="N327" t="str">
        <f>IF(B327=B326, N326, IF(M327=".",".",IF(M327&lt;22.5,"N",IF(M327&lt;67.5,"NE",IF(M327&lt;112.5,"E",IF(M327&lt;157.5,"SE",IF(M327&lt;202.5,"S",IF(M327&lt;247.5,"SW",IF(M327&lt;292.5,"W",IF(M327&lt;337.5,"NW","N"))))))))))</f>
        <v>SW</v>
      </c>
      <c r="O327" t="str">
        <f t="shared" si="100"/>
        <v>.</v>
      </c>
      <c r="P327" t="str">
        <f t="shared" ref="P327:P390" si="113">IF(O327=".",".",IF(O327="N", 1, IF( O327 ="NE", 2, IF(O327="E",3,IF(O327="SE",4,IF(O327="S",5,IF(O327="SW",6,IF(O327="W",7,8))))))))</f>
        <v>.</v>
      </c>
      <c r="Q327" s="8">
        <f t="shared" si="111"/>
        <v>0</v>
      </c>
      <c r="R327" s="8">
        <f t="shared" si="112"/>
        <v>35.776861960711329</v>
      </c>
      <c r="S327" s="8">
        <v>1</v>
      </c>
      <c r="T327" s="8" t="s">
        <v>4</v>
      </c>
      <c r="U327" s="8" t="str">
        <f t="shared" si="110"/>
        <v>.</v>
      </c>
      <c r="V327" s="3" t="s">
        <v>6</v>
      </c>
      <c r="W327" s="3">
        <v>3.5</v>
      </c>
      <c r="X327" s="3" t="s">
        <v>10</v>
      </c>
      <c r="Y327" s="14">
        <v>0</v>
      </c>
      <c r="Z327" s="14">
        <v>0</v>
      </c>
      <c r="AA327" s="14">
        <v>1</v>
      </c>
      <c r="AB327" s="14" t="str">
        <f t="shared" si="96"/>
        <v>.</v>
      </c>
      <c r="AC327" s="3" t="s">
        <v>284</v>
      </c>
      <c r="AD327" s="9">
        <v>1</v>
      </c>
      <c r="AE327">
        <f t="shared" si="101"/>
        <v>0</v>
      </c>
      <c r="AF327">
        <f t="shared" si="102"/>
        <v>0</v>
      </c>
      <c r="AG327">
        <f t="shared" si="108"/>
        <v>1</v>
      </c>
      <c r="AH327">
        <f t="shared" si="103"/>
        <v>0</v>
      </c>
      <c r="AI327">
        <f t="shared" si="104"/>
        <v>-86.832296307374676</v>
      </c>
      <c r="AJ327">
        <f t="shared" si="105"/>
        <v>-89.91747504233139</v>
      </c>
      <c r="AK327">
        <f t="shared" si="106"/>
        <v>0</v>
      </c>
      <c r="AL327" s="3">
        <v>125</v>
      </c>
      <c r="AM327" s="14">
        <f t="shared" si="107"/>
        <v>38.1</v>
      </c>
      <c r="AN327" s="3">
        <v>3.9095375244672983</v>
      </c>
    </row>
    <row r="328" spans="1:40" ht="13.5" thickBot="1" x14ac:dyDescent="0.25">
      <c r="A328" s="5">
        <v>42570</v>
      </c>
      <c r="B328" s="3">
        <v>31</v>
      </c>
      <c r="C328" s="7" t="s">
        <v>359</v>
      </c>
      <c r="D328" s="6">
        <v>0.62361111111111112</v>
      </c>
      <c r="E328" s="13">
        <v>15</v>
      </c>
      <c r="F328" s="13">
        <f t="shared" si="97"/>
        <v>416.00000000000006</v>
      </c>
      <c r="G328" s="3">
        <v>49.9</v>
      </c>
      <c r="H328" s="3" t="s">
        <v>365</v>
      </c>
      <c r="I328" s="3">
        <v>31.9</v>
      </c>
      <c r="J328" t="str">
        <f t="shared" si="98"/>
        <v>.</v>
      </c>
      <c r="K328" t="str">
        <f t="shared" si="99"/>
        <v>.</v>
      </c>
      <c r="L328" t="str">
        <f t="shared" si="109"/>
        <v>.</v>
      </c>
      <c r="M328" s="3">
        <v>224</v>
      </c>
      <c r="N328" t="str">
        <f>IF(B328=B328, N327, IF(M328=".",".",IF(M328&lt;22.5,"N",IF(M328&lt;67.5,"NE",IF(M328&lt;112.5,"E",IF(M328&lt;157.5,"SE",IF(M328&lt;202.5,"S",IF(M328&lt;247.5,"SW",IF(M328&lt;292.5,"W",IF(M328&lt;337.5,"NW","N"))))))))))</f>
        <v>SW</v>
      </c>
      <c r="O328" t="str">
        <f t="shared" si="100"/>
        <v>.</v>
      </c>
      <c r="P328" t="str">
        <f t="shared" si="113"/>
        <v>.</v>
      </c>
      <c r="Q328" s="8">
        <f t="shared" si="111"/>
        <v>0</v>
      </c>
      <c r="R328" s="8">
        <f t="shared" si="112"/>
        <v>35.776861960711329</v>
      </c>
      <c r="S328" s="8">
        <v>1</v>
      </c>
      <c r="T328" s="8" t="s">
        <v>4</v>
      </c>
      <c r="U328" s="8" t="str">
        <f t="shared" si="110"/>
        <v>.</v>
      </c>
      <c r="V328" s="3" t="s">
        <v>6</v>
      </c>
      <c r="W328" s="3">
        <v>2.5</v>
      </c>
      <c r="X328" s="3" t="s">
        <v>43</v>
      </c>
      <c r="Y328" s="14">
        <v>0</v>
      </c>
      <c r="Z328" s="14">
        <v>0</v>
      </c>
      <c r="AA328" s="14">
        <v>1</v>
      </c>
      <c r="AB328" s="14" t="str">
        <f t="shared" si="96"/>
        <v>.</v>
      </c>
      <c r="AC328" s="3" t="s">
        <v>284</v>
      </c>
      <c r="AD328" s="9">
        <v>1</v>
      </c>
      <c r="AE328">
        <f t="shared" si="101"/>
        <v>0</v>
      </c>
      <c r="AF328">
        <f t="shared" si="102"/>
        <v>0</v>
      </c>
      <c r="AG328">
        <f t="shared" si="108"/>
        <v>1</v>
      </c>
      <c r="AH328">
        <f t="shared" si="103"/>
        <v>0</v>
      </c>
      <c r="AI328">
        <f t="shared" si="104"/>
        <v>-86.832296307374676</v>
      </c>
      <c r="AJ328">
        <f t="shared" si="105"/>
        <v>-89.91747504233139</v>
      </c>
      <c r="AK328">
        <f t="shared" si="106"/>
        <v>0</v>
      </c>
      <c r="AL328" s="3">
        <v>125</v>
      </c>
      <c r="AM328" s="14">
        <f t="shared" si="107"/>
        <v>38.1</v>
      </c>
      <c r="AN328" s="3">
        <v>3.9095375244672983</v>
      </c>
    </row>
    <row r="329" spans="1:40" ht="13.5" thickBot="1" x14ac:dyDescent="0.25">
      <c r="A329" s="5">
        <v>42570</v>
      </c>
      <c r="B329" s="3">
        <v>31</v>
      </c>
      <c r="C329" s="7" t="s">
        <v>359</v>
      </c>
      <c r="D329" s="6">
        <v>0.66527777777777775</v>
      </c>
      <c r="E329" s="13">
        <v>16</v>
      </c>
      <c r="F329" s="13">
        <f t="shared" si="97"/>
        <v>476</v>
      </c>
      <c r="G329" s="3">
        <v>47.5</v>
      </c>
      <c r="H329" s="3" t="s">
        <v>365</v>
      </c>
      <c r="I329" s="3">
        <v>30.6</v>
      </c>
      <c r="J329" t="str">
        <f t="shared" si="98"/>
        <v>.</v>
      </c>
      <c r="K329" t="str">
        <f t="shared" si="99"/>
        <v>.</v>
      </c>
      <c r="L329" t="str">
        <f t="shared" si="109"/>
        <v>.</v>
      </c>
      <c r="M329" s="3">
        <v>224</v>
      </c>
      <c r="N329" t="str">
        <f>IF(B329=B328, N328, IF(M329=".",".",IF(M329&lt;22.5,"N",IF(M329&lt;67.5,"NE",IF(M329&lt;112.5,"E",IF(M329&lt;157.5,"SE",IF(M329&lt;202.5,"S",IF(M329&lt;247.5,"SW",IF(M329&lt;292.5,"W",IF(M329&lt;337.5,"NW","N"))))))))))</f>
        <v>SW</v>
      </c>
      <c r="O329" t="str">
        <f t="shared" si="100"/>
        <v>.</v>
      </c>
      <c r="P329" t="str">
        <f t="shared" si="113"/>
        <v>.</v>
      </c>
      <c r="Q329" s="8">
        <f t="shared" si="111"/>
        <v>0</v>
      </c>
      <c r="R329" s="8">
        <f t="shared" si="112"/>
        <v>35.776861960711329</v>
      </c>
      <c r="S329" s="8">
        <v>1</v>
      </c>
      <c r="T329" s="8" t="s">
        <v>4</v>
      </c>
      <c r="U329" s="8" t="str">
        <f t="shared" si="110"/>
        <v>.</v>
      </c>
      <c r="V329" s="3" t="s">
        <v>6</v>
      </c>
      <c r="W329" s="3">
        <v>2.1</v>
      </c>
      <c r="X329" s="3" t="s">
        <v>43</v>
      </c>
      <c r="Y329" s="14">
        <v>0</v>
      </c>
      <c r="Z329" s="14">
        <v>0</v>
      </c>
      <c r="AA329" s="14">
        <v>1</v>
      </c>
      <c r="AB329" s="14" t="str">
        <f t="shared" si="96"/>
        <v>.</v>
      </c>
      <c r="AC329" s="3" t="s">
        <v>284</v>
      </c>
      <c r="AD329" s="9">
        <v>1</v>
      </c>
      <c r="AE329">
        <f t="shared" si="101"/>
        <v>0</v>
      </c>
      <c r="AF329">
        <f t="shared" si="102"/>
        <v>0</v>
      </c>
      <c r="AG329">
        <f t="shared" si="108"/>
        <v>1</v>
      </c>
      <c r="AH329">
        <f t="shared" si="103"/>
        <v>0</v>
      </c>
      <c r="AI329">
        <f t="shared" si="104"/>
        <v>-86.832296307374676</v>
      </c>
      <c r="AJ329">
        <f t="shared" si="105"/>
        <v>-89.91747504233139</v>
      </c>
      <c r="AK329">
        <f t="shared" si="106"/>
        <v>0</v>
      </c>
      <c r="AL329" s="3">
        <v>125</v>
      </c>
      <c r="AM329" s="14">
        <f t="shared" si="107"/>
        <v>38.1</v>
      </c>
      <c r="AN329" s="3">
        <v>3.9095375244672983</v>
      </c>
    </row>
    <row r="330" spans="1:40" ht="13.5" thickBot="1" x14ac:dyDescent="0.25">
      <c r="A330" s="5">
        <v>42570</v>
      </c>
      <c r="B330" s="3">
        <v>31</v>
      </c>
      <c r="C330" s="7" t="s">
        <v>359</v>
      </c>
      <c r="D330" s="6">
        <v>0.70763888888888893</v>
      </c>
      <c r="E330" s="13">
        <v>17</v>
      </c>
      <c r="F330" s="13">
        <f t="shared" si="97"/>
        <v>537.00000000000011</v>
      </c>
      <c r="G330" s="3">
        <v>43.4</v>
      </c>
      <c r="H330" s="3" t="s">
        <v>365</v>
      </c>
      <c r="I330" s="3">
        <v>30.8</v>
      </c>
      <c r="J330" t="str">
        <f t="shared" si="98"/>
        <v>.</v>
      </c>
      <c r="K330" t="str">
        <f t="shared" si="99"/>
        <v>.</v>
      </c>
      <c r="L330" t="str">
        <f t="shared" si="109"/>
        <v>.</v>
      </c>
      <c r="M330" s="3">
        <v>224</v>
      </c>
      <c r="N330" t="str">
        <f>IF(B330=B330, N329, IF(M330=".",".",IF(M330&lt;22.5,"N",IF(M330&lt;67.5,"NE",IF(M330&lt;112.5,"E",IF(M330&lt;157.5,"SE",IF(M330&lt;202.5,"S",IF(M330&lt;247.5,"SW",IF(M330&lt;292.5,"W",IF(M330&lt;337.5,"NW","N"))))))))))</f>
        <v>SW</v>
      </c>
      <c r="O330" t="str">
        <f t="shared" si="100"/>
        <v>.</v>
      </c>
      <c r="P330" t="str">
        <f t="shared" si="113"/>
        <v>.</v>
      </c>
      <c r="Q330" s="8">
        <f t="shared" si="111"/>
        <v>0</v>
      </c>
      <c r="R330" s="8">
        <f t="shared" si="112"/>
        <v>35.776861960711329</v>
      </c>
      <c r="S330" s="8">
        <v>1</v>
      </c>
      <c r="T330" s="8" t="s">
        <v>4</v>
      </c>
      <c r="U330" s="8" t="str">
        <f t="shared" si="110"/>
        <v>.</v>
      </c>
      <c r="V330" s="3" t="s">
        <v>6</v>
      </c>
      <c r="W330" s="3">
        <v>4.5999999999999996</v>
      </c>
      <c r="X330" s="3" t="s">
        <v>43</v>
      </c>
      <c r="Y330" s="14">
        <v>0</v>
      </c>
      <c r="Z330" s="14">
        <v>0</v>
      </c>
      <c r="AA330" s="14">
        <v>1</v>
      </c>
      <c r="AB330" s="14" t="str">
        <f t="shared" ref="AB330:AB393" si="114">IF(AA330=0,0,IF(AA330=".",".",IF(AA330=AA329,".",1)))</f>
        <v>.</v>
      </c>
      <c r="AC330" s="3" t="s">
        <v>284</v>
      </c>
      <c r="AD330" s="9">
        <v>1</v>
      </c>
      <c r="AE330">
        <f t="shared" si="101"/>
        <v>0</v>
      </c>
      <c r="AF330">
        <f t="shared" si="102"/>
        <v>0</v>
      </c>
      <c r="AG330">
        <f t="shared" si="108"/>
        <v>1</v>
      </c>
      <c r="AH330">
        <f t="shared" si="103"/>
        <v>0</v>
      </c>
      <c r="AI330">
        <f t="shared" si="104"/>
        <v>-86.832296307374676</v>
      </c>
      <c r="AJ330">
        <f t="shared" si="105"/>
        <v>-89.91747504233139</v>
      </c>
      <c r="AK330">
        <f t="shared" si="106"/>
        <v>0</v>
      </c>
      <c r="AL330" s="3">
        <v>125</v>
      </c>
      <c r="AM330" s="14">
        <f t="shared" si="107"/>
        <v>38.1</v>
      </c>
      <c r="AN330" s="3">
        <v>3.9095375244672983</v>
      </c>
    </row>
    <row r="331" spans="1:40" ht="13.5" thickBot="1" x14ac:dyDescent="0.25">
      <c r="A331" s="5">
        <v>42570</v>
      </c>
      <c r="B331" s="3">
        <v>31</v>
      </c>
      <c r="C331" s="7" t="s">
        <v>359</v>
      </c>
      <c r="D331" s="6">
        <v>0.74513888888888891</v>
      </c>
      <c r="E331" s="13">
        <v>18</v>
      </c>
      <c r="F331" s="13">
        <f t="shared" si="97"/>
        <v>591.00000000000011</v>
      </c>
      <c r="G331" s="3">
        <v>39.5</v>
      </c>
      <c r="H331" s="3" t="s">
        <v>365</v>
      </c>
      <c r="I331" s="3">
        <v>31.1</v>
      </c>
      <c r="J331" t="str">
        <f t="shared" si="98"/>
        <v>.</v>
      </c>
      <c r="K331" t="str">
        <f t="shared" si="99"/>
        <v>.</v>
      </c>
      <c r="L331" t="str">
        <f t="shared" si="109"/>
        <v>.</v>
      </c>
      <c r="M331" s="3">
        <v>224</v>
      </c>
      <c r="N331" t="str">
        <f>IF(B331=B330, N330, IF(M331=".",".",IF(M331&lt;22.5,"N",IF(M331&lt;67.5,"NE",IF(M331&lt;112.5,"E",IF(M331&lt;157.5,"SE",IF(M331&lt;202.5,"S",IF(M331&lt;247.5,"SW",IF(M331&lt;292.5,"W",IF(M331&lt;337.5,"NW","N"))))))))))</f>
        <v>SW</v>
      </c>
      <c r="O331" t="str">
        <f t="shared" si="100"/>
        <v>.</v>
      </c>
      <c r="P331" t="str">
        <f t="shared" si="113"/>
        <v>.</v>
      </c>
      <c r="Q331" s="8">
        <f t="shared" si="111"/>
        <v>0</v>
      </c>
      <c r="R331" s="8">
        <f t="shared" si="112"/>
        <v>35.776861960711329</v>
      </c>
      <c r="S331" s="8">
        <v>1</v>
      </c>
      <c r="T331" s="8">
        <f>SQRT((AJ331-AJ321)^2+(AI331-AI321)^2)</f>
        <v>25.076036789935905</v>
      </c>
      <c r="U331" s="8">
        <f t="shared" si="110"/>
        <v>1.4267351041321701</v>
      </c>
      <c r="V331" s="3" t="s">
        <v>6</v>
      </c>
      <c r="W331" s="3">
        <v>1.7</v>
      </c>
      <c r="X331" s="3" t="s">
        <v>43</v>
      </c>
      <c r="Y331" s="14">
        <v>0</v>
      </c>
      <c r="Z331" s="14">
        <v>0</v>
      </c>
      <c r="AA331" s="14">
        <v>1</v>
      </c>
      <c r="AB331" s="14" t="str">
        <f t="shared" si="114"/>
        <v>.</v>
      </c>
      <c r="AC331" s="3" t="s">
        <v>284</v>
      </c>
      <c r="AD331" s="9">
        <v>1</v>
      </c>
      <c r="AE331">
        <f t="shared" si="101"/>
        <v>0</v>
      </c>
      <c r="AF331">
        <f t="shared" si="102"/>
        <v>0</v>
      </c>
      <c r="AG331">
        <f t="shared" si="108"/>
        <v>1</v>
      </c>
      <c r="AH331">
        <f t="shared" si="103"/>
        <v>0</v>
      </c>
      <c r="AI331">
        <f t="shared" si="104"/>
        <v>-86.832296307374676</v>
      </c>
      <c r="AJ331">
        <f t="shared" si="105"/>
        <v>-89.91747504233139</v>
      </c>
      <c r="AK331">
        <f t="shared" si="106"/>
        <v>0</v>
      </c>
      <c r="AL331" s="3">
        <v>125</v>
      </c>
      <c r="AM331" s="14">
        <f t="shared" si="107"/>
        <v>38.1</v>
      </c>
      <c r="AN331" s="3">
        <v>3.9095375244672983</v>
      </c>
    </row>
    <row r="332" spans="1:40" ht="13.5" thickBot="1" x14ac:dyDescent="0.25">
      <c r="A332" s="5">
        <v>42571</v>
      </c>
      <c r="B332" s="3">
        <v>32</v>
      </c>
      <c r="C332" s="7" t="s">
        <v>359</v>
      </c>
      <c r="D332" s="6">
        <v>0.33055555555555555</v>
      </c>
      <c r="E332" s="13">
        <v>8</v>
      </c>
      <c r="F332" s="13">
        <f t="shared" si="97"/>
        <v>0</v>
      </c>
      <c r="G332" s="3">
        <v>27.3</v>
      </c>
      <c r="H332" s="3" t="s">
        <v>365</v>
      </c>
      <c r="I332" s="3">
        <v>24.3</v>
      </c>
      <c r="J332" t="str">
        <f t="shared" si="98"/>
        <v>.</v>
      </c>
      <c r="K332" t="str">
        <f t="shared" si="99"/>
        <v>.</v>
      </c>
      <c r="L332" t="str">
        <f t="shared" si="109"/>
        <v>.</v>
      </c>
      <c r="M332" s="3">
        <v>225</v>
      </c>
      <c r="N332" t="str">
        <f>IF(B332=B331, N331, IF(M332=".",".",IF(M332&lt;22.5,"N",IF(M332&lt;67.5,"NE",IF(M332&lt;112.5,"E",IF(M332&lt;157.5,"SE",IF(M332&lt;202.5,"S",IF(M332&lt;247.5,"SW",IF(M332&lt;292.5,"W",IF(M332&lt;337.5,"NW","N"))))))))))</f>
        <v>SW</v>
      </c>
      <c r="O332" t="str">
        <f t="shared" si="100"/>
        <v>.</v>
      </c>
      <c r="P332" t="str">
        <f t="shared" si="113"/>
        <v>.</v>
      </c>
      <c r="Q332" s="8">
        <f t="shared" si="111"/>
        <v>0</v>
      </c>
      <c r="R332" s="8">
        <f t="shared" si="112"/>
        <v>0</v>
      </c>
      <c r="S332" s="8">
        <v>0</v>
      </c>
      <c r="T332" s="8" t="s">
        <v>4</v>
      </c>
      <c r="U332" s="8" t="str">
        <f t="shared" si="110"/>
        <v>.</v>
      </c>
      <c r="V332" s="3" t="s">
        <v>7</v>
      </c>
      <c r="W332" s="3">
        <v>0</v>
      </c>
      <c r="X332" s="3" t="s">
        <v>4</v>
      </c>
      <c r="Y332" s="14">
        <v>2</v>
      </c>
      <c r="Z332" s="14">
        <v>1</v>
      </c>
      <c r="AA332" s="14">
        <v>0</v>
      </c>
      <c r="AB332" s="14">
        <f t="shared" si="114"/>
        <v>0</v>
      </c>
      <c r="AC332" s="3" t="s">
        <v>285</v>
      </c>
      <c r="AD332" s="9">
        <v>1</v>
      </c>
      <c r="AE332" t="str">
        <f t="shared" si="101"/>
        <v>.</v>
      </c>
      <c r="AF332" t="str">
        <f t="shared" si="102"/>
        <v>.</v>
      </c>
      <c r="AG332" t="str">
        <f t="shared" si="108"/>
        <v>.</v>
      </c>
      <c r="AH332" t="str">
        <f t="shared" si="103"/>
        <v>.</v>
      </c>
      <c r="AI332">
        <f t="shared" si="104"/>
        <v>-70.710678118654741</v>
      </c>
      <c r="AJ332">
        <f t="shared" si="105"/>
        <v>-70.710678118654769</v>
      </c>
      <c r="AK332" t="str">
        <f t="shared" si="106"/>
        <v>.</v>
      </c>
      <c r="AL332" s="3">
        <v>100</v>
      </c>
      <c r="AM332" s="14">
        <f t="shared" si="107"/>
        <v>30.48</v>
      </c>
      <c r="AN332" s="3">
        <v>3.9269908169872414</v>
      </c>
    </row>
    <row r="333" spans="1:40" ht="13.5" thickBot="1" x14ac:dyDescent="0.25">
      <c r="A333" s="5">
        <v>42571</v>
      </c>
      <c r="B333" s="3">
        <v>32</v>
      </c>
      <c r="C333" s="7" t="s">
        <v>359</v>
      </c>
      <c r="D333" s="6">
        <v>0.375</v>
      </c>
      <c r="E333" s="13">
        <v>9</v>
      </c>
      <c r="F333" s="13">
        <f t="shared" si="97"/>
        <v>64.000000000000014</v>
      </c>
      <c r="G333" s="3" t="s">
        <v>4</v>
      </c>
      <c r="H333" s="3" t="s">
        <v>4</v>
      </c>
      <c r="I333" s="3">
        <v>25.9</v>
      </c>
      <c r="J333" t="str">
        <f t="shared" si="98"/>
        <v>.</v>
      </c>
      <c r="K333" t="str">
        <f t="shared" si="99"/>
        <v>.</v>
      </c>
      <c r="L333" t="str">
        <f t="shared" si="109"/>
        <v>.</v>
      </c>
      <c r="M333" s="3">
        <v>225</v>
      </c>
      <c r="N333" t="str">
        <f>IF(B333=B333, N332, IF(M333=".",".",IF(M333&lt;22.5,"N",IF(M333&lt;67.5,"NE",IF(M333&lt;112.5,"E",IF(M333&lt;157.5,"SE",IF(M333&lt;202.5,"S",IF(M333&lt;247.5,"SW",IF(M333&lt;292.5,"W",IF(M333&lt;337.5,"NW","N"))))))))))</f>
        <v>SW</v>
      </c>
      <c r="O333" t="str">
        <f t="shared" si="100"/>
        <v>.</v>
      </c>
      <c r="P333" t="str">
        <f t="shared" si="113"/>
        <v>.</v>
      </c>
      <c r="Q333" s="8">
        <f t="shared" si="111"/>
        <v>0</v>
      </c>
      <c r="R333" s="8">
        <f t="shared" si="112"/>
        <v>0</v>
      </c>
      <c r="S333" s="8">
        <v>0</v>
      </c>
      <c r="T333" s="8" t="s">
        <v>4</v>
      </c>
      <c r="U333" s="8" t="str">
        <f t="shared" si="110"/>
        <v>.</v>
      </c>
      <c r="V333" s="3" t="s">
        <v>7</v>
      </c>
      <c r="W333" s="3">
        <v>1.8</v>
      </c>
      <c r="X333" s="3" t="s">
        <v>19</v>
      </c>
      <c r="Y333" s="14">
        <v>2</v>
      </c>
      <c r="Z333" s="14">
        <v>1</v>
      </c>
      <c r="AA333" s="14">
        <v>0</v>
      </c>
      <c r="AB333" s="14">
        <f t="shared" si="114"/>
        <v>0</v>
      </c>
      <c r="AC333" s="3" t="s">
        <v>285</v>
      </c>
      <c r="AD333" s="9">
        <v>1</v>
      </c>
      <c r="AE333">
        <f t="shared" si="101"/>
        <v>0</v>
      </c>
      <c r="AF333">
        <f t="shared" si="102"/>
        <v>0</v>
      </c>
      <c r="AG333">
        <f t="shared" si="108"/>
        <v>1</v>
      </c>
      <c r="AH333">
        <f t="shared" si="103"/>
        <v>0</v>
      </c>
      <c r="AI333">
        <f t="shared" si="104"/>
        <v>-70.710678118654741</v>
      </c>
      <c r="AJ333">
        <f t="shared" si="105"/>
        <v>-70.710678118654769</v>
      </c>
      <c r="AK333">
        <f t="shared" si="106"/>
        <v>0</v>
      </c>
      <c r="AL333" s="3">
        <v>100</v>
      </c>
      <c r="AM333" s="14">
        <f t="shared" si="107"/>
        <v>30.48</v>
      </c>
      <c r="AN333" s="3">
        <v>3.9269908169872414</v>
      </c>
    </row>
    <row r="334" spans="1:40" ht="13.5" thickBot="1" x14ac:dyDescent="0.25">
      <c r="A334" s="5">
        <v>42571</v>
      </c>
      <c r="B334" s="3">
        <v>32</v>
      </c>
      <c r="C334" s="7" t="s">
        <v>359</v>
      </c>
      <c r="D334" s="6">
        <v>0.41597222222222219</v>
      </c>
      <c r="E334" s="13">
        <v>10</v>
      </c>
      <c r="F334" s="13">
        <f t="shared" si="97"/>
        <v>122.99999999999997</v>
      </c>
      <c r="G334" s="3" t="s">
        <v>4</v>
      </c>
      <c r="H334" s="3" t="s">
        <v>4</v>
      </c>
      <c r="I334" s="3">
        <v>29.9</v>
      </c>
      <c r="J334" t="str">
        <f t="shared" si="98"/>
        <v>.</v>
      </c>
      <c r="K334" t="str">
        <f t="shared" si="99"/>
        <v>.</v>
      </c>
      <c r="L334" t="str">
        <f t="shared" si="109"/>
        <v>.</v>
      </c>
      <c r="M334" s="3">
        <v>225</v>
      </c>
      <c r="N334" t="str">
        <f>IF(B334=B333, N333, IF(M334=".",".",IF(M334&lt;22.5,"N",IF(M334&lt;67.5,"NE",IF(M334&lt;112.5,"E",IF(M334&lt;157.5,"SE",IF(M334&lt;202.5,"S",IF(M334&lt;247.5,"SW",IF(M334&lt;292.5,"W",IF(M334&lt;337.5,"NW","N"))))))))))</f>
        <v>SW</v>
      </c>
      <c r="O334" t="str">
        <f t="shared" si="100"/>
        <v>.</v>
      </c>
      <c r="P334" t="str">
        <f t="shared" si="113"/>
        <v>.</v>
      </c>
      <c r="Q334" s="8">
        <f t="shared" si="111"/>
        <v>0</v>
      </c>
      <c r="R334" s="8">
        <f t="shared" si="112"/>
        <v>0</v>
      </c>
      <c r="S334" s="8">
        <v>0</v>
      </c>
      <c r="T334" s="8" t="s">
        <v>4</v>
      </c>
      <c r="U334" s="8" t="str">
        <f t="shared" si="110"/>
        <v>.</v>
      </c>
      <c r="V334" s="3" t="s">
        <v>7</v>
      </c>
      <c r="W334" s="3">
        <v>5.6</v>
      </c>
      <c r="X334" s="3" t="s">
        <v>30</v>
      </c>
      <c r="Y334" s="14">
        <v>2</v>
      </c>
      <c r="Z334" s="14">
        <v>1</v>
      </c>
      <c r="AA334" s="14">
        <v>0</v>
      </c>
      <c r="AB334" s="14">
        <f t="shared" si="114"/>
        <v>0</v>
      </c>
      <c r="AC334" s="3" t="s">
        <v>285</v>
      </c>
      <c r="AD334" s="9">
        <v>1</v>
      </c>
      <c r="AE334">
        <f t="shared" si="101"/>
        <v>0</v>
      </c>
      <c r="AF334">
        <f t="shared" si="102"/>
        <v>0</v>
      </c>
      <c r="AG334">
        <f t="shared" si="108"/>
        <v>1</v>
      </c>
      <c r="AH334">
        <f t="shared" si="103"/>
        <v>0</v>
      </c>
      <c r="AI334">
        <f t="shared" si="104"/>
        <v>-70.710678118654741</v>
      </c>
      <c r="AJ334">
        <f t="shared" si="105"/>
        <v>-70.710678118654769</v>
      </c>
      <c r="AK334">
        <f t="shared" si="106"/>
        <v>0</v>
      </c>
      <c r="AL334" s="3">
        <v>100</v>
      </c>
      <c r="AM334" s="14">
        <f t="shared" si="107"/>
        <v>30.48</v>
      </c>
      <c r="AN334" s="3">
        <v>3.9269908169872414</v>
      </c>
    </row>
    <row r="335" spans="1:40" ht="13.5" thickBot="1" x14ac:dyDescent="0.25">
      <c r="A335" s="5">
        <v>42571</v>
      </c>
      <c r="B335" s="3">
        <v>32</v>
      </c>
      <c r="C335" s="7" t="s">
        <v>359</v>
      </c>
      <c r="D335" s="6">
        <v>0.45763888888888887</v>
      </c>
      <c r="E335" s="13">
        <v>11</v>
      </c>
      <c r="F335" s="13">
        <f t="shared" si="97"/>
        <v>183</v>
      </c>
      <c r="G335" s="3" t="s">
        <v>4</v>
      </c>
      <c r="H335" s="3" t="s">
        <v>4</v>
      </c>
      <c r="I335" s="3">
        <v>25.7</v>
      </c>
      <c r="J335" t="str">
        <f t="shared" si="98"/>
        <v>.</v>
      </c>
      <c r="K335" t="str">
        <f t="shared" si="99"/>
        <v>.</v>
      </c>
      <c r="L335" t="str">
        <f t="shared" si="109"/>
        <v>.</v>
      </c>
      <c r="M335" s="3">
        <v>225</v>
      </c>
      <c r="N335" t="str">
        <f>IF(B335=B335, N334, IF(M335=".",".",IF(M335&lt;22.5,"N",IF(M335&lt;67.5,"NE",IF(M335&lt;112.5,"E",IF(M335&lt;157.5,"SE",IF(M335&lt;202.5,"S",IF(M335&lt;247.5,"SW",IF(M335&lt;292.5,"W",IF(M335&lt;337.5,"NW","N"))))))))))</f>
        <v>SW</v>
      </c>
      <c r="O335" t="str">
        <f t="shared" si="100"/>
        <v>.</v>
      </c>
      <c r="P335" t="str">
        <f t="shared" si="113"/>
        <v>.</v>
      </c>
      <c r="Q335" s="8">
        <f t="shared" si="111"/>
        <v>0</v>
      </c>
      <c r="R335" s="8">
        <f t="shared" si="112"/>
        <v>0</v>
      </c>
      <c r="S335" s="8">
        <v>0</v>
      </c>
      <c r="T335" s="8" t="s">
        <v>4</v>
      </c>
      <c r="U335" s="8" t="str">
        <f t="shared" si="110"/>
        <v>.</v>
      </c>
      <c r="V335" s="3" t="s">
        <v>7</v>
      </c>
      <c r="W335" s="3">
        <v>3.3</v>
      </c>
      <c r="X335" s="3" t="s">
        <v>135</v>
      </c>
      <c r="Y335" s="14">
        <v>2</v>
      </c>
      <c r="Z335" s="14">
        <v>1</v>
      </c>
      <c r="AA335" s="14">
        <v>0</v>
      </c>
      <c r="AB335" s="14">
        <f t="shared" si="114"/>
        <v>0</v>
      </c>
      <c r="AC335" s="3" t="s">
        <v>285</v>
      </c>
      <c r="AD335" s="9">
        <v>1</v>
      </c>
      <c r="AE335">
        <f t="shared" si="101"/>
        <v>0</v>
      </c>
      <c r="AF335">
        <f t="shared" si="102"/>
        <v>0</v>
      </c>
      <c r="AG335">
        <f t="shared" si="108"/>
        <v>1</v>
      </c>
      <c r="AH335">
        <f t="shared" si="103"/>
        <v>0</v>
      </c>
      <c r="AI335">
        <f t="shared" si="104"/>
        <v>-70.710678118654741</v>
      </c>
      <c r="AJ335">
        <f t="shared" si="105"/>
        <v>-70.710678118654769</v>
      </c>
      <c r="AK335">
        <f t="shared" si="106"/>
        <v>0</v>
      </c>
      <c r="AL335" s="3">
        <v>100</v>
      </c>
      <c r="AM335" s="14">
        <f t="shared" si="107"/>
        <v>30.48</v>
      </c>
      <c r="AN335" s="3">
        <v>3.9269908169872414</v>
      </c>
    </row>
    <row r="336" spans="1:40" ht="13.5" thickBot="1" x14ac:dyDescent="0.25">
      <c r="A336" s="5">
        <v>42571</v>
      </c>
      <c r="B336" s="3">
        <v>32</v>
      </c>
      <c r="C336" s="7" t="s">
        <v>359</v>
      </c>
      <c r="D336" s="6">
        <v>0.49791666666666662</v>
      </c>
      <c r="E336" s="13">
        <v>12</v>
      </c>
      <c r="F336" s="13">
        <f t="shared" si="97"/>
        <v>240.99999999999994</v>
      </c>
      <c r="G336" s="3" t="s">
        <v>4</v>
      </c>
      <c r="H336" s="3" t="s">
        <v>4</v>
      </c>
      <c r="I336" s="3">
        <v>24.1</v>
      </c>
      <c r="J336" t="str">
        <f t="shared" si="98"/>
        <v>.</v>
      </c>
      <c r="K336" t="str">
        <f t="shared" si="99"/>
        <v>.</v>
      </c>
      <c r="L336" t="str">
        <f t="shared" si="109"/>
        <v>.</v>
      </c>
      <c r="M336" s="3">
        <v>225</v>
      </c>
      <c r="N336" t="str">
        <f>IF(B336=B335, N335, IF(M336=".",".",IF(M336&lt;22.5,"N",IF(M336&lt;67.5,"NE",IF(M336&lt;112.5,"E",IF(M336&lt;157.5,"SE",IF(M336&lt;202.5,"S",IF(M336&lt;247.5,"SW",IF(M336&lt;292.5,"W",IF(M336&lt;337.5,"NW","N"))))))))))</f>
        <v>SW</v>
      </c>
      <c r="O336" t="str">
        <f t="shared" si="100"/>
        <v>.</v>
      </c>
      <c r="P336" t="str">
        <f t="shared" si="113"/>
        <v>.</v>
      </c>
      <c r="Q336" s="8">
        <f t="shared" si="111"/>
        <v>0</v>
      </c>
      <c r="R336" s="8">
        <f t="shared" si="112"/>
        <v>0</v>
      </c>
      <c r="S336" s="8">
        <v>0</v>
      </c>
      <c r="T336" s="8" t="s">
        <v>4</v>
      </c>
      <c r="U336" s="8" t="str">
        <f t="shared" si="110"/>
        <v>.</v>
      </c>
      <c r="V336" s="3" t="s">
        <v>6</v>
      </c>
      <c r="W336" s="3">
        <v>1.9</v>
      </c>
      <c r="X336" s="3" t="s">
        <v>4</v>
      </c>
      <c r="Y336" s="14">
        <v>2</v>
      </c>
      <c r="Z336" s="14">
        <v>1</v>
      </c>
      <c r="AA336" s="14">
        <v>0</v>
      </c>
      <c r="AB336" s="14">
        <f t="shared" si="114"/>
        <v>0</v>
      </c>
      <c r="AC336" s="3" t="s">
        <v>285</v>
      </c>
      <c r="AD336" s="9">
        <v>1</v>
      </c>
      <c r="AE336">
        <f t="shared" si="101"/>
        <v>0</v>
      </c>
      <c r="AF336">
        <f t="shared" si="102"/>
        <v>0</v>
      </c>
      <c r="AG336">
        <f t="shared" si="108"/>
        <v>1</v>
      </c>
      <c r="AH336">
        <f t="shared" si="103"/>
        <v>0</v>
      </c>
      <c r="AI336">
        <f t="shared" si="104"/>
        <v>-70.710678118654741</v>
      </c>
      <c r="AJ336">
        <f t="shared" si="105"/>
        <v>-70.710678118654769</v>
      </c>
      <c r="AK336">
        <f t="shared" si="106"/>
        <v>0</v>
      </c>
      <c r="AL336" s="3">
        <v>100</v>
      </c>
      <c r="AM336" s="14">
        <f t="shared" si="107"/>
        <v>30.48</v>
      </c>
      <c r="AN336" s="3">
        <v>3.9269908169872414</v>
      </c>
    </row>
    <row r="337" spans="1:40" ht="13.5" thickBot="1" x14ac:dyDescent="0.25">
      <c r="A337" s="5">
        <v>42571</v>
      </c>
      <c r="B337" s="3">
        <v>32</v>
      </c>
      <c r="C337" s="7" t="s">
        <v>359</v>
      </c>
      <c r="D337" s="6">
        <v>0.54097222222222219</v>
      </c>
      <c r="E337" s="13">
        <v>13</v>
      </c>
      <c r="F337" s="13">
        <f t="shared" si="97"/>
        <v>302.99999999999994</v>
      </c>
      <c r="G337" s="3" t="s">
        <v>4</v>
      </c>
      <c r="H337" s="3" t="s">
        <v>4</v>
      </c>
      <c r="I337" s="3">
        <v>29.4</v>
      </c>
      <c r="J337" t="str">
        <f t="shared" si="98"/>
        <v>.</v>
      </c>
      <c r="K337" t="str">
        <f t="shared" si="99"/>
        <v>.</v>
      </c>
      <c r="L337" t="str">
        <f t="shared" si="109"/>
        <v>.</v>
      </c>
      <c r="M337" s="3">
        <v>225</v>
      </c>
      <c r="N337" t="str">
        <f>IF(B337=B337, N336, IF(M337=".",".",IF(M337&lt;22.5,"N",IF(M337&lt;67.5,"NE",IF(M337&lt;112.5,"E",IF(M337&lt;157.5,"SE",IF(M337&lt;202.5,"S",IF(M337&lt;247.5,"SW",IF(M337&lt;292.5,"W",IF(M337&lt;337.5,"NW","N"))))))))))</f>
        <v>SW</v>
      </c>
      <c r="O337" t="str">
        <f t="shared" si="100"/>
        <v>.</v>
      </c>
      <c r="P337" t="str">
        <f t="shared" si="113"/>
        <v>.</v>
      </c>
      <c r="Q337" s="8">
        <f t="shared" si="111"/>
        <v>0</v>
      </c>
      <c r="R337" s="8">
        <f t="shared" si="112"/>
        <v>0</v>
      </c>
      <c r="S337" s="8">
        <v>1</v>
      </c>
      <c r="T337" s="8" t="s">
        <v>4</v>
      </c>
      <c r="U337" s="8" t="str">
        <f t="shared" si="110"/>
        <v>.</v>
      </c>
      <c r="V337" s="3" t="s">
        <v>7</v>
      </c>
      <c r="W337" s="3">
        <v>2.2000000000000002</v>
      </c>
      <c r="X337" s="3" t="s">
        <v>152</v>
      </c>
      <c r="Y337" s="14">
        <v>2</v>
      </c>
      <c r="Z337" s="14">
        <v>1</v>
      </c>
      <c r="AA337" s="14">
        <v>0</v>
      </c>
      <c r="AB337" s="14">
        <f t="shared" si="114"/>
        <v>0</v>
      </c>
      <c r="AC337" s="3" t="s">
        <v>285</v>
      </c>
      <c r="AD337" s="9">
        <v>1</v>
      </c>
      <c r="AE337">
        <f t="shared" si="101"/>
        <v>0</v>
      </c>
      <c r="AF337">
        <f t="shared" si="102"/>
        <v>0</v>
      </c>
      <c r="AG337">
        <f t="shared" si="108"/>
        <v>1</v>
      </c>
      <c r="AH337">
        <f t="shared" si="103"/>
        <v>0</v>
      </c>
      <c r="AI337">
        <f t="shared" si="104"/>
        <v>-70.710678118654741</v>
      </c>
      <c r="AJ337">
        <f t="shared" si="105"/>
        <v>-70.710678118654769</v>
      </c>
      <c r="AK337">
        <f t="shared" si="106"/>
        <v>0</v>
      </c>
      <c r="AL337" s="3">
        <v>100</v>
      </c>
      <c r="AM337" s="14">
        <f t="shared" si="107"/>
        <v>30.48</v>
      </c>
      <c r="AN337" s="3">
        <v>3.9269908169872414</v>
      </c>
    </row>
    <row r="338" spans="1:40" ht="13.5" thickBot="1" x14ac:dyDescent="0.25">
      <c r="A338" s="5">
        <v>42571</v>
      </c>
      <c r="B338" s="3">
        <v>32</v>
      </c>
      <c r="C338" s="7" t="s">
        <v>359</v>
      </c>
      <c r="D338" s="6">
        <v>0.58263888888888882</v>
      </c>
      <c r="E338" s="13">
        <v>14</v>
      </c>
      <c r="F338" s="13">
        <f t="shared" si="97"/>
        <v>362.99999999999989</v>
      </c>
      <c r="G338" s="3">
        <v>45.6</v>
      </c>
      <c r="H338" s="3" t="s">
        <v>365</v>
      </c>
      <c r="I338" s="3">
        <v>30.6</v>
      </c>
      <c r="J338">
        <f t="shared" si="98"/>
        <v>2.4821932727084137</v>
      </c>
      <c r="K338">
        <f t="shared" si="99"/>
        <v>217.78080153804251</v>
      </c>
      <c r="L338">
        <f>K338-MOD(M337+180,360)</f>
        <v>172.78080153804251</v>
      </c>
      <c r="M338" s="3">
        <v>224</v>
      </c>
      <c r="N338" t="str">
        <f>IF(B338=B337, N337, IF(M338=".",".",IF(M338&lt;22.5,"N",IF(M338&lt;67.5,"NE",IF(M338&lt;112.5,"E",IF(M338&lt;157.5,"SE",IF(M338&lt;202.5,"S",IF(M338&lt;247.5,"SW",IF(M338&lt;292.5,"W",IF(M338&lt;337.5,"NW","N"))))))))))</f>
        <v>SW</v>
      </c>
      <c r="O338" t="str">
        <f t="shared" si="100"/>
        <v>SW</v>
      </c>
      <c r="P338">
        <f t="shared" si="113"/>
        <v>6</v>
      </c>
      <c r="Q338" s="8">
        <f t="shared" si="111"/>
        <v>16.110042593727773</v>
      </c>
      <c r="R338" s="8">
        <f t="shared" si="112"/>
        <v>16.110042593727773</v>
      </c>
      <c r="S338" s="8">
        <v>1</v>
      </c>
      <c r="T338" s="8" t="s">
        <v>4</v>
      </c>
      <c r="U338" s="8" t="str">
        <f t="shared" si="110"/>
        <v>.</v>
      </c>
      <c r="V338" s="3" t="s">
        <v>6</v>
      </c>
      <c r="W338" s="3">
        <v>0.6</v>
      </c>
      <c r="X338" s="3" t="s">
        <v>113</v>
      </c>
      <c r="Y338" s="14">
        <v>0</v>
      </c>
      <c r="Z338" s="14">
        <v>0</v>
      </c>
      <c r="AA338" s="14">
        <v>1</v>
      </c>
      <c r="AB338" s="14">
        <f t="shared" si="114"/>
        <v>1</v>
      </c>
      <c r="AC338" s="3" t="s">
        <v>285</v>
      </c>
      <c r="AD338" s="9">
        <v>1</v>
      </c>
      <c r="AE338">
        <f t="shared" si="101"/>
        <v>-12.73273872062876</v>
      </c>
      <c r="AF338">
        <f t="shared" si="102"/>
        <v>-12.73273872062876</v>
      </c>
      <c r="AG338">
        <f t="shared" si="108"/>
        <v>1</v>
      </c>
      <c r="AH338">
        <f t="shared" si="103"/>
        <v>16.110042593727773</v>
      </c>
      <c r="AI338">
        <f t="shared" si="104"/>
        <v>-80.580370973243689</v>
      </c>
      <c r="AJ338">
        <f t="shared" si="105"/>
        <v>-83.443416839283529</v>
      </c>
      <c r="AK338">
        <f t="shared" si="106"/>
        <v>-9.8696928545889477</v>
      </c>
      <c r="AL338" s="3">
        <v>116</v>
      </c>
      <c r="AM338" s="14">
        <f t="shared" si="107"/>
        <v>35.3568</v>
      </c>
      <c r="AN338" s="3">
        <v>3.9095375244672983</v>
      </c>
    </row>
    <row r="339" spans="1:40" ht="13.5" thickBot="1" x14ac:dyDescent="0.25">
      <c r="A339" s="5">
        <v>42571</v>
      </c>
      <c r="B339" s="3">
        <v>32</v>
      </c>
      <c r="C339" s="7" t="s">
        <v>359</v>
      </c>
      <c r="D339" s="6">
        <v>0.62430555555555556</v>
      </c>
      <c r="E339" s="13">
        <v>15</v>
      </c>
      <c r="F339" s="13">
        <f t="shared" si="97"/>
        <v>423</v>
      </c>
      <c r="G339" s="3">
        <v>44.4</v>
      </c>
      <c r="H339" s="3" t="s">
        <v>365</v>
      </c>
      <c r="I339" s="3">
        <v>32.5</v>
      </c>
      <c r="J339" t="str">
        <f t="shared" si="98"/>
        <v>.</v>
      </c>
      <c r="K339" t="str">
        <f t="shared" si="99"/>
        <v>.</v>
      </c>
      <c r="L339" t="str">
        <f t="shared" si="109"/>
        <v>.</v>
      </c>
      <c r="M339" s="3">
        <v>224</v>
      </c>
      <c r="N339" t="str">
        <f>IF(B339=B339, N338, IF(M339=".",".",IF(M339&lt;22.5,"N",IF(M339&lt;67.5,"NE",IF(M339&lt;112.5,"E",IF(M339&lt;157.5,"SE",IF(M339&lt;202.5,"S",IF(M339&lt;247.5,"SW",IF(M339&lt;292.5,"W",IF(M339&lt;337.5,"NW","N"))))))))))</f>
        <v>SW</v>
      </c>
      <c r="O339" t="str">
        <f t="shared" si="100"/>
        <v>.</v>
      </c>
      <c r="P339" t="str">
        <f t="shared" si="113"/>
        <v>.</v>
      </c>
      <c r="Q339" s="8">
        <f t="shared" si="111"/>
        <v>0</v>
      </c>
      <c r="R339" s="8">
        <f t="shared" si="112"/>
        <v>16.110042593727773</v>
      </c>
      <c r="S339" s="8">
        <v>1</v>
      </c>
      <c r="T339" s="8">
        <f>SQRT((AJ339-AJ332)^2+(AI339-AI332)^2)</f>
        <v>16.110042593727773</v>
      </c>
      <c r="U339" s="8">
        <f t="shared" si="110"/>
        <v>1</v>
      </c>
      <c r="V339" s="3" t="s">
        <v>6</v>
      </c>
      <c r="W339" s="3">
        <v>3.4</v>
      </c>
      <c r="X339" s="3" t="s">
        <v>147</v>
      </c>
      <c r="Y339" s="14">
        <v>0</v>
      </c>
      <c r="Z339" s="14">
        <v>0</v>
      </c>
      <c r="AA339" s="14">
        <v>1</v>
      </c>
      <c r="AB339" s="14" t="str">
        <f t="shared" si="114"/>
        <v>.</v>
      </c>
      <c r="AC339" s="3" t="s">
        <v>285</v>
      </c>
      <c r="AD339" s="9">
        <v>1</v>
      </c>
      <c r="AE339">
        <f t="shared" si="101"/>
        <v>0</v>
      </c>
      <c r="AF339">
        <f t="shared" si="102"/>
        <v>0</v>
      </c>
      <c r="AG339">
        <f t="shared" si="108"/>
        <v>1</v>
      </c>
      <c r="AH339">
        <f t="shared" si="103"/>
        <v>0</v>
      </c>
      <c r="AI339">
        <f t="shared" si="104"/>
        <v>-80.580370973243689</v>
      </c>
      <c r="AJ339">
        <f t="shared" si="105"/>
        <v>-83.443416839283529</v>
      </c>
      <c r="AK339">
        <f t="shared" si="106"/>
        <v>0</v>
      </c>
      <c r="AL339" s="3">
        <v>116</v>
      </c>
      <c r="AM339" s="14">
        <f t="shared" si="107"/>
        <v>35.3568</v>
      </c>
      <c r="AN339" s="3">
        <v>3.9095375244672983</v>
      </c>
    </row>
    <row r="340" spans="1:40" ht="13.5" thickBot="1" x14ac:dyDescent="0.25">
      <c r="A340" s="5">
        <v>42571</v>
      </c>
      <c r="B340" s="3">
        <v>32</v>
      </c>
      <c r="C340" s="7" t="s">
        <v>359</v>
      </c>
      <c r="D340" s="6">
        <v>0.6645833333333333</v>
      </c>
      <c r="E340" s="13">
        <v>16</v>
      </c>
      <c r="F340" s="13">
        <f t="shared" si="97"/>
        <v>480.99999999999994</v>
      </c>
      <c r="G340" s="3">
        <v>45.4</v>
      </c>
      <c r="H340" s="3" t="s">
        <v>365</v>
      </c>
      <c r="I340" s="3">
        <v>34.4</v>
      </c>
      <c r="J340" t="str">
        <f t="shared" si="98"/>
        <v>.</v>
      </c>
      <c r="K340" t="str">
        <f t="shared" si="99"/>
        <v>.</v>
      </c>
      <c r="L340" t="str">
        <f t="shared" si="109"/>
        <v>.</v>
      </c>
      <c r="M340" s="3" t="s">
        <v>4</v>
      </c>
      <c r="N340" t="str">
        <f>IF(B340=B339, N339, IF(M340=".",".",IF(M340&lt;22.5,"N",IF(M340&lt;67.5,"NE",IF(M340&lt;112.5,"E",IF(M340&lt;157.5,"SE",IF(M340&lt;202.5,"S",IF(M340&lt;247.5,"SW",IF(M340&lt;292.5,"W",IF(M340&lt;337.5,"NW","N"))))))))))</f>
        <v>SW</v>
      </c>
      <c r="O340" t="str">
        <f t="shared" si="100"/>
        <v>.</v>
      </c>
      <c r="P340" t="str">
        <f t="shared" si="113"/>
        <v>.</v>
      </c>
      <c r="Q340" s="8" t="str">
        <f t="shared" si="111"/>
        <v>.</v>
      </c>
      <c r="R340" s="8" t="str">
        <f t="shared" si="112"/>
        <v>.</v>
      </c>
      <c r="S340" s="8" t="s">
        <v>4</v>
      </c>
      <c r="T340" s="8" t="s">
        <v>4</v>
      </c>
      <c r="U340" s="8" t="str">
        <f t="shared" si="110"/>
        <v>.</v>
      </c>
      <c r="V340" s="3" t="s">
        <v>4</v>
      </c>
      <c r="W340" s="3">
        <v>2.5</v>
      </c>
      <c r="X340" s="3" t="s">
        <v>147</v>
      </c>
      <c r="Y340" s="14">
        <v>0</v>
      </c>
      <c r="Z340" s="14">
        <v>0</v>
      </c>
      <c r="AA340" s="14">
        <v>1</v>
      </c>
      <c r="AB340" s="14" t="str">
        <f t="shared" si="114"/>
        <v>.</v>
      </c>
      <c r="AC340" s="3" t="s">
        <v>285</v>
      </c>
      <c r="AD340" s="9">
        <v>1</v>
      </c>
      <c r="AE340" t="str">
        <f t="shared" si="101"/>
        <v>.</v>
      </c>
      <c r="AF340" t="str">
        <f t="shared" si="102"/>
        <v>.</v>
      </c>
      <c r="AG340" t="str">
        <f t="shared" si="108"/>
        <v>.</v>
      </c>
      <c r="AH340" t="str">
        <f t="shared" si="103"/>
        <v>.</v>
      </c>
      <c r="AI340" t="str">
        <f t="shared" si="104"/>
        <v>.</v>
      </c>
      <c r="AJ340" t="str">
        <f t="shared" si="105"/>
        <v>.</v>
      </c>
      <c r="AK340" t="str">
        <f t="shared" si="106"/>
        <v>.</v>
      </c>
      <c r="AL340" s="3" t="s">
        <v>4</v>
      </c>
      <c r="AM340" s="14" t="str">
        <f t="shared" si="107"/>
        <v>.</v>
      </c>
      <c r="AN340" s="3" t="s">
        <v>4</v>
      </c>
    </row>
    <row r="341" spans="1:40" ht="13.5" thickBot="1" x14ac:dyDescent="0.25">
      <c r="A341" s="5">
        <v>42571</v>
      </c>
      <c r="B341" s="3">
        <v>32</v>
      </c>
      <c r="C341" s="7" t="s">
        <v>359</v>
      </c>
      <c r="D341" s="6">
        <v>0.70694444444444438</v>
      </c>
      <c r="E341" s="13">
        <v>17</v>
      </c>
      <c r="F341" s="13">
        <f t="shared" si="97"/>
        <v>541.99999999999989</v>
      </c>
      <c r="G341" s="3">
        <v>39.799999999999997</v>
      </c>
      <c r="H341" s="3" t="s">
        <v>365</v>
      </c>
      <c r="I341" s="3">
        <v>30.7</v>
      </c>
      <c r="J341" t="str">
        <f t="shared" si="98"/>
        <v>.</v>
      </c>
      <c r="K341" t="str">
        <f t="shared" si="99"/>
        <v>.</v>
      </c>
      <c r="L341" t="str">
        <f t="shared" si="109"/>
        <v>.</v>
      </c>
      <c r="M341" s="3" t="s">
        <v>4</v>
      </c>
      <c r="N341" t="str">
        <f>IF(B341=B341, N340, IF(M341=".",".",IF(M341&lt;22.5,"N",IF(M341&lt;67.5,"NE",IF(M341&lt;112.5,"E",IF(M341&lt;157.5,"SE",IF(M341&lt;202.5,"S",IF(M341&lt;247.5,"SW",IF(M341&lt;292.5,"W",IF(M341&lt;337.5,"NW","N"))))))))))</f>
        <v>SW</v>
      </c>
      <c r="O341" t="str">
        <f t="shared" si="100"/>
        <v>.</v>
      </c>
      <c r="P341" t="str">
        <f t="shared" si="113"/>
        <v>.</v>
      </c>
      <c r="Q341" s="8" t="str">
        <f t="shared" si="111"/>
        <v>.</v>
      </c>
      <c r="R341" s="8" t="str">
        <f t="shared" si="112"/>
        <v>.</v>
      </c>
      <c r="S341" s="8" t="s">
        <v>4</v>
      </c>
      <c r="T341" s="8" t="s">
        <v>4</v>
      </c>
      <c r="U341" s="8" t="str">
        <f t="shared" si="110"/>
        <v>.</v>
      </c>
      <c r="V341" s="3" t="s">
        <v>4</v>
      </c>
      <c r="W341" s="3">
        <v>3.6</v>
      </c>
      <c r="X341" s="3" t="s">
        <v>156</v>
      </c>
      <c r="Y341" s="14">
        <v>0</v>
      </c>
      <c r="Z341" s="14">
        <v>0</v>
      </c>
      <c r="AA341" s="14">
        <v>1</v>
      </c>
      <c r="AB341" s="14" t="str">
        <f t="shared" si="114"/>
        <v>.</v>
      </c>
      <c r="AC341" s="3" t="s">
        <v>285</v>
      </c>
      <c r="AD341" s="9">
        <v>1</v>
      </c>
      <c r="AE341" t="str">
        <f t="shared" si="101"/>
        <v>.</v>
      </c>
      <c r="AF341" t="str">
        <f t="shared" si="102"/>
        <v>.</v>
      </c>
      <c r="AG341" t="str">
        <f t="shared" si="108"/>
        <v>.</v>
      </c>
      <c r="AH341" t="str">
        <f t="shared" si="103"/>
        <v>.</v>
      </c>
      <c r="AI341" t="str">
        <f t="shared" si="104"/>
        <v>.</v>
      </c>
      <c r="AJ341" t="str">
        <f t="shared" si="105"/>
        <v>.</v>
      </c>
      <c r="AK341" t="str">
        <f t="shared" si="106"/>
        <v>.</v>
      </c>
      <c r="AL341" s="3" t="s">
        <v>4</v>
      </c>
      <c r="AM341" s="14" t="str">
        <f t="shared" si="107"/>
        <v>.</v>
      </c>
      <c r="AN341" s="3" t="s">
        <v>4</v>
      </c>
    </row>
    <row r="342" spans="1:40" ht="13.5" thickBot="1" x14ac:dyDescent="0.25">
      <c r="A342" s="5">
        <v>42571</v>
      </c>
      <c r="B342" s="3">
        <v>32</v>
      </c>
      <c r="C342" s="7" t="s">
        <v>359</v>
      </c>
      <c r="D342" s="6">
        <v>0.74722222222222223</v>
      </c>
      <c r="E342" s="13">
        <v>18</v>
      </c>
      <c r="F342" s="13">
        <f t="shared" si="97"/>
        <v>600</v>
      </c>
      <c r="G342" s="3">
        <v>33.4</v>
      </c>
      <c r="H342" s="3" t="s">
        <v>365</v>
      </c>
      <c r="I342" s="3">
        <v>27.9</v>
      </c>
      <c r="J342" t="str">
        <f t="shared" si="98"/>
        <v>.</v>
      </c>
      <c r="K342" t="str">
        <f t="shared" si="99"/>
        <v>.</v>
      </c>
      <c r="L342" t="str">
        <f t="shared" si="109"/>
        <v>.</v>
      </c>
      <c r="M342" s="3" t="s">
        <v>4</v>
      </c>
      <c r="N342" t="str">
        <f>IF(B342=B341, N341, IF(M342=".",".",IF(M342&lt;22.5,"N",IF(M342&lt;67.5,"NE",IF(M342&lt;112.5,"E",IF(M342&lt;157.5,"SE",IF(M342&lt;202.5,"S",IF(M342&lt;247.5,"SW",IF(M342&lt;292.5,"W",IF(M342&lt;337.5,"NW","N"))))))))))</f>
        <v>SW</v>
      </c>
      <c r="O342" t="str">
        <f t="shared" si="100"/>
        <v>.</v>
      </c>
      <c r="P342" t="str">
        <f t="shared" si="113"/>
        <v>.</v>
      </c>
      <c r="Q342" s="8" t="str">
        <f t="shared" si="111"/>
        <v>.</v>
      </c>
      <c r="R342" s="8" t="str">
        <f t="shared" si="112"/>
        <v>.</v>
      </c>
      <c r="S342" s="8" t="s">
        <v>4</v>
      </c>
      <c r="T342" s="8" t="s">
        <v>4</v>
      </c>
      <c r="U342" s="8" t="str">
        <f t="shared" si="110"/>
        <v>.</v>
      </c>
      <c r="V342" s="3" t="s">
        <v>4</v>
      </c>
      <c r="W342" s="3">
        <v>0.4</v>
      </c>
      <c r="X342" s="3" t="s">
        <v>147</v>
      </c>
      <c r="Y342" s="14">
        <v>0</v>
      </c>
      <c r="Z342" s="14">
        <v>0</v>
      </c>
      <c r="AA342" s="14">
        <v>1</v>
      </c>
      <c r="AB342" s="14" t="str">
        <f t="shared" si="114"/>
        <v>.</v>
      </c>
      <c r="AC342" s="3" t="s">
        <v>285</v>
      </c>
      <c r="AD342" s="9">
        <v>1</v>
      </c>
      <c r="AE342" t="str">
        <f t="shared" si="101"/>
        <v>.</v>
      </c>
      <c r="AF342" t="str">
        <f t="shared" si="102"/>
        <v>.</v>
      </c>
      <c r="AG342" t="str">
        <f t="shared" si="108"/>
        <v>.</v>
      </c>
      <c r="AH342" t="str">
        <f t="shared" si="103"/>
        <v>.</v>
      </c>
      <c r="AI342" t="str">
        <f t="shared" si="104"/>
        <v>.</v>
      </c>
      <c r="AJ342" t="str">
        <f t="shared" si="105"/>
        <v>.</v>
      </c>
      <c r="AK342" t="str">
        <f t="shared" si="106"/>
        <v>.</v>
      </c>
      <c r="AL342" s="3" t="s">
        <v>4</v>
      </c>
      <c r="AM342" s="14" t="str">
        <f t="shared" si="107"/>
        <v>.</v>
      </c>
      <c r="AN342" s="3" t="s">
        <v>4</v>
      </c>
    </row>
    <row r="343" spans="1:40" ht="13.5" thickBot="1" x14ac:dyDescent="0.25">
      <c r="A343" s="5">
        <v>42571</v>
      </c>
      <c r="B343" s="3">
        <v>33</v>
      </c>
      <c r="C343" s="7" t="s">
        <v>359</v>
      </c>
      <c r="D343" s="6">
        <v>0.33055555555555555</v>
      </c>
      <c r="E343" s="13">
        <v>8</v>
      </c>
      <c r="F343" s="13">
        <f t="shared" si="97"/>
        <v>0</v>
      </c>
      <c r="G343" s="3">
        <v>27.3</v>
      </c>
      <c r="H343" s="3" t="s">
        <v>365</v>
      </c>
      <c r="I343" s="3">
        <v>24.3</v>
      </c>
      <c r="J343" t="str">
        <f t="shared" si="98"/>
        <v>.</v>
      </c>
      <c r="K343" t="str">
        <f t="shared" si="99"/>
        <v>.</v>
      </c>
      <c r="L343" t="str">
        <f t="shared" si="109"/>
        <v>.</v>
      </c>
      <c r="M343" s="3">
        <v>225</v>
      </c>
      <c r="N343" t="str">
        <f>IF(B343=B343, N342, IF(M343=".",".",IF(M343&lt;22.5,"N",IF(M343&lt;67.5,"NE",IF(M343&lt;112.5,"E",IF(M343&lt;157.5,"SE",IF(M343&lt;202.5,"S",IF(M343&lt;247.5,"SW",IF(M343&lt;292.5,"W",IF(M343&lt;337.5,"NW","N"))))))))))</f>
        <v>SW</v>
      </c>
      <c r="O343" t="str">
        <f t="shared" si="100"/>
        <v>.</v>
      </c>
      <c r="P343" t="str">
        <f t="shared" si="113"/>
        <v>.</v>
      </c>
      <c r="Q343" s="8">
        <f t="shared" si="111"/>
        <v>0</v>
      </c>
      <c r="R343" s="8">
        <f t="shared" si="112"/>
        <v>0</v>
      </c>
      <c r="S343" s="8">
        <v>0</v>
      </c>
      <c r="T343" s="8" t="s">
        <v>4</v>
      </c>
      <c r="U343" s="8" t="str">
        <f t="shared" si="110"/>
        <v>.</v>
      </c>
      <c r="V343" s="3" t="s">
        <v>8</v>
      </c>
      <c r="W343" s="3">
        <v>0</v>
      </c>
      <c r="X343" s="3" t="s">
        <v>4</v>
      </c>
      <c r="Y343" s="14">
        <v>2</v>
      </c>
      <c r="Z343" s="14">
        <v>1</v>
      </c>
      <c r="AA343" s="14">
        <v>0</v>
      </c>
      <c r="AB343" s="14">
        <f t="shared" si="114"/>
        <v>0</v>
      </c>
      <c r="AC343" s="3" t="s">
        <v>286</v>
      </c>
      <c r="AD343" s="9">
        <v>1</v>
      </c>
      <c r="AE343" t="str">
        <f t="shared" si="101"/>
        <v>.</v>
      </c>
      <c r="AF343" t="str">
        <f t="shared" si="102"/>
        <v>.</v>
      </c>
      <c r="AG343" t="str">
        <f t="shared" si="108"/>
        <v>.</v>
      </c>
      <c r="AH343" t="str">
        <f t="shared" si="103"/>
        <v>.</v>
      </c>
      <c r="AI343">
        <f t="shared" si="104"/>
        <v>-70.710678118654741</v>
      </c>
      <c r="AJ343">
        <f t="shared" si="105"/>
        <v>-70.710678118654769</v>
      </c>
      <c r="AK343" t="str">
        <f t="shared" si="106"/>
        <v>.</v>
      </c>
      <c r="AL343" s="3">
        <v>100</v>
      </c>
      <c r="AM343" s="14">
        <f t="shared" si="107"/>
        <v>30.48</v>
      </c>
      <c r="AN343" s="3">
        <v>3.9269908169872414</v>
      </c>
    </row>
    <row r="344" spans="1:40" ht="13.5" thickBot="1" x14ac:dyDescent="0.25">
      <c r="A344" s="5">
        <v>42571</v>
      </c>
      <c r="B344" s="3">
        <v>33</v>
      </c>
      <c r="C344" s="7" t="s">
        <v>359</v>
      </c>
      <c r="D344" s="6">
        <v>0.375</v>
      </c>
      <c r="E344" s="13">
        <v>9</v>
      </c>
      <c r="F344" s="13">
        <f t="shared" si="97"/>
        <v>64.000000000000014</v>
      </c>
      <c r="G344" s="3" t="s">
        <v>4</v>
      </c>
      <c r="H344" s="3" t="s">
        <v>4</v>
      </c>
      <c r="I344" s="3">
        <v>25.9</v>
      </c>
      <c r="J344" t="str">
        <f t="shared" si="98"/>
        <v>.</v>
      </c>
      <c r="K344" t="str">
        <f t="shared" si="99"/>
        <v>.</v>
      </c>
      <c r="L344" t="str">
        <f t="shared" si="109"/>
        <v>.</v>
      </c>
      <c r="M344" s="3">
        <v>225</v>
      </c>
      <c r="N344" t="str">
        <f>IF(B344=B343, N343, IF(M344=".",".",IF(M344&lt;22.5,"N",IF(M344&lt;67.5,"NE",IF(M344&lt;112.5,"E",IF(M344&lt;157.5,"SE",IF(M344&lt;202.5,"S",IF(M344&lt;247.5,"SW",IF(M344&lt;292.5,"W",IF(M344&lt;337.5,"NW","N"))))))))))</f>
        <v>SW</v>
      </c>
      <c r="O344" t="str">
        <f t="shared" si="100"/>
        <v>.</v>
      </c>
      <c r="P344" t="str">
        <f t="shared" si="113"/>
        <v>.</v>
      </c>
      <c r="Q344" s="8">
        <f t="shared" si="111"/>
        <v>0</v>
      </c>
      <c r="R344" s="8">
        <f t="shared" si="112"/>
        <v>0</v>
      </c>
      <c r="S344" s="8">
        <v>0</v>
      </c>
      <c r="T344" s="8" t="s">
        <v>4</v>
      </c>
      <c r="U344" s="8" t="str">
        <f t="shared" si="110"/>
        <v>.</v>
      </c>
      <c r="V344" s="3" t="s">
        <v>8</v>
      </c>
      <c r="W344" s="3">
        <v>1.8</v>
      </c>
      <c r="X344" s="3" t="s">
        <v>19</v>
      </c>
      <c r="Y344" s="14">
        <v>2</v>
      </c>
      <c r="Z344" s="14">
        <v>1</v>
      </c>
      <c r="AA344" s="14">
        <v>0</v>
      </c>
      <c r="AB344" s="14">
        <f t="shared" si="114"/>
        <v>0</v>
      </c>
      <c r="AC344" s="3" t="s">
        <v>286</v>
      </c>
      <c r="AD344" s="9">
        <v>1</v>
      </c>
      <c r="AE344">
        <f t="shared" si="101"/>
        <v>0</v>
      </c>
      <c r="AF344">
        <f t="shared" si="102"/>
        <v>0</v>
      </c>
      <c r="AG344">
        <f t="shared" si="108"/>
        <v>1</v>
      </c>
      <c r="AH344">
        <f t="shared" si="103"/>
        <v>0</v>
      </c>
      <c r="AI344">
        <f t="shared" si="104"/>
        <v>-70.710678118654741</v>
      </c>
      <c r="AJ344">
        <f t="shared" si="105"/>
        <v>-70.710678118654769</v>
      </c>
      <c r="AK344">
        <f t="shared" si="106"/>
        <v>0</v>
      </c>
      <c r="AL344" s="3">
        <v>100</v>
      </c>
      <c r="AM344" s="14">
        <f t="shared" si="107"/>
        <v>30.48</v>
      </c>
      <c r="AN344" s="3">
        <v>3.9269908169872414</v>
      </c>
    </row>
    <row r="345" spans="1:40" ht="13.5" thickBot="1" x14ac:dyDescent="0.25">
      <c r="A345" s="5">
        <v>42571</v>
      </c>
      <c r="B345" s="3">
        <v>33</v>
      </c>
      <c r="C345" s="7" t="s">
        <v>359</v>
      </c>
      <c r="D345" s="6">
        <v>0.41597222222222219</v>
      </c>
      <c r="E345" s="13">
        <v>10</v>
      </c>
      <c r="F345" s="13">
        <f t="shared" si="97"/>
        <v>122.99999999999997</v>
      </c>
      <c r="G345" s="3" t="s">
        <v>4</v>
      </c>
      <c r="H345" s="3" t="s">
        <v>4</v>
      </c>
      <c r="I345" s="3">
        <v>29.9</v>
      </c>
      <c r="J345" t="str">
        <f t="shared" si="98"/>
        <v>.</v>
      </c>
      <c r="K345" t="str">
        <f t="shared" si="99"/>
        <v>.</v>
      </c>
      <c r="L345" t="str">
        <f t="shared" si="109"/>
        <v>.</v>
      </c>
      <c r="M345" s="3">
        <v>225</v>
      </c>
      <c r="N345" t="str">
        <f>IF(B345=B345, N344, IF(M345=".",".",IF(M345&lt;22.5,"N",IF(M345&lt;67.5,"NE",IF(M345&lt;112.5,"E",IF(M345&lt;157.5,"SE",IF(M345&lt;202.5,"S",IF(M345&lt;247.5,"SW",IF(M345&lt;292.5,"W",IF(M345&lt;337.5,"NW","N"))))))))))</f>
        <v>SW</v>
      </c>
      <c r="O345" t="str">
        <f t="shared" si="100"/>
        <v>.</v>
      </c>
      <c r="P345" t="str">
        <f t="shared" si="113"/>
        <v>.</v>
      </c>
      <c r="Q345" s="8">
        <f t="shared" si="111"/>
        <v>0</v>
      </c>
      <c r="R345" s="8">
        <f t="shared" si="112"/>
        <v>0</v>
      </c>
      <c r="S345" s="8">
        <v>0</v>
      </c>
      <c r="T345" s="8" t="s">
        <v>4</v>
      </c>
      <c r="U345" s="8" t="str">
        <f t="shared" si="110"/>
        <v>.</v>
      </c>
      <c r="V345" s="3" t="s">
        <v>8</v>
      </c>
      <c r="W345" s="3">
        <v>5.6</v>
      </c>
      <c r="X345" s="3" t="s">
        <v>108</v>
      </c>
      <c r="Y345" s="14">
        <v>2</v>
      </c>
      <c r="Z345" s="14">
        <v>1</v>
      </c>
      <c r="AA345" s="14">
        <v>0</v>
      </c>
      <c r="AB345" s="14">
        <f t="shared" si="114"/>
        <v>0</v>
      </c>
      <c r="AC345" s="3" t="s">
        <v>286</v>
      </c>
      <c r="AD345" s="9">
        <v>1</v>
      </c>
      <c r="AE345">
        <f t="shared" si="101"/>
        <v>0</v>
      </c>
      <c r="AF345">
        <f t="shared" si="102"/>
        <v>0</v>
      </c>
      <c r="AG345">
        <f t="shared" si="108"/>
        <v>1</v>
      </c>
      <c r="AH345">
        <f t="shared" si="103"/>
        <v>0</v>
      </c>
      <c r="AI345">
        <f t="shared" si="104"/>
        <v>-70.710678118654741</v>
      </c>
      <c r="AJ345">
        <f t="shared" si="105"/>
        <v>-70.710678118654769</v>
      </c>
      <c r="AK345">
        <f t="shared" si="106"/>
        <v>0</v>
      </c>
      <c r="AL345" s="3">
        <v>100</v>
      </c>
      <c r="AM345" s="14">
        <f t="shared" si="107"/>
        <v>30.48</v>
      </c>
      <c r="AN345" s="3">
        <v>3.9269908169872414</v>
      </c>
    </row>
    <row r="346" spans="1:40" ht="13.5" thickBot="1" x14ac:dyDescent="0.25">
      <c r="A346" s="5">
        <v>42571</v>
      </c>
      <c r="B346" s="3">
        <v>33</v>
      </c>
      <c r="C346" s="7" t="s">
        <v>359</v>
      </c>
      <c r="D346" s="6">
        <v>0.46180555555555558</v>
      </c>
      <c r="E346" s="13">
        <v>11</v>
      </c>
      <c r="F346" s="13">
        <f t="shared" si="97"/>
        <v>189.00000000000006</v>
      </c>
      <c r="G346" s="3">
        <v>27.6</v>
      </c>
      <c r="H346" s="3" t="s">
        <v>366</v>
      </c>
      <c r="I346" s="3">
        <v>25.7</v>
      </c>
      <c r="J346">
        <f t="shared" si="98"/>
        <v>0.78539816339743818</v>
      </c>
      <c r="K346">
        <f t="shared" si="99"/>
        <v>44.999999999999424</v>
      </c>
      <c r="L346">
        <v>0</v>
      </c>
      <c r="M346" s="3">
        <v>225</v>
      </c>
      <c r="N346" t="str">
        <f>IF(B346=B345, N345, IF(M346=".",".",IF(M346&lt;22.5,"N",IF(M346&lt;67.5,"NE",IF(M346&lt;112.5,"E",IF(M346&lt;157.5,"SE",IF(M346&lt;202.5,"S",IF(M346&lt;247.5,"SW",IF(M346&lt;292.5,"W",IF(M346&lt;337.5,"NW","N"))))))))))</f>
        <v>SW</v>
      </c>
      <c r="O346" t="str">
        <f t="shared" si="100"/>
        <v>NE</v>
      </c>
      <c r="P346">
        <f t="shared" si="113"/>
        <v>2</v>
      </c>
      <c r="Q346" s="8">
        <f t="shared" si="111"/>
        <v>0.999999999999998</v>
      </c>
      <c r="R346" s="8">
        <f t="shared" si="112"/>
        <v>0.999999999999998</v>
      </c>
      <c r="S346" s="8">
        <v>1</v>
      </c>
      <c r="T346" s="8" t="s">
        <v>4</v>
      </c>
      <c r="U346" s="8" t="str">
        <f t="shared" si="110"/>
        <v>.</v>
      </c>
      <c r="V346" s="3" t="s">
        <v>6</v>
      </c>
      <c r="W346" s="3">
        <v>3.3</v>
      </c>
      <c r="X346" s="3" t="s">
        <v>88</v>
      </c>
      <c r="Y346" s="14">
        <v>2</v>
      </c>
      <c r="Z346" s="14">
        <v>1</v>
      </c>
      <c r="AA346" s="14">
        <v>0</v>
      </c>
      <c r="AB346" s="14">
        <f t="shared" si="114"/>
        <v>0</v>
      </c>
      <c r="AC346" s="3" t="s">
        <v>286</v>
      </c>
      <c r="AD346" s="9">
        <v>1</v>
      </c>
      <c r="AE346">
        <f t="shared" si="101"/>
        <v>0.70710678118655323</v>
      </c>
      <c r="AF346">
        <f t="shared" si="102"/>
        <v>0.70710678118655323</v>
      </c>
      <c r="AG346">
        <f t="shared" si="108"/>
        <v>1</v>
      </c>
      <c r="AH346">
        <f t="shared" si="103"/>
        <v>0.999999999999998</v>
      </c>
      <c r="AI346">
        <f t="shared" si="104"/>
        <v>-70.003571337468202</v>
      </c>
      <c r="AJ346">
        <f t="shared" si="105"/>
        <v>-70.003571337468216</v>
      </c>
      <c r="AK346">
        <f t="shared" si="106"/>
        <v>0.70710678118653902</v>
      </c>
      <c r="AL346" s="3">
        <v>99</v>
      </c>
      <c r="AM346" s="14">
        <f t="shared" si="107"/>
        <v>30.1752</v>
      </c>
      <c r="AN346" s="3">
        <v>3.9269908169872414</v>
      </c>
    </row>
    <row r="347" spans="1:40" ht="13.5" thickBot="1" x14ac:dyDescent="0.25">
      <c r="A347" s="5">
        <v>42571</v>
      </c>
      <c r="B347" s="3">
        <v>33</v>
      </c>
      <c r="C347" s="7" t="s">
        <v>359</v>
      </c>
      <c r="D347" s="6">
        <v>0.49791666666666662</v>
      </c>
      <c r="E347" s="13">
        <v>12</v>
      </c>
      <c r="F347" s="13">
        <f t="shared" si="97"/>
        <v>240.99999999999994</v>
      </c>
      <c r="G347" s="3">
        <v>26.7</v>
      </c>
      <c r="H347" s="3" t="s">
        <v>366</v>
      </c>
      <c r="I347" s="3">
        <v>24.1</v>
      </c>
      <c r="J347" t="str">
        <f t="shared" si="98"/>
        <v>.</v>
      </c>
      <c r="K347" t="str">
        <f t="shared" si="99"/>
        <v>.</v>
      </c>
      <c r="L347" t="str">
        <f t="shared" si="109"/>
        <v>.</v>
      </c>
      <c r="M347" s="3">
        <v>225</v>
      </c>
      <c r="N347" t="str">
        <f>IF(B347=B346, N346, IF(M347=".",".",IF(M347&lt;22.5,"N",IF(M347&lt;67.5,"NE",IF(M347&lt;112.5,"E",IF(M347&lt;157.5,"SE",IF(M347&lt;202.5,"S",IF(M347&lt;247.5,"SW",IF(M347&lt;292.5,"W",IF(M347&lt;337.5,"NW","N"))))))))))</f>
        <v>SW</v>
      </c>
      <c r="O347" t="str">
        <f t="shared" si="100"/>
        <v>.</v>
      </c>
      <c r="P347" t="str">
        <f t="shared" si="113"/>
        <v>.</v>
      </c>
      <c r="Q347" s="8">
        <f t="shared" si="111"/>
        <v>0</v>
      </c>
      <c r="R347" s="8">
        <f t="shared" si="112"/>
        <v>0.999999999999998</v>
      </c>
      <c r="S347" s="8">
        <v>1</v>
      </c>
      <c r="T347" s="8" t="s">
        <v>4</v>
      </c>
      <c r="U347" s="8" t="str">
        <f t="shared" si="110"/>
        <v>.</v>
      </c>
      <c r="V347" s="3" t="s">
        <v>6</v>
      </c>
      <c r="W347" s="3">
        <v>1.9</v>
      </c>
      <c r="X347" s="3" t="s">
        <v>148</v>
      </c>
      <c r="Y347" s="14">
        <v>1</v>
      </c>
      <c r="Z347" s="14">
        <v>1</v>
      </c>
      <c r="AA347" s="14">
        <v>0</v>
      </c>
      <c r="AB347" s="14">
        <f t="shared" si="114"/>
        <v>0</v>
      </c>
      <c r="AC347" s="3" t="s">
        <v>286</v>
      </c>
      <c r="AD347" s="9">
        <v>1</v>
      </c>
      <c r="AE347">
        <f t="shared" si="101"/>
        <v>0</v>
      </c>
      <c r="AF347">
        <f t="shared" si="102"/>
        <v>0</v>
      </c>
      <c r="AG347">
        <f t="shared" si="108"/>
        <v>1</v>
      </c>
      <c r="AH347">
        <f t="shared" si="103"/>
        <v>0</v>
      </c>
      <c r="AI347">
        <f t="shared" si="104"/>
        <v>-70.003571337468202</v>
      </c>
      <c r="AJ347">
        <f t="shared" si="105"/>
        <v>-70.003571337468216</v>
      </c>
      <c r="AK347">
        <f t="shared" si="106"/>
        <v>0</v>
      </c>
      <c r="AL347" s="3">
        <v>99</v>
      </c>
      <c r="AM347" s="14">
        <f t="shared" si="107"/>
        <v>30.1752</v>
      </c>
      <c r="AN347" s="3">
        <v>3.9269908169872414</v>
      </c>
    </row>
    <row r="348" spans="1:40" ht="13.5" thickBot="1" x14ac:dyDescent="0.25">
      <c r="A348" s="5">
        <v>42571</v>
      </c>
      <c r="B348" s="3">
        <v>33</v>
      </c>
      <c r="C348" s="7" t="s">
        <v>359</v>
      </c>
      <c r="D348" s="6">
        <v>0.54097222222222219</v>
      </c>
      <c r="E348" s="13">
        <v>13</v>
      </c>
      <c r="F348" s="13">
        <f t="shared" si="97"/>
        <v>302.99999999999994</v>
      </c>
      <c r="G348" s="3">
        <v>55.9</v>
      </c>
      <c r="H348" s="3" t="s">
        <v>365</v>
      </c>
      <c r="I348" s="3">
        <v>29.4</v>
      </c>
      <c r="J348" t="str">
        <f t="shared" si="98"/>
        <v>.</v>
      </c>
      <c r="K348" t="str">
        <f t="shared" si="99"/>
        <v>.</v>
      </c>
      <c r="L348" t="str">
        <f t="shared" si="109"/>
        <v>.</v>
      </c>
      <c r="M348" s="3">
        <v>225</v>
      </c>
      <c r="N348" t="str">
        <f>IF(B348=B348, N347, IF(M348=".",".",IF(M348&lt;22.5,"N",IF(M348&lt;67.5,"NE",IF(M348&lt;112.5,"E",IF(M348&lt;157.5,"SE",IF(M348&lt;202.5,"S",IF(M348&lt;247.5,"SW",IF(M348&lt;292.5,"W",IF(M348&lt;337.5,"NW","N"))))))))))</f>
        <v>SW</v>
      </c>
      <c r="O348" t="str">
        <f t="shared" si="100"/>
        <v>.</v>
      </c>
      <c r="P348" t="str">
        <f t="shared" si="113"/>
        <v>.</v>
      </c>
      <c r="Q348" s="8">
        <f t="shared" si="111"/>
        <v>0</v>
      </c>
      <c r="R348" s="8">
        <f t="shared" si="112"/>
        <v>0.999999999999998</v>
      </c>
      <c r="S348" s="8">
        <v>1</v>
      </c>
      <c r="T348" s="8" t="s">
        <v>4</v>
      </c>
      <c r="U348" s="8" t="str">
        <f t="shared" si="110"/>
        <v>.</v>
      </c>
      <c r="V348" s="3" t="s">
        <v>6</v>
      </c>
      <c r="W348" s="3">
        <v>2.2000000000000002</v>
      </c>
      <c r="X348" s="3" t="s">
        <v>4</v>
      </c>
      <c r="Y348" s="14">
        <v>0</v>
      </c>
      <c r="Z348" s="14">
        <v>0</v>
      </c>
      <c r="AA348" s="14">
        <v>1</v>
      </c>
      <c r="AB348" s="14">
        <f t="shared" si="114"/>
        <v>1</v>
      </c>
      <c r="AC348" s="3" t="s">
        <v>286</v>
      </c>
      <c r="AD348" s="9">
        <v>1</v>
      </c>
      <c r="AE348">
        <f t="shared" si="101"/>
        <v>0</v>
      </c>
      <c r="AF348">
        <f t="shared" si="102"/>
        <v>0</v>
      </c>
      <c r="AG348">
        <f t="shared" si="108"/>
        <v>1</v>
      </c>
      <c r="AH348">
        <f t="shared" si="103"/>
        <v>0</v>
      </c>
      <c r="AI348">
        <f t="shared" si="104"/>
        <v>-70.003571337468202</v>
      </c>
      <c r="AJ348">
        <f t="shared" si="105"/>
        <v>-70.003571337468216</v>
      </c>
      <c r="AK348">
        <f t="shared" si="106"/>
        <v>0</v>
      </c>
      <c r="AL348" s="3">
        <v>99</v>
      </c>
      <c r="AM348" s="14">
        <f t="shared" si="107"/>
        <v>30.1752</v>
      </c>
      <c r="AN348" s="3">
        <v>3.9269908169872414</v>
      </c>
    </row>
    <row r="349" spans="1:40" ht="13.5" thickBot="1" x14ac:dyDescent="0.25">
      <c r="A349" s="5">
        <v>42571</v>
      </c>
      <c r="B349" s="3">
        <v>33</v>
      </c>
      <c r="C349" s="7" t="s">
        <v>359</v>
      </c>
      <c r="D349" s="6">
        <v>0.58263888888888882</v>
      </c>
      <c r="E349" s="13">
        <v>14</v>
      </c>
      <c r="F349" s="13">
        <f t="shared" si="97"/>
        <v>362.99999999999989</v>
      </c>
      <c r="G349" s="3">
        <v>39.799999999999997</v>
      </c>
      <c r="H349" s="3" t="s">
        <v>365</v>
      </c>
      <c r="I349" s="3">
        <v>30.6</v>
      </c>
      <c r="J349" t="str">
        <f t="shared" si="98"/>
        <v>.</v>
      </c>
      <c r="K349" t="str">
        <f t="shared" si="99"/>
        <v>.</v>
      </c>
      <c r="L349" t="str">
        <f t="shared" si="109"/>
        <v>.</v>
      </c>
      <c r="M349" s="3">
        <v>225</v>
      </c>
      <c r="N349" t="str">
        <f>IF(B349=B348, N348, IF(M349=".",".",IF(M349&lt;22.5,"N",IF(M349&lt;67.5,"NE",IF(M349&lt;112.5,"E",IF(M349&lt;157.5,"SE",IF(M349&lt;202.5,"S",IF(M349&lt;247.5,"SW",IF(M349&lt;292.5,"W",IF(M349&lt;337.5,"NW","N"))))))))))</f>
        <v>SW</v>
      </c>
      <c r="O349" t="str">
        <f t="shared" si="100"/>
        <v>.</v>
      </c>
      <c r="P349" t="str">
        <f t="shared" si="113"/>
        <v>.</v>
      </c>
      <c r="Q349" s="8">
        <f t="shared" si="111"/>
        <v>0</v>
      </c>
      <c r="R349" s="8">
        <f t="shared" si="112"/>
        <v>0.999999999999998</v>
      </c>
      <c r="S349" s="8">
        <v>1</v>
      </c>
      <c r="T349" s="8">
        <f>SQRT((AJ349-AJ343)^2+(AI349-AI343)^2)</f>
        <v>0.999999999999998</v>
      </c>
      <c r="U349" s="8">
        <f t="shared" si="110"/>
        <v>1</v>
      </c>
      <c r="V349" s="3" t="s">
        <v>6</v>
      </c>
      <c r="W349" s="3">
        <v>0.6</v>
      </c>
      <c r="X349" s="3" t="s">
        <v>4</v>
      </c>
      <c r="Y349" s="14">
        <v>0</v>
      </c>
      <c r="Z349" s="14">
        <v>0</v>
      </c>
      <c r="AA349" s="14">
        <v>1</v>
      </c>
      <c r="AB349" s="14" t="str">
        <f t="shared" si="114"/>
        <v>.</v>
      </c>
      <c r="AC349" s="3" t="s">
        <v>286</v>
      </c>
      <c r="AD349" s="9">
        <v>1</v>
      </c>
      <c r="AE349">
        <f t="shared" si="101"/>
        <v>0</v>
      </c>
      <c r="AF349">
        <f t="shared" si="102"/>
        <v>0</v>
      </c>
      <c r="AG349">
        <f t="shared" si="108"/>
        <v>1</v>
      </c>
      <c r="AH349">
        <f t="shared" si="103"/>
        <v>0</v>
      </c>
      <c r="AI349">
        <f t="shared" si="104"/>
        <v>-70.003571337468202</v>
      </c>
      <c r="AJ349">
        <f t="shared" si="105"/>
        <v>-70.003571337468216</v>
      </c>
      <c r="AK349">
        <f t="shared" si="106"/>
        <v>0</v>
      </c>
      <c r="AL349" s="3">
        <v>99</v>
      </c>
      <c r="AM349" s="14">
        <f t="shared" si="107"/>
        <v>30.1752</v>
      </c>
      <c r="AN349" s="3">
        <v>3.9269908169872414</v>
      </c>
    </row>
    <row r="350" spans="1:40" ht="13.5" thickBot="1" x14ac:dyDescent="0.25">
      <c r="A350" s="5">
        <v>42571</v>
      </c>
      <c r="B350" s="3">
        <v>33</v>
      </c>
      <c r="C350" s="7" t="s">
        <v>359</v>
      </c>
      <c r="D350" s="6">
        <v>0.62430555555555556</v>
      </c>
      <c r="E350" s="13">
        <v>15</v>
      </c>
      <c r="F350" s="13">
        <f t="shared" si="97"/>
        <v>423</v>
      </c>
      <c r="G350" s="3">
        <v>33.299999999999997</v>
      </c>
      <c r="H350" s="3" t="s">
        <v>365</v>
      </c>
      <c r="I350" s="3">
        <v>32.5</v>
      </c>
      <c r="J350" t="str">
        <f t="shared" si="98"/>
        <v>.</v>
      </c>
      <c r="K350" t="str">
        <f t="shared" si="99"/>
        <v>.</v>
      </c>
      <c r="L350" t="str">
        <f t="shared" si="109"/>
        <v>.</v>
      </c>
      <c r="M350" s="3" t="s">
        <v>4</v>
      </c>
      <c r="N350" t="str">
        <f>IF(B350=B350, N349, IF(M350=".",".",IF(M350&lt;22.5,"N",IF(M350&lt;67.5,"NE",IF(M350&lt;112.5,"E",IF(M350&lt;157.5,"SE",IF(M350&lt;202.5,"S",IF(M350&lt;247.5,"SW",IF(M350&lt;292.5,"W",IF(M350&lt;337.5,"NW","N"))))))))))</f>
        <v>SW</v>
      </c>
      <c r="O350" t="str">
        <f t="shared" si="100"/>
        <v>.</v>
      </c>
      <c r="P350" t="str">
        <f t="shared" si="113"/>
        <v>.</v>
      </c>
      <c r="Q350" s="8" t="str">
        <f t="shared" si="111"/>
        <v>.</v>
      </c>
      <c r="R350" s="8" t="str">
        <f t="shared" si="112"/>
        <v>.</v>
      </c>
      <c r="S350" s="8" t="s">
        <v>4</v>
      </c>
      <c r="T350" s="8" t="s">
        <v>4</v>
      </c>
      <c r="U350" s="8" t="str">
        <f t="shared" si="110"/>
        <v>.</v>
      </c>
      <c r="V350" s="3" t="s">
        <v>4</v>
      </c>
      <c r="W350" s="3">
        <v>3.4</v>
      </c>
      <c r="X350" s="3" t="s">
        <v>147</v>
      </c>
      <c r="Y350" s="14">
        <v>0</v>
      </c>
      <c r="Z350" s="14">
        <v>0</v>
      </c>
      <c r="AA350" s="14">
        <v>1</v>
      </c>
      <c r="AB350" s="14" t="str">
        <f t="shared" si="114"/>
        <v>.</v>
      </c>
      <c r="AC350" s="3" t="s">
        <v>286</v>
      </c>
      <c r="AD350" s="9">
        <v>1</v>
      </c>
      <c r="AE350" t="str">
        <f t="shared" si="101"/>
        <v>.</v>
      </c>
      <c r="AF350" t="str">
        <f t="shared" si="102"/>
        <v>.</v>
      </c>
      <c r="AG350" t="str">
        <f t="shared" si="108"/>
        <v>.</v>
      </c>
      <c r="AH350" t="str">
        <f t="shared" si="103"/>
        <v>.</v>
      </c>
      <c r="AI350" t="str">
        <f t="shared" si="104"/>
        <v>.</v>
      </c>
      <c r="AJ350" t="str">
        <f t="shared" si="105"/>
        <v>.</v>
      </c>
      <c r="AK350" t="str">
        <f t="shared" si="106"/>
        <v>.</v>
      </c>
      <c r="AL350" s="3" t="s">
        <v>4</v>
      </c>
      <c r="AM350" s="14" t="str">
        <f t="shared" si="107"/>
        <v>.</v>
      </c>
      <c r="AN350" s="3" t="s">
        <v>4</v>
      </c>
    </row>
    <row r="351" spans="1:40" ht="13.5" thickBot="1" x14ac:dyDescent="0.25">
      <c r="A351" s="5">
        <v>42571</v>
      </c>
      <c r="B351" s="3">
        <v>33</v>
      </c>
      <c r="C351" s="7" t="s">
        <v>359</v>
      </c>
      <c r="D351" s="6">
        <v>0.6645833333333333</v>
      </c>
      <c r="E351" s="13">
        <v>16</v>
      </c>
      <c r="F351" s="13">
        <f t="shared" si="97"/>
        <v>480.99999999999994</v>
      </c>
      <c r="G351" s="3">
        <v>40.700000000000003</v>
      </c>
      <c r="H351" s="3" t="s">
        <v>365</v>
      </c>
      <c r="I351" s="3">
        <v>34.4</v>
      </c>
      <c r="J351" t="str">
        <f t="shared" si="98"/>
        <v>.</v>
      </c>
      <c r="K351" t="str">
        <f t="shared" si="99"/>
        <v>.</v>
      </c>
      <c r="L351" t="str">
        <f t="shared" si="109"/>
        <v>.</v>
      </c>
      <c r="M351" s="3" t="s">
        <v>4</v>
      </c>
      <c r="N351" t="str">
        <f>IF(B351=B350, N350, IF(M351=".",".",IF(M351&lt;22.5,"N",IF(M351&lt;67.5,"NE",IF(M351&lt;112.5,"E",IF(M351&lt;157.5,"SE",IF(M351&lt;202.5,"S",IF(M351&lt;247.5,"SW",IF(M351&lt;292.5,"W",IF(M351&lt;337.5,"NW","N"))))))))))</f>
        <v>SW</v>
      </c>
      <c r="O351" t="str">
        <f t="shared" si="100"/>
        <v>.</v>
      </c>
      <c r="P351" t="str">
        <f t="shared" si="113"/>
        <v>.</v>
      </c>
      <c r="Q351" s="8" t="str">
        <f t="shared" si="111"/>
        <v>.</v>
      </c>
      <c r="R351" s="8" t="str">
        <f t="shared" si="112"/>
        <v>.</v>
      </c>
      <c r="S351" s="8" t="s">
        <v>4</v>
      </c>
      <c r="T351" s="8" t="s">
        <v>4</v>
      </c>
      <c r="U351" s="8" t="str">
        <f t="shared" si="110"/>
        <v>.</v>
      </c>
      <c r="V351" s="3" t="s">
        <v>4</v>
      </c>
      <c r="W351" s="3">
        <v>2.5</v>
      </c>
      <c r="X351" s="3" t="s">
        <v>147</v>
      </c>
      <c r="Y351" s="14">
        <v>0</v>
      </c>
      <c r="Z351" s="14">
        <v>0</v>
      </c>
      <c r="AA351" s="14">
        <v>1</v>
      </c>
      <c r="AB351" s="14" t="str">
        <f t="shared" si="114"/>
        <v>.</v>
      </c>
      <c r="AC351" s="3" t="s">
        <v>286</v>
      </c>
      <c r="AD351" s="9">
        <v>1</v>
      </c>
      <c r="AE351" t="str">
        <f t="shared" si="101"/>
        <v>.</v>
      </c>
      <c r="AF351" t="str">
        <f t="shared" si="102"/>
        <v>.</v>
      </c>
      <c r="AG351" t="str">
        <f t="shared" si="108"/>
        <v>.</v>
      </c>
      <c r="AH351" t="str">
        <f t="shared" si="103"/>
        <v>.</v>
      </c>
      <c r="AI351" t="str">
        <f t="shared" si="104"/>
        <v>.</v>
      </c>
      <c r="AJ351" t="str">
        <f t="shared" si="105"/>
        <v>.</v>
      </c>
      <c r="AK351" t="str">
        <f t="shared" si="106"/>
        <v>.</v>
      </c>
      <c r="AL351" s="3" t="s">
        <v>4</v>
      </c>
      <c r="AM351" s="14" t="str">
        <f t="shared" si="107"/>
        <v>.</v>
      </c>
      <c r="AN351" s="3" t="s">
        <v>4</v>
      </c>
    </row>
    <row r="352" spans="1:40" ht="13.5" thickBot="1" x14ac:dyDescent="0.25">
      <c r="A352" s="5">
        <v>42571</v>
      </c>
      <c r="B352" s="3">
        <v>33</v>
      </c>
      <c r="C352" s="7" t="s">
        <v>359</v>
      </c>
      <c r="D352" s="6">
        <v>0.70694444444444438</v>
      </c>
      <c r="E352" s="13">
        <v>17</v>
      </c>
      <c r="F352" s="13">
        <f t="shared" si="97"/>
        <v>541.99999999999989</v>
      </c>
      <c r="G352" s="3">
        <v>33.4</v>
      </c>
      <c r="H352" s="3" t="s">
        <v>365</v>
      </c>
      <c r="I352" s="3">
        <v>30.7</v>
      </c>
      <c r="J352" t="str">
        <f t="shared" si="98"/>
        <v>.</v>
      </c>
      <c r="K352" t="str">
        <f t="shared" si="99"/>
        <v>.</v>
      </c>
      <c r="L352" t="str">
        <f t="shared" si="109"/>
        <v>.</v>
      </c>
      <c r="M352" s="3" t="s">
        <v>4</v>
      </c>
      <c r="N352" t="str">
        <f>IF(B352=B352, N351, IF(M352=".",".",IF(M352&lt;22.5,"N",IF(M352&lt;67.5,"NE",IF(M352&lt;112.5,"E",IF(M352&lt;157.5,"SE",IF(M352&lt;202.5,"S",IF(M352&lt;247.5,"SW",IF(M352&lt;292.5,"W",IF(M352&lt;337.5,"NW","N"))))))))))</f>
        <v>SW</v>
      </c>
      <c r="O352" t="str">
        <f t="shared" si="100"/>
        <v>.</v>
      </c>
      <c r="P352" t="str">
        <f t="shared" si="113"/>
        <v>.</v>
      </c>
      <c r="Q352" s="8" t="str">
        <f t="shared" si="111"/>
        <v>.</v>
      </c>
      <c r="R352" s="8" t="str">
        <f t="shared" si="112"/>
        <v>.</v>
      </c>
      <c r="S352" s="8" t="s">
        <v>4</v>
      </c>
      <c r="T352" s="8" t="s">
        <v>4</v>
      </c>
      <c r="U352" s="8" t="str">
        <f t="shared" si="110"/>
        <v>.</v>
      </c>
      <c r="V352" s="3" t="s">
        <v>4</v>
      </c>
      <c r="W352" s="3">
        <v>3.6</v>
      </c>
      <c r="X352" s="3" t="s">
        <v>147</v>
      </c>
      <c r="Y352" s="14">
        <v>0</v>
      </c>
      <c r="Z352" s="14">
        <v>0</v>
      </c>
      <c r="AA352" s="14">
        <v>1</v>
      </c>
      <c r="AB352" s="14" t="str">
        <f t="shared" si="114"/>
        <v>.</v>
      </c>
      <c r="AC352" s="3" t="s">
        <v>286</v>
      </c>
      <c r="AD352" s="9">
        <v>1</v>
      </c>
      <c r="AE352" t="str">
        <f t="shared" si="101"/>
        <v>.</v>
      </c>
      <c r="AF352" t="str">
        <f t="shared" si="102"/>
        <v>.</v>
      </c>
      <c r="AG352" t="str">
        <f t="shared" si="108"/>
        <v>.</v>
      </c>
      <c r="AH352" t="str">
        <f t="shared" si="103"/>
        <v>.</v>
      </c>
      <c r="AI352" t="str">
        <f t="shared" si="104"/>
        <v>.</v>
      </c>
      <c r="AJ352" t="str">
        <f t="shared" si="105"/>
        <v>.</v>
      </c>
      <c r="AK352" t="str">
        <f t="shared" si="106"/>
        <v>.</v>
      </c>
      <c r="AL352" s="3" t="s">
        <v>4</v>
      </c>
      <c r="AM352" s="14" t="str">
        <f t="shared" si="107"/>
        <v>.</v>
      </c>
      <c r="AN352" s="3" t="s">
        <v>4</v>
      </c>
    </row>
    <row r="353" spans="1:40" ht="13.5" thickBot="1" x14ac:dyDescent="0.25">
      <c r="A353" s="5">
        <v>42571</v>
      </c>
      <c r="B353" s="3">
        <v>33</v>
      </c>
      <c r="C353" s="7" t="s">
        <v>359</v>
      </c>
      <c r="D353" s="6">
        <v>0.74722222222222223</v>
      </c>
      <c r="E353" s="13">
        <v>18</v>
      </c>
      <c r="F353" s="13">
        <f t="shared" si="97"/>
        <v>600</v>
      </c>
      <c r="G353" s="3">
        <v>27.8</v>
      </c>
      <c r="H353" s="3" t="s">
        <v>365</v>
      </c>
      <c r="I353" s="3">
        <v>27.9</v>
      </c>
      <c r="J353" t="str">
        <f t="shared" si="98"/>
        <v>.</v>
      </c>
      <c r="K353" t="str">
        <f t="shared" si="99"/>
        <v>.</v>
      </c>
      <c r="L353" t="str">
        <f t="shared" si="109"/>
        <v>.</v>
      </c>
      <c r="M353" s="3" t="s">
        <v>4</v>
      </c>
      <c r="N353" t="str">
        <f>IF(B353=B352, N352, IF(M353=".",".",IF(M353&lt;22.5,"N",IF(M353&lt;67.5,"NE",IF(M353&lt;112.5,"E",IF(M353&lt;157.5,"SE",IF(M353&lt;202.5,"S",IF(M353&lt;247.5,"SW",IF(M353&lt;292.5,"W",IF(M353&lt;337.5,"NW","N"))))))))))</f>
        <v>SW</v>
      </c>
      <c r="O353" t="str">
        <f t="shared" si="100"/>
        <v>.</v>
      </c>
      <c r="P353" t="str">
        <f t="shared" si="113"/>
        <v>.</v>
      </c>
      <c r="Q353" s="8" t="str">
        <f t="shared" si="111"/>
        <v>.</v>
      </c>
      <c r="R353" s="8" t="str">
        <f t="shared" si="112"/>
        <v>.</v>
      </c>
      <c r="S353" s="8" t="s">
        <v>4</v>
      </c>
      <c r="T353" s="8" t="s">
        <v>4</v>
      </c>
      <c r="U353" s="8" t="str">
        <f t="shared" si="110"/>
        <v>.</v>
      </c>
      <c r="V353" s="3" t="s">
        <v>4</v>
      </c>
      <c r="W353" s="3">
        <v>0.4</v>
      </c>
      <c r="X353" s="3" t="s">
        <v>147</v>
      </c>
      <c r="Y353" s="14">
        <v>0</v>
      </c>
      <c r="Z353" s="14">
        <v>0</v>
      </c>
      <c r="AA353" s="14">
        <v>1</v>
      </c>
      <c r="AB353" s="14" t="str">
        <f t="shared" si="114"/>
        <v>.</v>
      </c>
      <c r="AC353" s="3" t="s">
        <v>286</v>
      </c>
      <c r="AD353" s="9">
        <v>1</v>
      </c>
      <c r="AE353" t="str">
        <f t="shared" si="101"/>
        <v>.</v>
      </c>
      <c r="AF353" t="str">
        <f t="shared" si="102"/>
        <v>.</v>
      </c>
      <c r="AG353" t="str">
        <f t="shared" si="108"/>
        <v>.</v>
      </c>
      <c r="AH353" t="str">
        <f t="shared" si="103"/>
        <v>.</v>
      </c>
      <c r="AI353" t="str">
        <f t="shared" si="104"/>
        <v>.</v>
      </c>
      <c r="AJ353" t="str">
        <f t="shared" si="105"/>
        <v>.</v>
      </c>
      <c r="AK353" t="str">
        <f t="shared" si="106"/>
        <v>.</v>
      </c>
      <c r="AL353" s="3" t="s">
        <v>4</v>
      </c>
      <c r="AM353" s="14" t="str">
        <f t="shared" si="107"/>
        <v>.</v>
      </c>
      <c r="AN353" s="3" t="s">
        <v>4</v>
      </c>
    </row>
    <row r="354" spans="1:40" ht="13.5" thickBot="1" x14ac:dyDescent="0.25">
      <c r="A354" s="5">
        <v>42571</v>
      </c>
      <c r="B354" s="3">
        <v>34</v>
      </c>
      <c r="C354" s="7" t="s">
        <v>358</v>
      </c>
      <c r="D354" s="6">
        <v>0.33611111111111108</v>
      </c>
      <c r="E354" s="13">
        <v>8</v>
      </c>
      <c r="F354" s="13">
        <f t="shared" si="97"/>
        <v>0</v>
      </c>
      <c r="G354" s="3">
        <v>27.3</v>
      </c>
      <c r="H354" s="3" t="s">
        <v>366</v>
      </c>
      <c r="I354" s="3">
        <v>23</v>
      </c>
      <c r="J354" t="str">
        <f t="shared" si="98"/>
        <v>.</v>
      </c>
      <c r="K354" t="str">
        <f t="shared" si="99"/>
        <v>.</v>
      </c>
      <c r="L354" t="str">
        <f t="shared" si="109"/>
        <v>.</v>
      </c>
      <c r="M354" s="3">
        <v>318</v>
      </c>
      <c r="N354" t="str">
        <f>IF(B354=B354, N353, IF(M354=".",".",IF(M354&lt;22.5,"N",IF(M354&lt;67.5,"NE",IF(M354&lt;112.5,"E",IF(M354&lt;157.5,"SE",IF(M354&lt;202.5,"S",IF(M354&lt;247.5,"SW",IF(M354&lt;292.5,"W",IF(M354&lt;337.5,"NW","N"))))))))))</f>
        <v>SW</v>
      </c>
      <c r="O354" t="str">
        <f t="shared" si="100"/>
        <v>.</v>
      </c>
      <c r="P354" t="str">
        <f t="shared" si="113"/>
        <v>.</v>
      </c>
      <c r="Q354" s="8">
        <f t="shared" si="111"/>
        <v>0</v>
      </c>
      <c r="R354" s="8">
        <f t="shared" si="112"/>
        <v>0</v>
      </c>
      <c r="S354" s="8">
        <v>1</v>
      </c>
      <c r="T354" s="8" t="s">
        <v>4</v>
      </c>
      <c r="U354" s="8" t="str">
        <f t="shared" si="110"/>
        <v>.</v>
      </c>
      <c r="V354" s="3" t="s">
        <v>128</v>
      </c>
      <c r="W354" s="3">
        <v>3.7</v>
      </c>
      <c r="X354" s="3" t="s">
        <v>4</v>
      </c>
      <c r="Y354" s="14">
        <v>2</v>
      </c>
      <c r="Z354" s="14">
        <v>1</v>
      </c>
      <c r="AA354" s="14">
        <v>0</v>
      </c>
      <c r="AB354" s="14">
        <f t="shared" si="114"/>
        <v>0</v>
      </c>
      <c r="AC354" s="3" t="s">
        <v>287</v>
      </c>
      <c r="AD354" s="9">
        <v>0</v>
      </c>
      <c r="AE354" t="str">
        <f t="shared" si="101"/>
        <v>.</v>
      </c>
      <c r="AF354" t="str">
        <f t="shared" si="102"/>
        <v>.</v>
      </c>
      <c r="AG354" t="str">
        <f t="shared" si="108"/>
        <v>.</v>
      </c>
      <c r="AH354" t="str">
        <f t="shared" si="103"/>
        <v>.</v>
      </c>
      <c r="AI354">
        <f t="shared" si="104"/>
        <v>-68.251321848603524</v>
      </c>
      <c r="AJ354">
        <f t="shared" si="105"/>
        <v>75.800772198694219</v>
      </c>
      <c r="AK354" t="str">
        <f t="shared" si="106"/>
        <v>.</v>
      </c>
      <c r="AL354" s="3">
        <v>102</v>
      </c>
      <c r="AM354" s="14">
        <f t="shared" si="107"/>
        <v>31.089600000000001</v>
      </c>
      <c r="AN354" s="3">
        <v>5.5501470213419681</v>
      </c>
    </row>
    <row r="355" spans="1:40" ht="13.5" thickBot="1" x14ac:dyDescent="0.25">
      <c r="A355" s="5">
        <v>42571</v>
      </c>
      <c r="B355" s="3">
        <v>34</v>
      </c>
      <c r="C355" s="7" t="s">
        <v>358</v>
      </c>
      <c r="D355" s="6">
        <v>0.38472222222222219</v>
      </c>
      <c r="E355" s="13">
        <v>9</v>
      </c>
      <c r="F355" s="13">
        <f t="shared" si="97"/>
        <v>69.999999999999986</v>
      </c>
      <c r="G355" s="3">
        <v>35.200000000000003</v>
      </c>
      <c r="H355" s="3" t="s">
        <v>365</v>
      </c>
      <c r="I355" s="3">
        <v>26.1</v>
      </c>
      <c r="J355">
        <f t="shared" si="98"/>
        <v>2.263383186343527</v>
      </c>
      <c r="K355">
        <f t="shared" si="99"/>
        <v>230.31769600164355</v>
      </c>
      <c r="L355">
        <f>K355-MOD(M354+180,360)</f>
        <v>92.317696001643554</v>
      </c>
      <c r="M355" s="3">
        <v>312</v>
      </c>
      <c r="N355" t="str">
        <f>IF(B355=B354, N354, IF(M355=".",".",IF(M355&lt;22.5,"N",IF(M355&lt;67.5,"NE",IF(M355&lt;112.5,"E",IF(M355&lt;157.5,"SE",IF(M355&lt;202.5,"S",IF(M355&lt;247.5,"SW",IF(M355&lt;292.5,"W",IF(M355&lt;337.5,"NW","N"))))))))))</f>
        <v>SW</v>
      </c>
      <c r="O355" t="str">
        <f t="shared" si="100"/>
        <v>SW</v>
      </c>
      <c r="P355">
        <f t="shared" si="113"/>
        <v>6</v>
      </c>
      <c r="Q355" s="8">
        <f t="shared" si="111"/>
        <v>10.77524637870718</v>
      </c>
      <c r="R355" s="8">
        <f t="shared" si="112"/>
        <v>10.77524637870718</v>
      </c>
      <c r="S355" s="8">
        <v>1</v>
      </c>
      <c r="T355" s="8" t="s">
        <v>4</v>
      </c>
      <c r="U355" s="8" t="str">
        <f t="shared" si="110"/>
        <v>.</v>
      </c>
      <c r="V355" s="3" t="s">
        <v>6</v>
      </c>
      <c r="W355" s="3">
        <v>2.4</v>
      </c>
      <c r="X355" s="3" t="s">
        <v>4</v>
      </c>
      <c r="Y355" s="14">
        <v>2</v>
      </c>
      <c r="Z355" s="14">
        <v>1</v>
      </c>
      <c r="AA355" s="14">
        <v>0</v>
      </c>
      <c r="AB355" s="14">
        <f t="shared" si="114"/>
        <v>0</v>
      </c>
      <c r="AC355" s="3" t="s">
        <v>287</v>
      </c>
      <c r="AD355" s="9">
        <v>0</v>
      </c>
      <c r="AE355">
        <f t="shared" si="101"/>
        <v>-6.8803197437318602</v>
      </c>
      <c r="AF355">
        <f t="shared" si="102"/>
        <v>-6.8803197437318602</v>
      </c>
      <c r="AG355">
        <f t="shared" si="108"/>
        <v>1</v>
      </c>
      <c r="AH355">
        <f t="shared" si="103"/>
        <v>10.77524637870718</v>
      </c>
      <c r="AI355">
        <f t="shared" si="104"/>
        <v>-76.543917024171648</v>
      </c>
      <c r="AJ355">
        <f t="shared" si="105"/>
        <v>68.920452454962359</v>
      </c>
      <c r="AK355">
        <f t="shared" si="106"/>
        <v>-8.292595175568124</v>
      </c>
      <c r="AL355" s="3">
        <v>103</v>
      </c>
      <c r="AM355" s="14">
        <f t="shared" si="107"/>
        <v>31.394400000000001</v>
      </c>
      <c r="AN355" s="3">
        <v>5.4454272662223078</v>
      </c>
    </row>
    <row r="356" spans="1:40" ht="13.5" thickBot="1" x14ac:dyDescent="0.25">
      <c r="A356" s="5">
        <v>42571</v>
      </c>
      <c r="B356" s="3">
        <v>34</v>
      </c>
      <c r="C356" s="7" t="s">
        <v>358</v>
      </c>
      <c r="D356" s="6">
        <v>0.42499999999999999</v>
      </c>
      <c r="E356" s="13">
        <v>10</v>
      </c>
      <c r="F356" s="13">
        <f t="shared" si="97"/>
        <v>128.00000000000003</v>
      </c>
      <c r="G356" s="3">
        <v>35.9</v>
      </c>
      <c r="H356" s="3" t="s">
        <v>365</v>
      </c>
      <c r="I356" s="3">
        <v>28</v>
      </c>
      <c r="J356" t="str">
        <f t="shared" si="98"/>
        <v>.</v>
      </c>
      <c r="K356" t="str">
        <f t="shared" si="99"/>
        <v>.</v>
      </c>
      <c r="L356" t="str">
        <f t="shared" si="109"/>
        <v>.</v>
      </c>
      <c r="M356" s="3">
        <v>312</v>
      </c>
      <c r="N356" t="str">
        <f>IF(B356=B356, N355, IF(M356=".",".",IF(M356&lt;22.5,"N",IF(M356&lt;67.5,"NE",IF(M356&lt;112.5,"E",IF(M356&lt;157.5,"SE",IF(M356&lt;202.5,"S",IF(M356&lt;247.5,"SW",IF(M356&lt;292.5,"W",IF(M356&lt;337.5,"NW","N"))))))))))</f>
        <v>SW</v>
      </c>
      <c r="O356" t="str">
        <f t="shared" si="100"/>
        <v>.</v>
      </c>
      <c r="P356" t="str">
        <f t="shared" si="113"/>
        <v>.</v>
      </c>
      <c r="Q356" s="8">
        <f t="shared" si="111"/>
        <v>0</v>
      </c>
      <c r="R356" s="8">
        <f t="shared" si="112"/>
        <v>10.77524637870718</v>
      </c>
      <c r="S356" s="8">
        <v>1</v>
      </c>
      <c r="T356" s="8" t="s">
        <v>4</v>
      </c>
      <c r="U356" s="8" t="str">
        <f t="shared" si="110"/>
        <v>.</v>
      </c>
      <c r="V356" s="3" t="s">
        <v>6</v>
      </c>
      <c r="W356" s="3">
        <v>5.8</v>
      </c>
      <c r="X356" s="3" t="s">
        <v>4</v>
      </c>
      <c r="Y356" s="14">
        <v>2</v>
      </c>
      <c r="Z356" s="14">
        <v>1</v>
      </c>
      <c r="AA356" s="14">
        <v>0</v>
      </c>
      <c r="AB356" s="14">
        <f t="shared" si="114"/>
        <v>0</v>
      </c>
      <c r="AC356" s="3" t="s">
        <v>287</v>
      </c>
      <c r="AD356" s="9">
        <v>0</v>
      </c>
      <c r="AE356">
        <f t="shared" si="101"/>
        <v>0</v>
      </c>
      <c r="AF356">
        <f t="shared" si="102"/>
        <v>0</v>
      </c>
      <c r="AG356">
        <f t="shared" si="108"/>
        <v>1</v>
      </c>
      <c r="AH356">
        <f t="shared" si="103"/>
        <v>0</v>
      </c>
      <c r="AI356">
        <f t="shared" si="104"/>
        <v>-76.543917024171648</v>
      </c>
      <c r="AJ356">
        <f t="shared" si="105"/>
        <v>68.920452454962359</v>
      </c>
      <c r="AK356">
        <f t="shared" si="106"/>
        <v>0</v>
      </c>
      <c r="AL356" s="3">
        <v>103</v>
      </c>
      <c r="AM356" s="14">
        <f t="shared" si="107"/>
        <v>31.394400000000001</v>
      </c>
      <c r="AN356" s="3">
        <v>5.4454272662223078</v>
      </c>
    </row>
    <row r="357" spans="1:40" ht="13.5" thickBot="1" x14ac:dyDescent="0.25">
      <c r="A357" s="5">
        <v>42571</v>
      </c>
      <c r="B357" s="3">
        <v>34</v>
      </c>
      <c r="C357" s="7" t="s">
        <v>358</v>
      </c>
      <c r="D357" s="6">
        <v>0.4694444444444445</v>
      </c>
      <c r="E357" s="13">
        <v>11</v>
      </c>
      <c r="F357" s="13">
        <f t="shared" si="97"/>
        <v>192.00000000000011</v>
      </c>
      <c r="G357" s="3">
        <v>26.7</v>
      </c>
      <c r="H357" s="3" t="s">
        <v>366</v>
      </c>
      <c r="I357" s="3">
        <v>24.3</v>
      </c>
      <c r="J357" t="str">
        <f t="shared" si="98"/>
        <v>.</v>
      </c>
      <c r="K357" t="str">
        <f t="shared" si="99"/>
        <v>.</v>
      </c>
      <c r="L357" t="str">
        <f t="shared" si="109"/>
        <v>.</v>
      </c>
      <c r="M357" s="3">
        <v>312</v>
      </c>
      <c r="N357" t="str">
        <f>IF(B357=B356, N356, IF(M357=".",".",IF(M357&lt;22.5,"N",IF(M357&lt;67.5,"NE",IF(M357&lt;112.5,"E",IF(M357&lt;157.5,"SE",IF(M357&lt;202.5,"S",IF(M357&lt;247.5,"SW",IF(M357&lt;292.5,"W",IF(M357&lt;337.5,"NW","N"))))))))))</f>
        <v>SW</v>
      </c>
      <c r="O357" t="str">
        <f t="shared" si="100"/>
        <v>.</v>
      </c>
      <c r="P357" t="str">
        <f t="shared" si="113"/>
        <v>.</v>
      </c>
      <c r="Q357" s="8">
        <f t="shared" si="111"/>
        <v>0</v>
      </c>
      <c r="R357" s="8">
        <f t="shared" si="112"/>
        <v>10.77524637870718</v>
      </c>
      <c r="S357" s="8">
        <v>1</v>
      </c>
      <c r="T357" s="8" t="s">
        <v>4</v>
      </c>
      <c r="U357" s="8" t="str">
        <f t="shared" si="110"/>
        <v>.</v>
      </c>
      <c r="V357" s="3" t="s">
        <v>6</v>
      </c>
      <c r="W357" s="3">
        <v>3.9</v>
      </c>
      <c r="X357" s="3" t="s">
        <v>4</v>
      </c>
      <c r="Y357" s="14">
        <v>2</v>
      </c>
      <c r="Z357" s="14">
        <v>1</v>
      </c>
      <c r="AA357" s="14">
        <v>0</v>
      </c>
      <c r="AB357" s="14">
        <f t="shared" si="114"/>
        <v>0</v>
      </c>
      <c r="AC357" s="3" t="s">
        <v>287</v>
      </c>
      <c r="AD357" s="9">
        <v>0</v>
      </c>
      <c r="AE357">
        <f t="shared" si="101"/>
        <v>0</v>
      </c>
      <c r="AF357">
        <f t="shared" si="102"/>
        <v>0</v>
      </c>
      <c r="AG357">
        <f t="shared" si="108"/>
        <v>1</v>
      </c>
      <c r="AH357">
        <f t="shared" si="103"/>
        <v>0</v>
      </c>
      <c r="AI357">
        <f t="shared" si="104"/>
        <v>-76.543917024171648</v>
      </c>
      <c r="AJ357">
        <f t="shared" si="105"/>
        <v>68.920452454962359</v>
      </c>
      <c r="AK357">
        <f t="shared" si="106"/>
        <v>0</v>
      </c>
      <c r="AL357" s="3">
        <v>103</v>
      </c>
      <c r="AM357" s="14">
        <f t="shared" si="107"/>
        <v>31.394400000000001</v>
      </c>
      <c r="AN357" s="3">
        <v>5.4454272662223078</v>
      </c>
    </row>
    <row r="358" spans="1:40" ht="13.5" thickBot="1" x14ac:dyDescent="0.25">
      <c r="A358" s="5">
        <v>42571</v>
      </c>
      <c r="B358" s="3">
        <v>34</v>
      </c>
      <c r="C358" s="7" t="s">
        <v>358</v>
      </c>
      <c r="D358" s="6">
        <v>0.50416666666666665</v>
      </c>
      <c r="E358" s="13">
        <v>12</v>
      </c>
      <c r="F358" s="13">
        <f t="shared" si="97"/>
        <v>242</v>
      </c>
      <c r="G358" s="3">
        <v>29.3</v>
      </c>
      <c r="H358" s="3" t="s">
        <v>366</v>
      </c>
      <c r="I358" s="3">
        <v>24.6</v>
      </c>
      <c r="J358" t="str">
        <f t="shared" si="98"/>
        <v>.</v>
      </c>
      <c r="K358" t="str">
        <f t="shared" si="99"/>
        <v>.</v>
      </c>
      <c r="L358" t="str">
        <f t="shared" si="109"/>
        <v>.</v>
      </c>
      <c r="M358" s="3">
        <v>312</v>
      </c>
      <c r="N358" t="str">
        <f>IF(B358=B358, N357, IF(M358=".",".",IF(M358&lt;22.5,"N",IF(M358&lt;67.5,"NE",IF(M358&lt;112.5,"E",IF(M358&lt;157.5,"SE",IF(M358&lt;202.5,"S",IF(M358&lt;247.5,"SW",IF(M358&lt;292.5,"W",IF(M358&lt;337.5,"NW","N"))))))))))</f>
        <v>SW</v>
      </c>
      <c r="O358" t="str">
        <f t="shared" si="100"/>
        <v>.</v>
      </c>
      <c r="P358" t="str">
        <f t="shared" si="113"/>
        <v>.</v>
      </c>
      <c r="Q358" s="8">
        <f t="shared" si="111"/>
        <v>0</v>
      </c>
      <c r="R358" s="8">
        <f t="shared" si="112"/>
        <v>10.77524637870718</v>
      </c>
      <c r="S358" s="8">
        <v>1</v>
      </c>
      <c r="T358" s="8" t="s">
        <v>4</v>
      </c>
      <c r="U358" s="8" t="str">
        <f t="shared" si="110"/>
        <v>.</v>
      </c>
      <c r="V358" s="3" t="s">
        <v>6</v>
      </c>
      <c r="W358" s="3">
        <v>4.5999999999999996</v>
      </c>
      <c r="X358" s="3" t="s">
        <v>4</v>
      </c>
      <c r="Y358" s="14">
        <v>2</v>
      </c>
      <c r="Z358" s="14">
        <v>1</v>
      </c>
      <c r="AA358" s="14">
        <v>0</v>
      </c>
      <c r="AB358" s="14">
        <f t="shared" si="114"/>
        <v>0</v>
      </c>
      <c r="AC358" s="3" t="s">
        <v>287</v>
      </c>
      <c r="AD358" s="9">
        <v>0</v>
      </c>
      <c r="AE358">
        <f t="shared" si="101"/>
        <v>0</v>
      </c>
      <c r="AF358">
        <f t="shared" si="102"/>
        <v>0</v>
      </c>
      <c r="AG358">
        <f t="shared" si="108"/>
        <v>1</v>
      </c>
      <c r="AH358">
        <f t="shared" si="103"/>
        <v>0</v>
      </c>
      <c r="AI358">
        <f t="shared" si="104"/>
        <v>-76.543917024171648</v>
      </c>
      <c r="AJ358">
        <f t="shared" si="105"/>
        <v>68.920452454962359</v>
      </c>
      <c r="AK358">
        <f t="shared" si="106"/>
        <v>0</v>
      </c>
      <c r="AL358" s="3">
        <v>103</v>
      </c>
      <c r="AM358" s="14">
        <f t="shared" si="107"/>
        <v>31.394400000000001</v>
      </c>
      <c r="AN358" s="3">
        <v>5.4454272662223078</v>
      </c>
    </row>
    <row r="359" spans="1:40" ht="13.5" thickBot="1" x14ac:dyDescent="0.25">
      <c r="A359" s="5">
        <v>42571</v>
      </c>
      <c r="B359" s="3">
        <v>34</v>
      </c>
      <c r="C359" s="7" t="s">
        <v>358</v>
      </c>
      <c r="D359" s="6">
        <v>0.54791666666666672</v>
      </c>
      <c r="E359" s="13">
        <v>13</v>
      </c>
      <c r="F359" s="13">
        <f t="shared" si="97"/>
        <v>305.00000000000011</v>
      </c>
      <c r="G359" s="3">
        <v>52.1</v>
      </c>
      <c r="H359" s="3" t="s">
        <v>365</v>
      </c>
      <c r="I359" s="3">
        <v>30.6</v>
      </c>
      <c r="J359" t="str">
        <f t="shared" si="98"/>
        <v>.</v>
      </c>
      <c r="K359" t="str">
        <f t="shared" si="99"/>
        <v>.</v>
      </c>
      <c r="L359" t="str">
        <f t="shared" si="109"/>
        <v>.</v>
      </c>
      <c r="M359" s="3">
        <v>312</v>
      </c>
      <c r="N359" t="str">
        <f>IF(B359=B358, N358, IF(M359=".",".",IF(M359&lt;22.5,"N",IF(M359&lt;67.5,"NE",IF(M359&lt;112.5,"E",IF(M359&lt;157.5,"SE",IF(M359&lt;202.5,"S",IF(M359&lt;247.5,"SW",IF(M359&lt;292.5,"W",IF(M359&lt;337.5,"NW","N"))))))))))</f>
        <v>SW</v>
      </c>
      <c r="O359" t="str">
        <f t="shared" si="100"/>
        <v>.</v>
      </c>
      <c r="P359" t="str">
        <f t="shared" si="113"/>
        <v>.</v>
      </c>
      <c r="Q359" s="8">
        <f t="shared" si="111"/>
        <v>0</v>
      </c>
      <c r="R359" s="8">
        <f t="shared" si="112"/>
        <v>10.77524637870718</v>
      </c>
      <c r="S359" s="8">
        <v>1</v>
      </c>
      <c r="T359" s="8" t="s">
        <v>4</v>
      </c>
      <c r="U359" s="8" t="str">
        <f t="shared" si="110"/>
        <v>.</v>
      </c>
      <c r="V359" s="3" t="s">
        <v>6</v>
      </c>
      <c r="W359" s="3">
        <v>1</v>
      </c>
      <c r="X359" s="3" t="s">
        <v>4</v>
      </c>
      <c r="Y359" s="14">
        <v>0</v>
      </c>
      <c r="Z359" s="14">
        <v>0</v>
      </c>
      <c r="AA359" s="14">
        <v>1</v>
      </c>
      <c r="AB359" s="14">
        <f t="shared" si="114"/>
        <v>1</v>
      </c>
      <c r="AC359" s="3" t="s">
        <v>287</v>
      </c>
      <c r="AD359" s="9">
        <v>0</v>
      </c>
      <c r="AE359">
        <f t="shared" si="101"/>
        <v>0</v>
      </c>
      <c r="AF359">
        <f t="shared" si="102"/>
        <v>0</v>
      </c>
      <c r="AG359">
        <f t="shared" si="108"/>
        <v>1</v>
      </c>
      <c r="AH359">
        <f t="shared" si="103"/>
        <v>0</v>
      </c>
      <c r="AI359">
        <f t="shared" si="104"/>
        <v>-76.543917024171648</v>
      </c>
      <c r="AJ359">
        <f t="shared" si="105"/>
        <v>68.920452454962359</v>
      </c>
      <c r="AK359">
        <f t="shared" si="106"/>
        <v>0</v>
      </c>
      <c r="AL359" s="3">
        <v>103</v>
      </c>
      <c r="AM359" s="14">
        <f t="shared" si="107"/>
        <v>31.394400000000001</v>
      </c>
      <c r="AN359" s="3">
        <v>5.4454272662223078</v>
      </c>
    </row>
    <row r="360" spans="1:40" ht="13.5" thickBot="1" x14ac:dyDescent="0.25">
      <c r="A360" s="5">
        <v>42571</v>
      </c>
      <c r="B360" s="3">
        <v>34</v>
      </c>
      <c r="C360" s="7" t="s">
        <v>358</v>
      </c>
      <c r="D360" s="6">
        <v>0.59652777777777777</v>
      </c>
      <c r="E360" s="13">
        <v>14</v>
      </c>
      <c r="F360" s="13">
        <f t="shared" si="97"/>
        <v>375</v>
      </c>
      <c r="G360" s="3">
        <v>52.1</v>
      </c>
      <c r="H360" s="3" t="s">
        <v>365</v>
      </c>
      <c r="I360" s="3">
        <v>30.7</v>
      </c>
      <c r="J360" t="str">
        <f t="shared" si="98"/>
        <v>.</v>
      </c>
      <c r="K360" t="str">
        <f t="shared" si="99"/>
        <v>.</v>
      </c>
      <c r="L360" t="str">
        <f t="shared" si="109"/>
        <v>.</v>
      </c>
      <c r="M360" s="3">
        <v>312</v>
      </c>
      <c r="N360" t="str">
        <f>IF(B360=B360, N359, IF(M360=".",".",IF(M360&lt;22.5,"N",IF(M360&lt;67.5,"NE",IF(M360&lt;112.5,"E",IF(M360&lt;157.5,"SE",IF(M360&lt;202.5,"S",IF(M360&lt;247.5,"SW",IF(M360&lt;292.5,"W",IF(M360&lt;337.5,"NW","N"))))))))))</f>
        <v>SW</v>
      </c>
      <c r="O360" t="str">
        <f t="shared" si="100"/>
        <v>.</v>
      </c>
      <c r="P360" t="str">
        <f t="shared" si="113"/>
        <v>.</v>
      </c>
      <c r="Q360" s="8">
        <f t="shared" si="111"/>
        <v>0</v>
      </c>
      <c r="R360" s="8">
        <f t="shared" si="112"/>
        <v>10.77524637870718</v>
      </c>
      <c r="S360" s="8">
        <v>1</v>
      </c>
      <c r="T360" s="8">
        <f>SQRT((AJ360-AJ354)^2+(AI360-AI354)^2)</f>
        <v>10.77524637870718</v>
      </c>
      <c r="U360" s="8">
        <f t="shared" si="110"/>
        <v>1</v>
      </c>
      <c r="V360" s="3" t="s">
        <v>6</v>
      </c>
      <c r="W360" s="3">
        <v>4.3</v>
      </c>
      <c r="X360" s="3" t="s">
        <v>4</v>
      </c>
      <c r="Y360" s="14">
        <v>0</v>
      </c>
      <c r="Z360" s="14">
        <v>0</v>
      </c>
      <c r="AA360" s="14">
        <v>1</v>
      </c>
      <c r="AB360" s="14" t="str">
        <f t="shared" si="114"/>
        <v>.</v>
      </c>
      <c r="AC360" s="3" t="s">
        <v>287</v>
      </c>
      <c r="AD360" s="9">
        <v>0</v>
      </c>
      <c r="AE360">
        <f t="shared" si="101"/>
        <v>0</v>
      </c>
      <c r="AF360">
        <f t="shared" si="102"/>
        <v>0</v>
      </c>
      <c r="AG360">
        <f t="shared" si="108"/>
        <v>1</v>
      </c>
      <c r="AH360">
        <f t="shared" si="103"/>
        <v>0</v>
      </c>
      <c r="AI360">
        <f t="shared" si="104"/>
        <v>-76.543917024171648</v>
      </c>
      <c r="AJ360">
        <f t="shared" si="105"/>
        <v>68.920452454962359</v>
      </c>
      <c r="AK360">
        <f t="shared" si="106"/>
        <v>0</v>
      </c>
      <c r="AL360" s="3">
        <v>103</v>
      </c>
      <c r="AM360" s="14">
        <f t="shared" si="107"/>
        <v>31.394400000000001</v>
      </c>
      <c r="AN360" s="3">
        <v>5.4454272662223078</v>
      </c>
    </row>
    <row r="361" spans="1:40" ht="13.5" thickBot="1" x14ac:dyDescent="0.25">
      <c r="A361" s="5">
        <v>42571</v>
      </c>
      <c r="B361" s="3">
        <v>34</v>
      </c>
      <c r="C361" s="7" t="s">
        <v>358</v>
      </c>
      <c r="D361" s="6">
        <v>0.63263888888888886</v>
      </c>
      <c r="E361" s="13">
        <v>15</v>
      </c>
      <c r="F361" s="13">
        <f t="shared" si="97"/>
        <v>427</v>
      </c>
      <c r="G361" s="3">
        <v>45.4</v>
      </c>
      <c r="H361" s="3" t="s">
        <v>365</v>
      </c>
      <c r="I361" s="3">
        <v>31.7</v>
      </c>
      <c r="J361" t="str">
        <f t="shared" si="98"/>
        <v>.</v>
      </c>
      <c r="K361" t="str">
        <f t="shared" si="99"/>
        <v>.</v>
      </c>
      <c r="L361" t="str">
        <f t="shared" si="109"/>
        <v>.</v>
      </c>
      <c r="M361" s="3" t="s">
        <v>4</v>
      </c>
      <c r="N361" t="str">
        <f>IF(B361=B360, N360, IF(M361=".",".",IF(M361&lt;22.5,"N",IF(M361&lt;67.5,"NE",IF(M361&lt;112.5,"E",IF(M361&lt;157.5,"SE",IF(M361&lt;202.5,"S",IF(M361&lt;247.5,"SW",IF(M361&lt;292.5,"W",IF(M361&lt;337.5,"NW","N"))))))))))</f>
        <v>SW</v>
      </c>
      <c r="O361" t="str">
        <f t="shared" si="100"/>
        <v>.</v>
      </c>
      <c r="P361" t="str">
        <f t="shared" si="113"/>
        <v>.</v>
      </c>
      <c r="Q361" s="8" t="str">
        <f t="shared" si="111"/>
        <v>.</v>
      </c>
      <c r="R361" s="8" t="str">
        <f t="shared" si="112"/>
        <v>.</v>
      </c>
      <c r="S361" s="8" t="s">
        <v>4</v>
      </c>
      <c r="T361" s="8" t="s">
        <v>4</v>
      </c>
      <c r="U361" s="8" t="str">
        <f t="shared" si="110"/>
        <v>.</v>
      </c>
      <c r="V361" s="3" t="s">
        <v>4</v>
      </c>
      <c r="W361" s="3">
        <v>5.0999999999999996</v>
      </c>
      <c r="X361" s="3" t="s">
        <v>147</v>
      </c>
      <c r="Y361" s="14">
        <v>0</v>
      </c>
      <c r="Z361" s="14">
        <v>0</v>
      </c>
      <c r="AA361" s="14">
        <v>1</v>
      </c>
      <c r="AB361" s="14" t="str">
        <f t="shared" si="114"/>
        <v>.</v>
      </c>
      <c r="AC361" s="3" t="s">
        <v>287</v>
      </c>
      <c r="AD361" s="9">
        <v>0</v>
      </c>
      <c r="AE361" t="str">
        <f t="shared" si="101"/>
        <v>.</v>
      </c>
      <c r="AF361" t="str">
        <f t="shared" si="102"/>
        <v>.</v>
      </c>
      <c r="AG361" t="str">
        <f t="shared" si="108"/>
        <v>.</v>
      </c>
      <c r="AH361" t="str">
        <f t="shared" si="103"/>
        <v>.</v>
      </c>
      <c r="AI361" t="str">
        <f t="shared" si="104"/>
        <v>.</v>
      </c>
      <c r="AJ361" t="str">
        <f t="shared" si="105"/>
        <v>.</v>
      </c>
      <c r="AK361" t="str">
        <f t="shared" si="106"/>
        <v>.</v>
      </c>
      <c r="AL361" s="3" t="s">
        <v>4</v>
      </c>
      <c r="AM361" s="14" t="str">
        <f t="shared" si="107"/>
        <v>.</v>
      </c>
      <c r="AN361" s="3" t="s">
        <v>4</v>
      </c>
    </row>
    <row r="362" spans="1:40" ht="13.5" thickBot="1" x14ac:dyDescent="0.25">
      <c r="A362" s="5">
        <v>42571</v>
      </c>
      <c r="B362" s="3">
        <v>34</v>
      </c>
      <c r="C362" s="7" t="s">
        <v>358</v>
      </c>
      <c r="D362" s="6">
        <v>0.67569444444444438</v>
      </c>
      <c r="E362" s="13">
        <v>16</v>
      </c>
      <c r="F362" s="13">
        <f t="shared" si="97"/>
        <v>488.99999999999994</v>
      </c>
      <c r="G362" s="3">
        <v>48</v>
      </c>
      <c r="H362" s="3" t="s">
        <v>365</v>
      </c>
      <c r="I362" s="3">
        <v>34.5</v>
      </c>
      <c r="J362" t="str">
        <f t="shared" si="98"/>
        <v>.</v>
      </c>
      <c r="K362" t="str">
        <f t="shared" si="99"/>
        <v>.</v>
      </c>
      <c r="L362" t="str">
        <f t="shared" si="109"/>
        <v>.</v>
      </c>
      <c r="M362" s="3" t="s">
        <v>4</v>
      </c>
      <c r="N362" t="str">
        <f>IF(B362=B361, N361, IF(M362=".",".",IF(M362&lt;22.5,"N",IF(M362&lt;67.5,"NE",IF(M362&lt;112.5,"E",IF(M362&lt;157.5,"SE",IF(M362&lt;202.5,"S",IF(M362&lt;247.5,"SW",IF(M362&lt;292.5,"W",IF(M362&lt;337.5,"NW","N"))))))))))</f>
        <v>SW</v>
      </c>
      <c r="O362" t="str">
        <f t="shared" si="100"/>
        <v>.</v>
      </c>
      <c r="P362" t="str">
        <f t="shared" si="113"/>
        <v>.</v>
      </c>
      <c r="Q362" s="8" t="str">
        <f t="shared" si="111"/>
        <v>.</v>
      </c>
      <c r="R362" s="8" t="str">
        <f t="shared" si="112"/>
        <v>.</v>
      </c>
      <c r="S362" s="8" t="s">
        <v>4</v>
      </c>
      <c r="T362" s="8" t="s">
        <v>4</v>
      </c>
      <c r="U362" s="8" t="str">
        <f t="shared" si="110"/>
        <v>.</v>
      </c>
      <c r="V362" s="3" t="s">
        <v>4</v>
      </c>
      <c r="W362" s="3">
        <v>2</v>
      </c>
      <c r="X362" s="3" t="s">
        <v>147</v>
      </c>
      <c r="Y362" s="14">
        <v>0</v>
      </c>
      <c r="Z362" s="14">
        <v>0</v>
      </c>
      <c r="AA362" s="14">
        <v>1</v>
      </c>
      <c r="AB362" s="14" t="str">
        <f t="shared" si="114"/>
        <v>.</v>
      </c>
      <c r="AC362" s="3" t="s">
        <v>287</v>
      </c>
      <c r="AD362" s="9">
        <v>0</v>
      </c>
      <c r="AE362" t="str">
        <f t="shared" si="101"/>
        <v>.</v>
      </c>
      <c r="AF362" t="str">
        <f t="shared" si="102"/>
        <v>.</v>
      </c>
      <c r="AG362" t="str">
        <f t="shared" si="108"/>
        <v>.</v>
      </c>
      <c r="AH362" t="str">
        <f t="shared" si="103"/>
        <v>.</v>
      </c>
      <c r="AI362" t="str">
        <f t="shared" si="104"/>
        <v>.</v>
      </c>
      <c r="AJ362" t="str">
        <f t="shared" si="105"/>
        <v>.</v>
      </c>
      <c r="AK362" t="str">
        <f t="shared" si="106"/>
        <v>.</v>
      </c>
      <c r="AL362" s="3" t="s">
        <v>4</v>
      </c>
      <c r="AM362" s="14" t="str">
        <f t="shared" si="107"/>
        <v>.</v>
      </c>
      <c r="AN362" s="3" t="s">
        <v>4</v>
      </c>
    </row>
    <row r="363" spans="1:40" ht="13.5" thickBot="1" x14ac:dyDescent="0.25">
      <c r="A363" s="5">
        <v>42571</v>
      </c>
      <c r="B363" s="3">
        <v>34</v>
      </c>
      <c r="C363" s="7" t="s">
        <v>358</v>
      </c>
      <c r="D363" s="6">
        <v>0.71180555555555547</v>
      </c>
      <c r="E363" s="13">
        <v>17</v>
      </c>
      <c r="F363" s="13">
        <f t="shared" si="97"/>
        <v>540.99999999999989</v>
      </c>
      <c r="G363" s="3">
        <v>33.700000000000003</v>
      </c>
      <c r="H363" s="3" t="s">
        <v>365</v>
      </c>
      <c r="I363" s="3">
        <v>30.1</v>
      </c>
      <c r="J363" t="str">
        <f t="shared" si="98"/>
        <v>.</v>
      </c>
      <c r="K363" t="str">
        <f t="shared" si="99"/>
        <v>.</v>
      </c>
      <c r="L363" t="str">
        <f t="shared" si="109"/>
        <v>.</v>
      </c>
      <c r="M363" s="3" t="s">
        <v>4</v>
      </c>
      <c r="N363" t="str">
        <f>IF(B363=B363, N362, IF(M363=".",".",IF(M363&lt;22.5,"N",IF(M363&lt;67.5,"NE",IF(M363&lt;112.5,"E",IF(M363&lt;157.5,"SE",IF(M363&lt;202.5,"S",IF(M363&lt;247.5,"SW",IF(M363&lt;292.5,"W",IF(M363&lt;337.5,"NW","N"))))))))))</f>
        <v>SW</v>
      </c>
      <c r="O363" t="str">
        <f t="shared" si="100"/>
        <v>.</v>
      </c>
      <c r="P363" t="str">
        <f t="shared" si="113"/>
        <v>.</v>
      </c>
      <c r="Q363" s="8" t="str">
        <f t="shared" si="111"/>
        <v>.</v>
      </c>
      <c r="R363" s="8" t="str">
        <f t="shared" si="112"/>
        <v>.</v>
      </c>
      <c r="S363" s="8" t="s">
        <v>4</v>
      </c>
      <c r="T363" s="8" t="s">
        <v>4</v>
      </c>
      <c r="U363" s="8" t="str">
        <f t="shared" si="110"/>
        <v>.</v>
      </c>
      <c r="V363" s="3" t="s">
        <v>4</v>
      </c>
      <c r="W363" s="3">
        <v>2.2999999999999998</v>
      </c>
      <c r="X363" s="3" t="s">
        <v>147</v>
      </c>
      <c r="Y363" s="14">
        <v>0</v>
      </c>
      <c r="Z363" s="14">
        <v>0</v>
      </c>
      <c r="AA363" s="14">
        <v>1</v>
      </c>
      <c r="AB363" s="14" t="str">
        <f t="shared" si="114"/>
        <v>.</v>
      </c>
      <c r="AC363" s="3" t="s">
        <v>287</v>
      </c>
      <c r="AD363" s="9">
        <v>0</v>
      </c>
      <c r="AE363" t="str">
        <f t="shared" si="101"/>
        <v>.</v>
      </c>
      <c r="AF363" t="str">
        <f t="shared" si="102"/>
        <v>.</v>
      </c>
      <c r="AG363" t="str">
        <f t="shared" si="108"/>
        <v>.</v>
      </c>
      <c r="AH363" t="str">
        <f t="shared" si="103"/>
        <v>.</v>
      </c>
      <c r="AI363" t="str">
        <f t="shared" si="104"/>
        <v>.</v>
      </c>
      <c r="AJ363" t="str">
        <f t="shared" si="105"/>
        <v>.</v>
      </c>
      <c r="AK363" t="str">
        <f t="shared" si="106"/>
        <v>.</v>
      </c>
      <c r="AL363" s="3" t="s">
        <v>4</v>
      </c>
      <c r="AM363" s="14" t="str">
        <f t="shared" si="107"/>
        <v>.</v>
      </c>
      <c r="AN363" s="3" t="s">
        <v>4</v>
      </c>
    </row>
    <row r="364" spans="1:40" ht="13.5" thickBot="1" x14ac:dyDescent="0.25">
      <c r="A364" s="5">
        <v>42571</v>
      </c>
      <c r="B364" s="3">
        <v>34</v>
      </c>
      <c r="C364" s="7" t="s">
        <v>358</v>
      </c>
      <c r="D364" s="6">
        <v>0.75277777777777777</v>
      </c>
      <c r="E364" s="13">
        <v>18</v>
      </c>
      <c r="F364" s="13">
        <f t="shared" si="97"/>
        <v>600</v>
      </c>
      <c r="G364" s="3">
        <v>30.5</v>
      </c>
      <c r="H364" s="3" t="s">
        <v>365</v>
      </c>
      <c r="I364" s="3">
        <v>28.2</v>
      </c>
      <c r="J364" t="str">
        <f t="shared" si="98"/>
        <v>.</v>
      </c>
      <c r="K364" t="str">
        <f t="shared" si="99"/>
        <v>.</v>
      </c>
      <c r="L364" t="str">
        <f t="shared" si="109"/>
        <v>.</v>
      </c>
      <c r="M364" s="3" t="s">
        <v>4</v>
      </c>
      <c r="N364" t="str">
        <f>IF(B364=B363, N363, IF(M364=".",".",IF(M364&lt;22.5,"N",IF(M364&lt;67.5,"NE",IF(M364&lt;112.5,"E",IF(M364&lt;157.5,"SE",IF(M364&lt;202.5,"S",IF(M364&lt;247.5,"SW",IF(M364&lt;292.5,"W",IF(M364&lt;337.5,"NW","N"))))))))))</f>
        <v>SW</v>
      </c>
      <c r="O364" t="str">
        <f t="shared" si="100"/>
        <v>.</v>
      </c>
      <c r="P364" t="str">
        <f t="shared" si="113"/>
        <v>.</v>
      </c>
      <c r="Q364" s="8" t="str">
        <f t="shared" si="111"/>
        <v>.</v>
      </c>
      <c r="R364" s="8" t="str">
        <f t="shared" si="112"/>
        <v>.</v>
      </c>
      <c r="S364" s="8" t="s">
        <v>4</v>
      </c>
      <c r="T364" s="8" t="s">
        <v>4</v>
      </c>
      <c r="U364" s="8" t="str">
        <f t="shared" si="110"/>
        <v>.</v>
      </c>
      <c r="V364" s="3" t="s">
        <v>4</v>
      </c>
      <c r="W364" s="3">
        <v>0.6</v>
      </c>
      <c r="X364" s="3" t="s">
        <v>147</v>
      </c>
      <c r="Y364" s="14">
        <v>0</v>
      </c>
      <c r="Z364" s="14">
        <v>0</v>
      </c>
      <c r="AA364" s="14">
        <v>1</v>
      </c>
      <c r="AB364" s="14" t="str">
        <f t="shared" si="114"/>
        <v>.</v>
      </c>
      <c r="AC364" s="3" t="s">
        <v>287</v>
      </c>
      <c r="AD364" s="9">
        <v>0</v>
      </c>
      <c r="AE364" t="str">
        <f t="shared" si="101"/>
        <v>.</v>
      </c>
      <c r="AF364" t="str">
        <f t="shared" si="102"/>
        <v>.</v>
      </c>
      <c r="AG364" t="str">
        <f t="shared" si="108"/>
        <v>.</v>
      </c>
      <c r="AH364" t="str">
        <f t="shared" si="103"/>
        <v>.</v>
      </c>
      <c r="AI364" t="str">
        <f t="shared" si="104"/>
        <v>.</v>
      </c>
      <c r="AJ364" t="str">
        <f t="shared" si="105"/>
        <v>.</v>
      </c>
      <c r="AK364" t="str">
        <f t="shared" si="106"/>
        <v>.</v>
      </c>
      <c r="AL364" s="3" t="s">
        <v>4</v>
      </c>
      <c r="AM364" s="14" t="str">
        <f t="shared" si="107"/>
        <v>.</v>
      </c>
      <c r="AN364" s="3" t="s">
        <v>4</v>
      </c>
    </row>
    <row r="365" spans="1:40" ht="13.5" thickBot="1" x14ac:dyDescent="0.25">
      <c r="A365" s="5">
        <v>42571</v>
      </c>
      <c r="B365" s="3">
        <v>35</v>
      </c>
      <c r="C365" s="7" t="s">
        <v>358</v>
      </c>
      <c r="D365" s="6">
        <v>0.33611111111111108</v>
      </c>
      <c r="E365" s="13">
        <v>8</v>
      </c>
      <c r="F365" s="13">
        <f t="shared" si="97"/>
        <v>0</v>
      </c>
      <c r="G365" s="3">
        <v>27.3</v>
      </c>
      <c r="H365" s="3" t="s">
        <v>366</v>
      </c>
      <c r="I365" s="3">
        <v>23</v>
      </c>
      <c r="J365" t="str">
        <f t="shared" si="98"/>
        <v>.</v>
      </c>
      <c r="K365" t="str">
        <f t="shared" si="99"/>
        <v>.</v>
      </c>
      <c r="L365" t="str">
        <f t="shared" si="109"/>
        <v>.</v>
      </c>
      <c r="M365" s="3">
        <v>318</v>
      </c>
      <c r="N365" t="str">
        <f>IF(B365=B365, N364, IF(M365=".",".",IF(M365&lt;22.5,"N",IF(M365&lt;67.5,"NE",IF(M365&lt;112.5,"E",IF(M365&lt;157.5,"SE",IF(M365&lt;202.5,"S",IF(M365&lt;247.5,"SW",IF(M365&lt;292.5,"W",IF(M365&lt;337.5,"NW","N"))))))))))</f>
        <v>SW</v>
      </c>
      <c r="O365" t="str">
        <f t="shared" si="100"/>
        <v>.</v>
      </c>
      <c r="P365" t="str">
        <f t="shared" si="113"/>
        <v>.</v>
      </c>
      <c r="Q365" s="8">
        <f t="shared" si="111"/>
        <v>0</v>
      </c>
      <c r="R365" s="8">
        <f t="shared" si="112"/>
        <v>0</v>
      </c>
      <c r="S365" s="8">
        <v>1</v>
      </c>
      <c r="T365" s="8" t="s">
        <v>4</v>
      </c>
      <c r="U365" s="8" t="str">
        <f t="shared" si="110"/>
        <v>.</v>
      </c>
      <c r="V365" s="3" t="s">
        <v>128</v>
      </c>
      <c r="W365" s="3">
        <v>3.7</v>
      </c>
      <c r="X365" s="3" t="s">
        <v>4</v>
      </c>
      <c r="Y365" s="14">
        <v>2</v>
      </c>
      <c r="Z365" s="14">
        <v>1</v>
      </c>
      <c r="AA365" s="14">
        <v>0</v>
      </c>
      <c r="AB365" s="14">
        <f t="shared" si="114"/>
        <v>0</v>
      </c>
      <c r="AC365" s="3" t="s">
        <v>288</v>
      </c>
      <c r="AD365" s="9">
        <v>0</v>
      </c>
      <c r="AE365" t="str">
        <f t="shared" si="101"/>
        <v>.</v>
      </c>
      <c r="AF365" t="str">
        <f t="shared" si="102"/>
        <v>.</v>
      </c>
      <c r="AG365" t="str">
        <f t="shared" si="108"/>
        <v>.</v>
      </c>
      <c r="AH365" t="str">
        <f t="shared" si="103"/>
        <v>.</v>
      </c>
      <c r="AI365">
        <f t="shared" si="104"/>
        <v>-68.251321848603524</v>
      </c>
      <c r="AJ365">
        <f t="shared" si="105"/>
        <v>75.800772198694219</v>
      </c>
      <c r="AK365" t="str">
        <f t="shared" si="106"/>
        <v>.</v>
      </c>
      <c r="AL365" s="3">
        <v>102</v>
      </c>
      <c r="AM365" s="14">
        <f t="shared" si="107"/>
        <v>31.089600000000001</v>
      </c>
      <c r="AN365" s="3">
        <v>5.5501470213419681</v>
      </c>
    </row>
    <row r="366" spans="1:40" ht="13.5" thickBot="1" x14ac:dyDescent="0.25">
      <c r="A366" s="5">
        <v>42571</v>
      </c>
      <c r="B366" s="3">
        <v>35</v>
      </c>
      <c r="C366" s="7" t="s">
        <v>358</v>
      </c>
      <c r="D366" s="6">
        <v>0.38472222222222219</v>
      </c>
      <c r="E366" s="13">
        <v>9</v>
      </c>
      <c r="F366" s="13">
        <f t="shared" si="97"/>
        <v>69.999999999999986</v>
      </c>
      <c r="G366" s="3">
        <v>30.4</v>
      </c>
      <c r="H366" s="3" t="s">
        <v>365</v>
      </c>
      <c r="I366" s="3">
        <v>26.1</v>
      </c>
      <c r="J366">
        <f t="shared" si="98"/>
        <v>2.263383186343527</v>
      </c>
      <c r="K366">
        <f t="shared" si="99"/>
        <v>230.31769600164355</v>
      </c>
      <c r="L366">
        <f>K366-MOD(M365+180,360)</f>
        <v>92.317696001643554</v>
      </c>
      <c r="M366" s="3">
        <v>312</v>
      </c>
      <c r="N366" t="str">
        <f>IF(B366=B365, N365, IF(M366=".",".",IF(M366&lt;22.5,"N",IF(M366&lt;67.5,"NE",IF(M366&lt;112.5,"E",IF(M366&lt;157.5,"SE",IF(M366&lt;202.5,"S",IF(M366&lt;247.5,"SW",IF(M366&lt;292.5,"W",IF(M366&lt;337.5,"NW","N"))))))))))</f>
        <v>SW</v>
      </c>
      <c r="O366" t="str">
        <f t="shared" si="100"/>
        <v>SW</v>
      </c>
      <c r="P366">
        <f t="shared" si="113"/>
        <v>6</v>
      </c>
      <c r="Q366" s="8">
        <f t="shared" si="111"/>
        <v>10.77524637870718</v>
      </c>
      <c r="R366" s="8">
        <f t="shared" si="112"/>
        <v>10.77524637870718</v>
      </c>
      <c r="S366" s="8">
        <v>1</v>
      </c>
      <c r="T366" s="8" t="s">
        <v>4</v>
      </c>
      <c r="U366" s="8" t="str">
        <f t="shared" si="110"/>
        <v>.</v>
      </c>
      <c r="V366" s="3" t="s">
        <v>6</v>
      </c>
      <c r="W366" s="3">
        <v>2.4</v>
      </c>
      <c r="X366" s="3" t="s">
        <v>4</v>
      </c>
      <c r="Y366" s="14">
        <v>2</v>
      </c>
      <c r="Z366" s="14">
        <v>1</v>
      </c>
      <c r="AA366" s="14">
        <v>0</v>
      </c>
      <c r="AB366" s="14">
        <f t="shared" si="114"/>
        <v>0</v>
      </c>
      <c r="AC366" s="3" t="s">
        <v>288</v>
      </c>
      <c r="AD366" s="9">
        <v>0</v>
      </c>
      <c r="AE366">
        <f t="shared" si="101"/>
        <v>-6.8803197437318602</v>
      </c>
      <c r="AF366">
        <f t="shared" si="102"/>
        <v>-6.8803197437318602</v>
      </c>
      <c r="AG366">
        <f t="shared" si="108"/>
        <v>1</v>
      </c>
      <c r="AH366">
        <f t="shared" si="103"/>
        <v>10.77524637870718</v>
      </c>
      <c r="AI366">
        <f t="shared" si="104"/>
        <v>-76.543917024171648</v>
      </c>
      <c r="AJ366">
        <f t="shared" si="105"/>
        <v>68.920452454962359</v>
      </c>
      <c r="AK366">
        <f t="shared" si="106"/>
        <v>-8.292595175568124</v>
      </c>
      <c r="AL366" s="3">
        <v>103</v>
      </c>
      <c r="AM366" s="14">
        <f t="shared" si="107"/>
        <v>31.394400000000001</v>
      </c>
      <c r="AN366" s="3">
        <v>5.4454272662223078</v>
      </c>
    </row>
    <row r="367" spans="1:40" ht="13.5" thickBot="1" x14ac:dyDescent="0.25">
      <c r="A367" s="5">
        <v>42571</v>
      </c>
      <c r="B367" s="3">
        <v>35</v>
      </c>
      <c r="C367" s="7" t="s">
        <v>358</v>
      </c>
      <c r="D367" s="6">
        <v>0.42499999999999999</v>
      </c>
      <c r="E367" s="13">
        <v>10</v>
      </c>
      <c r="F367" s="13">
        <f t="shared" si="97"/>
        <v>128.00000000000003</v>
      </c>
      <c r="G367" s="3">
        <v>35.1</v>
      </c>
      <c r="H367" s="3" t="s">
        <v>365</v>
      </c>
      <c r="I367" s="3">
        <v>28</v>
      </c>
      <c r="J367" t="str">
        <f t="shared" si="98"/>
        <v>.</v>
      </c>
      <c r="K367" t="str">
        <f t="shared" si="99"/>
        <v>.</v>
      </c>
      <c r="L367" t="str">
        <f t="shared" si="109"/>
        <v>.</v>
      </c>
      <c r="M367" s="3">
        <v>312</v>
      </c>
      <c r="N367" t="str">
        <f>IF(B367=B367, N366, IF(M367=".",".",IF(M367&lt;22.5,"N",IF(M367&lt;67.5,"NE",IF(M367&lt;112.5,"E",IF(M367&lt;157.5,"SE",IF(M367&lt;202.5,"S",IF(M367&lt;247.5,"SW",IF(M367&lt;292.5,"W",IF(M367&lt;337.5,"NW","N"))))))))))</f>
        <v>SW</v>
      </c>
      <c r="O367" t="str">
        <f t="shared" si="100"/>
        <v>.</v>
      </c>
      <c r="P367" t="str">
        <f t="shared" si="113"/>
        <v>.</v>
      </c>
      <c r="Q367" s="8">
        <f t="shared" si="111"/>
        <v>0</v>
      </c>
      <c r="R367" s="8">
        <f t="shared" si="112"/>
        <v>10.77524637870718</v>
      </c>
      <c r="S367" s="8">
        <v>1</v>
      </c>
      <c r="T367" s="8" t="s">
        <v>4</v>
      </c>
      <c r="U367" s="8" t="str">
        <f t="shared" si="110"/>
        <v>.</v>
      </c>
      <c r="V367" s="3" t="s">
        <v>6</v>
      </c>
      <c r="W367" s="3">
        <v>5.8</v>
      </c>
      <c r="X367" s="3" t="s">
        <v>4</v>
      </c>
      <c r="Y367" s="14">
        <v>2</v>
      </c>
      <c r="Z367" s="14">
        <v>1</v>
      </c>
      <c r="AA367" s="14">
        <v>0</v>
      </c>
      <c r="AB367" s="14">
        <f t="shared" si="114"/>
        <v>0</v>
      </c>
      <c r="AC367" s="3" t="s">
        <v>288</v>
      </c>
      <c r="AD367" s="9">
        <v>0</v>
      </c>
      <c r="AE367">
        <f t="shared" si="101"/>
        <v>0</v>
      </c>
      <c r="AF367">
        <f t="shared" si="102"/>
        <v>0</v>
      </c>
      <c r="AG367">
        <f t="shared" si="108"/>
        <v>1</v>
      </c>
      <c r="AH367">
        <f t="shared" si="103"/>
        <v>0</v>
      </c>
      <c r="AI367">
        <f t="shared" si="104"/>
        <v>-76.543917024171648</v>
      </c>
      <c r="AJ367">
        <f t="shared" si="105"/>
        <v>68.920452454962359</v>
      </c>
      <c r="AK367">
        <f t="shared" si="106"/>
        <v>0</v>
      </c>
      <c r="AL367" s="3">
        <v>103</v>
      </c>
      <c r="AM367" s="14">
        <f t="shared" si="107"/>
        <v>31.394400000000001</v>
      </c>
      <c r="AN367" s="3">
        <v>5.4454272662223078</v>
      </c>
    </row>
    <row r="368" spans="1:40" ht="13.5" thickBot="1" x14ac:dyDescent="0.25">
      <c r="A368" s="5">
        <v>42571</v>
      </c>
      <c r="B368" s="3">
        <v>35</v>
      </c>
      <c r="C368" s="7" t="s">
        <v>358</v>
      </c>
      <c r="D368" s="6">
        <v>0.4694444444444445</v>
      </c>
      <c r="E368" s="13">
        <v>11</v>
      </c>
      <c r="F368" s="13">
        <f t="shared" si="97"/>
        <v>192.00000000000011</v>
      </c>
      <c r="G368" s="3">
        <v>26.7</v>
      </c>
      <c r="H368" s="3" t="s">
        <v>366</v>
      </c>
      <c r="I368" s="3">
        <v>24.3</v>
      </c>
      <c r="J368" t="str">
        <f t="shared" si="98"/>
        <v>.</v>
      </c>
      <c r="K368" t="str">
        <f t="shared" si="99"/>
        <v>.</v>
      </c>
      <c r="L368" t="str">
        <f t="shared" si="109"/>
        <v>.</v>
      </c>
      <c r="M368" s="3">
        <v>312</v>
      </c>
      <c r="N368" t="str">
        <f>IF(B368=B367, N367, IF(M368=".",".",IF(M368&lt;22.5,"N",IF(M368&lt;67.5,"NE",IF(M368&lt;112.5,"E",IF(M368&lt;157.5,"SE",IF(M368&lt;202.5,"S",IF(M368&lt;247.5,"SW",IF(M368&lt;292.5,"W",IF(M368&lt;337.5,"NW","N"))))))))))</f>
        <v>SW</v>
      </c>
      <c r="O368" t="str">
        <f t="shared" si="100"/>
        <v>.</v>
      </c>
      <c r="P368" t="str">
        <f t="shared" si="113"/>
        <v>.</v>
      </c>
      <c r="Q368" s="8">
        <f t="shared" si="111"/>
        <v>0</v>
      </c>
      <c r="R368" s="8">
        <f t="shared" si="112"/>
        <v>10.77524637870718</v>
      </c>
      <c r="S368" s="8">
        <v>1</v>
      </c>
      <c r="T368" s="8" t="s">
        <v>4</v>
      </c>
      <c r="U368" s="8" t="str">
        <f t="shared" si="110"/>
        <v>.</v>
      </c>
      <c r="V368" s="3" t="s">
        <v>6</v>
      </c>
      <c r="W368" s="3">
        <v>3.9</v>
      </c>
      <c r="X368" s="3" t="s">
        <v>4</v>
      </c>
      <c r="Y368" s="14">
        <v>2</v>
      </c>
      <c r="Z368" s="14">
        <v>1</v>
      </c>
      <c r="AA368" s="14">
        <v>0</v>
      </c>
      <c r="AB368" s="14">
        <f t="shared" si="114"/>
        <v>0</v>
      </c>
      <c r="AC368" s="3" t="s">
        <v>288</v>
      </c>
      <c r="AD368" s="9">
        <v>0</v>
      </c>
      <c r="AE368">
        <f t="shared" si="101"/>
        <v>0</v>
      </c>
      <c r="AF368">
        <f t="shared" si="102"/>
        <v>0</v>
      </c>
      <c r="AG368">
        <f t="shared" si="108"/>
        <v>1</v>
      </c>
      <c r="AH368">
        <f t="shared" si="103"/>
        <v>0</v>
      </c>
      <c r="AI368">
        <f t="shared" si="104"/>
        <v>-76.543917024171648</v>
      </c>
      <c r="AJ368">
        <f t="shared" si="105"/>
        <v>68.920452454962359</v>
      </c>
      <c r="AK368">
        <f t="shared" si="106"/>
        <v>0</v>
      </c>
      <c r="AL368" s="3">
        <v>103</v>
      </c>
      <c r="AM368" s="14">
        <f t="shared" si="107"/>
        <v>31.394400000000001</v>
      </c>
      <c r="AN368" s="3">
        <v>5.4454272662223078</v>
      </c>
    </row>
    <row r="369" spans="1:40" ht="13.5" thickBot="1" x14ac:dyDescent="0.25">
      <c r="A369" s="5">
        <v>42571</v>
      </c>
      <c r="B369" s="3">
        <v>35</v>
      </c>
      <c r="C369" s="7" t="s">
        <v>358</v>
      </c>
      <c r="D369" s="6">
        <v>0.50416666666666665</v>
      </c>
      <c r="E369" s="13">
        <v>12</v>
      </c>
      <c r="F369" s="13">
        <f t="shared" si="97"/>
        <v>242</v>
      </c>
      <c r="G369" s="3">
        <v>27.6</v>
      </c>
      <c r="H369" s="3" t="s">
        <v>366</v>
      </c>
      <c r="I369" s="3">
        <v>24.6</v>
      </c>
      <c r="J369" t="str">
        <f t="shared" si="98"/>
        <v>.</v>
      </c>
      <c r="K369" t="str">
        <f t="shared" si="99"/>
        <v>.</v>
      </c>
      <c r="L369" t="str">
        <f t="shared" si="109"/>
        <v>.</v>
      </c>
      <c r="M369" s="3">
        <v>312</v>
      </c>
      <c r="N369" t="str">
        <f>IF(B369=B369, N368, IF(M369=".",".",IF(M369&lt;22.5,"N",IF(M369&lt;67.5,"NE",IF(M369&lt;112.5,"E",IF(M369&lt;157.5,"SE",IF(M369&lt;202.5,"S",IF(M369&lt;247.5,"SW",IF(M369&lt;292.5,"W",IF(M369&lt;337.5,"NW","N"))))))))))</f>
        <v>SW</v>
      </c>
      <c r="O369" t="str">
        <f t="shared" si="100"/>
        <v>.</v>
      </c>
      <c r="P369" t="str">
        <f t="shared" si="113"/>
        <v>.</v>
      </c>
      <c r="Q369" s="8">
        <f t="shared" si="111"/>
        <v>0</v>
      </c>
      <c r="R369" s="8">
        <f t="shared" si="112"/>
        <v>10.77524637870718</v>
      </c>
      <c r="S369" s="8">
        <v>1</v>
      </c>
      <c r="T369" s="8" t="s">
        <v>4</v>
      </c>
      <c r="U369" s="8" t="str">
        <f t="shared" si="110"/>
        <v>.</v>
      </c>
      <c r="V369" s="3" t="s">
        <v>6</v>
      </c>
      <c r="W369" s="3">
        <v>4.5999999999999996</v>
      </c>
      <c r="X369" s="3" t="s">
        <v>10</v>
      </c>
      <c r="Y369" s="14">
        <v>0</v>
      </c>
      <c r="Z369" s="14">
        <v>0</v>
      </c>
      <c r="AA369" s="14">
        <v>1</v>
      </c>
      <c r="AB369" s="14">
        <f t="shared" si="114"/>
        <v>1</v>
      </c>
      <c r="AC369" s="3" t="s">
        <v>288</v>
      </c>
      <c r="AD369" s="9">
        <v>0</v>
      </c>
      <c r="AE369">
        <f t="shared" si="101"/>
        <v>0</v>
      </c>
      <c r="AF369">
        <f t="shared" si="102"/>
        <v>0</v>
      </c>
      <c r="AG369">
        <f t="shared" si="108"/>
        <v>1</v>
      </c>
      <c r="AH369">
        <f t="shared" si="103"/>
        <v>0</v>
      </c>
      <c r="AI369">
        <f t="shared" si="104"/>
        <v>-76.543917024171648</v>
      </c>
      <c r="AJ369">
        <f t="shared" si="105"/>
        <v>68.920452454962359</v>
      </c>
      <c r="AK369">
        <f t="shared" si="106"/>
        <v>0</v>
      </c>
      <c r="AL369" s="3">
        <v>103</v>
      </c>
      <c r="AM369" s="14">
        <f t="shared" si="107"/>
        <v>31.394400000000001</v>
      </c>
      <c r="AN369" s="3">
        <v>5.4454272662223078</v>
      </c>
    </row>
    <row r="370" spans="1:40" ht="13.5" thickBot="1" x14ac:dyDescent="0.25">
      <c r="A370" s="5">
        <v>42571</v>
      </c>
      <c r="B370" s="3">
        <v>35</v>
      </c>
      <c r="C370" s="7" t="s">
        <v>358</v>
      </c>
      <c r="D370" s="6">
        <v>0.54791666666666672</v>
      </c>
      <c r="E370" s="13">
        <v>13</v>
      </c>
      <c r="F370" s="13">
        <f t="shared" si="97"/>
        <v>305.00000000000011</v>
      </c>
      <c r="G370" s="3">
        <v>44.2</v>
      </c>
      <c r="H370" s="3" t="s">
        <v>365</v>
      </c>
      <c r="I370" s="3">
        <v>30.6</v>
      </c>
      <c r="J370" t="str">
        <f t="shared" si="98"/>
        <v>.</v>
      </c>
      <c r="K370" t="str">
        <f t="shared" si="99"/>
        <v>.</v>
      </c>
      <c r="L370" t="str">
        <f t="shared" si="109"/>
        <v>.</v>
      </c>
      <c r="M370" s="3">
        <v>312</v>
      </c>
      <c r="N370" t="str">
        <f>IF(B370=B369, N369, IF(M370=".",".",IF(M370&lt;22.5,"N",IF(M370&lt;67.5,"NE",IF(M370&lt;112.5,"E",IF(M370&lt;157.5,"SE",IF(M370&lt;202.5,"S",IF(M370&lt;247.5,"SW",IF(M370&lt;292.5,"W",IF(M370&lt;337.5,"NW","N"))))))))))</f>
        <v>SW</v>
      </c>
      <c r="O370" t="str">
        <f t="shared" si="100"/>
        <v>.</v>
      </c>
      <c r="P370" t="str">
        <f t="shared" si="113"/>
        <v>.</v>
      </c>
      <c r="Q370" s="8">
        <f t="shared" si="111"/>
        <v>0</v>
      </c>
      <c r="R370" s="8">
        <f t="shared" si="112"/>
        <v>10.77524637870718</v>
      </c>
      <c r="S370" s="8">
        <v>1</v>
      </c>
      <c r="T370" s="8" t="s">
        <v>4</v>
      </c>
      <c r="U370" s="8" t="str">
        <f t="shared" si="110"/>
        <v>.</v>
      </c>
      <c r="V370" s="3" t="s">
        <v>6</v>
      </c>
      <c r="W370" s="3">
        <v>1</v>
      </c>
      <c r="X370" s="3" t="s">
        <v>4</v>
      </c>
      <c r="Y370" s="14">
        <v>0</v>
      </c>
      <c r="Z370" s="14">
        <v>0</v>
      </c>
      <c r="AA370" s="14">
        <v>1</v>
      </c>
      <c r="AB370" s="14" t="str">
        <f t="shared" si="114"/>
        <v>.</v>
      </c>
      <c r="AC370" s="3" t="s">
        <v>288</v>
      </c>
      <c r="AD370" s="9">
        <v>0</v>
      </c>
      <c r="AE370">
        <f t="shared" si="101"/>
        <v>0</v>
      </c>
      <c r="AF370">
        <f t="shared" si="102"/>
        <v>0</v>
      </c>
      <c r="AG370">
        <f t="shared" si="108"/>
        <v>1</v>
      </c>
      <c r="AH370">
        <f t="shared" si="103"/>
        <v>0</v>
      </c>
      <c r="AI370">
        <f t="shared" si="104"/>
        <v>-76.543917024171648</v>
      </c>
      <c r="AJ370">
        <f t="shared" si="105"/>
        <v>68.920452454962359</v>
      </c>
      <c r="AK370">
        <f t="shared" si="106"/>
        <v>0</v>
      </c>
      <c r="AL370" s="3">
        <v>103</v>
      </c>
      <c r="AM370" s="14">
        <f t="shared" si="107"/>
        <v>31.394400000000001</v>
      </c>
      <c r="AN370" s="3">
        <v>5.4454272662223078</v>
      </c>
    </row>
    <row r="371" spans="1:40" ht="13.5" thickBot="1" x14ac:dyDescent="0.25">
      <c r="A371" s="5">
        <v>42571</v>
      </c>
      <c r="B371" s="3">
        <v>35</v>
      </c>
      <c r="C371" s="7" t="s">
        <v>358</v>
      </c>
      <c r="D371" s="6">
        <v>0.59652777777777777</v>
      </c>
      <c r="E371" s="13">
        <v>14</v>
      </c>
      <c r="F371" s="13">
        <f t="shared" si="97"/>
        <v>375</v>
      </c>
      <c r="G371" s="3">
        <v>43.8</v>
      </c>
      <c r="H371" s="3" t="s">
        <v>365</v>
      </c>
      <c r="I371" s="3">
        <v>30.7</v>
      </c>
      <c r="J371" t="str">
        <f t="shared" si="98"/>
        <v>.</v>
      </c>
      <c r="K371" t="str">
        <f t="shared" si="99"/>
        <v>.</v>
      </c>
      <c r="L371" t="str">
        <f t="shared" si="109"/>
        <v>.</v>
      </c>
      <c r="M371" s="3">
        <v>312</v>
      </c>
      <c r="N371" t="str">
        <f>IF(B371=B371, N370, IF(M371=".",".",IF(M371&lt;22.5,"N",IF(M371&lt;67.5,"NE",IF(M371&lt;112.5,"E",IF(M371&lt;157.5,"SE",IF(M371&lt;202.5,"S",IF(M371&lt;247.5,"SW",IF(M371&lt;292.5,"W",IF(M371&lt;337.5,"NW","N"))))))))))</f>
        <v>SW</v>
      </c>
      <c r="O371" t="str">
        <f t="shared" si="100"/>
        <v>.</v>
      </c>
      <c r="P371" t="str">
        <f t="shared" si="113"/>
        <v>.</v>
      </c>
      <c r="Q371" s="8">
        <f t="shared" si="111"/>
        <v>0</v>
      </c>
      <c r="R371" s="8">
        <f t="shared" si="112"/>
        <v>10.77524637870718</v>
      </c>
      <c r="S371" s="8">
        <v>1</v>
      </c>
      <c r="T371" s="8">
        <f>SQRT((AJ371-AJ365)^2+(AI371-AI365)^2)</f>
        <v>10.77524637870718</v>
      </c>
      <c r="U371" s="8">
        <f t="shared" si="110"/>
        <v>1</v>
      </c>
      <c r="V371" s="3" t="s">
        <v>6</v>
      </c>
      <c r="W371" s="3">
        <v>4.3</v>
      </c>
      <c r="X371" s="3" t="s">
        <v>4</v>
      </c>
      <c r="Y371" s="14">
        <v>0</v>
      </c>
      <c r="Z371" s="14">
        <v>0</v>
      </c>
      <c r="AA371" s="14">
        <v>1</v>
      </c>
      <c r="AB371" s="14" t="str">
        <f t="shared" si="114"/>
        <v>.</v>
      </c>
      <c r="AC371" s="3" t="s">
        <v>288</v>
      </c>
      <c r="AD371" s="9">
        <v>0</v>
      </c>
      <c r="AE371">
        <f t="shared" si="101"/>
        <v>0</v>
      </c>
      <c r="AF371">
        <f t="shared" si="102"/>
        <v>0</v>
      </c>
      <c r="AG371">
        <f t="shared" si="108"/>
        <v>1</v>
      </c>
      <c r="AH371">
        <f t="shared" si="103"/>
        <v>0</v>
      </c>
      <c r="AI371">
        <f t="shared" si="104"/>
        <v>-76.543917024171648</v>
      </c>
      <c r="AJ371">
        <f t="shared" si="105"/>
        <v>68.920452454962359</v>
      </c>
      <c r="AK371">
        <f t="shared" si="106"/>
        <v>0</v>
      </c>
      <c r="AL371" s="3">
        <v>103</v>
      </c>
      <c r="AM371" s="14">
        <f t="shared" si="107"/>
        <v>31.394400000000001</v>
      </c>
      <c r="AN371" s="3">
        <v>5.4454272662223078</v>
      </c>
    </row>
    <row r="372" spans="1:40" ht="13.5" thickBot="1" x14ac:dyDescent="0.25">
      <c r="A372" s="5">
        <v>42571</v>
      </c>
      <c r="B372" s="3">
        <v>35</v>
      </c>
      <c r="C372" s="7" t="s">
        <v>358</v>
      </c>
      <c r="D372" s="6">
        <v>0.63263888888888886</v>
      </c>
      <c r="E372" s="13">
        <v>15</v>
      </c>
      <c r="F372" s="13">
        <f t="shared" si="97"/>
        <v>427</v>
      </c>
      <c r="G372" s="3">
        <v>45.4</v>
      </c>
      <c r="H372" s="3" t="s">
        <v>365</v>
      </c>
      <c r="I372" s="3">
        <v>31.7</v>
      </c>
      <c r="J372" t="str">
        <f t="shared" si="98"/>
        <v>.</v>
      </c>
      <c r="K372" t="str">
        <f t="shared" si="99"/>
        <v>.</v>
      </c>
      <c r="L372" t="str">
        <f t="shared" si="109"/>
        <v>.</v>
      </c>
      <c r="M372" s="3" t="s">
        <v>4</v>
      </c>
      <c r="N372" t="str">
        <f>IF(B372=B371, N371, IF(M372=".",".",IF(M372&lt;22.5,"N",IF(M372&lt;67.5,"NE",IF(M372&lt;112.5,"E",IF(M372&lt;157.5,"SE",IF(M372&lt;202.5,"S",IF(M372&lt;247.5,"SW",IF(M372&lt;292.5,"W",IF(M372&lt;337.5,"NW","N"))))))))))</f>
        <v>SW</v>
      </c>
      <c r="O372" t="str">
        <f t="shared" si="100"/>
        <v>.</v>
      </c>
      <c r="P372" t="str">
        <f t="shared" si="113"/>
        <v>.</v>
      </c>
      <c r="Q372" s="8" t="str">
        <f t="shared" si="111"/>
        <v>.</v>
      </c>
      <c r="R372" s="8" t="str">
        <f t="shared" si="112"/>
        <v>.</v>
      </c>
      <c r="S372" s="8" t="s">
        <v>4</v>
      </c>
      <c r="T372" s="8" t="s">
        <v>4</v>
      </c>
      <c r="U372" s="8" t="str">
        <f t="shared" si="110"/>
        <v>.</v>
      </c>
      <c r="V372" s="3" t="s">
        <v>4</v>
      </c>
      <c r="W372" s="3">
        <v>5.0999999999999996</v>
      </c>
      <c r="X372" s="3" t="s">
        <v>147</v>
      </c>
      <c r="Y372" s="14">
        <v>0</v>
      </c>
      <c r="Z372" s="14">
        <v>0</v>
      </c>
      <c r="AA372" s="14">
        <v>1</v>
      </c>
      <c r="AB372" s="14" t="str">
        <f t="shared" si="114"/>
        <v>.</v>
      </c>
      <c r="AC372" s="3" t="s">
        <v>288</v>
      </c>
      <c r="AD372" s="9">
        <v>0</v>
      </c>
      <c r="AE372" t="str">
        <f t="shared" si="101"/>
        <v>.</v>
      </c>
      <c r="AF372" t="str">
        <f t="shared" si="102"/>
        <v>.</v>
      </c>
      <c r="AG372" t="str">
        <f t="shared" si="108"/>
        <v>.</v>
      </c>
      <c r="AH372" t="str">
        <f t="shared" si="103"/>
        <v>.</v>
      </c>
      <c r="AI372" t="str">
        <f t="shared" si="104"/>
        <v>.</v>
      </c>
      <c r="AJ372" t="str">
        <f t="shared" si="105"/>
        <v>.</v>
      </c>
      <c r="AK372" t="str">
        <f t="shared" si="106"/>
        <v>.</v>
      </c>
      <c r="AL372" s="3" t="s">
        <v>4</v>
      </c>
      <c r="AM372" s="14" t="str">
        <f t="shared" si="107"/>
        <v>.</v>
      </c>
      <c r="AN372" s="3" t="s">
        <v>4</v>
      </c>
    </row>
    <row r="373" spans="1:40" ht="13.5" thickBot="1" x14ac:dyDescent="0.25">
      <c r="A373" s="5">
        <v>42571</v>
      </c>
      <c r="B373" s="3">
        <v>35</v>
      </c>
      <c r="C373" s="7" t="s">
        <v>358</v>
      </c>
      <c r="D373" s="6">
        <v>0.67569444444444438</v>
      </c>
      <c r="E373" s="13">
        <v>16</v>
      </c>
      <c r="F373" s="13">
        <f t="shared" si="97"/>
        <v>488.99999999999994</v>
      </c>
      <c r="G373" s="3">
        <v>48</v>
      </c>
      <c r="H373" s="3" t="s">
        <v>365</v>
      </c>
      <c r="I373" s="3">
        <v>34.5</v>
      </c>
      <c r="J373" t="str">
        <f t="shared" si="98"/>
        <v>.</v>
      </c>
      <c r="K373" t="str">
        <f t="shared" si="99"/>
        <v>.</v>
      </c>
      <c r="L373" t="str">
        <f t="shared" si="109"/>
        <v>.</v>
      </c>
      <c r="M373" s="3" t="s">
        <v>4</v>
      </c>
      <c r="N373" t="str">
        <f>IF(B373=B373, N372, IF(M373=".",".",IF(M373&lt;22.5,"N",IF(M373&lt;67.5,"NE",IF(M373&lt;112.5,"E",IF(M373&lt;157.5,"SE",IF(M373&lt;202.5,"S",IF(M373&lt;247.5,"SW",IF(M373&lt;292.5,"W",IF(M373&lt;337.5,"NW","N"))))))))))</f>
        <v>SW</v>
      </c>
      <c r="O373" t="str">
        <f t="shared" si="100"/>
        <v>.</v>
      </c>
      <c r="P373" t="str">
        <f t="shared" si="113"/>
        <v>.</v>
      </c>
      <c r="Q373" s="8" t="str">
        <f t="shared" si="111"/>
        <v>.</v>
      </c>
      <c r="R373" s="8" t="str">
        <f t="shared" si="112"/>
        <v>.</v>
      </c>
      <c r="S373" s="8" t="s">
        <v>4</v>
      </c>
      <c r="T373" s="8" t="s">
        <v>4</v>
      </c>
      <c r="U373" s="8" t="str">
        <f t="shared" si="110"/>
        <v>.</v>
      </c>
      <c r="V373" s="3" t="s">
        <v>4</v>
      </c>
      <c r="W373" s="3">
        <v>2</v>
      </c>
      <c r="X373" s="3" t="s">
        <v>147</v>
      </c>
      <c r="Y373" s="14">
        <v>0</v>
      </c>
      <c r="Z373" s="14">
        <v>0</v>
      </c>
      <c r="AA373" s="14">
        <v>1</v>
      </c>
      <c r="AB373" s="14" t="str">
        <f t="shared" si="114"/>
        <v>.</v>
      </c>
      <c r="AC373" s="3" t="s">
        <v>288</v>
      </c>
      <c r="AD373" s="9">
        <v>0</v>
      </c>
      <c r="AE373" t="str">
        <f t="shared" si="101"/>
        <v>.</v>
      </c>
      <c r="AF373" t="str">
        <f t="shared" si="102"/>
        <v>.</v>
      </c>
      <c r="AG373" t="str">
        <f t="shared" si="108"/>
        <v>.</v>
      </c>
      <c r="AH373" t="str">
        <f t="shared" si="103"/>
        <v>.</v>
      </c>
      <c r="AI373" t="str">
        <f t="shared" si="104"/>
        <v>.</v>
      </c>
      <c r="AJ373" t="str">
        <f t="shared" si="105"/>
        <v>.</v>
      </c>
      <c r="AK373" t="str">
        <f t="shared" si="106"/>
        <v>.</v>
      </c>
      <c r="AL373" s="3" t="s">
        <v>4</v>
      </c>
      <c r="AM373" s="14" t="str">
        <f t="shared" si="107"/>
        <v>.</v>
      </c>
      <c r="AN373" s="3" t="s">
        <v>4</v>
      </c>
    </row>
    <row r="374" spans="1:40" ht="13.5" thickBot="1" x14ac:dyDescent="0.25">
      <c r="A374" s="5">
        <v>42571</v>
      </c>
      <c r="B374" s="3">
        <v>35</v>
      </c>
      <c r="C374" s="7" t="s">
        <v>358</v>
      </c>
      <c r="D374" s="6">
        <v>0.71180555555555547</v>
      </c>
      <c r="E374" s="13">
        <v>17</v>
      </c>
      <c r="F374" s="13">
        <f t="shared" si="97"/>
        <v>540.99999999999989</v>
      </c>
      <c r="G374" s="3">
        <v>33.700000000000003</v>
      </c>
      <c r="H374" s="3" t="s">
        <v>365</v>
      </c>
      <c r="I374" s="3">
        <v>30.1</v>
      </c>
      <c r="J374" t="str">
        <f t="shared" si="98"/>
        <v>.</v>
      </c>
      <c r="K374" t="str">
        <f t="shared" si="99"/>
        <v>.</v>
      </c>
      <c r="L374" t="str">
        <f t="shared" si="109"/>
        <v>.</v>
      </c>
      <c r="M374" s="3" t="s">
        <v>4</v>
      </c>
      <c r="N374" t="str">
        <f>IF(B374=B373, N373, IF(M374=".",".",IF(M374&lt;22.5,"N",IF(M374&lt;67.5,"NE",IF(M374&lt;112.5,"E",IF(M374&lt;157.5,"SE",IF(M374&lt;202.5,"S",IF(M374&lt;247.5,"SW",IF(M374&lt;292.5,"W",IF(M374&lt;337.5,"NW","N"))))))))))</f>
        <v>SW</v>
      </c>
      <c r="O374" t="str">
        <f t="shared" si="100"/>
        <v>.</v>
      </c>
      <c r="P374" t="str">
        <f t="shared" si="113"/>
        <v>.</v>
      </c>
      <c r="Q374" s="8" t="str">
        <f t="shared" si="111"/>
        <v>.</v>
      </c>
      <c r="R374" s="8" t="str">
        <f t="shared" si="112"/>
        <v>.</v>
      </c>
      <c r="S374" s="8" t="s">
        <v>4</v>
      </c>
      <c r="T374" s="8" t="s">
        <v>4</v>
      </c>
      <c r="U374" s="8" t="str">
        <f t="shared" si="110"/>
        <v>.</v>
      </c>
      <c r="V374" s="3" t="s">
        <v>4</v>
      </c>
      <c r="W374" s="3">
        <v>2.2999999999999998</v>
      </c>
      <c r="X374" s="3" t="s">
        <v>147</v>
      </c>
      <c r="Y374" s="14">
        <v>0</v>
      </c>
      <c r="Z374" s="14">
        <v>0</v>
      </c>
      <c r="AA374" s="14">
        <v>1</v>
      </c>
      <c r="AB374" s="14" t="str">
        <f t="shared" si="114"/>
        <v>.</v>
      </c>
      <c r="AC374" s="3" t="s">
        <v>288</v>
      </c>
      <c r="AD374" s="9">
        <v>0</v>
      </c>
      <c r="AE374" t="str">
        <f t="shared" si="101"/>
        <v>.</v>
      </c>
      <c r="AF374" t="str">
        <f t="shared" si="102"/>
        <v>.</v>
      </c>
      <c r="AG374" t="str">
        <f t="shared" si="108"/>
        <v>.</v>
      </c>
      <c r="AH374" t="str">
        <f t="shared" si="103"/>
        <v>.</v>
      </c>
      <c r="AI374" t="str">
        <f t="shared" si="104"/>
        <v>.</v>
      </c>
      <c r="AJ374" t="str">
        <f t="shared" si="105"/>
        <v>.</v>
      </c>
      <c r="AK374" t="str">
        <f t="shared" si="106"/>
        <v>.</v>
      </c>
      <c r="AL374" s="3" t="s">
        <v>4</v>
      </c>
      <c r="AM374" s="14" t="str">
        <f t="shared" si="107"/>
        <v>.</v>
      </c>
      <c r="AN374" s="3" t="s">
        <v>4</v>
      </c>
    </row>
    <row r="375" spans="1:40" ht="13.5" thickBot="1" x14ac:dyDescent="0.25">
      <c r="A375" s="5">
        <v>42571</v>
      </c>
      <c r="B375" s="3">
        <v>35</v>
      </c>
      <c r="C375" s="7" t="s">
        <v>358</v>
      </c>
      <c r="D375" s="6">
        <v>0.75277777777777777</v>
      </c>
      <c r="E375" s="13">
        <v>18</v>
      </c>
      <c r="F375" s="13">
        <f t="shared" si="97"/>
        <v>600</v>
      </c>
      <c r="G375" s="3">
        <v>30.5</v>
      </c>
      <c r="H375" s="3" t="s">
        <v>365</v>
      </c>
      <c r="I375" s="3">
        <v>28.2</v>
      </c>
      <c r="J375" t="str">
        <f t="shared" si="98"/>
        <v>.</v>
      </c>
      <c r="K375" t="str">
        <f t="shared" si="99"/>
        <v>.</v>
      </c>
      <c r="L375" t="str">
        <f t="shared" si="109"/>
        <v>.</v>
      </c>
      <c r="M375" s="3" t="s">
        <v>4</v>
      </c>
      <c r="N375" t="str">
        <f>IF(B375=B375, N374, IF(M375=".",".",IF(M375&lt;22.5,"N",IF(M375&lt;67.5,"NE",IF(M375&lt;112.5,"E",IF(M375&lt;157.5,"SE",IF(M375&lt;202.5,"S",IF(M375&lt;247.5,"SW",IF(M375&lt;292.5,"W",IF(M375&lt;337.5,"NW","N"))))))))))</f>
        <v>SW</v>
      </c>
      <c r="O375" t="str">
        <f t="shared" si="100"/>
        <v>.</v>
      </c>
      <c r="P375" t="str">
        <f t="shared" si="113"/>
        <v>.</v>
      </c>
      <c r="Q375" s="8" t="str">
        <f t="shared" si="111"/>
        <v>.</v>
      </c>
      <c r="R375" s="8" t="str">
        <f t="shared" si="112"/>
        <v>.</v>
      </c>
      <c r="S375" s="8" t="s">
        <v>4</v>
      </c>
      <c r="T375" s="8" t="s">
        <v>4</v>
      </c>
      <c r="U375" s="8" t="str">
        <f t="shared" si="110"/>
        <v>.</v>
      </c>
      <c r="V375" s="3" t="s">
        <v>4</v>
      </c>
      <c r="W375" s="3">
        <v>0.6</v>
      </c>
      <c r="X375" s="3" t="s">
        <v>147</v>
      </c>
      <c r="Y375" s="14">
        <v>0</v>
      </c>
      <c r="Z375" s="14">
        <v>0</v>
      </c>
      <c r="AA375" s="14">
        <v>1</v>
      </c>
      <c r="AB375" s="14" t="str">
        <f t="shared" si="114"/>
        <v>.</v>
      </c>
      <c r="AC375" s="3" t="s">
        <v>288</v>
      </c>
      <c r="AD375" s="9">
        <v>0</v>
      </c>
      <c r="AE375" t="str">
        <f t="shared" si="101"/>
        <v>.</v>
      </c>
      <c r="AF375" t="str">
        <f t="shared" si="102"/>
        <v>.</v>
      </c>
      <c r="AG375" t="str">
        <f t="shared" si="108"/>
        <v>.</v>
      </c>
      <c r="AH375" t="str">
        <f t="shared" si="103"/>
        <v>.</v>
      </c>
      <c r="AI375" t="str">
        <f t="shared" si="104"/>
        <v>.</v>
      </c>
      <c r="AJ375" t="str">
        <f t="shared" si="105"/>
        <v>.</v>
      </c>
      <c r="AK375" t="str">
        <f t="shared" si="106"/>
        <v>.</v>
      </c>
      <c r="AL375" s="3" t="s">
        <v>4</v>
      </c>
      <c r="AM375" s="14" t="str">
        <f t="shared" si="107"/>
        <v>.</v>
      </c>
      <c r="AN375" s="3" t="s">
        <v>4</v>
      </c>
    </row>
    <row r="376" spans="1:40" ht="13.5" thickBot="1" x14ac:dyDescent="0.25">
      <c r="A376" s="5">
        <v>42571</v>
      </c>
      <c r="B376" s="3">
        <v>36</v>
      </c>
      <c r="C376" s="7" t="s">
        <v>359</v>
      </c>
      <c r="D376" s="6">
        <v>0.33194444444444443</v>
      </c>
      <c r="E376" s="13">
        <v>8</v>
      </c>
      <c r="F376" s="13">
        <f t="shared" si="97"/>
        <v>0</v>
      </c>
      <c r="G376" s="3" t="s">
        <v>4</v>
      </c>
      <c r="H376" s="3" t="s">
        <v>4</v>
      </c>
      <c r="I376" s="3">
        <v>24</v>
      </c>
      <c r="J376" t="str">
        <f t="shared" si="98"/>
        <v>.</v>
      </c>
      <c r="K376" t="str">
        <f t="shared" si="99"/>
        <v>.</v>
      </c>
      <c r="L376" t="str">
        <f t="shared" si="109"/>
        <v>.</v>
      </c>
      <c r="M376" s="3">
        <v>135</v>
      </c>
      <c r="N376" t="str">
        <f>IF(B376=B375, N375, IF(M376=".",".",IF(M376&lt;22.5,"N",IF(M376&lt;67.5,"NE",IF(M376&lt;112.5,"E",IF(M376&lt;157.5,"SE",IF(M376&lt;202.5,"S",IF(M376&lt;247.5,"SW",IF(M376&lt;292.5,"W",IF(M376&lt;337.5,"NW","N"))))))))))</f>
        <v>SE</v>
      </c>
      <c r="O376" t="str">
        <f t="shared" si="100"/>
        <v>.</v>
      </c>
      <c r="P376" t="str">
        <f t="shared" si="113"/>
        <v>.</v>
      </c>
      <c r="Q376" s="8">
        <f t="shared" si="111"/>
        <v>0</v>
      </c>
      <c r="R376" s="8">
        <f t="shared" si="112"/>
        <v>0</v>
      </c>
      <c r="S376" s="8">
        <v>0</v>
      </c>
      <c r="T376" s="8" t="s">
        <v>4</v>
      </c>
      <c r="U376" s="8" t="str">
        <f t="shared" si="110"/>
        <v>.</v>
      </c>
      <c r="V376" s="3" t="s">
        <v>7</v>
      </c>
      <c r="W376" s="3">
        <v>0.2</v>
      </c>
      <c r="X376" s="3" t="s">
        <v>4</v>
      </c>
      <c r="Y376" s="14">
        <v>2</v>
      </c>
      <c r="Z376" s="14">
        <v>1</v>
      </c>
      <c r="AA376" s="14">
        <v>0</v>
      </c>
      <c r="AB376" s="14">
        <f t="shared" si="114"/>
        <v>0</v>
      </c>
      <c r="AC376" s="3" t="s">
        <v>289</v>
      </c>
      <c r="AD376" s="9">
        <v>1</v>
      </c>
      <c r="AE376" t="str">
        <f t="shared" si="101"/>
        <v>.</v>
      </c>
      <c r="AF376" t="str">
        <f t="shared" si="102"/>
        <v>.</v>
      </c>
      <c r="AG376" t="str">
        <f t="shared" si="108"/>
        <v>.</v>
      </c>
      <c r="AH376" t="str">
        <f t="shared" si="103"/>
        <v>.</v>
      </c>
      <c r="AI376">
        <f t="shared" si="104"/>
        <v>70.710678118654755</v>
      </c>
      <c r="AJ376">
        <f t="shared" si="105"/>
        <v>-70.710678118654741</v>
      </c>
      <c r="AK376" t="str">
        <f t="shared" si="106"/>
        <v>.</v>
      </c>
      <c r="AL376" s="3">
        <v>100</v>
      </c>
      <c r="AM376" s="14">
        <f t="shared" si="107"/>
        <v>30.48</v>
      </c>
      <c r="AN376" s="3">
        <v>2.3561944901923448</v>
      </c>
    </row>
    <row r="377" spans="1:40" ht="13.5" thickBot="1" x14ac:dyDescent="0.25">
      <c r="A377" s="5">
        <v>42571</v>
      </c>
      <c r="B377" s="3">
        <v>36</v>
      </c>
      <c r="C377" s="7" t="s">
        <v>359</v>
      </c>
      <c r="D377" s="6">
        <v>0.37777777777777777</v>
      </c>
      <c r="E377" s="13">
        <v>9</v>
      </c>
      <c r="F377" s="13">
        <f t="shared" si="97"/>
        <v>66</v>
      </c>
      <c r="G377" s="3" t="s">
        <v>4</v>
      </c>
      <c r="H377" s="3" t="s">
        <v>4</v>
      </c>
      <c r="I377" s="3">
        <v>27.6</v>
      </c>
      <c r="J377" t="str">
        <f t="shared" si="98"/>
        <v>.</v>
      </c>
      <c r="K377" t="str">
        <f t="shared" si="99"/>
        <v>.</v>
      </c>
      <c r="L377" t="str">
        <f t="shared" si="109"/>
        <v>.</v>
      </c>
      <c r="M377" s="3">
        <v>135</v>
      </c>
      <c r="N377" t="str">
        <f>IF(B377=B376, N376, IF(M377=".",".",IF(M377&lt;22.5,"N",IF(M377&lt;67.5,"NE",IF(M377&lt;112.5,"E",IF(M377&lt;157.5,"SE",IF(M377&lt;202.5,"S",IF(M377&lt;247.5,"SW",IF(M377&lt;292.5,"W",IF(M377&lt;337.5,"NW","N"))))))))))</f>
        <v>SE</v>
      </c>
      <c r="O377" t="str">
        <f t="shared" si="100"/>
        <v>.</v>
      </c>
      <c r="P377" t="str">
        <f t="shared" si="113"/>
        <v>.</v>
      </c>
      <c r="Q377" s="8">
        <f t="shared" si="111"/>
        <v>0</v>
      </c>
      <c r="R377" s="8">
        <f t="shared" si="112"/>
        <v>0</v>
      </c>
      <c r="S377" s="8">
        <v>0</v>
      </c>
      <c r="T377" s="8" t="s">
        <v>4</v>
      </c>
      <c r="U377" s="8" t="str">
        <f t="shared" si="110"/>
        <v>.</v>
      </c>
      <c r="V377" s="3" t="s">
        <v>7</v>
      </c>
      <c r="W377" s="3">
        <v>0</v>
      </c>
      <c r="X377" s="3" t="s">
        <v>131</v>
      </c>
      <c r="Y377" s="14">
        <v>2</v>
      </c>
      <c r="Z377" s="14">
        <v>1</v>
      </c>
      <c r="AA377" s="14">
        <v>0</v>
      </c>
      <c r="AB377" s="14">
        <f t="shared" si="114"/>
        <v>0</v>
      </c>
      <c r="AC377" s="3" t="s">
        <v>289</v>
      </c>
      <c r="AD377" s="9">
        <v>1</v>
      </c>
      <c r="AE377">
        <f t="shared" si="101"/>
        <v>0</v>
      </c>
      <c r="AF377">
        <f t="shared" si="102"/>
        <v>0</v>
      </c>
      <c r="AG377">
        <f t="shared" si="108"/>
        <v>1</v>
      </c>
      <c r="AH377">
        <f t="shared" si="103"/>
        <v>0</v>
      </c>
      <c r="AI377">
        <f t="shared" si="104"/>
        <v>70.710678118654755</v>
      </c>
      <c r="AJ377">
        <f t="shared" si="105"/>
        <v>-70.710678118654741</v>
      </c>
      <c r="AK377">
        <f t="shared" si="106"/>
        <v>0</v>
      </c>
      <c r="AL377" s="3">
        <v>100</v>
      </c>
      <c r="AM377" s="14">
        <f t="shared" si="107"/>
        <v>30.48</v>
      </c>
      <c r="AN377" s="3">
        <v>2.3561944901923448</v>
      </c>
    </row>
    <row r="378" spans="1:40" ht="13.5" thickBot="1" x14ac:dyDescent="0.25">
      <c r="A378" s="5">
        <v>42571</v>
      </c>
      <c r="B378" s="3">
        <v>36</v>
      </c>
      <c r="C378" s="7" t="s">
        <v>359</v>
      </c>
      <c r="D378" s="6">
        <v>0.41944444444444445</v>
      </c>
      <c r="E378" s="13">
        <v>10</v>
      </c>
      <c r="F378" s="13">
        <f t="shared" si="97"/>
        <v>126.00000000000003</v>
      </c>
      <c r="G378" s="3" t="s">
        <v>4</v>
      </c>
      <c r="H378" s="3" t="s">
        <v>4</v>
      </c>
      <c r="I378" s="3">
        <v>30.1</v>
      </c>
      <c r="J378" t="str">
        <f t="shared" si="98"/>
        <v>.</v>
      </c>
      <c r="K378" t="str">
        <f t="shared" si="99"/>
        <v>.</v>
      </c>
      <c r="L378" t="str">
        <f t="shared" si="109"/>
        <v>.</v>
      </c>
      <c r="M378" s="3">
        <v>135</v>
      </c>
      <c r="N378" t="str">
        <f>IF(B378=B378, N377, IF(M378=".",".",IF(M378&lt;22.5,"N",IF(M378&lt;67.5,"NE",IF(M378&lt;112.5,"E",IF(M378&lt;157.5,"SE",IF(M378&lt;202.5,"S",IF(M378&lt;247.5,"SW",IF(M378&lt;292.5,"W",IF(M378&lt;337.5,"NW","N"))))))))))</f>
        <v>SE</v>
      </c>
      <c r="O378" t="str">
        <f t="shared" si="100"/>
        <v>.</v>
      </c>
      <c r="P378" t="str">
        <f t="shared" si="113"/>
        <v>.</v>
      </c>
      <c r="Q378" s="8">
        <f t="shared" si="111"/>
        <v>0</v>
      </c>
      <c r="R378" s="8">
        <f t="shared" si="112"/>
        <v>0</v>
      </c>
      <c r="S378" s="8">
        <v>0</v>
      </c>
      <c r="T378" s="8" t="s">
        <v>4</v>
      </c>
      <c r="U378" s="8" t="str">
        <f t="shared" si="110"/>
        <v>.</v>
      </c>
      <c r="V378" s="3" t="s">
        <v>7</v>
      </c>
      <c r="W378" s="3">
        <v>1.3</v>
      </c>
      <c r="X378" s="3" t="s">
        <v>137</v>
      </c>
      <c r="Y378" s="14">
        <v>2</v>
      </c>
      <c r="Z378" s="14">
        <v>1</v>
      </c>
      <c r="AA378" s="14">
        <v>0</v>
      </c>
      <c r="AB378" s="14">
        <f t="shared" si="114"/>
        <v>0</v>
      </c>
      <c r="AC378" s="3" t="s">
        <v>289</v>
      </c>
      <c r="AD378" s="9">
        <v>1</v>
      </c>
      <c r="AE378">
        <f t="shared" si="101"/>
        <v>0</v>
      </c>
      <c r="AF378">
        <f t="shared" si="102"/>
        <v>0</v>
      </c>
      <c r="AG378">
        <f t="shared" si="108"/>
        <v>1</v>
      </c>
      <c r="AH378">
        <f t="shared" si="103"/>
        <v>0</v>
      </c>
      <c r="AI378">
        <f t="shared" si="104"/>
        <v>70.710678118654755</v>
      </c>
      <c r="AJ378">
        <f t="shared" si="105"/>
        <v>-70.710678118654741</v>
      </c>
      <c r="AK378">
        <f t="shared" si="106"/>
        <v>0</v>
      </c>
      <c r="AL378" s="3">
        <v>100</v>
      </c>
      <c r="AM378" s="14">
        <f t="shared" si="107"/>
        <v>30.48</v>
      </c>
      <c r="AN378" s="3">
        <v>2.3561944901923448</v>
      </c>
    </row>
    <row r="379" spans="1:40" ht="13.5" thickBot="1" x14ac:dyDescent="0.25">
      <c r="A379" s="5">
        <v>42571</v>
      </c>
      <c r="B379" s="3">
        <v>36</v>
      </c>
      <c r="C379" s="7" t="s">
        <v>359</v>
      </c>
      <c r="D379" s="6">
        <v>0.46388888888888885</v>
      </c>
      <c r="E379" s="13">
        <v>11</v>
      </c>
      <c r="F379" s="13">
        <f t="shared" si="97"/>
        <v>189.99999999999994</v>
      </c>
      <c r="G379" s="3" t="s">
        <v>4</v>
      </c>
      <c r="H379" s="3" t="s">
        <v>4</v>
      </c>
      <c r="I379" s="3">
        <v>25.1</v>
      </c>
      <c r="J379" t="str">
        <f t="shared" si="98"/>
        <v>.</v>
      </c>
      <c r="K379" t="str">
        <f t="shared" si="99"/>
        <v>.</v>
      </c>
      <c r="L379" t="str">
        <f t="shared" si="109"/>
        <v>.</v>
      </c>
      <c r="M379" s="3">
        <v>135</v>
      </c>
      <c r="N379" t="str">
        <f>IF(B379=B378, N378, IF(M379=".",".",IF(M379&lt;22.5,"N",IF(M379&lt;67.5,"NE",IF(M379&lt;112.5,"E",IF(M379&lt;157.5,"SE",IF(M379&lt;202.5,"S",IF(M379&lt;247.5,"SW",IF(M379&lt;292.5,"W",IF(M379&lt;337.5,"NW","N"))))))))))</f>
        <v>SE</v>
      </c>
      <c r="O379" t="str">
        <f t="shared" si="100"/>
        <v>.</v>
      </c>
      <c r="P379" t="str">
        <f t="shared" si="113"/>
        <v>.</v>
      </c>
      <c r="Q379" s="8">
        <f t="shared" si="111"/>
        <v>0</v>
      </c>
      <c r="R379" s="8">
        <f t="shared" si="112"/>
        <v>0</v>
      </c>
      <c r="S379" s="8">
        <v>0</v>
      </c>
      <c r="T379" s="8" t="s">
        <v>4</v>
      </c>
      <c r="U379" s="8" t="str">
        <f t="shared" si="110"/>
        <v>.</v>
      </c>
      <c r="V379" s="3" t="s">
        <v>7</v>
      </c>
      <c r="W379" s="3">
        <v>2.2000000000000002</v>
      </c>
      <c r="X379" s="3" t="s">
        <v>108</v>
      </c>
      <c r="Y379" s="14">
        <v>2</v>
      </c>
      <c r="Z379" s="14">
        <v>1</v>
      </c>
      <c r="AA379" s="14">
        <v>0</v>
      </c>
      <c r="AB379" s="14">
        <f t="shared" si="114"/>
        <v>0</v>
      </c>
      <c r="AC379" s="3" t="s">
        <v>289</v>
      </c>
      <c r="AD379" s="9">
        <v>1</v>
      </c>
      <c r="AE379">
        <f t="shared" si="101"/>
        <v>0</v>
      </c>
      <c r="AF379">
        <f t="shared" si="102"/>
        <v>0</v>
      </c>
      <c r="AG379">
        <f t="shared" si="108"/>
        <v>1</v>
      </c>
      <c r="AH379">
        <f t="shared" si="103"/>
        <v>0</v>
      </c>
      <c r="AI379">
        <f t="shared" si="104"/>
        <v>70.710678118654755</v>
      </c>
      <c r="AJ379">
        <f t="shared" si="105"/>
        <v>-70.710678118654741</v>
      </c>
      <c r="AK379">
        <f t="shared" si="106"/>
        <v>0</v>
      </c>
      <c r="AL379" s="3">
        <v>100</v>
      </c>
      <c r="AM379" s="14">
        <f t="shared" si="107"/>
        <v>30.48</v>
      </c>
      <c r="AN379" s="3">
        <v>2.3561944901923448</v>
      </c>
    </row>
    <row r="380" spans="1:40" ht="13.5" thickBot="1" x14ac:dyDescent="0.25">
      <c r="A380" s="5">
        <v>42571</v>
      </c>
      <c r="B380" s="3">
        <v>36</v>
      </c>
      <c r="C380" s="7" t="s">
        <v>359</v>
      </c>
      <c r="D380" s="6">
        <v>0.50069444444444444</v>
      </c>
      <c r="E380" s="13">
        <v>12</v>
      </c>
      <c r="F380" s="13">
        <f t="shared" si="97"/>
        <v>243</v>
      </c>
      <c r="G380" s="3" t="s">
        <v>4</v>
      </c>
      <c r="H380" s="3" t="s">
        <v>4</v>
      </c>
      <c r="I380" s="3">
        <v>24.8</v>
      </c>
      <c r="J380" t="str">
        <f t="shared" si="98"/>
        <v>.</v>
      </c>
      <c r="K380" t="str">
        <f t="shared" si="99"/>
        <v>.</v>
      </c>
      <c r="L380" t="str">
        <f t="shared" si="109"/>
        <v>.</v>
      </c>
      <c r="M380" s="3">
        <v>135</v>
      </c>
      <c r="N380" t="str">
        <f>IF(B380=B380, N379, IF(M380=".",".",IF(M380&lt;22.5,"N",IF(M380&lt;67.5,"NE",IF(M380&lt;112.5,"E",IF(M380&lt;157.5,"SE",IF(M380&lt;202.5,"S",IF(M380&lt;247.5,"SW",IF(M380&lt;292.5,"W",IF(M380&lt;337.5,"NW","N"))))))))))</f>
        <v>SE</v>
      </c>
      <c r="O380" t="str">
        <f t="shared" si="100"/>
        <v>.</v>
      </c>
      <c r="P380" t="str">
        <f t="shared" si="113"/>
        <v>.</v>
      </c>
      <c r="Q380" s="8">
        <f t="shared" si="111"/>
        <v>0</v>
      </c>
      <c r="R380" s="8">
        <f t="shared" si="112"/>
        <v>0</v>
      </c>
      <c r="S380" s="8">
        <v>0</v>
      </c>
      <c r="T380" s="8" t="s">
        <v>4</v>
      </c>
      <c r="U380" s="8" t="str">
        <f t="shared" si="110"/>
        <v>.</v>
      </c>
      <c r="V380" s="3" t="s">
        <v>7</v>
      </c>
      <c r="W380" s="3">
        <v>2.1</v>
      </c>
      <c r="X380" s="3" t="s">
        <v>150</v>
      </c>
      <c r="Y380" s="14">
        <v>2</v>
      </c>
      <c r="Z380" s="14">
        <v>1</v>
      </c>
      <c r="AA380" s="14">
        <v>0</v>
      </c>
      <c r="AB380" s="14">
        <f t="shared" si="114"/>
        <v>0</v>
      </c>
      <c r="AC380" s="3" t="s">
        <v>289</v>
      </c>
      <c r="AD380" s="9">
        <v>1</v>
      </c>
      <c r="AE380">
        <f t="shared" si="101"/>
        <v>0</v>
      </c>
      <c r="AF380">
        <f t="shared" si="102"/>
        <v>0</v>
      </c>
      <c r="AG380">
        <f t="shared" si="108"/>
        <v>1</v>
      </c>
      <c r="AH380">
        <f t="shared" si="103"/>
        <v>0</v>
      </c>
      <c r="AI380">
        <f t="shared" si="104"/>
        <v>70.710678118654755</v>
      </c>
      <c r="AJ380">
        <f t="shared" si="105"/>
        <v>-70.710678118654741</v>
      </c>
      <c r="AK380">
        <f t="shared" si="106"/>
        <v>0</v>
      </c>
      <c r="AL380" s="3">
        <v>100</v>
      </c>
      <c r="AM380" s="14">
        <f t="shared" si="107"/>
        <v>30.48</v>
      </c>
      <c r="AN380" s="3">
        <v>2.3561944901923448</v>
      </c>
    </row>
    <row r="381" spans="1:40" ht="13.5" thickBot="1" x14ac:dyDescent="0.25">
      <c r="A381" s="5">
        <v>42571</v>
      </c>
      <c r="B381" s="3">
        <v>36</v>
      </c>
      <c r="C381" s="7" t="s">
        <v>359</v>
      </c>
      <c r="D381" s="6">
        <v>0.54375000000000007</v>
      </c>
      <c r="E381" s="13">
        <v>13</v>
      </c>
      <c r="F381" s="13">
        <f t="shared" si="97"/>
        <v>305.00000000000011</v>
      </c>
      <c r="G381" s="3" t="s">
        <v>4</v>
      </c>
      <c r="H381" s="3"/>
      <c r="I381" s="3">
        <v>29.2</v>
      </c>
      <c r="J381" t="str">
        <f t="shared" si="98"/>
        <v>.</v>
      </c>
      <c r="K381" t="str">
        <f t="shared" si="99"/>
        <v>.</v>
      </c>
      <c r="L381" t="str">
        <f t="shared" si="109"/>
        <v>.</v>
      </c>
      <c r="M381" s="3">
        <v>135</v>
      </c>
      <c r="N381" t="str">
        <f>IF(B381=B380, N380, IF(M381=".",".",IF(M381&lt;22.5,"N",IF(M381&lt;67.5,"NE",IF(M381&lt;112.5,"E",IF(M381&lt;157.5,"SE",IF(M381&lt;202.5,"S",IF(M381&lt;247.5,"SW",IF(M381&lt;292.5,"W",IF(M381&lt;337.5,"NW","N"))))))))))</f>
        <v>SE</v>
      </c>
      <c r="O381" t="str">
        <f t="shared" si="100"/>
        <v>.</v>
      </c>
      <c r="P381" t="str">
        <f t="shared" si="113"/>
        <v>.</v>
      </c>
      <c r="Q381" s="8">
        <f t="shared" si="111"/>
        <v>0</v>
      </c>
      <c r="R381" s="8">
        <f t="shared" si="112"/>
        <v>0</v>
      </c>
      <c r="S381" s="8">
        <v>0</v>
      </c>
      <c r="T381" s="8" t="s">
        <v>4</v>
      </c>
      <c r="U381" s="8" t="str">
        <f t="shared" si="110"/>
        <v>.</v>
      </c>
      <c r="V381" s="3" t="s">
        <v>7</v>
      </c>
      <c r="W381" s="3">
        <v>3.1</v>
      </c>
      <c r="X381" s="3" t="s">
        <v>153</v>
      </c>
      <c r="Y381" s="14">
        <v>2</v>
      </c>
      <c r="Z381" s="14">
        <v>1</v>
      </c>
      <c r="AA381" s="14">
        <v>0</v>
      </c>
      <c r="AB381" s="14">
        <f t="shared" si="114"/>
        <v>0</v>
      </c>
      <c r="AC381" s="3" t="s">
        <v>289</v>
      </c>
      <c r="AD381" s="9">
        <v>1</v>
      </c>
      <c r="AE381">
        <f t="shared" si="101"/>
        <v>0</v>
      </c>
      <c r="AF381">
        <f t="shared" si="102"/>
        <v>0</v>
      </c>
      <c r="AG381">
        <f t="shared" si="108"/>
        <v>1</v>
      </c>
      <c r="AH381">
        <f t="shared" si="103"/>
        <v>0</v>
      </c>
      <c r="AI381">
        <f t="shared" si="104"/>
        <v>70.710678118654755</v>
      </c>
      <c r="AJ381">
        <f t="shared" si="105"/>
        <v>-70.710678118654741</v>
      </c>
      <c r="AK381">
        <f t="shared" si="106"/>
        <v>0</v>
      </c>
      <c r="AL381" s="3">
        <v>100</v>
      </c>
      <c r="AM381" s="14">
        <f t="shared" si="107"/>
        <v>30.48</v>
      </c>
      <c r="AN381" s="3">
        <v>2.3561944901923448</v>
      </c>
    </row>
    <row r="382" spans="1:40" ht="13.5" thickBot="1" x14ac:dyDescent="0.25">
      <c r="A382" s="5">
        <v>42571</v>
      </c>
      <c r="B382" s="3">
        <v>36</v>
      </c>
      <c r="C382" s="7" t="s">
        <v>359</v>
      </c>
      <c r="D382" s="6">
        <v>0.58888888888888891</v>
      </c>
      <c r="E382" s="13">
        <v>14</v>
      </c>
      <c r="F382" s="13">
        <f t="shared" si="97"/>
        <v>370.00000000000006</v>
      </c>
      <c r="G382" s="3" t="s">
        <v>4</v>
      </c>
      <c r="H382" s="3" t="s">
        <v>4</v>
      </c>
      <c r="I382" s="3">
        <v>29.7</v>
      </c>
      <c r="J382" t="str">
        <f t="shared" si="98"/>
        <v>.</v>
      </c>
      <c r="K382" t="str">
        <f t="shared" si="99"/>
        <v>.</v>
      </c>
      <c r="L382" t="str">
        <f t="shared" si="109"/>
        <v>.</v>
      </c>
      <c r="M382" s="3">
        <v>135</v>
      </c>
      <c r="N382" t="str">
        <f>IF(B382=B382, N381, IF(M382=".",".",IF(M382&lt;22.5,"N",IF(M382&lt;67.5,"NE",IF(M382&lt;112.5,"E",IF(M382&lt;157.5,"SE",IF(M382&lt;202.5,"S",IF(M382&lt;247.5,"SW",IF(M382&lt;292.5,"W",IF(M382&lt;337.5,"NW","N"))))))))))</f>
        <v>SE</v>
      </c>
      <c r="O382" t="str">
        <f t="shared" si="100"/>
        <v>.</v>
      </c>
      <c r="P382" t="str">
        <f t="shared" si="113"/>
        <v>.</v>
      </c>
      <c r="Q382" s="8">
        <f t="shared" si="111"/>
        <v>0</v>
      </c>
      <c r="R382" s="8">
        <f t="shared" si="112"/>
        <v>0</v>
      </c>
      <c r="S382" s="8">
        <v>0</v>
      </c>
      <c r="T382" s="8" t="s">
        <v>4</v>
      </c>
      <c r="U382" s="8" t="str">
        <f t="shared" si="110"/>
        <v>.</v>
      </c>
      <c r="V382" s="3" t="s">
        <v>6</v>
      </c>
      <c r="W382" s="3">
        <v>2.9</v>
      </c>
      <c r="X382" s="3" t="s">
        <v>4</v>
      </c>
      <c r="Y382" s="14">
        <v>2</v>
      </c>
      <c r="Z382" s="14">
        <v>1</v>
      </c>
      <c r="AA382" s="14">
        <v>0</v>
      </c>
      <c r="AB382" s="14">
        <f t="shared" si="114"/>
        <v>0</v>
      </c>
      <c r="AC382" s="3" t="s">
        <v>289</v>
      </c>
      <c r="AD382" s="9">
        <v>1</v>
      </c>
      <c r="AE382">
        <f t="shared" si="101"/>
        <v>0</v>
      </c>
      <c r="AF382">
        <f t="shared" si="102"/>
        <v>0</v>
      </c>
      <c r="AG382">
        <f t="shared" si="108"/>
        <v>1</v>
      </c>
      <c r="AH382">
        <f t="shared" si="103"/>
        <v>0</v>
      </c>
      <c r="AI382">
        <f t="shared" si="104"/>
        <v>70.710678118654755</v>
      </c>
      <c r="AJ382">
        <f t="shared" si="105"/>
        <v>-70.710678118654741</v>
      </c>
      <c r="AK382">
        <f t="shared" si="106"/>
        <v>0</v>
      </c>
      <c r="AL382" s="3">
        <v>100</v>
      </c>
      <c r="AM382" s="14">
        <f t="shared" si="107"/>
        <v>30.48</v>
      </c>
      <c r="AN382" s="3">
        <v>2.3561944901923448</v>
      </c>
    </row>
    <row r="383" spans="1:40" ht="13.5" thickBot="1" x14ac:dyDescent="0.25">
      <c r="A383" s="5">
        <v>42571</v>
      </c>
      <c r="B383" s="3">
        <v>36</v>
      </c>
      <c r="C383" s="7" t="s">
        <v>359</v>
      </c>
      <c r="D383" s="6">
        <v>0.62708333333333333</v>
      </c>
      <c r="E383" s="13">
        <v>15</v>
      </c>
      <c r="F383" s="13">
        <f t="shared" si="97"/>
        <v>425</v>
      </c>
      <c r="G383" s="3" t="s">
        <v>4</v>
      </c>
      <c r="H383" s="3" t="s">
        <v>4</v>
      </c>
      <c r="I383" s="3">
        <v>34.1</v>
      </c>
      <c r="J383" t="str">
        <f t="shared" si="98"/>
        <v>.</v>
      </c>
      <c r="K383" t="str">
        <f t="shared" si="99"/>
        <v>.</v>
      </c>
      <c r="L383" t="str">
        <f t="shared" si="109"/>
        <v>.</v>
      </c>
      <c r="M383" s="3">
        <v>135</v>
      </c>
      <c r="N383" t="str">
        <f>IF(B383=B382, N382, IF(M383=".",".",IF(M383&lt;22.5,"N",IF(M383&lt;67.5,"NE",IF(M383&lt;112.5,"E",IF(M383&lt;157.5,"SE",IF(M383&lt;202.5,"S",IF(M383&lt;247.5,"SW",IF(M383&lt;292.5,"W",IF(M383&lt;337.5,"NW","N"))))))))))</f>
        <v>SE</v>
      </c>
      <c r="O383" t="str">
        <f t="shared" si="100"/>
        <v>.</v>
      </c>
      <c r="P383" t="str">
        <f t="shared" si="113"/>
        <v>.</v>
      </c>
      <c r="Q383" s="8">
        <f t="shared" si="111"/>
        <v>0</v>
      </c>
      <c r="R383" s="8">
        <f t="shared" si="112"/>
        <v>0</v>
      </c>
      <c r="S383" s="8">
        <v>0</v>
      </c>
      <c r="T383" s="8" t="s">
        <v>4</v>
      </c>
      <c r="U383" s="8" t="str">
        <f t="shared" si="110"/>
        <v>.</v>
      </c>
      <c r="V383" s="3" t="s">
        <v>8</v>
      </c>
      <c r="W383" s="3">
        <v>1.6</v>
      </c>
      <c r="X383" s="3" t="s">
        <v>6</v>
      </c>
      <c r="Y383" s="14">
        <v>2</v>
      </c>
      <c r="Z383" s="14">
        <v>1</v>
      </c>
      <c r="AA383" s="14">
        <v>0</v>
      </c>
      <c r="AB383" s="14">
        <f t="shared" si="114"/>
        <v>0</v>
      </c>
      <c r="AC383" s="3" t="s">
        <v>289</v>
      </c>
      <c r="AD383" s="9">
        <v>1</v>
      </c>
      <c r="AE383">
        <f t="shared" si="101"/>
        <v>0</v>
      </c>
      <c r="AF383">
        <f t="shared" si="102"/>
        <v>0</v>
      </c>
      <c r="AG383">
        <f t="shared" si="108"/>
        <v>1</v>
      </c>
      <c r="AH383">
        <f t="shared" si="103"/>
        <v>0</v>
      </c>
      <c r="AI383">
        <f t="shared" si="104"/>
        <v>70.710678118654755</v>
      </c>
      <c r="AJ383">
        <f t="shared" si="105"/>
        <v>-70.710678118654741</v>
      </c>
      <c r="AK383">
        <f t="shared" si="106"/>
        <v>0</v>
      </c>
      <c r="AL383" s="3">
        <v>100</v>
      </c>
      <c r="AM383" s="14">
        <f t="shared" si="107"/>
        <v>30.48</v>
      </c>
      <c r="AN383" s="3">
        <v>2.3561944901923448</v>
      </c>
    </row>
    <row r="384" spans="1:40" ht="13.5" thickBot="1" x14ac:dyDescent="0.25">
      <c r="A384" s="5">
        <v>42571</v>
      </c>
      <c r="B384" s="3">
        <v>36</v>
      </c>
      <c r="C384" s="7" t="s">
        <v>359</v>
      </c>
      <c r="D384" s="6">
        <v>0.66666666666666663</v>
      </c>
      <c r="E384" s="13">
        <v>16</v>
      </c>
      <c r="F384" s="13">
        <f t="shared" si="97"/>
        <v>481.99999999999994</v>
      </c>
      <c r="G384" s="3" t="s">
        <v>4</v>
      </c>
      <c r="H384" s="3" t="s">
        <v>4</v>
      </c>
      <c r="I384" s="3">
        <v>33.799999999999997</v>
      </c>
      <c r="J384" t="str">
        <f t="shared" si="98"/>
        <v>.</v>
      </c>
      <c r="K384" t="str">
        <f t="shared" si="99"/>
        <v>.</v>
      </c>
      <c r="L384" t="str">
        <f t="shared" si="109"/>
        <v>.</v>
      </c>
      <c r="M384" s="3">
        <v>135</v>
      </c>
      <c r="N384" t="str">
        <f>IF(B384=B384, N383, IF(M384=".",".",IF(M384&lt;22.5,"N",IF(M384&lt;67.5,"NE",IF(M384&lt;112.5,"E",IF(M384&lt;157.5,"SE",IF(M384&lt;202.5,"S",IF(M384&lt;247.5,"SW",IF(M384&lt;292.5,"W",IF(M384&lt;337.5,"NW","N"))))))))))</f>
        <v>SE</v>
      </c>
      <c r="O384" t="str">
        <f t="shared" si="100"/>
        <v>.</v>
      </c>
      <c r="P384" t="str">
        <f t="shared" si="113"/>
        <v>.</v>
      </c>
      <c r="Q384" s="8">
        <f t="shared" si="111"/>
        <v>0</v>
      </c>
      <c r="R384" s="8">
        <f t="shared" si="112"/>
        <v>0</v>
      </c>
      <c r="S384" s="8">
        <v>0</v>
      </c>
      <c r="T384" s="8" t="s">
        <v>4</v>
      </c>
      <c r="U384" s="8" t="str">
        <f t="shared" si="110"/>
        <v>.</v>
      </c>
      <c r="V384" s="3" t="s">
        <v>8</v>
      </c>
      <c r="W384" s="3">
        <v>2.5</v>
      </c>
      <c r="X384" s="3" t="s">
        <v>155</v>
      </c>
      <c r="Y384" s="14">
        <v>2</v>
      </c>
      <c r="Z384" s="14">
        <v>1</v>
      </c>
      <c r="AA384" s="14">
        <v>0</v>
      </c>
      <c r="AB384" s="14">
        <f t="shared" si="114"/>
        <v>0</v>
      </c>
      <c r="AC384" s="3" t="s">
        <v>289</v>
      </c>
      <c r="AD384" s="9">
        <v>1</v>
      </c>
      <c r="AE384">
        <f t="shared" si="101"/>
        <v>0</v>
      </c>
      <c r="AF384">
        <f t="shared" si="102"/>
        <v>0</v>
      </c>
      <c r="AG384">
        <f t="shared" si="108"/>
        <v>1</v>
      </c>
      <c r="AH384">
        <f t="shared" si="103"/>
        <v>0</v>
      </c>
      <c r="AI384">
        <f t="shared" si="104"/>
        <v>70.710678118654755</v>
      </c>
      <c r="AJ384">
        <f t="shared" si="105"/>
        <v>-70.710678118654741</v>
      </c>
      <c r="AK384">
        <f t="shared" si="106"/>
        <v>0</v>
      </c>
      <c r="AL384" s="3">
        <v>100</v>
      </c>
      <c r="AM384" s="14">
        <f t="shared" si="107"/>
        <v>30.48</v>
      </c>
      <c r="AN384" s="3">
        <v>2.3561944901923448</v>
      </c>
    </row>
    <row r="385" spans="1:40" ht="13.5" thickBot="1" x14ac:dyDescent="0.25">
      <c r="A385" s="5">
        <v>42571</v>
      </c>
      <c r="B385" s="3">
        <v>36</v>
      </c>
      <c r="C385" s="7" t="s">
        <v>359</v>
      </c>
      <c r="D385" s="6">
        <v>0.70972222222222225</v>
      </c>
      <c r="E385" s="13">
        <v>17</v>
      </c>
      <c r="F385" s="13">
        <f t="shared" si="97"/>
        <v>544</v>
      </c>
      <c r="G385" s="3" t="s">
        <v>4</v>
      </c>
      <c r="H385" s="3" t="s">
        <v>4</v>
      </c>
      <c r="I385" s="3">
        <v>30.5</v>
      </c>
      <c r="J385" t="str">
        <f t="shared" si="98"/>
        <v>.</v>
      </c>
      <c r="K385" t="str">
        <f t="shared" si="99"/>
        <v>.</v>
      </c>
      <c r="L385" t="str">
        <f t="shared" si="109"/>
        <v>.</v>
      </c>
      <c r="M385" s="3">
        <v>135</v>
      </c>
      <c r="N385" t="str">
        <f>IF(B385=B384, N384, IF(M385=".",".",IF(M385&lt;22.5,"N",IF(M385&lt;67.5,"NE",IF(M385&lt;112.5,"E",IF(M385&lt;157.5,"SE",IF(M385&lt;202.5,"S",IF(M385&lt;247.5,"SW",IF(M385&lt;292.5,"W",IF(M385&lt;337.5,"NW","N"))))))))))</f>
        <v>SE</v>
      </c>
      <c r="O385" t="str">
        <f t="shared" si="100"/>
        <v>.</v>
      </c>
      <c r="P385" t="str">
        <f t="shared" si="113"/>
        <v>.</v>
      </c>
      <c r="Q385" s="8">
        <f t="shared" si="111"/>
        <v>0</v>
      </c>
      <c r="R385" s="8">
        <f t="shared" si="112"/>
        <v>0</v>
      </c>
      <c r="S385" s="8">
        <v>0</v>
      </c>
      <c r="T385" s="8" t="s">
        <v>4</v>
      </c>
      <c r="U385" s="8" t="str">
        <f t="shared" si="110"/>
        <v>.</v>
      </c>
      <c r="V385" s="3" t="s">
        <v>8</v>
      </c>
      <c r="W385" s="3">
        <v>3</v>
      </c>
      <c r="X385" s="3" t="s">
        <v>157</v>
      </c>
      <c r="Y385" s="14">
        <v>2</v>
      </c>
      <c r="Z385" s="14">
        <v>1</v>
      </c>
      <c r="AA385" s="14">
        <v>0</v>
      </c>
      <c r="AB385" s="14">
        <f t="shared" si="114"/>
        <v>0</v>
      </c>
      <c r="AC385" s="3" t="s">
        <v>289</v>
      </c>
      <c r="AD385" s="9">
        <v>1</v>
      </c>
      <c r="AE385">
        <f t="shared" si="101"/>
        <v>0</v>
      </c>
      <c r="AF385">
        <f t="shared" si="102"/>
        <v>0</v>
      </c>
      <c r="AG385">
        <f t="shared" si="108"/>
        <v>1</v>
      </c>
      <c r="AH385">
        <f t="shared" si="103"/>
        <v>0</v>
      </c>
      <c r="AI385">
        <f t="shared" si="104"/>
        <v>70.710678118654755</v>
      </c>
      <c r="AJ385">
        <f t="shared" si="105"/>
        <v>-70.710678118654741</v>
      </c>
      <c r="AK385">
        <f t="shared" si="106"/>
        <v>0</v>
      </c>
      <c r="AL385" s="3">
        <v>100</v>
      </c>
      <c r="AM385" s="14">
        <f t="shared" si="107"/>
        <v>30.48</v>
      </c>
      <c r="AN385" s="3">
        <v>2.3561944901923448</v>
      </c>
    </row>
    <row r="386" spans="1:40" ht="13.5" thickBot="1" x14ac:dyDescent="0.25">
      <c r="A386" s="5">
        <v>42571</v>
      </c>
      <c r="B386" s="3">
        <v>36</v>
      </c>
      <c r="C386" s="7" t="s">
        <v>359</v>
      </c>
      <c r="D386" s="6">
        <v>0.74930555555555556</v>
      </c>
      <c r="E386" s="13">
        <v>18</v>
      </c>
      <c r="F386" s="13">
        <f t="shared" ref="F386:F449" si="115">IF(B386=B385,((D386-D385)*1440)+F385,0)</f>
        <v>601</v>
      </c>
      <c r="G386" s="3" t="s">
        <v>4</v>
      </c>
      <c r="H386" s="3" t="s">
        <v>4</v>
      </c>
      <c r="I386" s="3">
        <v>27.7</v>
      </c>
      <c r="J386" t="str">
        <f t="shared" ref="J386:J449" si="116">IF(AH386=".",".",IF(AH386=0,".",ACOS(AF386/(AG386*AH386))))</f>
        <v>.</v>
      </c>
      <c r="K386" t="str">
        <f t="shared" ref="K386:K449" si="117">IF(J386=".",".",IF(AK386&lt;0,360-DEGREES(J386),DEGREES(J386)))</f>
        <v>.</v>
      </c>
      <c r="L386" t="str">
        <f t="shared" si="109"/>
        <v>.</v>
      </c>
      <c r="M386" s="3">
        <v>135</v>
      </c>
      <c r="N386" t="str">
        <f>IF(B386=B386, N385, IF(M386=".",".",IF(M386&lt;22.5,"N",IF(M386&lt;67.5,"NE",IF(M386&lt;112.5,"E",IF(M386&lt;157.5,"SE",IF(M386&lt;202.5,"S",IF(M386&lt;247.5,"SW",IF(M386&lt;292.5,"W",IF(M386&lt;337.5,"NW","N"))))))))))</f>
        <v>SE</v>
      </c>
      <c r="O386" t="str">
        <f t="shared" ref="O386:O449" si="118">IF(K386=".",".",IF(K386&lt;22.5,"N",IF(K386&lt;67.5,"NE",IF(K386&lt;112.5,"E",IF(K386&lt;157.5,"SE",IF(K386&lt;202.5,"S",IF(K386&lt;247.5,"SW",IF(K386&lt;292.5,"W",IF(K386&lt;337.5,"NW","N")))))))))</f>
        <v>.</v>
      </c>
      <c r="P386" t="str">
        <f t="shared" si="113"/>
        <v>.</v>
      </c>
      <c r="Q386" s="8">
        <f t="shared" si="111"/>
        <v>0</v>
      </c>
      <c r="R386" s="8">
        <f t="shared" si="112"/>
        <v>0</v>
      </c>
      <c r="S386" s="8">
        <v>0</v>
      </c>
      <c r="T386" s="8">
        <f>SQRT((AJ386-AJ376)^2+(AI386-AI376)^2)</f>
        <v>0</v>
      </c>
      <c r="U386" s="8">
        <f t="shared" si="110"/>
        <v>0</v>
      </c>
      <c r="V386" s="3" t="s">
        <v>8</v>
      </c>
      <c r="W386" s="3">
        <v>1.3</v>
      </c>
      <c r="X386" s="3" t="s">
        <v>4</v>
      </c>
      <c r="Y386" s="14">
        <v>2</v>
      </c>
      <c r="Z386" s="14">
        <v>1</v>
      </c>
      <c r="AA386" s="14">
        <v>0</v>
      </c>
      <c r="AB386" s="14">
        <f t="shared" si="114"/>
        <v>0</v>
      </c>
      <c r="AC386" s="3" t="s">
        <v>289</v>
      </c>
      <c r="AD386" s="9">
        <v>1</v>
      </c>
      <c r="AE386">
        <f t="shared" ref="AE386:AE449" si="119">IF(AJ386=".",".",IF(AJ385=".",".",IF(B386=B385,AJ386-AJ385,".")))</f>
        <v>0</v>
      </c>
      <c r="AF386">
        <f t="shared" ref="AF386:AF449" si="120">IF(AE386=".",".", 0*AK386+1*AE386)</f>
        <v>0</v>
      </c>
      <c r="AG386">
        <f t="shared" si="108"/>
        <v>1</v>
      </c>
      <c r="AH386">
        <f t="shared" ref="AH386:AH449" si="121">IF(AG386=".",".",SQRT((AK386)^2+(AE386)^2))</f>
        <v>0</v>
      </c>
      <c r="AI386">
        <f t="shared" ref="AI386:AI449" si="122">IF(AN386=".",".",IF(M386&lt;90,AL386*SIN(AN386),IF(M386&lt;180,AL386*SIN(AN386),IF(M386&lt;270,AL386*SIN(AN386),AL386*SIN(AN386)))))</f>
        <v>70.710678118654755</v>
      </c>
      <c r="AJ386">
        <f t="shared" ref="AJ386:AJ449" si="123">IF(AN386=".",".",IF(M386&lt;90,AL386*COS(AN386),IF(M386&lt;180,AL386*COS(AN386),IF(M386&lt;270,AL386*COS(AN386),AL386*COS(AN386)))))</f>
        <v>-70.710678118654741</v>
      </c>
      <c r="AK386">
        <f t="shared" ref="AK386:AK449" si="124">IF(AI386=".",".",IF(AI385=".",".",IF(B386=B385,AI386-AI385,".")))</f>
        <v>0</v>
      </c>
      <c r="AL386" s="3">
        <v>100</v>
      </c>
      <c r="AM386" s="14">
        <f t="shared" ref="AM386:AM449" si="125">IF(AL386=".",".",AL386*0.3048)</f>
        <v>30.48</v>
      </c>
      <c r="AN386" s="3">
        <v>2.3561944901923448</v>
      </c>
    </row>
    <row r="387" spans="1:40" ht="13.5" thickBot="1" x14ac:dyDescent="0.25">
      <c r="A387" s="5">
        <v>42571</v>
      </c>
      <c r="B387" s="3">
        <v>37</v>
      </c>
      <c r="C387" s="7" t="s">
        <v>359</v>
      </c>
      <c r="D387" s="6">
        <v>0.33194444444444443</v>
      </c>
      <c r="E387" s="13">
        <v>8</v>
      </c>
      <c r="F387" s="13">
        <f t="shared" si="115"/>
        <v>0</v>
      </c>
      <c r="G387" s="3" t="s">
        <v>4</v>
      </c>
      <c r="H387" s="3" t="s">
        <v>4</v>
      </c>
      <c r="I387" s="3">
        <v>24</v>
      </c>
      <c r="J387" t="str">
        <f t="shared" si="116"/>
        <v>.</v>
      </c>
      <c r="K387" t="str">
        <f t="shared" si="117"/>
        <v>.</v>
      </c>
      <c r="L387" t="str">
        <f t="shared" si="109"/>
        <v>.</v>
      </c>
      <c r="M387" s="3">
        <v>135</v>
      </c>
      <c r="N387" t="str">
        <f>IF(B387=B386, N386, IF(M387=".",".",IF(M387&lt;22.5,"N",IF(M387&lt;67.5,"NE",IF(M387&lt;112.5,"E",IF(M387&lt;157.5,"SE",IF(M387&lt;202.5,"S",IF(M387&lt;247.5,"SW",IF(M387&lt;292.5,"W",IF(M387&lt;337.5,"NW","N"))))))))))</f>
        <v>SE</v>
      </c>
      <c r="O387" t="str">
        <f t="shared" si="118"/>
        <v>.</v>
      </c>
      <c r="P387" t="str">
        <f t="shared" si="113"/>
        <v>.</v>
      </c>
      <c r="Q387" s="8">
        <f t="shared" si="111"/>
        <v>0</v>
      </c>
      <c r="R387" s="8">
        <f t="shared" si="112"/>
        <v>0</v>
      </c>
      <c r="S387" s="8">
        <v>0</v>
      </c>
      <c r="T387" s="8" t="s">
        <v>4</v>
      </c>
      <c r="U387" s="8" t="str">
        <f t="shared" si="110"/>
        <v>.</v>
      </c>
      <c r="V387" s="3" t="s">
        <v>8</v>
      </c>
      <c r="W387" s="3">
        <v>0.2</v>
      </c>
      <c r="X387" s="3" t="s">
        <v>4</v>
      </c>
      <c r="Y387" s="14">
        <v>2</v>
      </c>
      <c r="Z387" s="14">
        <v>1</v>
      </c>
      <c r="AA387" s="14">
        <v>0</v>
      </c>
      <c r="AB387" s="14">
        <f t="shared" si="114"/>
        <v>0</v>
      </c>
      <c r="AC387" s="3" t="s">
        <v>290</v>
      </c>
      <c r="AD387" s="9">
        <v>1</v>
      </c>
      <c r="AE387" t="str">
        <f t="shared" si="119"/>
        <v>.</v>
      </c>
      <c r="AF387" t="str">
        <f t="shared" si="120"/>
        <v>.</v>
      </c>
      <c r="AG387" t="str">
        <f t="shared" ref="AG387:AG450" si="126">IF(AF387=".",".",1)</f>
        <v>.</v>
      </c>
      <c r="AH387" t="str">
        <f t="shared" si="121"/>
        <v>.</v>
      </c>
      <c r="AI387">
        <f t="shared" si="122"/>
        <v>70.710678118654755</v>
      </c>
      <c r="AJ387">
        <f t="shared" si="123"/>
        <v>-70.710678118654741</v>
      </c>
      <c r="AK387" t="str">
        <f t="shared" si="124"/>
        <v>.</v>
      </c>
      <c r="AL387" s="3">
        <v>100</v>
      </c>
      <c r="AM387" s="14">
        <f t="shared" si="125"/>
        <v>30.48</v>
      </c>
      <c r="AN387" s="3">
        <v>2.3561944901923448</v>
      </c>
    </row>
    <row r="388" spans="1:40" ht="13.5" thickBot="1" x14ac:dyDescent="0.25">
      <c r="A388" s="5">
        <v>42571</v>
      </c>
      <c r="B388" s="3">
        <v>37</v>
      </c>
      <c r="C388" s="7" t="s">
        <v>359</v>
      </c>
      <c r="D388" s="6">
        <v>0.375</v>
      </c>
      <c r="E388" s="13">
        <v>9</v>
      </c>
      <c r="F388" s="13">
        <f t="shared" si="115"/>
        <v>62.000000000000021</v>
      </c>
      <c r="G388" s="3" t="s">
        <v>4</v>
      </c>
      <c r="H388" s="3" t="s">
        <v>4</v>
      </c>
      <c r="I388" s="3">
        <v>27.6</v>
      </c>
      <c r="J388" t="str">
        <f t="shared" si="116"/>
        <v>.</v>
      </c>
      <c r="K388" t="str">
        <f t="shared" si="117"/>
        <v>.</v>
      </c>
      <c r="L388" t="str">
        <f t="shared" si="109"/>
        <v>.</v>
      </c>
      <c r="M388" s="3">
        <v>135</v>
      </c>
      <c r="N388" t="str">
        <f>IF(B388=B388, N387, IF(M388=".",".",IF(M388&lt;22.5,"N",IF(M388&lt;67.5,"NE",IF(M388&lt;112.5,"E",IF(M388&lt;157.5,"SE",IF(M388&lt;202.5,"S",IF(M388&lt;247.5,"SW",IF(M388&lt;292.5,"W",IF(M388&lt;337.5,"NW","N"))))))))))</f>
        <v>SE</v>
      </c>
      <c r="O388" t="str">
        <f t="shared" si="118"/>
        <v>.</v>
      </c>
      <c r="P388" t="str">
        <f t="shared" si="113"/>
        <v>.</v>
      </c>
      <c r="Q388" s="8">
        <f t="shared" si="111"/>
        <v>0</v>
      </c>
      <c r="R388" s="8">
        <f t="shared" si="112"/>
        <v>0</v>
      </c>
      <c r="S388" s="8">
        <v>0</v>
      </c>
      <c r="T388" s="8" t="s">
        <v>4</v>
      </c>
      <c r="U388" s="8" t="str">
        <f t="shared" si="110"/>
        <v>.</v>
      </c>
      <c r="V388" s="3" t="s">
        <v>8</v>
      </c>
      <c r="W388" s="3">
        <v>0</v>
      </c>
      <c r="X388" s="3" t="s">
        <v>134</v>
      </c>
      <c r="Y388" s="14">
        <v>2</v>
      </c>
      <c r="Z388" s="14">
        <v>1</v>
      </c>
      <c r="AA388" s="14">
        <v>0</v>
      </c>
      <c r="AB388" s="14">
        <f t="shared" si="114"/>
        <v>0</v>
      </c>
      <c r="AC388" s="3" t="s">
        <v>290</v>
      </c>
      <c r="AD388" s="9">
        <v>1</v>
      </c>
      <c r="AE388">
        <f t="shared" si="119"/>
        <v>0</v>
      </c>
      <c r="AF388">
        <f t="shared" si="120"/>
        <v>0</v>
      </c>
      <c r="AG388">
        <f t="shared" si="126"/>
        <v>1</v>
      </c>
      <c r="AH388">
        <f t="shared" si="121"/>
        <v>0</v>
      </c>
      <c r="AI388">
        <f t="shared" si="122"/>
        <v>70.710678118654755</v>
      </c>
      <c r="AJ388">
        <f t="shared" si="123"/>
        <v>-70.710678118654741</v>
      </c>
      <c r="AK388">
        <f t="shared" si="124"/>
        <v>0</v>
      </c>
      <c r="AL388" s="3">
        <v>100</v>
      </c>
      <c r="AM388" s="14">
        <f t="shared" si="125"/>
        <v>30.48</v>
      </c>
      <c r="AN388" s="3">
        <v>2.3561944901923448</v>
      </c>
    </row>
    <row r="389" spans="1:40" ht="13.5" thickBot="1" x14ac:dyDescent="0.25">
      <c r="A389" s="5">
        <v>42571</v>
      </c>
      <c r="B389" s="3">
        <v>37</v>
      </c>
      <c r="C389" s="7" t="s">
        <v>359</v>
      </c>
      <c r="D389" s="6">
        <v>0.41944444444444445</v>
      </c>
      <c r="E389" s="13">
        <v>10</v>
      </c>
      <c r="F389" s="13">
        <f t="shared" si="115"/>
        <v>126.00000000000003</v>
      </c>
      <c r="G389" s="3" t="s">
        <v>4</v>
      </c>
      <c r="H389" s="3" t="s">
        <v>4</v>
      </c>
      <c r="I389" s="3">
        <v>30.1</v>
      </c>
      <c r="J389" t="str">
        <f t="shared" si="116"/>
        <v>.</v>
      </c>
      <c r="K389" t="str">
        <f t="shared" si="117"/>
        <v>.</v>
      </c>
      <c r="L389" t="str">
        <f t="shared" ref="L389:L452" si="127">IF(K389=".",".",IF(K389-K388&gt;180,(K389-K388)-360,IF(K389-K388&lt;-180,-360-(K389-K388),IF(K389-K388&gt;180,360-(K389-K388),K389-K388))))</f>
        <v>.</v>
      </c>
      <c r="M389" s="3">
        <v>135</v>
      </c>
      <c r="N389" t="str">
        <f>IF(B389=B388, N388, IF(M389=".",".",IF(M389&lt;22.5,"N",IF(M389&lt;67.5,"NE",IF(M389&lt;112.5,"E",IF(M389&lt;157.5,"SE",IF(M389&lt;202.5,"S",IF(M389&lt;247.5,"SW",IF(M389&lt;292.5,"W",IF(M389&lt;337.5,"NW","N"))))))))))</f>
        <v>SE</v>
      </c>
      <c r="O389" t="str">
        <f t="shared" si="118"/>
        <v>.</v>
      </c>
      <c r="P389" t="str">
        <f t="shared" si="113"/>
        <v>.</v>
      </c>
      <c r="Q389" s="8">
        <f t="shared" si="111"/>
        <v>0</v>
      </c>
      <c r="R389" s="8">
        <f t="shared" si="112"/>
        <v>0</v>
      </c>
      <c r="S389" s="8">
        <v>0</v>
      </c>
      <c r="T389" s="8" t="s">
        <v>4</v>
      </c>
      <c r="U389" s="8" t="str">
        <f t="shared" ref="U389:U452" si="128">IF(T389=".",".",IF(T389=0,0,R389/T389))</f>
        <v>.</v>
      </c>
      <c r="V389" s="3" t="s">
        <v>8</v>
      </c>
      <c r="W389" s="3">
        <v>1.3</v>
      </c>
      <c r="X389" s="3" t="s">
        <v>138</v>
      </c>
      <c r="Y389" s="14">
        <v>2</v>
      </c>
      <c r="Z389" s="14">
        <v>1</v>
      </c>
      <c r="AA389" s="14">
        <v>0</v>
      </c>
      <c r="AB389" s="14">
        <f t="shared" si="114"/>
        <v>0</v>
      </c>
      <c r="AC389" s="3" t="s">
        <v>290</v>
      </c>
      <c r="AD389" s="9">
        <v>1</v>
      </c>
      <c r="AE389">
        <f t="shared" si="119"/>
        <v>0</v>
      </c>
      <c r="AF389">
        <f t="shared" si="120"/>
        <v>0</v>
      </c>
      <c r="AG389">
        <f t="shared" si="126"/>
        <v>1</v>
      </c>
      <c r="AH389">
        <f t="shared" si="121"/>
        <v>0</v>
      </c>
      <c r="AI389">
        <f t="shared" si="122"/>
        <v>70.710678118654755</v>
      </c>
      <c r="AJ389">
        <f t="shared" si="123"/>
        <v>-70.710678118654741</v>
      </c>
      <c r="AK389">
        <f t="shared" si="124"/>
        <v>0</v>
      </c>
      <c r="AL389" s="3">
        <v>100</v>
      </c>
      <c r="AM389" s="14">
        <f t="shared" si="125"/>
        <v>30.48</v>
      </c>
      <c r="AN389" s="3">
        <v>2.3561944901923448</v>
      </c>
    </row>
    <row r="390" spans="1:40" ht="13.5" thickBot="1" x14ac:dyDescent="0.25">
      <c r="A390" s="5">
        <v>42571</v>
      </c>
      <c r="B390" s="3">
        <v>37</v>
      </c>
      <c r="C390" s="7" t="s">
        <v>359</v>
      </c>
      <c r="D390" s="6">
        <v>0.46388888888888885</v>
      </c>
      <c r="E390" s="13">
        <v>11</v>
      </c>
      <c r="F390" s="13">
        <f t="shared" si="115"/>
        <v>189.99999999999994</v>
      </c>
      <c r="G390" s="3" t="s">
        <v>4</v>
      </c>
      <c r="H390" s="3" t="s">
        <v>4</v>
      </c>
      <c r="I390" s="3">
        <v>25.1</v>
      </c>
      <c r="J390" t="str">
        <f t="shared" si="116"/>
        <v>.</v>
      </c>
      <c r="K390" t="str">
        <f t="shared" si="117"/>
        <v>.</v>
      </c>
      <c r="L390" t="str">
        <f t="shared" si="127"/>
        <v>.</v>
      </c>
      <c r="M390" s="3">
        <v>135</v>
      </c>
      <c r="N390" t="str">
        <f>IF(B390=B390, N389, IF(M390=".",".",IF(M390&lt;22.5,"N",IF(M390&lt;67.5,"NE",IF(M390&lt;112.5,"E",IF(M390&lt;157.5,"SE",IF(M390&lt;202.5,"S",IF(M390&lt;247.5,"SW",IF(M390&lt;292.5,"W",IF(M390&lt;337.5,"NW","N"))))))))))</f>
        <v>SE</v>
      </c>
      <c r="O390" t="str">
        <f t="shared" si="118"/>
        <v>.</v>
      </c>
      <c r="P390" t="str">
        <f t="shared" si="113"/>
        <v>.</v>
      </c>
      <c r="Q390" s="8">
        <f t="shared" ref="Q390:Q453" si="129">IF(AN390=".",".",IF(B390=B389,SQRT((AI390-AI389)^2+(AJ390-AJ389)^2),0))</f>
        <v>0</v>
      </c>
      <c r="R390" s="8">
        <f t="shared" ref="R390:R453" si="130">IF(AN390=".",".",IF(B390=B389,Q390+R389,0))</f>
        <v>0</v>
      </c>
      <c r="S390" s="8">
        <v>0</v>
      </c>
      <c r="T390" s="8" t="s">
        <v>4</v>
      </c>
      <c r="U390" s="8" t="str">
        <f t="shared" si="128"/>
        <v>.</v>
      </c>
      <c r="V390" s="3" t="s">
        <v>8</v>
      </c>
      <c r="W390" s="3">
        <v>2.2000000000000002</v>
      </c>
      <c r="X390" s="3" t="s">
        <v>145</v>
      </c>
      <c r="Y390" s="14">
        <v>2</v>
      </c>
      <c r="Z390" s="14">
        <v>1</v>
      </c>
      <c r="AA390" s="14">
        <v>0</v>
      </c>
      <c r="AB390" s="14">
        <f t="shared" si="114"/>
        <v>0</v>
      </c>
      <c r="AC390" s="3" t="s">
        <v>290</v>
      </c>
      <c r="AD390" s="9">
        <v>1</v>
      </c>
      <c r="AE390">
        <f t="shared" si="119"/>
        <v>0</v>
      </c>
      <c r="AF390">
        <f t="shared" si="120"/>
        <v>0</v>
      </c>
      <c r="AG390">
        <f t="shared" si="126"/>
        <v>1</v>
      </c>
      <c r="AH390">
        <f t="shared" si="121"/>
        <v>0</v>
      </c>
      <c r="AI390">
        <f t="shared" si="122"/>
        <v>70.710678118654755</v>
      </c>
      <c r="AJ390">
        <f t="shared" si="123"/>
        <v>-70.710678118654741</v>
      </c>
      <c r="AK390">
        <f t="shared" si="124"/>
        <v>0</v>
      </c>
      <c r="AL390" s="3">
        <v>100</v>
      </c>
      <c r="AM390" s="14">
        <f t="shared" si="125"/>
        <v>30.48</v>
      </c>
      <c r="AN390" s="3">
        <v>2.3561944901923448</v>
      </c>
    </row>
    <row r="391" spans="1:40" ht="13.5" thickBot="1" x14ac:dyDescent="0.25">
      <c r="A391" s="5">
        <v>42571</v>
      </c>
      <c r="B391" s="3">
        <v>37</v>
      </c>
      <c r="C391" s="7" t="s">
        <v>359</v>
      </c>
      <c r="D391" s="6">
        <v>0.50069444444444444</v>
      </c>
      <c r="E391" s="13">
        <v>12</v>
      </c>
      <c r="F391" s="13">
        <f t="shared" si="115"/>
        <v>243</v>
      </c>
      <c r="G391" s="3">
        <v>24.4</v>
      </c>
      <c r="H391" s="3" t="s">
        <v>366</v>
      </c>
      <c r="I391" s="3">
        <v>24.8</v>
      </c>
      <c r="J391" t="str">
        <f t="shared" si="116"/>
        <v>.</v>
      </c>
      <c r="K391" t="str">
        <f t="shared" si="117"/>
        <v>.</v>
      </c>
      <c r="L391" t="str">
        <f t="shared" si="127"/>
        <v>.</v>
      </c>
      <c r="M391" s="3">
        <v>135</v>
      </c>
      <c r="N391" t="str">
        <f>IF(B391=B390, N390, IF(M391=".",".",IF(M391&lt;22.5,"N",IF(M391&lt;67.5,"NE",IF(M391&lt;112.5,"E",IF(M391&lt;157.5,"SE",IF(M391&lt;202.5,"S",IF(M391&lt;247.5,"SW",IF(M391&lt;292.5,"W",IF(M391&lt;337.5,"NW","N"))))))))))</f>
        <v>SE</v>
      </c>
      <c r="O391" t="str">
        <f t="shared" si="118"/>
        <v>.</v>
      </c>
      <c r="P391" t="str">
        <f t="shared" ref="P391:P454" si="131">IF(O391=".",".",IF(O391="N", 1, IF( O391 ="NE", 2, IF(O391="E",3,IF(O391="SE",4,IF(O391="S",5,IF(O391="SW",6,IF(O391="W",7,8))))))))</f>
        <v>.</v>
      </c>
      <c r="Q391" s="8">
        <f t="shared" si="129"/>
        <v>0</v>
      </c>
      <c r="R391" s="8">
        <f t="shared" si="130"/>
        <v>0</v>
      </c>
      <c r="S391" s="8">
        <v>0</v>
      </c>
      <c r="T391" s="8" t="s">
        <v>4</v>
      </c>
      <c r="U391" s="8" t="str">
        <f t="shared" si="128"/>
        <v>.</v>
      </c>
      <c r="V391" s="3" t="s">
        <v>6</v>
      </c>
      <c r="W391" s="3">
        <v>2.1</v>
      </c>
      <c r="X391" s="3" t="s">
        <v>149</v>
      </c>
      <c r="Y391" s="14">
        <v>2</v>
      </c>
      <c r="Z391" s="14">
        <v>1</v>
      </c>
      <c r="AA391" s="14">
        <v>0</v>
      </c>
      <c r="AB391" s="14">
        <f t="shared" si="114"/>
        <v>0</v>
      </c>
      <c r="AC391" s="3" t="s">
        <v>290</v>
      </c>
      <c r="AD391" s="9">
        <v>1</v>
      </c>
      <c r="AE391">
        <f t="shared" si="119"/>
        <v>0</v>
      </c>
      <c r="AF391">
        <f t="shared" si="120"/>
        <v>0</v>
      </c>
      <c r="AG391">
        <f t="shared" si="126"/>
        <v>1</v>
      </c>
      <c r="AH391">
        <f t="shared" si="121"/>
        <v>0</v>
      </c>
      <c r="AI391">
        <f t="shared" si="122"/>
        <v>70.710678118654755</v>
      </c>
      <c r="AJ391">
        <f t="shared" si="123"/>
        <v>-70.710678118654741</v>
      </c>
      <c r="AK391">
        <f t="shared" si="124"/>
        <v>0</v>
      </c>
      <c r="AL391" s="3">
        <v>100</v>
      </c>
      <c r="AM391" s="14">
        <f t="shared" si="125"/>
        <v>30.48</v>
      </c>
      <c r="AN391" s="3">
        <v>2.3561944901923448</v>
      </c>
    </row>
    <row r="392" spans="1:40" ht="13.5" thickBot="1" x14ac:dyDescent="0.25">
      <c r="A392" s="5">
        <v>42571</v>
      </c>
      <c r="B392" s="3">
        <v>37</v>
      </c>
      <c r="C392" s="7" t="s">
        <v>359</v>
      </c>
      <c r="D392" s="6">
        <v>0.54375000000000007</v>
      </c>
      <c r="E392" s="13">
        <v>13</v>
      </c>
      <c r="F392" s="13">
        <f t="shared" si="115"/>
        <v>305.00000000000011</v>
      </c>
      <c r="G392" s="3">
        <v>28.7</v>
      </c>
      <c r="H392" s="3" t="s">
        <v>365</v>
      </c>
      <c r="I392" s="3">
        <v>29.2</v>
      </c>
      <c r="J392" t="str">
        <f t="shared" si="116"/>
        <v>.</v>
      </c>
      <c r="K392" t="str">
        <f t="shared" si="117"/>
        <v>.</v>
      </c>
      <c r="L392" t="str">
        <f t="shared" si="127"/>
        <v>.</v>
      </c>
      <c r="M392" s="3">
        <v>135</v>
      </c>
      <c r="N392" t="str">
        <f>IF(B392=B391, N391, IF(M392=".",".",IF(M392&lt;22.5,"N",IF(M392&lt;67.5,"NE",IF(M392&lt;112.5,"E",IF(M392&lt;157.5,"SE",IF(M392&lt;202.5,"S",IF(M392&lt;247.5,"SW",IF(M392&lt;292.5,"W",IF(M392&lt;337.5,"NW","N"))))))))))</f>
        <v>SE</v>
      </c>
      <c r="O392" t="str">
        <f t="shared" si="118"/>
        <v>.</v>
      </c>
      <c r="P392" t="str">
        <f t="shared" si="131"/>
        <v>.</v>
      </c>
      <c r="Q392" s="8">
        <f t="shared" si="129"/>
        <v>0</v>
      </c>
      <c r="R392" s="8">
        <f t="shared" si="130"/>
        <v>0</v>
      </c>
      <c r="S392" s="8">
        <v>0</v>
      </c>
      <c r="T392" s="8" t="s">
        <v>4</v>
      </c>
      <c r="U392" s="8" t="str">
        <f t="shared" si="128"/>
        <v>.</v>
      </c>
      <c r="V392" s="3" t="s">
        <v>6</v>
      </c>
      <c r="W392" s="3">
        <v>3.1</v>
      </c>
      <c r="X392" s="3" t="s">
        <v>4</v>
      </c>
      <c r="Y392" s="14">
        <v>2</v>
      </c>
      <c r="Z392" s="14">
        <v>1</v>
      </c>
      <c r="AA392" s="14">
        <v>0</v>
      </c>
      <c r="AB392" s="14">
        <f t="shared" si="114"/>
        <v>0</v>
      </c>
      <c r="AC392" s="3" t="s">
        <v>290</v>
      </c>
      <c r="AD392" s="9">
        <v>1</v>
      </c>
      <c r="AE392">
        <f t="shared" si="119"/>
        <v>0</v>
      </c>
      <c r="AF392">
        <f t="shared" si="120"/>
        <v>0</v>
      </c>
      <c r="AG392">
        <f t="shared" si="126"/>
        <v>1</v>
      </c>
      <c r="AH392">
        <f t="shared" si="121"/>
        <v>0</v>
      </c>
      <c r="AI392">
        <f t="shared" si="122"/>
        <v>70.710678118654755</v>
      </c>
      <c r="AJ392">
        <f t="shared" si="123"/>
        <v>-70.710678118654741</v>
      </c>
      <c r="AK392">
        <f t="shared" si="124"/>
        <v>0</v>
      </c>
      <c r="AL392" s="3">
        <v>100</v>
      </c>
      <c r="AM392" s="14">
        <f t="shared" si="125"/>
        <v>30.48</v>
      </c>
      <c r="AN392" s="3">
        <v>2.3561944901923448</v>
      </c>
    </row>
    <row r="393" spans="1:40" ht="13.5" thickBot="1" x14ac:dyDescent="0.25">
      <c r="A393" s="5">
        <v>42571</v>
      </c>
      <c r="B393" s="3">
        <v>37</v>
      </c>
      <c r="C393" s="7" t="s">
        <v>359</v>
      </c>
      <c r="D393" s="6">
        <v>0.58888888888888891</v>
      </c>
      <c r="E393" s="13">
        <v>14</v>
      </c>
      <c r="F393" s="13">
        <f t="shared" si="115"/>
        <v>370.00000000000006</v>
      </c>
      <c r="G393" s="3">
        <v>34.1</v>
      </c>
      <c r="H393" s="3" t="s">
        <v>365</v>
      </c>
      <c r="I393" s="3">
        <v>29.7</v>
      </c>
      <c r="J393" t="str">
        <f t="shared" si="116"/>
        <v>.</v>
      </c>
      <c r="K393" t="str">
        <f t="shared" si="117"/>
        <v>.</v>
      </c>
      <c r="L393" t="str">
        <f t="shared" si="127"/>
        <v>.</v>
      </c>
      <c r="M393" s="3">
        <v>135</v>
      </c>
      <c r="N393" t="str">
        <f>IF(B393=B393, N392, IF(M393=".",".",IF(M393&lt;22.5,"N",IF(M393&lt;67.5,"NE",IF(M393&lt;112.5,"E",IF(M393&lt;157.5,"SE",IF(M393&lt;202.5,"S",IF(M393&lt;247.5,"SW",IF(M393&lt;292.5,"W",IF(M393&lt;337.5,"NW","N"))))))))))</f>
        <v>SE</v>
      </c>
      <c r="O393" t="str">
        <f t="shared" si="118"/>
        <v>.</v>
      </c>
      <c r="P393" t="str">
        <f t="shared" si="131"/>
        <v>.</v>
      </c>
      <c r="Q393" s="8">
        <f t="shared" si="129"/>
        <v>0</v>
      </c>
      <c r="R393" s="8">
        <f t="shared" si="130"/>
        <v>0</v>
      </c>
      <c r="S393" s="8">
        <v>0</v>
      </c>
      <c r="T393" s="8" t="s">
        <v>4</v>
      </c>
      <c r="U393" s="8" t="str">
        <f t="shared" si="128"/>
        <v>.</v>
      </c>
      <c r="V393" s="3" t="s">
        <v>21</v>
      </c>
      <c r="W393" s="3">
        <v>2.9</v>
      </c>
      <c r="X393" s="3" t="s">
        <v>4</v>
      </c>
      <c r="Y393" s="14">
        <v>2</v>
      </c>
      <c r="Z393" s="14">
        <v>1</v>
      </c>
      <c r="AA393" s="14">
        <v>0</v>
      </c>
      <c r="AB393" s="14">
        <f t="shared" si="114"/>
        <v>0</v>
      </c>
      <c r="AC393" s="3" t="s">
        <v>290</v>
      </c>
      <c r="AD393" s="9">
        <v>1</v>
      </c>
      <c r="AE393">
        <f t="shared" si="119"/>
        <v>0</v>
      </c>
      <c r="AF393">
        <f t="shared" si="120"/>
        <v>0</v>
      </c>
      <c r="AG393">
        <f t="shared" si="126"/>
        <v>1</v>
      </c>
      <c r="AH393">
        <f t="shared" si="121"/>
        <v>0</v>
      </c>
      <c r="AI393">
        <f t="shared" si="122"/>
        <v>70.710678118654755</v>
      </c>
      <c r="AJ393">
        <f t="shared" si="123"/>
        <v>-70.710678118654741</v>
      </c>
      <c r="AK393">
        <f t="shared" si="124"/>
        <v>0</v>
      </c>
      <c r="AL393" s="3">
        <v>100</v>
      </c>
      <c r="AM393" s="14">
        <f t="shared" si="125"/>
        <v>30.48</v>
      </c>
      <c r="AN393" s="3">
        <v>2.3561944901923448</v>
      </c>
    </row>
    <row r="394" spans="1:40" ht="13.5" thickBot="1" x14ac:dyDescent="0.25">
      <c r="A394" s="5">
        <v>42571</v>
      </c>
      <c r="B394" s="3">
        <v>37</v>
      </c>
      <c r="C394" s="7" t="s">
        <v>359</v>
      </c>
      <c r="D394" s="6">
        <v>0.62708333333333333</v>
      </c>
      <c r="E394" s="13">
        <v>15</v>
      </c>
      <c r="F394" s="13">
        <f t="shared" si="115"/>
        <v>425</v>
      </c>
      <c r="G394" s="3">
        <v>30.3</v>
      </c>
      <c r="H394" s="3" t="s">
        <v>365</v>
      </c>
      <c r="I394" s="3">
        <v>34.1</v>
      </c>
      <c r="J394" t="str">
        <f t="shared" si="116"/>
        <v>.</v>
      </c>
      <c r="K394" t="str">
        <f t="shared" si="117"/>
        <v>.</v>
      </c>
      <c r="L394" t="str">
        <f t="shared" si="127"/>
        <v>.</v>
      </c>
      <c r="M394" s="3">
        <v>135</v>
      </c>
      <c r="N394" t="str">
        <f>IF(B394=B393, N393, IF(M394=".",".",IF(M394&lt;22.5,"N",IF(M394&lt;67.5,"NE",IF(M394&lt;112.5,"E",IF(M394&lt;157.5,"SE",IF(M394&lt;202.5,"S",IF(M394&lt;247.5,"SW",IF(M394&lt;292.5,"W",IF(M394&lt;337.5,"NW","N"))))))))))</f>
        <v>SE</v>
      </c>
      <c r="O394" t="str">
        <f t="shared" si="118"/>
        <v>.</v>
      </c>
      <c r="P394" t="str">
        <f t="shared" si="131"/>
        <v>.</v>
      </c>
      <c r="Q394" s="8">
        <f t="shared" si="129"/>
        <v>0</v>
      </c>
      <c r="R394" s="8">
        <f t="shared" si="130"/>
        <v>0</v>
      </c>
      <c r="S394" s="8">
        <v>0</v>
      </c>
      <c r="T394" s="8" t="s">
        <v>4</v>
      </c>
      <c r="U394" s="8" t="str">
        <f t="shared" si="128"/>
        <v>.</v>
      </c>
      <c r="V394" s="3" t="s">
        <v>6</v>
      </c>
      <c r="W394" s="3">
        <v>1.6</v>
      </c>
      <c r="X394" s="3" t="s">
        <v>13</v>
      </c>
      <c r="Y394" s="14">
        <v>2</v>
      </c>
      <c r="Z394" s="14">
        <v>1</v>
      </c>
      <c r="AA394" s="14">
        <v>0</v>
      </c>
      <c r="AB394" s="14">
        <f t="shared" ref="AB394:AB457" si="132">IF(AA394=0,0,IF(AA394=".",".",IF(AA394=AA393,".",1)))</f>
        <v>0</v>
      </c>
      <c r="AC394" s="3" t="s">
        <v>290</v>
      </c>
      <c r="AD394" s="9">
        <v>1</v>
      </c>
      <c r="AE394">
        <f t="shared" si="119"/>
        <v>0</v>
      </c>
      <c r="AF394">
        <f t="shared" si="120"/>
        <v>0</v>
      </c>
      <c r="AG394">
        <f t="shared" si="126"/>
        <v>1</v>
      </c>
      <c r="AH394">
        <f t="shared" si="121"/>
        <v>0</v>
      </c>
      <c r="AI394">
        <f t="shared" si="122"/>
        <v>70.710678118654755</v>
      </c>
      <c r="AJ394">
        <f t="shared" si="123"/>
        <v>-70.710678118654741</v>
      </c>
      <c r="AK394">
        <f t="shared" si="124"/>
        <v>0</v>
      </c>
      <c r="AL394" s="3">
        <v>100</v>
      </c>
      <c r="AM394" s="14">
        <f t="shared" si="125"/>
        <v>30.48</v>
      </c>
      <c r="AN394" s="3">
        <v>2.3561944901923448</v>
      </c>
    </row>
    <row r="395" spans="1:40" ht="13.5" thickBot="1" x14ac:dyDescent="0.25">
      <c r="A395" s="5">
        <v>42571</v>
      </c>
      <c r="B395" s="3">
        <v>37</v>
      </c>
      <c r="C395" s="7" t="s">
        <v>359</v>
      </c>
      <c r="D395" s="6">
        <v>0.66666666666666663</v>
      </c>
      <c r="E395" s="13">
        <v>16</v>
      </c>
      <c r="F395" s="13">
        <f t="shared" si="115"/>
        <v>481.99999999999994</v>
      </c>
      <c r="G395" s="3">
        <v>33.4</v>
      </c>
      <c r="H395" s="3" t="s">
        <v>365</v>
      </c>
      <c r="I395" s="3">
        <v>33.799999999999997</v>
      </c>
      <c r="J395" t="str">
        <f t="shared" si="116"/>
        <v>.</v>
      </c>
      <c r="K395" t="str">
        <f t="shared" si="117"/>
        <v>.</v>
      </c>
      <c r="L395" t="str">
        <f t="shared" si="127"/>
        <v>.</v>
      </c>
      <c r="M395" s="3">
        <v>135</v>
      </c>
      <c r="N395" t="str">
        <f>IF(B395=B395, N394, IF(M395=".",".",IF(M395&lt;22.5,"N",IF(M395&lt;67.5,"NE",IF(M395&lt;112.5,"E",IF(M395&lt;157.5,"SE",IF(M395&lt;202.5,"S",IF(M395&lt;247.5,"SW",IF(M395&lt;292.5,"W",IF(M395&lt;337.5,"NW","N"))))))))))</f>
        <v>SE</v>
      </c>
      <c r="O395" t="str">
        <f t="shared" si="118"/>
        <v>.</v>
      </c>
      <c r="P395" t="str">
        <f t="shared" si="131"/>
        <v>.</v>
      </c>
      <c r="Q395" s="8">
        <f t="shared" si="129"/>
        <v>0</v>
      </c>
      <c r="R395" s="8">
        <f t="shared" si="130"/>
        <v>0</v>
      </c>
      <c r="S395" s="8">
        <v>0</v>
      </c>
      <c r="T395" s="8">
        <f>SQRT((AJ395-AJ387)^2+(AI395-AI387)^2)</f>
        <v>0</v>
      </c>
      <c r="U395" s="8">
        <f t="shared" si="128"/>
        <v>0</v>
      </c>
      <c r="V395" s="3" t="s">
        <v>6</v>
      </c>
      <c r="W395" s="3">
        <v>2.5</v>
      </c>
      <c r="X395" s="3" t="s">
        <v>13</v>
      </c>
      <c r="Y395" s="14">
        <v>2</v>
      </c>
      <c r="Z395" s="14">
        <v>1</v>
      </c>
      <c r="AA395" s="14">
        <v>0</v>
      </c>
      <c r="AB395" s="14">
        <f t="shared" si="132"/>
        <v>0</v>
      </c>
      <c r="AC395" s="3" t="s">
        <v>290</v>
      </c>
      <c r="AD395" s="9">
        <v>1</v>
      </c>
      <c r="AE395">
        <f t="shared" si="119"/>
        <v>0</v>
      </c>
      <c r="AF395">
        <f t="shared" si="120"/>
        <v>0</v>
      </c>
      <c r="AG395">
        <f t="shared" si="126"/>
        <v>1</v>
      </c>
      <c r="AH395">
        <f t="shared" si="121"/>
        <v>0</v>
      </c>
      <c r="AI395">
        <f t="shared" si="122"/>
        <v>70.710678118654755</v>
      </c>
      <c r="AJ395">
        <f t="shared" si="123"/>
        <v>-70.710678118654741</v>
      </c>
      <c r="AK395">
        <f t="shared" si="124"/>
        <v>0</v>
      </c>
      <c r="AL395" s="3">
        <v>100</v>
      </c>
      <c r="AM395" s="14">
        <f t="shared" si="125"/>
        <v>30.48</v>
      </c>
      <c r="AN395" s="3">
        <v>2.3561944901923448</v>
      </c>
    </row>
    <row r="396" spans="1:40" ht="13.5" thickBot="1" x14ac:dyDescent="0.25">
      <c r="A396" s="5">
        <v>42571</v>
      </c>
      <c r="B396" s="3">
        <v>37</v>
      </c>
      <c r="C396" s="7" t="s">
        <v>359</v>
      </c>
      <c r="D396" s="6">
        <v>0.70972222222222225</v>
      </c>
      <c r="E396" s="13">
        <v>17</v>
      </c>
      <c r="F396" s="13">
        <f t="shared" si="115"/>
        <v>544</v>
      </c>
      <c r="G396" s="3">
        <v>30.7</v>
      </c>
      <c r="H396" s="3" t="s">
        <v>365</v>
      </c>
      <c r="I396" s="3">
        <v>30.5</v>
      </c>
      <c r="J396" t="str">
        <f t="shared" si="116"/>
        <v>.</v>
      </c>
      <c r="K396" t="str">
        <f t="shared" si="117"/>
        <v>.</v>
      </c>
      <c r="L396" t="str">
        <f t="shared" si="127"/>
        <v>.</v>
      </c>
      <c r="M396" s="3" t="s">
        <v>4</v>
      </c>
      <c r="N396" t="str">
        <f>IF(B396=B395, N395, IF(M396=".",".",IF(M396&lt;22.5,"N",IF(M396&lt;67.5,"NE",IF(M396&lt;112.5,"E",IF(M396&lt;157.5,"SE",IF(M396&lt;202.5,"S",IF(M396&lt;247.5,"SW",IF(M396&lt;292.5,"W",IF(M396&lt;337.5,"NW","N"))))))))))</f>
        <v>SE</v>
      </c>
      <c r="O396" t="str">
        <f t="shared" si="118"/>
        <v>.</v>
      </c>
      <c r="P396" t="str">
        <f t="shared" si="131"/>
        <v>.</v>
      </c>
      <c r="Q396" s="8" t="str">
        <f t="shared" si="129"/>
        <v>.</v>
      </c>
      <c r="R396" s="8" t="str">
        <f t="shared" si="130"/>
        <v>.</v>
      </c>
      <c r="S396" s="8" t="s">
        <v>4</v>
      </c>
      <c r="T396" s="8" t="s">
        <v>4</v>
      </c>
      <c r="U396" s="8" t="str">
        <f t="shared" si="128"/>
        <v>.</v>
      </c>
      <c r="V396" s="3" t="s">
        <v>4</v>
      </c>
      <c r="W396" s="3">
        <v>3</v>
      </c>
      <c r="X396" s="3" t="s">
        <v>147</v>
      </c>
      <c r="Y396" s="14">
        <v>0</v>
      </c>
      <c r="Z396" s="14">
        <v>0</v>
      </c>
      <c r="AA396" s="14">
        <v>1</v>
      </c>
      <c r="AB396" s="14">
        <f t="shared" si="132"/>
        <v>1</v>
      </c>
      <c r="AC396" s="3" t="s">
        <v>290</v>
      </c>
      <c r="AD396" s="9">
        <v>1</v>
      </c>
      <c r="AE396" t="str">
        <f t="shared" si="119"/>
        <v>.</v>
      </c>
      <c r="AF396" t="str">
        <f t="shared" si="120"/>
        <v>.</v>
      </c>
      <c r="AG396" t="str">
        <f t="shared" si="126"/>
        <v>.</v>
      </c>
      <c r="AH396" t="str">
        <f t="shared" si="121"/>
        <v>.</v>
      </c>
      <c r="AI396" t="str">
        <f t="shared" si="122"/>
        <v>.</v>
      </c>
      <c r="AJ396" t="str">
        <f t="shared" si="123"/>
        <v>.</v>
      </c>
      <c r="AK396" t="str">
        <f t="shared" si="124"/>
        <v>.</v>
      </c>
      <c r="AL396" s="3" t="s">
        <v>4</v>
      </c>
      <c r="AM396" s="14" t="str">
        <f t="shared" si="125"/>
        <v>.</v>
      </c>
      <c r="AN396" s="3" t="s">
        <v>4</v>
      </c>
    </row>
    <row r="397" spans="1:40" ht="13.5" thickBot="1" x14ac:dyDescent="0.25">
      <c r="A397" s="5">
        <v>42571</v>
      </c>
      <c r="B397" s="3">
        <v>37</v>
      </c>
      <c r="C397" s="7" t="s">
        <v>359</v>
      </c>
      <c r="D397" s="6">
        <v>0.74930555555555556</v>
      </c>
      <c r="E397" s="13">
        <v>18</v>
      </c>
      <c r="F397" s="13">
        <f t="shared" si="115"/>
        <v>601</v>
      </c>
      <c r="G397" s="3">
        <v>27.3</v>
      </c>
      <c r="H397" s="3" t="s">
        <v>365</v>
      </c>
      <c r="I397" s="3">
        <v>27.7</v>
      </c>
      <c r="J397" t="str">
        <f t="shared" si="116"/>
        <v>.</v>
      </c>
      <c r="K397" t="str">
        <f t="shared" si="117"/>
        <v>.</v>
      </c>
      <c r="L397" t="str">
        <f t="shared" si="127"/>
        <v>.</v>
      </c>
      <c r="M397" s="3" t="s">
        <v>4</v>
      </c>
      <c r="N397" t="str">
        <f>IF(B397=B397, N396, IF(M397=".",".",IF(M397&lt;22.5,"N",IF(M397&lt;67.5,"NE",IF(M397&lt;112.5,"E",IF(M397&lt;157.5,"SE",IF(M397&lt;202.5,"S",IF(M397&lt;247.5,"SW",IF(M397&lt;292.5,"W",IF(M397&lt;337.5,"NW","N"))))))))))</f>
        <v>SE</v>
      </c>
      <c r="O397" t="str">
        <f t="shared" si="118"/>
        <v>.</v>
      </c>
      <c r="P397" t="str">
        <f t="shared" si="131"/>
        <v>.</v>
      </c>
      <c r="Q397" s="8" t="str">
        <f t="shared" si="129"/>
        <v>.</v>
      </c>
      <c r="R397" s="8" t="str">
        <f t="shared" si="130"/>
        <v>.</v>
      </c>
      <c r="S397" s="8" t="s">
        <v>4</v>
      </c>
      <c r="T397" s="8" t="s">
        <v>4</v>
      </c>
      <c r="U397" s="8" t="str">
        <f t="shared" si="128"/>
        <v>.</v>
      </c>
      <c r="V397" s="3" t="s">
        <v>4</v>
      </c>
      <c r="W397" s="3">
        <v>1.3</v>
      </c>
      <c r="X397" s="3" t="s">
        <v>147</v>
      </c>
      <c r="Y397" s="14">
        <v>0</v>
      </c>
      <c r="Z397" s="14">
        <v>0</v>
      </c>
      <c r="AA397" s="14">
        <v>1</v>
      </c>
      <c r="AB397" s="14" t="str">
        <f t="shared" si="132"/>
        <v>.</v>
      </c>
      <c r="AC397" s="3" t="s">
        <v>290</v>
      </c>
      <c r="AD397" s="9">
        <v>1</v>
      </c>
      <c r="AE397" t="str">
        <f t="shared" si="119"/>
        <v>.</v>
      </c>
      <c r="AF397" t="str">
        <f t="shared" si="120"/>
        <v>.</v>
      </c>
      <c r="AG397" t="str">
        <f t="shared" si="126"/>
        <v>.</v>
      </c>
      <c r="AH397" t="str">
        <f t="shared" si="121"/>
        <v>.</v>
      </c>
      <c r="AI397" t="str">
        <f t="shared" si="122"/>
        <v>.</v>
      </c>
      <c r="AJ397" t="str">
        <f t="shared" si="123"/>
        <v>.</v>
      </c>
      <c r="AK397" t="str">
        <f t="shared" si="124"/>
        <v>.</v>
      </c>
      <c r="AL397" s="3" t="s">
        <v>4</v>
      </c>
      <c r="AM397" s="14" t="str">
        <f t="shared" si="125"/>
        <v>.</v>
      </c>
      <c r="AN397" s="3" t="s">
        <v>4</v>
      </c>
    </row>
    <row r="398" spans="1:40" ht="13.5" thickBot="1" x14ac:dyDescent="0.25">
      <c r="A398" s="5">
        <v>42571</v>
      </c>
      <c r="B398" s="3">
        <v>38</v>
      </c>
      <c r="C398" s="7" t="s">
        <v>359</v>
      </c>
      <c r="D398" s="6">
        <v>0.33194444444444443</v>
      </c>
      <c r="E398" s="13">
        <v>8</v>
      </c>
      <c r="F398" s="13">
        <f t="shared" si="115"/>
        <v>0</v>
      </c>
      <c r="G398" s="3">
        <v>22.2</v>
      </c>
      <c r="H398" s="3" t="s">
        <v>365</v>
      </c>
      <c r="I398" s="3">
        <v>24</v>
      </c>
      <c r="J398" t="str">
        <f t="shared" si="116"/>
        <v>.</v>
      </c>
      <c r="K398" t="str">
        <f t="shared" si="117"/>
        <v>.</v>
      </c>
      <c r="L398" t="str">
        <f t="shared" si="127"/>
        <v>.</v>
      </c>
      <c r="M398" s="3">
        <v>135</v>
      </c>
      <c r="N398" t="str">
        <f>IF(B398=B397, N397, IF(M398=".",".",IF(M398&lt;22.5,"N",IF(M398&lt;67.5,"NE",IF(M398&lt;112.5,"E",IF(M398&lt;157.5,"SE",IF(M398&lt;202.5,"S",IF(M398&lt;247.5,"SW",IF(M398&lt;292.5,"W",IF(M398&lt;337.5,"NW","N"))))))))))</f>
        <v>SE</v>
      </c>
      <c r="O398" t="str">
        <f t="shared" si="118"/>
        <v>.</v>
      </c>
      <c r="P398" t="str">
        <f t="shared" si="131"/>
        <v>.</v>
      </c>
      <c r="Q398" s="8">
        <f t="shared" si="129"/>
        <v>0</v>
      </c>
      <c r="R398" s="8">
        <f t="shared" si="130"/>
        <v>0</v>
      </c>
      <c r="S398" s="8">
        <v>0</v>
      </c>
      <c r="T398" s="8" t="s">
        <v>4</v>
      </c>
      <c r="U398" s="8" t="str">
        <f t="shared" si="128"/>
        <v>.</v>
      </c>
      <c r="V398" s="3" t="s">
        <v>8</v>
      </c>
      <c r="W398" s="3">
        <v>0.2</v>
      </c>
      <c r="X398" s="3" t="s">
        <v>4</v>
      </c>
      <c r="Y398" s="14">
        <v>2</v>
      </c>
      <c r="Z398" s="14">
        <v>1</v>
      </c>
      <c r="AA398" s="14">
        <v>0</v>
      </c>
      <c r="AB398" s="14">
        <f t="shared" si="132"/>
        <v>0</v>
      </c>
      <c r="AC398" s="3" t="s">
        <v>291</v>
      </c>
      <c r="AD398" s="9">
        <v>1</v>
      </c>
      <c r="AE398" t="str">
        <f t="shared" si="119"/>
        <v>.</v>
      </c>
      <c r="AF398" t="str">
        <f t="shared" si="120"/>
        <v>.</v>
      </c>
      <c r="AG398" t="str">
        <f t="shared" si="126"/>
        <v>.</v>
      </c>
      <c r="AH398" t="str">
        <f t="shared" si="121"/>
        <v>.</v>
      </c>
      <c r="AI398">
        <f t="shared" si="122"/>
        <v>70.710678118654755</v>
      </c>
      <c r="AJ398">
        <f t="shared" si="123"/>
        <v>-70.710678118654741</v>
      </c>
      <c r="AK398" t="str">
        <f t="shared" si="124"/>
        <v>.</v>
      </c>
      <c r="AL398" s="3">
        <v>100</v>
      </c>
      <c r="AM398" s="14">
        <f t="shared" si="125"/>
        <v>30.48</v>
      </c>
      <c r="AN398" s="3">
        <v>2.3561944901923448</v>
      </c>
    </row>
    <row r="399" spans="1:40" ht="13.5" thickBot="1" x14ac:dyDescent="0.25">
      <c r="A399" s="5">
        <v>42571</v>
      </c>
      <c r="B399" s="3">
        <v>38</v>
      </c>
      <c r="C399" s="7" t="s">
        <v>359</v>
      </c>
      <c r="D399" s="6">
        <v>0.375</v>
      </c>
      <c r="E399" s="13">
        <v>9</v>
      </c>
      <c r="F399" s="13">
        <f t="shared" si="115"/>
        <v>62.000000000000021</v>
      </c>
      <c r="G399" s="3">
        <v>28.8</v>
      </c>
      <c r="H399" s="3" t="s">
        <v>365</v>
      </c>
      <c r="I399" s="3">
        <v>27.6</v>
      </c>
      <c r="J399" t="str">
        <f t="shared" si="116"/>
        <v>.</v>
      </c>
      <c r="K399" t="str">
        <f t="shared" si="117"/>
        <v>.</v>
      </c>
      <c r="L399" t="str">
        <f t="shared" si="127"/>
        <v>.</v>
      </c>
      <c r="M399" s="3">
        <v>135</v>
      </c>
      <c r="N399" t="str">
        <f>IF(B399=B399, N398, IF(M399=".",".",IF(M399&lt;22.5,"N",IF(M399&lt;67.5,"NE",IF(M399&lt;112.5,"E",IF(M399&lt;157.5,"SE",IF(M399&lt;202.5,"S",IF(M399&lt;247.5,"SW",IF(M399&lt;292.5,"W",IF(M399&lt;337.5,"NW","N"))))))))))</f>
        <v>SE</v>
      </c>
      <c r="O399" t="str">
        <f t="shared" si="118"/>
        <v>.</v>
      </c>
      <c r="P399" t="str">
        <f t="shared" si="131"/>
        <v>.</v>
      </c>
      <c r="Q399" s="8">
        <f t="shared" si="129"/>
        <v>0</v>
      </c>
      <c r="R399" s="8">
        <f t="shared" si="130"/>
        <v>0</v>
      </c>
      <c r="S399" s="8">
        <v>0</v>
      </c>
      <c r="T399" s="8" t="s">
        <v>4</v>
      </c>
      <c r="U399" s="8" t="str">
        <f t="shared" si="128"/>
        <v>.</v>
      </c>
      <c r="V399" s="3" t="s">
        <v>8</v>
      </c>
      <c r="W399" s="3">
        <v>0</v>
      </c>
      <c r="X399" s="3" t="s">
        <v>133</v>
      </c>
      <c r="Y399" s="14">
        <v>2</v>
      </c>
      <c r="Z399" s="14">
        <v>1</v>
      </c>
      <c r="AA399" s="14">
        <v>0</v>
      </c>
      <c r="AB399" s="14">
        <f t="shared" si="132"/>
        <v>0</v>
      </c>
      <c r="AC399" s="3" t="s">
        <v>291</v>
      </c>
      <c r="AD399" s="9">
        <v>1</v>
      </c>
      <c r="AE399">
        <f t="shared" si="119"/>
        <v>0</v>
      </c>
      <c r="AF399">
        <f t="shared" si="120"/>
        <v>0</v>
      </c>
      <c r="AG399">
        <f t="shared" si="126"/>
        <v>1</v>
      </c>
      <c r="AH399">
        <f t="shared" si="121"/>
        <v>0</v>
      </c>
      <c r="AI399">
        <f t="shared" si="122"/>
        <v>70.710678118654755</v>
      </c>
      <c r="AJ399">
        <f t="shared" si="123"/>
        <v>-70.710678118654741</v>
      </c>
      <c r="AK399">
        <f t="shared" si="124"/>
        <v>0</v>
      </c>
      <c r="AL399" s="3">
        <v>100</v>
      </c>
      <c r="AM399" s="14">
        <f t="shared" si="125"/>
        <v>30.48</v>
      </c>
      <c r="AN399" s="3">
        <v>2.3561944901923448</v>
      </c>
    </row>
    <row r="400" spans="1:40" ht="13.5" thickBot="1" x14ac:dyDescent="0.25">
      <c r="A400" s="5">
        <v>42571</v>
      </c>
      <c r="B400" s="3">
        <v>38</v>
      </c>
      <c r="C400" s="7" t="s">
        <v>359</v>
      </c>
      <c r="D400" s="6">
        <v>0.41944444444444445</v>
      </c>
      <c r="E400" s="13">
        <v>10</v>
      </c>
      <c r="F400" s="13">
        <f t="shared" si="115"/>
        <v>126.00000000000003</v>
      </c>
      <c r="G400" s="3" t="s">
        <v>4</v>
      </c>
      <c r="H400" s="3" t="s">
        <v>4</v>
      </c>
      <c r="I400" s="3">
        <v>30.1</v>
      </c>
      <c r="J400" t="str">
        <f t="shared" si="116"/>
        <v>.</v>
      </c>
      <c r="K400" t="str">
        <f t="shared" si="117"/>
        <v>.</v>
      </c>
      <c r="L400" t="str">
        <f t="shared" si="127"/>
        <v>.</v>
      </c>
      <c r="M400" s="3">
        <v>135</v>
      </c>
      <c r="N400" t="str">
        <f>IF(B400=B399, N399, IF(M400=".",".",IF(M400&lt;22.5,"N",IF(M400&lt;67.5,"NE",IF(M400&lt;112.5,"E",IF(M400&lt;157.5,"SE",IF(M400&lt;202.5,"S",IF(M400&lt;247.5,"SW",IF(M400&lt;292.5,"W",IF(M400&lt;337.5,"NW","N"))))))))))</f>
        <v>SE</v>
      </c>
      <c r="O400" t="str">
        <f t="shared" si="118"/>
        <v>.</v>
      </c>
      <c r="P400" t="str">
        <f t="shared" si="131"/>
        <v>.</v>
      </c>
      <c r="Q400" s="8">
        <f t="shared" si="129"/>
        <v>0</v>
      </c>
      <c r="R400" s="8">
        <f t="shared" si="130"/>
        <v>0</v>
      </c>
      <c r="S400" s="8">
        <v>0</v>
      </c>
      <c r="T400" s="8" t="s">
        <v>4</v>
      </c>
      <c r="U400" s="8" t="str">
        <f t="shared" si="128"/>
        <v>.</v>
      </c>
      <c r="V400" s="3" t="s">
        <v>8</v>
      </c>
      <c r="W400" s="3">
        <v>1.3</v>
      </c>
      <c r="X400" s="3" t="s">
        <v>139</v>
      </c>
      <c r="Y400" s="14">
        <v>2</v>
      </c>
      <c r="Z400" s="14">
        <v>1</v>
      </c>
      <c r="AA400" s="14">
        <v>0</v>
      </c>
      <c r="AB400" s="14">
        <f t="shared" si="132"/>
        <v>0</v>
      </c>
      <c r="AC400" s="3" t="s">
        <v>291</v>
      </c>
      <c r="AD400" s="9">
        <v>1</v>
      </c>
      <c r="AE400">
        <f t="shared" si="119"/>
        <v>0</v>
      </c>
      <c r="AF400">
        <f t="shared" si="120"/>
        <v>0</v>
      </c>
      <c r="AG400">
        <f t="shared" si="126"/>
        <v>1</v>
      </c>
      <c r="AH400">
        <f t="shared" si="121"/>
        <v>0</v>
      </c>
      <c r="AI400">
        <f t="shared" si="122"/>
        <v>70.710678118654755</v>
      </c>
      <c r="AJ400">
        <f t="shared" si="123"/>
        <v>-70.710678118654741</v>
      </c>
      <c r="AK400">
        <f t="shared" si="124"/>
        <v>0</v>
      </c>
      <c r="AL400" s="3">
        <v>100</v>
      </c>
      <c r="AM400" s="14">
        <f t="shared" si="125"/>
        <v>30.48</v>
      </c>
      <c r="AN400" s="3">
        <v>2.3561944901923448</v>
      </c>
    </row>
    <row r="401" spans="1:40" ht="13.5" thickBot="1" x14ac:dyDescent="0.25">
      <c r="A401" s="5">
        <v>42571</v>
      </c>
      <c r="B401" s="3">
        <v>38</v>
      </c>
      <c r="C401" s="7" t="s">
        <v>359</v>
      </c>
      <c r="D401" s="6">
        <v>0.46388888888888885</v>
      </c>
      <c r="E401" s="13">
        <v>11</v>
      </c>
      <c r="F401" s="13">
        <f t="shared" si="115"/>
        <v>189.99999999999994</v>
      </c>
      <c r="G401" s="3">
        <v>22.7</v>
      </c>
      <c r="H401" s="3" t="s">
        <v>366</v>
      </c>
      <c r="I401" s="3">
        <v>25.1</v>
      </c>
      <c r="J401" t="str">
        <f t="shared" si="116"/>
        <v>.</v>
      </c>
      <c r="K401" t="str">
        <f t="shared" si="117"/>
        <v>.</v>
      </c>
      <c r="L401" t="str">
        <f t="shared" si="127"/>
        <v>.</v>
      </c>
      <c r="M401" s="3">
        <v>135</v>
      </c>
      <c r="N401" t="str">
        <f>IF(B401=B401, N400, IF(M401=".",".",IF(M401&lt;22.5,"N",IF(M401&lt;67.5,"NE",IF(M401&lt;112.5,"E",IF(M401&lt;157.5,"SE",IF(M401&lt;202.5,"S",IF(M401&lt;247.5,"SW",IF(M401&lt;292.5,"W",IF(M401&lt;337.5,"NW","N"))))))))))</f>
        <v>SE</v>
      </c>
      <c r="O401" t="str">
        <f t="shared" si="118"/>
        <v>.</v>
      </c>
      <c r="P401" t="str">
        <f t="shared" si="131"/>
        <v>.</v>
      </c>
      <c r="Q401" s="8">
        <f t="shared" si="129"/>
        <v>0</v>
      </c>
      <c r="R401" s="8">
        <f t="shared" si="130"/>
        <v>0</v>
      </c>
      <c r="S401" s="8">
        <v>0</v>
      </c>
      <c r="T401" s="8" t="s">
        <v>4</v>
      </c>
      <c r="U401" s="8" t="str">
        <f t="shared" si="128"/>
        <v>.</v>
      </c>
      <c r="V401" s="3" t="s">
        <v>6</v>
      </c>
      <c r="W401" s="3">
        <v>2.2000000000000002</v>
      </c>
      <c r="X401" s="3" t="s">
        <v>110</v>
      </c>
      <c r="Y401" s="14">
        <v>2</v>
      </c>
      <c r="Z401" s="14">
        <v>1</v>
      </c>
      <c r="AA401" s="14">
        <v>0</v>
      </c>
      <c r="AB401" s="14">
        <f t="shared" si="132"/>
        <v>0</v>
      </c>
      <c r="AC401" s="3" t="s">
        <v>291</v>
      </c>
      <c r="AD401" s="9">
        <v>1</v>
      </c>
      <c r="AE401">
        <f t="shared" si="119"/>
        <v>0</v>
      </c>
      <c r="AF401">
        <f t="shared" si="120"/>
        <v>0</v>
      </c>
      <c r="AG401">
        <f t="shared" si="126"/>
        <v>1</v>
      </c>
      <c r="AH401">
        <f t="shared" si="121"/>
        <v>0</v>
      </c>
      <c r="AI401">
        <f t="shared" si="122"/>
        <v>70.710678118654755</v>
      </c>
      <c r="AJ401">
        <f t="shared" si="123"/>
        <v>-70.710678118654741</v>
      </c>
      <c r="AK401">
        <f t="shared" si="124"/>
        <v>0</v>
      </c>
      <c r="AL401" s="3">
        <v>100</v>
      </c>
      <c r="AM401" s="14">
        <f t="shared" si="125"/>
        <v>30.48</v>
      </c>
      <c r="AN401" s="3">
        <v>2.3561944901923448</v>
      </c>
    </row>
    <row r="402" spans="1:40" ht="13.5" thickBot="1" x14ac:dyDescent="0.25">
      <c r="A402" s="5">
        <v>42571</v>
      </c>
      <c r="B402" s="3">
        <v>38</v>
      </c>
      <c r="C402" s="7" t="s">
        <v>359</v>
      </c>
      <c r="D402" s="6">
        <v>0.50069444444444444</v>
      </c>
      <c r="E402" s="13">
        <v>12</v>
      </c>
      <c r="F402" s="13">
        <f t="shared" si="115"/>
        <v>243</v>
      </c>
      <c r="G402" s="3">
        <v>24.3</v>
      </c>
      <c r="H402" s="3" t="s">
        <v>366</v>
      </c>
      <c r="I402" s="3">
        <v>24.8</v>
      </c>
      <c r="J402" t="str">
        <f t="shared" si="116"/>
        <v>.</v>
      </c>
      <c r="K402" t="str">
        <f t="shared" si="117"/>
        <v>.</v>
      </c>
      <c r="L402" t="str">
        <f t="shared" si="127"/>
        <v>.</v>
      </c>
      <c r="M402" s="3">
        <v>135</v>
      </c>
      <c r="N402" t="str">
        <f>IF(B402=B401, N401, IF(M402=".",".",IF(M402&lt;22.5,"N",IF(M402&lt;67.5,"NE",IF(M402&lt;112.5,"E",IF(M402&lt;157.5,"SE",IF(M402&lt;202.5,"S",IF(M402&lt;247.5,"SW",IF(M402&lt;292.5,"W",IF(M402&lt;337.5,"NW","N"))))))))))</f>
        <v>SE</v>
      </c>
      <c r="O402" t="str">
        <f t="shared" si="118"/>
        <v>.</v>
      </c>
      <c r="P402" t="str">
        <f t="shared" si="131"/>
        <v>.</v>
      </c>
      <c r="Q402" s="8">
        <f t="shared" si="129"/>
        <v>0</v>
      </c>
      <c r="R402" s="8">
        <f t="shared" si="130"/>
        <v>0</v>
      </c>
      <c r="S402" s="8">
        <v>0</v>
      </c>
      <c r="T402" s="8" t="s">
        <v>4</v>
      </c>
      <c r="U402" s="8" t="str">
        <f t="shared" si="128"/>
        <v>.</v>
      </c>
      <c r="V402" s="3" t="s">
        <v>4</v>
      </c>
      <c r="W402" s="3">
        <v>2.1</v>
      </c>
      <c r="X402" s="3" t="s">
        <v>4</v>
      </c>
      <c r="Y402" s="14">
        <v>0</v>
      </c>
      <c r="Z402" s="14">
        <v>0</v>
      </c>
      <c r="AA402" s="14">
        <v>1</v>
      </c>
      <c r="AB402" s="14">
        <f t="shared" si="132"/>
        <v>1</v>
      </c>
      <c r="AC402" s="3" t="s">
        <v>291</v>
      </c>
      <c r="AD402" s="9">
        <v>1</v>
      </c>
      <c r="AE402">
        <f t="shared" si="119"/>
        <v>0</v>
      </c>
      <c r="AF402">
        <f t="shared" si="120"/>
        <v>0</v>
      </c>
      <c r="AG402">
        <f t="shared" si="126"/>
        <v>1</v>
      </c>
      <c r="AH402">
        <f t="shared" si="121"/>
        <v>0</v>
      </c>
      <c r="AI402">
        <f t="shared" si="122"/>
        <v>70.710678118654755</v>
      </c>
      <c r="AJ402">
        <f t="shared" si="123"/>
        <v>-70.710678118654741</v>
      </c>
      <c r="AK402">
        <f t="shared" si="124"/>
        <v>0</v>
      </c>
      <c r="AL402" s="3">
        <v>100</v>
      </c>
      <c r="AM402" s="14">
        <f t="shared" si="125"/>
        <v>30.48</v>
      </c>
      <c r="AN402" s="3">
        <v>2.3561944901923448</v>
      </c>
    </row>
    <row r="403" spans="1:40" ht="13.5" thickBot="1" x14ac:dyDescent="0.25">
      <c r="A403" s="5">
        <v>42571</v>
      </c>
      <c r="B403" s="3">
        <v>38</v>
      </c>
      <c r="C403" s="7" t="s">
        <v>359</v>
      </c>
      <c r="D403" s="6">
        <v>0.54375000000000007</v>
      </c>
      <c r="E403" s="13">
        <v>13</v>
      </c>
      <c r="F403" s="13">
        <f t="shared" si="115"/>
        <v>305.00000000000011</v>
      </c>
      <c r="G403" s="3">
        <v>28.8</v>
      </c>
      <c r="H403" s="3" t="s">
        <v>365</v>
      </c>
      <c r="I403" s="3">
        <v>29.2</v>
      </c>
      <c r="J403" t="str">
        <f t="shared" si="116"/>
        <v>.</v>
      </c>
      <c r="K403" t="str">
        <f t="shared" si="117"/>
        <v>.</v>
      </c>
      <c r="L403" t="str">
        <f t="shared" si="127"/>
        <v>.</v>
      </c>
      <c r="M403" s="3">
        <v>135</v>
      </c>
      <c r="N403" t="str">
        <f>IF(B403=B403, N402, IF(M403=".",".",IF(M403&lt;22.5,"N",IF(M403&lt;67.5,"NE",IF(M403&lt;112.5,"E",IF(M403&lt;157.5,"SE",IF(M403&lt;202.5,"S",IF(M403&lt;247.5,"SW",IF(M403&lt;292.5,"W",IF(M403&lt;337.5,"NW","N"))))))))))</f>
        <v>SE</v>
      </c>
      <c r="O403" t="str">
        <f t="shared" si="118"/>
        <v>.</v>
      </c>
      <c r="P403" t="str">
        <f t="shared" si="131"/>
        <v>.</v>
      </c>
      <c r="Q403" s="8">
        <f t="shared" si="129"/>
        <v>0</v>
      </c>
      <c r="R403" s="8">
        <f t="shared" si="130"/>
        <v>0</v>
      </c>
      <c r="S403" s="8">
        <v>0</v>
      </c>
      <c r="T403" s="8" t="s">
        <v>4</v>
      </c>
      <c r="U403" s="8" t="str">
        <f t="shared" si="128"/>
        <v>.</v>
      </c>
      <c r="V403" s="3" t="s">
        <v>6</v>
      </c>
      <c r="W403" s="3">
        <v>3.1</v>
      </c>
      <c r="X403" s="3" t="s">
        <v>4</v>
      </c>
      <c r="Y403" s="14">
        <v>0</v>
      </c>
      <c r="Z403" s="14">
        <v>0</v>
      </c>
      <c r="AA403" s="14">
        <v>1</v>
      </c>
      <c r="AB403" s="14" t="str">
        <f t="shared" si="132"/>
        <v>.</v>
      </c>
      <c r="AC403" s="3" t="s">
        <v>291</v>
      </c>
      <c r="AD403" s="9">
        <v>1</v>
      </c>
      <c r="AE403">
        <f t="shared" si="119"/>
        <v>0</v>
      </c>
      <c r="AF403">
        <f t="shared" si="120"/>
        <v>0</v>
      </c>
      <c r="AG403">
        <f t="shared" si="126"/>
        <v>1</v>
      </c>
      <c r="AH403">
        <f t="shared" si="121"/>
        <v>0</v>
      </c>
      <c r="AI403">
        <f t="shared" si="122"/>
        <v>70.710678118654755</v>
      </c>
      <c r="AJ403">
        <f t="shared" si="123"/>
        <v>-70.710678118654741</v>
      </c>
      <c r="AK403">
        <f t="shared" si="124"/>
        <v>0</v>
      </c>
      <c r="AL403" s="3">
        <v>100</v>
      </c>
      <c r="AM403" s="14">
        <f t="shared" si="125"/>
        <v>30.48</v>
      </c>
      <c r="AN403" s="3">
        <v>2.3561944901923448</v>
      </c>
    </row>
    <row r="404" spans="1:40" ht="13.5" thickBot="1" x14ac:dyDescent="0.25">
      <c r="A404" s="5">
        <v>42571</v>
      </c>
      <c r="B404" s="3">
        <v>38</v>
      </c>
      <c r="C404" s="7" t="s">
        <v>359</v>
      </c>
      <c r="D404" s="6">
        <v>0.58888888888888891</v>
      </c>
      <c r="E404" s="13">
        <v>14</v>
      </c>
      <c r="F404" s="13">
        <f t="shared" si="115"/>
        <v>370.00000000000006</v>
      </c>
      <c r="G404" s="3">
        <v>32.700000000000003</v>
      </c>
      <c r="H404" s="3" t="s">
        <v>365</v>
      </c>
      <c r="I404" s="3">
        <v>29.7</v>
      </c>
      <c r="J404" t="str">
        <f t="shared" si="116"/>
        <v>.</v>
      </c>
      <c r="K404" t="str">
        <f t="shared" si="117"/>
        <v>.</v>
      </c>
      <c r="L404" t="str">
        <f t="shared" si="127"/>
        <v>.</v>
      </c>
      <c r="M404" s="3">
        <v>135</v>
      </c>
      <c r="N404" t="str">
        <f>IF(B404=B403, N403, IF(M404=".",".",IF(M404&lt;22.5,"N",IF(M404&lt;67.5,"NE",IF(M404&lt;112.5,"E",IF(M404&lt;157.5,"SE",IF(M404&lt;202.5,"S",IF(M404&lt;247.5,"SW",IF(M404&lt;292.5,"W",IF(M404&lt;337.5,"NW","N"))))))))))</f>
        <v>SE</v>
      </c>
      <c r="O404" t="str">
        <f t="shared" si="118"/>
        <v>.</v>
      </c>
      <c r="P404" t="str">
        <f t="shared" si="131"/>
        <v>.</v>
      </c>
      <c r="Q404" s="8">
        <f t="shared" si="129"/>
        <v>0</v>
      </c>
      <c r="R404" s="8">
        <f t="shared" si="130"/>
        <v>0</v>
      </c>
      <c r="S404" s="8">
        <v>0</v>
      </c>
      <c r="T404" s="8">
        <f>SQRT((AJ404-AJ398)^2+(AI404-AI398)^2)</f>
        <v>0</v>
      </c>
      <c r="U404" s="8">
        <f t="shared" si="128"/>
        <v>0</v>
      </c>
      <c r="V404" s="3" t="s">
        <v>6</v>
      </c>
      <c r="W404" s="3">
        <v>2.9</v>
      </c>
      <c r="X404" s="3" t="s">
        <v>4</v>
      </c>
      <c r="Y404" s="14">
        <v>0</v>
      </c>
      <c r="Z404" s="14">
        <v>0</v>
      </c>
      <c r="AA404" s="14">
        <v>1</v>
      </c>
      <c r="AB404" s="14" t="str">
        <f t="shared" si="132"/>
        <v>.</v>
      </c>
      <c r="AC404" s="3" t="s">
        <v>291</v>
      </c>
      <c r="AD404" s="9">
        <v>1</v>
      </c>
      <c r="AE404">
        <f t="shared" si="119"/>
        <v>0</v>
      </c>
      <c r="AF404">
        <f t="shared" si="120"/>
        <v>0</v>
      </c>
      <c r="AG404">
        <f t="shared" si="126"/>
        <v>1</v>
      </c>
      <c r="AH404">
        <f t="shared" si="121"/>
        <v>0</v>
      </c>
      <c r="AI404">
        <f t="shared" si="122"/>
        <v>70.710678118654755</v>
      </c>
      <c r="AJ404">
        <f t="shared" si="123"/>
        <v>-70.710678118654741</v>
      </c>
      <c r="AK404">
        <f t="shared" si="124"/>
        <v>0</v>
      </c>
      <c r="AL404" s="3">
        <v>100</v>
      </c>
      <c r="AM404" s="14">
        <f t="shared" si="125"/>
        <v>30.48</v>
      </c>
      <c r="AN404" s="3">
        <v>2.3561944901923448</v>
      </c>
    </row>
    <row r="405" spans="1:40" ht="13.5" thickBot="1" x14ac:dyDescent="0.25">
      <c r="A405" s="5">
        <v>42571</v>
      </c>
      <c r="B405" s="3">
        <v>38</v>
      </c>
      <c r="C405" s="7" t="s">
        <v>359</v>
      </c>
      <c r="D405" s="6">
        <v>0.62708333333333333</v>
      </c>
      <c r="E405" s="13">
        <v>15</v>
      </c>
      <c r="F405" s="13">
        <f t="shared" si="115"/>
        <v>425</v>
      </c>
      <c r="G405" s="3">
        <v>35.700000000000003</v>
      </c>
      <c r="H405" s="3" t="s">
        <v>365</v>
      </c>
      <c r="I405" s="3">
        <v>34.1</v>
      </c>
      <c r="J405" t="str">
        <f t="shared" si="116"/>
        <v>.</v>
      </c>
      <c r="K405" t="str">
        <f t="shared" si="117"/>
        <v>.</v>
      </c>
      <c r="L405" t="str">
        <f t="shared" si="127"/>
        <v>.</v>
      </c>
      <c r="M405" s="3" t="s">
        <v>4</v>
      </c>
      <c r="N405" t="str">
        <f>IF(B405=B405, N404, IF(M405=".",".",IF(M405&lt;22.5,"N",IF(M405&lt;67.5,"NE",IF(M405&lt;112.5,"E",IF(M405&lt;157.5,"SE",IF(M405&lt;202.5,"S",IF(M405&lt;247.5,"SW",IF(M405&lt;292.5,"W",IF(M405&lt;337.5,"NW","N"))))))))))</f>
        <v>SE</v>
      </c>
      <c r="O405" t="str">
        <f t="shared" si="118"/>
        <v>.</v>
      </c>
      <c r="P405" t="str">
        <f t="shared" si="131"/>
        <v>.</v>
      </c>
      <c r="Q405" s="8" t="str">
        <f t="shared" si="129"/>
        <v>.</v>
      </c>
      <c r="R405" s="8" t="str">
        <f t="shared" si="130"/>
        <v>.</v>
      </c>
      <c r="S405" s="8" t="s">
        <v>4</v>
      </c>
      <c r="T405" s="8" t="s">
        <v>4</v>
      </c>
      <c r="U405" s="8" t="str">
        <f t="shared" si="128"/>
        <v>.</v>
      </c>
      <c r="V405" s="3" t="s">
        <v>4</v>
      </c>
      <c r="W405" s="3">
        <v>1.6</v>
      </c>
      <c r="X405" s="3" t="s">
        <v>147</v>
      </c>
      <c r="Y405" s="14">
        <v>0</v>
      </c>
      <c r="Z405" s="14">
        <v>0</v>
      </c>
      <c r="AA405" s="14">
        <v>1</v>
      </c>
      <c r="AB405" s="14" t="str">
        <f t="shared" si="132"/>
        <v>.</v>
      </c>
      <c r="AC405" s="3" t="s">
        <v>291</v>
      </c>
      <c r="AD405" s="9">
        <v>1</v>
      </c>
      <c r="AE405" t="str">
        <f t="shared" si="119"/>
        <v>.</v>
      </c>
      <c r="AF405" t="str">
        <f t="shared" si="120"/>
        <v>.</v>
      </c>
      <c r="AG405" t="str">
        <f t="shared" si="126"/>
        <v>.</v>
      </c>
      <c r="AH405" t="str">
        <f t="shared" si="121"/>
        <v>.</v>
      </c>
      <c r="AI405" t="str">
        <f t="shared" si="122"/>
        <v>.</v>
      </c>
      <c r="AJ405" t="str">
        <f t="shared" si="123"/>
        <v>.</v>
      </c>
      <c r="AK405" t="str">
        <f t="shared" si="124"/>
        <v>.</v>
      </c>
      <c r="AL405" s="3" t="s">
        <v>4</v>
      </c>
      <c r="AM405" s="14" t="str">
        <f t="shared" si="125"/>
        <v>.</v>
      </c>
      <c r="AN405" s="3" t="s">
        <v>4</v>
      </c>
    </row>
    <row r="406" spans="1:40" ht="13.5" thickBot="1" x14ac:dyDescent="0.25">
      <c r="A406" s="5">
        <v>42571</v>
      </c>
      <c r="B406" s="3">
        <v>38</v>
      </c>
      <c r="C406" s="7" t="s">
        <v>359</v>
      </c>
      <c r="D406" s="6">
        <v>0.66666666666666663</v>
      </c>
      <c r="E406" s="13">
        <v>16</v>
      </c>
      <c r="F406" s="13">
        <f t="shared" si="115"/>
        <v>481.99999999999994</v>
      </c>
      <c r="G406" s="3">
        <v>44.4</v>
      </c>
      <c r="H406" s="3" t="s">
        <v>365</v>
      </c>
      <c r="I406" s="3">
        <v>33.799999999999997</v>
      </c>
      <c r="J406" t="str">
        <f t="shared" si="116"/>
        <v>.</v>
      </c>
      <c r="K406" t="str">
        <f t="shared" si="117"/>
        <v>.</v>
      </c>
      <c r="L406" t="str">
        <f t="shared" si="127"/>
        <v>.</v>
      </c>
      <c r="M406" s="3" t="s">
        <v>4</v>
      </c>
      <c r="N406" t="str">
        <f>IF(B406=B405, N405, IF(M406=".",".",IF(M406&lt;22.5,"N",IF(M406&lt;67.5,"NE",IF(M406&lt;112.5,"E",IF(M406&lt;157.5,"SE",IF(M406&lt;202.5,"S",IF(M406&lt;247.5,"SW",IF(M406&lt;292.5,"W",IF(M406&lt;337.5,"NW","N"))))))))))</f>
        <v>SE</v>
      </c>
      <c r="O406" t="str">
        <f t="shared" si="118"/>
        <v>.</v>
      </c>
      <c r="P406" t="str">
        <f t="shared" si="131"/>
        <v>.</v>
      </c>
      <c r="Q406" s="8" t="str">
        <f t="shared" si="129"/>
        <v>.</v>
      </c>
      <c r="R406" s="8" t="str">
        <f t="shared" si="130"/>
        <v>.</v>
      </c>
      <c r="S406" s="8" t="s">
        <v>4</v>
      </c>
      <c r="T406" s="8" t="s">
        <v>4</v>
      </c>
      <c r="U406" s="8" t="str">
        <f t="shared" si="128"/>
        <v>.</v>
      </c>
      <c r="V406" s="3" t="s">
        <v>4</v>
      </c>
      <c r="W406" s="3">
        <v>2.5</v>
      </c>
      <c r="X406" s="3" t="s">
        <v>147</v>
      </c>
      <c r="Y406" s="14">
        <v>0</v>
      </c>
      <c r="Z406" s="14">
        <v>0</v>
      </c>
      <c r="AA406" s="14">
        <v>1</v>
      </c>
      <c r="AB406" s="14" t="str">
        <f t="shared" si="132"/>
        <v>.</v>
      </c>
      <c r="AC406" s="3" t="s">
        <v>291</v>
      </c>
      <c r="AD406" s="9">
        <v>1</v>
      </c>
      <c r="AE406" t="str">
        <f t="shared" si="119"/>
        <v>.</v>
      </c>
      <c r="AF406" t="str">
        <f t="shared" si="120"/>
        <v>.</v>
      </c>
      <c r="AG406" t="str">
        <f t="shared" si="126"/>
        <v>.</v>
      </c>
      <c r="AH406" t="str">
        <f t="shared" si="121"/>
        <v>.</v>
      </c>
      <c r="AI406" t="str">
        <f t="shared" si="122"/>
        <v>.</v>
      </c>
      <c r="AJ406" t="str">
        <f t="shared" si="123"/>
        <v>.</v>
      </c>
      <c r="AK406" t="str">
        <f t="shared" si="124"/>
        <v>.</v>
      </c>
      <c r="AL406" s="3" t="s">
        <v>4</v>
      </c>
      <c r="AM406" s="14" t="str">
        <f t="shared" si="125"/>
        <v>.</v>
      </c>
      <c r="AN406" s="3" t="s">
        <v>4</v>
      </c>
    </row>
    <row r="407" spans="1:40" ht="13.5" thickBot="1" x14ac:dyDescent="0.25">
      <c r="A407" s="5">
        <v>42571</v>
      </c>
      <c r="B407" s="3">
        <v>38</v>
      </c>
      <c r="C407" s="7" t="s">
        <v>359</v>
      </c>
      <c r="D407" s="6">
        <v>0.7090277777777777</v>
      </c>
      <c r="E407" s="13">
        <v>17</v>
      </c>
      <c r="F407" s="13">
        <f t="shared" si="115"/>
        <v>542.99999999999989</v>
      </c>
      <c r="G407" s="3">
        <v>33.1</v>
      </c>
      <c r="H407" s="3" t="s">
        <v>365</v>
      </c>
      <c r="I407" s="3">
        <v>30.5</v>
      </c>
      <c r="J407" t="str">
        <f t="shared" si="116"/>
        <v>.</v>
      </c>
      <c r="K407" t="str">
        <f t="shared" si="117"/>
        <v>.</v>
      </c>
      <c r="L407" t="str">
        <f t="shared" si="127"/>
        <v>.</v>
      </c>
      <c r="M407" s="3" t="s">
        <v>4</v>
      </c>
      <c r="N407" t="str">
        <f>IF(B407=B406, N406, IF(M407=".",".",IF(M407&lt;22.5,"N",IF(M407&lt;67.5,"NE",IF(M407&lt;112.5,"E",IF(M407&lt;157.5,"SE",IF(M407&lt;202.5,"S",IF(M407&lt;247.5,"SW",IF(M407&lt;292.5,"W",IF(M407&lt;337.5,"NW","N"))))))))))</f>
        <v>SE</v>
      </c>
      <c r="O407" t="str">
        <f t="shared" si="118"/>
        <v>.</v>
      </c>
      <c r="P407" t="str">
        <f t="shared" si="131"/>
        <v>.</v>
      </c>
      <c r="Q407" s="8" t="str">
        <f t="shared" si="129"/>
        <v>.</v>
      </c>
      <c r="R407" s="8" t="str">
        <f t="shared" si="130"/>
        <v>.</v>
      </c>
      <c r="S407" s="8" t="s">
        <v>4</v>
      </c>
      <c r="T407" s="8" t="s">
        <v>4</v>
      </c>
      <c r="U407" s="8" t="str">
        <f t="shared" si="128"/>
        <v>.</v>
      </c>
      <c r="V407" s="3" t="s">
        <v>4</v>
      </c>
      <c r="W407" s="3">
        <v>3</v>
      </c>
      <c r="X407" s="3" t="s">
        <v>147</v>
      </c>
      <c r="Y407" s="14">
        <v>0</v>
      </c>
      <c r="Z407" s="14">
        <v>0</v>
      </c>
      <c r="AA407" s="14">
        <v>1</v>
      </c>
      <c r="AB407" s="14" t="str">
        <f t="shared" si="132"/>
        <v>.</v>
      </c>
      <c r="AC407" s="3" t="s">
        <v>291</v>
      </c>
      <c r="AD407" s="9">
        <v>1</v>
      </c>
      <c r="AE407" t="str">
        <f t="shared" si="119"/>
        <v>.</v>
      </c>
      <c r="AF407" t="str">
        <f t="shared" si="120"/>
        <v>.</v>
      </c>
      <c r="AG407" t="str">
        <f t="shared" si="126"/>
        <v>.</v>
      </c>
      <c r="AH407" t="str">
        <f t="shared" si="121"/>
        <v>.</v>
      </c>
      <c r="AI407" t="str">
        <f t="shared" si="122"/>
        <v>.</v>
      </c>
      <c r="AJ407" t="str">
        <f t="shared" si="123"/>
        <v>.</v>
      </c>
      <c r="AK407" t="str">
        <f t="shared" si="124"/>
        <v>.</v>
      </c>
      <c r="AL407" s="3" t="s">
        <v>4</v>
      </c>
      <c r="AM407" s="14" t="str">
        <f t="shared" si="125"/>
        <v>.</v>
      </c>
      <c r="AN407" s="3" t="s">
        <v>4</v>
      </c>
    </row>
    <row r="408" spans="1:40" ht="13.5" thickBot="1" x14ac:dyDescent="0.25">
      <c r="A408" s="5">
        <v>42571</v>
      </c>
      <c r="B408" s="3">
        <v>38</v>
      </c>
      <c r="C408" s="7" t="s">
        <v>359</v>
      </c>
      <c r="D408" s="6">
        <v>0.74930555555555556</v>
      </c>
      <c r="E408" s="13">
        <v>18</v>
      </c>
      <c r="F408" s="13">
        <f t="shared" si="115"/>
        <v>601</v>
      </c>
      <c r="G408" s="3">
        <v>29.5</v>
      </c>
      <c r="H408" s="3" t="s">
        <v>365</v>
      </c>
      <c r="I408" s="3">
        <v>27.7</v>
      </c>
      <c r="J408" t="str">
        <f t="shared" si="116"/>
        <v>.</v>
      </c>
      <c r="K408" t="str">
        <f t="shared" si="117"/>
        <v>.</v>
      </c>
      <c r="L408" t="str">
        <f t="shared" si="127"/>
        <v>.</v>
      </c>
      <c r="M408" s="3" t="s">
        <v>4</v>
      </c>
      <c r="N408" t="str">
        <f>IF(B408=B408, N407, IF(M408=".",".",IF(M408&lt;22.5,"N",IF(M408&lt;67.5,"NE",IF(M408&lt;112.5,"E",IF(M408&lt;157.5,"SE",IF(M408&lt;202.5,"S",IF(M408&lt;247.5,"SW",IF(M408&lt;292.5,"W",IF(M408&lt;337.5,"NW","N"))))))))))</f>
        <v>SE</v>
      </c>
      <c r="O408" t="str">
        <f t="shared" si="118"/>
        <v>.</v>
      </c>
      <c r="P408" t="str">
        <f t="shared" si="131"/>
        <v>.</v>
      </c>
      <c r="Q408" s="8" t="str">
        <f t="shared" si="129"/>
        <v>.</v>
      </c>
      <c r="R408" s="8" t="str">
        <f t="shared" si="130"/>
        <v>.</v>
      </c>
      <c r="S408" s="8" t="s">
        <v>4</v>
      </c>
      <c r="T408" s="8" t="s">
        <v>4</v>
      </c>
      <c r="U408" s="8" t="str">
        <f t="shared" si="128"/>
        <v>.</v>
      </c>
      <c r="V408" s="3" t="s">
        <v>4</v>
      </c>
      <c r="W408" s="3">
        <v>1.3</v>
      </c>
      <c r="X408" s="3" t="s">
        <v>147</v>
      </c>
      <c r="Y408" s="14">
        <v>0</v>
      </c>
      <c r="Z408" s="14">
        <v>0</v>
      </c>
      <c r="AA408" s="14">
        <v>1</v>
      </c>
      <c r="AB408" s="14" t="str">
        <f t="shared" si="132"/>
        <v>.</v>
      </c>
      <c r="AC408" s="3" t="s">
        <v>291</v>
      </c>
      <c r="AD408" s="9">
        <v>1</v>
      </c>
      <c r="AE408" t="str">
        <f t="shared" si="119"/>
        <v>.</v>
      </c>
      <c r="AF408" t="str">
        <f t="shared" si="120"/>
        <v>.</v>
      </c>
      <c r="AG408" t="str">
        <f t="shared" si="126"/>
        <v>.</v>
      </c>
      <c r="AH408" t="str">
        <f t="shared" si="121"/>
        <v>.</v>
      </c>
      <c r="AI408" t="str">
        <f t="shared" si="122"/>
        <v>.</v>
      </c>
      <c r="AJ408" t="str">
        <f t="shared" si="123"/>
        <v>.</v>
      </c>
      <c r="AK408" t="str">
        <f t="shared" si="124"/>
        <v>.</v>
      </c>
      <c r="AL408" s="3" t="s">
        <v>4</v>
      </c>
      <c r="AM408" s="14" t="str">
        <f t="shared" si="125"/>
        <v>.</v>
      </c>
      <c r="AN408" s="3" t="s">
        <v>4</v>
      </c>
    </row>
    <row r="409" spans="1:40" ht="13.5" thickBot="1" x14ac:dyDescent="0.25">
      <c r="A409" s="5">
        <v>42571</v>
      </c>
      <c r="B409" s="3">
        <v>39</v>
      </c>
      <c r="C409" s="7" t="s">
        <v>358</v>
      </c>
      <c r="D409" s="6">
        <v>0.33611111111111108</v>
      </c>
      <c r="E409" s="13">
        <v>8</v>
      </c>
      <c r="F409" s="13">
        <f t="shared" si="115"/>
        <v>0</v>
      </c>
      <c r="G409" s="3">
        <v>27.3</v>
      </c>
      <c r="H409" s="3" t="s">
        <v>366</v>
      </c>
      <c r="I409" s="3">
        <v>23</v>
      </c>
      <c r="J409" t="str">
        <f t="shared" si="116"/>
        <v>.</v>
      </c>
      <c r="K409" t="str">
        <f t="shared" si="117"/>
        <v>.</v>
      </c>
      <c r="L409" t="str">
        <f t="shared" si="127"/>
        <v>.</v>
      </c>
      <c r="M409" s="3">
        <v>318</v>
      </c>
      <c r="N409" t="str">
        <f>IF(B409=B408, N408, IF(M409=".",".",IF(M409&lt;22.5,"N",IF(M409&lt;67.5,"NE",IF(M409&lt;112.5,"E",IF(M409&lt;157.5,"SE",IF(M409&lt;202.5,"S",IF(M409&lt;247.5,"SW",IF(M409&lt;292.5,"W",IF(M409&lt;337.5,"NW","N"))))))))))</f>
        <v>NW</v>
      </c>
      <c r="O409" t="str">
        <f t="shared" si="118"/>
        <v>.</v>
      </c>
      <c r="P409" t="str">
        <f t="shared" si="131"/>
        <v>.</v>
      </c>
      <c r="Q409" s="8">
        <f t="shared" si="129"/>
        <v>0</v>
      </c>
      <c r="R409" s="8">
        <f t="shared" si="130"/>
        <v>0</v>
      </c>
      <c r="S409" s="8">
        <v>1</v>
      </c>
      <c r="T409" s="8" t="s">
        <v>4</v>
      </c>
      <c r="U409" s="8" t="str">
        <f t="shared" si="128"/>
        <v>.</v>
      </c>
      <c r="V409" s="3" t="s">
        <v>128</v>
      </c>
      <c r="W409" s="3">
        <v>3.7</v>
      </c>
      <c r="X409" s="3" t="s">
        <v>4</v>
      </c>
      <c r="Y409" s="14">
        <v>2</v>
      </c>
      <c r="Z409" s="14">
        <v>1</v>
      </c>
      <c r="AA409" s="14">
        <v>0</v>
      </c>
      <c r="AB409" s="14">
        <f t="shared" si="132"/>
        <v>0</v>
      </c>
      <c r="AC409" s="3" t="s">
        <v>292</v>
      </c>
      <c r="AD409" s="9">
        <v>0</v>
      </c>
      <c r="AE409" t="str">
        <f t="shared" si="119"/>
        <v>.</v>
      </c>
      <c r="AF409" t="str">
        <f t="shared" si="120"/>
        <v>.</v>
      </c>
      <c r="AG409" t="str">
        <f t="shared" si="126"/>
        <v>.</v>
      </c>
      <c r="AH409" t="str">
        <f t="shared" si="121"/>
        <v>.</v>
      </c>
      <c r="AI409">
        <f t="shared" si="122"/>
        <v>-68.251321848603524</v>
      </c>
      <c r="AJ409">
        <f t="shared" si="123"/>
        <v>75.800772198694219</v>
      </c>
      <c r="AK409" t="str">
        <f t="shared" si="124"/>
        <v>.</v>
      </c>
      <c r="AL409" s="3">
        <v>102</v>
      </c>
      <c r="AM409" s="14">
        <f t="shared" si="125"/>
        <v>31.089600000000001</v>
      </c>
      <c r="AN409" s="3">
        <v>5.5501470213419681</v>
      </c>
    </row>
    <row r="410" spans="1:40" ht="13.5" thickBot="1" x14ac:dyDescent="0.25">
      <c r="A410" s="5">
        <v>42571</v>
      </c>
      <c r="B410" s="3">
        <v>39</v>
      </c>
      <c r="C410" s="7" t="s">
        <v>358</v>
      </c>
      <c r="D410" s="6">
        <v>0.38472222222222219</v>
      </c>
      <c r="E410" s="13">
        <v>9</v>
      </c>
      <c r="F410" s="13">
        <f t="shared" si="115"/>
        <v>69.999999999999986</v>
      </c>
      <c r="G410" s="3">
        <v>33.1</v>
      </c>
      <c r="H410" s="3" t="s">
        <v>365</v>
      </c>
      <c r="I410" s="3">
        <v>26.1</v>
      </c>
      <c r="J410">
        <f t="shared" si="116"/>
        <v>1.7918462672200164</v>
      </c>
      <c r="K410">
        <f t="shared" si="117"/>
        <v>257.33477135202236</v>
      </c>
      <c r="L410">
        <f>K410-MOD(M409+180,360)</f>
        <v>119.33477135202236</v>
      </c>
      <c r="M410" s="3">
        <v>312</v>
      </c>
      <c r="N410" t="str">
        <f>IF(B410=B410, N409, IF(M410=".",".",IF(M410&lt;22.5,"N",IF(M410&lt;67.5,"NE",IF(M410&lt;112.5,"E",IF(M410&lt;157.5,"SE",IF(M410&lt;202.5,"S",IF(M410&lt;247.5,"SW",IF(M410&lt;292.5,"W",IF(M410&lt;337.5,"NW","N"))))))))))</f>
        <v>NW</v>
      </c>
      <c r="O410" t="str">
        <f t="shared" si="118"/>
        <v>W</v>
      </c>
      <c r="P410">
        <f t="shared" si="131"/>
        <v>7</v>
      </c>
      <c r="Q410" s="8">
        <f t="shared" si="129"/>
        <v>13.069473386142064</v>
      </c>
      <c r="R410" s="8">
        <f t="shared" si="130"/>
        <v>13.069473386142064</v>
      </c>
      <c r="S410" s="8">
        <v>1</v>
      </c>
      <c r="T410" s="8" t="s">
        <v>4</v>
      </c>
      <c r="U410" s="8" t="str">
        <f t="shared" si="128"/>
        <v>.</v>
      </c>
      <c r="V410" s="3" t="s">
        <v>21</v>
      </c>
      <c r="W410" s="3">
        <v>2.4</v>
      </c>
      <c r="X410" s="3" t="s">
        <v>4</v>
      </c>
      <c r="Y410" s="14">
        <v>2</v>
      </c>
      <c r="Z410" s="14">
        <v>1</v>
      </c>
      <c r="AA410" s="14">
        <v>0</v>
      </c>
      <c r="AB410" s="14">
        <f t="shared" si="132"/>
        <v>0</v>
      </c>
      <c r="AC410" s="3" t="s">
        <v>292</v>
      </c>
      <c r="AD410" s="9">
        <v>0</v>
      </c>
      <c r="AE410">
        <f t="shared" si="119"/>
        <v>-2.8655361055787125</v>
      </c>
      <c r="AF410">
        <f t="shared" si="120"/>
        <v>-2.8655361055787125</v>
      </c>
      <c r="AG410">
        <f t="shared" si="126"/>
        <v>1</v>
      </c>
      <c r="AH410">
        <f t="shared" si="121"/>
        <v>13.069473386142064</v>
      </c>
      <c r="AI410">
        <f t="shared" si="122"/>
        <v>-81.002785977036012</v>
      </c>
      <c r="AJ410">
        <f t="shared" si="123"/>
        <v>72.935236093115506</v>
      </c>
      <c r="AK410">
        <f t="shared" si="124"/>
        <v>-12.751464128432488</v>
      </c>
      <c r="AL410" s="3">
        <v>109</v>
      </c>
      <c r="AM410" s="14">
        <f t="shared" si="125"/>
        <v>33.223199999999999</v>
      </c>
      <c r="AN410" s="3">
        <v>5.4454272662223078</v>
      </c>
    </row>
    <row r="411" spans="1:40" ht="13.5" thickBot="1" x14ac:dyDescent="0.25">
      <c r="A411" s="5">
        <v>42571</v>
      </c>
      <c r="B411" s="3">
        <v>39</v>
      </c>
      <c r="C411" s="7" t="s">
        <v>358</v>
      </c>
      <c r="D411" s="6">
        <v>0.42499999999999999</v>
      </c>
      <c r="E411" s="13">
        <v>10</v>
      </c>
      <c r="F411" s="13">
        <f t="shared" si="115"/>
        <v>128.00000000000003</v>
      </c>
      <c r="G411" s="3">
        <v>44.7</v>
      </c>
      <c r="H411" s="3" t="s">
        <v>365</v>
      </c>
      <c r="I411" s="3">
        <v>28</v>
      </c>
      <c r="J411">
        <f t="shared" si="116"/>
        <v>0.19716564897071054</v>
      </c>
      <c r="K411">
        <f t="shared" si="117"/>
        <v>11.296759550979617</v>
      </c>
      <c r="L411">
        <f t="shared" si="127"/>
        <v>-113.96198819895727</v>
      </c>
      <c r="M411" s="3">
        <v>316</v>
      </c>
      <c r="N411" t="str">
        <f>IF(B411=B410, N410, IF(M411=".",".",IF(M411&lt;22.5,"N",IF(M411&lt;67.5,"NE",IF(M411&lt;112.5,"E",IF(M411&lt;157.5,"SE",IF(M411&lt;202.5,"S",IF(M411&lt;247.5,"SW",IF(M411&lt;292.5,"W",IF(M411&lt;337.5,"NW","N"))))))))))</f>
        <v>NW</v>
      </c>
      <c r="O411" t="str">
        <f t="shared" si="118"/>
        <v>N</v>
      </c>
      <c r="P411">
        <f t="shared" si="131"/>
        <v>1</v>
      </c>
      <c r="Q411" s="8">
        <f t="shared" si="129"/>
        <v>9.2486876335428221</v>
      </c>
      <c r="R411" s="8">
        <f t="shared" si="130"/>
        <v>22.318161019684887</v>
      </c>
      <c r="S411" s="8">
        <v>1</v>
      </c>
      <c r="T411" s="8" t="s">
        <v>4</v>
      </c>
      <c r="U411" s="8" t="str">
        <f t="shared" si="128"/>
        <v>.</v>
      </c>
      <c r="V411" s="3" t="s">
        <v>6</v>
      </c>
      <c r="W411" s="3">
        <v>5.8</v>
      </c>
      <c r="X411" s="3" t="s">
        <v>141</v>
      </c>
      <c r="Y411" s="14">
        <v>2</v>
      </c>
      <c r="Z411" s="14">
        <v>1</v>
      </c>
      <c r="AA411" s="14">
        <v>0</v>
      </c>
      <c r="AB411" s="14">
        <f t="shared" si="132"/>
        <v>0</v>
      </c>
      <c r="AC411" s="3" t="s">
        <v>292</v>
      </c>
      <c r="AD411" s="9">
        <v>0</v>
      </c>
      <c r="AE411">
        <f t="shared" si="119"/>
        <v>9.0695011454906904</v>
      </c>
      <c r="AF411">
        <f t="shared" si="120"/>
        <v>9.0695011454906904</v>
      </c>
      <c r="AG411">
        <f t="shared" si="126"/>
        <v>1</v>
      </c>
      <c r="AH411">
        <f t="shared" si="121"/>
        <v>9.2486876335428221</v>
      </c>
      <c r="AI411">
        <f t="shared" si="122"/>
        <v>-79.191054232325726</v>
      </c>
      <c r="AJ411">
        <f t="shared" si="123"/>
        <v>82.004737238606197</v>
      </c>
      <c r="AK411">
        <f t="shared" si="124"/>
        <v>1.8117317447102863</v>
      </c>
      <c r="AL411" s="3">
        <v>114</v>
      </c>
      <c r="AM411" s="14">
        <f t="shared" si="125"/>
        <v>34.747199999999999</v>
      </c>
      <c r="AN411" s="3">
        <v>5.5152404363020811</v>
      </c>
    </row>
    <row r="412" spans="1:40" ht="13.5" thickBot="1" x14ac:dyDescent="0.25">
      <c r="A412" s="5">
        <v>42571</v>
      </c>
      <c r="B412" s="3">
        <v>39</v>
      </c>
      <c r="C412" s="7" t="s">
        <v>358</v>
      </c>
      <c r="D412" s="6">
        <v>0.4694444444444445</v>
      </c>
      <c r="E412" s="13">
        <v>11</v>
      </c>
      <c r="F412" s="13">
        <f t="shared" si="115"/>
        <v>192.00000000000011</v>
      </c>
      <c r="G412" s="3">
        <v>27</v>
      </c>
      <c r="H412" s="3" t="s">
        <v>366</v>
      </c>
      <c r="I412" s="3">
        <v>24.3</v>
      </c>
      <c r="J412" t="str">
        <f t="shared" si="116"/>
        <v>.</v>
      </c>
      <c r="K412" t="str">
        <f t="shared" si="117"/>
        <v>.</v>
      </c>
      <c r="L412" t="str">
        <f t="shared" si="127"/>
        <v>.</v>
      </c>
      <c r="M412" s="3">
        <v>316</v>
      </c>
      <c r="N412" t="str">
        <f>IF(B412=B412, N411, IF(M412=".",".",IF(M412&lt;22.5,"N",IF(M412&lt;67.5,"NE",IF(M412&lt;112.5,"E",IF(M412&lt;157.5,"SE",IF(M412&lt;202.5,"S",IF(M412&lt;247.5,"SW",IF(M412&lt;292.5,"W",IF(M412&lt;337.5,"NW","N"))))))))))</f>
        <v>NW</v>
      </c>
      <c r="O412" t="str">
        <f t="shared" si="118"/>
        <v>.</v>
      </c>
      <c r="P412" t="str">
        <f t="shared" si="131"/>
        <v>.</v>
      </c>
      <c r="Q412" s="8">
        <f t="shared" si="129"/>
        <v>0</v>
      </c>
      <c r="R412" s="8">
        <f t="shared" si="130"/>
        <v>22.318161019684887</v>
      </c>
      <c r="S412" s="8">
        <v>1</v>
      </c>
      <c r="T412" s="8" t="s">
        <v>4</v>
      </c>
      <c r="U412" s="8" t="str">
        <f t="shared" si="128"/>
        <v>.</v>
      </c>
      <c r="V412" s="3" t="s">
        <v>6</v>
      </c>
      <c r="W412" s="3">
        <v>3.9</v>
      </c>
      <c r="X412" s="3" t="s">
        <v>4</v>
      </c>
      <c r="Y412" s="14">
        <v>2</v>
      </c>
      <c r="Z412" s="14">
        <v>1</v>
      </c>
      <c r="AA412" s="14">
        <v>0</v>
      </c>
      <c r="AB412" s="14">
        <f t="shared" si="132"/>
        <v>0</v>
      </c>
      <c r="AC412" s="3" t="s">
        <v>292</v>
      </c>
      <c r="AD412" s="9">
        <v>0</v>
      </c>
      <c r="AE412">
        <f t="shared" si="119"/>
        <v>0</v>
      </c>
      <c r="AF412">
        <f t="shared" si="120"/>
        <v>0</v>
      </c>
      <c r="AG412">
        <f t="shared" si="126"/>
        <v>1</v>
      </c>
      <c r="AH412">
        <f t="shared" si="121"/>
        <v>0</v>
      </c>
      <c r="AI412">
        <f t="shared" si="122"/>
        <v>-79.191054232325726</v>
      </c>
      <c r="AJ412">
        <f t="shared" si="123"/>
        <v>82.004737238606197</v>
      </c>
      <c r="AK412">
        <f t="shared" si="124"/>
        <v>0</v>
      </c>
      <c r="AL412" s="3">
        <v>114</v>
      </c>
      <c r="AM412" s="14">
        <f t="shared" si="125"/>
        <v>34.747199999999999</v>
      </c>
      <c r="AN412" s="3">
        <v>5.5152404363020811</v>
      </c>
    </row>
    <row r="413" spans="1:40" ht="13.5" thickBot="1" x14ac:dyDescent="0.25">
      <c r="A413" s="5">
        <v>42571</v>
      </c>
      <c r="B413" s="3">
        <v>39</v>
      </c>
      <c r="C413" s="7" t="s">
        <v>358</v>
      </c>
      <c r="D413" s="6">
        <v>0.50416666666666665</v>
      </c>
      <c r="E413" s="13">
        <v>12</v>
      </c>
      <c r="F413" s="13">
        <f t="shared" si="115"/>
        <v>242</v>
      </c>
      <c r="G413" s="3">
        <v>30.5</v>
      </c>
      <c r="H413" s="3" t="s">
        <v>366</v>
      </c>
      <c r="I413" s="3">
        <v>24.6</v>
      </c>
      <c r="J413" t="str">
        <f t="shared" si="116"/>
        <v>.</v>
      </c>
      <c r="K413" t="str">
        <f t="shared" si="117"/>
        <v>.</v>
      </c>
      <c r="L413" t="str">
        <f t="shared" si="127"/>
        <v>.</v>
      </c>
      <c r="M413" s="3">
        <v>316</v>
      </c>
      <c r="N413" t="str">
        <f>IF(B413=B412, N412, IF(M413=".",".",IF(M413&lt;22.5,"N",IF(M413&lt;67.5,"NE",IF(M413&lt;112.5,"E",IF(M413&lt;157.5,"SE",IF(M413&lt;202.5,"S",IF(M413&lt;247.5,"SW",IF(M413&lt;292.5,"W",IF(M413&lt;337.5,"NW","N"))))))))))</f>
        <v>NW</v>
      </c>
      <c r="O413" t="str">
        <f t="shared" si="118"/>
        <v>.</v>
      </c>
      <c r="P413" t="str">
        <f t="shared" si="131"/>
        <v>.</v>
      </c>
      <c r="Q413" s="8">
        <f t="shared" si="129"/>
        <v>0</v>
      </c>
      <c r="R413" s="8">
        <f t="shared" si="130"/>
        <v>22.318161019684887</v>
      </c>
      <c r="S413" s="8">
        <v>1</v>
      </c>
      <c r="T413" s="8" t="s">
        <v>4</v>
      </c>
      <c r="U413" s="8" t="str">
        <f t="shared" si="128"/>
        <v>.</v>
      </c>
      <c r="V413" s="3" t="s">
        <v>6</v>
      </c>
      <c r="W413" s="3">
        <v>4.5999999999999996</v>
      </c>
      <c r="X413" s="3" t="s">
        <v>151</v>
      </c>
      <c r="Y413" s="14">
        <v>0</v>
      </c>
      <c r="Z413" s="14">
        <v>0</v>
      </c>
      <c r="AA413" s="14">
        <v>1</v>
      </c>
      <c r="AB413" s="14">
        <f t="shared" si="132"/>
        <v>1</v>
      </c>
      <c r="AC413" s="3" t="s">
        <v>292</v>
      </c>
      <c r="AD413" s="9">
        <v>0</v>
      </c>
      <c r="AE413">
        <f t="shared" si="119"/>
        <v>0</v>
      </c>
      <c r="AF413">
        <f t="shared" si="120"/>
        <v>0</v>
      </c>
      <c r="AG413">
        <f t="shared" si="126"/>
        <v>1</v>
      </c>
      <c r="AH413">
        <f t="shared" si="121"/>
        <v>0</v>
      </c>
      <c r="AI413">
        <f t="shared" si="122"/>
        <v>-79.191054232325726</v>
      </c>
      <c r="AJ413">
        <f t="shared" si="123"/>
        <v>82.004737238606197</v>
      </c>
      <c r="AK413">
        <f t="shared" si="124"/>
        <v>0</v>
      </c>
      <c r="AL413" s="3">
        <v>114</v>
      </c>
      <c r="AM413" s="14">
        <f t="shared" si="125"/>
        <v>34.747199999999999</v>
      </c>
      <c r="AN413" s="3">
        <v>5.5152404363020811</v>
      </c>
    </row>
    <row r="414" spans="1:40" ht="13.5" thickBot="1" x14ac:dyDescent="0.25">
      <c r="A414" s="5">
        <v>42571</v>
      </c>
      <c r="B414" s="3">
        <v>39</v>
      </c>
      <c r="C414" s="7" t="s">
        <v>358</v>
      </c>
      <c r="D414" s="6">
        <v>0.54791666666666672</v>
      </c>
      <c r="E414" s="13">
        <v>13</v>
      </c>
      <c r="F414" s="13">
        <f t="shared" si="115"/>
        <v>305.00000000000011</v>
      </c>
      <c r="G414" s="3">
        <v>53.6</v>
      </c>
      <c r="H414" s="3" t="s">
        <v>365</v>
      </c>
      <c r="I414" s="3">
        <v>30.6</v>
      </c>
      <c r="J414" t="str">
        <f t="shared" si="116"/>
        <v>.</v>
      </c>
      <c r="K414" t="str">
        <f t="shared" si="117"/>
        <v>.</v>
      </c>
      <c r="L414" t="str">
        <f t="shared" si="127"/>
        <v>.</v>
      </c>
      <c r="M414" s="3">
        <v>316</v>
      </c>
      <c r="N414" t="str">
        <f>IF(B414=B414, N413, IF(M414=".",".",IF(M414&lt;22.5,"N",IF(M414&lt;67.5,"NE",IF(M414&lt;112.5,"E",IF(M414&lt;157.5,"SE",IF(M414&lt;202.5,"S",IF(M414&lt;247.5,"SW",IF(M414&lt;292.5,"W",IF(M414&lt;337.5,"NW","N"))))))))))</f>
        <v>NW</v>
      </c>
      <c r="O414" t="str">
        <f t="shared" si="118"/>
        <v>.</v>
      </c>
      <c r="P414" t="str">
        <f t="shared" si="131"/>
        <v>.</v>
      </c>
      <c r="Q414" s="8">
        <f t="shared" si="129"/>
        <v>0</v>
      </c>
      <c r="R414" s="8">
        <f t="shared" si="130"/>
        <v>22.318161019684887</v>
      </c>
      <c r="S414" s="8">
        <v>1</v>
      </c>
      <c r="T414" s="8" t="s">
        <v>4</v>
      </c>
      <c r="U414" s="8" t="str">
        <f t="shared" si="128"/>
        <v>.</v>
      </c>
      <c r="V414" s="3" t="s">
        <v>6</v>
      </c>
      <c r="W414" s="3">
        <v>1</v>
      </c>
      <c r="X414" s="3" t="s">
        <v>4</v>
      </c>
      <c r="Y414" s="14">
        <v>0</v>
      </c>
      <c r="Z414" s="14">
        <v>0</v>
      </c>
      <c r="AA414" s="14">
        <v>1</v>
      </c>
      <c r="AB414" s="14" t="str">
        <f t="shared" si="132"/>
        <v>.</v>
      </c>
      <c r="AC414" s="3" t="s">
        <v>292</v>
      </c>
      <c r="AD414" s="9">
        <v>0</v>
      </c>
      <c r="AE414">
        <f t="shared" si="119"/>
        <v>0</v>
      </c>
      <c r="AF414">
        <f t="shared" si="120"/>
        <v>0</v>
      </c>
      <c r="AG414">
        <f t="shared" si="126"/>
        <v>1</v>
      </c>
      <c r="AH414">
        <f t="shared" si="121"/>
        <v>0</v>
      </c>
      <c r="AI414">
        <f t="shared" si="122"/>
        <v>-79.191054232325726</v>
      </c>
      <c r="AJ414">
        <f t="shared" si="123"/>
        <v>82.004737238606197</v>
      </c>
      <c r="AK414">
        <f t="shared" si="124"/>
        <v>0</v>
      </c>
      <c r="AL414" s="3">
        <v>114</v>
      </c>
      <c r="AM414" s="14">
        <f t="shared" si="125"/>
        <v>34.747199999999999</v>
      </c>
      <c r="AN414" s="3">
        <v>5.5152404363020811</v>
      </c>
    </row>
    <row r="415" spans="1:40" ht="13.5" thickBot="1" x14ac:dyDescent="0.25">
      <c r="A415" s="5">
        <v>42571</v>
      </c>
      <c r="B415" s="3">
        <v>39</v>
      </c>
      <c r="C415" s="7" t="s">
        <v>358</v>
      </c>
      <c r="D415" s="6">
        <v>0.59652777777777777</v>
      </c>
      <c r="E415" s="13">
        <v>14</v>
      </c>
      <c r="F415" s="13">
        <f t="shared" si="115"/>
        <v>375</v>
      </c>
      <c r="G415" s="3">
        <v>60.3</v>
      </c>
      <c r="H415" s="3" t="s">
        <v>365</v>
      </c>
      <c r="I415" s="3">
        <v>30.7</v>
      </c>
      <c r="J415" t="str">
        <f t="shared" si="116"/>
        <v>.</v>
      </c>
      <c r="K415" t="str">
        <f t="shared" si="117"/>
        <v>.</v>
      </c>
      <c r="L415" t="str">
        <f t="shared" si="127"/>
        <v>.</v>
      </c>
      <c r="M415" s="3">
        <v>316</v>
      </c>
      <c r="N415" t="str">
        <f>IF(B415=B414, N414, IF(M415=".",".",IF(M415&lt;22.5,"N",IF(M415&lt;67.5,"NE",IF(M415&lt;112.5,"E",IF(M415&lt;157.5,"SE",IF(M415&lt;202.5,"S",IF(M415&lt;247.5,"SW",IF(M415&lt;292.5,"W",IF(M415&lt;337.5,"NW","N"))))))))))</f>
        <v>NW</v>
      </c>
      <c r="O415" t="str">
        <f t="shared" si="118"/>
        <v>.</v>
      </c>
      <c r="P415" t="str">
        <f t="shared" si="131"/>
        <v>.</v>
      </c>
      <c r="Q415" s="8">
        <f t="shared" si="129"/>
        <v>0</v>
      </c>
      <c r="R415" s="8">
        <f t="shared" si="130"/>
        <v>22.318161019684887</v>
      </c>
      <c r="S415" s="8">
        <v>1</v>
      </c>
      <c r="T415" s="8">
        <f>SQRT((AJ415-AJ409)^2+(AI415-AI409)^2)</f>
        <v>12.576443330445628</v>
      </c>
      <c r="U415" s="8">
        <f t="shared" si="128"/>
        <v>1.7746003725597097</v>
      </c>
      <c r="V415" s="3" t="s">
        <v>6</v>
      </c>
      <c r="W415" s="3">
        <v>4.3</v>
      </c>
      <c r="X415" s="3" t="s">
        <v>4</v>
      </c>
      <c r="Y415" s="14">
        <v>0</v>
      </c>
      <c r="Z415" s="14">
        <v>0</v>
      </c>
      <c r="AA415" s="14">
        <v>1</v>
      </c>
      <c r="AB415" s="14" t="str">
        <f t="shared" si="132"/>
        <v>.</v>
      </c>
      <c r="AC415" s="3" t="s">
        <v>292</v>
      </c>
      <c r="AD415" s="9">
        <v>0</v>
      </c>
      <c r="AE415">
        <f t="shared" si="119"/>
        <v>0</v>
      </c>
      <c r="AF415">
        <f t="shared" si="120"/>
        <v>0</v>
      </c>
      <c r="AG415">
        <f t="shared" si="126"/>
        <v>1</v>
      </c>
      <c r="AH415">
        <f t="shared" si="121"/>
        <v>0</v>
      </c>
      <c r="AI415">
        <f t="shared" si="122"/>
        <v>-79.191054232325726</v>
      </c>
      <c r="AJ415">
        <f t="shared" si="123"/>
        <v>82.004737238606197</v>
      </c>
      <c r="AK415">
        <f t="shared" si="124"/>
        <v>0</v>
      </c>
      <c r="AL415" s="3">
        <v>114</v>
      </c>
      <c r="AM415" s="14">
        <f t="shared" si="125"/>
        <v>34.747199999999999</v>
      </c>
      <c r="AN415" s="3">
        <v>5.5152404363020811</v>
      </c>
    </row>
    <row r="416" spans="1:40" ht="13.5" thickBot="1" x14ac:dyDescent="0.25">
      <c r="A416" s="5">
        <v>42571</v>
      </c>
      <c r="B416" s="3">
        <v>39</v>
      </c>
      <c r="C416" s="7" t="s">
        <v>358</v>
      </c>
      <c r="D416" s="6">
        <v>0.63263888888888886</v>
      </c>
      <c r="E416" s="13">
        <v>15</v>
      </c>
      <c r="F416" s="13">
        <f t="shared" si="115"/>
        <v>427</v>
      </c>
      <c r="G416" s="3">
        <v>46.9</v>
      </c>
      <c r="H416" s="3" t="s">
        <v>365</v>
      </c>
      <c r="I416" s="3">
        <v>31.7</v>
      </c>
      <c r="J416" t="str">
        <f t="shared" si="116"/>
        <v>.</v>
      </c>
      <c r="K416" t="str">
        <f t="shared" si="117"/>
        <v>.</v>
      </c>
      <c r="L416" t="str">
        <f t="shared" si="127"/>
        <v>.</v>
      </c>
      <c r="M416" s="3" t="s">
        <v>4</v>
      </c>
      <c r="N416" t="str">
        <f>IF(B416=B416, N415, IF(M416=".",".",IF(M416&lt;22.5,"N",IF(M416&lt;67.5,"NE",IF(M416&lt;112.5,"E",IF(M416&lt;157.5,"SE",IF(M416&lt;202.5,"S",IF(M416&lt;247.5,"SW",IF(M416&lt;292.5,"W",IF(M416&lt;337.5,"NW","N"))))))))))</f>
        <v>NW</v>
      </c>
      <c r="O416" t="str">
        <f t="shared" si="118"/>
        <v>.</v>
      </c>
      <c r="P416" t="str">
        <f t="shared" si="131"/>
        <v>.</v>
      </c>
      <c r="Q416" s="8" t="str">
        <f t="shared" si="129"/>
        <v>.</v>
      </c>
      <c r="R416" s="8" t="str">
        <f t="shared" si="130"/>
        <v>.</v>
      </c>
      <c r="S416" s="8" t="s">
        <v>4</v>
      </c>
      <c r="T416" s="8" t="s">
        <v>4</v>
      </c>
      <c r="U416" s="8" t="str">
        <f t="shared" si="128"/>
        <v>.</v>
      </c>
      <c r="V416" s="3" t="s">
        <v>4</v>
      </c>
      <c r="W416" s="3">
        <v>5.0999999999999996</v>
      </c>
      <c r="X416" s="3" t="s">
        <v>147</v>
      </c>
      <c r="Y416" s="14">
        <v>0</v>
      </c>
      <c r="Z416" s="14">
        <v>0</v>
      </c>
      <c r="AA416" s="14">
        <v>1</v>
      </c>
      <c r="AB416" s="14" t="str">
        <f t="shared" si="132"/>
        <v>.</v>
      </c>
      <c r="AC416" s="3" t="s">
        <v>292</v>
      </c>
      <c r="AD416" s="9">
        <v>0</v>
      </c>
      <c r="AE416" t="str">
        <f t="shared" si="119"/>
        <v>.</v>
      </c>
      <c r="AF416" t="str">
        <f t="shared" si="120"/>
        <v>.</v>
      </c>
      <c r="AG416" t="str">
        <f t="shared" si="126"/>
        <v>.</v>
      </c>
      <c r="AH416" t="str">
        <f t="shared" si="121"/>
        <v>.</v>
      </c>
      <c r="AI416" t="str">
        <f t="shared" si="122"/>
        <v>.</v>
      </c>
      <c r="AJ416" t="str">
        <f t="shared" si="123"/>
        <v>.</v>
      </c>
      <c r="AK416" t="str">
        <f t="shared" si="124"/>
        <v>.</v>
      </c>
      <c r="AL416" s="3" t="s">
        <v>4</v>
      </c>
      <c r="AM416" s="14" t="str">
        <f t="shared" si="125"/>
        <v>.</v>
      </c>
      <c r="AN416" s="3" t="s">
        <v>4</v>
      </c>
    </row>
    <row r="417" spans="1:40" ht="13.5" thickBot="1" x14ac:dyDescent="0.25">
      <c r="A417" s="5">
        <v>42571</v>
      </c>
      <c r="B417" s="3">
        <v>39</v>
      </c>
      <c r="C417" s="7" t="s">
        <v>358</v>
      </c>
      <c r="D417" s="6">
        <v>0.67638888888888893</v>
      </c>
      <c r="E417" s="13">
        <v>16</v>
      </c>
      <c r="F417" s="13">
        <f t="shared" si="115"/>
        <v>490.00000000000011</v>
      </c>
      <c r="G417" s="3">
        <v>49.4</v>
      </c>
      <c r="H417" s="3" t="s">
        <v>365</v>
      </c>
      <c r="I417" s="3">
        <v>34.5</v>
      </c>
      <c r="J417" t="str">
        <f t="shared" si="116"/>
        <v>.</v>
      </c>
      <c r="K417" t="str">
        <f t="shared" si="117"/>
        <v>.</v>
      </c>
      <c r="L417" t="str">
        <f t="shared" si="127"/>
        <v>.</v>
      </c>
      <c r="M417" s="3" t="s">
        <v>4</v>
      </c>
      <c r="N417" t="str">
        <f>IF(B417=B416, N416, IF(M417=".",".",IF(M417&lt;22.5,"N",IF(M417&lt;67.5,"NE",IF(M417&lt;112.5,"E",IF(M417&lt;157.5,"SE",IF(M417&lt;202.5,"S",IF(M417&lt;247.5,"SW",IF(M417&lt;292.5,"W",IF(M417&lt;337.5,"NW","N"))))))))))</f>
        <v>NW</v>
      </c>
      <c r="O417" t="str">
        <f t="shared" si="118"/>
        <v>.</v>
      </c>
      <c r="P417" t="str">
        <f t="shared" si="131"/>
        <v>.</v>
      </c>
      <c r="Q417" s="8" t="str">
        <f t="shared" si="129"/>
        <v>.</v>
      </c>
      <c r="R417" s="8" t="str">
        <f t="shared" si="130"/>
        <v>.</v>
      </c>
      <c r="S417" s="8" t="s">
        <v>4</v>
      </c>
      <c r="T417" s="8" t="s">
        <v>4</v>
      </c>
      <c r="U417" s="8" t="str">
        <f t="shared" si="128"/>
        <v>.</v>
      </c>
      <c r="V417" s="3" t="s">
        <v>4</v>
      </c>
      <c r="W417" s="3">
        <v>2</v>
      </c>
      <c r="X417" s="3" t="s">
        <v>147</v>
      </c>
      <c r="Y417" s="14">
        <v>0</v>
      </c>
      <c r="Z417" s="14">
        <v>0</v>
      </c>
      <c r="AA417" s="14">
        <v>1</v>
      </c>
      <c r="AB417" s="14" t="str">
        <f t="shared" si="132"/>
        <v>.</v>
      </c>
      <c r="AC417" s="3" t="s">
        <v>292</v>
      </c>
      <c r="AD417" s="9">
        <v>0</v>
      </c>
      <c r="AE417" t="str">
        <f t="shared" si="119"/>
        <v>.</v>
      </c>
      <c r="AF417" t="str">
        <f t="shared" si="120"/>
        <v>.</v>
      </c>
      <c r="AG417" t="str">
        <f t="shared" si="126"/>
        <v>.</v>
      </c>
      <c r="AH417" t="str">
        <f t="shared" si="121"/>
        <v>.</v>
      </c>
      <c r="AI417" t="str">
        <f t="shared" si="122"/>
        <v>.</v>
      </c>
      <c r="AJ417" t="str">
        <f t="shared" si="123"/>
        <v>.</v>
      </c>
      <c r="AK417" t="str">
        <f t="shared" si="124"/>
        <v>.</v>
      </c>
      <c r="AL417" s="3" t="s">
        <v>4</v>
      </c>
      <c r="AM417" s="14" t="str">
        <f t="shared" si="125"/>
        <v>.</v>
      </c>
      <c r="AN417" s="3" t="s">
        <v>4</v>
      </c>
    </row>
    <row r="418" spans="1:40" ht="13.5" thickBot="1" x14ac:dyDescent="0.25">
      <c r="A418" s="5">
        <v>42571</v>
      </c>
      <c r="B418" s="3">
        <v>39</v>
      </c>
      <c r="C418" s="7" t="s">
        <v>358</v>
      </c>
      <c r="D418" s="6">
        <v>0.71250000000000002</v>
      </c>
      <c r="E418" s="13">
        <v>17</v>
      </c>
      <c r="F418" s="13">
        <f t="shared" si="115"/>
        <v>542.00000000000011</v>
      </c>
      <c r="G418" s="3">
        <v>33.1</v>
      </c>
      <c r="H418" s="3" t="s">
        <v>365</v>
      </c>
      <c r="I418" s="3">
        <v>30.1</v>
      </c>
      <c r="J418" t="str">
        <f t="shared" si="116"/>
        <v>.</v>
      </c>
      <c r="K418" t="str">
        <f t="shared" si="117"/>
        <v>.</v>
      </c>
      <c r="L418" t="str">
        <f t="shared" si="127"/>
        <v>.</v>
      </c>
      <c r="M418" s="3" t="s">
        <v>4</v>
      </c>
      <c r="N418" t="str">
        <f>IF(B418=B418, N417, IF(M418=".",".",IF(M418&lt;22.5,"N",IF(M418&lt;67.5,"NE",IF(M418&lt;112.5,"E",IF(M418&lt;157.5,"SE",IF(M418&lt;202.5,"S",IF(M418&lt;247.5,"SW",IF(M418&lt;292.5,"W",IF(M418&lt;337.5,"NW","N"))))))))))</f>
        <v>NW</v>
      </c>
      <c r="O418" t="str">
        <f t="shared" si="118"/>
        <v>.</v>
      </c>
      <c r="P418" t="str">
        <f t="shared" si="131"/>
        <v>.</v>
      </c>
      <c r="Q418" s="8" t="str">
        <f t="shared" si="129"/>
        <v>.</v>
      </c>
      <c r="R418" s="8" t="str">
        <f t="shared" si="130"/>
        <v>.</v>
      </c>
      <c r="S418" s="8" t="s">
        <v>4</v>
      </c>
      <c r="T418" s="8" t="s">
        <v>4</v>
      </c>
      <c r="U418" s="8" t="str">
        <f t="shared" si="128"/>
        <v>.</v>
      </c>
      <c r="V418" s="3" t="s">
        <v>4</v>
      </c>
      <c r="W418" s="3">
        <v>2.2999999999999998</v>
      </c>
      <c r="X418" s="3" t="s">
        <v>147</v>
      </c>
      <c r="Y418" s="14">
        <v>0</v>
      </c>
      <c r="Z418" s="14">
        <v>0</v>
      </c>
      <c r="AA418" s="14">
        <v>1</v>
      </c>
      <c r="AB418" s="14" t="str">
        <f t="shared" si="132"/>
        <v>.</v>
      </c>
      <c r="AC418" s="3" t="s">
        <v>292</v>
      </c>
      <c r="AD418" s="9">
        <v>0</v>
      </c>
      <c r="AE418" t="str">
        <f t="shared" si="119"/>
        <v>.</v>
      </c>
      <c r="AF418" t="str">
        <f t="shared" si="120"/>
        <v>.</v>
      </c>
      <c r="AG418" t="str">
        <f t="shared" si="126"/>
        <v>.</v>
      </c>
      <c r="AH418" t="str">
        <f t="shared" si="121"/>
        <v>.</v>
      </c>
      <c r="AI418" t="str">
        <f t="shared" si="122"/>
        <v>.</v>
      </c>
      <c r="AJ418" t="str">
        <f t="shared" si="123"/>
        <v>.</v>
      </c>
      <c r="AK418" t="str">
        <f t="shared" si="124"/>
        <v>.</v>
      </c>
      <c r="AL418" s="3" t="s">
        <v>4</v>
      </c>
      <c r="AM418" s="14" t="str">
        <f t="shared" si="125"/>
        <v>.</v>
      </c>
      <c r="AN418" s="3" t="s">
        <v>4</v>
      </c>
    </row>
    <row r="419" spans="1:40" ht="13.5" thickBot="1" x14ac:dyDescent="0.25">
      <c r="A419" s="5">
        <v>42571</v>
      </c>
      <c r="B419" s="3">
        <v>39</v>
      </c>
      <c r="C419" s="7" t="s">
        <v>358</v>
      </c>
      <c r="D419" s="6">
        <v>0.75277777777777777</v>
      </c>
      <c r="E419" s="13">
        <v>18</v>
      </c>
      <c r="F419" s="13">
        <f t="shared" si="115"/>
        <v>600.00000000000011</v>
      </c>
      <c r="G419" s="3">
        <v>30.2</v>
      </c>
      <c r="H419" s="3" t="s">
        <v>365</v>
      </c>
      <c r="I419" s="3">
        <v>28.2</v>
      </c>
      <c r="J419" t="str">
        <f t="shared" si="116"/>
        <v>.</v>
      </c>
      <c r="K419" t="str">
        <f t="shared" si="117"/>
        <v>.</v>
      </c>
      <c r="L419" t="str">
        <f t="shared" si="127"/>
        <v>.</v>
      </c>
      <c r="M419" s="3" t="s">
        <v>4</v>
      </c>
      <c r="N419" t="str">
        <f>IF(B419=B418, N418, IF(M419=".",".",IF(M419&lt;22.5,"N",IF(M419&lt;67.5,"NE",IF(M419&lt;112.5,"E",IF(M419&lt;157.5,"SE",IF(M419&lt;202.5,"S",IF(M419&lt;247.5,"SW",IF(M419&lt;292.5,"W",IF(M419&lt;337.5,"NW","N"))))))))))</f>
        <v>NW</v>
      </c>
      <c r="O419" t="str">
        <f t="shared" si="118"/>
        <v>.</v>
      </c>
      <c r="P419" t="str">
        <f t="shared" si="131"/>
        <v>.</v>
      </c>
      <c r="Q419" s="8" t="str">
        <f t="shared" si="129"/>
        <v>.</v>
      </c>
      <c r="R419" s="8" t="str">
        <f t="shared" si="130"/>
        <v>.</v>
      </c>
      <c r="S419" s="8" t="s">
        <v>4</v>
      </c>
      <c r="T419" s="8" t="s">
        <v>4</v>
      </c>
      <c r="U419" s="8" t="str">
        <f t="shared" si="128"/>
        <v>.</v>
      </c>
      <c r="V419" s="3" t="s">
        <v>4</v>
      </c>
      <c r="W419" s="3">
        <v>0.6</v>
      </c>
      <c r="X419" s="3" t="s">
        <v>147</v>
      </c>
      <c r="Y419" s="14">
        <v>0</v>
      </c>
      <c r="Z419" s="14">
        <v>0</v>
      </c>
      <c r="AA419" s="14">
        <v>1</v>
      </c>
      <c r="AB419" s="14" t="str">
        <f t="shared" si="132"/>
        <v>.</v>
      </c>
      <c r="AC419" s="3" t="s">
        <v>292</v>
      </c>
      <c r="AD419" s="9">
        <v>0</v>
      </c>
      <c r="AE419" t="str">
        <f t="shared" si="119"/>
        <v>.</v>
      </c>
      <c r="AF419" t="str">
        <f t="shared" si="120"/>
        <v>.</v>
      </c>
      <c r="AG419" t="str">
        <f t="shared" si="126"/>
        <v>.</v>
      </c>
      <c r="AH419" t="str">
        <f t="shared" si="121"/>
        <v>.</v>
      </c>
      <c r="AI419" t="str">
        <f t="shared" si="122"/>
        <v>.</v>
      </c>
      <c r="AJ419" t="str">
        <f t="shared" si="123"/>
        <v>.</v>
      </c>
      <c r="AK419" t="str">
        <f t="shared" si="124"/>
        <v>.</v>
      </c>
      <c r="AL419" s="3" t="s">
        <v>4</v>
      </c>
      <c r="AM419" s="14" t="str">
        <f t="shared" si="125"/>
        <v>.</v>
      </c>
      <c r="AN419" s="3" t="s">
        <v>4</v>
      </c>
    </row>
    <row r="420" spans="1:40" ht="13.5" thickBot="1" x14ac:dyDescent="0.25">
      <c r="A420" s="5">
        <v>42571</v>
      </c>
      <c r="B420" s="3">
        <v>40</v>
      </c>
      <c r="C420" s="7" t="s">
        <v>358</v>
      </c>
      <c r="D420" s="6">
        <v>0.3354166666666667</v>
      </c>
      <c r="E420" s="13">
        <v>8</v>
      </c>
      <c r="F420" s="13">
        <f t="shared" si="115"/>
        <v>0</v>
      </c>
      <c r="G420" s="3">
        <v>26.5</v>
      </c>
      <c r="H420" s="3" t="s">
        <v>366</v>
      </c>
      <c r="I420" s="3">
        <v>23.7</v>
      </c>
      <c r="J420" t="str">
        <f t="shared" si="116"/>
        <v>.</v>
      </c>
      <c r="K420" t="str">
        <f t="shared" si="117"/>
        <v>.</v>
      </c>
      <c r="L420" t="str">
        <f t="shared" si="127"/>
        <v>.</v>
      </c>
      <c r="M420" s="3">
        <v>51</v>
      </c>
      <c r="N420" t="str">
        <f>IF(B420=B420, N419, IF(M420=".",".",IF(M420&lt;22.5,"N",IF(M420&lt;67.5,"NE",IF(M420&lt;112.5,"E",IF(M420&lt;157.5,"SE",IF(M420&lt;202.5,"S",IF(M420&lt;247.5,"SW",IF(M420&lt;292.5,"W",IF(M420&lt;337.5,"NW","N"))))))))))</f>
        <v>NW</v>
      </c>
      <c r="O420" t="str">
        <f t="shared" si="118"/>
        <v>.</v>
      </c>
      <c r="P420" t="str">
        <f t="shared" si="131"/>
        <v>.</v>
      </c>
      <c r="Q420" s="8">
        <f t="shared" si="129"/>
        <v>0</v>
      </c>
      <c r="R420" s="8">
        <f t="shared" si="130"/>
        <v>0</v>
      </c>
      <c r="S420" s="8">
        <v>1</v>
      </c>
      <c r="T420" s="8" t="s">
        <v>4</v>
      </c>
      <c r="U420" s="8" t="str">
        <f t="shared" si="128"/>
        <v>.</v>
      </c>
      <c r="V420" s="3" t="s">
        <v>128</v>
      </c>
      <c r="W420" s="3">
        <v>1.9</v>
      </c>
      <c r="X420" s="3" t="s">
        <v>4</v>
      </c>
      <c r="Y420" s="14">
        <v>2</v>
      </c>
      <c r="Z420" s="14">
        <v>1</v>
      </c>
      <c r="AA420" s="14">
        <v>0</v>
      </c>
      <c r="AB420" s="14">
        <f t="shared" si="132"/>
        <v>0</v>
      </c>
      <c r="AC420" s="3" t="s">
        <v>293</v>
      </c>
      <c r="AD420" s="9">
        <v>0</v>
      </c>
      <c r="AE420" t="str">
        <f t="shared" si="119"/>
        <v>.</v>
      </c>
      <c r="AF420" t="str">
        <f t="shared" si="120"/>
        <v>.</v>
      </c>
      <c r="AG420" t="str">
        <f t="shared" si="126"/>
        <v>.</v>
      </c>
      <c r="AH420" t="str">
        <f t="shared" si="121"/>
        <v>.</v>
      </c>
      <c r="AI420">
        <f t="shared" si="122"/>
        <v>79.268888068611034</v>
      </c>
      <c r="AJ420">
        <f t="shared" si="123"/>
        <v>64.190679887083419</v>
      </c>
      <c r="AK420" t="str">
        <f t="shared" si="124"/>
        <v>.</v>
      </c>
      <c r="AL420" s="3">
        <v>102</v>
      </c>
      <c r="AM420" s="14">
        <f t="shared" si="125"/>
        <v>31.089600000000001</v>
      </c>
      <c r="AN420" s="3">
        <v>0.89011791851710809</v>
      </c>
    </row>
    <row r="421" spans="1:40" ht="13.5" thickBot="1" x14ac:dyDescent="0.25">
      <c r="A421" s="5">
        <v>42571</v>
      </c>
      <c r="B421" s="3">
        <v>40</v>
      </c>
      <c r="C421" s="7" t="s">
        <v>358</v>
      </c>
      <c r="D421" s="6">
        <v>0.38055555555555554</v>
      </c>
      <c r="E421" s="13">
        <v>9</v>
      </c>
      <c r="F421" s="13">
        <f t="shared" si="115"/>
        <v>64.999999999999929</v>
      </c>
      <c r="G421" s="3">
        <v>30.2</v>
      </c>
      <c r="H421" s="3" t="s">
        <v>365</v>
      </c>
      <c r="I421" s="3">
        <v>27.8</v>
      </c>
      <c r="J421">
        <f t="shared" si="116"/>
        <v>2.6010578571517851</v>
      </c>
      <c r="K421">
        <f t="shared" si="117"/>
        <v>149.02963748413904</v>
      </c>
      <c r="L421">
        <f>K421-MOD(M420+180,360)</f>
        <v>-81.970362515860955</v>
      </c>
      <c r="M421" s="3">
        <v>59</v>
      </c>
      <c r="N421" t="str">
        <f>IF(B421=B420, N420, IF(M421=".",".",IF(M421&lt;22.5,"N",IF(M421&lt;67.5,"NE",IF(M421&lt;112.5,"E",IF(M421&lt;157.5,"SE",IF(M421&lt;202.5,"S",IF(M421&lt;247.5,"SW",IF(M421&lt;292.5,"W",IF(M421&lt;337.5,"NW","N"))))))))))</f>
        <v>NW</v>
      </c>
      <c r="O421" t="str">
        <f t="shared" si="118"/>
        <v>SE</v>
      </c>
      <c r="P421">
        <f t="shared" si="131"/>
        <v>4</v>
      </c>
      <c r="Q421" s="8">
        <f t="shared" si="129"/>
        <v>14.195658197092705</v>
      </c>
      <c r="R421" s="8">
        <f t="shared" si="130"/>
        <v>14.195658197092705</v>
      </c>
      <c r="S421" s="8">
        <v>1</v>
      </c>
      <c r="T421" s="8" t="s">
        <v>4</v>
      </c>
      <c r="U421" s="8" t="str">
        <f t="shared" si="128"/>
        <v>.</v>
      </c>
      <c r="V421" s="3" t="s">
        <v>6</v>
      </c>
      <c r="W421" s="3">
        <v>1.4</v>
      </c>
      <c r="X421" s="3" t="s">
        <v>4</v>
      </c>
      <c r="Y421" s="14">
        <v>2</v>
      </c>
      <c r="Z421" s="14">
        <v>1</v>
      </c>
      <c r="AA421" s="14">
        <v>0</v>
      </c>
      <c r="AB421" s="14">
        <f t="shared" si="132"/>
        <v>0</v>
      </c>
      <c r="AC421" s="3" t="s">
        <v>293</v>
      </c>
      <c r="AD421" s="9">
        <v>0</v>
      </c>
      <c r="AE421">
        <f t="shared" si="119"/>
        <v>-12.17183432116795</v>
      </c>
      <c r="AF421">
        <f t="shared" si="120"/>
        <v>-12.17183432116795</v>
      </c>
      <c r="AG421">
        <f t="shared" si="126"/>
        <v>1</v>
      </c>
      <c r="AH421">
        <f t="shared" si="121"/>
        <v>14.195658197092705</v>
      </c>
      <c r="AI421">
        <f t="shared" si="122"/>
        <v>86.573897370913343</v>
      </c>
      <c r="AJ421">
        <f t="shared" si="123"/>
        <v>52.01884556591547</v>
      </c>
      <c r="AK421">
        <f t="shared" si="124"/>
        <v>7.3050093023023095</v>
      </c>
      <c r="AL421" s="3">
        <v>101</v>
      </c>
      <c r="AM421" s="14">
        <f t="shared" si="125"/>
        <v>30.784800000000001</v>
      </c>
      <c r="AN421" s="3">
        <v>1.0297442586766545</v>
      </c>
    </row>
    <row r="422" spans="1:40" ht="13.5" thickBot="1" x14ac:dyDescent="0.25">
      <c r="A422" s="5">
        <v>42571</v>
      </c>
      <c r="B422" s="3">
        <v>40</v>
      </c>
      <c r="C422" s="7" t="s">
        <v>358</v>
      </c>
      <c r="D422" s="6">
        <v>0.42291666666666666</v>
      </c>
      <c r="E422" s="13">
        <v>10</v>
      </c>
      <c r="F422" s="13">
        <f t="shared" si="115"/>
        <v>125.99999999999994</v>
      </c>
      <c r="G422" s="3">
        <v>35.1</v>
      </c>
      <c r="H422" s="3" t="s">
        <v>365</v>
      </c>
      <c r="I422" s="3">
        <v>30.9</v>
      </c>
      <c r="J422" t="str">
        <f t="shared" si="116"/>
        <v>.</v>
      </c>
      <c r="K422" t="str">
        <f t="shared" si="117"/>
        <v>.</v>
      </c>
      <c r="L422" t="str">
        <f t="shared" si="127"/>
        <v>.</v>
      </c>
      <c r="M422" s="3">
        <v>59</v>
      </c>
      <c r="N422" t="str">
        <f>IF(B422=B421, N421, IF(M422=".",".",IF(M422&lt;22.5,"N",IF(M422&lt;67.5,"NE",IF(M422&lt;112.5,"E",IF(M422&lt;157.5,"SE",IF(M422&lt;202.5,"S",IF(M422&lt;247.5,"SW",IF(M422&lt;292.5,"W",IF(M422&lt;337.5,"NW","N"))))))))))</f>
        <v>NW</v>
      </c>
      <c r="O422" t="str">
        <f t="shared" si="118"/>
        <v>.</v>
      </c>
      <c r="P422" t="str">
        <f t="shared" si="131"/>
        <v>.</v>
      </c>
      <c r="Q422" s="8">
        <f t="shared" si="129"/>
        <v>0</v>
      </c>
      <c r="R422" s="8">
        <f t="shared" si="130"/>
        <v>14.195658197092705</v>
      </c>
      <c r="S422" s="8">
        <v>1</v>
      </c>
      <c r="T422" s="8" t="s">
        <v>4</v>
      </c>
      <c r="U422" s="8" t="str">
        <f t="shared" si="128"/>
        <v>.</v>
      </c>
      <c r="V422" s="3" t="s">
        <v>6</v>
      </c>
      <c r="W422" s="3">
        <v>1.5</v>
      </c>
      <c r="X422" s="3" t="s">
        <v>4</v>
      </c>
      <c r="Y422" s="14">
        <v>2</v>
      </c>
      <c r="Z422" s="14">
        <v>1</v>
      </c>
      <c r="AA422" s="14">
        <v>0</v>
      </c>
      <c r="AB422" s="14">
        <f t="shared" si="132"/>
        <v>0</v>
      </c>
      <c r="AC422" s="3" t="s">
        <v>293</v>
      </c>
      <c r="AD422" s="9">
        <v>0</v>
      </c>
      <c r="AE422">
        <f t="shared" si="119"/>
        <v>0</v>
      </c>
      <c r="AF422">
        <f t="shared" si="120"/>
        <v>0</v>
      </c>
      <c r="AG422">
        <f t="shared" si="126"/>
        <v>1</v>
      </c>
      <c r="AH422">
        <f t="shared" si="121"/>
        <v>0</v>
      </c>
      <c r="AI422">
        <f t="shared" si="122"/>
        <v>86.573897370913343</v>
      </c>
      <c r="AJ422">
        <f t="shared" si="123"/>
        <v>52.01884556591547</v>
      </c>
      <c r="AK422">
        <f t="shared" si="124"/>
        <v>0</v>
      </c>
      <c r="AL422" s="3">
        <v>101</v>
      </c>
      <c r="AM422" s="14">
        <f t="shared" si="125"/>
        <v>30.784800000000001</v>
      </c>
      <c r="AN422" s="3">
        <v>1.0297442586766545</v>
      </c>
    </row>
    <row r="423" spans="1:40" ht="13.5" thickBot="1" x14ac:dyDescent="0.25">
      <c r="A423" s="5">
        <v>42571</v>
      </c>
      <c r="B423" s="3">
        <v>40</v>
      </c>
      <c r="C423" s="7" t="s">
        <v>358</v>
      </c>
      <c r="D423" s="6">
        <v>0.46736111111111112</v>
      </c>
      <c r="E423" s="13">
        <v>11</v>
      </c>
      <c r="F423" s="13">
        <f t="shared" si="115"/>
        <v>189.99999999999994</v>
      </c>
      <c r="G423" s="3">
        <v>25.4</v>
      </c>
      <c r="H423" s="3" t="s">
        <v>366</v>
      </c>
      <c r="I423" s="3">
        <v>24.5</v>
      </c>
      <c r="J423" t="str">
        <f t="shared" si="116"/>
        <v>.</v>
      </c>
      <c r="K423" t="str">
        <f t="shared" si="117"/>
        <v>.</v>
      </c>
      <c r="L423" t="str">
        <f t="shared" si="127"/>
        <v>.</v>
      </c>
      <c r="M423" s="3">
        <v>59</v>
      </c>
      <c r="N423" t="str">
        <f>IF(B423=B423, N422, IF(M423=".",".",IF(M423&lt;22.5,"N",IF(M423&lt;67.5,"NE",IF(M423&lt;112.5,"E",IF(M423&lt;157.5,"SE",IF(M423&lt;202.5,"S",IF(M423&lt;247.5,"SW",IF(M423&lt;292.5,"W",IF(M423&lt;337.5,"NW","N"))))))))))</f>
        <v>NW</v>
      </c>
      <c r="O423" t="str">
        <f t="shared" si="118"/>
        <v>.</v>
      </c>
      <c r="P423" t="str">
        <f t="shared" si="131"/>
        <v>.</v>
      </c>
      <c r="Q423" s="8">
        <f t="shared" si="129"/>
        <v>0</v>
      </c>
      <c r="R423" s="8">
        <f t="shared" si="130"/>
        <v>14.195658197092705</v>
      </c>
      <c r="S423" s="8">
        <v>1</v>
      </c>
      <c r="T423" s="8" t="s">
        <v>4</v>
      </c>
      <c r="U423" s="8" t="str">
        <f t="shared" si="128"/>
        <v>.</v>
      </c>
      <c r="V423" s="3" t="s">
        <v>6</v>
      </c>
      <c r="W423" s="3">
        <v>3.9</v>
      </c>
      <c r="X423" s="3" t="s">
        <v>4</v>
      </c>
      <c r="Y423" s="14">
        <v>2</v>
      </c>
      <c r="Z423" s="14">
        <v>1</v>
      </c>
      <c r="AA423" s="14">
        <v>0</v>
      </c>
      <c r="AB423" s="14">
        <f t="shared" si="132"/>
        <v>0</v>
      </c>
      <c r="AC423" s="3" t="s">
        <v>293</v>
      </c>
      <c r="AD423" s="9">
        <v>0</v>
      </c>
      <c r="AE423">
        <f t="shared" si="119"/>
        <v>0</v>
      </c>
      <c r="AF423">
        <f t="shared" si="120"/>
        <v>0</v>
      </c>
      <c r="AG423">
        <f t="shared" si="126"/>
        <v>1</v>
      </c>
      <c r="AH423">
        <f t="shared" si="121"/>
        <v>0</v>
      </c>
      <c r="AI423">
        <f t="shared" si="122"/>
        <v>86.573897370913343</v>
      </c>
      <c r="AJ423">
        <f t="shared" si="123"/>
        <v>52.01884556591547</v>
      </c>
      <c r="AK423">
        <f t="shared" si="124"/>
        <v>0</v>
      </c>
      <c r="AL423" s="3">
        <v>101</v>
      </c>
      <c r="AM423" s="14">
        <f t="shared" si="125"/>
        <v>30.784800000000001</v>
      </c>
      <c r="AN423" s="3">
        <v>1.0297442586766545</v>
      </c>
    </row>
    <row r="424" spans="1:40" ht="13.5" thickBot="1" x14ac:dyDescent="0.25">
      <c r="A424" s="5">
        <v>42571</v>
      </c>
      <c r="B424" s="3">
        <v>40</v>
      </c>
      <c r="C424" s="7" t="s">
        <v>358</v>
      </c>
      <c r="D424" s="6">
        <v>0.50277777777777777</v>
      </c>
      <c r="E424" s="13">
        <v>12</v>
      </c>
      <c r="F424" s="13">
        <f t="shared" si="115"/>
        <v>240.99999999999991</v>
      </c>
      <c r="G424" s="3">
        <v>26.7</v>
      </c>
      <c r="H424" s="3" t="s">
        <v>366</v>
      </c>
      <c r="I424" s="3">
        <v>25</v>
      </c>
      <c r="J424" t="str">
        <f t="shared" si="116"/>
        <v>.</v>
      </c>
      <c r="K424" t="str">
        <f t="shared" si="117"/>
        <v>.</v>
      </c>
      <c r="L424" t="str">
        <f t="shared" si="127"/>
        <v>.</v>
      </c>
      <c r="M424" s="3">
        <v>59</v>
      </c>
      <c r="N424" t="str">
        <f>IF(B424=B423, N423, IF(M424=".",".",IF(M424&lt;22.5,"N",IF(M424&lt;67.5,"NE",IF(M424&lt;112.5,"E",IF(M424&lt;157.5,"SE",IF(M424&lt;202.5,"S",IF(M424&lt;247.5,"SW",IF(M424&lt;292.5,"W",IF(M424&lt;337.5,"NW","N"))))))))))</f>
        <v>NW</v>
      </c>
      <c r="O424" t="str">
        <f t="shared" si="118"/>
        <v>.</v>
      </c>
      <c r="P424" t="str">
        <f t="shared" si="131"/>
        <v>.</v>
      </c>
      <c r="Q424" s="8">
        <f t="shared" si="129"/>
        <v>0</v>
      </c>
      <c r="R424" s="8">
        <f t="shared" si="130"/>
        <v>14.195658197092705</v>
      </c>
      <c r="S424" s="8">
        <v>1</v>
      </c>
      <c r="T424" s="8" t="s">
        <v>4</v>
      </c>
      <c r="U424" s="8" t="str">
        <f t="shared" si="128"/>
        <v>.</v>
      </c>
      <c r="V424" s="3" t="s">
        <v>6</v>
      </c>
      <c r="W424" s="3">
        <v>1.2</v>
      </c>
      <c r="X424" s="3" t="s">
        <v>4</v>
      </c>
      <c r="Y424" s="14">
        <v>2</v>
      </c>
      <c r="Z424" s="14">
        <v>1</v>
      </c>
      <c r="AA424" s="14">
        <v>0</v>
      </c>
      <c r="AB424" s="14">
        <f t="shared" si="132"/>
        <v>0</v>
      </c>
      <c r="AC424" s="3" t="s">
        <v>293</v>
      </c>
      <c r="AD424" s="9">
        <v>0</v>
      </c>
      <c r="AE424">
        <f t="shared" si="119"/>
        <v>0</v>
      </c>
      <c r="AF424">
        <f t="shared" si="120"/>
        <v>0</v>
      </c>
      <c r="AG424">
        <f t="shared" si="126"/>
        <v>1</v>
      </c>
      <c r="AH424">
        <f t="shared" si="121"/>
        <v>0</v>
      </c>
      <c r="AI424">
        <f t="shared" si="122"/>
        <v>86.573897370913343</v>
      </c>
      <c r="AJ424">
        <f t="shared" si="123"/>
        <v>52.01884556591547</v>
      </c>
      <c r="AK424">
        <f t="shared" si="124"/>
        <v>0</v>
      </c>
      <c r="AL424" s="3">
        <v>101</v>
      </c>
      <c r="AM424" s="14">
        <f t="shared" si="125"/>
        <v>30.784800000000001</v>
      </c>
      <c r="AN424" s="3">
        <v>1.0297442586766545</v>
      </c>
    </row>
    <row r="425" spans="1:40" ht="13.5" thickBot="1" x14ac:dyDescent="0.25">
      <c r="A425" s="5">
        <v>42571</v>
      </c>
      <c r="B425" s="3">
        <v>40</v>
      </c>
      <c r="C425" s="7" t="s">
        <v>358</v>
      </c>
      <c r="D425" s="6">
        <v>0.54652777777777783</v>
      </c>
      <c r="E425" s="13">
        <v>13</v>
      </c>
      <c r="F425" s="13">
        <f t="shared" si="115"/>
        <v>304</v>
      </c>
      <c r="G425" s="3">
        <v>40.700000000000003</v>
      </c>
      <c r="H425" s="3" t="s">
        <v>365</v>
      </c>
      <c r="I425" s="3">
        <v>29.7</v>
      </c>
      <c r="J425" t="str">
        <f t="shared" si="116"/>
        <v>.</v>
      </c>
      <c r="K425" t="str">
        <f t="shared" si="117"/>
        <v>.</v>
      </c>
      <c r="L425" t="str">
        <f t="shared" si="127"/>
        <v>.</v>
      </c>
      <c r="M425" s="3">
        <v>59</v>
      </c>
      <c r="N425" t="str">
        <f>IF(B425=B425, N424, IF(M425=".",".",IF(M425&lt;22.5,"N",IF(M425&lt;67.5,"NE",IF(M425&lt;112.5,"E",IF(M425&lt;157.5,"SE",IF(M425&lt;202.5,"S",IF(M425&lt;247.5,"SW",IF(M425&lt;292.5,"W",IF(M425&lt;337.5,"NW","N"))))))))))</f>
        <v>NW</v>
      </c>
      <c r="O425" t="str">
        <f t="shared" si="118"/>
        <v>.</v>
      </c>
      <c r="P425" t="str">
        <f t="shared" si="131"/>
        <v>.</v>
      </c>
      <c r="Q425" s="8">
        <f t="shared" si="129"/>
        <v>0</v>
      </c>
      <c r="R425" s="8">
        <f t="shared" si="130"/>
        <v>14.195658197092705</v>
      </c>
      <c r="S425" s="8">
        <v>1</v>
      </c>
      <c r="T425" s="8" t="s">
        <v>4</v>
      </c>
      <c r="U425" s="8" t="str">
        <f t="shared" si="128"/>
        <v>.</v>
      </c>
      <c r="V425" s="3" t="s">
        <v>6</v>
      </c>
      <c r="W425" s="3">
        <v>1.5</v>
      </c>
      <c r="X425" s="3" t="s">
        <v>4</v>
      </c>
      <c r="Y425" s="14">
        <v>0</v>
      </c>
      <c r="Z425" s="14">
        <v>0</v>
      </c>
      <c r="AA425" s="14">
        <v>1</v>
      </c>
      <c r="AB425" s="14">
        <f t="shared" si="132"/>
        <v>1</v>
      </c>
      <c r="AC425" s="3" t="s">
        <v>293</v>
      </c>
      <c r="AD425" s="9">
        <v>0</v>
      </c>
      <c r="AE425">
        <f t="shared" si="119"/>
        <v>0</v>
      </c>
      <c r="AF425">
        <f t="shared" si="120"/>
        <v>0</v>
      </c>
      <c r="AG425">
        <f t="shared" si="126"/>
        <v>1</v>
      </c>
      <c r="AH425">
        <f t="shared" si="121"/>
        <v>0</v>
      </c>
      <c r="AI425">
        <f t="shared" si="122"/>
        <v>86.573897370913343</v>
      </c>
      <c r="AJ425">
        <f t="shared" si="123"/>
        <v>52.01884556591547</v>
      </c>
      <c r="AK425">
        <f t="shared" si="124"/>
        <v>0</v>
      </c>
      <c r="AL425" s="3">
        <v>101</v>
      </c>
      <c r="AM425" s="14">
        <f t="shared" si="125"/>
        <v>30.784800000000001</v>
      </c>
      <c r="AN425" s="3">
        <v>1.0297442586766545</v>
      </c>
    </row>
    <row r="426" spans="1:40" ht="13.5" thickBot="1" x14ac:dyDescent="0.25">
      <c r="A426" s="5">
        <v>42571</v>
      </c>
      <c r="B426" s="3">
        <v>40</v>
      </c>
      <c r="C426" s="7" t="s">
        <v>358</v>
      </c>
      <c r="D426" s="6">
        <v>0.59166666666666667</v>
      </c>
      <c r="E426" s="13">
        <v>14</v>
      </c>
      <c r="F426" s="13">
        <f t="shared" si="115"/>
        <v>368.99999999999994</v>
      </c>
      <c r="G426" s="3">
        <v>44.1</v>
      </c>
      <c r="H426" s="3" t="s">
        <v>365</v>
      </c>
      <c r="I426" s="3">
        <v>30.7</v>
      </c>
      <c r="J426" t="str">
        <f t="shared" si="116"/>
        <v>.</v>
      </c>
      <c r="K426" t="str">
        <f t="shared" si="117"/>
        <v>.</v>
      </c>
      <c r="L426" t="str">
        <f t="shared" si="127"/>
        <v>.</v>
      </c>
      <c r="M426" s="3">
        <v>59</v>
      </c>
      <c r="N426" t="str">
        <f>IF(B426=B425, N425, IF(M426=".",".",IF(M426&lt;22.5,"N",IF(M426&lt;67.5,"NE",IF(M426&lt;112.5,"E",IF(M426&lt;157.5,"SE",IF(M426&lt;202.5,"S",IF(M426&lt;247.5,"SW",IF(M426&lt;292.5,"W",IF(M426&lt;337.5,"NW","N"))))))))))</f>
        <v>NW</v>
      </c>
      <c r="O426" t="str">
        <f t="shared" si="118"/>
        <v>.</v>
      </c>
      <c r="P426" t="str">
        <f t="shared" si="131"/>
        <v>.</v>
      </c>
      <c r="Q426" s="8">
        <f t="shared" si="129"/>
        <v>0</v>
      </c>
      <c r="R426" s="8">
        <f t="shared" si="130"/>
        <v>14.195658197092705</v>
      </c>
      <c r="S426" s="8">
        <v>1</v>
      </c>
      <c r="T426" s="8">
        <f>SQRT((AJ426-AJ420)^2+(AI426-AI420)^2)</f>
        <v>14.195658197092705</v>
      </c>
      <c r="U426" s="8">
        <f t="shared" si="128"/>
        <v>1</v>
      </c>
      <c r="V426" s="3" t="s">
        <v>6</v>
      </c>
      <c r="W426" s="3">
        <v>2.9</v>
      </c>
      <c r="X426" s="3" t="s">
        <v>4</v>
      </c>
      <c r="Y426" s="14">
        <v>0</v>
      </c>
      <c r="Z426" s="14">
        <v>0</v>
      </c>
      <c r="AA426" s="14">
        <v>1</v>
      </c>
      <c r="AB426" s="14" t="str">
        <f t="shared" si="132"/>
        <v>.</v>
      </c>
      <c r="AC426" s="3" t="s">
        <v>293</v>
      </c>
      <c r="AD426" s="9">
        <v>0</v>
      </c>
      <c r="AE426">
        <f t="shared" si="119"/>
        <v>0</v>
      </c>
      <c r="AF426">
        <f t="shared" si="120"/>
        <v>0</v>
      </c>
      <c r="AG426">
        <f t="shared" si="126"/>
        <v>1</v>
      </c>
      <c r="AH426">
        <f t="shared" si="121"/>
        <v>0</v>
      </c>
      <c r="AI426">
        <f t="shared" si="122"/>
        <v>86.573897370913343</v>
      </c>
      <c r="AJ426">
        <f t="shared" si="123"/>
        <v>52.01884556591547</v>
      </c>
      <c r="AK426">
        <f t="shared" si="124"/>
        <v>0</v>
      </c>
      <c r="AL426" s="3">
        <v>101</v>
      </c>
      <c r="AM426" s="14">
        <f t="shared" si="125"/>
        <v>30.784800000000001</v>
      </c>
      <c r="AN426" s="3">
        <v>1.0297442586766545</v>
      </c>
    </row>
    <row r="427" spans="1:40" ht="13.5" thickBot="1" x14ac:dyDescent="0.25">
      <c r="A427" s="5">
        <v>42571</v>
      </c>
      <c r="B427" s="3">
        <v>40</v>
      </c>
      <c r="C427" s="7" t="s">
        <v>358</v>
      </c>
      <c r="D427" s="6">
        <v>0.62986111111111109</v>
      </c>
      <c r="E427" s="13">
        <v>15</v>
      </c>
      <c r="F427" s="13">
        <f t="shared" si="115"/>
        <v>423.99999999999989</v>
      </c>
      <c r="G427" s="3">
        <v>48.9</v>
      </c>
      <c r="H427" s="3" t="s">
        <v>365</v>
      </c>
      <c r="I427" s="3">
        <v>31.6</v>
      </c>
      <c r="J427" t="str">
        <f t="shared" si="116"/>
        <v>.</v>
      </c>
      <c r="K427" t="str">
        <f t="shared" si="117"/>
        <v>.</v>
      </c>
      <c r="L427" t="str">
        <f t="shared" si="127"/>
        <v>.</v>
      </c>
      <c r="M427" s="3" t="s">
        <v>4</v>
      </c>
      <c r="N427" t="str">
        <f>IF(B427=B427, N426, IF(M427=".",".",IF(M427&lt;22.5,"N",IF(M427&lt;67.5,"NE",IF(M427&lt;112.5,"E",IF(M427&lt;157.5,"SE",IF(M427&lt;202.5,"S",IF(M427&lt;247.5,"SW",IF(M427&lt;292.5,"W",IF(M427&lt;337.5,"NW","N"))))))))))</f>
        <v>NW</v>
      </c>
      <c r="O427" t="str">
        <f t="shared" si="118"/>
        <v>.</v>
      </c>
      <c r="P427" t="str">
        <f t="shared" si="131"/>
        <v>.</v>
      </c>
      <c r="Q427" s="8" t="str">
        <f t="shared" si="129"/>
        <v>.</v>
      </c>
      <c r="R427" s="8" t="str">
        <f t="shared" si="130"/>
        <v>.</v>
      </c>
      <c r="S427" s="8" t="s">
        <v>4</v>
      </c>
      <c r="T427" s="8" t="s">
        <v>4</v>
      </c>
      <c r="U427" s="8" t="str">
        <f t="shared" si="128"/>
        <v>.</v>
      </c>
      <c r="V427" s="3" t="s">
        <v>4</v>
      </c>
      <c r="W427" s="3">
        <v>3.7</v>
      </c>
      <c r="X427" s="3" t="s">
        <v>147</v>
      </c>
      <c r="Y427" s="14">
        <v>0</v>
      </c>
      <c r="Z427" s="14">
        <v>0</v>
      </c>
      <c r="AA427" s="14">
        <v>1</v>
      </c>
      <c r="AB427" s="14" t="str">
        <f t="shared" si="132"/>
        <v>.</v>
      </c>
      <c r="AC427" s="3" t="s">
        <v>293</v>
      </c>
      <c r="AD427" s="9">
        <v>0</v>
      </c>
      <c r="AE427" t="str">
        <f t="shared" si="119"/>
        <v>.</v>
      </c>
      <c r="AF427" t="str">
        <f t="shared" si="120"/>
        <v>.</v>
      </c>
      <c r="AG427" t="str">
        <f t="shared" si="126"/>
        <v>.</v>
      </c>
      <c r="AH427" t="str">
        <f t="shared" si="121"/>
        <v>.</v>
      </c>
      <c r="AI427" t="str">
        <f t="shared" si="122"/>
        <v>.</v>
      </c>
      <c r="AJ427" t="str">
        <f t="shared" si="123"/>
        <v>.</v>
      </c>
      <c r="AK427" t="str">
        <f t="shared" si="124"/>
        <v>.</v>
      </c>
      <c r="AL427" s="3" t="s">
        <v>4</v>
      </c>
      <c r="AM427" s="14" t="str">
        <f t="shared" si="125"/>
        <v>.</v>
      </c>
      <c r="AN427" s="3" t="s">
        <v>4</v>
      </c>
    </row>
    <row r="428" spans="1:40" ht="13.5" thickBot="1" x14ac:dyDescent="0.25">
      <c r="A428" s="5">
        <v>42571</v>
      </c>
      <c r="B428" s="3">
        <v>40</v>
      </c>
      <c r="C428" s="7" t="s">
        <v>358</v>
      </c>
      <c r="D428" s="6">
        <v>0.67222222222222217</v>
      </c>
      <c r="E428" s="13">
        <v>16</v>
      </c>
      <c r="F428" s="13">
        <f t="shared" si="115"/>
        <v>484.99999999999983</v>
      </c>
      <c r="G428" s="3">
        <v>41</v>
      </c>
      <c r="H428" s="3" t="s">
        <v>365</v>
      </c>
      <c r="I428" s="3">
        <v>35.1</v>
      </c>
      <c r="J428" t="str">
        <f t="shared" si="116"/>
        <v>.</v>
      </c>
      <c r="K428" t="str">
        <f t="shared" si="117"/>
        <v>.</v>
      </c>
      <c r="L428" t="str">
        <f t="shared" si="127"/>
        <v>.</v>
      </c>
      <c r="M428" s="3" t="s">
        <v>4</v>
      </c>
      <c r="N428" t="str">
        <f>IF(B428=B427, N427, IF(M428=".",".",IF(M428&lt;22.5,"N",IF(M428&lt;67.5,"NE",IF(M428&lt;112.5,"E",IF(M428&lt;157.5,"SE",IF(M428&lt;202.5,"S",IF(M428&lt;247.5,"SW",IF(M428&lt;292.5,"W",IF(M428&lt;337.5,"NW","N"))))))))))</f>
        <v>NW</v>
      </c>
      <c r="O428" t="str">
        <f t="shared" si="118"/>
        <v>.</v>
      </c>
      <c r="P428" t="str">
        <f t="shared" si="131"/>
        <v>.</v>
      </c>
      <c r="Q428" s="8" t="str">
        <f t="shared" si="129"/>
        <v>.</v>
      </c>
      <c r="R428" s="8" t="str">
        <f t="shared" si="130"/>
        <v>.</v>
      </c>
      <c r="S428" s="8" t="s">
        <v>4</v>
      </c>
      <c r="T428" s="8" t="s">
        <v>4</v>
      </c>
      <c r="U428" s="8" t="str">
        <f t="shared" si="128"/>
        <v>.</v>
      </c>
      <c r="V428" s="3" t="s">
        <v>4</v>
      </c>
      <c r="W428" s="3">
        <v>3</v>
      </c>
      <c r="X428" s="3" t="s">
        <v>147</v>
      </c>
      <c r="Y428" s="14">
        <v>0</v>
      </c>
      <c r="Z428" s="14">
        <v>0</v>
      </c>
      <c r="AA428" s="14">
        <v>1</v>
      </c>
      <c r="AB428" s="14" t="str">
        <f t="shared" si="132"/>
        <v>.</v>
      </c>
      <c r="AC428" s="3" t="s">
        <v>293</v>
      </c>
      <c r="AD428" s="9">
        <v>0</v>
      </c>
      <c r="AE428" t="str">
        <f t="shared" si="119"/>
        <v>.</v>
      </c>
      <c r="AF428" t="str">
        <f t="shared" si="120"/>
        <v>.</v>
      </c>
      <c r="AG428" t="str">
        <f t="shared" si="126"/>
        <v>.</v>
      </c>
      <c r="AH428" t="str">
        <f t="shared" si="121"/>
        <v>.</v>
      </c>
      <c r="AI428" t="str">
        <f t="shared" si="122"/>
        <v>.</v>
      </c>
      <c r="AJ428" t="str">
        <f t="shared" si="123"/>
        <v>.</v>
      </c>
      <c r="AK428" t="str">
        <f t="shared" si="124"/>
        <v>.</v>
      </c>
      <c r="AL428" s="3" t="s">
        <v>4</v>
      </c>
      <c r="AM428" s="14" t="str">
        <f t="shared" si="125"/>
        <v>.</v>
      </c>
      <c r="AN428" s="3" t="s">
        <v>4</v>
      </c>
    </row>
    <row r="429" spans="1:40" ht="13.5" thickBot="1" x14ac:dyDescent="0.25">
      <c r="A429" s="5">
        <v>42571</v>
      </c>
      <c r="B429" s="3">
        <v>40</v>
      </c>
      <c r="C429" s="7" t="s">
        <v>358</v>
      </c>
      <c r="D429" s="6">
        <v>0.7104166666666667</v>
      </c>
      <c r="E429" s="13">
        <v>17</v>
      </c>
      <c r="F429" s="13">
        <f t="shared" si="115"/>
        <v>540</v>
      </c>
      <c r="G429" s="3">
        <v>35.6</v>
      </c>
      <c r="H429" s="3" t="s">
        <v>365</v>
      </c>
      <c r="I429" s="3">
        <v>30.4</v>
      </c>
      <c r="J429" t="str">
        <f t="shared" si="116"/>
        <v>.</v>
      </c>
      <c r="K429" t="str">
        <f t="shared" si="117"/>
        <v>.</v>
      </c>
      <c r="L429" t="str">
        <f t="shared" si="127"/>
        <v>.</v>
      </c>
      <c r="M429" s="3" t="s">
        <v>4</v>
      </c>
      <c r="N429" t="str">
        <f>IF(B429=B429, N428, IF(M429=".",".",IF(M429&lt;22.5,"N",IF(M429&lt;67.5,"NE",IF(M429&lt;112.5,"E",IF(M429&lt;157.5,"SE",IF(M429&lt;202.5,"S",IF(M429&lt;247.5,"SW",IF(M429&lt;292.5,"W",IF(M429&lt;337.5,"NW","N"))))))))))</f>
        <v>NW</v>
      </c>
      <c r="O429" t="str">
        <f t="shared" si="118"/>
        <v>.</v>
      </c>
      <c r="P429" t="str">
        <f t="shared" si="131"/>
        <v>.</v>
      </c>
      <c r="Q429" s="8" t="str">
        <f t="shared" si="129"/>
        <v>.</v>
      </c>
      <c r="R429" s="8" t="str">
        <f t="shared" si="130"/>
        <v>.</v>
      </c>
      <c r="S429" s="8" t="s">
        <v>4</v>
      </c>
      <c r="T429" s="8" t="s">
        <v>4</v>
      </c>
      <c r="U429" s="8" t="str">
        <f t="shared" si="128"/>
        <v>.</v>
      </c>
      <c r="V429" s="3" t="s">
        <v>4</v>
      </c>
      <c r="W429" s="3">
        <v>2.7</v>
      </c>
      <c r="X429" s="3" t="s">
        <v>147</v>
      </c>
      <c r="Y429" s="14">
        <v>0</v>
      </c>
      <c r="Z429" s="14">
        <v>0</v>
      </c>
      <c r="AA429" s="14">
        <v>1</v>
      </c>
      <c r="AB429" s="14" t="str">
        <f t="shared" si="132"/>
        <v>.</v>
      </c>
      <c r="AC429" s="3" t="s">
        <v>293</v>
      </c>
      <c r="AD429" s="9">
        <v>0</v>
      </c>
      <c r="AE429" t="str">
        <f t="shared" si="119"/>
        <v>.</v>
      </c>
      <c r="AF429" t="str">
        <f t="shared" si="120"/>
        <v>.</v>
      </c>
      <c r="AG429" t="str">
        <f t="shared" si="126"/>
        <v>.</v>
      </c>
      <c r="AH429" t="str">
        <f t="shared" si="121"/>
        <v>.</v>
      </c>
      <c r="AI429" t="str">
        <f t="shared" si="122"/>
        <v>.</v>
      </c>
      <c r="AJ429" t="str">
        <f t="shared" si="123"/>
        <v>.</v>
      </c>
      <c r="AK429" t="str">
        <f t="shared" si="124"/>
        <v>.</v>
      </c>
      <c r="AL429" s="3" t="s">
        <v>4</v>
      </c>
      <c r="AM429" s="14" t="str">
        <f t="shared" si="125"/>
        <v>.</v>
      </c>
      <c r="AN429" s="3" t="s">
        <v>4</v>
      </c>
    </row>
    <row r="430" spans="1:40" ht="13.5" thickBot="1" x14ac:dyDescent="0.25">
      <c r="A430" s="5">
        <v>42571</v>
      </c>
      <c r="B430" s="3">
        <v>40</v>
      </c>
      <c r="C430" s="7" t="s">
        <v>358</v>
      </c>
      <c r="D430" s="6">
        <v>0.75069444444444444</v>
      </c>
      <c r="E430" s="13">
        <v>18</v>
      </c>
      <c r="F430" s="13">
        <f t="shared" si="115"/>
        <v>598</v>
      </c>
      <c r="G430" s="3">
        <v>31.2</v>
      </c>
      <c r="H430" s="3" t="s">
        <v>365</v>
      </c>
      <c r="I430" s="3">
        <v>27.6</v>
      </c>
      <c r="J430" t="str">
        <f t="shared" si="116"/>
        <v>.</v>
      </c>
      <c r="K430" t="str">
        <f t="shared" si="117"/>
        <v>.</v>
      </c>
      <c r="L430" t="str">
        <f t="shared" si="127"/>
        <v>.</v>
      </c>
      <c r="M430" s="3" t="s">
        <v>4</v>
      </c>
      <c r="N430" t="str">
        <f>IF(B430=B429, N429, IF(M430=".",".",IF(M430&lt;22.5,"N",IF(M430&lt;67.5,"NE",IF(M430&lt;112.5,"E",IF(M430&lt;157.5,"SE",IF(M430&lt;202.5,"S",IF(M430&lt;247.5,"SW",IF(M430&lt;292.5,"W",IF(M430&lt;337.5,"NW","N"))))))))))</f>
        <v>NW</v>
      </c>
      <c r="O430" t="str">
        <f t="shared" si="118"/>
        <v>.</v>
      </c>
      <c r="P430" t="str">
        <f t="shared" si="131"/>
        <v>.</v>
      </c>
      <c r="Q430" s="8" t="str">
        <f t="shared" si="129"/>
        <v>.</v>
      </c>
      <c r="R430" s="8" t="str">
        <f t="shared" si="130"/>
        <v>.</v>
      </c>
      <c r="S430" s="8" t="s">
        <v>4</v>
      </c>
      <c r="T430" s="8" t="s">
        <v>4</v>
      </c>
      <c r="U430" s="8" t="str">
        <f t="shared" si="128"/>
        <v>.</v>
      </c>
      <c r="V430" s="3" t="s">
        <v>4</v>
      </c>
      <c r="W430" s="3">
        <v>1.7</v>
      </c>
      <c r="X430" s="3" t="s">
        <v>147</v>
      </c>
      <c r="Y430" s="14">
        <v>0</v>
      </c>
      <c r="Z430" s="14">
        <v>0</v>
      </c>
      <c r="AA430" s="14">
        <v>1</v>
      </c>
      <c r="AB430" s="14" t="str">
        <f t="shared" si="132"/>
        <v>.</v>
      </c>
      <c r="AC430" s="3" t="s">
        <v>293</v>
      </c>
      <c r="AD430" s="9">
        <v>0</v>
      </c>
      <c r="AE430" t="str">
        <f t="shared" si="119"/>
        <v>.</v>
      </c>
      <c r="AF430" t="str">
        <f t="shared" si="120"/>
        <v>.</v>
      </c>
      <c r="AG430" t="str">
        <f t="shared" si="126"/>
        <v>.</v>
      </c>
      <c r="AH430" t="str">
        <f t="shared" si="121"/>
        <v>.</v>
      </c>
      <c r="AI430" t="str">
        <f t="shared" si="122"/>
        <v>.</v>
      </c>
      <c r="AJ430" t="str">
        <f t="shared" si="123"/>
        <v>.</v>
      </c>
      <c r="AK430" t="str">
        <f t="shared" si="124"/>
        <v>.</v>
      </c>
      <c r="AL430" s="3" t="s">
        <v>4</v>
      </c>
      <c r="AM430" s="14" t="str">
        <f t="shared" si="125"/>
        <v>.</v>
      </c>
      <c r="AN430" s="3" t="s">
        <v>4</v>
      </c>
    </row>
    <row r="431" spans="1:40" ht="13.5" thickBot="1" x14ac:dyDescent="0.25">
      <c r="A431" s="5">
        <v>42571</v>
      </c>
      <c r="B431" s="3">
        <v>41</v>
      </c>
      <c r="C431" s="7" t="s">
        <v>358</v>
      </c>
      <c r="D431" s="6">
        <v>0.33611111111111108</v>
      </c>
      <c r="E431" s="13">
        <v>8</v>
      </c>
      <c r="F431" s="13">
        <f t="shared" si="115"/>
        <v>0</v>
      </c>
      <c r="G431" s="3">
        <v>27.3</v>
      </c>
      <c r="H431" s="3" t="s">
        <v>366</v>
      </c>
      <c r="I431" s="3">
        <v>23</v>
      </c>
      <c r="J431" t="str">
        <f t="shared" si="116"/>
        <v>.</v>
      </c>
      <c r="K431" t="str">
        <f t="shared" si="117"/>
        <v>.</v>
      </c>
      <c r="L431" t="str">
        <f t="shared" si="127"/>
        <v>.</v>
      </c>
      <c r="M431" s="3">
        <v>318</v>
      </c>
      <c r="N431" t="str">
        <f>IF(B431=B431, N430, IF(M431=".",".",IF(M431&lt;22.5,"N",IF(M431&lt;67.5,"NE",IF(M431&lt;112.5,"E",IF(M431&lt;157.5,"SE",IF(M431&lt;202.5,"S",IF(M431&lt;247.5,"SW",IF(M431&lt;292.5,"W",IF(M431&lt;337.5,"NW","N"))))))))))</f>
        <v>NW</v>
      </c>
      <c r="O431" t="str">
        <f t="shared" si="118"/>
        <v>.</v>
      </c>
      <c r="P431" t="str">
        <f t="shared" si="131"/>
        <v>.</v>
      </c>
      <c r="Q431" s="8">
        <f t="shared" si="129"/>
        <v>0</v>
      </c>
      <c r="R431" s="8">
        <f t="shared" si="130"/>
        <v>0</v>
      </c>
      <c r="S431" s="8">
        <v>1</v>
      </c>
      <c r="T431" s="8" t="s">
        <v>4</v>
      </c>
      <c r="U431" s="8" t="str">
        <f t="shared" si="128"/>
        <v>.</v>
      </c>
      <c r="V431" s="3" t="s">
        <v>128</v>
      </c>
      <c r="W431" s="3">
        <v>3.7</v>
      </c>
      <c r="X431" s="3" t="s">
        <v>4</v>
      </c>
      <c r="Y431" s="14">
        <v>2</v>
      </c>
      <c r="Z431" s="14">
        <v>1</v>
      </c>
      <c r="AA431" s="14">
        <v>0</v>
      </c>
      <c r="AB431" s="14">
        <f t="shared" si="132"/>
        <v>0</v>
      </c>
      <c r="AC431" s="3" t="s">
        <v>294</v>
      </c>
      <c r="AD431" s="9">
        <v>0</v>
      </c>
      <c r="AE431" t="str">
        <f t="shared" si="119"/>
        <v>.</v>
      </c>
      <c r="AF431" t="str">
        <f t="shared" si="120"/>
        <v>.</v>
      </c>
      <c r="AG431" t="str">
        <f t="shared" si="126"/>
        <v>.</v>
      </c>
      <c r="AH431" t="str">
        <f t="shared" si="121"/>
        <v>.</v>
      </c>
      <c r="AI431">
        <f t="shared" si="122"/>
        <v>-68.251321848603524</v>
      </c>
      <c r="AJ431">
        <f t="shared" si="123"/>
        <v>75.800772198694219</v>
      </c>
      <c r="AK431" t="str">
        <f t="shared" si="124"/>
        <v>.</v>
      </c>
      <c r="AL431" s="3">
        <v>102</v>
      </c>
      <c r="AM431" s="14">
        <f t="shared" si="125"/>
        <v>31.089600000000001</v>
      </c>
      <c r="AN431" s="3">
        <v>5.5501470213419681</v>
      </c>
    </row>
    <row r="432" spans="1:40" ht="13.5" thickBot="1" x14ac:dyDescent="0.25">
      <c r="A432" s="5">
        <v>42571</v>
      </c>
      <c r="B432" s="3">
        <v>41</v>
      </c>
      <c r="C432" s="7" t="s">
        <v>358</v>
      </c>
      <c r="D432" s="6">
        <v>0.38472222222222219</v>
      </c>
      <c r="E432" s="13">
        <v>9</v>
      </c>
      <c r="F432" s="13">
        <f t="shared" si="115"/>
        <v>69.999999999999986</v>
      </c>
      <c r="G432" s="3">
        <v>33.200000000000003</v>
      </c>
      <c r="H432" s="3" t="s">
        <v>365</v>
      </c>
      <c r="I432" s="3">
        <v>26.1</v>
      </c>
      <c r="J432">
        <f t="shared" si="116"/>
        <v>2.0045044267036332</v>
      </c>
      <c r="K432">
        <f t="shared" si="117"/>
        <v>245.15035633459115</v>
      </c>
      <c r="L432">
        <f>K432-MOD(M431+180,360)</f>
        <v>107.15035633459115</v>
      </c>
      <c r="M432" s="3">
        <v>312</v>
      </c>
      <c r="N432" t="str">
        <f>IF(B432=B431, N431, IF(M432=".",".",IF(M432&lt;22.5,"N",IF(M432&lt;67.5,"NE",IF(M432&lt;112.5,"E",IF(M432&lt;157.5,"SE",IF(M432&lt;202.5,"S",IF(M432&lt;247.5,"SW",IF(M432&lt;292.5,"W",IF(M432&lt;337.5,"NW","N"))))))))))</f>
        <v>NW</v>
      </c>
      <c r="O432" t="str">
        <f t="shared" si="118"/>
        <v>SW</v>
      </c>
      <c r="P432">
        <f t="shared" si="131"/>
        <v>6</v>
      </c>
      <c r="Q432" s="8">
        <f t="shared" si="129"/>
        <v>11.595625664726281</v>
      </c>
      <c r="R432" s="8">
        <f t="shared" si="130"/>
        <v>11.595625664726281</v>
      </c>
      <c r="S432" s="8">
        <v>1</v>
      </c>
      <c r="T432" s="8" t="s">
        <v>4</v>
      </c>
      <c r="U432" s="8" t="str">
        <f t="shared" si="128"/>
        <v>.</v>
      </c>
      <c r="V432" s="3" t="s">
        <v>21</v>
      </c>
      <c r="W432" s="3">
        <v>2.4</v>
      </c>
      <c r="X432" s="3" t="s">
        <v>4</v>
      </c>
      <c r="Y432" s="14">
        <v>2</v>
      </c>
      <c r="Z432" s="14">
        <v>1</v>
      </c>
      <c r="AA432" s="14">
        <v>0</v>
      </c>
      <c r="AB432" s="14">
        <f t="shared" si="132"/>
        <v>0</v>
      </c>
      <c r="AC432" s="3" t="s">
        <v>294</v>
      </c>
      <c r="AD432" s="9">
        <v>0</v>
      </c>
      <c r="AE432">
        <f t="shared" si="119"/>
        <v>-4.8729279246552863</v>
      </c>
      <c r="AF432">
        <f t="shared" si="120"/>
        <v>-4.8729279246552863</v>
      </c>
      <c r="AG432">
        <f t="shared" si="126"/>
        <v>1</v>
      </c>
      <c r="AH432">
        <f t="shared" si="121"/>
        <v>11.595625664726281</v>
      </c>
      <c r="AI432">
        <f t="shared" si="122"/>
        <v>-78.773351500603823</v>
      </c>
      <c r="AJ432">
        <f t="shared" si="123"/>
        <v>70.927844274038932</v>
      </c>
      <c r="AK432">
        <f t="shared" si="124"/>
        <v>-10.522029652000299</v>
      </c>
      <c r="AL432" s="3">
        <v>106</v>
      </c>
      <c r="AM432" s="14">
        <f t="shared" si="125"/>
        <v>32.308800000000005</v>
      </c>
      <c r="AN432" s="3">
        <v>5.4454272662223078</v>
      </c>
    </row>
    <row r="433" spans="1:40" ht="13.5" thickBot="1" x14ac:dyDescent="0.25">
      <c r="A433" s="5">
        <v>42571</v>
      </c>
      <c r="B433" s="3">
        <v>41</v>
      </c>
      <c r="C433" s="7" t="s">
        <v>358</v>
      </c>
      <c r="D433" s="6">
        <v>0.42499999999999999</v>
      </c>
      <c r="E433" s="13">
        <v>10</v>
      </c>
      <c r="F433" s="13">
        <f t="shared" si="115"/>
        <v>128.00000000000003</v>
      </c>
      <c r="G433" s="3">
        <v>35</v>
      </c>
      <c r="H433" s="3" t="s">
        <v>365</v>
      </c>
      <c r="I433" s="3">
        <v>28</v>
      </c>
      <c r="J433" t="str">
        <f t="shared" si="116"/>
        <v>.</v>
      </c>
      <c r="K433" t="str">
        <f t="shared" si="117"/>
        <v>.</v>
      </c>
      <c r="L433" t="str">
        <f t="shared" si="127"/>
        <v>.</v>
      </c>
      <c r="M433" s="3">
        <v>312</v>
      </c>
      <c r="N433" t="str">
        <f>IF(B433=B433, N432, IF(M433=".",".",IF(M433&lt;22.5,"N",IF(M433&lt;67.5,"NE",IF(M433&lt;112.5,"E",IF(M433&lt;157.5,"SE",IF(M433&lt;202.5,"S",IF(M433&lt;247.5,"SW",IF(M433&lt;292.5,"W",IF(M433&lt;337.5,"NW","N"))))))))))</f>
        <v>NW</v>
      </c>
      <c r="O433" t="str">
        <f t="shared" si="118"/>
        <v>.</v>
      </c>
      <c r="P433" t="str">
        <f t="shared" si="131"/>
        <v>.</v>
      </c>
      <c r="Q433" s="8">
        <f t="shared" si="129"/>
        <v>0</v>
      </c>
      <c r="R433" s="8">
        <f t="shared" si="130"/>
        <v>11.595625664726281</v>
      </c>
      <c r="S433" s="8">
        <v>1</v>
      </c>
      <c r="T433" s="8" t="s">
        <v>4</v>
      </c>
      <c r="U433" s="8" t="str">
        <f t="shared" si="128"/>
        <v>.</v>
      </c>
      <c r="V433" s="3" t="s">
        <v>6</v>
      </c>
      <c r="W433" s="3">
        <v>5.8</v>
      </c>
      <c r="X433" s="3" t="s">
        <v>140</v>
      </c>
      <c r="Y433" s="14">
        <v>2</v>
      </c>
      <c r="Z433" s="14">
        <v>1</v>
      </c>
      <c r="AA433" s="14">
        <v>0</v>
      </c>
      <c r="AB433" s="14">
        <f t="shared" si="132"/>
        <v>0</v>
      </c>
      <c r="AC433" s="3" t="s">
        <v>294</v>
      </c>
      <c r="AD433" s="9">
        <v>0</v>
      </c>
      <c r="AE433">
        <f t="shared" si="119"/>
        <v>0</v>
      </c>
      <c r="AF433">
        <f t="shared" si="120"/>
        <v>0</v>
      </c>
      <c r="AG433">
        <f t="shared" si="126"/>
        <v>1</v>
      </c>
      <c r="AH433">
        <f t="shared" si="121"/>
        <v>0</v>
      </c>
      <c r="AI433">
        <f t="shared" si="122"/>
        <v>-78.773351500603823</v>
      </c>
      <c r="AJ433">
        <f t="shared" si="123"/>
        <v>70.927844274038932</v>
      </c>
      <c r="AK433">
        <f t="shared" si="124"/>
        <v>0</v>
      </c>
      <c r="AL433" s="3">
        <v>106</v>
      </c>
      <c r="AM433" s="14">
        <f t="shared" si="125"/>
        <v>32.308800000000005</v>
      </c>
      <c r="AN433" s="3">
        <v>5.4454272662223078</v>
      </c>
    </row>
    <row r="434" spans="1:40" ht="13.5" thickBot="1" x14ac:dyDescent="0.25">
      <c r="A434" s="5">
        <v>42571</v>
      </c>
      <c r="B434" s="3">
        <v>41</v>
      </c>
      <c r="C434" s="7" t="s">
        <v>358</v>
      </c>
      <c r="D434" s="6">
        <v>0.4694444444444445</v>
      </c>
      <c r="E434" s="13">
        <v>11</v>
      </c>
      <c r="F434" s="13">
        <f t="shared" si="115"/>
        <v>192.00000000000011</v>
      </c>
      <c r="G434" s="3">
        <v>26.5</v>
      </c>
      <c r="H434" s="3" t="s">
        <v>366</v>
      </c>
      <c r="I434" s="3">
        <v>24.3</v>
      </c>
      <c r="J434" t="str">
        <f t="shared" si="116"/>
        <v>.</v>
      </c>
      <c r="K434" t="str">
        <f t="shared" si="117"/>
        <v>.</v>
      </c>
      <c r="L434" t="str">
        <f t="shared" si="127"/>
        <v>.</v>
      </c>
      <c r="M434" s="3">
        <v>312</v>
      </c>
      <c r="N434" t="str">
        <f>IF(B434=B433, N433, IF(M434=".",".",IF(M434&lt;22.5,"N",IF(M434&lt;67.5,"NE",IF(M434&lt;112.5,"E",IF(M434&lt;157.5,"SE",IF(M434&lt;202.5,"S",IF(M434&lt;247.5,"SW",IF(M434&lt;292.5,"W",IF(M434&lt;337.5,"NW","N"))))))))))</f>
        <v>NW</v>
      </c>
      <c r="O434" t="str">
        <f t="shared" si="118"/>
        <v>.</v>
      </c>
      <c r="P434" t="str">
        <f t="shared" si="131"/>
        <v>.</v>
      </c>
      <c r="Q434" s="8">
        <f t="shared" si="129"/>
        <v>0</v>
      </c>
      <c r="R434" s="8">
        <f t="shared" si="130"/>
        <v>11.595625664726281</v>
      </c>
      <c r="S434" s="8">
        <v>1</v>
      </c>
      <c r="T434" s="8" t="s">
        <v>4</v>
      </c>
      <c r="U434" s="8" t="str">
        <f t="shared" si="128"/>
        <v>.</v>
      </c>
      <c r="V434" s="3" t="s">
        <v>6</v>
      </c>
      <c r="W434" s="3">
        <v>3.9</v>
      </c>
      <c r="X434" s="3" t="s">
        <v>4</v>
      </c>
      <c r="Y434" s="14">
        <v>2</v>
      </c>
      <c r="Z434" s="14">
        <v>1</v>
      </c>
      <c r="AA434" s="14">
        <v>0</v>
      </c>
      <c r="AB434" s="14">
        <f t="shared" si="132"/>
        <v>0</v>
      </c>
      <c r="AC434" s="3" t="s">
        <v>294</v>
      </c>
      <c r="AD434" s="9">
        <v>0</v>
      </c>
      <c r="AE434">
        <f t="shared" si="119"/>
        <v>0</v>
      </c>
      <c r="AF434">
        <f t="shared" si="120"/>
        <v>0</v>
      </c>
      <c r="AG434">
        <f t="shared" si="126"/>
        <v>1</v>
      </c>
      <c r="AH434">
        <f t="shared" si="121"/>
        <v>0</v>
      </c>
      <c r="AI434">
        <f t="shared" si="122"/>
        <v>-78.773351500603823</v>
      </c>
      <c r="AJ434">
        <f t="shared" si="123"/>
        <v>70.927844274038932</v>
      </c>
      <c r="AK434">
        <f t="shared" si="124"/>
        <v>0</v>
      </c>
      <c r="AL434" s="3">
        <v>106</v>
      </c>
      <c r="AM434" s="14">
        <f t="shared" si="125"/>
        <v>32.308800000000005</v>
      </c>
      <c r="AN434" s="3">
        <v>5.4454272662223078</v>
      </c>
    </row>
    <row r="435" spans="1:40" ht="13.5" thickBot="1" x14ac:dyDescent="0.25">
      <c r="A435" s="5">
        <v>42571</v>
      </c>
      <c r="B435" s="3">
        <v>41</v>
      </c>
      <c r="C435" s="7" t="s">
        <v>358</v>
      </c>
      <c r="D435" s="6">
        <v>0.50416666666666665</v>
      </c>
      <c r="E435" s="13">
        <v>12</v>
      </c>
      <c r="F435" s="13">
        <f t="shared" si="115"/>
        <v>242</v>
      </c>
      <c r="G435" s="3">
        <v>28.8</v>
      </c>
      <c r="H435" s="3" t="s">
        <v>366</v>
      </c>
      <c r="I435" s="3">
        <v>24.6</v>
      </c>
      <c r="J435" t="str">
        <f t="shared" si="116"/>
        <v>.</v>
      </c>
      <c r="K435" t="str">
        <f t="shared" si="117"/>
        <v>.</v>
      </c>
      <c r="L435" t="str">
        <f t="shared" si="127"/>
        <v>.</v>
      </c>
      <c r="M435" s="3">
        <v>312</v>
      </c>
      <c r="N435" t="str">
        <f>IF(B435=B435, N434, IF(M435=".",".",IF(M435&lt;22.5,"N",IF(M435&lt;67.5,"NE",IF(M435&lt;112.5,"E",IF(M435&lt;157.5,"SE",IF(M435&lt;202.5,"S",IF(M435&lt;247.5,"SW",IF(M435&lt;292.5,"W",IF(M435&lt;337.5,"NW","N"))))))))))</f>
        <v>NW</v>
      </c>
      <c r="O435" t="str">
        <f t="shared" si="118"/>
        <v>.</v>
      </c>
      <c r="P435" t="str">
        <f t="shared" si="131"/>
        <v>.</v>
      </c>
      <c r="Q435" s="8">
        <f t="shared" si="129"/>
        <v>0</v>
      </c>
      <c r="R435" s="8">
        <f t="shared" si="130"/>
        <v>11.595625664726281</v>
      </c>
      <c r="S435" s="8">
        <v>1</v>
      </c>
      <c r="T435" s="8" t="s">
        <v>4</v>
      </c>
      <c r="U435" s="8" t="str">
        <f t="shared" si="128"/>
        <v>.</v>
      </c>
      <c r="V435" s="3" t="s">
        <v>6</v>
      </c>
      <c r="W435" s="3">
        <v>4.5999999999999996</v>
      </c>
      <c r="X435" s="3" t="s">
        <v>4</v>
      </c>
      <c r="Y435" s="14">
        <v>2</v>
      </c>
      <c r="Z435" s="14">
        <v>1</v>
      </c>
      <c r="AA435" s="14">
        <v>0</v>
      </c>
      <c r="AB435" s="14">
        <f t="shared" si="132"/>
        <v>0</v>
      </c>
      <c r="AC435" s="3" t="s">
        <v>294</v>
      </c>
      <c r="AD435" s="9">
        <v>0</v>
      </c>
      <c r="AE435">
        <f t="shared" si="119"/>
        <v>0</v>
      </c>
      <c r="AF435">
        <f t="shared" si="120"/>
        <v>0</v>
      </c>
      <c r="AG435">
        <f t="shared" si="126"/>
        <v>1</v>
      </c>
      <c r="AH435">
        <f t="shared" si="121"/>
        <v>0</v>
      </c>
      <c r="AI435">
        <f t="shared" si="122"/>
        <v>-78.773351500603823</v>
      </c>
      <c r="AJ435">
        <f t="shared" si="123"/>
        <v>70.927844274038932</v>
      </c>
      <c r="AK435">
        <f t="shared" si="124"/>
        <v>0</v>
      </c>
      <c r="AL435" s="3">
        <v>106</v>
      </c>
      <c r="AM435" s="14">
        <f t="shared" si="125"/>
        <v>32.308800000000005</v>
      </c>
      <c r="AN435" s="3">
        <v>5.4454272662223078</v>
      </c>
    </row>
    <row r="436" spans="1:40" ht="13.5" thickBot="1" x14ac:dyDescent="0.25">
      <c r="A436" s="5">
        <v>42571</v>
      </c>
      <c r="B436" s="3">
        <v>41</v>
      </c>
      <c r="C436" s="7" t="s">
        <v>358</v>
      </c>
      <c r="D436" s="6">
        <v>0.54791666666666672</v>
      </c>
      <c r="E436" s="13">
        <v>13</v>
      </c>
      <c r="F436" s="13">
        <f t="shared" si="115"/>
        <v>305.00000000000011</v>
      </c>
      <c r="G436" s="3">
        <v>53.5</v>
      </c>
      <c r="H436" s="3" t="s">
        <v>365</v>
      </c>
      <c r="I436" s="3">
        <v>30.6</v>
      </c>
      <c r="J436" t="str">
        <f t="shared" si="116"/>
        <v>.</v>
      </c>
      <c r="K436" t="str">
        <f t="shared" si="117"/>
        <v>.</v>
      </c>
      <c r="L436" t="str">
        <f t="shared" si="127"/>
        <v>.</v>
      </c>
      <c r="M436" s="3">
        <v>312</v>
      </c>
      <c r="N436" t="str">
        <f>IF(B436=B435, N435, IF(M436=".",".",IF(M436&lt;22.5,"N",IF(M436&lt;67.5,"NE",IF(M436&lt;112.5,"E",IF(M436&lt;157.5,"SE",IF(M436&lt;202.5,"S",IF(M436&lt;247.5,"SW",IF(M436&lt;292.5,"W",IF(M436&lt;337.5,"NW","N"))))))))))</f>
        <v>NW</v>
      </c>
      <c r="O436" t="str">
        <f t="shared" si="118"/>
        <v>.</v>
      </c>
      <c r="P436" t="str">
        <f t="shared" si="131"/>
        <v>.</v>
      </c>
      <c r="Q436" s="8">
        <f t="shared" si="129"/>
        <v>0</v>
      </c>
      <c r="R436" s="8">
        <f t="shared" si="130"/>
        <v>11.595625664726281</v>
      </c>
      <c r="S436" s="8">
        <v>1</v>
      </c>
      <c r="T436" s="8" t="s">
        <v>4</v>
      </c>
      <c r="U436" s="8" t="str">
        <f t="shared" si="128"/>
        <v>.</v>
      </c>
      <c r="V436" s="3" t="s">
        <v>6</v>
      </c>
      <c r="W436" s="3">
        <v>1</v>
      </c>
      <c r="X436" s="3" t="s">
        <v>4</v>
      </c>
      <c r="Y436" s="14">
        <v>0</v>
      </c>
      <c r="Z436" s="14">
        <v>0</v>
      </c>
      <c r="AA436" s="14">
        <v>1</v>
      </c>
      <c r="AB436" s="14">
        <f t="shared" si="132"/>
        <v>1</v>
      </c>
      <c r="AC436" s="3" t="s">
        <v>294</v>
      </c>
      <c r="AD436" s="9">
        <v>0</v>
      </c>
      <c r="AE436">
        <f t="shared" si="119"/>
        <v>0</v>
      </c>
      <c r="AF436">
        <f t="shared" si="120"/>
        <v>0</v>
      </c>
      <c r="AG436">
        <f t="shared" si="126"/>
        <v>1</v>
      </c>
      <c r="AH436">
        <f t="shared" si="121"/>
        <v>0</v>
      </c>
      <c r="AI436">
        <f t="shared" si="122"/>
        <v>-78.773351500603823</v>
      </c>
      <c r="AJ436">
        <f t="shared" si="123"/>
        <v>70.927844274038932</v>
      </c>
      <c r="AK436">
        <f t="shared" si="124"/>
        <v>0</v>
      </c>
      <c r="AL436" s="3">
        <v>106</v>
      </c>
      <c r="AM436" s="14">
        <f t="shared" si="125"/>
        <v>32.308800000000005</v>
      </c>
      <c r="AN436" s="3">
        <v>5.4454272662223078</v>
      </c>
    </row>
    <row r="437" spans="1:40" ht="13.5" thickBot="1" x14ac:dyDescent="0.25">
      <c r="A437" s="5">
        <v>42571</v>
      </c>
      <c r="B437" s="3">
        <v>41</v>
      </c>
      <c r="C437" s="7" t="s">
        <v>358</v>
      </c>
      <c r="D437" s="6">
        <v>0.59652777777777777</v>
      </c>
      <c r="E437" s="13">
        <v>14</v>
      </c>
      <c r="F437" s="13">
        <f t="shared" si="115"/>
        <v>375</v>
      </c>
      <c r="G437" s="3">
        <v>49.7</v>
      </c>
      <c r="H437" s="3" t="s">
        <v>365</v>
      </c>
      <c r="I437" s="3">
        <v>30.7</v>
      </c>
      <c r="J437" t="str">
        <f t="shared" si="116"/>
        <v>.</v>
      </c>
      <c r="K437" t="str">
        <f t="shared" si="117"/>
        <v>.</v>
      </c>
      <c r="L437" t="str">
        <f t="shared" si="127"/>
        <v>.</v>
      </c>
      <c r="M437" s="3">
        <v>312</v>
      </c>
      <c r="N437" t="str">
        <f>IF(B437=B436, N436, IF(M437=".",".",IF(M437&lt;22.5,"N",IF(M437&lt;67.5,"NE",IF(M437&lt;112.5,"E",IF(M437&lt;157.5,"SE",IF(M437&lt;202.5,"S",IF(M437&lt;247.5,"SW",IF(M437&lt;292.5,"W",IF(M437&lt;337.5,"NW","N"))))))))))</f>
        <v>NW</v>
      </c>
      <c r="O437" t="str">
        <f t="shared" si="118"/>
        <v>.</v>
      </c>
      <c r="P437" t="str">
        <f t="shared" si="131"/>
        <v>.</v>
      </c>
      <c r="Q437" s="8">
        <f t="shared" si="129"/>
        <v>0</v>
      </c>
      <c r="R437" s="8">
        <f t="shared" si="130"/>
        <v>11.595625664726281</v>
      </c>
      <c r="S437" s="8">
        <v>1</v>
      </c>
      <c r="T437" s="8">
        <f>SQRT((AJ437-AJ431)^2+(AI437-AI431)^2)</f>
        <v>11.595625664726281</v>
      </c>
      <c r="U437" s="8">
        <f t="shared" si="128"/>
        <v>1</v>
      </c>
      <c r="V437" s="3" t="s">
        <v>6</v>
      </c>
      <c r="W437" s="3">
        <v>4.3</v>
      </c>
      <c r="X437" s="3" t="s">
        <v>4</v>
      </c>
      <c r="Y437" s="14">
        <v>0</v>
      </c>
      <c r="Z437" s="14">
        <v>0</v>
      </c>
      <c r="AA437" s="14">
        <v>1</v>
      </c>
      <c r="AB437" s="14" t="str">
        <f t="shared" si="132"/>
        <v>.</v>
      </c>
      <c r="AC437" s="3" t="s">
        <v>294</v>
      </c>
      <c r="AD437" s="9">
        <v>0</v>
      </c>
      <c r="AE437">
        <f t="shared" si="119"/>
        <v>0</v>
      </c>
      <c r="AF437">
        <f t="shared" si="120"/>
        <v>0</v>
      </c>
      <c r="AG437">
        <f t="shared" si="126"/>
        <v>1</v>
      </c>
      <c r="AH437">
        <f t="shared" si="121"/>
        <v>0</v>
      </c>
      <c r="AI437">
        <f t="shared" si="122"/>
        <v>-78.773351500603823</v>
      </c>
      <c r="AJ437">
        <f t="shared" si="123"/>
        <v>70.927844274038932</v>
      </c>
      <c r="AK437">
        <f t="shared" si="124"/>
        <v>0</v>
      </c>
      <c r="AL437" s="3">
        <v>106</v>
      </c>
      <c r="AM437" s="14">
        <f t="shared" si="125"/>
        <v>32.308800000000005</v>
      </c>
      <c r="AN437" s="3">
        <v>5.4454272662223078</v>
      </c>
    </row>
    <row r="438" spans="1:40" ht="13.5" thickBot="1" x14ac:dyDescent="0.25">
      <c r="A438" s="5">
        <v>42571</v>
      </c>
      <c r="B438" s="3">
        <v>41</v>
      </c>
      <c r="C438" s="7" t="s">
        <v>358</v>
      </c>
      <c r="D438" s="6">
        <v>0.63263888888888886</v>
      </c>
      <c r="E438" s="13">
        <v>15</v>
      </c>
      <c r="F438" s="13">
        <f t="shared" si="115"/>
        <v>427</v>
      </c>
      <c r="G438" s="3">
        <v>48</v>
      </c>
      <c r="H438" s="3" t="s">
        <v>365</v>
      </c>
      <c r="I438" s="3">
        <v>31.7</v>
      </c>
      <c r="J438" t="str">
        <f t="shared" si="116"/>
        <v>.</v>
      </c>
      <c r="K438" t="str">
        <f t="shared" si="117"/>
        <v>.</v>
      </c>
      <c r="L438" t="str">
        <f t="shared" si="127"/>
        <v>.</v>
      </c>
      <c r="M438" s="3" t="s">
        <v>4</v>
      </c>
      <c r="N438" t="str">
        <f>IF(B438=B438, N437, IF(M438=".",".",IF(M438&lt;22.5,"N",IF(M438&lt;67.5,"NE",IF(M438&lt;112.5,"E",IF(M438&lt;157.5,"SE",IF(M438&lt;202.5,"S",IF(M438&lt;247.5,"SW",IF(M438&lt;292.5,"W",IF(M438&lt;337.5,"NW","N"))))))))))</f>
        <v>NW</v>
      </c>
      <c r="O438" t="str">
        <f t="shared" si="118"/>
        <v>.</v>
      </c>
      <c r="P438" t="str">
        <f t="shared" si="131"/>
        <v>.</v>
      </c>
      <c r="Q438" s="8" t="str">
        <f t="shared" si="129"/>
        <v>.</v>
      </c>
      <c r="R438" s="8" t="str">
        <f t="shared" si="130"/>
        <v>.</v>
      </c>
      <c r="S438" s="8" t="s">
        <v>4</v>
      </c>
      <c r="T438" s="8" t="s">
        <v>4</v>
      </c>
      <c r="U438" s="8" t="str">
        <f t="shared" si="128"/>
        <v>.</v>
      </c>
      <c r="V438" s="3" t="s">
        <v>4</v>
      </c>
      <c r="W438" s="3">
        <v>5.0999999999999996</v>
      </c>
      <c r="X438" s="3" t="s">
        <v>147</v>
      </c>
      <c r="Y438" s="14">
        <v>0</v>
      </c>
      <c r="Z438" s="14">
        <v>0</v>
      </c>
      <c r="AA438" s="14">
        <v>1</v>
      </c>
      <c r="AB438" s="14" t="str">
        <f t="shared" si="132"/>
        <v>.</v>
      </c>
      <c r="AC438" s="3" t="s">
        <v>294</v>
      </c>
      <c r="AD438" s="9">
        <v>0</v>
      </c>
      <c r="AE438" t="str">
        <f t="shared" si="119"/>
        <v>.</v>
      </c>
      <c r="AF438" t="str">
        <f t="shared" si="120"/>
        <v>.</v>
      </c>
      <c r="AG438" t="str">
        <f t="shared" si="126"/>
        <v>.</v>
      </c>
      <c r="AH438" t="str">
        <f t="shared" si="121"/>
        <v>.</v>
      </c>
      <c r="AI438" t="str">
        <f t="shared" si="122"/>
        <v>.</v>
      </c>
      <c r="AJ438" t="str">
        <f t="shared" si="123"/>
        <v>.</v>
      </c>
      <c r="AK438" t="str">
        <f t="shared" si="124"/>
        <v>.</v>
      </c>
      <c r="AL438" s="3" t="s">
        <v>4</v>
      </c>
      <c r="AM438" s="14" t="str">
        <f t="shared" si="125"/>
        <v>.</v>
      </c>
      <c r="AN438" s="3" t="s">
        <v>4</v>
      </c>
    </row>
    <row r="439" spans="1:40" ht="13.5" thickBot="1" x14ac:dyDescent="0.25">
      <c r="A439" s="5">
        <v>42571</v>
      </c>
      <c r="B439" s="3">
        <v>41</v>
      </c>
      <c r="C439" s="7" t="s">
        <v>358</v>
      </c>
      <c r="D439" s="6">
        <v>0.67638888888888893</v>
      </c>
      <c r="E439" s="13">
        <v>16</v>
      </c>
      <c r="F439" s="13">
        <f t="shared" si="115"/>
        <v>490.00000000000011</v>
      </c>
      <c r="G439" s="3">
        <v>48.5</v>
      </c>
      <c r="H439" s="3" t="s">
        <v>365</v>
      </c>
      <c r="I439" s="3">
        <v>34.5</v>
      </c>
      <c r="J439" t="str">
        <f t="shared" si="116"/>
        <v>.</v>
      </c>
      <c r="K439" t="str">
        <f t="shared" si="117"/>
        <v>.</v>
      </c>
      <c r="L439" t="str">
        <f t="shared" si="127"/>
        <v>.</v>
      </c>
      <c r="M439" s="3" t="s">
        <v>4</v>
      </c>
      <c r="N439" t="str">
        <f>IF(B439=B438, N438, IF(M439=".",".",IF(M439&lt;22.5,"N",IF(M439&lt;67.5,"NE",IF(M439&lt;112.5,"E",IF(M439&lt;157.5,"SE",IF(M439&lt;202.5,"S",IF(M439&lt;247.5,"SW",IF(M439&lt;292.5,"W",IF(M439&lt;337.5,"NW","N"))))))))))</f>
        <v>NW</v>
      </c>
      <c r="O439" t="str">
        <f t="shared" si="118"/>
        <v>.</v>
      </c>
      <c r="P439" t="str">
        <f t="shared" si="131"/>
        <v>.</v>
      </c>
      <c r="Q439" s="8" t="str">
        <f t="shared" si="129"/>
        <v>.</v>
      </c>
      <c r="R439" s="8" t="str">
        <f t="shared" si="130"/>
        <v>.</v>
      </c>
      <c r="S439" s="8" t="s">
        <v>4</v>
      </c>
      <c r="T439" s="8" t="s">
        <v>4</v>
      </c>
      <c r="U439" s="8" t="str">
        <f t="shared" si="128"/>
        <v>.</v>
      </c>
      <c r="V439" s="3" t="s">
        <v>4</v>
      </c>
      <c r="W439" s="3">
        <v>2</v>
      </c>
      <c r="X439" s="3" t="s">
        <v>147</v>
      </c>
      <c r="Y439" s="14">
        <v>0</v>
      </c>
      <c r="Z439" s="14">
        <v>0</v>
      </c>
      <c r="AA439" s="14">
        <v>1</v>
      </c>
      <c r="AB439" s="14" t="str">
        <f t="shared" si="132"/>
        <v>.</v>
      </c>
      <c r="AC439" s="3" t="s">
        <v>294</v>
      </c>
      <c r="AD439" s="9">
        <v>0</v>
      </c>
      <c r="AE439" t="str">
        <f t="shared" si="119"/>
        <v>.</v>
      </c>
      <c r="AF439" t="str">
        <f t="shared" si="120"/>
        <v>.</v>
      </c>
      <c r="AG439" t="str">
        <f t="shared" si="126"/>
        <v>.</v>
      </c>
      <c r="AH439" t="str">
        <f t="shared" si="121"/>
        <v>.</v>
      </c>
      <c r="AI439" t="str">
        <f t="shared" si="122"/>
        <v>.</v>
      </c>
      <c r="AJ439" t="str">
        <f t="shared" si="123"/>
        <v>.</v>
      </c>
      <c r="AK439" t="str">
        <f t="shared" si="124"/>
        <v>.</v>
      </c>
      <c r="AL439" s="3" t="s">
        <v>4</v>
      </c>
      <c r="AM439" s="14" t="str">
        <f t="shared" si="125"/>
        <v>.</v>
      </c>
      <c r="AN439" s="3" t="s">
        <v>4</v>
      </c>
    </row>
    <row r="440" spans="1:40" ht="13.5" thickBot="1" x14ac:dyDescent="0.25">
      <c r="A440" s="5">
        <v>42571</v>
      </c>
      <c r="B440" s="3">
        <v>41</v>
      </c>
      <c r="C440" s="7" t="s">
        <v>358</v>
      </c>
      <c r="D440" s="6">
        <v>0.71250000000000002</v>
      </c>
      <c r="E440" s="13">
        <v>17</v>
      </c>
      <c r="F440" s="13">
        <f t="shared" si="115"/>
        <v>542.00000000000011</v>
      </c>
      <c r="G440" s="3">
        <v>33.4</v>
      </c>
      <c r="H440" s="3" t="s">
        <v>365</v>
      </c>
      <c r="I440" s="3">
        <v>30.1</v>
      </c>
      <c r="J440" t="str">
        <f t="shared" si="116"/>
        <v>.</v>
      </c>
      <c r="K440" t="str">
        <f t="shared" si="117"/>
        <v>.</v>
      </c>
      <c r="L440" t="str">
        <f t="shared" si="127"/>
        <v>.</v>
      </c>
      <c r="M440" s="3" t="s">
        <v>4</v>
      </c>
      <c r="N440" t="str">
        <f>IF(B440=B440, N439, IF(M440=".",".",IF(M440&lt;22.5,"N",IF(M440&lt;67.5,"NE",IF(M440&lt;112.5,"E",IF(M440&lt;157.5,"SE",IF(M440&lt;202.5,"S",IF(M440&lt;247.5,"SW",IF(M440&lt;292.5,"W",IF(M440&lt;337.5,"NW","N"))))))))))</f>
        <v>NW</v>
      </c>
      <c r="O440" t="str">
        <f t="shared" si="118"/>
        <v>.</v>
      </c>
      <c r="P440" t="str">
        <f t="shared" si="131"/>
        <v>.</v>
      </c>
      <c r="Q440" s="8" t="str">
        <f t="shared" si="129"/>
        <v>.</v>
      </c>
      <c r="R440" s="8" t="str">
        <f t="shared" si="130"/>
        <v>.</v>
      </c>
      <c r="S440" s="8" t="s">
        <v>4</v>
      </c>
      <c r="T440" s="8" t="s">
        <v>4</v>
      </c>
      <c r="U440" s="8" t="str">
        <f t="shared" si="128"/>
        <v>.</v>
      </c>
      <c r="V440" s="3" t="s">
        <v>4</v>
      </c>
      <c r="W440" s="3">
        <v>2.2999999999999998</v>
      </c>
      <c r="X440" s="3" t="s">
        <v>147</v>
      </c>
      <c r="Y440" s="14">
        <v>0</v>
      </c>
      <c r="Z440" s="14">
        <v>0</v>
      </c>
      <c r="AA440" s="14">
        <v>1</v>
      </c>
      <c r="AB440" s="14" t="str">
        <f t="shared" si="132"/>
        <v>.</v>
      </c>
      <c r="AC440" s="3" t="s">
        <v>294</v>
      </c>
      <c r="AD440" s="9">
        <v>0</v>
      </c>
      <c r="AE440" t="str">
        <f t="shared" si="119"/>
        <v>.</v>
      </c>
      <c r="AF440" t="str">
        <f t="shared" si="120"/>
        <v>.</v>
      </c>
      <c r="AG440" t="str">
        <f t="shared" si="126"/>
        <v>.</v>
      </c>
      <c r="AH440" t="str">
        <f t="shared" si="121"/>
        <v>.</v>
      </c>
      <c r="AI440" t="str">
        <f t="shared" si="122"/>
        <v>.</v>
      </c>
      <c r="AJ440" t="str">
        <f t="shared" si="123"/>
        <v>.</v>
      </c>
      <c r="AK440" t="str">
        <f t="shared" si="124"/>
        <v>.</v>
      </c>
      <c r="AL440" s="3" t="s">
        <v>4</v>
      </c>
      <c r="AM440" s="14" t="str">
        <f t="shared" si="125"/>
        <v>.</v>
      </c>
      <c r="AN440" s="3" t="s">
        <v>4</v>
      </c>
    </row>
    <row r="441" spans="1:40" ht="13.5" thickBot="1" x14ac:dyDescent="0.25">
      <c r="A441" s="5">
        <v>42571</v>
      </c>
      <c r="B441" s="3">
        <v>41</v>
      </c>
      <c r="C441" s="7" t="s">
        <v>358</v>
      </c>
      <c r="D441" s="6">
        <v>0.75277777777777777</v>
      </c>
      <c r="E441" s="13">
        <v>18</v>
      </c>
      <c r="F441" s="13">
        <f t="shared" si="115"/>
        <v>600.00000000000011</v>
      </c>
      <c r="G441" s="3">
        <v>30.6</v>
      </c>
      <c r="H441" s="3" t="s">
        <v>365</v>
      </c>
      <c r="I441" s="3">
        <v>28.2</v>
      </c>
      <c r="J441" t="str">
        <f t="shared" si="116"/>
        <v>.</v>
      </c>
      <c r="K441" t="str">
        <f t="shared" si="117"/>
        <v>.</v>
      </c>
      <c r="L441" t="str">
        <f t="shared" si="127"/>
        <v>.</v>
      </c>
      <c r="M441" s="3" t="s">
        <v>4</v>
      </c>
      <c r="N441" t="str">
        <f>IF(B441=B440, N440, IF(M441=".",".",IF(M441&lt;22.5,"N",IF(M441&lt;67.5,"NE",IF(M441&lt;112.5,"E",IF(M441&lt;157.5,"SE",IF(M441&lt;202.5,"S",IF(M441&lt;247.5,"SW",IF(M441&lt;292.5,"W",IF(M441&lt;337.5,"NW","N"))))))))))</f>
        <v>NW</v>
      </c>
      <c r="O441" t="str">
        <f t="shared" si="118"/>
        <v>.</v>
      </c>
      <c r="P441" t="str">
        <f t="shared" si="131"/>
        <v>.</v>
      </c>
      <c r="Q441" s="8" t="str">
        <f t="shared" si="129"/>
        <v>.</v>
      </c>
      <c r="R441" s="8" t="str">
        <f t="shared" si="130"/>
        <v>.</v>
      </c>
      <c r="S441" s="8" t="s">
        <v>4</v>
      </c>
      <c r="T441" s="8" t="s">
        <v>4</v>
      </c>
      <c r="U441" s="8" t="str">
        <f t="shared" si="128"/>
        <v>.</v>
      </c>
      <c r="V441" s="3" t="s">
        <v>4</v>
      </c>
      <c r="W441" s="3">
        <v>0.6</v>
      </c>
      <c r="X441" s="3" t="s">
        <v>147</v>
      </c>
      <c r="Y441" s="14">
        <v>0</v>
      </c>
      <c r="Z441" s="14">
        <v>0</v>
      </c>
      <c r="AA441" s="14">
        <v>1</v>
      </c>
      <c r="AB441" s="14" t="str">
        <f t="shared" si="132"/>
        <v>.</v>
      </c>
      <c r="AC441" s="3" t="s">
        <v>294</v>
      </c>
      <c r="AD441" s="9">
        <v>0</v>
      </c>
      <c r="AE441" t="str">
        <f t="shared" si="119"/>
        <v>.</v>
      </c>
      <c r="AF441" t="str">
        <f t="shared" si="120"/>
        <v>.</v>
      </c>
      <c r="AG441" t="str">
        <f t="shared" si="126"/>
        <v>.</v>
      </c>
      <c r="AH441" t="str">
        <f t="shared" si="121"/>
        <v>.</v>
      </c>
      <c r="AI441" t="str">
        <f t="shared" si="122"/>
        <v>.</v>
      </c>
      <c r="AJ441" t="str">
        <f t="shared" si="123"/>
        <v>.</v>
      </c>
      <c r="AK441" t="str">
        <f t="shared" si="124"/>
        <v>.</v>
      </c>
      <c r="AL441" s="3" t="s">
        <v>4</v>
      </c>
      <c r="AM441" s="14" t="str">
        <f t="shared" si="125"/>
        <v>.</v>
      </c>
      <c r="AN441" s="3" t="s">
        <v>4</v>
      </c>
    </row>
    <row r="442" spans="1:40" ht="13.5" thickBot="1" x14ac:dyDescent="0.25">
      <c r="A442" s="5">
        <v>42571</v>
      </c>
      <c r="B442" s="3">
        <v>42</v>
      </c>
      <c r="C442" s="7" t="s">
        <v>358</v>
      </c>
      <c r="D442" s="6">
        <v>0.33611111111111108</v>
      </c>
      <c r="E442" s="13">
        <v>8</v>
      </c>
      <c r="F442" s="13">
        <f t="shared" si="115"/>
        <v>0</v>
      </c>
      <c r="G442" s="3">
        <v>27.3</v>
      </c>
      <c r="H442" s="3" t="s">
        <v>366</v>
      </c>
      <c r="I442" s="3">
        <v>23</v>
      </c>
      <c r="J442" t="str">
        <f t="shared" si="116"/>
        <v>.</v>
      </c>
      <c r="K442" t="str">
        <f t="shared" si="117"/>
        <v>.</v>
      </c>
      <c r="L442" t="str">
        <f t="shared" si="127"/>
        <v>.</v>
      </c>
      <c r="M442" s="3">
        <v>318</v>
      </c>
      <c r="N442" t="str">
        <f>IF(B442=B442, N441, IF(M442=".",".",IF(M442&lt;22.5,"N",IF(M442&lt;67.5,"NE",IF(M442&lt;112.5,"E",IF(M442&lt;157.5,"SE",IF(M442&lt;202.5,"S",IF(M442&lt;247.5,"SW",IF(M442&lt;292.5,"W",IF(M442&lt;337.5,"NW","N"))))))))))</f>
        <v>NW</v>
      </c>
      <c r="O442" t="str">
        <f t="shared" si="118"/>
        <v>.</v>
      </c>
      <c r="P442" t="str">
        <f t="shared" si="131"/>
        <v>.</v>
      </c>
      <c r="Q442" s="8">
        <f t="shared" si="129"/>
        <v>0</v>
      </c>
      <c r="R442" s="8">
        <f t="shared" si="130"/>
        <v>0</v>
      </c>
      <c r="S442" s="8">
        <v>1</v>
      </c>
      <c r="T442" s="8" t="s">
        <v>4</v>
      </c>
      <c r="U442" s="8" t="str">
        <f t="shared" si="128"/>
        <v>.</v>
      </c>
      <c r="V442" s="3" t="s">
        <v>128</v>
      </c>
      <c r="W442" s="3">
        <v>3.7</v>
      </c>
      <c r="X442" s="3" t="s">
        <v>4</v>
      </c>
      <c r="Y442" s="14">
        <v>2</v>
      </c>
      <c r="Z442" s="14">
        <v>1</v>
      </c>
      <c r="AA442" s="14">
        <v>0</v>
      </c>
      <c r="AB442" s="14">
        <f t="shared" si="132"/>
        <v>0</v>
      </c>
      <c r="AC442" s="3" t="s">
        <v>295</v>
      </c>
      <c r="AD442" s="9">
        <v>0</v>
      </c>
      <c r="AE442" t="str">
        <f t="shared" si="119"/>
        <v>.</v>
      </c>
      <c r="AF442" t="str">
        <f t="shared" si="120"/>
        <v>.</v>
      </c>
      <c r="AG442" t="str">
        <f t="shared" si="126"/>
        <v>.</v>
      </c>
      <c r="AH442" t="str">
        <f t="shared" si="121"/>
        <v>.</v>
      </c>
      <c r="AI442">
        <f t="shared" si="122"/>
        <v>-68.251321848603524</v>
      </c>
      <c r="AJ442">
        <f t="shared" si="123"/>
        <v>75.800772198694219</v>
      </c>
      <c r="AK442" t="str">
        <f t="shared" si="124"/>
        <v>.</v>
      </c>
      <c r="AL442" s="3">
        <v>102</v>
      </c>
      <c r="AM442" s="14">
        <f t="shared" si="125"/>
        <v>31.089600000000001</v>
      </c>
      <c r="AN442" s="3">
        <v>5.5501470213419681</v>
      </c>
    </row>
    <row r="443" spans="1:40" ht="13.5" thickBot="1" x14ac:dyDescent="0.25">
      <c r="A443" s="5">
        <v>42571</v>
      </c>
      <c r="B443" s="3">
        <v>42</v>
      </c>
      <c r="C443" s="7" t="s">
        <v>358</v>
      </c>
      <c r="D443" s="6">
        <v>0.38472222222222219</v>
      </c>
      <c r="E443" s="13">
        <v>9</v>
      </c>
      <c r="F443" s="13">
        <f t="shared" si="115"/>
        <v>69.999999999999986</v>
      </c>
      <c r="G443" s="3">
        <v>35.200000000000003</v>
      </c>
      <c r="H443" s="3" t="s">
        <v>365</v>
      </c>
      <c r="I443" s="3">
        <v>26.1</v>
      </c>
      <c r="J443">
        <f t="shared" si="116"/>
        <v>2.263383186343527</v>
      </c>
      <c r="K443">
        <f t="shared" si="117"/>
        <v>230.31769600164355</v>
      </c>
      <c r="L443">
        <f>K443-MOD(M442+180,360)</f>
        <v>92.317696001643554</v>
      </c>
      <c r="M443" s="3">
        <v>312</v>
      </c>
      <c r="N443" t="str">
        <f>IF(B443=B442, N442, IF(M443=".",".",IF(M443&lt;22.5,"N",IF(M443&lt;67.5,"NE",IF(M443&lt;112.5,"E",IF(M443&lt;157.5,"SE",IF(M443&lt;202.5,"S",IF(M443&lt;247.5,"SW",IF(M443&lt;292.5,"W",IF(M443&lt;337.5,"NW","N"))))))))))</f>
        <v>NW</v>
      </c>
      <c r="O443" t="str">
        <f t="shared" si="118"/>
        <v>SW</v>
      </c>
      <c r="P443">
        <f t="shared" si="131"/>
        <v>6</v>
      </c>
      <c r="Q443" s="8">
        <f t="shared" si="129"/>
        <v>10.77524637870718</v>
      </c>
      <c r="R443" s="8">
        <f t="shared" si="130"/>
        <v>10.77524637870718</v>
      </c>
      <c r="S443" s="8">
        <v>1</v>
      </c>
      <c r="T443" s="8" t="s">
        <v>4</v>
      </c>
      <c r="U443" s="8" t="str">
        <f t="shared" si="128"/>
        <v>.</v>
      </c>
      <c r="V443" s="3" t="s">
        <v>6</v>
      </c>
      <c r="W443" s="3">
        <v>2.4</v>
      </c>
      <c r="X443" s="3" t="s">
        <v>4</v>
      </c>
      <c r="Y443" s="14">
        <v>2</v>
      </c>
      <c r="Z443" s="14">
        <v>1</v>
      </c>
      <c r="AA443" s="14">
        <v>0</v>
      </c>
      <c r="AB443" s="14">
        <f t="shared" si="132"/>
        <v>0</v>
      </c>
      <c r="AC443" s="3" t="s">
        <v>295</v>
      </c>
      <c r="AD443" s="9">
        <v>0</v>
      </c>
      <c r="AE443">
        <f t="shared" si="119"/>
        <v>-6.8803197437318602</v>
      </c>
      <c r="AF443">
        <f t="shared" si="120"/>
        <v>-6.8803197437318602</v>
      </c>
      <c r="AG443">
        <f t="shared" si="126"/>
        <v>1</v>
      </c>
      <c r="AH443">
        <f t="shared" si="121"/>
        <v>10.77524637870718</v>
      </c>
      <c r="AI443">
        <f t="shared" si="122"/>
        <v>-76.543917024171648</v>
      </c>
      <c r="AJ443">
        <f t="shared" si="123"/>
        <v>68.920452454962359</v>
      </c>
      <c r="AK443">
        <f t="shared" si="124"/>
        <v>-8.292595175568124</v>
      </c>
      <c r="AL443" s="3">
        <v>103</v>
      </c>
      <c r="AM443" s="14">
        <f t="shared" si="125"/>
        <v>31.394400000000001</v>
      </c>
      <c r="AN443" s="3">
        <v>5.4454272662223078</v>
      </c>
    </row>
    <row r="444" spans="1:40" ht="13.5" thickBot="1" x14ac:dyDescent="0.25">
      <c r="A444" s="5">
        <v>42571</v>
      </c>
      <c r="B444" s="3">
        <v>42</v>
      </c>
      <c r="C444" s="7" t="s">
        <v>358</v>
      </c>
      <c r="D444" s="6">
        <v>0.42499999999999999</v>
      </c>
      <c r="E444" s="13">
        <v>10</v>
      </c>
      <c r="F444" s="13">
        <f t="shared" si="115"/>
        <v>128.00000000000003</v>
      </c>
      <c r="G444" s="3">
        <v>35.9</v>
      </c>
      <c r="H444" s="3" t="s">
        <v>365</v>
      </c>
      <c r="I444" s="3">
        <v>28</v>
      </c>
      <c r="J444" t="str">
        <f t="shared" si="116"/>
        <v>.</v>
      </c>
      <c r="K444" t="str">
        <f t="shared" si="117"/>
        <v>.</v>
      </c>
      <c r="L444" t="str">
        <f t="shared" si="127"/>
        <v>.</v>
      </c>
      <c r="M444" s="3">
        <v>312</v>
      </c>
      <c r="N444" t="str">
        <f>IF(B444=B444, N443, IF(M444=".",".",IF(M444&lt;22.5,"N",IF(M444&lt;67.5,"NE",IF(M444&lt;112.5,"E",IF(M444&lt;157.5,"SE",IF(M444&lt;202.5,"S",IF(M444&lt;247.5,"SW",IF(M444&lt;292.5,"W",IF(M444&lt;337.5,"NW","N"))))))))))</f>
        <v>NW</v>
      </c>
      <c r="O444" t="str">
        <f t="shared" si="118"/>
        <v>.</v>
      </c>
      <c r="P444" t="str">
        <f t="shared" si="131"/>
        <v>.</v>
      </c>
      <c r="Q444" s="8">
        <f t="shared" si="129"/>
        <v>0</v>
      </c>
      <c r="R444" s="8">
        <f t="shared" si="130"/>
        <v>10.77524637870718</v>
      </c>
      <c r="S444" s="8">
        <v>1</v>
      </c>
      <c r="T444" s="8" t="s">
        <v>4</v>
      </c>
      <c r="U444" s="8" t="str">
        <f t="shared" si="128"/>
        <v>.</v>
      </c>
      <c r="V444" s="3" t="s">
        <v>6</v>
      </c>
      <c r="W444" s="3">
        <v>5.8</v>
      </c>
      <c r="X444" s="3" t="s">
        <v>4</v>
      </c>
      <c r="Y444" s="14">
        <v>2</v>
      </c>
      <c r="Z444" s="14">
        <v>1</v>
      </c>
      <c r="AA444" s="14">
        <v>0</v>
      </c>
      <c r="AB444" s="14">
        <f t="shared" si="132"/>
        <v>0</v>
      </c>
      <c r="AC444" s="3" t="s">
        <v>295</v>
      </c>
      <c r="AD444" s="9">
        <v>0</v>
      </c>
      <c r="AE444">
        <f t="shared" si="119"/>
        <v>0</v>
      </c>
      <c r="AF444">
        <f t="shared" si="120"/>
        <v>0</v>
      </c>
      <c r="AG444">
        <f t="shared" si="126"/>
        <v>1</v>
      </c>
      <c r="AH444">
        <f t="shared" si="121"/>
        <v>0</v>
      </c>
      <c r="AI444">
        <f t="shared" si="122"/>
        <v>-76.543917024171648</v>
      </c>
      <c r="AJ444">
        <f t="shared" si="123"/>
        <v>68.920452454962359</v>
      </c>
      <c r="AK444">
        <f t="shared" si="124"/>
        <v>0</v>
      </c>
      <c r="AL444" s="3">
        <v>103</v>
      </c>
      <c r="AM444" s="14">
        <f t="shared" si="125"/>
        <v>31.394400000000001</v>
      </c>
      <c r="AN444" s="3">
        <v>5.4454272662223078</v>
      </c>
    </row>
    <row r="445" spans="1:40" ht="13.5" thickBot="1" x14ac:dyDescent="0.25">
      <c r="A445" s="5">
        <v>42571</v>
      </c>
      <c r="B445" s="3">
        <v>42</v>
      </c>
      <c r="C445" s="7" t="s">
        <v>358</v>
      </c>
      <c r="D445" s="6">
        <v>0.4694444444444445</v>
      </c>
      <c r="E445" s="13">
        <v>11</v>
      </c>
      <c r="F445" s="13">
        <f t="shared" si="115"/>
        <v>192.00000000000011</v>
      </c>
      <c r="G445" s="3">
        <v>26.7</v>
      </c>
      <c r="H445" s="3" t="s">
        <v>366</v>
      </c>
      <c r="I445" s="3">
        <v>24.3</v>
      </c>
      <c r="J445" t="str">
        <f t="shared" si="116"/>
        <v>.</v>
      </c>
      <c r="K445" t="str">
        <f t="shared" si="117"/>
        <v>.</v>
      </c>
      <c r="L445" t="str">
        <f t="shared" si="127"/>
        <v>.</v>
      </c>
      <c r="M445" s="3">
        <v>312</v>
      </c>
      <c r="N445" t="str">
        <f>IF(B445=B444, N444, IF(M445=".",".",IF(M445&lt;22.5,"N",IF(M445&lt;67.5,"NE",IF(M445&lt;112.5,"E",IF(M445&lt;157.5,"SE",IF(M445&lt;202.5,"S",IF(M445&lt;247.5,"SW",IF(M445&lt;292.5,"W",IF(M445&lt;337.5,"NW","N"))))))))))</f>
        <v>NW</v>
      </c>
      <c r="O445" t="str">
        <f t="shared" si="118"/>
        <v>.</v>
      </c>
      <c r="P445" t="str">
        <f t="shared" si="131"/>
        <v>.</v>
      </c>
      <c r="Q445" s="8">
        <f t="shared" si="129"/>
        <v>0</v>
      </c>
      <c r="R445" s="8">
        <f t="shared" si="130"/>
        <v>10.77524637870718</v>
      </c>
      <c r="S445" s="8">
        <v>1</v>
      </c>
      <c r="T445" s="8" t="s">
        <v>4</v>
      </c>
      <c r="U445" s="8" t="str">
        <f t="shared" si="128"/>
        <v>.</v>
      </c>
      <c r="V445" s="3" t="s">
        <v>6</v>
      </c>
      <c r="W445" s="3">
        <v>3.9</v>
      </c>
      <c r="X445" s="3" t="s">
        <v>4</v>
      </c>
      <c r="Y445" s="14">
        <v>2</v>
      </c>
      <c r="Z445" s="14">
        <v>1</v>
      </c>
      <c r="AA445" s="14">
        <v>0</v>
      </c>
      <c r="AB445" s="14">
        <f t="shared" si="132"/>
        <v>0</v>
      </c>
      <c r="AC445" s="3" t="s">
        <v>295</v>
      </c>
      <c r="AD445" s="9">
        <v>0</v>
      </c>
      <c r="AE445">
        <f t="shared" si="119"/>
        <v>0</v>
      </c>
      <c r="AF445">
        <f t="shared" si="120"/>
        <v>0</v>
      </c>
      <c r="AG445">
        <f t="shared" si="126"/>
        <v>1</v>
      </c>
      <c r="AH445">
        <f t="shared" si="121"/>
        <v>0</v>
      </c>
      <c r="AI445">
        <f t="shared" si="122"/>
        <v>-76.543917024171648</v>
      </c>
      <c r="AJ445">
        <f t="shared" si="123"/>
        <v>68.920452454962359</v>
      </c>
      <c r="AK445">
        <f t="shared" si="124"/>
        <v>0</v>
      </c>
      <c r="AL445" s="3">
        <v>103</v>
      </c>
      <c r="AM445" s="14">
        <f t="shared" si="125"/>
        <v>31.394400000000001</v>
      </c>
      <c r="AN445" s="3">
        <v>5.4454272662223078</v>
      </c>
    </row>
    <row r="446" spans="1:40" ht="13.5" thickBot="1" x14ac:dyDescent="0.25">
      <c r="A446" s="5">
        <v>42571</v>
      </c>
      <c r="B446" s="3">
        <v>42</v>
      </c>
      <c r="C446" s="7" t="s">
        <v>358</v>
      </c>
      <c r="D446" s="6">
        <v>0.50416666666666665</v>
      </c>
      <c r="E446" s="13">
        <v>12</v>
      </c>
      <c r="F446" s="13">
        <f t="shared" si="115"/>
        <v>242</v>
      </c>
      <c r="G446" s="3">
        <v>29.3</v>
      </c>
      <c r="H446" s="3" t="s">
        <v>366</v>
      </c>
      <c r="I446" s="3">
        <v>24.6</v>
      </c>
      <c r="J446" t="str">
        <f t="shared" si="116"/>
        <v>.</v>
      </c>
      <c r="K446" t="str">
        <f t="shared" si="117"/>
        <v>.</v>
      </c>
      <c r="L446" t="str">
        <f t="shared" si="127"/>
        <v>.</v>
      </c>
      <c r="M446" s="3">
        <v>312</v>
      </c>
      <c r="N446" t="str">
        <f>IF(B446=B446, N445, IF(M446=".",".",IF(M446&lt;22.5,"N",IF(M446&lt;67.5,"NE",IF(M446&lt;112.5,"E",IF(M446&lt;157.5,"SE",IF(M446&lt;202.5,"S",IF(M446&lt;247.5,"SW",IF(M446&lt;292.5,"W",IF(M446&lt;337.5,"NW","N"))))))))))</f>
        <v>NW</v>
      </c>
      <c r="O446" t="str">
        <f t="shared" si="118"/>
        <v>.</v>
      </c>
      <c r="P446" t="str">
        <f t="shared" si="131"/>
        <v>.</v>
      </c>
      <c r="Q446" s="8">
        <f t="shared" si="129"/>
        <v>0</v>
      </c>
      <c r="R446" s="8">
        <f t="shared" si="130"/>
        <v>10.77524637870718</v>
      </c>
      <c r="S446" s="8">
        <v>1</v>
      </c>
      <c r="T446" s="8" t="s">
        <v>4</v>
      </c>
      <c r="U446" s="8" t="str">
        <f t="shared" si="128"/>
        <v>.</v>
      </c>
      <c r="V446" s="3" t="s">
        <v>6</v>
      </c>
      <c r="W446" s="3">
        <v>4.5999999999999996</v>
      </c>
      <c r="X446" s="3" t="s">
        <v>4</v>
      </c>
      <c r="Y446" s="14">
        <v>2</v>
      </c>
      <c r="Z446" s="14">
        <v>1</v>
      </c>
      <c r="AA446" s="14">
        <v>0</v>
      </c>
      <c r="AB446" s="14">
        <f t="shared" si="132"/>
        <v>0</v>
      </c>
      <c r="AC446" s="3" t="s">
        <v>295</v>
      </c>
      <c r="AD446" s="9">
        <v>0</v>
      </c>
      <c r="AE446">
        <f t="shared" si="119"/>
        <v>0</v>
      </c>
      <c r="AF446">
        <f t="shared" si="120"/>
        <v>0</v>
      </c>
      <c r="AG446">
        <f t="shared" si="126"/>
        <v>1</v>
      </c>
      <c r="AH446">
        <f t="shared" si="121"/>
        <v>0</v>
      </c>
      <c r="AI446">
        <f t="shared" si="122"/>
        <v>-76.543917024171648</v>
      </c>
      <c r="AJ446">
        <f t="shared" si="123"/>
        <v>68.920452454962359</v>
      </c>
      <c r="AK446">
        <f t="shared" si="124"/>
        <v>0</v>
      </c>
      <c r="AL446" s="3">
        <v>103</v>
      </c>
      <c r="AM446" s="14">
        <f t="shared" si="125"/>
        <v>31.394400000000001</v>
      </c>
      <c r="AN446" s="3">
        <v>5.4454272662223078</v>
      </c>
    </row>
    <row r="447" spans="1:40" ht="13.5" thickBot="1" x14ac:dyDescent="0.25">
      <c r="A447" s="5">
        <v>42571</v>
      </c>
      <c r="B447" s="3">
        <v>42</v>
      </c>
      <c r="C447" s="7" t="s">
        <v>358</v>
      </c>
      <c r="D447" s="6">
        <v>0.54791666666666672</v>
      </c>
      <c r="E447" s="13">
        <v>13</v>
      </c>
      <c r="F447" s="13">
        <f t="shared" si="115"/>
        <v>305.00000000000011</v>
      </c>
      <c r="G447" s="3">
        <v>52.1</v>
      </c>
      <c r="H447" s="3" t="s">
        <v>365</v>
      </c>
      <c r="I447" s="3">
        <v>30.6</v>
      </c>
      <c r="J447" t="str">
        <f t="shared" si="116"/>
        <v>.</v>
      </c>
      <c r="K447" t="str">
        <f t="shared" si="117"/>
        <v>.</v>
      </c>
      <c r="L447" t="str">
        <f t="shared" si="127"/>
        <v>.</v>
      </c>
      <c r="M447" s="3">
        <v>312</v>
      </c>
      <c r="N447" t="str">
        <f>IF(B447=B446, N446, IF(M447=".",".",IF(M447&lt;22.5,"N",IF(M447&lt;67.5,"NE",IF(M447&lt;112.5,"E",IF(M447&lt;157.5,"SE",IF(M447&lt;202.5,"S",IF(M447&lt;247.5,"SW",IF(M447&lt;292.5,"W",IF(M447&lt;337.5,"NW","N"))))))))))</f>
        <v>NW</v>
      </c>
      <c r="O447" t="str">
        <f t="shared" si="118"/>
        <v>.</v>
      </c>
      <c r="P447" t="str">
        <f t="shared" si="131"/>
        <v>.</v>
      </c>
      <c r="Q447" s="8">
        <f t="shared" si="129"/>
        <v>0</v>
      </c>
      <c r="R447" s="8">
        <f t="shared" si="130"/>
        <v>10.77524637870718</v>
      </c>
      <c r="S447" s="8">
        <v>1</v>
      </c>
      <c r="T447" s="8" t="s">
        <v>4</v>
      </c>
      <c r="U447" s="8" t="str">
        <f t="shared" si="128"/>
        <v>.</v>
      </c>
      <c r="V447" s="3" t="s">
        <v>6</v>
      </c>
      <c r="W447" s="3">
        <v>1</v>
      </c>
      <c r="X447" s="3" t="s">
        <v>4</v>
      </c>
      <c r="Y447" s="14">
        <v>0</v>
      </c>
      <c r="Z447" s="14">
        <v>0</v>
      </c>
      <c r="AA447" s="14">
        <v>1</v>
      </c>
      <c r="AB447" s="14">
        <f t="shared" si="132"/>
        <v>1</v>
      </c>
      <c r="AC447" s="3" t="s">
        <v>295</v>
      </c>
      <c r="AD447" s="9">
        <v>0</v>
      </c>
      <c r="AE447">
        <f t="shared" si="119"/>
        <v>0</v>
      </c>
      <c r="AF447">
        <f t="shared" si="120"/>
        <v>0</v>
      </c>
      <c r="AG447">
        <f t="shared" si="126"/>
        <v>1</v>
      </c>
      <c r="AH447">
        <f t="shared" si="121"/>
        <v>0</v>
      </c>
      <c r="AI447">
        <f t="shared" si="122"/>
        <v>-76.543917024171648</v>
      </c>
      <c r="AJ447">
        <f t="shared" si="123"/>
        <v>68.920452454962359</v>
      </c>
      <c r="AK447">
        <f t="shared" si="124"/>
        <v>0</v>
      </c>
      <c r="AL447" s="3">
        <v>103</v>
      </c>
      <c r="AM447" s="14">
        <f t="shared" si="125"/>
        <v>31.394400000000001</v>
      </c>
      <c r="AN447" s="3">
        <v>5.4454272662223078</v>
      </c>
    </row>
    <row r="448" spans="1:40" ht="13.5" thickBot="1" x14ac:dyDescent="0.25">
      <c r="A448" s="5">
        <v>42571</v>
      </c>
      <c r="B448" s="3">
        <v>42</v>
      </c>
      <c r="C448" s="7" t="s">
        <v>358</v>
      </c>
      <c r="D448" s="6">
        <v>0.59652777777777777</v>
      </c>
      <c r="E448" s="13">
        <v>14</v>
      </c>
      <c r="F448" s="13">
        <f t="shared" si="115"/>
        <v>375</v>
      </c>
      <c r="G448" s="3">
        <v>52.1</v>
      </c>
      <c r="H448" s="3" t="s">
        <v>365</v>
      </c>
      <c r="I448" s="3">
        <v>30.7</v>
      </c>
      <c r="J448" t="str">
        <f t="shared" si="116"/>
        <v>.</v>
      </c>
      <c r="K448" t="str">
        <f t="shared" si="117"/>
        <v>.</v>
      </c>
      <c r="L448" t="str">
        <f t="shared" si="127"/>
        <v>.</v>
      </c>
      <c r="M448" s="3">
        <v>312</v>
      </c>
      <c r="N448" t="str">
        <f>IF(B448=B448, N447, IF(M448=".",".",IF(M448&lt;22.5,"N",IF(M448&lt;67.5,"NE",IF(M448&lt;112.5,"E",IF(M448&lt;157.5,"SE",IF(M448&lt;202.5,"S",IF(M448&lt;247.5,"SW",IF(M448&lt;292.5,"W",IF(M448&lt;337.5,"NW","N"))))))))))</f>
        <v>NW</v>
      </c>
      <c r="O448" t="str">
        <f t="shared" si="118"/>
        <v>.</v>
      </c>
      <c r="P448" t="str">
        <f t="shared" si="131"/>
        <v>.</v>
      </c>
      <c r="Q448" s="8">
        <f t="shared" si="129"/>
        <v>0</v>
      </c>
      <c r="R448" s="8">
        <f t="shared" si="130"/>
        <v>10.77524637870718</v>
      </c>
      <c r="S448" s="8">
        <v>1</v>
      </c>
      <c r="T448" s="8">
        <f>SQRT((AJ448-AJ442)^2+(AI448-AI442)^2)</f>
        <v>10.77524637870718</v>
      </c>
      <c r="U448" s="8">
        <f t="shared" si="128"/>
        <v>1</v>
      </c>
      <c r="V448" s="3" t="s">
        <v>6</v>
      </c>
      <c r="W448" s="3">
        <v>4.3</v>
      </c>
      <c r="X448" s="3" t="s">
        <v>4</v>
      </c>
      <c r="Y448" s="14">
        <v>0</v>
      </c>
      <c r="Z448" s="14">
        <v>0</v>
      </c>
      <c r="AA448" s="14">
        <v>1</v>
      </c>
      <c r="AB448" s="14" t="str">
        <f t="shared" si="132"/>
        <v>.</v>
      </c>
      <c r="AC448" s="3" t="s">
        <v>295</v>
      </c>
      <c r="AD448" s="9">
        <v>0</v>
      </c>
      <c r="AE448">
        <f t="shared" si="119"/>
        <v>0</v>
      </c>
      <c r="AF448">
        <f t="shared" si="120"/>
        <v>0</v>
      </c>
      <c r="AG448">
        <f t="shared" si="126"/>
        <v>1</v>
      </c>
      <c r="AH448">
        <f t="shared" si="121"/>
        <v>0</v>
      </c>
      <c r="AI448">
        <f t="shared" si="122"/>
        <v>-76.543917024171648</v>
      </c>
      <c r="AJ448">
        <f t="shared" si="123"/>
        <v>68.920452454962359</v>
      </c>
      <c r="AK448">
        <f t="shared" si="124"/>
        <v>0</v>
      </c>
      <c r="AL448" s="3">
        <v>103</v>
      </c>
      <c r="AM448" s="14">
        <f t="shared" si="125"/>
        <v>31.394400000000001</v>
      </c>
      <c r="AN448" s="3">
        <v>5.4454272662223078</v>
      </c>
    </row>
    <row r="449" spans="1:40" ht="13.5" thickBot="1" x14ac:dyDescent="0.25">
      <c r="A449" s="5">
        <v>42571</v>
      </c>
      <c r="B449" s="3">
        <v>42</v>
      </c>
      <c r="C449" s="7" t="s">
        <v>358</v>
      </c>
      <c r="D449" s="6">
        <v>0.63263888888888886</v>
      </c>
      <c r="E449" s="13">
        <v>15</v>
      </c>
      <c r="F449" s="13">
        <f t="shared" si="115"/>
        <v>427</v>
      </c>
      <c r="G449" s="3">
        <v>45.4</v>
      </c>
      <c r="H449" s="3" t="s">
        <v>365</v>
      </c>
      <c r="I449" s="3">
        <v>31.7</v>
      </c>
      <c r="J449" t="str">
        <f t="shared" si="116"/>
        <v>.</v>
      </c>
      <c r="K449" t="str">
        <f t="shared" si="117"/>
        <v>.</v>
      </c>
      <c r="L449" t="str">
        <f t="shared" si="127"/>
        <v>.</v>
      </c>
      <c r="M449" s="3" t="s">
        <v>4</v>
      </c>
      <c r="N449" t="str">
        <f>IF(B449=B448, N448, IF(M449=".",".",IF(M449&lt;22.5,"N",IF(M449&lt;67.5,"NE",IF(M449&lt;112.5,"E",IF(M449&lt;157.5,"SE",IF(M449&lt;202.5,"S",IF(M449&lt;247.5,"SW",IF(M449&lt;292.5,"W",IF(M449&lt;337.5,"NW","N"))))))))))</f>
        <v>NW</v>
      </c>
      <c r="O449" t="str">
        <f t="shared" si="118"/>
        <v>.</v>
      </c>
      <c r="P449" t="str">
        <f t="shared" si="131"/>
        <v>.</v>
      </c>
      <c r="Q449" s="8" t="str">
        <f t="shared" si="129"/>
        <v>.</v>
      </c>
      <c r="R449" s="8" t="str">
        <f t="shared" si="130"/>
        <v>.</v>
      </c>
      <c r="S449" s="8" t="s">
        <v>4</v>
      </c>
      <c r="T449" s="8" t="s">
        <v>4</v>
      </c>
      <c r="U449" s="8" t="str">
        <f t="shared" si="128"/>
        <v>.</v>
      </c>
      <c r="V449" s="3" t="s">
        <v>4</v>
      </c>
      <c r="W449" s="3">
        <v>5.0999999999999996</v>
      </c>
      <c r="X449" s="3" t="s">
        <v>147</v>
      </c>
      <c r="Y449" s="14">
        <v>0</v>
      </c>
      <c r="Z449" s="14">
        <v>0</v>
      </c>
      <c r="AA449" s="14">
        <v>1</v>
      </c>
      <c r="AB449" s="14" t="str">
        <f t="shared" si="132"/>
        <v>.</v>
      </c>
      <c r="AC449" s="3" t="s">
        <v>295</v>
      </c>
      <c r="AD449" s="9">
        <v>0</v>
      </c>
      <c r="AE449" t="str">
        <f t="shared" si="119"/>
        <v>.</v>
      </c>
      <c r="AF449" t="str">
        <f t="shared" si="120"/>
        <v>.</v>
      </c>
      <c r="AG449" t="str">
        <f t="shared" si="126"/>
        <v>.</v>
      </c>
      <c r="AH449" t="str">
        <f t="shared" si="121"/>
        <v>.</v>
      </c>
      <c r="AI449" t="str">
        <f t="shared" si="122"/>
        <v>.</v>
      </c>
      <c r="AJ449" t="str">
        <f t="shared" si="123"/>
        <v>.</v>
      </c>
      <c r="AK449" t="str">
        <f t="shared" si="124"/>
        <v>.</v>
      </c>
      <c r="AL449" s="3" t="s">
        <v>4</v>
      </c>
      <c r="AM449" s="14" t="str">
        <f t="shared" si="125"/>
        <v>.</v>
      </c>
      <c r="AN449" s="3" t="s">
        <v>4</v>
      </c>
    </row>
    <row r="450" spans="1:40" ht="13.5" thickBot="1" x14ac:dyDescent="0.25">
      <c r="A450" s="5">
        <v>42571</v>
      </c>
      <c r="B450" s="3">
        <v>42</v>
      </c>
      <c r="C450" s="7" t="s">
        <v>358</v>
      </c>
      <c r="D450" s="6">
        <v>0.67569444444444438</v>
      </c>
      <c r="E450" s="13">
        <v>16</v>
      </c>
      <c r="F450" s="13">
        <f t="shared" ref="F450:F513" si="133">IF(B450=B449,((D450-D449)*1440)+F449,0)</f>
        <v>488.99999999999994</v>
      </c>
      <c r="G450" s="3">
        <v>48</v>
      </c>
      <c r="H450" s="3" t="s">
        <v>365</v>
      </c>
      <c r="I450" s="3">
        <v>34.5</v>
      </c>
      <c r="J450" t="str">
        <f t="shared" ref="J450:J513" si="134">IF(AH450=".",".",IF(AH450=0,".",ACOS(AF450/(AG450*AH450))))</f>
        <v>.</v>
      </c>
      <c r="K450" t="str">
        <f t="shared" ref="K450:K513" si="135">IF(J450=".",".",IF(AK450&lt;0,360-DEGREES(J450),DEGREES(J450)))</f>
        <v>.</v>
      </c>
      <c r="L450" t="str">
        <f t="shared" si="127"/>
        <v>.</v>
      </c>
      <c r="M450" s="3" t="s">
        <v>4</v>
      </c>
      <c r="N450" t="str">
        <f>IF(B450=B450, N449, IF(M450=".",".",IF(M450&lt;22.5,"N",IF(M450&lt;67.5,"NE",IF(M450&lt;112.5,"E",IF(M450&lt;157.5,"SE",IF(M450&lt;202.5,"S",IF(M450&lt;247.5,"SW",IF(M450&lt;292.5,"W",IF(M450&lt;337.5,"NW","N"))))))))))</f>
        <v>NW</v>
      </c>
      <c r="O450" t="str">
        <f t="shared" ref="O450:O513" si="136">IF(K450=".",".",IF(K450&lt;22.5,"N",IF(K450&lt;67.5,"NE",IF(K450&lt;112.5,"E",IF(K450&lt;157.5,"SE",IF(K450&lt;202.5,"S",IF(K450&lt;247.5,"SW",IF(K450&lt;292.5,"W",IF(K450&lt;337.5,"NW","N")))))))))</f>
        <v>.</v>
      </c>
      <c r="P450" t="str">
        <f t="shared" si="131"/>
        <v>.</v>
      </c>
      <c r="Q450" s="8" t="str">
        <f t="shared" si="129"/>
        <v>.</v>
      </c>
      <c r="R450" s="8" t="str">
        <f t="shared" si="130"/>
        <v>.</v>
      </c>
      <c r="S450" s="8" t="s">
        <v>4</v>
      </c>
      <c r="T450" s="8" t="s">
        <v>4</v>
      </c>
      <c r="U450" s="8" t="str">
        <f t="shared" si="128"/>
        <v>.</v>
      </c>
      <c r="V450" s="3" t="s">
        <v>4</v>
      </c>
      <c r="W450" s="3">
        <v>2</v>
      </c>
      <c r="X450" s="3" t="s">
        <v>147</v>
      </c>
      <c r="Y450" s="14">
        <v>0</v>
      </c>
      <c r="Z450" s="14">
        <v>0</v>
      </c>
      <c r="AA450" s="14">
        <v>1</v>
      </c>
      <c r="AB450" s="14" t="str">
        <f t="shared" si="132"/>
        <v>.</v>
      </c>
      <c r="AC450" s="3" t="s">
        <v>295</v>
      </c>
      <c r="AD450" s="9">
        <v>0</v>
      </c>
      <c r="AE450" t="str">
        <f t="shared" ref="AE450:AE513" si="137">IF(AJ450=".",".",IF(AJ449=".",".",IF(B450=B449,AJ450-AJ449,".")))</f>
        <v>.</v>
      </c>
      <c r="AF450" t="str">
        <f t="shared" ref="AF450:AF513" si="138">IF(AE450=".",".", 0*AK450+1*AE450)</f>
        <v>.</v>
      </c>
      <c r="AG450" t="str">
        <f t="shared" si="126"/>
        <v>.</v>
      </c>
      <c r="AH450" t="str">
        <f t="shared" ref="AH450:AH513" si="139">IF(AG450=".",".",SQRT((AK450)^2+(AE450)^2))</f>
        <v>.</v>
      </c>
      <c r="AI450" t="str">
        <f t="shared" ref="AI450:AI513" si="140">IF(AN450=".",".",IF(M450&lt;90,AL450*SIN(AN450),IF(M450&lt;180,AL450*SIN(AN450),IF(M450&lt;270,AL450*SIN(AN450),AL450*SIN(AN450)))))</f>
        <v>.</v>
      </c>
      <c r="AJ450" t="str">
        <f t="shared" ref="AJ450:AJ513" si="141">IF(AN450=".",".",IF(M450&lt;90,AL450*COS(AN450),IF(M450&lt;180,AL450*COS(AN450),IF(M450&lt;270,AL450*COS(AN450),AL450*COS(AN450)))))</f>
        <v>.</v>
      </c>
      <c r="AK450" t="str">
        <f t="shared" ref="AK450:AK513" si="142">IF(AI450=".",".",IF(AI449=".",".",IF(B450=B449,AI450-AI449,".")))</f>
        <v>.</v>
      </c>
      <c r="AL450" s="3" t="s">
        <v>4</v>
      </c>
      <c r="AM450" s="14" t="str">
        <f t="shared" ref="AM450:AM513" si="143">IF(AL450=".",".",AL450*0.3048)</f>
        <v>.</v>
      </c>
      <c r="AN450" s="3" t="s">
        <v>4</v>
      </c>
    </row>
    <row r="451" spans="1:40" ht="13.5" thickBot="1" x14ac:dyDescent="0.25">
      <c r="A451" s="5">
        <v>42571</v>
      </c>
      <c r="B451" s="3">
        <v>42</v>
      </c>
      <c r="C451" s="7" t="s">
        <v>358</v>
      </c>
      <c r="D451" s="6">
        <v>0.71180555555555547</v>
      </c>
      <c r="E451" s="13">
        <v>17</v>
      </c>
      <c r="F451" s="13">
        <f t="shared" si="133"/>
        <v>540.99999999999989</v>
      </c>
      <c r="G451" s="3">
        <v>33.700000000000003</v>
      </c>
      <c r="H451" s="3" t="s">
        <v>365</v>
      </c>
      <c r="I451" s="3">
        <v>30.1</v>
      </c>
      <c r="J451" t="str">
        <f t="shared" si="134"/>
        <v>.</v>
      </c>
      <c r="K451" t="str">
        <f t="shared" si="135"/>
        <v>.</v>
      </c>
      <c r="L451" t="str">
        <f t="shared" si="127"/>
        <v>.</v>
      </c>
      <c r="M451" s="3" t="s">
        <v>4</v>
      </c>
      <c r="N451" t="str">
        <f>IF(B451=B450, N450, IF(M451=".",".",IF(M451&lt;22.5,"N",IF(M451&lt;67.5,"NE",IF(M451&lt;112.5,"E",IF(M451&lt;157.5,"SE",IF(M451&lt;202.5,"S",IF(M451&lt;247.5,"SW",IF(M451&lt;292.5,"W",IF(M451&lt;337.5,"NW","N"))))))))))</f>
        <v>NW</v>
      </c>
      <c r="O451" t="str">
        <f t="shared" si="136"/>
        <v>.</v>
      </c>
      <c r="P451" t="str">
        <f t="shared" si="131"/>
        <v>.</v>
      </c>
      <c r="Q451" s="8" t="str">
        <f t="shared" si="129"/>
        <v>.</v>
      </c>
      <c r="R451" s="8" t="str">
        <f t="shared" si="130"/>
        <v>.</v>
      </c>
      <c r="S451" s="8" t="s">
        <v>4</v>
      </c>
      <c r="T451" s="8" t="s">
        <v>4</v>
      </c>
      <c r="U451" s="8" t="str">
        <f t="shared" si="128"/>
        <v>.</v>
      </c>
      <c r="V451" s="3" t="s">
        <v>4</v>
      </c>
      <c r="W451" s="3">
        <v>2.2999999999999998</v>
      </c>
      <c r="X451" s="3" t="s">
        <v>147</v>
      </c>
      <c r="Y451" s="14">
        <v>0</v>
      </c>
      <c r="Z451" s="14">
        <v>0</v>
      </c>
      <c r="AA451" s="14">
        <v>1</v>
      </c>
      <c r="AB451" s="14" t="str">
        <f t="shared" si="132"/>
        <v>.</v>
      </c>
      <c r="AC451" s="3" t="s">
        <v>295</v>
      </c>
      <c r="AD451" s="9">
        <v>0</v>
      </c>
      <c r="AE451" t="str">
        <f t="shared" si="137"/>
        <v>.</v>
      </c>
      <c r="AF451" t="str">
        <f t="shared" si="138"/>
        <v>.</v>
      </c>
      <c r="AG451" t="str">
        <f t="shared" ref="AG451:AG514" si="144">IF(AF451=".",".",1)</f>
        <v>.</v>
      </c>
      <c r="AH451" t="str">
        <f t="shared" si="139"/>
        <v>.</v>
      </c>
      <c r="AI451" t="str">
        <f t="shared" si="140"/>
        <v>.</v>
      </c>
      <c r="AJ451" t="str">
        <f t="shared" si="141"/>
        <v>.</v>
      </c>
      <c r="AK451" t="str">
        <f t="shared" si="142"/>
        <v>.</v>
      </c>
      <c r="AL451" s="3" t="s">
        <v>4</v>
      </c>
      <c r="AM451" s="14" t="str">
        <f t="shared" si="143"/>
        <v>.</v>
      </c>
      <c r="AN451" s="3" t="s">
        <v>4</v>
      </c>
    </row>
    <row r="452" spans="1:40" ht="13.5" thickBot="1" x14ac:dyDescent="0.25">
      <c r="A452" s="5">
        <v>42571</v>
      </c>
      <c r="B452" s="3">
        <v>42</v>
      </c>
      <c r="C452" s="7" t="s">
        <v>358</v>
      </c>
      <c r="D452" s="6">
        <v>0.75277777777777777</v>
      </c>
      <c r="E452" s="13">
        <v>18</v>
      </c>
      <c r="F452" s="13">
        <f t="shared" si="133"/>
        <v>600</v>
      </c>
      <c r="G452" s="3">
        <v>30.5</v>
      </c>
      <c r="H452" s="3" t="s">
        <v>365</v>
      </c>
      <c r="I452" s="3">
        <v>28.2</v>
      </c>
      <c r="J452" t="str">
        <f t="shared" si="134"/>
        <v>.</v>
      </c>
      <c r="K452" t="str">
        <f t="shared" si="135"/>
        <v>.</v>
      </c>
      <c r="L452" t="str">
        <f t="shared" si="127"/>
        <v>.</v>
      </c>
      <c r="M452" s="3" t="s">
        <v>4</v>
      </c>
      <c r="N452" t="str">
        <f>IF(B452=B451, N451, IF(M452=".",".",IF(M452&lt;22.5,"N",IF(M452&lt;67.5,"NE",IF(M452&lt;112.5,"E",IF(M452&lt;157.5,"SE",IF(M452&lt;202.5,"S",IF(M452&lt;247.5,"SW",IF(M452&lt;292.5,"W",IF(M452&lt;337.5,"NW","N"))))))))))</f>
        <v>NW</v>
      </c>
      <c r="O452" t="str">
        <f t="shared" si="136"/>
        <v>.</v>
      </c>
      <c r="P452" t="str">
        <f t="shared" si="131"/>
        <v>.</v>
      </c>
      <c r="Q452" s="8" t="str">
        <f t="shared" si="129"/>
        <v>.</v>
      </c>
      <c r="R452" s="8" t="str">
        <f t="shared" si="130"/>
        <v>.</v>
      </c>
      <c r="S452" s="8" t="s">
        <v>4</v>
      </c>
      <c r="T452" s="8" t="s">
        <v>4</v>
      </c>
      <c r="U452" s="8" t="str">
        <f t="shared" si="128"/>
        <v>.</v>
      </c>
      <c r="V452" s="3" t="s">
        <v>4</v>
      </c>
      <c r="W452" s="3">
        <v>0.6</v>
      </c>
      <c r="X452" s="3" t="s">
        <v>147</v>
      </c>
      <c r="Y452" s="14">
        <v>0</v>
      </c>
      <c r="Z452" s="14">
        <v>0</v>
      </c>
      <c r="AA452" s="14">
        <v>1</v>
      </c>
      <c r="AB452" s="14" t="str">
        <f t="shared" si="132"/>
        <v>.</v>
      </c>
      <c r="AC452" s="3" t="s">
        <v>295</v>
      </c>
      <c r="AD452" s="9">
        <v>0</v>
      </c>
      <c r="AE452" t="str">
        <f t="shared" si="137"/>
        <v>.</v>
      </c>
      <c r="AF452" t="str">
        <f t="shared" si="138"/>
        <v>.</v>
      </c>
      <c r="AG452" t="str">
        <f t="shared" si="144"/>
        <v>.</v>
      </c>
      <c r="AH452" t="str">
        <f t="shared" si="139"/>
        <v>.</v>
      </c>
      <c r="AI452" t="str">
        <f t="shared" si="140"/>
        <v>.</v>
      </c>
      <c r="AJ452" t="str">
        <f t="shared" si="141"/>
        <v>.</v>
      </c>
      <c r="AK452" t="str">
        <f t="shared" si="142"/>
        <v>.</v>
      </c>
      <c r="AL452" s="3" t="s">
        <v>4</v>
      </c>
      <c r="AM452" s="14" t="str">
        <f t="shared" si="143"/>
        <v>.</v>
      </c>
      <c r="AN452" s="3" t="s">
        <v>4</v>
      </c>
    </row>
    <row r="453" spans="1:40" ht="13.5" thickBot="1" x14ac:dyDescent="0.25">
      <c r="A453" s="5">
        <v>42571</v>
      </c>
      <c r="B453" s="3">
        <v>43</v>
      </c>
      <c r="C453" s="7" t="s">
        <v>359</v>
      </c>
      <c r="D453" s="6">
        <v>0.33194444444444443</v>
      </c>
      <c r="E453" s="13">
        <v>8</v>
      </c>
      <c r="F453" s="13">
        <f t="shared" si="133"/>
        <v>0</v>
      </c>
      <c r="G453" s="3" t="s">
        <v>4</v>
      </c>
      <c r="H453" s="3" t="s">
        <v>4</v>
      </c>
      <c r="I453" s="3">
        <v>24</v>
      </c>
      <c r="J453" t="str">
        <f t="shared" si="134"/>
        <v>.</v>
      </c>
      <c r="K453" t="str">
        <f t="shared" si="135"/>
        <v>.</v>
      </c>
      <c r="L453" t="str">
        <f t="shared" ref="L453:L516" si="145">IF(K453=".",".",IF(K453-K452&gt;180,(K453-K452)-360,IF(K453-K452&lt;-180,-360-(K453-K452),IF(K453-K452&gt;180,360-(K453-K452),K453-K452))))</f>
        <v>.</v>
      </c>
      <c r="M453" s="3">
        <v>135</v>
      </c>
      <c r="N453" t="str">
        <f>IF(B453=B453, N452, IF(M453=".",".",IF(M453&lt;22.5,"N",IF(M453&lt;67.5,"NE",IF(M453&lt;112.5,"E",IF(M453&lt;157.5,"SE",IF(M453&lt;202.5,"S",IF(M453&lt;247.5,"SW",IF(M453&lt;292.5,"W",IF(M453&lt;337.5,"NW","N"))))))))))</f>
        <v>NW</v>
      </c>
      <c r="O453" t="str">
        <f t="shared" si="136"/>
        <v>.</v>
      </c>
      <c r="P453" t="str">
        <f t="shared" si="131"/>
        <v>.</v>
      </c>
      <c r="Q453" s="8">
        <f t="shared" si="129"/>
        <v>0</v>
      </c>
      <c r="R453" s="8">
        <f t="shared" si="130"/>
        <v>0</v>
      </c>
      <c r="S453" s="8">
        <v>0</v>
      </c>
      <c r="T453" s="8" t="s">
        <v>4</v>
      </c>
      <c r="U453" s="8" t="str">
        <f t="shared" ref="U453:U516" si="146">IF(T453=".",".",IF(T453=0,0,R453/T453))</f>
        <v>.</v>
      </c>
      <c r="V453" s="3" t="s">
        <v>7</v>
      </c>
      <c r="W453" s="3">
        <v>0.2</v>
      </c>
      <c r="X453" s="3" t="s">
        <v>4</v>
      </c>
      <c r="Y453" s="14">
        <v>2</v>
      </c>
      <c r="Z453" s="14">
        <v>1</v>
      </c>
      <c r="AA453" s="14">
        <v>0</v>
      </c>
      <c r="AB453" s="14">
        <f t="shared" si="132"/>
        <v>0</v>
      </c>
      <c r="AC453" s="3" t="s">
        <v>296</v>
      </c>
      <c r="AD453" s="9">
        <v>1</v>
      </c>
      <c r="AE453" t="str">
        <f t="shared" si="137"/>
        <v>.</v>
      </c>
      <c r="AF453" t="str">
        <f t="shared" si="138"/>
        <v>.</v>
      </c>
      <c r="AG453" t="str">
        <f t="shared" si="144"/>
        <v>.</v>
      </c>
      <c r="AH453" t="str">
        <f t="shared" si="139"/>
        <v>.</v>
      </c>
      <c r="AI453">
        <f t="shared" si="140"/>
        <v>70.710678118654755</v>
      </c>
      <c r="AJ453">
        <f t="shared" si="141"/>
        <v>-70.710678118654741</v>
      </c>
      <c r="AK453" t="str">
        <f t="shared" si="142"/>
        <v>.</v>
      </c>
      <c r="AL453" s="3">
        <v>100</v>
      </c>
      <c r="AM453" s="14">
        <f t="shared" si="143"/>
        <v>30.48</v>
      </c>
      <c r="AN453" s="3">
        <v>2.3561944901923448</v>
      </c>
    </row>
    <row r="454" spans="1:40" ht="13.5" thickBot="1" x14ac:dyDescent="0.25">
      <c r="A454" s="5">
        <v>42571</v>
      </c>
      <c r="B454" s="3">
        <v>43</v>
      </c>
      <c r="C454" s="7" t="s">
        <v>359</v>
      </c>
      <c r="D454" s="6">
        <v>0.375</v>
      </c>
      <c r="E454" s="13">
        <v>9</v>
      </c>
      <c r="F454" s="13">
        <f t="shared" si="133"/>
        <v>62.000000000000021</v>
      </c>
      <c r="G454" s="3">
        <v>25.9</v>
      </c>
      <c r="H454" s="3" t="s">
        <v>365</v>
      </c>
      <c r="I454" s="3">
        <v>27.6</v>
      </c>
      <c r="J454" t="str">
        <f t="shared" si="134"/>
        <v>.</v>
      </c>
      <c r="K454" t="str">
        <f t="shared" si="135"/>
        <v>.</v>
      </c>
      <c r="L454" t="str">
        <f t="shared" si="145"/>
        <v>.</v>
      </c>
      <c r="M454" s="3">
        <v>135</v>
      </c>
      <c r="N454" t="str">
        <f>IF(B454=B453, N453, IF(M454=".",".",IF(M454&lt;22.5,"N",IF(M454&lt;67.5,"NE",IF(M454&lt;112.5,"E",IF(M454&lt;157.5,"SE",IF(M454&lt;202.5,"S",IF(M454&lt;247.5,"SW",IF(M454&lt;292.5,"W",IF(M454&lt;337.5,"NW","N"))))))))))</f>
        <v>NW</v>
      </c>
      <c r="O454" t="str">
        <f t="shared" si="136"/>
        <v>.</v>
      </c>
      <c r="P454" t="str">
        <f t="shared" si="131"/>
        <v>.</v>
      </c>
      <c r="Q454" s="8">
        <f t="shared" ref="Q454:Q512" si="147">IF(AN454=".",".",IF(B454=B453,SQRT((AI454-AI453)^2+(AJ454-AJ453)^2),0))</f>
        <v>0</v>
      </c>
      <c r="R454" s="8">
        <f t="shared" ref="R454:R512" si="148">IF(AN454=".",".",IF(B454=B453,Q454+R453,0))</f>
        <v>0</v>
      </c>
      <c r="S454" s="8">
        <v>1</v>
      </c>
      <c r="T454" s="8" t="s">
        <v>4</v>
      </c>
      <c r="U454" s="8" t="str">
        <f t="shared" si="146"/>
        <v>.</v>
      </c>
      <c r="V454" s="3"/>
      <c r="W454" s="3">
        <v>0</v>
      </c>
      <c r="X454" s="3" t="s">
        <v>132</v>
      </c>
      <c r="Y454" s="14">
        <v>2</v>
      </c>
      <c r="Z454" s="14">
        <v>1</v>
      </c>
      <c r="AA454" s="14">
        <v>0</v>
      </c>
      <c r="AB454" s="14">
        <f t="shared" si="132"/>
        <v>0</v>
      </c>
      <c r="AC454" s="3" t="s">
        <v>296</v>
      </c>
      <c r="AD454" s="9">
        <v>1</v>
      </c>
      <c r="AE454">
        <f t="shared" si="137"/>
        <v>0</v>
      </c>
      <c r="AF454">
        <f t="shared" si="138"/>
        <v>0</v>
      </c>
      <c r="AG454">
        <f t="shared" si="144"/>
        <v>1</v>
      </c>
      <c r="AH454">
        <f t="shared" si="139"/>
        <v>0</v>
      </c>
      <c r="AI454">
        <f t="shared" si="140"/>
        <v>70.710678118654755</v>
      </c>
      <c r="AJ454">
        <f t="shared" si="141"/>
        <v>-70.710678118654741</v>
      </c>
      <c r="AK454">
        <f t="shared" si="142"/>
        <v>0</v>
      </c>
      <c r="AL454" s="3">
        <v>100</v>
      </c>
      <c r="AM454" s="14">
        <f t="shared" si="143"/>
        <v>30.48</v>
      </c>
      <c r="AN454" s="3">
        <v>2.3561944901923448</v>
      </c>
    </row>
    <row r="455" spans="1:40" ht="13.5" thickBot="1" x14ac:dyDescent="0.25">
      <c r="A455" s="5">
        <v>42571</v>
      </c>
      <c r="B455" s="3">
        <v>43</v>
      </c>
      <c r="C455" s="7" t="s">
        <v>359</v>
      </c>
      <c r="D455" s="6">
        <v>0.41944444444444445</v>
      </c>
      <c r="E455" s="13">
        <v>10</v>
      </c>
      <c r="F455" s="13">
        <f t="shared" si="133"/>
        <v>126.00000000000003</v>
      </c>
      <c r="G455" s="3">
        <v>34</v>
      </c>
      <c r="H455" s="3" t="s">
        <v>365</v>
      </c>
      <c r="I455" s="3">
        <v>30.1</v>
      </c>
      <c r="J455">
        <f t="shared" si="134"/>
        <v>0.78539816339744817</v>
      </c>
      <c r="K455">
        <f t="shared" si="135"/>
        <v>315</v>
      </c>
      <c r="L455">
        <f>K455-MOD(M454+180,360)</f>
        <v>0</v>
      </c>
      <c r="M455" s="3">
        <v>135</v>
      </c>
      <c r="N455" t="str">
        <f>IF(B455=B455, N454, IF(M455=".",".",IF(M455&lt;22.5,"N",IF(M455&lt;67.5,"NE",IF(M455&lt;112.5,"E",IF(M455&lt;157.5,"SE",IF(M455&lt;202.5,"S",IF(M455&lt;247.5,"SW",IF(M455&lt;292.5,"W",IF(M455&lt;337.5,"NW","N"))))))))))</f>
        <v>NW</v>
      </c>
      <c r="O455" t="str">
        <f t="shared" si="136"/>
        <v>NW</v>
      </c>
      <c r="P455">
        <f t="shared" ref="P455:P518" si="149">IF(O455=".",".",IF(O455="N", 1, IF( O455 ="NE", 2, IF(O455="E",3,IF(O455="SE",4,IF(O455="S",5,IF(O455="SW",6,IF(O455="W",7,8))))))))</f>
        <v>8</v>
      </c>
      <c r="Q455" s="8">
        <f t="shared" si="147"/>
        <v>1.999999999999996</v>
      </c>
      <c r="R455" s="8">
        <f t="shared" si="148"/>
        <v>1.999999999999996</v>
      </c>
      <c r="S455" s="8">
        <v>1</v>
      </c>
      <c r="T455" s="8" t="s">
        <v>4</v>
      </c>
      <c r="U455" s="8" t="str">
        <f t="shared" si="146"/>
        <v>.</v>
      </c>
      <c r="V455" s="3" t="s">
        <v>27</v>
      </c>
      <c r="W455" s="3">
        <v>1.3</v>
      </c>
      <c r="X455" s="3" t="s">
        <v>4</v>
      </c>
      <c r="Y455" s="14">
        <v>2</v>
      </c>
      <c r="Z455" s="14">
        <v>1</v>
      </c>
      <c r="AA455" s="14">
        <v>0</v>
      </c>
      <c r="AB455" s="14">
        <f t="shared" si="132"/>
        <v>0</v>
      </c>
      <c r="AC455" s="3" t="s">
        <v>296</v>
      </c>
      <c r="AD455" s="9">
        <v>1</v>
      </c>
      <c r="AE455">
        <f t="shared" si="137"/>
        <v>1.4142135623730923</v>
      </c>
      <c r="AF455">
        <f t="shared" si="138"/>
        <v>1.4142135623730923</v>
      </c>
      <c r="AG455">
        <f t="shared" si="144"/>
        <v>1</v>
      </c>
      <c r="AH455">
        <f t="shared" si="139"/>
        <v>1.999999999999996</v>
      </c>
      <c r="AI455">
        <f t="shared" si="140"/>
        <v>69.296464556281663</v>
      </c>
      <c r="AJ455">
        <f t="shared" si="141"/>
        <v>-69.296464556281649</v>
      </c>
      <c r="AK455">
        <f t="shared" si="142"/>
        <v>-1.4142135623730923</v>
      </c>
      <c r="AL455" s="3">
        <v>98</v>
      </c>
      <c r="AM455" s="14">
        <f t="shared" si="143"/>
        <v>29.8704</v>
      </c>
      <c r="AN455" s="3">
        <v>2.3561944901923448</v>
      </c>
    </row>
    <row r="456" spans="1:40" ht="13.5" thickBot="1" x14ac:dyDescent="0.25">
      <c r="A456" s="5">
        <v>42571</v>
      </c>
      <c r="B456" s="3">
        <v>43</v>
      </c>
      <c r="C456" s="7" t="s">
        <v>359</v>
      </c>
      <c r="D456" s="6">
        <v>0.46388888888888885</v>
      </c>
      <c r="E456" s="13">
        <v>11</v>
      </c>
      <c r="F456" s="13">
        <f t="shared" si="133"/>
        <v>189.99999999999994</v>
      </c>
      <c r="G456" s="3">
        <v>24.2</v>
      </c>
      <c r="H456" s="3" t="s">
        <v>366</v>
      </c>
      <c r="I456" s="3">
        <v>25.1</v>
      </c>
      <c r="J456">
        <f t="shared" si="134"/>
        <v>2.3561944901923448</v>
      </c>
      <c r="K456">
        <f t="shared" si="135"/>
        <v>135</v>
      </c>
      <c r="L456">
        <f t="shared" si="145"/>
        <v>-180</v>
      </c>
      <c r="M456" s="3">
        <v>135</v>
      </c>
      <c r="N456" t="str">
        <f>IF(B456=B455, N455, IF(M456=".",".",IF(M456&lt;22.5,"N",IF(M456&lt;67.5,"NE",IF(M456&lt;112.5,"E",IF(M456&lt;157.5,"SE",IF(M456&lt;202.5,"S",IF(M456&lt;247.5,"SW",IF(M456&lt;292.5,"W",IF(M456&lt;337.5,"NW","N"))))))))))</f>
        <v>NW</v>
      </c>
      <c r="O456" t="str">
        <f t="shared" si="136"/>
        <v>SE</v>
      </c>
      <c r="P456">
        <f t="shared" si="149"/>
        <v>4</v>
      </c>
      <c r="Q456" s="8">
        <f t="shared" si="147"/>
        <v>0.500000000000004</v>
      </c>
      <c r="R456" s="8">
        <f t="shared" si="148"/>
        <v>2.5</v>
      </c>
      <c r="S456" s="8">
        <v>1</v>
      </c>
      <c r="T456" s="8" t="s">
        <v>4</v>
      </c>
      <c r="U456" s="8" t="str">
        <f t="shared" si="146"/>
        <v>.</v>
      </c>
      <c r="V456" s="3" t="s">
        <v>6</v>
      </c>
      <c r="W456" s="3">
        <v>2.2000000000000002</v>
      </c>
      <c r="X456" s="3" t="s">
        <v>110</v>
      </c>
      <c r="Y456" s="14">
        <v>2</v>
      </c>
      <c r="Z456" s="14">
        <v>1</v>
      </c>
      <c r="AA456" s="14">
        <v>0</v>
      </c>
      <c r="AB456" s="14">
        <f t="shared" si="132"/>
        <v>0</v>
      </c>
      <c r="AC456" s="3" t="s">
        <v>296</v>
      </c>
      <c r="AD456" s="9">
        <v>1</v>
      </c>
      <c r="AE456">
        <f t="shared" si="137"/>
        <v>-0.35355339059327662</v>
      </c>
      <c r="AF456">
        <f t="shared" si="138"/>
        <v>-0.35355339059327662</v>
      </c>
      <c r="AG456">
        <f t="shared" si="144"/>
        <v>1</v>
      </c>
      <c r="AH456">
        <f t="shared" si="139"/>
        <v>0.500000000000004</v>
      </c>
      <c r="AI456">
        <f t="shared" si="140"/>
        <v>69.650017946874939</v>
      </c>
      <c r="AJ456">
        <f t="shared" si="141"/>
        <v>-69.650017946874925</v>
      </c>
      <c r="AK456">
        <f t="shared" si="142"/>
        <v>0.35355339059327662</v>
      </c>
      <c r="AL456" s="3">
        <v>98.5</v>
      </c>
      <c r="AM456" s="14">
        <f t="shared" si="143"/>
        <v>30.0228</v>
      </c>
      <c r="AN456" s="3">
        <v>2.3561944901923448</v>
      </c>
    </row>
    <row r="457" spans="1:40" ht="13.5" thickBot="1" x14ac:dyDescent="0.25">
      <c r="A457" s="5">
        <v>42571</v>
      </c>
      <c r="B457" s="3">
        <v>43</v>
      </c>
      <c r="C457" s="7" t="s">
        <v>359</v>
      </c>
      <c r="D457" s="6">
        <v>0.50069444444444444</v>
      </c>
      <c r="E457" s="13">
        <v>12</v>
      </c>
      <c r="F457" s="13">
        <f t="shared" si="133"/>
        <v>243</v>
      </c>
      <c r="G457" s="3">
        <v>26.1</v>
      </c>
      <c r="H457" s="3" t="s">
        <v>366</v>
      </c>
      <c r="I457" s="3">
        <v>24.8</v>
      </c>
      <c r="J457">
        <f t="shared" si="134"/>
        <v>2.3561944901923448</v>
      </c>
      <c r="K457">
        <f t="shared" si="135"/>
        <v>135</v>
      </c>
      <c r="L457">
        <f t="shared" si="145"/>
        <v>0</v>
      </c>
      <c r="M457" s="3">
        <v>135</v>
      </c>
      <c r="N457" t="str">
        <f>IF(B457=B457, N456, IF(M457=".",".",IF(M457&lt;22.5,"N",IF(M457&lt;67.5,"NE",IF(M457&lt;112.5,"E",IF(M457&lt;157.5,"SE",IF(M457&lt;202.5,"S",IF(M457&lt;247.5,"SW",IF(M457&lt;292.5,"W",IF(M457&lt;337.5,"NW","N"))))))))))</f>
        <v>NW</v>
      </c>
      <c r="O457" t="str">
        <f t="shared" si="136"/>
        <v>SE</v>
      </c>
      <c r="P457">
        <f t="shared" si="149"/>
        <v>4</v>
      </c>
      <c r="Q457" s="8">
        <f t="shared" si="147"/>
        <v>1.499999999999992</v>
      </c>
      <c r="R457" s="8">
        <f t="shared" si="148"/>
        <v>3.999999999999992</v>
      </c>
      <c r="S457" s="8">
        <v>1</v>
      </c>
      <c r="T457" s="8" t="s">
        <v>4</v>
      </c>
      <c r="U457" s="8" t="str">
        <f t="shared" si="146"/>
        <v>.</v>
      </c>
      <c r="V457" s="3" t="s">
        <v>4</v>
      </c>
      <c r="W457" s="3">
        <v>2.1</v>
      </c>
      <c r="X457" s="3" t="s">
        <v>4</v>
      </c>
      <c r="Y457" s="14">
        <v>2</v>
      </c>
      <c r="Z457" s="14">
        <v>1</v>
      </c>
      <c r="AA457" s="14">
        <v>0</v>
      </c>
      <c r="AB457" s="14">
        <f t="shared" si="132"/>
        <v>0</v>
      </c>
      <c r="AC457" s="3" t="s">
        <v>296</v>
      </c>
      <c r="AD457" s="9">
        <v>1</v>
      </c>
      <c r="AE457">
        <f t="shared" si="137"/>
        <v>-1.0606601717798156</v>
      </c>
      <c r="AF457">
        <f t="shared" si="138"/>
        <v>-1.0606601717798156</v>
      </c>
      <c r="AG457">
        <f t="shared" si="144"/>
        <v>1</v>
      </c>
      <c r="AH457">
        <f t="shared" si="139"/>
        <v>1.499999999999992</v>
      </c>
      <c r="AI457">
        <f t="shared" si="140"/>
        <v>70.710678118654755</v>
      </c>
      <c r="AJ457">
        <f t="shared" si="141"/>
        <v>-70.710678118654741</v>
      </c>
      <c r="AK457">
        <f t="shared" si="142"/>
        <v>1.0606601717798156</v>
      </c>
      <c r="AL457" s="3">
        <v>100</v>
      </c>
      <c r="AM457" s="14">
        <f t="shared" si="143"/>
        <v>30.48</v>
      </c>
      <c r="AN457" s="3">
        <v>2.3561944901923448</v>
      </c>
    </row>
    <row r="458" spans="1:40" ht="13.5" thickBot="1" x14ac:dyDescent="0.25">
      <c r="A458" s="5">
        <v>42571</v>
      </c>
      <c r="B458" s="3">
        <v>43</v>
      </c>
      <c r="C458" s="7" t="s">
        <v>359</v>
      </c>
      <c r="D458" s="6">
        <v>0.54375000000000007</v>
      </c>
      <c r="E458" s="13">
        <v>13</v>
      </c>
      <c r="F458" s="13">
        <f t="shared" si="133"/>
        <v>305.00000000000011</v>
      </c>
      <c r="G458" s="3">
        <v>30.6</v>
      </c>
      <c r="H458" s="3" t="s">
        <v>365</v>
      </c>
      <c r="I458" s="3">
        <v>29.2</v>
      </c>
      <c r="J458" t="str">
        <f t="shared" si="134"/>
        <v>.</v>
      </c>
      <c r="K458" t="str">
        <f t="shared" si="135"/>
        <v>.</v>
      </c>
      <c r="L458" t="str">
        <f t="shared" si="145"/>
        <v>.</v>
      </c>
      <c r="M458" s="3">
        <v>135</v>
      </c>
      <c r="N458" t="str">
        <f>IF(B458=B457, N457, IF(M458=".",".",IF(M458&lt;22.5,"N",IF(M458&lt;67.5,"NE",IF(M458&lt;112.5,"E",IF(M458&lt;157.5,"SE",IF(M458&lt;202.5,"S",IF(M458&lt;247.5,"SW",IF(M458&lt;292.5,"W",IF(M458&lt;337.5,"NW","N"))))))))))</f>
        <v>NW</v>
      </c>
      <c r="O458" t="str">
        <f t="shared" si="136"/>
        <v>.</v>
      </c>
      <c r="P458" t="str">
        <f t="shared" si="149"/>
        <v>.</v>
      </c>
      <c r="Q458" s="8">
        <f t="shared" si="147"/>
        <v>0</v>
      </c>
      <c r="R458" s="8">
        <f t="shared" si="148"/>
        <v>3.999999999999992</v>
      </c>
      <c r="S458" s="8">
        <v>1</v>
      </c>
      <c r="T458" s="8" t="s">
        <v>4</v>
      </c>
      <c r="U458" s="8" t="str">
        <f t="shared" si="146"/>
        <v>.</v>
      </c>
      <c r="V458" s="3" t="s">
        <v>6</v>
      </c>
      <c r="W458" s="3">
        <v>3.1</v>
      </c>
      <c r="X458" s="3" t="s">
        <v>4</v>
      </c>
      <c r="Y458" s="14">
        <v>0</v>
      </c>
      <c r="Z458" s="14">
        <v>0</v>
      </c>
      <c r="AA458" s="14">
        <v>1</v>
      </c>
      <c r="AB458" s="14">
        <f t="shared" ref="AB458:AB521" si="150">IF(AA458=0,0,IF(AA458=".",".",IF(AA458=AA457,".",1)))</f>
        <v>1</v>
      </c>
      <c r="AC458" s="3" t="s">
        <v>296</v>
      </c>
      <c r="AD458" s="9">
        <v>1</v>
      </c>
      <c r="AE458">
        <f t="shared" si="137"/>
        <v>0</v>
      </c>
      <c r="AF458">
        <f t="shared" si="138"/>
        <v>0</v>
      </c>
      <c r="AG458">
        <f t="shared" si="144"/>
        <v>1</v>
      </c>
      <c r="AH458">
        <f t="shared" si="139"/>
        <v>0</v>
      </c>
      <c r="AI458">
        <f t="shared" si="140"/>
        <v>70.710678118654755</v>
      </c>
      <c r="AJ458">
        <f t="shared" si="141"/>
        <v>-70.710678118654741</v>
      </c>
      <c r="AK458">
        <f t="shared" si="142"/>
        <v>0</v>
      </c>
      <c r="AL458" s="3">
        <v>100</v>
      </c>
      <c r="AM458" s="14">
        <f t="shared" si="143"/>
        <v>30.48</v>
      </c>
      <c r="AN458" s="3">
        <v>2.3561944901923448</v>
      </c>
    </row>
    <row r="459" spans="1:40" ht="13.5" thickBot="1" x14ac:dyDescent="0.25">
      <c r="A459" s="5">
        <v>42571</v>
      </c>
      <c r="B459" s="3">
        <v>43</v>
      </c>
      <c r="C459" s="7" t="s">
        <v>359</v>
      </c>
      <c r="D459" s="6">
        <v>0.58888888888888891</v>
      </c>
      <c r="E459" s="13">
        <v>14</v>
      </c>
      <c r="F459" s="13">
        <f t="shared" si="133"/>
        <v>370.00000000000006</v>
      </c>
      <c r="G459" s="3">
        <v>44.7</v>
      </c>
      <c r="H459" s="3" t="s">
        <v>365</v>
      </c>
      <c r="I459" s="3">
        <v>29.7</v>
      </c>
      <c r="J459" t="str">
        <f t="shared" si="134"/>
        <v>.</v>
      </c>
      <c r="K459" t="str">
        <f t="shared" si="135"/>
        <v>.</v>
      </c>
      <c r="L459" t="str">
        <f t="shared" si="145"/>
        <v>.</v>
      </c>
      <c r="M459" s="3">
        <v>135</v>
      </c>
      <c r="N459" t="str">
        <f>IF(B459=B459, N458, IF(M459=".",".",IF(M459&lt;22.5,"N",IF(M459&lt;67.5,"NE",IF(M459&lt;112.5,"E",IF(M459&lt;157.5,"SE",IF(M459&lt;202.5,"S",IF(M459&lt;247.5,"SW",IF(M459&lt;292.5,"W",IF(M459&lt;337.5,"NW","N"))))))))))</f>
        <v>NW</v>
      </c>
      <c r="O459" t="str">
        <f t="shared" si="136"/>
        <v>.</v>
      </c>
      <c r="P459" t="str">
        <f t="shared" si="149"/>
        <v>.</v>
      </c>
      <c r="Q459" s="8">
        <f t="shared" si="147"/>
        <v>0</v>
      </c>
      <c r="R459" s="8">
        <f t="shared" si="148"/>
        <v>3.999999999999992</v>
      </c>
      <c r="S459" s="8">
        <v>1</v>
      </c>
      <c r="T459" s="8">
        <f>SQRT((AJ459-AJ453)^2+(AI459-AI453)^2)</f>
        <v>0</v>
      </c>
      <c r="U459" s="8">
        <f t="shared" si="146"/>
        <v>0</v>
      </c>
      <c r="V459" s="3" t="s">
        <v>6</v>
      </c>
      <c r="W459" s="3">
        <v>2.9</v>
      </c>
      <c r="X459" s="3" t="s">
        <v>4</v>
      </c>
      <c r="Y459" s="14">
        <v>0</v>
      </c>
      <c r="Z459" s="14">
        <v>0</v>
      </c>
      <c r="AA459" s="14">
        <v>1</v>
      </c>
      <c r="AB459" s="14" t="str">
        <f t="shared" si="150"/>
        <v>.</v>
      </c>
      <c r="AC459" s="3" t="s">
        <v>296</v>
      </c>
      <c r="AD459" s="9">
        <v>1</v>
      </c>
      <c r="AE459">
        <f t="shared" si="137"/>
        <v>0</v>
      </c>
      <c r="AF459">
        <f t="shared" si="138"/>
        <v>0</v>
      </c>
      <c r="AG459">
        <f t="shared" si="144"/>
        <v>1</v>
      </c>
      <c r="AH459">
        <f t="shared" si="139"/>
        <v>0</v>
      </c>
      <c r="AI459">
        <f t="shared" si="140"/>
        <v>70.710678118654755</v>
      </c>
      <c r="AJ459">
        <f t="shared" si="141"/>
        <v>-70.710678118654741</v>
      </c>
      <c r="AK459">
        <f t="shared" si="142"/>
        <v>0</v>
      </c>
      <c r="AL459" s="3">
        <v>100</v>
      </c>
      <c r="AM459" s="14">
        <f t="shared" si="143"/>
        <v>30.48</v>
      </c>
      <c r="AN459" s="3">
        <v>2.3561944901923448</v>
      </c>
    </row>
    <row r="460" spans="1:40" ht="13.5" thickBot="1" x14ac:dyDescent="0.25">
      <c r="A460" s="5">
        <v>42571</v>
      </c>
      <c r="B460" s="3">
        <v>43</v>
      </c>
      <c r="C460" s="7" t="s">
        <v>359</v>
      </c>
      <c r="D460" s="6">
        <v>0.62708333333333333</v>
      </c>
      <c r="E460" s="13">
        <v>15</v>
      </c>
      <c r="F460" s="13">
        <f t="shared" si="133"/>
        <v>425</v>
      </c>
      <c r="G460" s="3">
        <v>42.6</v>
      </c>
      <c r="H460" s="3" t="s">
        <v>365</v>
      </c>
      <c r="I460" s="3">
        <v>34.1</v>
      </c>
      <c r="J460" t="str">
        <f t="shared" si="134"/>
        <v>.</v>
      </c>
      <c r="K460" t="str">
        <f t="shared" si="135"/>
        <v>.</v>
      </c>
      <c r="L460" t="str">
        <f t="shared" si="145"/>
        <v>.</v>
      </c>
      <c r="M460" s="3" t="s">
        <v>4</v>
      </c>
      <c r="N460" t="str">
        <f>IF(B460=B459, N459, IF(M460=".",".",IF(M460&lt;22.5,"N",IF(M460&lt;67.5,"NE",IF(M460&lt;112.5,"E",IF(M460&lt;157.5,"SE",IF(M460&lt;202.5,"S",IF(M460&lt;247.5,"SW",IF(M460&lt;292.5,"W",IF(M460&lt;337.5,"NW","N"))))))))))</f>
        <v>NW</v>
      </c>
      <c r="O460" t="str">
        <f t="shared" si="136"/>
        <v>.</v>
      </c>
      <c r="P460" t="str">
        <f t="shared" si="149"/>
        <v>.</v>
      </c>
      <c r="Q460" s="8" t="str">
        <f t="shared" si="147"/>
        <v>.</v>
      </c>
      <c r="R460" s="8" t="str">
        <f t="shared" si="148"/>
        <v>.</v>
      </c>
      <c r="S460" s="8" t="s">
        <v>4</v>
      </c>
      <c r="T460" s="8" t="s">
        <v>4</v>
      </c>
      <c r="U460" s="8" t="str">
        <f t="shared" si="146"/>
        <v>.</v>
      </c>
      <c r="V460" s="3" t="s">
        <v>4</v>
      </c>
      <c r="W460" s="3">
        <v>1.6</v>
      </c>
      <c r="X460" s="3" t="s">
        <v>147</v>
      </c>
      <c r="Y460" s="14">
        <v>0</v>
      </c>
      <c r="Z460" s="14">
        <v>0</v>
      </c>
      <c r="AA460" s="14">
        <v>1</v>
      </c>
      <c r="AB460" s="14" t="str">
        <f t="shared" si="150"/>
        <v>.</v>
      </c>
      <c r="AC460" s="3" t="s">
        <v>296</v>
      </c>
      <c r="AD460" s="9">
        <v>1</v>
      </c>
      <c r="AE460" t="str">
        <f t="shared" si="137"/>
        <v>.</v>
      </c>
      <c r="AF460" t="str">
        <f t="shared" si="138"/>
        <v>.</v>
      </c>
      <c r="AG460" t="str">
        <f t="shared" si="144"/>
        <v>.</v>
      </c>
      <c r="AH460" t="str">
        <f t="shared" si="139"/>
        <v>.</v>
      </c>
      <c r="AI460" t="str">
        <f t="shared" si="140"/>
        <v>.</v>
      </c>
      <c r="AJ460" t="str">
        <f t="shared" si="141"/>
        <v>.</v>
      </c>
      <c r="AK460" t="str">
        <f t="shared" si="142"/>
        <v>.</v>
      </c>
      <c r="AL460" s="3" t="s">
        <v>4</v>
      </c>
      <c r="AM460" s="14" t="str">
        <f t="shared" si="143"/>
        <v>.</v>
      </c>
      <c r="AN460" s="3" t="s">
        <v>4</v>
      </c>
    </row>
    <row r="461" spans="1:40" ht="13.5" thickBot="1" x14ac:dyDescent="0.25">
      <c r="A461" s="5">
        <v>42571</v>
      </c>
      <c r="B461" s="3">
        <v>43</v>
      </c>
      <c r="C461" s="7" t="s">
        <v>359</v>
      </c>
      <c r="D461" s="6">
        <v>0.66666666666666663</v>
      </c>
      <c r="E461" s="13">
        <v>16</v>
      </c>
      <c r="F461" s="13">
        <f t="shared" si="133"/>
        <v>481.99999999999994</v>
      </c>
      <c r="G461" s="3">
        <v>49.1</v>
      </c>
      <c r="H461" s="3" t="s">
        <v>365</v>
      </c>
      <c r="I461" s="3">
        <v>33.799999999999997</v>
      </c>
      <c r="J461" t="str">
        <f t="shared" si="134"/>
        <v>.</v>
      </c>
      <c r="K461" t="str">
        <f t="shared" si="135"/>
        <v>.</v>
      </c>
      <c r="L461" t="str">
        <f t="shared" si="145"/>
        <v>.</v>
      </c>
      <c r="M461" s="3" t="s">
        <v>4</v>
      </c>
      <c r="N461" t="str">
        <f>IF(B461=B461, N460, IF(M461=".",".",IF(M461&lt;22.5,"N",IF(M461&lt;67.5,"NE",IF(M461&lt;112.5,"E",IF(M461&lt;157.5,"SE",IF(M461&lt;202.5,"S",IF(M461&lt;247.5,"SW",IF(M461&lt;292.5,"W",IF(M461&lt;337.5,"NW","N"))))))))))</f>
        <v>NW</v>
      </c>
      <c r="O461" t="str">
        <f t="shared" si="136"/>
        <v>.</v>
      </c>
      <c r="P461" t="str">
        <f t="shared" si="149"/>
        <v>.</v>
      </c>
      <c r="Q461" s="8" t="str">
        <f t="shared" si="147"/>
        <v>.</v>
      </c>
      <c r="R461" s="8" t="str">
        <f t="shared" si="148"/>
        <v>.</v>
      </c>
      <c r="S461" s="8" t="s">
        <v>4</v>
      </c>
      <c r="T461" s="8" t="s">
        <v>4</v>
      </c>
      <c r="U461" s="8" t="str">
        <f t="shared" si="146"/>
        <v>.</v>
      </c>
      <c r="V461" s="3" t="s">
        <v>4</v>
      </c>
      <c r="W461" s="3">
        <v>2.5</v>
      </c>
      <c r="X461" s="3" t="s">
        <v>147</v>
      </c>
      <c r="Y461" s="14">
        <v>0</v>
      </c>
      <c r="Z461" s="14">
        <v>0</v>
      </c>
      <c r="AA461" s="14">
        <v>1</v>
      </c>
      <c r="AB461" s="14" t="str">
        <f t="shared" si="150"/>
        <v>.</v>
      </c>
      <c r="AC461" s="3" t="s">
        <v>296</v>
      </c>
      <c r="AD461" s="9">
        <v>1</v>
      </c>
      <c r="AE461" t="str">
        <f t="shared" si="137"/>
        <v>.</v>
      </c>
      <c r="AF461" t="str">
        <f t="shared" si="138"/>
        <v>.</v>
      </c>
      <c r="AG461" t="str">
        <f t="shared" si="144"/>
        <v>.</v>
      </c>
      <c r="AH461" t="str">
        <f t="shared" si="139"/>
        <v>.</v>
      </c>
      <c r="AI461" t="str">
        <f t="shared" si="140"/>
        <v>.</v>
      </c>
      <c r="AJ461" t="str">
        <f t="shared" si="141"/>
        <v>.</v>
      </c>
      <c r="AK461" t="str">
        <f t="shared" si="142"/>
        <v>.</v>
      </c>
      <c r="AL461" s="3" t="s">
        <v>4</v>
      </c>
      <c r="AM461" s="14" t="str">
        <f t="shared" si="143"/>
        <v>.</v>
      </c>
      <c r="AN461" s="3" t="s">
        <v>4</v>
      </c>
    </row>
    <row r="462" spans="1:40" ht="13.5" thickBot="1" x14ac:dyDescent="0.25">
      <c r="A462" s="5">
        <v>42571</v>
      </c>
      <c r="B462" s="3">
        <v>43</v>
      </c>
      <c r="C462" s="7" t="s">
        <v>359</v>
      </c>
      <c r="D462" s="6">
        <v>0.70833333333333337</v>
      </c>
      <c r="E462" s="13">
        <v>17</v>
      </c>
      <c r="F462" s="13">
        <f t="shared" si="133"/>
        <v>542</v>
      </c>
      <c r="G462" s="3">
        <v>33.6</v>
      </c>
      <c r="H462" s="3" t="s">
        <v>365</v>
      </c>
      <c r="I462" s="3">
        <v>30.5</v>
      </c>
      <c r="J462" t="str">
        <f t="shared" si="134"/>
        <v>.</v>
      </c>
      <c r="K462" t="str">
        <f t="shared" si="135"/>
        <v>.</v>
      </c>
      <c r="L462" t="str">
        <f t="shared" si="145"/>
        <v>.</v>
      </c>
      <c r="M462" s="3" t="s">
        <v>4</v>
      </c>
      <c r="N462" t="str">
        <f>IF(B462=B461, N461, IF(M462=".",".",IF(M462&lt;22.5,"N",IF(M462&lt;67.5,"NE",IF(M462&lt;112.5,"E",IF(M462&lt;157.5,"SE",IF(M462&lt;202.5,"S",IF(M462&lt;247.5,"SW",IF(M462&lt;292.5,"W",IF(M462&lt;337.5,"NW","N"))))))))))</f>
        <v>NW</v>
      </c>
      <c r="O462" t="str">
        <f t="shared" si="136"/>
        <v>.</v>
      </c>
      <c r="P462" t="str">
        <f t="shared" si="149"/>
        <v>.</v>
      </c>
      <c r="Q462" s="8" t="str">
        <f t="shared" si="147"/>
        <v>.</v>
      </c>
      <c r="R462" s="8" t="str">
        <f t="shared" si="148"/>
        <v>.</v>
      </c>
      <c r="S462" s="8" t="s">
        <v>4</v>
      </c>
      <c r="T462" s="8" t="s">
        <v>4</v>
      </c>
      <c r="U462" s="8" t="str">
        <f t="shared" si="146"/>
        <v>.</v>
      </c>
      <c r="V462" s="3" t="s">
        <v>4</v>
      </c>
      <c r="W462" s="3">
        <v>3</v>
      </c>
      <c r="X462" s="3" t="s">
        <v>147</v>
      </c>
      <c r="Y462" s="14">
        <v>0</v>
      </c>
      <c r="Z462" s="14">
        <v>0</v>
      </c>
      <c r="AA462" s="14">
        <v>1</v>
      </c>
      <c r="AB462" s="14" t="str">
        <f t="shared" si="150"/>
        <v>.</v>
      </c>
      <c r="AC462" s="3" t="s">
        <v>296</v>
      </c>
      <c r="AD462" s="9">
        <v>1</v>
      </c>
      <c r="AE462" t="str">
        <f t="shared" si="137"/>
        <v>.</v>
      </c>
      <c r="AF462" t="str">
        <f t="shared" si="138"/>
        <v>.</v>
      </c>
      <c r="AG462" t="str">
        <f t="shared" si="144"/>
        <v>.</v>
      </c>
      <c r="AH462" t="str">
        <f t="shared" si="139"/>
        <v>.</v>
      </c>
      <c r="AI462" t="str">
        <f t="shared" si="140"/>
        <v>.</v>
      </c>
      <c r="AJ462" t="str">
        <f t="shared" si="141"/>
        <v>.</v>
      </c>
      <c r="AK462" t="str">
        <f t="shared" si="142"/>
        <v>.</v>
      </c>
      <c r="AL462" s="3" t="s">
        <v>4</v>
      </c>
      <c r="AM462" s="14" t="str">
        <f t="shared" si="143"/>
        <v>.</v>
      </c>
      <c r="AN462" s="3" t="s">
        <v>4</v>
      </c>
    </row>
    <row r="463" spans="1:40" ht="13.5" thickBot="1" x14ac:dyDescent="0.25">
      <c r="A463" s="5">
        <v>42571</v>
      </c>
      <c r="B463" s="3">
        <v>43</v>
      </c>
      <c r="C463" s="7" t="s">
        <v>359</v>
      </c>
      <c r="D463" s="6">
        <v>0.74930555555555556</v>
      </c>
      <c r="E463" s="13">
        <v>18</v>
      </c>
      <c r="F463" s="13">
        <f t="shared" si="133"/>
        <v>601</v>
      </c>
      <c r="G463" s="3">
        <v>28.7</v>
      </c>
      <c r="H463" s="3" t="s">
        <v>365</v>
      </c>
      <c r="I463" s="3">
        <v>27.7</v>
      </c>
      <c r="J463" t="str">
        <f t="shared" si="134"/>
        <v>.</v>
      </c>
      <c r="K463" t="str">
        <f t="shared" si="135"/>
        <v>.</v>
      </c>
      <c r="L463" t="str">
        <f t="shared" si="145"/>
        <v>.</v>
      </c>
      <c r="M463" s="3" t="s">
        <v>4</v>
      </c>
      <c r="N463" t="str">
        <f>IF(B463=B463, N462, IF(M463=".",".",IF(M463&lt;22.5,"N",IF(M463&lt;67.5,"NE",IF(M463&lt;112.5,"E",IF(M463&lt;157.5,"SE",IF(M463&lt;202.5,"S",IF(M463&lt;247.5,"SW",IF(M463&lt;292.5,"W",IF(M463&lt;337.5,"NW","N"))))))))))</f>
        <v>NW</v>
      </c>
      <c r="O463" t="str">
        <f t="shared" si="136"/>
        <v>.</v>
      </c>
      <c r="P463" t="str">
        <f t="shared" si="149"/>
        <v>.</v>
      </c>
      <c r="Q463" s="8" t="str">
        <f t="shared" si="147"/>
        <v>.</v>
      </c>
      <c r="R463" s="8" t="str">
        <f t="shared" si="148"/>
        <v>.</v>
      </c>
      <c r="S463" s="8" t="s">
        <v>4</v>
      </c>
      <c r="T463" s="8" t="s">
        <v>4</v>
      </c>
      <c r="U463" s="8" t="str">
        <f t="shared" si="146"/>
        <v>.</v>
      </c>
      <c r="V463" s="3" t="s">
        <v>4</v>
      </c>
      <c r="W463" s="3">
        <v>1.3</v>
      </c>
      <c r="X463" s="3" t="s">
        <v>147</v>
      </c>
      <c r="Y463" s="14">
        <v>0</v>
      </c>
      <c r="Z463" s="14">
        <v>0</v>
      </c>
      <c r="AA463" s="14">
        <v>1</v>
      </c>
      <c r="AB463" s="14" t="str">
        <f t="shared" si="150"/>
        <v>.</v>
      </c>
      <c r="AC463" s="3" t="s">
        <v>296</v>
      </c>
      <c r="AD463" s="9">
        <v>1</v>
      </c>
      <c r="AE463" t="str">
        <f t="shared" si="137"/>
        <v>.</v>
      </c>
      <c r="AF463" t="str">
        <f t="shared" si="138"/>
        <v>.</v>
      </c>
      <c r="AG463" t="str">
        <f t="shared" si="144"/>
        <v>.</v>
      </c>
      <c r="AH463" t="str">
        <f t="shared" si="139"/>
        <v>.</v>
      </c>
      <c r="AI463" t="str">
        <f t="shared" si="140"/>
        <v>.</v>
      </c>
      <c r="AJ463" t="str">
        <f t="shared" si="141"/>
        <v>.</v>
      </c>
      <c r="AK463" t="str">
        <f t="shared" si="142"/>
        <v>.</v>
      </c>
      <c r="AL463" s="3" t="s">
        <v>4</v>
      </c>
      <c r="AM463" s="14" t="str">
        <f t="shared" si="143"/>
        <v>.</v>
      </c>
      <c r="AN463" s="3" t="s">
        <v>4</v>
      </c>
    </row>
    <row r="464" spans="1:40" ht="13.5" thickBot="1" x14ac:dyDescent="0.25">
      <c r="A464" s="5">
        <v>42571</v>
      </c>
      <c r="B464" s="3">
        <v>44</v>
      </c>
      <c r="C464" s="7" t="s">
        <v>358</v>
      </c>
      <c r="D464" s="6">
        <v>0.3354166666666667</v>
      </c>
      <c r="E464" s="13">
        <v>8</v>
      </c>
      <c r="F464" s="13">
        <f t="shared" si="133"/>
        <v>0</v>
      </c>
      <c r="G464" s="3">
        <v>26.5</v>
      </c>
      <c r="H464" s="3" t="s">
        <v>366</v>
      </c>
      <c r="I464" s="3">
        <v>23.7</v>
      </c>
      <c r="J464" t="str">
        <f t="shared" si="134"/>
        <v>.</v>
      </c>
      <c r="K464" t="str">
        <f t="shared" si="135"/>
        <v>.</v>
      </c>
      <c r="L464" t="str">
        <f t="shared" si="145"/>
        <v>.</v>
      </c>
      <c r="M464" s="3">
        <v>51</v>
      </c>
      <c r="N464" t="str">
        <f>IF(B464=B463, N463, IF(M464=".",".",IF(M464&lt;22.5,"N",IF(M464&lt;67.5,"NE",IF(M464&lt;112.5,"E",IF(M464&lt;157.5,"SE",IF(M464&lt;202.5,"S",IF(M464&lt;247.5,"SW",IF(M464&lt;292.5,"W",IF(M464&lt;337.5,"NW","N"))))))))))</f>
        <v>NE</v>
      </c>
      <c r="O464" t="str">
        <f t="shared" si="136"/>
        <v>.</v>
      </c>
      <c r="P464" t="str">
        <f t="shared" si="149"/>
        <v>.</v>
      </c>
      <c r="Q464" s="8">
        <f t="shared" si="147"/>
        <v>0</v>
      </c>
      <c r="R464" s="8">
        <f t="shared" si="148"/>
        <v>0</v>
      </c>
      <c r="S464" s="8">
        <v>1</v>
      </c>
      <c r="T464" s="8" t="s">
        <v>4</v>
      </c>
      <c r="U464" s="8" t="str">
        <f t="shared" si="146"/>
        <v>.</v>
      </c>
      <c r="V464" s="3" t="s">
        <v>128</v>
      </c>
      <c r="W464" s="3">
        <v>1.9</v>
      </c>
      <c r="X464" s="3" t="s">
        <v>4</v>
      </c>
      <c r="Y464" s="14">
        <v>2</v>
      </c>
      <c r="Z464" s="14">
        <v>1</v>
      </c>
      <c r="AA464" s="14">
        <v>0</v>
      </c>
      <c r="AB464" s="14">
        <f t="shared" si="150"/>
        <v>0</v>
      </c>
      <c r="AC464" s="3" t="s">
        <v>297</v>
      </c>
      <c r="AD464" s="9">
        <v>0</v>
      </c>
      <c r="AE464" t="str">
        <f t="shared" si="137"/>
        <v>.</v>
      </c>
      <c r="AF464" t="str">
        <f t="shared" si="138"/>
        <v>.</v>
      </c>
      <c r="AG464" t="str">
        <f t="shared" si="144"/>
        <v>.</v>
      </c>
      <c r="AH464" t="str">
        <f t="shared" si="139"/>
        <v>.</v>
      </c>
      <c r="AI464">
        <f t="shared" si="140"/>
        <v>79.268888068611034</v>
      </c>
      <c r="AJ464">
        <f t="shared" si="141"/>
        <v>64.190679887083419</v>
      </c>
      <c r="AK464" t="str">
        <f t="shared" si="142"/>
        <v>.</v>
      </c>
      <c r="AL464" s="3">
        <v>102</v>
      </c>
      <c r="AM464" s="14">
        <f t="shared" si="143"/>
        <v>31.089600000000001</v>
      </c>
      <c r="AN464" s="3">
        <v>0.89011791851710809</v>
      </c>
    </row>
    <row r="465" spans="1:40" ht="13.5" thickBot="1" x14ac:dyDescent="0.25">
      <c r="A465" s="5">
        <v>42571</v>
      </c>
      <c r="B465" s="3">
        <v>44</v>
      </c>
      <c r="C465" s="7" t="s">
        <v>358</v>
      </c>
      <c r="D465" s="6">
        <v>0.38055555555555554</v>
      </c>
      <c r="E465" s="13">
        <v>9</v>
      </c>
      <c r="F465" s="13">
        <f t="shared" si="133"/>
        <v>64.999999999999929</v>
      </c>
      <c r="G465" s="3">
        <v>32.4</v>
      </c>
      <c r="H465" s="3" t="s">
        <v>365</v>
      </c>
      <c r="I465" s="3">
        <v>27.8</v>
      </c>
      <c r="J465">
        <f t="shared" si="134"/>
        <v>2.96032710858867</v>
      </c>
      <c r="K465">
        <f t="shared" si="135"/>
        <v>169.61424930029693</v>
      </c>
      <c r="L465">
        <f>K465-MOD(M464+180,360)</f>
        <v>-61.385750699703067</v>
      </c>
      <c r="M465" s="3">
        <v>57</v>
      </c>
      <c r="N465" t="str">
        <f>IF(B465=B465, N464, IF(M465=".",".",IF(M465&lt;22.5,"N",IF(M465&lt;67.5,"NE",IF(M465&lt;112.5,"E",IF(M465&lt;157.5,"SE",IF(M465&lt;202.5,"S",IF(M465&lt;247.5,"SW",IF(M465&lt;292.5,"W",IF(M465&lt;337.5,"NW","N"))))))))))</f>
        <v>NE</v>
      </c>
      <c r="O465" t="str">
        <f t="shared" si="136"/>
        <v>S</v>
      </c>
      <c r="P465">
        <f t="shared" si="149"/>
        <v>5</v>
      </c>
      <c r="Q465" s="8">
        <f t="shared" si="147"/>
        <v>11.549923569124049</v>
      </c>
      <c r="R465" s="8">
        <f t="shared" si="148"/>
        <v>11.549923569124049</v>
      </c>
      <c r="S465" s="8">
        <v>1</v>
      </c>
      <c r="T465" s="8" t="s">
        <v>4</v>
      </c>
      <c r="U465" s="8" t="str">
        <f t="shared" si="146"/>
        <v>.</v>
      </c>
      <c r="V465" s="3" t="s">
        <v>6</v>
      </c>
      <c r="W465" s="3">
        <v>1.4</v>
      </c>
      <c r="X465" s="3" t="s">
        <v>4</v>
      </c>
      <c r="Y465" s="14">
        <v>2</v>
      </c>
      <c r="Z465" s="14">
        <v>1</v>
      </c>
      <c r="AA465" s="14">
        <v>0</v>
      </c>
      <c r="AB465" s="14">
        <f t="shared" si="150"/>
        <v>0</v>
      </c>
      <c r="AC465" s="3" t="s">
        <v>297</v>
      </c>
      <c r="AD465" s="9">
        <v>0</v>
      </c>
      <c r="AE465">
        <f t="shared" si="137"/>
        <v>-11.360693490625792</v>
      </c>
      <c r="AF465">
        <f t="shared" si="138"/>
        <v>-11.360693490625792</v>
      </c>
      <c r="AG465">
        <f t="shared" si="144"/>
        <v>1</v>
      </c>
      <c r="AH465">
        <f t="shared" si="139"/>
        <v>11.549923569124049</v>
      </c>
      <c r="AI465">
        <f t="shared" si="140"/>
        <v>81.351045090706137</v>
      </c>
      <c r="AJ465">
        <f t="shared" si="141"/>
        <v>52.829986396457628</v>
      </c>
      <c r="AK465">
        <f t="shared" si="142"/>
        <v>2.0821570220951031</v>
      </c>
      <c r="AL465" s="3">
        <v>97</v>
      </c>
      <c r="AM465" s="14">
        <f t="shared" si="143"/>
        <v>29.5656</v>
      </c>
      <c r="AN465" s="3">
        <v>0.99483767363676789</v>
      </c>
    </row>
    <row r="466" spans="1:40" ht="13.5" thickBot="1" x14ac:dyDescent="0.25">
      <c r="A466" s="5">
        <v>42571</v>
      </c>
      <c r="B466" s="3">
        <v>44</v>
      </c>
      <c r="C466" s="7" t="s">
        <v>358</v>
      </c>
      <c r="D466" s="6">
        <v>0.42291666666666666</v>
      </c>
      <c r="E466" s="13">
        <v>10</v>
      </c>
      <c r="F466" s="13">
        <f t="shared" si="133"/>
        <v>125.99999999999994</v>
      </c>
      <c r="G466" s="3">
        <v>47</v>
      </c>
      <c r="H466" s="3" t="s">
        <v>365</v>
      </c>
      <c r="I466" s="3">
        <v>30.9</v>
      </c>
      <c r="J466" t="str">
        <f t="shared" si="134"/>
        <v>.</v>
      </c>
      <c r="K466" t="str">
        <f t="shared" si="135"/>
        <v>.</v>
      </c>
      <c r="L466" t="str">
        <f t="shared" si="145"/>
        <v>.</v>
      </c>
      <c r="M466" s="3">
        <v>57</v>
      </c>
      <c r="N466" t="str">
        <f>IF(B466=B465, N465, IF(M466=".",".",IF(M466&lt;22.5,"N",IF(M466&lt;67.5,"NE",IF(M466&lt;112.5,"E",IF(M466&lt;157.5,"SE",IF(M466&lt;202.5,"S",IF(M466&lt;247.5,"SW",IF(M466&lt;292.5,"W",IF(M466&lt;337.5,"NW","N"))))))))))</f>
        <v>NE</v>
      </c>
      <c r="O466" t="str">
        <f t="shared" si="136"/>
        <v>.</v>
      </c>
      <c r="P466" t="str">
        <f t="shared" si="149"/>
        <v>.</v>
      </c>
      <c r="Q466" s="8">
        <f t="shared" si="147"/>
        <v>0</v>
      </c>
      <c r="R466" s="8">
        <f t="shared" si="148"/>
        <v>11.549923569124049</v>
      </c>
      <c r="S466" s="8">
        <v>1</v>
      </c>
      <c r="T466" s="8" t="s">
        <v>4</v>
      </c>
      <c r="U466" s="8" t="str">
        <f t="shared" si="146"/>
        <v>.</v>
      </c>
      <c r="V466" s="3" t="s">
        <v>6</v>
      </c>
      <c r="W466" s="3">
        <v>1.5</v>
      </c>
      <c r="X466" s="3" t="s">
        <v>4</v>
      </c>
      <c r="Y466" s="14">
        <v>2</v>
      </c>
      <c r="Z466" s="14">
        <v>1</v>
      </c>
      <c r="AA466" s="14">
        <v>0</v>
      </c>
      <c r="AB466" s="14">
        <f t="shared" si="150"/>
        <v>0</v>
      </c>
      <c r="AC466" s="3" t="s">
        <v>297</v>
      </c>
      <c r="AD466" s="9">
        <v>0</v>
      </c>
      <c r="AE466">
        <f t="shared" si="137"/>
        <v>0</v>
      </c>
      <c r="AF466">
        <f t="shared" si="138"/>
        <v>0</v>
      </c>
      <c r="AG466">
        <f t="shared" si="144"/>
        <v>1</v>
      </c>
      <c r="AH466">
        <f t="shared" si="139"/>
        <v>0</v>
      </c>
      <c r="AI466">
        <f t="shared" si="140"/>
        <v>81.351045090706137</v>
      </c>
      <c r="AJ466">
        <f t="shared" si="141"/>
        <v>52.829986396457628</v>
      </c>
      <c r="AK466">
        <f t="shared" si="142"/>
        <v>0</v>
      </c>
      <c r="AL466" s="3">
        <v>97</v>
      </c>
      <c r="AM466" s="14">
        <f t="shared" si="143"/>
        <v>29.5656</v>
      </c>
      <c r="AN466" s="3">
        <v>0.99483767363676789</v>
      </c>
    </row>
    <row r="467" spans="1:40" ht="13.5" thickBot="1" x14ac:dyDescent="0.25">
      <c r="A467" s="5">
        <v>42571</v>
      </c>
      <c r="B467" s="3">
        <v>44</v>
      </c>
      <c r="C467" s="7" t="s">
        <v>358</v>
      </c>
      <c r="D467" s="6">
        <v>0.46736111111111112</v>
      </c>
      <c r="E467" s="13">
        <v>11</v>
      </c>
      <c r="F467" s="13">
        <f t="shared" si="133"/>
        <v>189.99999999999994</v>
      </c>
      <c r="G467" s="3">
        <v>24.8</v>
      </c>
      <c r="H467" s="3" t="s">
        <v>366</v>
      </c>
      <c r="I467" s="3">
        <v>24.5</v>
      </c>
      <c r="J467" t="str">
        <f t="shared" si="134"/>
        <v>.</v>
      </c>
      <c r="K467" t="str">
        <f t="shared" si="135"/>
        <v>.</v>
      </c>
      <c r="L467" t="str">
        <f t="shared" si="145"/>
        <v>.</v>
      </c>
      <c r="M467" s="3">
        <v>57</v>
      </c>
      <c r="N467" t="str">
        <f>IF(B467=B466, N466, IF(M467=".",".",IF(M467&lt;22.5,"N",IF(M467&lt;67.5,"NE",IF(M467&lt;112.5,"E",IF(M467&lt;157.5,"SE",IF(M467&lt;202.5,"S",IF(M467&lt;247.5,"SW",IF(M467&lt;292.5,"W",IF(M467&lt;337.5,"NW","N"))))))))))</f>
        <v>NE</v>
      </c>
      <c r="O467" t="str">
        <f t="shared" si="136"/>
        <v>.</v>
      </c>
      <c r="P467" t="str">
        <f t="shared" si="149"/>
        <v>.</v>
      </c>
      <c r="Q467" s="8">
        <f t="shared" si="147"/>
        <v>0</v>
      </c>
      <c r="R467" s="8">
        <f t="shared" si="148"/>
        <v>11.549923569124049</v>
      </c>
      <c r="S467" s="8">
        <v>1</v>
      </c>
      <c r="T467" s="8" t="s">
        <v>4</v>
      </c>
      <c r="U467" s="8" t="str">
        <f t="shared" si="146"/>
        <v>.</v>
      </c>
      <c r="V467" s="3" t="s">
        <v>6</v>
      </c>
      <c r="W467" s="3">
        <v>3.9</v>
      </c>
      <c r="X467" s="3" t="s">
        <v>4</v>
      </c>
      <c r="Y467" s="14">
        <v>2</v>
      </c>
      <c r="Z467" s="14">
        <v>1</v>
      </c>
      <c r="AA467" s="14">
        <v>0</v>
      </c>
      <c r="AB467" s="14">
        <f t="shared" si="150"/>
        <v>0</v>
      </c>
      <c r="AC467" s="3" t="s">
        <v>297</v>
      </c>
      <c r="AD467" s="9">
        <v>0</v>
      </c>
      <c r="AE467">
        <f t="shared" si="137"/>
        <v>0</v>
      </c>
      <c r="AF467">
        <f t="shared" si="138"/>
        <v>0</v>
      </c>
      <c r="AG467">
        <f t="shared" si="144"/>
        <v>1</v>
      </c>
      <c r="AH467">
        <f t="shared" si="139"/>
        <v>0</v>
      </c>
      <c r="AI467">
        <f t="shared" si="140"/>
        <v>81.351045090706137</v>
      </c>
      <c r="AJ467">
        <f t="shared" si="141"/>
        <v>52.829986396457628</v>
      </c>
      <c r="AK467">
        <f t="shared" si="142"/>
        <v>0</v>
      </c>
      <c r="AL467" s="3">
        <v>97</v>
      </c>
      <c r="AM467" s="14">
        <f t="shared" si="143"/>
        <v>29.5656</v>
      </c>
      <c r="AN467" s="3">
        <v>0.99483767363676789</v>
      </c>
    </row>
    <row r="468" spans="1:40" ht="13.5" thickBot="1" x14ac:dyDescent="0.25">
      <c r="A468" s="5">
        <v>42571</v>
      </c>
      <c r="B468" s="3">
        <v>44</v>
      </c>
      <c r="C468" s="7" t="s">
        <v>358</v>
      </c>
      <c r="D468" s="6">
        <v>0.50277777777777777</v>
      </c>
      <c r="E468" s="13">
        <v>12</v>
      </c>
      <c r="F468" s="13">
        <f t="shared" si="133"/>
        <v>240.99999999999991</v>
      </c>
      <c r="G468" s="3">
        <v>27.7</v>
      </c>
      <c r="H468" s="3" t="s">
        <v>366</v>
      </c>
      <c r="I468" s="3">
        <v>25</v>
      </c>
      <c r="J468" t="str">
        <f t="shared" si="134"/>
        <v>.</v>
      </c>
      <c r="K468" t="str">
        <f t="shared" si="135"/>
        <v>.</v>
      </c>
      <c r="L468" t="str">
        <f t="shared" si="145"/>
        <v>.</v>
      </c>
      <c r="M468" s="3">
        <v>57</v>
      </c>
      <c r="N468" t="str">
        <f>IF(B468=B468, N467, IF(M468=".",".",IF(M468&lt;22.5,"N",IF(M468&lt;67.5,"NE",IF(M468&lt;112.5,"E",IF(M468&lt;157.5,"SE",IF(M468&lt;202.5,"S",IF(M468&lt;247.5,"SW",IF(M468&lt;292.5,"W",IF(M468&lt;337.5,"NW","N"))))))))))</f>
        <v>NE</v>
      </c>
      <c r="O468" t="str">
        <f t="shared" si="136"/>
        <v>.</v>
      </c>
      <c r="P468" t="str">
        <f t="shared" si="149"/>
        <v>.</v>
      </c>
      <c r="Q468" s="8">
        <f t="shared" si="147"/>
        <v>0</v>
      </c>
      <c r="R468" s="8">
        <f t="shared" si="148"/>
        <v>11.549923569124049</v>
      </c>
      <c r="S468" s="8">
        <v>1</v>
      </c>
      <c r="T468" s="8" t="s">
        <v>4</v>
      </c>
      <c r="U468" s="8" t="str">
        <f t="shared" si="146"/>
        <v>.</v>
      </c>
      <c r="V468" s="3" t="s">
        <v>6</v>
      </c>
      <c r="W468" s="3">
        <v>1.2</v>
      </c>
      <c r="X468" s="3" t="s">
        <v>4</v>
      </c>
      <c r="Y468" s="14">
        <v>2</v>
      </c>
      <c r="Z468" s="14">
        <v>1</v>
      </c>
      <c r="AA468" s="14">
        <v>0</v>
      </c>
      <c r="AB468" s="14">
        <f t="shared" si="150"/>
        <v>0</v>
      </c>
      <c r="AC468" s="3" t="s">
        <v>297</v>
      </c>
      <c r="AD468" s="9">
        <v>0</v>
      </c>
      <c r="AE468">
        <f t="shared" si="137"/>
        <v>0</v>
      </c>
      <c r="AF468">
        <f t="shared" si="138"/>
        <v>0</v>
      </c>
      <c r="AG468">
        <f t="shared" si="144"/>
        <v>1</v>
      </c>
      <c r="AH468">
        <f t="shared" si="139"/>
        <v>0</v>
      </c>
      <c r="AI468">
        <f t="shared" si="140"/>
        <v>81.351045090706137</v>
      </c>
      <c r="AJ468">
        <f t="shared" si="141"/>
        <v>52.829986396457628</v>
      </c>
      <c r="AK468">
        <f t="shared" si="142"/>
        <v>0</v>
      </c>
      <c r="AL468" s="3">
        <v>97</v>
      </c>
      <c r="AM468" s="14">
        <f t="shared" si="143"/>
        <v>29.5656</v>
      </c>
      <c r="AN468" s="3">
        <v>0.99483767363676789</v>
      </c>
    </row>
    <row r="469" spans="1:40" ht="13.5" thickBot="1" x14ac:dyDescent="0.25">
      <c r="A469" s="5">
        <v>42571</v>
      </c>
      <c r="B469" s="3">
        <v>44</v>
      </c>
      <c r="C469" s="7" t="s">
        <v>358</v>
      </c>
      <c r="D469" s="6">
        <v>0.54652777777777783</v>
      </c>
      <c r="E469" s="13">
        <v>13</v>
      </c>
      <c r="F469" s="13">
        <f t="shared" si="133"/>
        <v>304</v>
      </c>
      <c r="G469" s="3">
        <v>50.2</v>
      </c>
      <c r="H469" s="3" t="s">
        <v>365</v>
      </c>
      <c r="I469" s="3">
        <v>29.7</v>
      </c>
      <c r="J469" t="str">
        <f t="shared" si="134"/>
        <v>.</v>
      </c>
      <c r="K469" t="str">
        <f t="shared" si="135"/>
        <v>.</v>
      </c>
      <c r="L469" t="str">
        <f t="shared" si="145"/>
        <v>.</v>
      </c>
      <c r="M469" s="3">
        <v>57</v>
      </c>
      <c r="N469" t="str">
        <f>IF(B469=B468, N468, IF(M469=".",".",IF(M469&lt;22.5,"N",IF(M469&lt;67.5,"NE",IF(M469&lt;112.5,"E",IF(M469&lt;157.5,"SE",IF(M469&lt;202.5,"S",IF(M469&lt;247.5,"SW",IF(M469&lt;292.5,"W",IF(M469&lt;337.5,"NW","N"))))))))))</f>
        <v>NE</v>
      </c>
      <c r="O469" t="str">
        <f t="shared" si="136"/>
        <v>.</v>
      </c>
      <c r="P469" t="str">
        <f t="shared" si="149"/>
        <v>.</v>
      </c>
      <c r="Q469" s="8">
        <f t="shared" si="147"/>
        <v>0</v>
      </c>
      <c r="R469" s="8">
        <f t="shared" si="148"/>
        <v>11.549923569124049</v>
      </c>
      <c r="S469" s="8">
        <v>1</v>
      </c>
      <c r="T469" s="8" t="s">
        <v>4</v>
      </c>
      <c r="U469" s="8" t="str">
        <f t="shared" si="146"/>
        <v>.</v>
      </c>
      <c r="V469" s="3" t="s">
        <v>6</v>
      </c>
      <c r="W469" s="3">
        <v>1.5</v>
      </c>
      <c r="X469" s="3" t="s">
        <v>4</v>
      </c>
      <c r="Y469" s="14">
        <v>0</v>
      </c>
      <c r="Z469" s="14">
        <v>0</v>
      </c>
      <c r="AA469" s="14">
        <v>1</v>
      </c>
      <c r="AB469" s="14">
        <f t="shared" si="150"/>
        <v>1</v>
      </c>
      <c r="AC469" s="3" t="s">
        <v>297</v>
      </c>
      <c r="AD469" s="9">
        <v>0</v>
      </c>
      <c r="AE469">
        <f t="shared" si="137"/>
        <v>0</v>
      </c>
      <c r="AF469">
        <f t="shared" si="138"/>
        <v>0</v>
      </c>
      <c r="AG469">
        <f t="shared" si="144"/>
        <v>1</v>
      </c>
      <c r="AH469">
        <f t="shared" si="139"/>
        <v>0</v>
      </c>
      <c r="AI469">
        <f t="shared" si="140"/>
        <v>81.351045090706137</v>
      </c>
      <c r="AJ469">
        <f t="shared" si="141"/>
        <v>52.829986396457628</v>
      </c>
      <c r="AK469">
        <f t="shared" si="142"/>
        <v>0</v>
      </c>
      <c r="AL469" s="3">
        <v>97</v>
      </c>
      <c r="AM469" s="14">
        <f t="shared" si="143"/>
        <v>29.5656</v>
      </c>
      <c r="AN469" s="3">
        <v>0.99483767363676789</v>
      </c>
    </row>
    <row r="470" spans="1:40" ht="13.5" thickBot="1" x14ac:dyDescent="0.25">
      <c r="A470" s="5">
        <v>42571</v>
      </c>
      <c r="B470" s="3">
        <v>44</v>
      </c>
      <c r="C470" s="7" t="s">
        <v>358</v>
      </c>
      <c r="D470" s="6">
        <v>0.59166666666666667</v>
      </c>
      <c r="E470" s="13">
        <v>14</v>
      </c>
      <c r="F470" s="13">
        <f t="shared" si="133"/>
        <v>368.99999999999994</v>
      </c>
      <c r="G470" s="3">
        <v>55.2</v>
      </c>
      <c r="H470" s="3" t="s">
        <v>365</v>
      </c>
      <c r="I470" s="3">
        <v>30.7</v>
      </c>
      <c r="J470" t="str">
        <f t="shared" si="134"/>
        <v>.</v>
      </c>
      <c r="K470" t="str">
        <f t="shared" si="135"/>
        <v>.</v>
      </c>
      <c r="L470" t="str">
        <f t="shared" si="145"/>
        <v>.</v>
      </c>
      <c r="M470" s="3">
        <v>57</v>
      </c>
      <c r="N470" t="str">
        <f>IF(B470=B470, N469, IF(M470=".",".",IF(M470&lt;22.5,"N",IF(M470&lt;67.5,"NE",IF(M470&lt;112.5,"E",IF(M470&lt;157.5,"SE",IF(M470&lt;202.5,"S",IF(M470&lt;247.5,"SW",IF(M470&lt;292.5,"W",IF(M470&lt;337.5,"NW","N"))))))))))</f>
        <v>NE</v>
      </c>
      <c r="O470" t="str">
        <f t="shared" si="136"/>
        <v>.</v>
      </c>
      <c r="P470" t="str">
        <f t="shared" si="149"/>
        <v>.</v>
      </c>
      <c r="Q470" s="8">
        <f t="shared" si="147"/>
        <v>0</v>
      </c>
      <c r="R470" s="8">
        <f t="shared" si="148"/>
        <v>11.549923569124049</v>
      </c>
      <c r="S470" s="8">
        <v>1</v>
      </c>
      <c r="T470" s="8">
        <f>SQRT((AJ470-AJ464)^2+(AI470-AI464)^2)</f>
        <v>11.549923569124049</v>
      </c>
      <c r="U470" s="8">
        <f t="shared" si="146"/>
        <v>1</v>
      </c>
      <c r="V470" s="3" t="s">
        <v>6</v>
      </c>
      <c r="W470" s="3">
        <v>2.9</v>
      </c>
      <c r="X470" s="3" t="s">
        <v>4</v>
      </c>
      <c r="Y470" s="14">
        <v>0</v>
      </c>
      <c r="Z470" s="14">
        <v>0</v>
      </c>
      <c r="AA470" s="14">
        <v>1</v>
      </c>
      <c r="AB470" s="14" t="str">
        <f t="shared" si="150"/>
        <v>.</v>
      </c>
      <c r="AC470" s="3" t="s">
        <v>297</v>
      </c>
      <c r="AD470" s="9">
        <v>0</v>
      </c>
      <c r="AE470">
        <f t="shared" si="137"/>
        <v>0</v>
      </c>
      <c r="AF470">
        <f t="shared" si="138"/>
        <v>0</v>
      </c>
      <c r="AG470">
        <f t="shared" si="144"/>
        <v>1</v>
      </c>
      <c r="AH470">
        <f t="shared" si="139"/>
        <v>0</v>
      </c>
      <c r="AI470">
        <f t="shared" si="140"/>
        <v>81.351045090706137</v>
      </c>
      <c r="AJ470">
        <f t="shared" si="141"/>
        <v>52.829986396457628</v>
      </c>
      <c r="AK470">
        <f t="shared" si="142"/>
        <v>0</v>
      </c>
      <c r="AL470" s="3">
        <v>97</v>
      </c>
      <c r="AM470" s="14">
        <f t="shared" si="143"/>
        <v>29.5656</v>
      </c>
      <c r="AN470" s="3">
        <v>0.99483767363676789</v>
      </c>
    </row>
    <row r="471" spans="1:40" ht="13.5" thickBot="1" x14ac:dyDescent="0.25">
      <c r="A471" s="5">
        <v>42571</v>
      </c>
      <c r="B471" s="3">
        <v>44</v>
      </c>
      <c r="C471" s="7" t="s">
        <v>358</v>
      </c>
      <c r="D471" s="6">
        <v>0.62986111111111109</v>
      </c>
      <c r="E471" s="13">
        <v>15</v>
      </c>
      <c r="F471" s="13">
        <f t="shared" si="133"/>
        <v>423.99999999999989</v>
      </c>
      <c r="G471" s="3">
        <v>52.3</v>
      </c>
      <c r="H471" s="3" t="s">
        <v>365</v>
      </c>
      <c r="I471" s="3">
        <v>31.6</v>
      </c>
      <c r="J471" t="str">
        <f t="shared" si="134"/>
        <v>.</v>
      </c>
      <c r="K471" t="str">
        <f t="shared" si="135"/>
        <v>.</v>
      </c>
      <c r="L471" t="str">
        <f t="shared" si="145"/>
        <v>.</v>
      </c>
      <c r="M471" s="3" t="s">
        <v>4</v>
      </c>
      <c r="N471" t="str">
        <f>IF(B471=B470, N470, IF(M471=".",".",IF(M471&lt;22.5,"N",IF(M471&lt;67.5,"NE",IF(M471&lt;112.5,"E",IF(M471&lt;157.5,"SE",IF(M471&lt;202.5,"S",IF(M471&lt;247.5,"SW",IF(M471&lt;292.5,"W",IF(M471&lt;337.5,"NW","N"))))))))))</f>
        <v>NE</v>
      </c>
      <c r="O471" t="str">
        <f t="shared" si="136"/>
        <v>.</v>
      </c>
      <c r="P471" t="str">
        <f t="shared" si="149"/>
        <v>.</v>
      </c>
      <c r="Q471" s="8" t="str">
        <f t="shared" si="147"/>
        <v>.</v>
      </c>
      <c r="R471" s="8" t="str">
        <f t="shared" si="148"/>
        <v>.</v>
      </c>
      <c r="S471" s="8" t="s">
        <v>4</v>
      </c>
      <c r="T471" s="8" t="s">
        <v>4</v>
      </c>
      <c r="U471" s="8" t="str">
        <f t="shared" si="146"/>
        <v>.</v>
      </c>
      <c r="V471" s="3" t="s">
        <v>4</v>
      </c>
      <c r="W471" s="3">
        <v>3.7</v>
      </c>
      <c r="X471" s="3" t="s">
        <v>147</v>
      </c>
      <c r="Y471" s="14">
        <v>0</v>
      </c>
      <c r="Z471" s="14">
        <v>0</v>
      </c>
      <c r="AA471" s="14">
        <v>1</v>
      </c>
      <c r="AB471" s="14" t="str">
        <f t="shared" si="150"/>
        <v>.</v>
      </c>
      <c r="AC471" s="3" t="s">
        <v>297</v>
      </c>
      <c r="AD471" s="9">
        <v>0</v>
      </c>
      <c r="AE471" t="str">
        <f t="shared" si="137"/>
        <v>.</v>
      </c>
      <c r="AF471" t="str">
        <f t="shared" si="138"/>
        <v>.</v>
      </c>
      <c r="AG471" t="str">
        <f t="shared" si="144"/>
        <v>.</v>
      </c>
      <c r="AH471" t="str">
        <f t="shared" si="139"/>
        <v>.</v>
      </c>
      <c r="AI471" t="str">
        <f t="shared" si="140"/>
        <v>.</v>
      </c>
      <c r="AJ471" t="str">
        <f t="shared" si="141"/>
        <v>.</v>
      </c>
      <c r="AK471" t="str">
        <f t="shared" si="142"/>
        <v>.</v>
      </c>
      <c r="AL471" s="3" t="s">
        <v>4</v>
      </c>
      <c r="AM471" s="14" t="str">
        <f t="shared" si="143"/>
        <v>.</v>
      </c>
      <c r="AN471" s="3" t="s">
        <v>4</v>
      </c>
    </row>
    <row r="472" spans="1:40" ht="13.5" thickBot="1" x14ac:dyDescent="0.25">
      <c r="A472" s="5">
        <v>42571</v>
      </c>
      <c r="B472" s="3">
        <v>44</v>
      </c>
      <c r="C472" s="7" t="s">
        <v>358</v>
      </c>
      <c r="D472" s="6">
        <v>0.6743055555555556</v>
      </c>
      <c r="E472" s="13">
        <v>16</v>
      </c>
      <c r="F472" s="13">
        <f t="shared" si="133"/>
        <v>488</v>
      </c>
      <c r="G472" s="3">
        <v>48.7</v>
      </c>
      <c r="H472" s="3" t="s">
        <v>365</v>
      </c>
      <c r="I472" s="3">
        <v>35.1</v>
      </c>
      <c r="J472" t="str">
        <f t="shared" si="134"/>
        <v>.</v>
      </c>
      <c r="K472" t="str">
        <f t="shared" si="135"/>
        <v>.</v>
      </c>
      <c r="L472" t="str">
        <f t="shared" si="145"/>
        <v>.</v>
      </c>
      <c r="M472" s="3" t="s">
        <v>4</v>
      </c>
      <c r="N472" t="str">
        <f>IF(B472=B472, N471, IF(M472=".",".",IF(M472&lt;22.5,"N",IF(M472&lt;67.5,"NE",IF(M472&lt;112.5,"E",IF(M472&lt;157.5,"SE",IF(M472&lt;202.5,"S",IF(M472&lt;247.5,"SW",IF(M472&lt;292.5,"W",IF(M472&lt;337.5,"NW","N"))))))))))</f>
        <v>NE</v>
      </c>
      <c r="O472" t="str">
        <f t="shared" si="136"/>
        <v>.</v>
      </c>
      <c r="P472" t="str">
        <f t="shared" si="149"/>
        <v>.</v>
      </c>
      <c r="Q472" s="8" t="str">
        <f t="shared" si="147"/>
        <v>.</v>
      </c>
      <c r="R472" s="8" t="str">
        <f t="shared" si="148"/>
        <v>.</v>
      </c>
      <c r="S472" s="8" t="s">
        <v>4</v>
      </c>
      <c r="T472" s="8" t="s">
        <v>4</v>
      </c>
      <c r="U472" s="8" t="str">
        <f t="shared" si="146"/>
        <v>.</v>
      </c>
      <c r="V472" s="3" t="s">
        <v>4</v>
      </c>
      <c r="W472" s="3">
        <v>3</v>
      </c>
      <c r="X472" s="3" t="s">
        <v>147</v>
      </c>
      <c r="Y472" s="14">
        <v>0</v>
      </c>
      <c r="Z472" s="14">
        <v>0</v>
      </c>
      <c r="AA472" s="14">
        <v>1</v>
      </c>
      <c r="AB472" s="14" t="str">
        <f t="shared" si="150"/>
        <v>.</v>
      </c>
      <c r="AC472" s="3" t="s">
        <v>297</v>
      </c>
      <c r="AD472" s="9">
        <v>0</v>
      </c>
      <c r="AE472" t="str">
        <f t="shared" si="137"/>
        <v>.</v>
      </c>
      <c r="AF472" t="str">
        <f t="shared" si="138"/>
        <v>.</v>
      </c>
      <c r="AG472" t="str">
        <f t="shared" si="144"/>
        <v>.</v>
      </c>
      <c r="AH472" t="str">
        <f t="shared" si="139"/>
        <v>.</v>
      </c>
      <c r="AI472" t="str">
        <f t="shared" si="140"/>
        <v>.</v>
      </c>
      <c r="AJ472" t="str">
        <f t="shared" si="141"/>
        <v>.</v>
      </c>
      <c r="AK472" t="str">
        <f t="shared" si="142"/>
        <v>.</v>
      </c>
      <c r="AL472" s="3" t="s">
        <v>4</v>
      </c>
      <c r="AM472" s="14" t="str">
        <f t="shared" si="143"/>
        <v>.</v>
      </c>
      <c r="AN472" s="3" t="s">
        <v>4</v>
      </c>
    </row>
    <row r="473" spans="1:40" ht="13.5" thickBot="1" x14ac:dyDescent="0.25">
      <c r="A473" s="5">
        <v>42571</v>
      </c>
      <c r="B473" s="3">
        <v>44</v>
      </c>
      <c r="C473" s="7" t="s">
        <v>358</v>
      </c>
      <c r="D473" s="6">
        <v>0.7104166666666667</v>
      </c>
      <c r="E473" s="13">
        <v>17</v>
      </c>
      <c r="F473" s="13">
        <f t="shared" si="133"/>
        <v>540</v>
      </c>
      <c r="G473" s="3">
        <v>34.1</v>
      </c>
      <c r="H473" s="3" t="s">
        <v>365</v>
      </c>
      <c r="I473" s="3">
        <v>30.4</v>
      </c>
      <c r="J473" t="str">
        <f t="shared" si="134"/>
        <v>.</v>
      </c>
      <c r="K473" t="str">
        <f t="shared" si="135"/>
        <v>.</v>
      </c>
      <c r="L473" t="str">
        <f t="shared" si="145"/>
        <v>.</v>
      </c>
      <c r="M473" s="3" t="s">
        <v>4</v>
      </c>
      <c r="N473" t="str">
        <f>IF(B473=B472, N472, IF(M473=".",".",IF(M473&lt;22.5,"N",IF(M473&lt;67.5,"NE",IF(M473&lt;112.5,"E",IF(M473&lt;157.5,"SE",IF(M473&lt;202.5,"S",IF(M473&lt;247.5,"SW",IF(M473&lt;292.5,"W",IF(M473&lt;337.5,"NW","N"))))))))))</f>
        <v>NE</v>
      </c>
      <c r="O473" t="str">
        <f t="shared" si="136"/>
        <v>.</v>
      </c>
      <c r="P473" t="str">
        <f t="shared" si="149"/>
        <v>.</v>
      </c>
      <c r="Q473" s="8" t="str">
        <f t="shared" si="147"/>
        <v>.</v>
      </c>
      <c r="R473" s="8" t="str">
        <f t="shared" si="148"/>
        <v>.</v>
      </c>
      <c r="S473" s="8" t="s">
        <v>4</v>
      </c>
      <c r="T473" s="8" t="s">
        <v>4</v>
      </c>
      <c r="U473" s="8" t="str">
        <f t="shared" si="146"/>
        <v>.</v>
      </c>
      <c r="V473" s="3" t="s">
        <v>4</v>
      </c>
      <c r="W473" s="3">
        <v>2.7</v>
      </c>
      <c r="X473" s="3" t="s">
        <v>158</v>
      </c>
      <c r="Y473" s="14">
        <v>0</v>
      </c>
      <c r="Z473" s="14">
        <v>0</v>
      </c>
      <c r="AA473" s="14">
        <v>1</v>
      </c>
      <c r="AB473" s="14" t="str">
        <f t="shared" si="150"/>
        <v>.</v>
      </c>
      <c r="AC473" s="3" t="s">
        <v>297</v>
      </c>
      <c r="AD473" s="9">
        <v>0</v>
      </c>
      <c r="AE473" t="str">
        <f t="shared" si="137"/>
        <v>.</v>
      </c>
      <c r="AF473" t="str">
        <f t="shared" si="138"/>
        <v>.</v>
      </c>
      <c r="AG473" t="str">
        <f t="shared" si="144"/>
        <v>.</v>
      </c>
      <c r="AH473" t="str">
        <f t="shared" si="139"/>
        <v>.</v>
      </c>
      <c r="AI473" t="str">
        <f t="shared" si="140"/>
        <v>.</v>
      </c>
      <c r="AJ473" t="str">
        <f t="shared" si="141"/>
        <v>.</v>
      </c>
      <c r="AK473" t="str">
        <f t="shared" si="142"/>
        <v>.</v>
      </c>
      <c r="AL473" s="3" t="s">
        <v>4</v>
      </c>
      <c r="AM473" s="14" t="str">
        <f t="shared" si="143"/>
        <v>.</v>
      </c>
      <c r="AN473" s="3" t="s">
        <v>4</v>
      </c>
    </row>
    <row r="474" spans="1:40" ht="13.5" thickBot="1" x14ac:dyDescent="0.25">
      <c r="A474" s="5">
        <v>42571</v>
      </c>
      <c r="B474" s="3">
        <v>44</v>
      </c>
      <c r="C474" s="7" t="s">
        <v>358</v>
      </c>
      <c r="D474" s="6">
        <v>0.75069444444444444</v>
      </c>
      <c r="E474" s="13">
        <v>18</v>
      </c>
      <c r="F474" s="13">
        <f t="shared" si="133"/>
        <v>598</v>
      </c>
      <c r="G474" s="3">
        <v>29.8</v>
      </c>
      <c r="H474" s="3" t="s">
        <v>365</v>
      </c>
      <c r="I474" s="3">
        <v>27.6</v>
      </c>
      <c r="J474" t="str">
        <f t="shared" si="134"/>
        <v>.</v>
      </c>
      <c r="K474" t="str">
        <f t="shared" si="135"/>
        <v>.</v>
      </c>
      <c r="L474" t="str">
        <f t="shared" si="145"/>
        <v>.</v>
      </c>
      <c r="M474" s="3" t="s">
        <v>4</v>
      </c>
      <c r="N474" t="str">
        <f>IF(B474=B474, N473, IF(M474=".",".",IF(M474&lt;22.5,"N",IF(M474&lt;67.5,"NE",IF(M474&lt;112.5,"E",IF(M474&lt;157.5,"SE",IF(M474&lt;202.5,"S",IF(M474&lt;247.5,"SW",IF(M474&lt;292.5,"W",IF(M474&lt;337.5,"NW","N"))))))))))</f>
        <v>NE</v>
      </c>
      <c r="O474" t="str">
        <f t="shared" si="136"/>
        <v>.</v>
      </c>
      <c r="P474" t="str">
        <f t="shared" si="149"/>
        <v>.</v>
      </c>
      <c r="Q474" s="8" t="str">
        <f t="shared" si="147"/>
        <v>.</v>
      </c>
      <c r="R474" s="8" t="str">
        <f t="shared" si="148"/>
        <v>.</v>
      </c>
      <c r="S474" s="8" t="s">
        <v>4</v>
      </c>
      <c r="T474" s="8" t="s">
        <v>4</v>
      </c>
      <c r="U474" s="8" t="str">
        <f t="shared" si="146"/>
        <v>.</v>
      </c>
      <c r="V474" s="3" t="s">
        <v>4</v>
      </c>
      <c r="W474" s="3">
        <v>1.7</v>
      </c>
      <c r="X474" s="3" t="s">
        <v>147</v>
      </c>
      <c r="Y474" s="14">
        <v>0</v>
      </c>
      <c r="Z474" s="14">
        <v>0</v>
      </c>
      <c r="AA474" s="14">
        <v>1</v>
      </c>
      <c r="AB474" s="14" t="str">
        <f t="shared" si="150"/>
        <v>.</v>
      </c>
      <c r="AC474" s="3" t="s">
        <v>297</v>
      </c>
      <c r="AD474" s="9">
        <v>0</v>
      </c>
      <c r="AE474" t="str">
        <f t="shared" si="137"/>
        <v>.</v>
      </c>
      <c r="AF474" t="str">
        <f t="shared" si="138"/>
        <v>.</v>
      </c>
      <c r="AG474" t="str">
        <f t="shared" si="144"/>
        <v>.</v>
      </c>
      <c r="AH474" t="str">
        <f t="shared" si="139"/>
        <v>.</v>
      </c>
      <c r="AI474" t="str">
        <f t="shared" si="140"/>
        <v>.</v>
      </c>
      <c r="AJ474" t="str">
        <f t="shared" si="141"/>
        <v>.</v>
      </c>
      <c r="AK474" t="str">
        <f t="shared" si="142"/>
        <v>.</v>
      </c>
      <c r="AL474" s="3" t="s">
        <v>4</v>
      </c>
      <c r="AM474" s="14" t="str">
        <f t="shared" si="143"/>
        <v>.</v>
      </c>
      <c r="AN474" s="3" t="s">
        <v>4</v>
      </c>
    </row>
    <row r="475" spans="1:40" ht="13.5" thickBot="1" x14ac:dyDescent="0.25">
      <c r="A475" s="5">
        <v>42571</v>
      </c>
      <c r="B475" s="3">
        <v>46</v>
      </c>
      <c r="C475" s="7" t="s">
        <v>358</v>
      </c>
      <c r="D475" s="6">
        <v>0.3354166666666667</v>
      </c>
      <c r="E475" s="13">
        <v>8</v>
      </c>
      <c r="F475" s="13">
        <f t="shared" si="133"/>
        <v>0</v>
      </c>
      <c r="G475" s="3">
        <v>26.5</v>
      </c>
      <c r="H475" s="3" t="s">
        <v>366</v>
      </c>
      <c r="I475" s="3">
        <v>23.7</v>
      </c>
      <c r="J475" t="str">
        <f t="shared" si="134"/>
        <v>.</v>
      </c>
      <c r="K475" t="str">
        <f t="shared" si="135"/>
        <v>.</v>
      </c>
      <c r="L475" t="str">
        <f t="shared" si="145"/>
        <v>.</v>
      </c>
      <c r="M475" s="3">
        <v>51</v>
      </c>
      <c r="N475" t="str">
        <f>IF(B475=B474, N474, IF(M475=".",".",IF(M475&lt;22.5,"N",IF(M475&lt;67.5,"NE",IF(M475&lt;112.5,"E",IF(M475&lt;157.5,"SE",IF(M475&lt;202.5,"S",IF(M475&lt;247.5,"SW",IF(M475&lt;292.5,"W",IF(M475&lt;337.5,"NW","N"))))))))))</f>
        <v>NE</v>
      </c>
      <c r="O475" t="str">
        <f t="shared" si="136"/>
        <v>.</v>
      </c>
      <c r="P475" t="str">
        <f t="shared" si="149"/>
        <v>.</v>
      </c>
      <c r="Q475" s="8">
        <f t="shared" si="147"/>
        <v>0</v>
      </c>
      <c r="R475" s="8">
        <f t="shared" si="148"/>
        <v>0</v>
      </c>
      <c r="S475" s="8">
        <v>1</v>
      </c>
      <c r="T475" s="8" t="s">
        <v>4</v>
      </c>
      <c r="U475" s="8" t="str">
        <f t="shared" si="146"/>
        <v>.</v>
      </c>
      <c r="V475" s="3" t="s">
        <v>128</v>
      </c>
      <c r="W475" s="3">
        <v>1.9</v>
      </c>
      <c r="X475" s="3" t="s">
        <v>4</v>
      </c>
      <c r="Y475" s="14">
        <v>2</v>
      </c>
      <c r="Z475" s="14">
        <v>1</v>
      </c>
      <c r="AA475" s="14">
        <v>0</v>
      </c>
      <c r="AB475" s="14">
        <f t="shared" si="150"/>
        <v>0</v>
      </c>
      <c r="AC475" s="3" t="s">
        <v>298</v>
      </c>
      <c r="AD475" s="9">
        <v>0</v>
      </c>
      <c r="AE475" t="str">
        <f t="shared" si="137"/>
        <v>.</v>
      </c>
      <c r="AF475" t="str">
        <f t="shared" si="138"/>
        <v>.</v>
      </c>
      <c r="AG475" t="str">
        <f t="shared" si="144"/>
        <v>.</v>
      </c>
      <c r="AH475" t="str">
        <f t="shared" si="139"/>
        <v>.</v>
      </c>
      <c r="AI475">
        <f t="shared" si="140"/>
        <v>79.268888068611034</v>
      </c>
      <c r="AJ475">
        <f t="shared" si="141"/>
        <v>64.190679887083419</v>
      </c>
      <c r="AK475" t="str">
        <f t="shared" si="142"/>
        <v>.</v>
      </c>
      <c r="AL475" s="3">
        <v>102</v>
      </c>
      <c r="AM475" s="14">
        <f t="shared" si="143"/>
        <v>31.089600000000001</v>
      </c>
      <c r="AN475" s="3">
        <v>0.89011791851710809</v>
      </c>
    </row>
    <row r="476" spans="1:40" ht="13.5" thickBot="1" x14ac:dyDescent="0.25">
      <c r="A476" s="5">
        <v>42571</v>
      </c>
      <c r="B476" s="3">
        <v>46</v>
      </c>
      <c r="C476" s="7" t="s">
        <v>358</v>
      </c>
      <c r="D476" s="6">
        <v>0.38055555555555554</v>
      </c>
      <c r="E476" s="13">
        <v>9</v>
      </c>
      <c r="F476" s="13">
        <f t="shared" si="133"/>
        <v>64.999999999999929</v>
      </c>
      <c r="G476" s="3">
        <v>30.6</v>
      </c>
      <c r="H476" s="3" t="s">
        <v>365</v>
      </c>
      <c r="I476" s="3">
        <v>26.8</v>
      </c>
      <c r="J476">
        <f t="shared" si="134"/>
        <v>2.2514747350726849</v>
      </c>
      <c r="K476">
        <f t="shared" si="135"/>
        <v>231</v>
      </c>
      <c r="L476">
        <f>K476-MOD(M475+180,360)</f>
        <v>0</v>
      </c>
      <c r="M476" s="3">
        <v>51</v>
      </c>
      <c r="N476" t="str">
        <f>IF(B476=B476, N475, IF(M476=".",".",IF(M476&lt;22.5,"N",IF(M476&lt;67.5,"NE",IF(M476&lt;112.5,"E",IF(M476&lt;157.5,"SE",IF(M476&lt;202.5,"S",IF(M476&lt;247.5,"SW",IF(M476&lt;292.5,"W",IF(M476&lt;337.5,"NW","N"))))))))))</f>
        <v>NE</v>
      </c>
      <c r="O476" t="str">
        <f t="shared" si="136"/>
        <v>SW</v>
      </c>
      <c r="P476">
        <f t="shared" si="149"/>
        <v>6</v>
      </c>
      <c r="Q476" s="8">
        <f t="shared" si="147"/>
        <v>6.9999999999999947</v>
      </c>
      <c r="R476" s="8">
        <f t="shared" si="148"/>
        <v>6.9999999999999947</v>
      </c>
      <c r="S476" s="8">
        <v>1</v>
      </c>
      <c r="T476" s="8" t="s">
        <v>4</v>
      </c>
      <c r="U476" s="8" t="str">
        <f t="shared" si="146"/>
        <v>.</v>
      </c>
      <c r="V476" s="3" t="s">
        <v>6</v>
      </c>
      <c r="W476" s="3">
        <v>2.8</v>
      </c>
      <c r="X476" s="3" t="s">
        <v>4</v>
      </c>
      <c r="Y476" s="14">
        <v>2</v>
      </c>
      <c r="Z476" s="14">
        <v>1</v>
      </c>
      <c r="AA476" s="14">
        <v>0</v>
      </c>
      <c r="AB476" s="14">
        <f t="shared" si="150"/>
        <v>0</v>
      </c>
      <c r="AC476" s="3" t="s">
        <v>298</v>
      </c>
      <c r="AD476" s="9">
        <v>0</v>
      </c>
      <c r="AE476">
        <f t="shared" si="137"/>
        <v>-4.405242737348857</v>
      </c>
      <c r="AF476">
        <f t="shared" si="138"/>
        <v>-4.405242737348857</v>
      </c>
      <c r="AG476">
        <f t="shared" si="144"/>
        <v>1</v>
      </c>
      <c r="AH476">
        <f t="shared" si="139"/>
        <v>6.9999999999999947</v>
      </c>
      <c r="AI476">
        <f t="shared" si="140"/>
        <v>73.82886633841224</v>
      </c>
      <c r="AJ476">
        <f t="shared" si="141"/>
        <v>59.785437149734562</v>
      </c>
      <c r="AK476">
        <f t="shared" si="142"/>
        <v>-5.4400217301987936</v>
      </c>
      <c r="AL476" s="3">
        <v>95</v>
      </c>
      <c r="AM476" s="14">
        <f t="shared" si="143"/>
        <v>28.956000000000003</v>
      </c>
      <c r="AN476" s="3">
        <v>0.89011791851710809</v>
      </c>
    </row>
    <row r="477" spans="1:40" ht="13.5" thickBot="1" x14ac:dyDescent="0.25">
      <c r="A477" s="5">
        <v>42571</v>
      </c>
      <c r="B477" s="3">
        <v>46</v>
      </c>
      <c r="C477" s="7" t="s">
        <v>358</v>
      </c>
      <c r="D477" s="6">
        <v>0.42291666666666666</v>
      </c>
      <c r="E477" s="13">
        <v>10</v>
      </c>
      <c r="F477" s="13">
        <f t="shared" si="133"/>
        <v>125.99999999999994</v>
      </c>
      <c r="G477" s="3">
        <v>45.9</v>
      </c>
      <c r="H477" s="3" t="s">
        <v>365</v>
      </c>
      <c r="I477" s="3">
        <v>30.9</v>
      </c>
      <c r="J477" t="str">
        <f t="shared" si="134"/>
        <v>.</v>
      </c>
      <c r="K477" t="str">
        <f t="shared" si="135"/>
        <v>.</v>
      </c>
      <c r="L477" t="str">
        <f t="shared" si="145"/>
        <v>.</v>
      </c>
      <c r="M477" s="3">
        <v>51</v>
      </c>
      <c r="N477" t="str">
        <f>IF(B477=B476, N476, IF(M477=".",".",IF(M477&lt;22.5,"N",IF(M477&lt;67.5,"NE",IF(M477&lt;112.5,"E",IF(M477&lt;157.5,"SE",IF(M477&lt;202.5,"S",IF(M477&lt;247.5,"SW",IF(M477&lt;292.5,"W",IF(M477&lt;337.5,"NW","N"))))))))))</f>
        <v>NE</v>
      </c>
      <c r="O477" t="str">
        <f t="shared" si="136"/>
        <v>.</v>
      </c>
      <c r="P477" t="str">
        <f t="shared" si="149"/>
        <v>.</v>
      </c>
      <c r="Q477" s="8">
        <f t="shared" si="147"/>
        <v>0</v>
      </c>
      <c r="R477" s="8">
        <f t="shared" si="148"/>
        <v>6.9999999999999947</v>
      </c>
      <c r="S477" s="8">
        <v>1</v>
      </c>
      <c r="T477" s="8" t="s">
        <v>4</v>
      </c>
      <c r="U477" s="8" t="str">
        <f t="shared" si="146"/>
        <v>.</v>
      </c>
      <c r="V477" s="3" t="s">
        <v>6</v>
      </c>
      <c r="W477" s="3">
        <v>1.5</v>
      </c>
      <c r="X477" s="3" t="s">
        <v>4</v>
      </c>
      <c r="Y477" s="14">
        <v>2</v>
      </c>
      <c r="Z477" s="14">
        <v>1</v>
      </c>
      <c r="AA477" s="14">
        <v>0</v>
      </c>
      <c r="AB477" s="14">
        <f t="shared" si="150"/>
        <v>0</v>
      </c>
      <c r="AC477" s="3" t="s">
        <v>298</v>
      </c>
      <c r="AD477" s="9">
        <v>0</v>
      </c>
      <c r="AE477">
        <f t="shared" si="137"/>
        <v>0</v>
      </c>
      <c r="AF477">
        <f t="shared" si="138"/>
        <v>0</v>
      </c>
      <c r="AG477">
        <f t="shared" si="144"/>
        <v>1</v>
      </c>
      <c r="AH477">
        <f t="shared" si="139"/>
        <v>0</v>
      </c>
      <c r="AI477">
        <f t="shared" si="140"/>
        <v>73.82886633841224</v>
      </c>
      <c r="AJ477">
        <f t="shared" si="141"/>
        <v>59.785437149734562</v>
      </c>
      <c r="AK477">
        <f t="shared" si="142"/>
        <v>0</v>
      </c>
      <c r="AL477" s="3">
        <v>95</v>
      </c>
      <c r="AM477" s="14">
        <f t="shared" si="143"/>
        <v>28.956000000000003</v>
      </c>
      <c r="AN477" s="3">
        <v>0.89011791851710809</v>
      </c>
    </row>
    <row r="478" spans="1:40" ht="13.5" thickBot="1" x14ac:dyDescent="0.25">
      <c r="A478" s="5">
        <v>42571</v>
      </c>
      <c r="B478" s="3">
        <v>46</v>
      </c>
      <c r="C478" s="7" t="s">
        <v>358</v>
      </c>
      <c r="D478" s="6">
        <v>0.46736111111111112</v>
      </c>
      <c r="E478" s="13">
        <v>11</v>
      </c>
      <c r="F478" s="13">
        <f t="shared" si="133"/>
        <v>189.99999999999994</v>
      </c>
      <c r="G478" s="3">
        <v>26.8</v>
      </c>
      <c r="H478" s="3" t="s">
        <v>366</v>
      </c>
      <c r="I478" s="3">
        <v>24.5</v>
      </c>
      <c r="J478" t="str">
        <f t="shared" si="134"/>
        <v>.</v>
      </c>
      <c r="K478" t="str">
        <f t="shared" si="135"/>
        <v>.</v>
      </c>
      <c r="L478" t="str">
        <f t="shared" si="145"/>
        <v>.</v>
      </c>
      <c r="M478" s="3">
        <v>51</v>
      </c>
      <c r="N478" t="str">
        <f>IF(B478=B478, N477, IF(M478=".",".",IF(M478&lt;22.5,"N",IF(M478&lt;67.5,"NE",IF(M478&lt;112.5,"E",IF(M478&lt;157.5,"SE",IF(M478&lt;202.5,"S",IF(M478&lt;247.5,"SW",IF(M478&lt;292.5,"W",IF(M478&lt;337.5,"NW","N"))))))))))</f>
        <v>NE</v>
      </c>
      <c r="O478" t="str">
        <f t="shared" si="136"/>
        <v>.</v>
      </c>
      <c r="P478" t="str">
        <f t="shared" si="149"/>
        <v>.</v>
      </c>
      <c r="Q478" s="8">
        <f t="shared" si="147"/>
        <v>0</v>
      </c>
      <c r="R478" s="8">
        <f t="shared" si="148"/>
        <v>6.9999999999999947</v>
      </c>
      <c r="S478" s="8">
        <v>1</v>
      </c>
      <c r="T478" s="8" t="s">
        <v>4</v>
      </c>
      <c r="U478" s="8" t="str">
        <f t="shared" si="146"/>
        <v>.</v>
      </c>
      <c r="V478" s="3" t="s">
        <v>6</v>
      </c>
      <c r="W478" s="3">
        <v>3.9</v>
      </c>
      <c r="X478" s="3" t="s">
        <v>4</v>
      </c>
      <c r="Y478" s="14">
        <v>2</v>
      </c>
      <c r="Z478" s="14">
        <v>1</v>
      </c>
      <c r="AA478" s="14">
        <v>0</v>
      </c>
      <c r="AB478" s="14">
        <f t="shared" si="150"/>
        <v>0</v>
      </c>
      <c r="AC478" s="3" t="s">
        <v>298</v>
      </c>
      <c r="AD478" s="9">
        <v>0</v>
      </c>
      <c r="AE478">
        <f t="shared" si="137"/>
        <v>0</v>
      </c>
      <c r="AF478">
        <f t="shared" si="138"/>
        <v>0</v>
      </c>
      <c r="AG478">
        <f t="shared" si="144"/>
        <v>1</v>
      </c>
      <c r="AH478">
        <f t="shared" si="139"/>
        <v>0</v>
      </c>
      <c r="AI478">
        <f t="shared" si="140"/>
        <v>73.82886633841224</v>
      </c>
      <c r="AJ478">
        <f t="shared" si="141"/>
        <v>59.785437149734562</v>
      </c>
      <c r="AK478">
        <f t="shared" si="142"/>
        <v>0</v>
      </c>
      <c r="AL478" s="3">
        <v>95</v>
      </c>
      <c r="AM478" s="14">
        <f t="shared" si="143"/>
        <v>28.956000000000003</v>
      </c>
      <c r="AN478" s="3">
        <v>0.89011791851710809</v>
      </c>
    </row>
    <row r="479" spans="1:40" ht="13.5" thickBot="1" x14ac:dyDescent="0.25">
      <c r="A479" s="5">
        <v>42571</v>
      </c>
      <c r="B479" s="3">
        <v>46</v>
      </c>
      <c r="C479" s="7" t="s">
        <v>358</v>
      </c>
      <c r="D479" s="6">
        <v>0.50277777777777777</v>
      </c>
      <c r="E479" s="13">
        <v>12</v>
      </c>
      <c r="F479" s="13">
        <f t="shared" si="133"/>
        <v>240.99999999999991</v>
      </c>
      <c r="G479" s="3">
        <v>28.9</v>
      </c>
      <c r="H479" s="3" t="s">
        <v>366</v>
      </c>
      <c r="I479" s="3">
        <v>25</v>
      </c>
      <c r="J479" t="str">
        <f t="shared" si="134"/>
        <v>.</v>
      </c>
      <c r="K479" t="str">
        <f t="shared" si="135"/>
        <v>.</v>
      </c>
      <c r="L479" t="str">
        <f t="shared" si="145"/>
        <v>.</v>
      </c>
      <c r="M479" s="3">
        <v>51</v>
      </c>
      <c r="N479" t="str">
        <f>IF(B479=B478, N478, IF(M479=".",".",IF(M479&lt;22.5,"N",IF(M479&lt;67.5,"NE",IF(M479&lt;112.5,"E",IF(M479&lt;157.5,"SE",IF(M479&lt;202.5,"S",IF(M479&lt;247.5,"SW",IF(M479&lt;292.5,"W",IF(M479&lt;337.5,"NW","N"))))))))))</f>
        <v>NE</v>
      </c>
      <c r="O479" t="str">
        <f t="shared" si="136"/>
        <v>.</v>
      </c>
      <c r="P479" t="str">
        <f t="shared" si="149"/>
        <v>.</v>
      </c>
      <c r="Q479" s="8">
        <f t="shared" si="147"/>
        <v>0</v>
      </c>
      <c r="R479" s="8">
        <f t="shared" si="148"/>
        <v>6.9999999999999947</v>
      </c>
      <c r="S479" s="8">
        <v>1</v>
      </c>
      <c r="T479" s="8" t="s">
        <v>4</v>
      </c>
      <c r="U479" s="8" t="str">
        <f t="shared" si="146"/>
        <v>.</v>
      </c>
      <c r="V479" s="3" t="s">
        <v>6</v>
      </c>
      <c r="W479" s="3">
        <v>1.2</v>
      </c>
      <c r="X479" s="3" t="s">
        <v>4</v>
      </c>
      <c r="Y479" s="14">
        <v>2</v>
      </c>
      <c r="Z479" s="14">
        <v>1</v>
      </c>
      <c r="AA479" s="14">
        <v>0</v>
      </c>
      <c r="AB479" s="14">
        <f t="shared" si="150"/>
        <v>0</v>
      </c>
      <c r="AC479" s="3" t="s">
        <v>298</v>
      </c>
      <c r="AD479" s="9">
        <v>0</v>
      </c>
      <c r="AE479">
        <f t="shared" si="137"/>
        <v>0</v>
      </c>
      <c r="AF479">
        <f t="shared" si="138"/>
        <v>0</v>
      </c>
      <c r="AG479">
        <f t="shared" si="144"/>
        <v>1</v>
      </c>
      <c r="AH479">
        <f t="shared" si="139"/>
        <v>0</v>
      </c>
      <c r="AI479">
        <f t="shared" si="140"/>
        <v>73.82886633841224</v>
      </c>
      <c r="AJ479">
        <f t="shared" si="141"/>
        <v>59.785437149734562</v>
      </c>
      <c r="AK479">
        <f t="shared" si="142"/>
        <v>0</v>
      </c>
      <c r="AL479" s="3">
        <v>95</v>
      </c>
      <c r="AM479" s="14">
        <f t="shared" si="143"/>
        <v>28.956000000000003</v>
      </c>
      <c r="AN479" s="3">
        <v>0.89011791851710809</v>
      </c>
    </row>
    <row r="480" spans="1:40" ht="13.5" thickBot="1" x14ac:dyDescent="0.25">
      <c r="A480" s="5">
        <v>42571</v>
      </c>
      <c r="B480" s="3">
        <v>46</v>
      </c>
      <c r="C480" s="7" t="s">
        <v>358</v>
      </c>
      <c r="D480" s="6">
        <v>0.54652777777777783</v>
      </c>
      <c r="E480" s="13">
        <v>13</v>
      </c>
      <c r="F480" s="13">
        <f t="shared" si="133"/>
        <v>304</v>
      </c>
      <c r="G480" s="3">
        <v>55.4</v>
      </c>
      <c r="H480" s="3" t="s">
        <v>365</v>
      </c>
      <c r="I480" s="3">
        <v>29.7</v>
      </c>
      <c r="J480" t="str">
        <f t="shared" si="134"/>
        <v>.</v>
      </c>
      <c r="K480" t="str">
        <f t="shared" si="135"/>
        <v>.</v>
      </c>
      <c r="L480" t="str">
        <f t="shared" si="145"/>
        <v>.</v>
      </c>
      <c r="M480" s="3">
        <v>51</v>
      </c>
      <c r="N480" t="str">
        <f>IF(B480=B480, N479, IF(M480=".",".",IF(M480&lt;22.5,"N",IF(M480&lt;67.5,"NE",IF(M480&lt;112.5,"E",IF(M480&lt;157.5,"SE",IF(M480&lt;202.5,"S",IF(M480&lt;247.5,"SW",IF(M480&lt;292.5,"W",IF(M480&lt;337.5,"NW","N"))))))))))</f>
        <v>NE</v>
      </c>
      <c r="O480" t="str">
        <f t="shared" si="136"/>
        <v>.</v>
      </c>
      <c r="P480" t="str">
        <f t="shared" si="149"/>
        <v>.</v>
      </c>
      <c r="Q480" s="8">
        <f t="shared" si="147"/>
        <v>0</v>
      </c>
      <c r="R480" s="8">
        <f t="shared" si="148"/>
        <v>6.9999999999999947</v>
      </c>
      <c r="S480" s="8">
        <v>1</v>
      </c>
      <c r="T480" s="8" t="s">
        <v>4</v>
      </c>
      <c r="U480" s="8" t="str">
        <f t="shared" si="146"/>
        <v>.</v>
      </c>
      <c r="V480" s="3" t="s">
        <v>6</v>
      </c>
      <c r="W480" s="3">
        <v>1.5</v>
      </c>
      <c r="X480" s="3" t="s">
        <v>4</v>
      </c>
      <c r="Y480" s="14">
        <v>0</v>
      </c>
      <c r="Z480" s="14">
        <v>0</v>
      </c>
      <c r="AA480" s="14">
        <v>1</v>
      </c>
      <c r="AB480" s="14">
        <f t="shared" si="150"/>
        <v>1</v>
      </c>
      <c r="AC480" s="3" t="s">
        <v>298</v>
      </c>
      <c r="AD480" s="9">
        <v>0</v>
      </c>
      <c r="AE480">
        <f t="shared" si="137"/>
        <v>0</v>
      </c>
      <c r="AF480">
        <f t="shared" si="138"/>
        <v>0</v>
      </c>
      <c r="AG480">
        <f t="shared" si="144"/>
        <v>1</v>
      </c>
      <c r="AH480">
        <f t="shared" si="139"/>
        <v>0</v>
      </c>
      <c r="AI480">
        <f t="shared" si="140"/>
        <v>73.82886633841224</v>
      </c>
      <c r="AJ480">
        <f t="shared" si="141"/>
        <v>59.785437149734562</v>
      </c>
      <c r="AK480">
        <f t="shared" si="142"/>
        <v>0</v>
      </c>
      <c r="AL480" s="3">
        <v>95</v>
      </c>
      <c r="AM480" s="14">
        <f t="shared" si="143"/>
        <v>28.956000000000003</v>
      </c>
      <c r="AN480" s="3">
        <v>0.89011791851710809</v>
      </c>
    </row>
    <row r="481" spans="1:40" ht="13.5" thickBot="1" x14ac:dyDescent="0.25">
      <c r="A481" s="5">
        <v>42571</v>
      </c>
      <c r="B481" s="3">
        <v>46</v>
      </c>
      <c r="C481" s="7" t="s">
        <v>358</v>
      </c>
      <c r="D481" s="6">
        <v>0.59166666666666667</v>
      </c>
      <c r="E481" s="13">
        <v>14</v>
      </c>
      <c r="F481" s="13">
        <f t="shared" si="133"/>
        <v>368.99999999999994</v>
      </c>
      <c r="G481" s="3">
        <v>45.4</v>
      </c>
      <c r="H481" s="3" t="s">
        <v>365</v>
      </c>
      <c r="I481" s="3">
        <v>30.7</v>
      </c>
      <c r="J481" t="str">
        <f t="shared" si="134"/>
        <v>.</v>
      </c>
      <c r="K481" t="str">
        <f t="shared" si="135"/>
        <v>.</v>
      </c>
      <c r="L481" t="str">
        <f t="shared" si="145"/>
        <v>.</v>
      </c>
      <c r="M481" s="3">
        <v>51</v>
      </c>
      <c r="N481" t="str">
        <f>IF(B481=B480, N480, IF(M481=".",".",IF(M481&lt;22.5,"N",IF(M481&lt;67.5,"NE",IF(M481&lt;112.5,"E",IF(M481&lt;157.5,"SE",IF(M481&lt;202.5,"S",IF(M481&lt;247.5,"SW",IF(M481&lt;292.5,"W",IF(M481&lt;337.5,"NW","N"))))))))))</f>
        <v>NE</v>
      </c>
      <c r="O481" t="str">
        <f t="shared" si="136"/>
        <v>.</v>
      </c>
      <c r="P481" t="str">
        <f t="shared" si="149"/>
        <v>.</v>
      </c>
      <c r="Q481" s="8">
        <f t="shared" si="147"/>
        <v>0</v>
      </c>
      <c r="R481" s="8">
        <f t="shared" si="148"/>
        <v>6.9999999999999947</v>
      </c>
      <c r="S481" s="8">
        <v>1</v>
      </c>
      <c r="T481" s="8">
        <f>SQRT((AJ481-AJ475)^2+(AI481-AI475)^2)</f>
        <v>6.9999999999999947</v>
      </c>
      <c r="U481" s="8">
        <f t="shared" si="146"/>
        <v>1</v>
      </c>
      <c r="V481" s="3" t="s">
        <v>6</v>
      </c>
      <c r="W481" s="3">
        <v>2.9</v>
      </c>
      <c r="X481" s="3" t="s">
        <v>4</v>
      </c>
      <c r="Y481" s="14">
        <v>0</v>
      </c>
      <c r="Z481" s="14">
        <v>0</v>
      </c>
      <c r="AA481" s="14">
        <v>1</v>
      </c>
      <c r="AB481" s="14" t="str">
        <f t="shared" si="150"/>
        <v>.</v>
      </c>
      <c r="AC481" s="3" t="s">
        <v>298</v>
      </c>
      <c r="AD481" s="9">
        <v>0</v>
      </c>
      <c r="AE481">
        <f t="shared" si="137"/>
        <v>0</v>
      </c>
      <c r="AF481">
        <f t="shared" si="138"/>
        <v>0</v>
      </c>
      <c r="AG481">
        <f t="shared" si="144"/>
        <v>1</v>
      </c>
      <c r="AH481">
        <f t="shared" si="139"/>
        <v>0</v>
      </c>
      <c r="AI481">
        <f t="shared" si="140"/>
        <v>73.82886633841224</v>
      </c>
      <c r="AJ481">
        <f t="shared" si="141"/>
        <v>59.785437149734562</v>
      </c>
      <c r="AK481">
        <f t="shared" si="142"/>
        <v>0</v>
      </c>
      <c r="AL481" s="3">
        <v>95</v>
      </c>
      <c r="AM481" s="14">
        <f t="shared" si="143"/>
        <v>28.956000000000003</v>
      </c>
      <c r="AN481" s="3">
        <v>0.89011791851710809</v>
      </c>
    </row>
    <row r="482" spans="1:40" ht="13.5" thickBot="1" x14ac:dyDescent="0.25">
      <c r="A482" s="5">
        <v>42571</v>
      </c>
      <c r="B482" s="3">
        <v>46</v>
      </c>
      <c r="C482" s="7" t="s">
        <v>358</v>
      </c>
      <c r="D482" s="6">
        <v>0.62986111111111109</v>
      </c>
      <c r="E482" s="13">
        <v>15</v>
      </c>
      <c r="F482" s="13">
        <f t="shared" si="133"/>
        <v>423.99999999999989</v>
      </c>
      <c r="G482" s="3">
        <v>48.9</v>
      </c>
      <c r="H482" s="3" t="s">
        <v>365</v>
      </c>
      <c r="I482" s="3">
        <v>31.6</v>
      </c>
      <c r="J482" t="str">
        <f t="shared" si="134"/>
        <v>.</v>
      </c>
      <c r="K482" t="str">
        <f t="shared" si="135"/>
        <v>.</v>
      </c>
      <c r="L482" t="str">
        <f t="shared" si="145"/>
        <v>.</v>
      </c>
      <c r="M482" s="3" t="s">
        <v>4</v>
      </c>
      <c r="N482" t="str">
        <f>IF(B482=B481, N481, IF(M482=".",".",IF(M482&lt;22.5,"N",IF(M482&lt;67.5,"NE",IF(M482&lt;112.5,"E",IF(M482&lt;157.5,"SE",IF(M482&lt;202.5,"S",IF(M482&lt;247.5,"SW",IF(M482&lt;292.5,"W",IF(M482&lt;337.5,"NW","N"))))))))))</f>
        <v>NE</v>
      </c>
      <c r="O482" t="str">
        <f t="shared" si="136"/>
        <v>.</v>
      </c>
      <c r="P482" t="str">
        <f t="shared" si="149"/>
        <v>.</v>
      </c>
      <c r="Q482" s="8" t="str">
        <f t="shared" si="147"/>
        <v>.</v>
      </c>
      <c r="R482" s="8" t="str">
        <f t="shared" si="148"/>
        <v>.</v>
      </c>
      <c r="S482" s="8" t="s">
        <v>4</v>
      </c>
      <c r="T482" s="8" t="s">
        <v>4</v>
      </c>
      <c r="U482" s="8" t="str">
        <f t="shared" si="146"/>
        <v>.</v>
      </c>
      <c r="V482" s="3" t="s">
        <v>4</v>
      </c>
      <c r="W482" s="3">
        <v>3.7</v>
      </c>
      <c r="X482" s="3" t="s">
        <v>147</v>
      </c>
      <c r="Y482" s="14">
        <v>0</v>
      </c>
      <c r="Z482" s="14">
        <v>0</v>
      </c>
      <c r="AA482" s="14">
        <v>1</v>
      </c>
      <c r="AB482" s="14" t="str">
        <f t="shared" si="150"/>
        <v>.</v>
      </c>
      <c r="AC482" s="3" t="s">
        <v>298</v>
      </c>
      <c r="AD482" s="9">
        <v>0</v>
      </c>
      <c r="AE482" t="str">
        <f t="shared" si="137"/>
        <v>.</v>
      </c>
      <c r="AF482" t="str">
        <f t="shared" si="138"/>
        <v>.</v>
      </c>
      <c r="AG482" t="str">
        <f t="shared" si="144"/>
        <v>.</v>
      </c>
      <c r="AH482" t="str">
        <f t="shared" si="139"/>
        <v>.</v>
      </c>
      <c r="AI482" t="str">
        <f t="shared" si="140"/>
        <v>.</v>
      </c>
      <c r="AJ482" t="str">
        <f t="shared" si="141"/>
        <v>.</v>
      </c>
      <c r="AK482" t="str">
        <f t="shared" si="142"/>
        <v>.</v>
      </c>
      <c r="AL482" s="3" t="s">
        <v>4</v>
      </c>
      <c r="AM482" s="14" t="str">
        <f t="shared" si="143"/>
        <v>.</v>
      </c>
      <c r="AN482" s="3" t="s">
        <v>4</v>
      </c>
    </row>
    <row r="483" spans="1:40" ht="13.5" thickBot="1" x14ac:dyDescent="0.25">
      <c r="A483" s="5">
        <v>42571</v>
      </c>
      <c r="B483" s="3">
        <v>46</v>
      </c>
      <c r="C483" s="7" t="s">
        <v>358</v>
      </c>
      <c r="D483" s="6">
        <v>0.6743055555555556</v>
      </c>
      <c r="E483" s="13">
        <v>16</v>
      </c>
      <c r="F483" s="13">
        <f t="shared" si="133"/>
        <v>488</v>
      </c>
      <c r="G483" s="3">
        <v>45.6</v>
      </c>
      <c r="H483" s="3" t="s">
        <v>365</v>
      </c>
      <c r="I483" s="3">
        <v>35.1</v>
      </c>
      <c r="J483" t="str">
        <f t="shared" si="134"/>
        <v>.</v>
      </c>
      <c r="K483" t="str">
        <f t="shared" si="135"/>
        <v>.</v>
      </c>
      <c r="L483" t="str">
        <f t="shared" si="145"/>
        <v>.</v>
      </c>
      <c r="M483" s="3" t="s">
        <v>4</v>
      </c>
      <c r="N483" t="str">
        <f>IF(B483=B483, N482, IF(M483=".",".",IF(M483&lt;22.5,"N",IF(M483&lt;67.5,"NE",IF(M483&lt;112.5,"E",IF(M483&lt;157.5,"SE",IF(M483&lt;202.5,"S",IF(M483&lt;247.5,"SW",IF(M483&lt;292.5,"W",IF(M483&lt;337.5,"NW","N"))))))))))</f>
        <v>NE</v>
      </c>
      <c r="O483" t="str">
        <f t="shared" si="136"/>
        <v>.</v>
      </c>
      <c r="P483" t="str">
        <f t="shared" si="149"/>
        <v>.</v>
      </c>
      <c r="Q483" s="8" t="str">
        <f t="shared" si="147"/>
        <v>.</v>
      </c>
      <c r="R483" s="8" t="str">
        <f t="shared" si="148"/>
        <v>.</v>
      </c>
      <c r="S483" s="8" t="s">
        <v>4</v>
      </c>
      <c r="T483" s="8" t="s">
        <v>4</v>
      </c>
      <c r="U483" s="8" t="str">
        <f t="shared" si="146"/>
        <v>.</v>
      </c>
      <c r="V483" s="3" t="s">
        <v>4</v>
      </c>
      <c r="W483" s="3">
        <v>3</v>
      </c>
      <c r="X483" s="3" t="s">
        <v>147</v>
      </c>
      <c r="Y483" s="14">
        <v>0</v>
      </c>
      <c r="Z483" s="14">
        <v>0</v>
      </c>
      <c r="AA483" s="14">
        <v>1</v>
      </c>
      <c r="AB483" s="14" t="str">
        <f t="shared" si="150"/>
        <v>.</v>
      </c>
      <c r="AC483" s="3" t="s">
        <v>298</v>
      </c>
      <c r="AD483" s="9">
        <v>0</v>
      </c>
      <c r="AE483" t="str">
        <f t="shared" si="137"/>
        <v>.</v>
      </c>
      <c r="AF483" t="str">
        <f t="shared" si="138"/>
        <v>.</v>
      </c>
      <c r="AG483" t="str">
        <f t="shared" si="144"/>
        <v>.</v>
      </c>
      <c r="AH483" t="str">
        <f t="shared" si="139"/>
        <v>.</v>
      </c>
      <c r="AI483" t="str">
        <f t="shared" si="140"/>
        <v>.</v>
      </c>
      <c r="AJ483" t="str">
        <f t="shared" si="141"/>
        <v>.</v>
      </c>
      <c r="AK483" t="str">
        <f t="shared" si="142"/>
        <v>.</v>
      </c>
      <c r="AL483" s="3" t="s">
        <v>4</v>
      </c>
      <c r="AM483" s="14" t="str">
        <f t="shared" si="143"/>
        <v>.</v>
      </c>
      <c r="AN483" s="3" t="s">
        <v>4</v>
      </c>
    </row>
    <row r="484" spans="1:40" ht="13.5" thickBot="1" x14ac:dyDescent="0.25">
      <c r="A484" s="5">
        <v>42571</v>
      </c>
      <c r="B484" s="3">
        <v>46</v>
      </c>
      <c r="C484" s="7" t="s">
        <v>358</v>
      </c>
      <c r="D484" s="6">
        <v>0.71111111111111114</v>
      </c>
      <c r="E484" s="13">
        <v>17</v>
      </c>
      <c r="F484" s="13">
        <f t="shared" si="133"/>
        <v>541</v>
      </c>
      <c r="G484" s="3">
        <v>34</v>
      </c>
      <c r="H484" s="3" t="s">
        <v>365</v>
      </c>
      <c r="I484" s="3">
        <v>30.4</v>
      </c>
      <c r="J484" t="str">
        <f t="shared" si="134"/>
        <v>.</v>
      </c>
      <c r="K484" t="str">
        <f t="shared" si="135"/>
        <v>.</v>
      </c>
      <c r="L484" t="str">
        <f t="shared" si="145"/>
        <v>.</v>
      </c>
      <c r="M484" s="3" t="s">
        <v>4</v>
      </c>
      <c r="N484" t="str">
        <f>IF(B484=B483, N483, IF(M484=".",".",IF(M484&lt;22.5,"N",IF(M484&lt;67.5,"NE",IF(M484&lt;112.5,"E",IF(M484&lt;157.5,"SE",IF(M484&lt;202.5,"S",IF(M484&lt;247.5,"SW",IF(M484&lt;292.5,"W",IF(M484&lt;337.5,"NW","N"))))))))))</f>
        <v>NE</v>
      </c>
      <c r="O484" t="str">
        <f t="shared" si="136"/>
        <v>.</v>
      </c>
      <c r="P484" t="str">
        <f t="shared" si="149"/>
        <v>.</v>
      </c>
      <c r="Q484" s="8" t="str">
        <f t="shared" si="147"/>
        <v>.</v>
      </c>
      <c r="R484" s="8" t="str">
        <f t="shared" si="148"/>
        <v>.</v>
      </c>
      <c r="S484" s="8" t="s">
        <v>4</v>
      </c>
      <c r="T484" s="8" t="s">
        <v>4</v>
      </c>
      <c r="U484" s="8" t="str">
        <f t="shared" si="146"/>
        <v>.</v>
      </c>
      <c r="V484" s="3" t="s">
        <v>4</v>
      </c>
      <c r="W484" s="3">
        <v>2.7</v>
      </c>
      <c r="X484" s="3" t="s">
        <v>147</v>
      </c>
      <c r="Y484" s="14">
        <v>0</v>
      </c>
      <c r="Z484" s="14">
        <v>0</v>
      </c>
      <c r="AA484" s="14">
        <v>1</v>
      </c>
      <c r="AB484" s="14" t="str">
        <f t="shared" si="150"/>
        <v>.</v>
      </c>
      <c r="AC484" s="3" t="s">
        <v>298</v>
      </c>
      <c r="AD484" s="9">
        <v>0</v>
      </c>
      <c r="AE484" t="str">
        <f t="shared" si="137"/>
        <v>.</v>
      </c>
      <c r="AF484" t="str">
        <f t="shared" si="138"/>
        <v>.</v>
      </c>
      <c r="AG484" t="str">
        <f t="shared" si="144"/>
        <v>.</v>
      </c>
      <c r="AH484" t="str">
        <f t="shared" si="139"/>
        <v>.</v>
      </c>
      <c r="AI484" t="str">
        <f t="shared" si="140"/>
        <v>.</v>
      </c>
      <c r="AJ484" t="str">
        <f t="shared" si="141"/>
        <v>.</v>
      </c>
      <c r="AK484" t="str">
        <f t="shared" si="142"/>
        <v>.</v>
      </c>
      <c r="AL484" s="3" t="s">
        <v>4</v>
      </c>
      <c r="AM484" s="14" t="str">
        <f t="shared" si="143"/>
        <v>.</v>
      </c>
      <c r="AN484" s="3" t="s">
        <v>4</v>
      </c>
    </row>
    <row r="485" spans="1:40" ht="13.5" thickBot="1" x14ac:dyDescent="0.25">
      <c r="A485" s="5">
        <v>42571</v>
      </c>
      <c r="B485" s="3">
        <v>46</v>
      </c>
      <c r="C485" s="7" t="s">
        <v>358</v>
      </c>
      <c r="D485" s="6">
        <v>0.75069444444444444</v>
      </c>
      <c r="E485" s="13">
        <v>18</v>
      </c>
      <c r="F485" s="13">
        <f t="shared" si="133"/>
        <v>598</v>
      </c>
      <c r="G485" s="3">
        <v>30.2</v>
      </c>
      <c r="H485" s="3" t="s">
        <v>365</v>
      </c>
      <c r="I485" s="3">
        <v>27.6</v>
      </c>
      <c r="J485" t="str">
        <f t="shared" si="134"/>
        <v>.</v>
      </c>
      <c r="K485" t="str">
        <f t="shared" si="135"/>
        <v>.</v>
      </c>
      <c r="L485" t="str">
        <f t="shared" si="145"/>
        <v>.</v>
      </c>
      <c r="M485" s="3" t="s">
        <v>4</v>
      </c>
      <c r="N485" t="str">
        <f>IF(B485=B485, N484, IF(M485=".",".",IF(M485&lt;22.5,"N",IF(M485&lt;67.5,"NE",IF(M485&lt;112.5,"E",IF(M485&lt;157.5,"SE",IF(M485&lt;202.5,"S",IF(M485&lt;247.5,"SW",IF(M485&lt;292.5,"W",IF(M485&lt;337.5,"NW","N"))))))))))</f>
        <v>NE</v>
      </c>
      <c r="O485" t="str">
        <f t="shared" si="136"/>
        <v>.</v>
      </c>
      <c r="P485" t="str">
        <f t="shared" si="149"/>
        <v>.</v>
      </c>
      <c r="Q485" s="8" t="str">
        <f t="shared" si="147"/>
        <v>.</v>
      </c>
      <c r="R485" s="8" t="str">
        <f t="shared" si="148"/>
        <v>.</v>
      </c>
      <c r="S485" s="8" t="s">
        <v>4</v>
      </c>
      <c r="T485" s="8" t="s">
        <v>4</v>
      </c>
      <c r="U485" s="8" t="str">
        <f t="shared" si="146"/>
        <v>.</v>
      </c>
      <c r="V485" s="3" t="s">
        <v>4</v>
      </c>
      <c r="W485" s="3">
        <v>1.7</v>
      </c>
      <c r="X485" s="3" t="s">
        <v>147</v>
      </c>
      <c r="Y485" s="14">
        <v>0</v>
      </c>
      <c r="Z485" s="14">
        <v>0</v>
      </c>
      <c r="AA485" s="14">
        <v>1</v>
      </c>
      <c r="AB485" s="14" t="str">
        <f t="shared" si="150"/>
        <v>.</v>
      </c>
      <c r="AC485" s="3" t="s">
        <v>298</v>
      </c>
      <c r="AD485" s="9">
        <v>0</v>
      </c>
      <c r="AE485" t="str">
        <f t="shared" si="137"/>
        <v>.</v>
      </c>
      <c r="AF485" t="str">
        <f t="shared" si="138"/>
        <v>.</v>
      </c>
      <c r="AG485" t="str">
        <f t="shared" si="144"/>
        <v>.</v>
      </c>
      <c r="AH485" t="str">
        <f t="shared" si="139"/>
        <v>.</v>
      </c>
      <c r="AI485" t="str">
        <f t="shared" si="140"/>
        <v>.</v>
      </c>
      <c r="AJ485" t="str">
        <f t="shared" si="141"/>
        <v>.</v>
      </c>
      <c r="AK485" t="str">
        <f t="shared" si="142"/>
        <v>.</v>
      </c>
      <c r="AL485" s="3" t="s">
        <v>4</v>
      </c>
      <c r="AM485" s="14" t="str">
        <f t="shared" si="143"/>
        <v>.</v>
      </c>
      <c r="AN485" s="3" t="s">
        <v>4</v>
      </c>
    </row>
    <row r="486" spans="1:40" ht="13.5" thickBot="1" x14ac:dyDescent="0.25">
      <c r="A486" s="5">
        <v>42571</v>
      </c>
      <c r="B486" s="3">
        <v>47</v>
      </c>
      <c r="C486" s="7" t="s">
        <v>359</v>
      </c>
      <c r="D486" s="6">
        <v>0.33055555555555555</v>
      </c>
      <c r="E486" s="13">
        <v>8</v>
      </c>
      <c r="F486" s="13">
        <f t="shared" si="133"/>
        <v>0</v>
      </c>
      <c r="G486" s="3" t="s">
        <v>4</v>
      </c>
      <c r="H486" s="3" t="s">
        <v>4</v>
      </c>
      <c r="I486" s="3">
        <v>24.3</v>
      </c>
      <c r="J486" t="str">
        <f t="shared" si="134"/>
        <v>.</v>
      </c>
      <c r="K486" t="str">
        <f t="shared" si="135"/>
        <v>.</v>
      </c>
      <c r="L486" t="str">
        <f t="shared" si="145"/>
        <v>.</v>
      </c>
      <c r="M486" s="3">
        <v>225</v>
      </c>
      <c r="N486" t="str">
        <f>IF(B486=B485, N485, IF(M486=".",".",IF(M486&lt;22.5,"N",IF(M486&lt;67.5,"NE",IF(M486&lt;112.5,"E",IF(M486&lt;157.5,"SE",IF(M486&lt;202.5,"S",IF(M486&lt;247.5,"SW",IF(M486&lt;292.5,"W",IF(M486&lt;337.5,"NW","N"))))))))))</f>
        <v>SW</v>
      </c>
      <c r="O486" t="str">
        <f t="shared" si="136"/>
        <v>.</v>
      </c>
      <c r="P486" t="str">
        <f t="shared" si="149"/>
        <v>.</v>
      </c>
      <c r="Q486" s="8">
        <f t="shared" si="147"/>
        <v>0</v>
      </c>
      <c r="R486" s="8">
        <f t="shared" si="148"/>
        <v>0</v>
      </c>
      <c r="S486" s="8">
        <v>0</v>
      </c>
      <c r="T486" s="8" t="s">
        <v>4</v>
      </c>
      <c r="U486" s="8" t="str">
        <f t="shared" si="146"/>
        <v>.</v>
      </c>
      <c r="V486" s="3" t="s">
        <v>7</v>
      </c>
      <c r="W486" s="3">
        <v>0</v>
      </c>
      <c r="X486" s="3" t="s">
        <v>4</v>
      </c>
      <c r="Y486" s="14">
        <v>2</v>
      </c>
      <c r="Z486" s="14">
        <v>1</v>
      </c>
      <c r="AA486" s="14">
        <v>0</v>
      </c>
      <c r="AB486" s="14">
        <f t="shared" si="150"/>
        <v>0</v>
      </c>
      <c r="AC486" s="3" t="s">
        <v>299</v>
      </c>
      <c r="AD486" s="9">
        <v>1</v>
      </c>
      <c r="AE486" t="str">
        <f t="shared" si="137"/>
        <v>.</v>
      </c>
      <c r="AF486" t="str">
        <f t="shared" si="138"/>
        <v>.</v>
      </c>
      <c r="AG486" t="str">
        <f t="shared" si="144"/>
        <v>.</v>
      </c>
      <c r="AH486" t="str">
        <f t="shared" si="139"/>
        <v>.</v>
      </c>
      <c r="AI486">
        <f t="shared" si="140"/>
        <v>-70.710678118654741</v>
      </c>
      <c r="AJ486">
        <f t="shared" si="141"/>
        <v>-70.710678118654769</v>
      </c>
      <c r="AK486" t="str">
        <f t="shared" si="142"/>
        <v>.</v>
      </c>
      <c r="AL486" s="3">
        <v>100</v>
      </c>
      <c r="AM486" s="14">
        <f t="shared" si="143"/>
        <v>30.48</v>
      </c>
      <c r="AN486" s="3">
        <v>3.9269908169872414</v>
      </c>
    </row>
    <row r="487" spans="1:40" ht="13.5" thickBot="1" x14ac:dyDescent="0.25">
      <c r="A487" s="5">
        <v>42571</v>
      </c>
      <c r="B487" s="3">
        <v>47</v>
      </c>
      <c r="C487" s="7" t="s">
        <v>359</v>
      </c>
      <c r="D487" s="6">
        <v>0.375</v>
      </c>
      <c r="E487" s="13">
        <v>9</v>
      </c>
      <c r="F487" s="13">
        <f t="shared" si="133"/>
        <v>64.000000000000014</v>
      </c>
      <c r="G487" s="3" t="s">
        <v>4</v>
      </c>
      <c r="H487" s="3" t="s">
        <v>4</v>
      </c>
      <c r="I487" s="3">
        <v>25.9</v>
      </c>
      <c r="J487" t="str">
        <f t="shared" si="134"/>
        <v>.</v>
      </c>
      <c r="K487" t="str">
        <f t="shared" si="135"/>
        <v>.</v>
      </c>
      <c r="L487" t="str">
        <f t="shared" si="145"/>
        <v>.</v>
      </c>
      <c r="M487" s="3">
        <v>225</v>
      </c>
      <c r="N487" t="str">
        <f>IF(B487=B487, N486, IF(M487=".",".",IF(M487&lt;22.5,"N",IF(M487&lt;67.5,"NE",IF(M487&lt;112.5,"E",IF(M487&lt;157.5,"SE",IF(M487&lt;202.5,"S",IF(M487&lt;247.5,"SW",IF(M487&lt;292.5,"W",IF(M487&lt;337.5,"NW","N"))))))))))</f>
        <v>SW</v>
      </c>
      <c r="O487" t="str">
        <f t="shared" si="136"/>
        <v>.</v>
      </c>
      <c r="P487" t="str">
        <f t="shared" si="149"/>
        <v>.</v>
      </c>
      <c r="Q487" s="8">
        <f t="shared" si="147"/>
        <v>0</v>
      </c>
      <c r="R487" s="8">
        <f t="shared" si="148"/>
        <v>0</v>
      </c>
      <c r="S487" s="8">
        <v>0</v>
      </c>
      <c r="T487" s="8" t="s">
        <v>4</v>
      </c>
      <c r="U487" s="8" t="str">
        <f t="shared" si="146"/>
        <v>.</v>
      </c>
      <c r="V487" s="3" t="s">
        <v>7</v>
      </c>
      <c r="W487" s="3">
        <v>1.8</v>
      </c>
      <c r="X487" s="3" t="s">
        <v>130</v>
      </c>
      <c r="Y487" s="14">
        <v>2</v>
      </c>
      <c r="Z487" s="14">
        <v>1</v>
      </c>
      <c r="AA487" s="14">
        <v>0</v>
      </c>
      <c r="AB487" s="14">
        <f t="shared" si="150"/>
        <v>0</v>
      </c>
      <c r="AC487" s="3" t="s">
        <v>299</v>
      </c>
      <c r="AD487" s="9">
        <v>1</v>
      </c>
      <c r="AE487">
        <f t="shared" si="137"/>
        <v>0</v>
      </c>
      <c r="AF487">
        <f t="shared" si="138"/>
        <v>0</v>
      </c>
      <c r="AG487">
        <f t="shared" si="144"/>
        <v>1</v>
      </c>
      <c r="AH487">
        <f t="shared" si="139"/>
        <v>0</v>
      </c>
      <c r="AI487">
        <f t="shared" si="140"/>
        <v>-70.710678118654741</v>
      </c>
      <c r="AJ487">
        <f t="shared" si="141"/>
        <v>-70.710678118654769</v>
      </c>
      <c r="AK487">
        <f t="shared" si="142"/>
        <v>0</v>
      </c>
      <c r="AL487" s="3">
        <v>100</v>
      </c>
      <c r="AM487" s="14">
        <f t="shared" si="143"/>
        <v>30.48</v>
      </c>
      <c r="AN487" s="3">
        <v>3.9269908169872414</v>
      </c>
    </row>
    <row r="488" spans="1:40" ht="13.5" thickBot="1" x14ac:dyDescent="0.25">
      <c r="A488" s="5">
        <v>42571</v>
      </c>
      <c r="B488" s="3">
        <v>47</v>
      </c>
      <c r="C488" s="7" t="s">
        <v>359</v>
      </c>
      <c r="D488" s="6">
        <v>0.41597222222222219</v>
      </c>
      <c r="E488" s="13">
        <v>10</v>
      </c>
      <c r="F488" s="13">
        <f t="shared" si="133"/>
        <v>122.99999999999997</v>
      </c>
      <c r="G488" s="3" t="s">
        <v>4</v>
      </c>
      <c r="H488" s="3" t="s">
        <v>4</v>
      </c>
      <c r="I488" s="3">
        <v>29.9</v>
      </c>
      <c r="J488" t="str">
        <f t="shared" si="134"/>
        <v>.</v>
      </c>
      <c r="K488" t="str">
        <f t="shared" si="135"/>
        <v>.</v>
      </c>
      <c r="L488" t="str">
        <f t="shared" si="145"/>
        <v>.</v>
      </c>
      <c r="M488" s="3">
        <v>225</v>
      </c>
      <c r="N488" t="str">
        <f>IF(B488=B487, N487, IF(M488=".",".",IF(M488&lt;22.5,"N",IF(M488&lt;67.5,"NE",IF(M488&lt;112.5,"E",IF(M488&lt;157.5,"SE",IF(M488&lt;202.5,"S",IF(M488&lt;247.5,"SW",IF(M488&lt;292.5,"W",IF(M488&lt;337.5,"NW","N"))))))))))</f>
        <v>SW</v>
      </c>
      <c r="O488" t="str">
        <f t="shared" si="136"/>
        <v>.</v>
      </c>
      <c r="P488" t="str">
        <f t="shared" si="149"/>
        <v>.</v>
      </c>
      <c r="Q488" s="8">
        <f t="shared" si="147"/>
        <v>0</v>
      </c>
      <c r="R488" s="8">
        <f t="shared" si="148"/>
        <v>0</v>
      </c>
      <c r="S488" s="8">
        <v>0</v>
      </c>
      <c r="T488" s="8" t="s">
        <v>4</v>
      </c>
      <c r="U488" s="8" t="str">
        <f t="shared" si="146"/>
        <v>.</v>
      </c>
      <c r="V488" s="3" t="s">
        <v>7</v>
      </c>
      <c r="W488" s="3">
        <v>5.6</v>
      </c>
      <c r="X488" s="3" t="s">
        <v>108</v>
      </c>
      <c r="Y488" s="14">
        <v>2</v>
      </c>
      <c r="Z488" s="14">
        <v>1</v>
      </c>
      <c r="AA488" s="14">
        <v>0</v>
      </c>
      <c r="AB488" s="14">
        <f t="shared" si="150"/>
        <v>0</v>
      </c>
      <c r="AC488" s="3" t="s">
        <v>299</v>
      </c>
      <c r="AD488" s="9">
        <v>1</v>
      </c>
      <c r="AE488">
        <f t="shared" si="137"/>
        <v>0</v>
      </c>
      <c r="AF488">
        <f t="shared" si="138"/>
        <v>0</v>
      </c>
      <c r="AG488">
        <f t="shared" si="144"/>
        <v>1</v>
      </c>
      <c r="AH488">
        <f t="shared" si="139"/>
        <v>0</v>
      </c>
      <c r="AI488">
        <f t="shared" si="140"/>
        <v>-70.710678118654741</v>
      </c>
      <c r="AJ488">
        <f t="shared" si="141"/>
        <v>-70.710678118654769</v>
      </c>
      <c r="AK488">
        <f t="shared" si="142"/>
        <v>0</v>
      </c>
      <c r="AL488" s="3">
        <v>100</v>
      </c>
      <c r="AM488" s="14">
        <f t="shared" si="143"/>
        <v>30.48</v>
      </c>
      <c r="AN488" s="3">
        <v>3.9269908169872414</v>
      </c>
    </row>
    <row r="489" spans="1:40" ht="13.5" thickBot="1" x14ac:dyDescent="0.25">
      <c r="A489" s="5">
        <v>42571</v>
      </c>
      <c r="B489" s="3">
        <v>47</v>
      </c>
      <c r="C489" s="7" t="s">
        <v>359</v>
      </c>
      <c r="D489" s="6">
        <v>0.45763888888888887</v>
      </c>
      <c r="E489" s="13">
        <v>11</v>
      </c>
      <c r="F489" s="13">
        <f t="shared" si="133"/>
        <v>183</v>
      </c>
      <c r="G489" s="3" t="s">
        <v>4</v>
      </c>
      <c r="H489" s="3" t="s">
        <v>4</v>
      </c>
      <c r="I489" s="3">
        <v>25.7</v>
      </c>
      <c r="J489" t="str">
        <f t="shared" si="134"/>
        <v>.</v>
      </c>
      <c r="K489" t="str">
        <f t="shared" si="135"/>
        <v>.</v>
      </c>
      <c r="L489" t="str">
        <f t="shared" si="145"/>
        <v>.</v>
      </c>
      <c r="M489" s="3">
        <v>225</v>
      </c>
      <c r="N489" t="str">
        <f>IF(B489=B489, N488, IF(M489=".",".",IF(M489&lt;22.5,"N",IF(M489&lt;67.5,"NE",IF(M489&lt;112.5,"E",IF(M489&lt;157.5,"SE",IF(M489&lt;202.5,"S",IF(M489&lt;247.5,"SW",IF(M489&lt;292.5,"W",IF(M489&lt;337.5,"NW","N"))))))))))</f>
        <v>SW</v>
      </c>
      <c r="O489" t="str">
        <f t="shared" si="136"/>
        <v>.</v>
      </c>
      <c r="P489" t="str">
        <f t="shared" si="149"/>
        <v>.</v>
      </c>
      <c r="Q489" s="8">
        <f t="shared" si="147"/>
        <v>0</v>
      </c>
      <c r="R489" s="8">
        <f t="shared" si="148"/>
        <v>0</v>
      </c>
      <c r="S489" s="8">
        <v>0</v>
      </c>
      <c r="T489" s="8" t="s">
        <v>4</v>
      </c>
      <c r="U489" s="8" t="str">
        <f t="shared" si="146"/>
        <v>.</v>
      </c>
      <c r="V489" s="3" t="s">
        <v>7</v>
      </c>
      <c r="W489" s="3">
        <v>3.3</v>
      </c>
      <c r="X489" s="3" t="s">
        <v>144</v>
      </c>
      <c r="Y489" s="14">
        <v>2</v>
      </c>
      <c r="Z489" s="14">
        <v>1</v>
      </c>
      <c r="AA489" s="14">
        <v>0</v>
      </c>
      <c r="AB489" s="14">
        <f t="shared" si="150"/>
        <v>0</v>
      </c>
      <c r="AC489" s="3" t="s">
        <v>299</v>
      </c>
      <c r="AD489" s="9">
        <v>1</v>
      </c>
      <c r="AE489">
        <f t="shared" si="137"/>
        <v>0</v>
      </c>
      <c r="AF489">
        <f t="shared" si="138"/>
        <v>0</v>
      </c>
      <c r="AG489">
        <f t="shared" si="144"/>
        <v>1</v>
      </c>
      <c r="AH489">
        <f t="shared" si="139"/>
        <v>0</v>
      </c>
      <c r="AI489">
        <f t="shared" si="140"/>
        <v>-70.710678118654741</v>
      </c>
      <c r="AJ489">
        <f t="shared" si="141"/>
        <v>-70.710678118654769</v>
      </c>
      <c r="AK489">
        <f t="shared" si="142"/>
        <v>0</v>
      </c>
      <c r="AL489" s="3">
        <v>100</v>
      </c>
      <c r="AM489" s="14">
        <f t="shared" si="143"/>
        <v>30.48</v>
      </c>
      <c r="AN489" s="3">
        <v>3.9269908169872414</v>
      </c>
    </row>
    <row r="490" spans="1:40" ht="13.5" thickBot="1" x14ac:dyDescent="0.25">
      <c r="A490" s="5">
        <v>42571</v>
      </c>
      <c r="B490" s="3">
        <v>47</v>
      </c>
      <c r="C490" s="7" t="s">
        <v>359</v>
      </c>
      <c r="D490" s="6">
        <v>0.49791666666666662</v>
      </c>
      <c r="E490" s="13">
        <v>12</v>
      </c>
      <c r="F490" s="13">
        <f t="shared" si="133"/>
        <v>240.99999999999994</v>
      </c>
      <c r="G490" s="3">
        <v>25</v>
      </c>
      <c r="H490" s="3" t="s">
        <v>366</v>
      </c>
      <c r="I490" s="3">
        <v>24.1</v>
      </c>
      <c r="J490" t="str">
        <f t="shared" si="134"/>
        <v>.</v>
      </c>
      <c r="K490" t="str">
        <f t="shared" si="135"/>
        <v>.</v>
      </c>
      <c r="L490" t="str">
        <f t="shared" si="145"/>
        <v>.</v>
      </c>
      <c r="M490" s="3">
        <v>225</v>
      </c>
      <c r="N490" t="str">
        <f>IF(B490=B489, N489, IF(M490=".",".",IF(M490&lt;22.5,"N",IF(M490&lt;67.5,"NE",IF(M490&lt;112.5,"E",IF(M490&lt;157.5,"SE",IF(M490&lt;202.5,"S",IF(M490&lt;247.5,"SW",IF(M490&lt;292.5,"W",IF(M490&lt;337.5,"NW","N"))))))))))</f>
        <v>SW</v>
      </c>
      <c r="O490" t="str">
        <f t="shared" si="136"/>
        <v>.</v>
      </c>
      <c r="P490" t="str">
        <f t="shared" si="149"/>
        <v>.</v>
      </c>
      <c r="Q490" s="8">
        <f t="shared" si="147"/>
        <v>0</v>
      </c>
      <c r="R490" s="8">
        <f t="shared" si="148"/>
        <v>0</v>
      </c>
      <c r="S490" s="8">
        <v>0</v>
      </c>
      <c r="T490" s="8" t="s">
        <v>4</v>
      </c>
      <c r="U490" s="8" t="str">
        <f t="shared" si="146"/>
        <v>.</v>
      </c>
      <c r="V490" s="3" t="s">
        <v>6</v>
      </c>
      <c r="W490" s="3">
        <v>1.9</v>
      </c>
      <c r="X490" s="3" t="s">
        <v>149</v>
      </c>
      <c r="Y490" s="14">
        <v>2</v>
      </c>
      <c r="Z490" s="14">
        <v>1</v>
      </c>
      <c r="AA490" s="14">
        <v>0</v>
      </c>
      <c r="AB490" s="14">
        <f t="shared" si="150"/>
        <v>0</v>
      </c>
      <c r="AC490" s="3" t="s">
        <v>299</v>
      </c>
      <c r="AD490" s="9">
        <v>1</v>
      </c>
      <c r="AE490">
        <f t="shared" si="137"/>
        <v>0</v>
      </c>
      <c r="AF490">
        <f t="shared" si="138"/>
        <v>0</v>
      </c>
      <c r="AG490">
        <f t="shared" si="144"/>
        <v>1</v>
      </c>
      <c r="AH490">
        <f t="shared" si="139"/>
        <v>0</v>
      </c>
      <c r="AI490">
        <f t="shared" si="140"/>
        <v>-70.710678118654741</v>
      </c>
      <c r="AJ490">
        <f t="shared" si="141"/>
        <v>-70.710678118654769</v>
      </c>
      <c r="AK490">
        <f t="shared" si="142"/>
        <v>0</v>
      </c>
      <c r="AL490" s="3">
        <v>100</v>
      </c>
      <c r="AM490" s="14">
        <f t="shared" si="143"/>
        <v>30.48</v>
      </c>
      <c r="AN490" s="3">
        <v>3.9269908169872414</v>
      </c>
    </row>
    <row r="491" spans="1:40" ht="13.5" thickBot="1" x14ac:dyDescent="0.25">
      <c r="A491" s="5">
        <v>42571</v>
      </c>
      <c r="B491" s="3">
        <v>47</v>
      </c>
      <c r="C491" s="7" t="s">
        <v>359</v>
      </c>
      <c r="D491" s="6">
        <v>0.54097222222222219</v>
      </c>
      <c r="E491" s="13">
        <v>13</v>
      </c>
      <c r="F491" s="13">
        <f t="shared" si="133"/>
        <v>302.99999999999994</v>
      </c>
      <c r="G491" s="3">
        <v>48.5</v>
      </c>
      <c r="H491" s="3" t="s">
        <v>365</v>
      </c>
      <c r="I491" s="3">
        <v>29.4</v>
      </c>
      <c r="J491" t="str">
        <f t="shared" si="134"/>
        <v>.</v>
      </c>
      <c r="K491" t="str">
        <f t="shared" si="135"/>
        <v>.</v>
      </c>
      <c r="L491" t="str">
        <f t="shared" si="145"/>
        <v>.</v>
      </c>
      <c r="M491" s="3">
        <v>225</v>
      </c>
      <c r="N491" t="str">
        <f>IF(B491=B491, N490, IF(M491=".",".",IF(M491&lt;22.5,"N",IF(M491&lt;67.5,"NE",IF(M491&lt;112.5,"E",IF(M491&lt;157.5,"SE",IF(M491&lt;202.5,"S",IF(M491&lt;247.5,"SW",IF(M491&lt;292.5,"W",IF(M491&lt;337.5,"NW","N"))))))))))</f>
        <v>SW</v>
      </c>
      <c r="O491" t="str">
        <f t="shared" si="136"/>
        <v>.</v>
      </c>
      <c r="P491" t="str">
        <f t="shared" si="149"/>
        <v>.</v>
      </c>
      <c r="Q491" s="8">
        <f t="shared" si="147"/>
        <v>0</v>
      </c>
      <c r="R491" s="8">
        <f t="shared" si="148"/>
        <v>0</v>
      </c>
      <c r="S491" s="8">
        <v>0</v>
      </c>
      <c r="T491" s="8" t="s">
        <v>4</v>
      </c>
      <c r="U491" s="8" t="str">
        <f t="shared" si="146"/>
        <v>.</v>
      </c>
      <c r="V491" s="3" t="s">
        <v>6</v>
      </c>
      <c r="W491" s="3">
        <v>2.2000000000000002</v>
      </c>
      <c r="X491" s="3" t="s">
        <v>4</v>
      </c>
      <c r="Y491" s="14">
        <v>2</v>
      </c>
      <c r="Z491" s="14">
        <v>1</v>
      </c>
      <c r="AA491" s="14">
        <v>0</v>
      </c>
      <c r="AB491" s="14">
        <f t="shared" si="150"/>
        <v>0</v>
      </c>
      <c r="AC491" s="3" t="s">
        <v>299</v>
      </c>
      <c r="AD491" s="9">
        <v>1</v>
      </c>
      <c r="AE491">
        <f t="shared" si="137"/>
        <v>0</v>
      </c>
      <c r="AF491">
        <f t="shared" si="138"/>
        <v>0</v>
      </c>
      <c r="AG491">
        <f t="shared" si="144"/>
        <v>1</v>
      </c>
      <c r="AH491">
        <f t="shared" si="139"/>
        <v>0</v>
      </c>
      <c r="AI491">
        <f t="shared" si="140"/>
        <v>-70.710678118654741</v>
      </c>
      <c r="AJ491">
        <f t="shared" si="141"/>
        <v>-70.710678118654769</v>
      </c>
      <c r="AK491">
        <f t="shared" si="142"/>
        <v>0</v>
      </c>
      <c r="AL491" s="3">
        <v>100</v>
      </c>
      <c r="AM491" s="14">
        <f t="shared" si="143"/>
        <v>30.48</v>
      </c>
      <c r="AN491" s="3">
        <v>3.9269908169872414</v>
      </c>
    </row>
    <row r="492" spans="1:40" ht="13.5" thickBot="1" x14ac:dyDescent="0.25">
      <c r="A492" s="5">
        <v>42571</v>
      </c>
      <c r="B492" s="3">
        <v>47</v>
      </c>
      <c r="C492" s="7" t="s">
        <v>359</v>
      </c>
      <c r="D492" s="6">
        <v>0.58263888888888882</v>
      </c>
      <c r="E492" s="13">
        <v>14</v>
      </c>
      <c r="F492" s="13">
        <f t="shared" si="133"/>
        <v>362.99999999999989</v>
      </c>
      <c r="G492" s="3">
        <v>47.2</v>
      </c>
      <c r="H492" s="3" t="s">
        <v>365</v>
      </c>
      <c r="I492" s="3">
        <v>30.6</v>
      </c>
      <c r="J492" t="str">
        <f t="shared" si="134"/>
        <v>.</v>
      </c>
      <c r="K492" t="str">
        <f t="shared" si="135"/>
        <v>.</v>
      </c>
      <c r="L492" t="str">
        <f t="shared" si="145"/>
        <v>.</v>
      </c>
      <c r="M492" s="3">
        <v>225</v>
      </c>
      <c r="N492" t="str">
        <f>IF(B492=B491, N491, IF(M492=".",".",IF(M492&lt;22.5,"N",IF(M492&lt;67.5,"NE",IF(M492&lt;112.5,"E",IF(M492&lt;157.5,"SE",IF(M492&lt;202.5,"S",IF(M492&lt;247.5,"SW",IF(M492&lt;292.5,"W",IF(M492&lt;337.5,"NW","N"))))))))))</f>
        <v>SW</v>
      </c>
      <c r="O492" t="str">
        <f t="shared" si="136"/>
        <v>.</v>
      </c>
      <c r="P492" t="str">
        <f t="shared" si="149"/>
        <v>.</v>
      </c>
      <c r="Q492" s="8">
        <f t="shared" si="147"/>
        <v>0</v>
      </c>
      <c r="R492" s="8">
        <f t="shared" si="148"/>
        <v>0</v>
      </c>
      <c r="S492" s="8">
        <v>0</v>
      </c>
      <c r="T492" s="8">
        <f>SQRT((AJ492-AJ486)^2+(AI492-AI486)^2)</f>
        <v>0</v>
      </c>
      <c r="U492" s="8">
        <f t="shared" si="146"/>
        <v>0</v>
      </c>
      <c r="V492" s="3" t="s">
        <v>6</v>
      </c>
      <c r="W492" s="3">
        <v>0.6</v>
      </c>
      <c r="X492" s="3" t="s">
        <v>13</v>
      </c>
      <c r="Y492" s="14">
        <v>2</v>
      </c>
      <c r="Z492" s="14">
        <v>1</v>
      </c>
      <c r="AA492" s="14">
        <v>0</v>
      </c>
      <c r="AB492" s="14">
        <f t="shared" si="150"/>
        <v>0</v>
      </c>
      <c r="AC492" s="3" t="s">
        <v>299</v>
      </c>
      <c r="AD492" s="9">
        <v>1</v>
      </c>
      <c r="AE492">
        <f t="shared" si="137"/>
        <v>0</v>
      </c>
      <c r="AF492">
        <f t="shared" si="138"/>
        <v>0</v>
      </c>
      <c r="AG492">
        <f t="shared" si="144"/>
        <v>1</v>
      </c>
      <c r="AH492">
        <f t="shared" si="139"/>
        <v>0</v>
      </c>
      <c r="AI492">
        <f t="shared" si="140"/>
        <v>-70.710678118654741</v>
      </c>
      <c r="AJ492">
        <f t="shared" si="141"/>
        <v>-70.710678118654769</v>
      </c>
      <c r="AK492">
        <f t="shared" si="142"/>
        <v>0</v>
      </c>
      <c r="AL492" s="3">
        <v>100</v>
      </c>
      <c r="AM492" s="14">
        <f t="shared" si="143"/>
        <v>30.48</v>
      </c>
      <c r="AN492" s="3">
        <v>3.9269908169872414</v>
      </c>
    </row>
    <row r="493" spans="1:40" ht="13.5" thickBot="1" x14ac:dyDescent="0.25">
      <c r="A493" s="5">
        <v>42571</v>
      </c>
      <c r="B493" s="3">
        <v>47</v>
      </c>
      <c r="C493" s="7" t="s">
        <v>359</v>
      </c>
      <c r="D493" s="6">
        <v>0.62430555555555556</v>
      </c>
      <c r="E493" s="13">
        <v>15</v>
      </c>
      <c r="F493" s="13">
        <f t="shared" si="133"/>
        <v>423</v>
      </c>
      <c r="G493" s="3">
        <v>39.200000000000003</v>
      </c>
      <c r="H493" s="3" t="s">
        <v>365</v>
      </c>
      <c r="I493" s="3">
        <v>32.5</v>
      </c>
      <c r="J493" t="str">
        <f t="shared" si="134"/>
        <v>.</v>
      </c>
      <c r="K493" t="str">
        <f t="shared" si="135"/>
        <v>.</v>
      </c>
      <c r="L493" t="str">
        <f t="shared" si="145"/>
        <v>.</v>
      </c>
      <c r="M493" s="3" t="s">
        <v>4</v>
      </c>
      <c r="N493" t="str">
        <f>IF(B493=B493, N492, IF(M493=".",".",IF(M493&lt;22.5,"N",IF(M493&lt;67.5,"NE",IF(M493&lt;112.5,"E",IF(M493&lt;157.5,"SE",IF(M493&lt;202.5,"S",IF(M493&lt;247.5,"SW",IF(M493&lt;292.5,"W",IF(M493&lt;337.5,"NW","N"))))))))))</f>
        <v>SW</v>
      </c>
      <c r="O493" t="str">
        <f t="shared" si="136"/>
        <v>.</v>
      </c>
      <c r="P493" t="str">
        <f t="shared" si="149"/>
        <v>.</v>
      </c>
      <c r="Q493" s="8" t="str">
        <f t="shared" si="147"/>
        <v>.</v>
      </c>
      <c r="R493" s="8" t="str">
        <f t="shared" si="148"/>
        <v>.</v>
      </c>
      <c r="S493" s="8" t="s">
        <v>4</v>
      </c>
      <c r="T493" s="8" t="s">
        <v>4</v>
      </c>
      <c r="U493" s="8" t="str">
        <f t="shared" si="146"/>
        <v>.</v>
      </c>
      <c r="V493" s="3" t="s">
        <v>4</v>
      </c>
      <c r="W493" s="3">
        <v>3.4</v>
      </c>
      <c r="X493" s="3" t="s">
        <v>147</v>
      </c>
      <c r="Y493" s="14">
        <v>0</v>
      </c>
      <c r="Z493" s="14">
        <v>0</v>
      </c>
      <c r="AA493" s="14">
        <v>1</v>
      </c>
      <c r="AB493" s="14">
        <f t="shared" si="150"/>
        <v>1</v>
      </c>
      <c r="AC493" s="3" t="s">
        <v>299</v>
      </c>
      <c r="AD493" s="9">
        <v>1</v>
      </c>
      <c r="AE493" t="str">
        <f t="shared" si="137"/>
        <v>.</v>
      </c>
      <c r="AF493" t="str">
        <f t="shared" si="138"/>
        <v>.</v>
      </c>
      <c r="AG493" t="str">
        <f t="shared" si="144"/>
        <v>.</v>
      </c>
      <c r="AH493" t="str">
        <f t="shared" si="139"/>
        <v>.</v>
      </c>
      <c r="AI493" t="str">
        <f t="shared" si="140"/>
        <v>.</v>
      </c>
      <c r="AJ493" t="str">
        <f t="shared" si="141"/>
        <v>.</v>
      </c>
      <c r="AK493" t="str">
        <f t="shared" si="142"/>
        <v>.</v>
      </c>
      <c r="AL493" s="3" t="s">
        <v>4</v>
      </c>
      <c r="AM493" s="14" t="str">
        <f t="shared" si="143"/>
        <v>.</v>
      </c>
      <c r="AN493" s="3" t="s">
        <v>4</v>
      </c>
    </row>
    <row r="494" spans="1:40" ht="13.5" thickBot="1" x14ac:dyDescent="0.25">
      <c r="A494" s="5">
        <v>42571</v>
      </c>
      <c r="B494" s="3">
        <v>47</v>
      </c>
      <c r="C494" s="7" t="s">
        <v>359</v>
      </c>
      <c r="D494" s="6">
        <v>0.6645833333333333</v>
      </c>
      <c r="E494" s="13">
        <v>16</v>
      </c>
      <c r="F494" s="13">
        <f t="shared" si="133"/>
        <v>480.99999999999994</v>
      </c>
      <c r="G494" s="3">
        <v>42.6</v>
      </c>
      <c r="H494" s="3" t="s">
        <v>365</v>
      </c>
      <c r="I494" s="3">
        <v>34.4</v>
      </c>
      <c r="J494" t="str">
        <f t="shared" si="134"/>
        <v>.</v>
      </c>
      <c r="K494" t="str">
        <f t="shared" si="135"/>
        <v>.</v>
      </c>
      <c r="L494" t="str">
        <f t="shared" si="145"/>
        <v>.</v>
      </c>
      <c r="M494" s="3" t="s">
        <v>4</v>
      </c>
      <c r="N494" t="str">
        <f>IF(B494=B493, N493, IF(M494=".",".",IF(M494&lt;22.5,"N",IF(M494&lt;67.5,"NE",IF(M494&lt;112.5,"E",IF(M494&lt;157.5,"SE",IF(M494&lt;202.5,"S",IF(M494&lt;247.5,"SW",IF(M494&lt;292.5,"W",IF(M494&lt;337.5,"NW","N"))))))))))</f>
        <v>SW</v>
      </c>
      <c r="O494" t="str">
        <f t="shared" si="136"/>
        <v>.</v>
      </c>
      <c r="P494" t="str">
        <f t="shared" si="149"/>
        <v>.</v>
      </c>
      <c r="Q494" s="8" t="str">
        <f t="shared" si="147"/>
        <v>.</v>
      </c>
      <c r="R494" s="8" t="str">
        <f t="shared" si="148"/>
        <v>.</v>
      </c>
      <c r="S494" s="8" t="s">
        <v>4</v>
      </c>
      <c r="T494" s="8" t="s">
        <v>4</v>
      </c>
      <c r="U494" s="8" t="str">
        <f t="shared" si="146"/>
        <v>.</v>
      </c>
      <c r="V494" s="3" t="s">
        <v>4</v>
      </c>
      <c r="W494" s="3">
        <v>2.5</v>
      </c>
      <c r="X494" s="3" t="s">
        <v>154</v>
      </c>
      <c r="Y494" s="14">
        <v>0</v>
      </c>
      <c r="Z494" s="14">
        <v>0</v>
      </c>
      <c r="AA494" s="14">
        <v>1</v>
      </c>
      <c r="AB494" s="14" t="str">
        <f t="shared" si="150"/>
        <v>.</v>
      </c>
      <c r="AC494" s="3" t="s">
        <v>299</v>
      </c>
      <c r="AD494" s="9">
        <v>1</v>
      </c>
      <c r="AE494" t="str">
        <f t="shared" si="137"/>
        <v>.</v>
      </c>
      <c r="AF494" t="str">
        <f t="shared" si="138"/>
        <v>.</v>
      </c>
      <c r="AG494" t="str">
        <f t="shared" si="144"/>
        <v>.</v>
      </c>
      <c r="AH494" t="str">
        <f t="shared" si="139"/>
        <v>.</v>
      </c>
      <c r="AI494" t="str">
        <f t="shared" si="140"/>
        <v>.</v>
      </c>
      <c r="AJ494" t="str">
        <f t="shared" si="141"/>
        <v>.</v>
      </c>
      <c r="AK494" t="str">
        <f t="shared" si="142"/>
        <v>.</v>
      </c>
      <c r="AL494" s="3" t="s">
        <v>4</v>
      </c>
      <c r="AM494" s="14" t="str">
        <f t="shared" si="143"/>
        <v>.</v>
      </c>
      <c r="AN494" s="3" t="s">
        <v>4</v>
      </c>
    </row>
    <row r="495" spans="1:40" ht="13.5" thickBot="1" x14ac:dyDescent="0.25">
      <c r="A495" s="5">
        <v>42571</v>
      </c>
      <c r="B495" s="3">
        <v>47</v>
      </c>
      <c r="C495" s="7" t="s">
        <v>359</v>
      </c>
      <c r="D495" s="6">
        <v>0.70763888888888893</v>
      </c>
      <c r="E495" s="13">
        <v>17</v>
      </c>
      <c r="F495" s="13">
        <f t="shared" si="133"/>
        <v>543</v>
      </c>
      <c r="G495" s="3">
        <v>33.700000000000003</v>
      </c>
      <c r="H495" s="3" t="s">
        <v>365</v>
      </c>
      <c r="I495" s="3">
        <v>30.7</v>
      </c>
      <c r="J495" t="str">
        <f t="shared" si="134"/>
        <v>.</v>
      </c>
      <c r="K495" t="str">
        <f t="shared" si="135"/>
        <v>.</v>
      </c>
      <c r="L495" t="str">
        <f t="shared" si="145"/>
        <v>.</v>
      </c>
      <c r="M495" s="3" t="s">
        <v>4</v>
      </c>
      <c r="N495" t="str">
        <f>IF(B495=B495, N494, IF(M495=".",".",IF(M495&lt;22.5,"N",IF(M495&lt;67.5,"NE",IF(M495&lt;112.5,"E",IF(M495&lt;157.5,"SE",IF(M495&lt;202.5,"S",IF(M495&lt;247.5,"SW",IF(M495&lt;292.5,"W",IF(M495&lt;337.5,"NW","N"))))))))))</f>
        <v>SW</v>
      </c>
      <c r="O495" t="str">
        <f t="shared" si="136"/>
        <v>.</v>
      </c>
      <c r="P495" t="str">
        <f t="shared" si="149"/>
        <v>.</v>
      </c>
      <c r="Q495" s="8" t="str">
        <f t="shared" si="147"/>
        <v>.</v>
      </c>
      <c r="R495" s="8" t="str">
        <f t="shared" si="148"/>
        <v>.</v>
      </c>
      <c r="S495" s="8" t="s">
        <v>4</v>
      </c>
      <c r="T495" s="8" t="s">
        <v>4</v>
      </c>
      <c r="U495" s="8" t="str">
        <f t="shared" si="146"/>
        <v>.</v>
      </c>
      <c r="V495" s="3" t="s">
        <v>4</v>
      </c>
      <c r="W495" s="3">
        <v>3.6</v>
      </c>
      <c r="X495" s="3" t="s">
        <v>147</v>
      </c>
      <c r="Y495" s="14">
        <v>0</v>
      </c>
      <c r="Z495" s="14">
        <v>0</v>
      </c>
      <c r="AA495" s="14">
        <v>1</v>
      </c>
      <c r="AB495" s="14" t="str">
        <f t="shared" si="150"/>
        <v>.</v>
      </c>
      <c r="AC495" s="3" t="s">
        <v>299</v>
      </c>
      <c r="AD495" s="9">
        <v>1</v>
      </c>
      <c r="AE495" t="str">
        <f t="shared" si="137"/>
        <v>.</v>
      </c>
      <c r="AF495" t="str">
        <f t="shared" si="138"/>
        <v>.</v>
      </c>
      <c r="AG495" t="str">
        <f t="shared" si="144"/>
        <v>.</v>
      </c>
      <c r="AH495" t="str">
        <f t="shared" si="139"/>
        <v>.</v>
      </c>
      <c r="AI495" t="str">
        <f t="shared" si="140"/>
        <v>.</v>
      </c>
      <c r="AJ495" t="str">
        <f t="shared" si="141"/>
        <v>.</v>
      </c>
      <c r="AK495" t="str">
        <f t="shared" si="142"/>
        <v>.</v>
      </c>
      <c r="AL495" s="3" t="s">
        <v>4</v>
      </c>
      <c r="AM495" s="14" t="str">
        <f t="shared" si="143"/>
        <v>.</v>
      </c>
      <c r="AN495" s="3" t="s">
        <v>4</v>
      </c>
    </row>
    <row r="496" spans="1:40" ht="13.5" thickBot="1" x14ac:dyDescent="0.25">
      <c r="A496" s="5">
        <v>42571</v>
      </c>
      <c r="B496" s="3">
        <v>47</v>
      </c>
      <c r="C496" s="7" t="s">
        <v>359</v>
      </c>
      <c r="D496" s="6">
        <v>0.74722222222222223</v>
      </c>
      <c r="E496" s="13">
        <v>18</v>
      </c>
      <c r="F496" s="13">
        <f t="shared" si="133"/>
        <v>600</v>
      </c>
      <c r="G496" s="3">
        <v>29.2</v>
      </c>
      <c r="H496" s="3" t="s">
        <v>365</v>
      </c>
      <c r="I496" s="3">
        <v>27.9</v>
      </c>
      <c r="J496" t="str">
        <f t="shared" si="134"/>
        <v>.</v>
      </c>
      <c r="K496" t="str">
        <f t="shared" si="135"/>
        <v>.</v>
      </c>
      <c r="L496" t="str">
        <f t="shared" si="145"/>
        <v>.</v>
      </c>
      <c r="M496" s="3" t="s">
        <v>4</v>
      </c>
      <c r="N496" t="str">
        <f>IF(B496=B495, N495, IF(M496=".",".",IF(M496&lt;22.5,"N",IF(M496&lt;67.5,"NE",IF(M496&lt;112.5,"E",IF(M496&lt;157.5,"SE",IF(M496&lt;202.5,"S",IF(M496&lt;247.5,"SW",IF(M496&lt;292.5,"W",IF(M496&lt;337.5,"NW","N"))))))))))</f>
        <v>SW</v>
      </c>
      <c r="O496" t="str">
        <f t="shared" si="136"/>
        <v>.</v>
      </c>
      <c r="P496" t="str">
        <f t="shared" si="149"/>
        <v>.</v>
      </c>
      <c r="Q496" s="8" t="str">
        <f t="shared" si="147"/>
        <v>.</v>
      </c>
      <c r="R496" s="8" t="str">
        <f t="shared" si="148"/>
        <v>.</v>
      </c>
      <c r="S496" s="8" t="s">
        <v>4</v>
      </c>
      <c r="T496" s="8" t="s">
        <v>4</v>
      </c>
      <c r="U496" s="8" t="str">
        <f t="shared" si="146"/>
        <v>.</v>
      </c>
      <c r="V496" s="3" t="s">
        <v>4</v>
      </c>
      <c r="W496" s="3">
        <v>0.4</v>
      </c>
      <c r="X496" s="3" t="s">
        <v>147</v>
      </c>
      <c r="Y496" s="14">
        <v>0</v>
      </c>
      <c r="Z496" s="14">
        <v>0</v>
      </c>
      <c r="AA496" s="14">
        <v>1</v>
      </c>
      <c r="AB496" s="14" t="str">
        <f t="shared" si="150"/>
        <v>.</v>
      </c>
      <c r="AC496" s="3" t="s">
        <v>299</v>
      </c>
      <c r="AD496" s="9">
        <v>1</v>
      </c>
      <c r="AE496" t="str">
        <f t="shared" si="137"/>
        <v>.</v>
      </c>
      <c r="AF496" t="str">
        <f t="shared" si="138"/>
        <v>.</v>
      </c>
      <c r="AG496" t="str">
        <f t="shared" si="144"/>
        <v>.</v>
      </c>
      <c r="AH496" t="str">
        <f t="shared" si="139"/>
        <v>.</v>
      </c>
      <c r="AI496" t="str">
        <f t="shared" si="140"/>
        <v>.</v>
      </c>
      <c r="AJ496" t="str">
        <f t="shared" si="141"/>
        <v>.</v>
      </c>
      <c r="AK496" t="str">
        <f t="shared" si="142"/>
        <v>.</v>
      </c>
      <c r="AL496" s="3" t="s">
        <v>4</v>
      </c>
      <c r="AM496" s="14" t="str">
        <f t="shared" si="143"/>
        <v>.</v>
      </c>
      <c r="AN496" s="3" t="s">
        <v>4</v>
      </c>
    </row>
    <row r="497" spans="1:40" ht="13.5" thickBot="1" x14ac:dyDescent="0.25">
      <c r="A497" s="5">
        <v>42571</v>
      </c>
      <c r="B497" s="3">
        <v>48</v>
      </c>
      <c r="C497" s="7" t="s">
        <v>359</v>
      </c>
      <c r="D497" s="6">
        <v>0.33055555555555555</v>
      </c>
      <c r="E497" s="13">
        <v>8</v>
      </c>
      <c r="F497" s="13">
        <f t="shared" si="133"/>
        <v>0</v>
      </c>
      <c r="G497" s="3">
        <v>27.3</v>
      </c>
      <c r="H497" s="3" t="s">
        <v>365</v>
      </c>
      <c r="I497" s="3">
        <v>24.3</v>
      </c>
      <c r="J497" t="str">
        <f t="shared" si="134"/>
        <v>.</v>
      </c>
      <c r="K497" t="str">
        <f t="shared" si="135"/>
        <v>.</v>
      </c>
      <c r="L497" t="str">
        <f t="shared" si="145"/>
        <v>.</v>
      </c>
      <c r="M497" s="3">
        <v>225</v>
      </c>
      <c r="N497" t="str">
        <f>IF(B497=B496, N496, IF(M497=".",".",IF(M497&lt;22.5,"N",IF(M497&lt;67.5,"NE",IF(M497&lt;112.5,"E",IF(M497&lt;157.5,"SE",IF(M497&lt;202.5,"S",IF(M497&lt;247.5,"SW",IF(M497&lt;292.5,"W",IF(M497&lt;337.5,"NW","N"))))))))))</f>
        <v>SW</v>
      </c>
      <c r="O497" t="str">
        <f t="shared" si="136"/>
        <v>.</v>
      </c>
      <c r="P497" t="str">
        <f t="shared" si="149"/>
        <v>.</v>
      </c>
      <c r="Q497" s="8">
        <f t="shared" si="147"/>
        <v>0</v>
      </c>
      <c r="R497" s="8">
        <f t="shared" si="148"/>
        <v>0</v>
      </c>
      <c r="S497" s="8">
        <v>0</v>
      </c>
      <c r="T497" s="8" t="s">
        <v>4</v>
      </c>
      <c r="U497" s="8" t="str">
        <f t="shared" si="146"/>
        <v>.</v>
      </c>
      <c r="V497" s="3" t="s">
        <v>8</v>
      </c>
      <c r="W497" s="3">
        <v>0</v>
      </c>
      <c r="X497" s="3" t="s">
        <v>4</v>
      </c>
      <c r="Y497" s="14">
        <v>2</v>
      </c>
      <c r="Z497" s="14">
        <v>1</v>
      </c>
      <c r="AA497" s="14">
        <v>0</v>
      </c>
      <c r="AB497" s="14">
        <f t="shared" si="150"/>
        <v>0</v>
      </c>
      <c r="AC497" s="3" t="s">
        <v>300</v>
      </c>
      <c r="AD497" s="9">
        <v>1</v>
      </c>
      <c r="AE497" t="str">
        <f t="shared" si="137"/>
        <v>.</v>
      </c>
      <c r="AF497" t="str">
        <f t="shared" si="138"/>
        <v>.</v>
      </c>
      <c r="AG497" t="str">
        <f t="shared" si="144"/>
        <v>.</v>
      </c>
      <c r="AH497" t="str">
        <f t="shared" si="139"/>
        <v>.</v>
      </c>
      <c r="AI497">
        <f t="shared" si="140"/>
        <v>-70.710678118654741</v>
      </c>
      <c r="AJ497">
        <f t="shared" si="141"/>
        <v>-70.710678118654769</v>
      </c>
      <c r="AK497" t="str">
        <f t="shared" si="142"/>
        <v>.</v>
      </c>
      <c r="AL497" s="3">
        <v>100</v>
      </c>
      <c r="AM497" s="14">
        <f t="shared" si="143"/>
        <v>30.48</v>
      </c>
      <c r="AN497" s="3">
        <v>3.9269908169872414</v>
      </c>
    </row>
    <row r="498" spans="1:40" ht="13.5" thickBot="1" x14ac:dyDescent="0.25">
      <c r="A498" s="5">
        <v>42571</v>
      </c>
      <c r="B498" s="3">
        <v>48</v>
      </c>
      <c r="C498" s="7" t="s">
        <v>359</v>
      </c>
      <c r="D498" s="6">
        <v>0.375</v>
      </c>
      <c r="E498" s="13">
        <v>9</v>
      </c>
      <c r="F498" s="13">
        <f t="shared" si="133"/>
        <v>64.000000000000014</v>
      </c>
      <c r="G498" s="3" t="s">
        <v>4</v>
      </c>
      <c r="H498" s="3" t="s">
        <v>4</v>
      </c>
      <c r="I498" s="3">
        <v>25.9</v>
      </c>
      <c r="J498" t="str">
        <f t="shared" si="134"/>
        <v>.</v>
      </c>
      <c r="K498" t="str">
        <f t="shared" si="135"/>
        <v>.</v>
      </c>
      <c r="L498" t="str">
        <f t="shared" si="145"/>
        <v>.</v>
      </c>
      <c r="M498" s="3">
        <v>225</v>
      </c>
      <c r="N498" t="str">
        <f>IF(B498=B498, N497, IF(M498=".",".",IF(M498&lt;22.5,"N",IF(M498&lt;67.5,"NE",IF(M498&lt;112.5,"E",IF(M498&lt;157.5,"SE",IF(M498&lt;202.5,"S",IF(M498&lt;247.5,"SW",IF(M498&lt;292.5,"W",IF(M498&lt;337.5,"NW","N"))))))))))</f>
        <v>SW</v>
      </c>
      <c r="O498" t="str">
        <f t="shared" si="136"/>
        <v>.</v>
      </c>
      <c r="P498" t="str">
        <f t="shared" si="149"/>
        <v>.</v>
      </c>
      <c r="Q498" s="8">
        <f t="shared" si="147"/>
        <v>0</v>
      </c>
      <c r="R498" s="8">
        <f t="shared" si="148"/>
        <v>0</v>
      </c>
      <c r="S498" s="8">
        <v>0</v>
      </c>
      <c r="T498" s="8" t="s">
        <v>4</v>
      </c>
      <c r="U498" s="8" t="str">
        <f t="shared" si="146"/>
        <v>.</v>
      </c>
      <c r="V498" s="3" t="s">
        <v>8</v>
      </c>
      <c r="W498" s="3">
        <v>1.8</v>
      </c>
      <c r="X498" s="3" t="s">
        <v>130</v>
      </c>
      <c r="Y498" s="14">
        <v>2</v>
      </c>
      <c r="Z498" s="14">
        <v>1</v>
      </c>
      <c r="AA498" s="14">
        <v>0</v>
      </c>
      <c r="AB498" s="14">
        <f t="shared" si="150"/>
        <v>0</v>
      </c>
      <c r="AC498" s="3" t="s">
        <v>300</v>
      </c>
      <c r="AD498" s="9">
        <v>1</v>
      </c>
      <c r="AE498">
        <f t="shared" si="137"/>
        <v>0</v>
      </c>
      <c r="AF498">
        <f t="shared" si="138"/>
        <v>0</v>
      </c>
      <c r="AG498">
        <f t="shared" si="144"/>
        <v>1</v>
      </c>
      <c r="AH498">
        <f t="shared" si="139"/>
        <v>0</v>
      </c>
      <c r="AI498">
        <f t="shared" si="140"/>
        <v>-70.710678118654741</v>
      </c>
      <c r="AJ498">
        <f t="shared" si="141"/>
        <v>-70.710678118654769</v>
      </c>
      <c r="AK498">
        <f t="shared" si="142"/>
        <v>0</v>
      </c>
      <c r="AL498" s="3">
        <v>100</v>
      </c>
      <c r="AM498" s="14">
        <f t="shared" si="143"/>
        <v>30.48</v>
      </c>
      <c r="AN498" s="3">
        <v>3.9269908169872414</v>
      </c>
    </row>
    <row r="499" spans="1:40" ht="13.5" thickBot="1" x14ac:dyDescent="0.25">
      <c r="A499" s="5">
        <v>42571</v>
      </c>
      <c r="B499" s="3">
        <v>48</v>
      </c>
      <c r="C499" s="7" t="s">
        <v>359</v>
      </c>
      <c r="D499" s="6">
        <v>0.41597222222222219</v>
      </c>
      <c r="E499" s="13">
        <v>10</v>
      </c>
      <c r="F499" s="13">
        <f t="shared" si="133"/>
        <v>122.99999999999997</v>
      </c>
      <c r="G499" s="3" t="s">
        <v>4</v>
      </c>
      <c r="H499" s="3" t="s">
        <v>4</v>
      </c>
      <c r="I499" s="3">
        <v>29.9</v>
      </c>
      <c r="J499" t="str">
        <f t="shared" si="134"/>
        <v>.</v>
      </c>
      <c r="K499" t="str">
        <f t="shared" si="135"/>
        <v>.</v>
      </c>
      <c r="L499" t="str">
        <f t="shared" si="145"/>
        <v>.</v>
      </c>
      <c r="M499" s="3">
        <v>225</v>
      </c>
      <c r="N499" t="str">
        <f>IF(B499=B498, N498, IF(M499=".",".",IF(M499&lt;22.5,"N",IF(M499&lt;67.5,"NE",IF(M499&lt;112.5,"E",IF(M499&lt;157.5,"SE",IF(M499&lt;202.5,"S",IF(M499&lt;247.5,"SW",IF(M499&lt;292.5,"W",IF(M499&lt;337.5,"NW","N"))))))))))</f>
        <v>SW</v>
      </c>
      <c r="O499" t="str">
        <f t="shared" si="136"/>
        <v>.</v>
      </c>
      <c r="P499" t="str">
        <f t="shared" si="149"/>
        <v>.</v>
      </c>
      <c r="Q499" s="8">
        <f t="shared" si="147"/>
        <v>0</v>
      </c>
      <c r="R499" s="8">
        <f t="shared" si="148"/>
        <v>0</v>
      </c>
      <c r="S499" s="8">
        <v>0</v>
      </c>
      <c r="T499" s="8" t="s">
        <v>4</v>
      </c>
      <c r="U499" s="8" t="str">
        <f t="shared" si="146"/>
        <v>.</v>
      </c>
      <c r="V499" s="3" t="s">
        <v>8</v>
      </c>
      <c r="W499" s="3">
        <v>5.6</v>
      </c>
      <c r="X499" s="3" t="s">
        <v>135</v>
      </c>
      <c r="Y499" s="14">
        <v>2</v>
      </c>
      <c r="Z499" s="14">
        <v>1</v>
      </c>
      <c r="AA499" s="14">
        <v>0</v>
      </c>
      <c r="AB499" s="14">
        <f t="shared" si="150"/>
        <v>0</v>
      </c>
      <c r="AC499" s="3" t="s">
        <v>300</v>
      </c>
      <c r="AD499" s="9">
        <v>1</v>
      </c>
      <c r="AE499">
        <f t="shared" si="137"/>
        <v>0</v>
      </c>
      <c r="AF499">
        <f t="shared" si="138"/>
        <v>0</v>
      </c>
      <c r="AG499">
        <f t="shared" si="144"/>
        <v>1</v>
      </c>
      <c r="AH499">
        <f t="shared" si="139"/>
        <v>0</v>
      </c>
      <c r="AI499">
        <f t="shared" si="140"/>
        <v>-70.710678118654741</v>
      </c>
      <c r="AJ499">
        <f t="shared" si="141"/>
        <v>-70.710678118654769</v>
      </c>
      <c r="AK499">
        <f t="shared" si="142"/>
        <v>0</v>
      </c>
      <c r="AL499" s="3">
        <v>100</v>
      </c>
      <c r="AM499" s="14">
        <f t="shared" si="143"/>
        <v>30.48</v>
      </c>
      <c r="AN499" s="3">
        <v>3.9269908169872414</v>
      </c>
    </row>
    <row r="500" spans="1:40" ht="13.5" thickBot="1" x14ac:dyDescent="0.25">
      <c r="A500" s="5">
        <v>42571</v>
      </c>
      <c r="B500" s="3">
        <v>48</v>
      </c>
      <c r="C500" s="7" t="s">
        <v>359</v>
      </c>
      <c r="D500" s="6">
        <v>0.45763888888888887</v>
      </c>
      <c r="E500" s="13">
        <v>11</v>
      </c>
      <c r="F500" s="13">
        <f t="shared" si="133"/>
        <v>183</v>
      </c>
      <c r="G500" s="3" t="s">
        <v>4</v>
      </c>
      <c r="H500" s="3" t="s">
        <v>4</v>
      </c>
      <c r="I500" s="3">
        <v>25.7</v>
      </c>
      <c r="J500" t="str">
        <f t="shared" si="134"/>
        <v>.</v>
      </c>
      <c r="K500" t="str">
        <f t="shared" si="135"/>
        <v>.</v>
      </c>
      <c r="L500" t="str">
        <f t="shared" si="145"/>
        <v>.</v>
      </c>
      <c r="M500" s="3">
        <v>225</v>
      </c>
      <c r="N500" t="str">
        <f>IF(B500=B500, N499, IF(M500=".",".",IF(M500&lt;22.5,"N",IF(M500&lt;67.5,"NE",IF(M500&lt;112.5,"E",IF(M500&lt;157.5,"SE",IF(M500&lt;202.5,"S",IF(M500&lt;247.5,"SW",IF(M500&lt;292.5,"W",IF(M500&lt;337.5,"NW","N"))))))))))</f>
        <v>SW</v>
      </c>
      <c r="O500" t="str">
        <f t="shared" si="136"/>
        <v>.</v>
      </c>
      <c r="P500" t="str">
        <f t="shared" si="149"/>
        <v>.</v>
      </c>
      <c r="Q500" s="8">
        <f t="shared" si="147"/>
        <v>0</v>
      </c>
      <c r="R500" s="8">
        <f t="shared" si="148"/>
        <v>0</v>
      </c>
      <c r="S500" s="8">
        <v>0</v>
      </c>
      <c r="T500" s="8" t="s">
        <v>4</v>
      </c>
      <c r="U500" s="8" t="str">
        <f t="shared" si="146"/>
        <v>.</v>
      </c>
      <c r="V500" s="3" t="s">
        <v>8</v>
      </c>
      <c r="W500" s="3">
        <v>3.3</v>
      </c>
      <c r="X500" s="3" t="s">
        <v>143</v>
      </c>
      <c r="Y500" s="14">
        <v>2</v>
      </c>
      <c r="Z500" s="14">
        <v>1</v>
      </c>
      <c r="AA500" s="14">
        <v>0</v>
      </c>
      <c r="AB500" s="14">
        <f t="shared" si="150"/>
        <v>0</v>
      </c>
      <c r="AC500" s="3" t="s">
        <v>300</v>
      </c>
      <c r="AD500" s="9">
        <v>1</v>
      </c>
      <c r="AE500">
        <f t="shared" si="137"/>
        <v>0</v>
      </c>
      <c r="AF500">
        <f t="shared" si="138"/>
        <v>0</v>
      </c>
      <c r="AG500">
        <f t="shared" si="144"/>
        <v>1</v>
      </c>
      <c r="AH500">
        <f t="shared" si="139"/>
        <v>0</v>
      </c>
      <c r="AI500">
        <f t="shared" si="140"/>
        <v>-70.710678118654741</v>
      </c>
      <c r="AJ500">
        <f t="shared" si="141"/>
        <v>-70.710678118654769</v>
      </c>
      <c r="AK500">
        <f t="shared" si="142"/>
        <v>0</v>
      </c>
      <c r="AL500" s="3">
        <v>100</v>
      </c>
      <c r="AM500" s="14">
        <f t="shared" si="143"/>
        <v>30.48</v>
      </c>
      <c r="AN500" s="3">
        <v>3.9269908169872414</v>
      </c>
    </row>
    <row r="501" spans="1:40" ht="13.5" thickBot="1" x14ac:dyDescent="0.25">
      <c r="A501" s="5">
        <v>42571</v>
      </c>
      <c r="B501" s="3">
        <v>48</v>
      </c>
      <c r="C501" s="7" t="s">
        <v>359</v>
      </c>
      <c r="D501" s="6">
        <v>0.49791666666666662</v>
      </c>
      <c r="E501" s="13">
        <v>12</v>
      </c>
      <c r="F501" s="13">
        <f t="shared" si="133"/>
        <v>240.99999999999994</v>
      </c>
      <c r="G501" s="3" t="s">
        <v>4</v>
      </c>
      <c r="H501" s="3" t="s">
        <v>4</v>
      </c>
      <c r="I501" s="3">
        <v>24.1</v>
      </c>
      <c r="J501" t="str">
        <f t="shared" si="134"/>
        <v>.</v>
      </c>
      <c r="K501" t="str">
        <f t="shared" si="135"/>
        <v>.</v>
      </c>
      <c r="L501" t="str">
        <f t="shared" si="145"/>
        <v>.</v>
      </c>
      <c r="M501" s="3">
        <v>225</v>
      </c>
      <c r="N501" t="str">
        <f>IF(B501=B500, N500, IF(M501=".",".",IF(M501&lt;22.5,"N",IF(M501&lt;67.5,"NE",IF(M501&lt;112.5,"E",IF(M501&lt;157.5,"SE",IF(M501&lt;202.5,"S",IF(M501&lt;247.5,"SW",IF(M501&lt;292.5,"W",IF(M501&lt;337.5,"NW","N"))))))))))</f>
        <v>SW</v>
      </c>
      <c r="O501" t="str">
        <f t="shared" si="136"/>
        <v>.</v>
      </c>
      <c r="P501" t="str">
        <f t="shared" si="149"/>
        <v>.</v>
      </c>
      <c r="Q501" s="8">
        <f t="shared" si="147"/>
        <v>0</v>
      </c>
      <c r="R501" s="8">
        <f t="shared" si="148"/>
        <v>0</v>
      </c>
      <c r="S501" s="8">
        <v>0</v>
      </c>
      <c r="T501" s="8" t="s">
        <v>4</v>
      </c>
      <c r="U501" s="8" t="str">
        <f t="shared" si="146"/>
        <v>.</v>
      </c>
      <c r="V501" s="3" t="s">
        <v>6</v>
      </c>
      <c r="W501" s="3">
        <v>1.9</v>
      </c>
      <c r="X501" s="3" t="s">
        <v>4</v>
      </c>
      <c r="Y501" s="14">
        <v>2</v>
      </c>
      <c r="Z501" s="14">
        <v>1</v>
      </c>
      <c r="AA501" s="14">
        <v>0</v>
      </c>
      <c r="AB501" s="14">
        <f t="shared" si="150"/>
        <v>0</v>
      </c>
      <c r="AC501" s="3" t="s">
        <v>300</v>
      </c>
      <c r="AD501" s="9">
        <v>1</v>
      </c>
      <c r="AE501">
        <f t="shared" si="137"/>
        <v>0</v>
      </c>
      <c r="AF501">
        <f t="shared" si="138"/>
        <v>0</v>
      </c>
      <c r="AG501">
        <f t="shared" si="144"/>
        <v>1</v>
      </c>
      <c r="AH501">
        <f t="shared" si="139"/>
        <v>0</v>
      </c>
      <c r="AI501">
        <f t="shared" si="140"/>
        <v>-70.710678118654741</v>
      </c>
      <c r="AJ501">
        <f t="shared" si="141"/>
        <v>-70.710678118654769</v>
      </c>
      <c r="AK501">
        <f t="shared" si="142"/>
        <v>0</v>
      </c>
      <c r="AL501" s="3">
        <v>100</v>
      </c>
      <c r="AM501" s="14">
        <f t="shared" si="143"/>
        <v>30.48</v>
      </c>
      <c r="AN501" s="3">
        <v>3.9269908169872414</v>
      </c>
    </row>
    <row r="502" spans="1:40" ht="13.5" thickBot="1" x14ac:dyDescent="0.25">
      <c r="A502" s="5">
        <v>42571</v>
      </c>
      <c r="B502" s="3">
        <v>48</v>
      </c>
      <c r="C502" s="7" t="s">
        <v>359</v>
      </c>
      <c r="D502" s="6">
        <v>0.54097222222222219</v>
      </c>
      <c r="E502" s="13">
        <v>13</v>
      </c>
      <c r="F502" s="13">
        <f t="shared" si="133"/>
        <v>302.99999999999994</v>
      </c>
      <c r="G502" s="3" t="s">
        <v>4</v>
      </c>
      <c r="H502" s="3" t="s">
        <v>4</v>
      </c>
      <c r="I502" s="3">
        <v>29.4</v>
      </c>
      <c r="J502" t="str">
        <f t="shared" si="134"/>
        <v>.</v>
      </c>
      <c r="K502" t="str">
        <f t="shared" si="135"/>
        <v>.</v>
      </c>
      <c r="L502" t="str">
        <f t="shared" si="145"/>
        <v>.</v>
      </c>
      <c r="M502" s="3">
        <v>225</v>
      </c>
      <c r="N502" t="str">
        <f>IF(B502=B502, N501, IF(M502=".",".",IF(M502&lt;22.5,"N",IF(M502&lt;67.5,"NE",IF(M502&lt;112.5,"E",IF(M502&lt;157.5,"SE",IF(M502&lt;202.5,"S",IF(M502&lt;247.5,"SW",IF(M502&lt;292.5,"W",IF(M502&lt;337.5,"NW","N"))))))))))</f>
        <v>SW</v>
      </c>
      <c r="O502" t="str">
        <f t="shared" si="136"/>
        <v>.</v>
      </c>
      <c r="P502" t="str">
        <f t="shared" si="149"/>
        <v>.</v>
      </c>
      <c r="Q502" s="8">
        <f t="shared" si="147"/>
        <v>0</v>
      </c>
      <c r="R502" s="8">
        <f t="shared" si="148"/>
        <v>0</v>
      </c>
      <c r="S502" s="8">
        <v>1</v>
      </c>
      <c r="T502" s="8" t="s">
        <v>4</v>
      </c>
      <c r="U502" s="8" t="str">
        <f t="shared" si="146"/>
        <v>.</v>
      </c>
      <c r="V502" s="3" t="s">
        <v>8</v>
      </c>
      <c r="W502" s="3">
        <v>2.2000000000000002</v>
      </c>
      <c r="X502" s="3" t="s">
        <v>152</v>
      </c>
      <c r="Y502" s="14">
        <v>2</v>
      </c>
      <c r="Z502" s="14">
        <v>1</v>
      </c>
      <c r="AA502" s="14">
        <v>0</v>
      </c>
      <c r="AB502" s="14">
        <f t="shared" si="150"/>
        <v>0</v>
      </c>
      <c r="AC502" s="3" t="s">
        <v>300</v>
      </c>
      <c r="AD502" s="9">
        <v>1</v>
      </c>
      <c r="AE502">
        <f t="shared" si="137"/>
        <v>0</v>
      </c>
      <c r="AF502">
        <f t="shared" si="138"/>
        <v>0</v>
      </c>
      <c r="AG502">
        <f t="shared" si="144"/>
        <v>1</v>
      </c>
      <c r="AH502">
        <f t="shared" si="139"/>
        <v>0</v>
      </c>
      <c r="AI502">
        <f t="shared" si="140"/>
        <v>-70.710678118654741</v>
      </c>
      <c r="AJ502">
        <f t="shared" si="141"/>
        <v>-70.710678118654769</v>
      </c>
      <c r="AK502">
        <f t="shared" si="142"/>
        <v>0</v>
      </c>
      <c r="AL502" s="3">
        <v>100</v>
      </c>
      <c r="AM502" s="14">
        <f t="shared" si="143"/>
        <v>30.48</v>
      </c>
      <c r="AN502" s="3">
        <v>3.9269908169872414</v>
      </c>
    </row>
    <row r="503" spans="1:40" ht="13.5" thickBot="1" x14ac:dyDescent="0.25">
      <c r="A503" s="5">
        <v>42571</v>
      </c>
      <c r="B503" s="3">
        <v>48</v>
      </c>
      <c r="C503" s="7" t="s">
        <v>359</v>
      </c>
      <c r="D503" s="6">
        <v>0.58263888888888882</v>
      </c>
      <c r="E503" s="13">
        <v>14</v>
      </c>
      <c r="F503" s="13">
        <f t="shared" si="133"/>
        <v>362.99999999999989</v>
      </c>
      <c r="G503" s="3">
        <v>43.4</v>
      </c>
      <c r="H503" s="3" t="s">
        <v>365</v>
      </c>
      <c r="I503" s="3">
        <v>30.6</v>
      </c>
      <c r="J503">
        <f t="shared" si="134"/>
        <v>0.78539816339743818</v>
      </c>
      <c r="K503">
        <f t="shared" si="135"/>
        <v>44.999999999999424</v>
      </c>
      <c r="L503">
        <v>0</v>
      </c>
      <c r="M503" s="3">
        <v>225</v>
      </c>
      <c r="N503" t="str">
        <f>IF(B503=B502, N502, IF(M503=".",".",IF(M503&lt;22.5,"N",IF(M503&lt;67.5,"NE",IF(M503&lt;112.5,"E",IF(M503&lt;157.5,"SE",IF(M503&lt;202.5,"S",IF(M503&lt;247.5,"SW",IF(M503&lt;292.5,"W",IF(M503&lt;337.5,"NW","N"))))))))))</f>
        <v>SW</v>
      </c>
      <c r="O503" t="str">
        <f t="shared" si="136"/>
        <v>NE</v>
      </c>
      <c r="P503">
        <f t="shared" si="149"/>
        <v>2</v>
      </c>
      <c r="Q503" s="8">
        <f t="shared" si="147"/>
        <v>0.999999999999998</v>
      </c>
      <c r="R503" s="8">
        <f t="shared" si="148"/>
        <v>0.999999999999998</v>
      </c>
      <c r="S503" s="8">
        <v>1</v>
      </c>
      <c r="T503" s="8">
        <f>SQRT((AJ503-AJ497)^2+(AI503-AI497)^2)</f>
        <v>0.999999999999998</v>
      </c>
      <c r="U503" s="8">
        <f t="shared" si="146"/>
        <v>1</v>
      </c>
      <c r="V503" s="3" t="s">
        <v>6</v>
      </c>
      <c r="W503" s="3">
        <v>0.6</v>
      </c>
      <c r="X503" s="3" t="s">
        <v>88</v>
      </c>
      <c r="Y503" s="14">
        <v>0</v>
      </c>
      <c r="Z503" s="14">
        <v>0</v>
      </c>
      <c r="AA503" s="14">
        <v>1</v>
      </c>
      <c r="AB503" s="14">
        <f t="shared" si="150"/>
        <v>1</v>
      </c>
      <c r="AC503" s="3" t="s">
        <v>300</v>
      </c>
      <c r="AD503" s="9">
        <v>1</v>
      </c>
      <c r="AE503">
        <f t="shared" si="137"/>
        <v>0.70710678118655323</v>
      </c>
      <c r="AF503">
        <f t="shared" si="138"/>
        <v>0.70710678118655323</v>
      </c>
      <c r="AG503">
        <f t="shared" si="144"/>
        <v>1</v>
      </c>
      <c r="AH503">
        <f t="shared" si="139"/>
        <v>0.999999999999998</v>
      </c>
      <c r="AI503">
        <f t="shared" si="140"/>
        <v>-70.003571337468202</v>
      </c>
      <c r="AJ503">
        <f t="shared" si="141"/>
        <v>-70.003571337468216</v>
      </c>
      <c r="AK503">
        <f t="shared" si="142"/>
        <v>0.70710678118653902</v>
      </c>
      <c r="AL503" s="3">
        <v>99</v>
      </c>
      <c r="AM503" s="14">
        <f t="shared" si="143"/>
        <v>30.1752</v>
      </c>
      <c r="AN503" s="3">
        <v>3.9269908169872414</v>
      </c>
    </row>
    <row r="504" spans="1:40" ht="13.5" thickBot="1" x14ac:dyDescent="0.25">
      <c r="A504" s="5">
        <v>42571</v>
      </c>
      <c r="B504" s="3">
        <v>48</v>
      </c>
      <c r="C504" s="7" t="s">
        <v>359</v>
      </c>
      <c r="D504" s="6">
        <v>0.62430555555555556</v>
      </c>
      <c r="E504" s="13">
        <v>15</v>
      </c>
      <c r="F504" s="13">
        <f t="shared" si="133"/>
        <v>423</v>
      </c>
      <c r="G504" s="3">
        <v>42.5</v>
      </c>
      <c r="H504" s="3" t="s">
        <v>365</v>
      </c>
      <c r="I504" s="3">
        <v>32.5</v>
      </c>
      <c r="J504" t="str">
        <f t="shared" si="134"/>
        <v>.</v>
      </c>
      <c r="K504" t="str">
        <f t="shared" si="135"/>
        <v>.</v>
      </c>
      <c r="L504" t="str">
        <f t="shared" si="145"/>
        <v>.</v>
      </c>
      <c r="M504" s="3" t="s">
        <v>4</v>
      </c>
      <c r="N504" t="str">
        <f>IF(B504=B504, N503, IF(M504=".",".",IF(M504&lt;22.5,"N",IF(M504&lt;67.5,"NE",IF(M504&lt;112.5,"E",IF(M504&lt;157.5,"SE",IF(M504&lt;202.5,"S",IF(M504&lt;247.5,"SW",IF(M504&lt;292.5,"W",IF(M504&lt;337.5,"NW","N"))))))))))</f>
        <v>SW</v>
      </c>
      <c r="O504" t="str">
        <f t="shared" si="136"/>
        <v>.</v>
      </c>
      <c r="P504" t="str">
        <f t="shared" si="149"/>
        <v>.</v>
      </c>
      <c r="Q504" s="8" t="str">
        <f t="shared" si="147"/>
        <v>.</v>
      </c>
      <c r="R504" s="8" t="str">
        <f t="shared" si="148"/>
        <v>.</v>
      </c>
      <c r="S504" s="8" t="s">
        <v>4</v>
      </c>
      <c r="T504" s="8" t="s">
        <v>4</v>
      </c>
      <c r="U504" s="8" t="str">
        <f t="shared" si="146"/>
        <v>.</v>
      </c>
      <c r="V504" s="3" t="s">
        <v>4</v>
      </c>
      <c r="W504" s="3">
        <v>3.4</v>
      </c>
      <c r="X504" s="3" t="s">
        <v>147</v>
      </c>
      <c r="Y504" s="14">
        <v>0</v>
      </c>
      <c r="Z504" s="14">
        <v>0</v>
      </c>
      <c r="AA504" s="14">
        <v>1</v>
      </c>
      <c r="AB504" s="14" t="str">
        <f t="shared" si="150"/>
        <v>.</v>
      </c>
      <c r="AC504" s="3" t="s">
        <v>300</v>
      </c>
      <c r="AD504" s="9">
        <v>1</v>
      </c>
      <c r="AE504" t="str">
        <f t="shared" si="137"/>
        <v>.</v>
      </c>
      <c r="AF504" t="str">
        <f t="shared" si="138"/>
        <v>.</v>
      </c>
      <c r="AG504" t="str">
        <f t="shared" si="144"/>
        <v>.</v>
      </c>
      <c r="AH504" t="str">
        <f t="shared" si="139"/>
        <v>.</v>
      </c>
      <c r="AI504" t="str">
        <f t="shared" si="140"/>
        <v>.</v>
      </c>
      <c r="AJ504" t="str">
        <f t="shared" si="141"/>
        <v>.</v>
      </c>
      <c r="AK504" t="str">
        <f t="shared" si="142"/>
        <v>.</v>
      </c>
      <c r="AL504" s="3" t="s">
        <v>4</v>
      </c>
      <c r="AM504" s="14" t="str">
        <f t="shared" si="143"/>
        <v>.</v>
      </c>
      <c r="AN504" s="3" t="s">
        <v>4</v>
      </c>
    </row>
    <row r="505" spans="1:40" ht="13.5" thickBot="1" x14ac:dyDescent="0.25">
      <c r="A505" s="5">
        <v>42571</v>
      </c>
      <c r="B505" s="3">
        <v>48</v>
      </c>
      <c r="C505" s="7" t="s">
        <v>359</v>
      </c>
      <c r="D505" s="6">
        <v>0.6645833333333333</v>
      </c>
      <c r="E505" s="13">
        <v>16</v>
      </c>
      <c r="F505" s="13">
        <f t="shared" si="133"/>
        <v>480.99999999999994</v>
      </c>
      <c r="G505" s="3">
        <v>34.700000000000003</v>
      </c>
      <c r="H505" s="3" t="s">
        <v>365</v>
      </c>
      <c r="I505" s="3">
        <v>34.4</v>
      </c>
      <c r="J505" t="str">
        <f t="shared" si="134"/>
        <v>.</v>
      </c>
      <c r="K505" t="str">
        <f t="shared" si="135"/>
        <v>.</v>
      </c>
      <c r="L505" t="str">
        <f t="shared" si="145"/>
        <v>.</v>
      </c>
      <c r="M505" s="3" t="s">
        <v>4</v>
      </c>
      <c r="N505" t="str">
        <f>IF(B505=B504, N504, IF(M505=".",".",IF(M505&lt;22.5,"N",IF(M505&lt;67.5,"NE",IF(M505&lt;112.5,"E",IF(M505&lt;157.5,"SE",IF(M505&lt;202.5,"S",IF(M505&lt;247.5,"SW",IF(M505&lt;292.5,"W",IF(M505&lt;337.5,"NW","N"))))))))))</f>
        <v>SW</v>
      </c>
      <c r="O505" t="str">
        <f t="shared" si="136"/>
        <v>.</v>
      </c>
      <c r="P505" t="str">
        <f t="shared" si="149"/>
        <v>.</v>
      </c>
      <c r="Q505" s="8" t="str">
        <f t="shared" si="147"/>
        <v>.</v>
      </c>
      <c r="R505" s="8" t="str">
        <f t="shared" si="148"/>
        <v>.</v>
      </c>
      <c r="S505" s="8" t="s">
        <v>4</v>
      </c>
      <c r="T505" s="8" t="s">
        <v>4</v>
      </c>
      <c r="U505" s="8" t="str">
        <f t="shared" si="146"/>
        <v>.</v>
      </c>
      <c r="V505" s="3" t="s">
        <v>4</v>
      </c>
      <c r="W505" s="3">
        <v>2.5</v>
      </c>
      <c r="X505" s="3" t="s">
        <v>147</v>
      </c>
      <c r="Y505" s="14">
        <v>0</v>
      </c>
      <c r="Z505" s="14">
        <v>0</v>
      </c>
      <c r="AA505" s="14">
        <v>1</v>
      </c>
      <c r="AB505" s="14" t="str">
        <f t="shared" si="150"/>
        <v>.</v>
      </c>
      <c r="AC505" s="3" t="s">
        <v>300</v>
      </c>
      <c r="AD505" s="9">
        <v>1</v>
      </c>
      <c r="AE505" t="str">
        <f t="shared" si="137"/>
        <v>.</v>
      </c>
      <c r="AF505" t="str">
        <f t="shared" si="138"/>
        <v>.</v>
      </c>
      <c r="AG505" t="str">
        <f t="shared" si="144"/>
        <v>.</v>
      </c>
      <c r="AH505" t="str">
        <f t="shared" si="139"/>
        <v>.</v>
      </c>
      <c r="AI505" t="str">
        <f t="shared" si="140"/>
        <v>.</v>
      </c>
      <c r="AJ505" t="str">
        <f t="shared" si="141"/>
        <v>.</v>
      </c>
      <c r="AK505" t="str">
        <f t="shared" si="142"/>
        <v>.</v>
      </c>
      <c r="AL505" s="3" t="s">
        <v>4</v>
      </c>
      <c r="AM505" s="14" t="str">
        <f t="shared" si="143"/>
        <v>.</v>
      </c>
      <c r="AN505" s="3" t="s">
        <v>4</v>
      </c>
    </row>
    <row r="506" spans="1:40" ht="13.5" thickBot="1" x14ac:dyDescent="0.25">
      <c r="A506" s="5">
        <v>42571</v>
      </c>
      <c r="B506" s="3">
        <v>48</v>
      </c>
      <c r="C506" s="7" t="s">
        <v>359</v>
      </c>
      <c r="D506" s="6">
        <v>0.70763888888888893</v>
      </c>
      <c r="E506" s="13">
        <v>17</v>
      </c>
      <c r="F506" s="13">
        <f t="shared" si="133"/>
        <v>543</v>
      </c>
      <c r="G506" s="3">
        <v>34.6</v>
      </c>
      <c r="H506" s="3" t="s">
        <v>365</v>
      </c>
      <c r="I506" s="3">
        <v>30.7</v>
      </c>
      <c r="J506" t="str">
        <f t="shared" si="134"/>
        <v>.</v>
      </c>
      <c r="K506" t="str">
        <f t="shared" si="135"/>
        <v>.</v>
      </c>
      <c r="L506" t="str">
        <f t="shared" si="145"/>
        <v>.</v>
      </c>
      <c r="M506" s="3" t="s">
        <v>4</v>
      </c>
      <c r="N506" t="str">
        <f>IF(B506=B506, N505, IF(M506=".",".",IF(M506&lt;22.5,"N",IF(M506&lt;67.5,"NE",IF(M506&lt;112.5,"E",IF(M506&lt;157.5,"SE",IF(M506&lt;202.5,"S",IF(M506&lt;247.5,"SW",IF(M506&lt;292.5,"W",IF(M506&lt;337.5,"NW","N"))))))))))</f>
        <v>SW</v>
      </c>
      <c r="O506" t="str">
        <f t="shared" si="136"/>
        <v>.</v>
      </c>
      <c r="P506" t="str">
        <f t="shared" si="149"/>
        <v>.</v>
      </c>
      <c r="Q506" s="8" t="str">
        <f t="shared" si="147"/>
        <v>.</v>
      </c>
      <c r="R506" s="8" t="str">
        <f t="shared" si="148"/>
        <v>.</v>
      </c>
      <c r="S506" s="8" t="s">
        <v>4</v>
      </c>
      <c r="T506" s="8" t="s">
        <v>4</v>
      </c>
      <c r="U506" s="8" t="str">
        <f t="shared" si="146"/>
        <v>.</v>
      </c>
      <c r="V506" s="3" t="s">
        <v>4</v>
      </c>
      <c r="W506" s="3">
        <v>3.6</v>
      </c>
      <c r="X506" s="3" t="s">
        <v>147</v>
      </c>
      <c r="Y506" s="14">
        <v>0</v>
      </c>
      <c r="Z506" s="14">
        <v>0</v>
      </c>
      <c r="AA506" s="14">
        <v>1</v>
      </c>
      <c r="AB506" s="14" t="str">
        <f t="shared" si="150"/>
        <v>.</v>
      </c>
      <c r="AC506" s="3" t="s">
        <v>300</v>
      </c>
      <c r="AD506" s="9">
        <v>1</v>
      </c>
      <c r="AE506" t="str">
        <f t="shared" si="137"/>
        <v>.</v>
      </c>
      <c r="AF506" t="str">
        <f t="shared" si="138"/>
        <v>.</v>
      </c>
      <c r="AG506" t="str">
        <f t="shared" si="144"/>
        <v>.</v>
      </c>
      <c r="AH506" t="str">
        <f t="shared" si="139"/>
        <v>.</v>
      </c>
      <c r="AI506" t="str">
        <f t="shared" si="140"/>
        <v>.</v>
      </c>
      <c r="AJ506" t="str">
        <f t="shared" si="141"/>
        <v>.</v>
      </c>
      <c r="AK506" t="str">
        <f t="shared" si="142"/>
        <v>.</v>
      </c>
      <c r="AL506" s="3" t="s">
        <v>4</v>
      </c>
      <c r="AM506" s="14" t="str">
        <f t="shared" si="143"/>
        <v>.</v>
      </c>
      <c r="AN506" s="3" t="s">
        <v>4</v>
      </c>
    </row>
    <row r="507" spans="1:40" ht="13.5" thickBot="1" x14ac:dyDescent="0.25">
      <c r="A507" s="5">
        <v>42571</v>
      </c>
      <c r="B507" s="3">
        <v>48</v>
      </c>
      <c r="C507" s="7" t="s">
        <v>359</v>
      </c>
      <c r="D507" s="6">
        <v>0.74722222222222223</v>
      </c>
      <c r="E507" s="13">
        <v>18</v>
      </c>
      <c r="F507" s="13">
        <f t="shared" si="133"/>
        <v>600</v>
      </c>
      <c r="G507" s="3">
        <v>30</v>
      </c>
      <c r="H507" s="3" t="s">
        <v>365</v>
      </c>
      <c r="I507" s="3">
        <v>27.9</v>
      </c>
      <c r="J507" t="str">
        <f t="shared" si="134"/>
        <v>.</v>
      </c>
      <c r="K507" t="str">
        <f t="shared" si="135"/>
        <v>.</v>
      </c>
      <c r="L507" t="str">
        <f t="shared" si="145"/>
        <v>.</v>
      </c>
      <c r="M507" s="3" t="s">
        <v>4</v>
      </c>
      <c r="N507" t="str">
        <f>IF(B507=B506, N506, IF(M507=".",".",IF(M507&lt;22.5,"N",IF(M507&lt;67.5,"NE",IF(M507&lt;112.5,"E",IF(M507&lt;157.5,"SE",IF(M507&lt;202.5,"S",IF(M507&lt;247.5,"SW",IF(M507&lt;292.5,"W",IF(M507&lt;337.5,"NW","N"))))))))))</f>
        <v>SW</v>
      </c>
      <c r="O507" t="str">
        <f t="shared" si="136"/>
        <v>.</v>
      </c>
      <c r="P507" t="str">
        <f t="shared" si="149"/>
        <v>.</v>
      </c>
      <c r="Q507" s="8" t="str">
        <f t="shared" si="147"/>
        <v>.</v>
      </c>
      <c r="R507" s="8" t="str">
        <f t="shared" si="148"/>
        <v>.</v>
      </c>
      <c r="S507" s="8" t="s">
        <v>4</v>
      </c>
      <c r="T507" s="8" t="s">
        <v>4</v>
      </c>
      <c r="U507" s="8" t="str">
        <f t="shared" si="146"/>
        <v>.</v>
      </c>
      <c r="V507" s="3" t="s">
        <v>4</v>
      </c>
      <c r="W507" s="3">
        <v>0.4</v>
      </c>
      <c r="X507" s="3" t="s">
        <v>147</v>
      </c>
      <c r="Y507" s="14">
        <v>0</v>
      </c>
      <c r="Z507" s="14">
        <v>0</v>
      </c>
      <c r="AA507" s="14">
        <v>1</v>
      </c>
      <c r="AB507" s="14" t="str">
        <f t="shared" si="150"/>
        <v>.</v>
      </c>
      <c r="AC507" s="3" t="s">
        <v>300</v>
      </c>
      <c r="AD507" s="9">
        <v>1</v>
      </c>
      <c r="AE507" t="str">
        <f t="shared" si="137"/>
        <v>.</v>
      </c>
      <c r="AF507" t="str">
        <f t="shared" si="138"/>
        <v>.</v>
      </c>
      <c r="AG507" t="str">
        <f t="shared" si="144"/>
        <v>.</v>
      </c>
      <c r="AH507" t="str">
        <f t="shared" si="139"/>
        <v>.</v>
      </c>
      <c r="AI507" t="str">
        <f t="shared" si="140"/>
        <v>.</v>
      </c>
      <c r="AJ507" t="str">
        <f t="shared" si="141"/>
        <v>.</v>
      </c>
      <c r="AK507" t="str">
        <f t="shared" si="142"/>
        <v>.</v>
      </c>
      <c r="AL507" s="3" t="s">
        <v>4</v>
      </c>
      <c r="AM507" s="14" t="str">
        <f t="shared" si="143"/>
        <v>.</v>
      </c>
      <c r="AN507" s="3" t="s">
        <v>4</v>
      </c>
    </row>
    <row r="508" spans="1:40" ht="13.5" thickBot="1" x14ac:dyDescent="0.25">
      <c r="A508" s="5">
        <v>42571</v>
      </c>
      <c r="B508" s="3">
        <v>51</v>
      </c>
      <c r="C508" s="7" t="s">
        <v>359</v>
      </c>
      <c r="D508" s="6">
        <v>0.33055555555555555</v>
      </c>
      <c r="E508" s="13">
        <v>8</v>
      </c>
      <c r="F508" s="13">
        <f t="shared" si="133"/>
        <v>0</v>
      </c>
      <c r="G508" s="3">
        <v>27.3</v>
      </c>
      <c r="H508" s="3" t="s">
        <v>365</v>
      </c>
      <c r="I508" s="3">
        <v>24.3</v>
      </c>
      <c r="J508" t="str">
        <f t="shared" si="134"/>
        <v>.</v>
      </c>
      <c r="K508" t="str">
        <f t="shared" si="135"/>
        <v>.</v>
      </c>
      <c r="L508" t="str">
        <f t="shared" si="145"/>
        <v>.</v>
      </c>
      <c r="M508" s="3">
        <v>225</v>
      </c>
      <c r="N508" t="str">
        <f>IF(B508=B508, N507, IF(M508=".",".",IF(M508&lt;22.5,"N",IF(M508&lt;67.5,"NE",IF(M508&lt;112.5,"E",IF(M508&lt;157.5,"SE",IF(M508&lt;202.5,"S",IF(M508&lt;247.5,"SW",IF(M508&lt;292.5,"W",IF(M508&lt;337.5,"NW","N"))))))))))</f>
        <v>SW</v>
      </c>
      <c r="O508" t="str">
        <f t="shared" si="136"/>
        <v>.</v>
      </c>
      <c r="P508" t="str">
        <f t="shared" si="149"/>
        <v>.</v>
      </c>
      <c r="Q508" s="8">
        <f t="shared" si="147"/>
        <v>0</v>
      </c>
      <c r="R508" s="8">
        <f t="shared" si="148"/>
        <v>0</v>
      </c>
      <c r="S508" s="8">
        <v>0</v>
      </c>
      <c r="T508" s="8" t="s">
        <v>4</v>
      </c>
      <c r="U508" s="8" t="str">
        <f t="shared" si="146"/>
        <v>.</v>
      </c>
      <c r="V508" s="3" t="s">
        <v>8</v>
      </c>
      <c r="W508" s="3">
        <v>0</v>
      </c>
      <c r="X508" s="3" t="s">
        <v>4</v>
      </c>
      <c r="Y508" s="14">
        <v>2</v>
      </c>
      <c r="Z508" s="14">
        <v>1</v>
      </c>
      <c r="AA508" s="14">
        <v>0</v>
      </c>
      <c r="AB508" s="14">
        <f t="shared" si="150"/>
        <v>0</v>
      </c>
      <c r="AC508" s="3" t="s">
        <v>301</v>
      </c>
      <c r="AD508" s="9">
        <v>1</v>
      </c>
      <c r="AE508" t="str">
        <f t="shared" si="137"/>
        <v>.</v>
      </c>
      <c r="AF508" t="str">
        <f t="shared" si="138"/>
        <v>.</v>
      </c>
      <c r="AG508" t="str">
        <f t="shared" si="144"/>
        <v>.</v>
      </c>
      <c r="AH508" t="str">
        <f t="shared" si="139"/>
        <v>.</v>
      </c>
      <c r="AI508">
        <f t="shared" si="140"/>
        <v>-70.710678118654741</v>
      </c>
      <c r="AJ508">
        <f t="shared" si="141"/>
        <v>-70.710678118654769</v>
      </c>
      <c r="AK508" t="str">
        <f t="shared" si="142"/>
        <v>.</v>
      </c>
      <c r="AL508" s="3">
        <v>100</v>
      </c>
      <c r="AM508" s="14">
        <f t="shared" si="143"/>
        <v>30.48</v>
      </c>
      <c r="AN508" s="3">
        <v>3.9269908169872414</v>
      </c>
    </row>
    <row r="509" spans="1:40" ht="13.5" thickBot="1" x14ac:dyDescent="0.25">
      <c r="A509" s="5">
        <v>42571</v>
      </c>
      <c r="B509" s="3">
        <v>51</v>
      </c>
      <c r="C509" s="7" t="s">
        <v>359</v>
      </c>
      <c r="D509" s="6">
        <v>0.375</v>
      </c>
      <c r="E509" s="13">
        <v>9</v>
      </c>
      <c r="F509" s="13">
        <f t="shared" si="133"/>
        <v>64.000000000000014</v>
      </c>
      <c r="G509" s="3" t="s">
        <v>4</v>
      </c>
      <c r="H509" s="3" t="s">
        <v>4</v>
      </c>
      <c r="I509" s="3">
        <v>25.9</v>
      </c>
      <c r="J509" t="str">
        <f t="shared" si="134"/>
        <v>.</v>
      </c>
      <c r="K509" t="str">
        <f t="shared" si="135"/>
        <v>.</v>
      </c>
      <c r="L509" t="str">
        <f t="shared" si="145"/>
        <v>.</v>
      </c>
      <c r="M509" s="3">
        <v>225</v>
      </c>
      <c r="N509" t="str">
        <f>IF(B509=B508, N508, IF(M509=".",".",IF(M509&lt;22.5,"N",IF(M509&lt;67.5,"NE",IF(M509&lt;112.5,"E",IF(M509&lt;157.5,"SE",IF(M509&lt;202.5,"S",IF(M509&lt;247.5,"SW",IF(M509&lt;292.5,"W",IF(M509&lt;337.5,"NW","N"))))))))))</f>
        <v>SW</v>
      </c>
      <c r="O509" t="str">
        <f t="shared" si="136"/>
        <v>.</v>
      </c>
      <c r="P509" t="str">
        <f t="shared" si="149"/>
        <v>.</v>
      </c>
      <c r="Q509" s="8">
        <f t="shared" si="147"/>
        <v>0</v>
      </c>
      <c r="R509" s="8">
        <f t="shared" si="148"/>
        <v>0</v>
      </c>
      <c r="S509" s="8">
        <v>0</v>
      </c>
      <c r="T509" s="8" t="s">
        <v>4</v>
      </c>
      <c r="U509" s="8" t="str">
        <f t="shared" si="146"/>
        <v>.</v>
      </c>
      <c r="V509" s="3" t="s">
        <v>8</v>
      </c>
      <c r="W509" s="3">
        <v>1.8</v>
      </c>
      <c r="X509" s="3" t="s">
        <v>129</v>
      </c>
      <c r="Y509" s="14">
        <v>2</v>
      </c>
      <c r="Z509" s="14">
        <v>1</v>
      </c>
      <c r="AA509" s="14">
        <v>0</v>
      </c>
      <c r="AB509" s="14">
        <f t="shared" si="150"/>
        <v>0</v>
      </c>
      <c r="AC509" s="3" t="s">
        <v>301</v>
      </c>
      <c r="AD509" s="9">
        <v>1</v>
      </c>
      <c r="AE509">
        <f t="shared" si="137"/>
        <v>0</v>
      </c>
      <c r="AF509">
        <f t="shared" si="138"/>
        <v>0</v>
      </c>
      <c r="AG509">
        <f t="shared" si="144"/>
        <v>1</v>
      </c>
      <c r="AH509">
        <f t="shared" si="139"/>
        <v>0</v>
      </c>
      <c r="AI509">
        <f t="shared" si="140"/>
        <v>-70.710678118654741</v>
      </c>
      <c r="AJ509">
        <f t="shared" si="141"/>
        <v>-70.710678118654769</v>
      </c>
      <c r="AK509">
        <f t="shared" si="142"/>
        <v>0</v>
      </c>
      <c r="AL509" s="3">
        <v>100</v>
      </c>
      <c r="AM509" s="14">
        <f t="shared" si="143"/>
        <v>30.48</v>
      </c>
      <c r="AN509" s="3">
        <v>3.9269908169872414</v>
      </c>
    </row>
    <row r="510" spans="1:40" ht="13.5" thickBot="1" x14ac:dyDescent="0.25">
      <c r="A510" s="5">
        <v>42571</v>
      </c>
      <c r="B510" s="3">
        <v>51</v>
      </c>
      <c r="C510" s="7" t="s">
        <v>359</v>
      </c>
      <c r="D510" s="6">
        <v>0.41597222222222219</v>
      </c>
      <c r="E510" s="13">
        <v>10</v>
      </c>
      <c r="F510" s="13">
        <f t="shared" si="133"/>
        <v>122.99999999999997</v>
      </c>
      <c r="G510" s="3" t="s">
        <v>4</v>
      </c>
      <c r="H510" s="3" t="s">
        <v>4</v>
      </c>
      <c r="I510" s="3">
        <v>29.9</v>
      </c>
      <c r="J510" t="str">
        <f t="shared" si="134"/>
        <v>.</v>
      </c>
      <c r="K510" t="str">
        <f t="shared" si="135"/>
        <v>.</v>
      </c>
      <c r="L510" t="str">
        <f t="shared" si="145"/>
        <v>.</v>
      </c>
      <c r="M510" s="3">
        <v>225</v>
      </c>
      <c r="N510" t="str">
        <f>IF(B510=B510, N509, IF(M510=".",".",IF(M510&lt;22.5,"N",IF(M510&lt;67.5,"NE",IF(M510&lt;112.5,"E",IF(M510&lt;157.5,"SE",IF(M510&lt;202.5,"S",IF(M510&lt;247.5,"SW",IF(M510&lt;292.5,"W",IF(M510&lt;337.5,"NW","N"))))))))))</f>
        <v>SW</v>
      </c>
      <c r="O510" t="str">
        <f t="shared" si="136"/>
        <v>.</v>
      </c>
      <c r="P510" t="str">
        <f t="shared" si="149"/>
        <v>.</v>
      </c>
      <c r="Q510" s="8">
        <f t="shared" si="147"/>
        <v>0</v>
      </c>
      <c r="R510" s="8">
        <f t="shared" si="148"/>
        <v>0</v>
      </c>
      <c r="S510" s="8">
        <v>0</v>
      </c>
      <c r="T510" s="8" t="s">
        <v>4</v>
      </c>
      <c r="U510" s="8" t="str">
        <f t="shared" si="146"/>
        <v>.</v>
      </c>
      <c r="V510" s="3" t="s">
        <v>31</v>
      </c>
      <c r="W510" s="3">
        <v>5.6</v>
      </c>
      <c r="X510" s="3" t="s">
        <v>136</v>
      </c>
      <c r="Y510" s="14">
        <v>2</v>
      </c>
      <c r="Z510" s="14">
        <v>1</v>
      </c>
      <c r="AA510" s="14">
        <v>0</v>
      </c>
      <c r="AB510" s="14">
        <f t="shared" si="150"/>
        <v>0</v>
      </c>
      <c r="AC510" s="3" t="s">
        <v>301</v>
      </c>
      <c r="AD510" s="9">
        <v>1</v>
      </c>
      <c r="AE510">
        <f t="shared" si="137"/>
        <v>0</v>
      </c>
      <c r="AF510">
        <f t="shared" si="138"/>
        <v>0</v>
      </c>
      <c r="AG510">
        <f t="shared" si="144"/>
        <v>1</v>
      </c>
      <c r="AH510">
        <f t="shared" si="139"/>
        <v>0</v>
      </c>
      <c r="AI510">
        <f t="shared" si="140"/>
        <v>-70.710678118654741</v>
      </c>
      <c r="AJ510">
        <f t="shared" si="141"/>
        <v>-70.710678118654769</v>
      </c>
      <c r="AK510">
        <f t="shared" si="142"/>
        <v>0</v>
      </c>
      <c r="AL510" s="3">
        <v>100</v>
      </c>
      <c r="AM510" s="14">
        <f t="shared" si="143"/>
        <v>30.48</v>
      </c>
      <c r="AN510" s="3">
        <v>3.9269908169872414</v>
      </c>
    </row>
    <row r="511" spans="1:40" ht="13.5" thickBot="1" x14ac:dyDescent="0.25">
      <c r="A511" s="5">
        <v>42571</v>
      </c>
      <c r="B511" s="3">
        <v>51</v>
      </c>
      <c r="C511" s="7" t="s">
        <v>359</v>
      </c>
      <c r="D511" s="6">
        <v>0.45763888888888887</v>
      </c>
      <c r="E511" s="13">
        <v>11</v>
      </c>
      <c r="F511" s="13">
        <f t="shared" si="133"/>
        <v>183</v>
      </c>
      <c r="G511" s="3">
        <v>26.2</v>
      </c>
      <c r="H511" s="3" t="s">
        <v>366</v>
      </c>
      <c r="I511" s="3">
        <v>25.7</v>
      </c>
      <c r="J511" t="str">
        <f t="shared" si="134"/>
        <v>.</v>
      </c>
      <c r="K511" t="str">
        <f t="shared" si="135"/>
        <v>.</v>
      </c>
      <c r="L511" t="str">
        <f t="shared" si="145"/>
        <v>.</v>
      </c>
      <c r="M511" s="3">
        <v>225</v>
      </c>
      <c r="N511" t="str">
        <f>IF(B511=B510, N510, IF(M511=".",".",IF(M511&lt;22.5,"N",IF(M511&lt;67.5,"NE",IF(M511&lt;112.5,"E",IF(M511&lt;157.5,"SE",IF(M511&lt;202.5,"S",IF(M511&lt;247.5,"SW",IF(M511&lt;292.5,"W",IF(M511&lt;337.5,"NW","N"))))))))))</f>
        <v>SW</v>
      </c>
      <c r="O511" t="str">
        <f t="shared" si="136"/>
        <v>.</v>
      </c>
      <c r="P511" t="str">
        <f t="shared" si="149"/>
        <v>.</v>
      </c>
      <c r="Q511" s="8">
        <f t="shared" si="147"/>
        <v>0</v>
      </c>
      <c r="R511" s="8">
        <f t="shared" si="148"/>
        <v>0</v>
      </c>
      <c r="S511" s="8">
        <v>0</v>
      </c>
      <c r="T511" s="8" t="s">
        <v>4</v>
      </c>
      <c r="U511" s="8" t="str">
        <f t="shared" si="146"/>
        <v>.</v>
      </c>
      <c r="V511" s="3" t="s">
        <v>6</v>
      </c>
      <c r="W511" s="3">
        <v>3.3</v>
      </c>
      <c r="X511" s="3" t="s">
        <v>142</v>
      </c>
      <c r="Y511" s="14">
        <v>0</v>
      </c>
      <c r="Z511" s="14">
        <v>0</v>
      </c>
      <c r="AA511" s="14">
        <v>1</v>
      </c>
      <c r="AB511" s="14">
        <f t="shared" si="150"/>
        <v>1</v>
      </c>
      <c r="AC511" s="3" t="s">
        <v>301</v>
      </c>
      <c r="AD511" s="9">
        <v>1</v>
      </c>
      <c r="AE511">
        <f t="shared" si="137"/>
        <v>0</v>
      </c>
      <c r="AF511">
        <f t="shared" si="138"/>
        <v>0</v>
      </c>
      <c r="AG511">
        <f t="shared" si="144"/>
        <v>1</v>
      </c>
      <c r="AH511">
        <f t="shared" si="139"/>
        <v>0</v>
      </c>
      <c r="AI511">
        <f t="shared" si="140"/>
        <v>-70.710678118654741</v>
      </c>
      <c r="AJ511">
        <f t="shared" si="141"/>
        <v>-70.710678118654769</v>
      </c>
      <c r="AK511">
        <f t="shared" si="142"/>
        <v>0</v>
      </c>
      <c r="AL511" s="3">
        <v>100</v>
      </c>
      <c r="AM511" s="14">
        <f t="shared" si="143"/>
        <v>30.48</v>
      </c>
      <c r="AN511" s="3">
        <v>3.9269908169872414</v>
      </c>
    </row>
    <row r="512" spans="1:40" ht="13.5" thickBot="1" x14ac:dyDescent="0.25">
      <c r="A512" s="5">
        <v>42571</v>
      </c>
      <c r="B512" s="3">
        <v>51</v>
      </c>
      <c r="C512" s="7" t="s">
        <v>359</v>
      </c>
      <c r="D512" s="6">
        <v>0.49791666666666662</v>
      </c>
      <c r="E512" s="13">
        <v>12</v>
      </c>
      <c r="F512" s="13">
        <f t="shared" si="133"/>
        <v>240.99999999999994</v>
      </c>
      <c r="G512" s="3">
        <v>26.6</v>
      </c>
      <c r="H512" s="3" t="s">
        <v>366</v>
      </c>
      <c r="I512" s="3">
        <v>24.1</v>
      </c>
      <c r="J512" t="str">
        <f t="shared" si="134"/>
        <v>.</v>
      </c>
      <c r="K512" t="str">
        <f t="shared" si="135"/>
        <v>.</v>
      </c>
      <c r="L512" t="str">
        <f t="shared" si="145"/>
        <v>.</v>
      </c>
      <c r="M512" s="3">
        <v>225</v>
      </c>
      <c r="N512" t="str">
        <f>IF(B512=B511, N511, IF(M512=".",".",IF(M512&lt;22.5,"N",IF(M512&lt;67.5,"NE",IF(M512&lt;112.5,"E",IF(M512&lt;157.5,"SE",IF(M512&lt;202.5,"S",IF(M512&lt;247.5,"SW",IF(M512&lt;292.5,"W",IF(M512&lt;337.5,"NW","N"))))))))))</f>
        <v>SW</v>
      </c>
      <c r="O512" t="str">
        <f t="shared" si="136"/>
        <v>.</v>
      </c>
      <c r="P512" t="str">
        <f t="shared" si="149"/>
        <v>.</v>
      </c>
      <c r="Q512" s="8">
        <f t="shared" si="147"/>
        <v>0</v>
      </c>
      <c r="R512" s="8">
        <f t="shared" si="148"/>
        <v>0</v>
      </c>
      <c r="S512" s="8">
        <v>0</v>
      </c>
      <c r="T512" s="8" t="s">
        <v>4</v>
      </c>
      <c r="U512" s="8" t="str">
        <f t="shared" si="146"/>
        <v>.</v>
      </c>
      <c r="V512" s="3" t="s">
        <v>6</v>
      </c>
      <c r="W512" s="3">
        <v>1.9</v>
      </c>
      <c r="X512" s="3" t="s">
        <v>4</v>
      </c>
      <c r="Y512" s="14">
        <v>0</v>
      </c>
      <c r="Z512" s="14">
        <v>0</v>
      </c>
      <c r="AA512" s="14">
        <v>1</v>
      </c>
      <c r="AB512" s="14" t="str">
        <f t="shared" si="150"/>
        <v>.</v>
      </c>
      <c r="AC512" s="3" t="s">
        <v>301</v>
      </c>
      <c r="AD512" s="9">
        <v>1</v>
      </c>
      <c r="AE512">
        <f t="shared" si="137"/>
        <v>0</v>
      </c>
      <c r="AF512">
        <f t="shared" si="138"/>
        <v>0</v>
      </c>
      <c r="AG512">
        <f t="shared" si="144"/>
        <v>1</v>
      </c>
      <c r="AH512">
        <f t="shared" si="139"/>
        <v>0</v>
      </c>
      <c r="AI512">
        <f t="shared" si="140"/>
        <v>-70.710678118654741</v>
      </c>
      <c r="AJ512">
        <f t="shared" si="141"/>
        <v>-70.710678118654769</v>
      </c>
      <c r="AK512">
        <f t="shared" si="142"/>
        <v>0</v>
      </c>
      <c r="AL512" s="3">
        <v>100</v>
      </c>
      <c r="AM512" s="14">
        <f t="shared" si="143"/>
        <v>30.48</v>
      </c>
      <c r="AN512" s="3">
        <v>3.9269908169872414</v>
      </c>
    </row>
    <row r="513" spans="1:40" ht="13.5" thickBot="1" x14ac:dyDescent="0.25">
      <c r="A513" s="5">
        <v>42571</v>
      </c>
      <c r="B513" s="3">
        <v>51</v>
      </c>
      <c r="C513" s="7" t="s">
        <v>359</v>
      </c>
      <c r="D513" s="6">
        <v>0.54097222222222219</v>
      </c>
      <c r="E513" s="13">
        <v>16</v>
      </c>
      <c r="F513" s="13">
        <f t="shared" si="133"/>
        <v>302.99999999999994</v>
      </c>
      <c r="G513" s="3">
        <v>32.1</v>
      </c>
      <c r="H513" s="3" t="s">
        <v>365</v>
      </c>
      <c r="I513" s="3">
        <v>29.4</v>
      </c>
      <c r="J513" t="str">
        <f t="shared" si="134"/>
        <v>.</v>
      </c>
      <c r="K513" t="str">
        <f t="shared" si="135"/>
        <v>.</v>
      </c>
      <c r="L513" t="str">
        <f t="shared" si="145"/>
        <v>.</v>
      </c>
      <c r="M513" s="3">
        <v>225</v>
      </c>
      <c r="N513" t="str">
        <f>IF(B513=B513, N512, IF(M513=".",".",IF(M513&lt;22.5,"N",IF(M513&lt;67.5,"NE",IF(M513&lt;112.5,"E",IF(M513&lt;157.5,"SE",IF(M513&lt;202.5,"S",IF(M513&lt;247.5,"SW",IF(M513&lt;292.5,"W",IF(M513&lt;337.5,"NW","N"))))))))))</f>
        <v>SW</v>
      </c>
      <c r="O513" t="str">
        <f t="shared" si="136"/>
        <v>.</v>
      </c>
      <c r="P513" t="str">
        <f t="shared" si="149"/>
        <v>.</v>
      </c>
      <c r="Q513" s="8">
        <v>0</v>
      </c>
      <c r="R513" s="8">
        <v>0</v>
      </c>
      <c r="S513" s="8" t="s">
        <v>4</v>
      </c>
      <c r="T513" s="8" t="e">
        <f>SQRT((AJ513-AJ505)^2+(AI513-AI505)^2)</f>
        <v>#VALUE!</v>
      </c>
      <c r="U513" s="8" t="e">
        <f t="shared" si="146"/>
        <v>#VALUE!</v>
      </c>
      <c r="V513" s="3" t="s">
        <v>6</v>
      </c>
      <c r="W513" s="3">
        <v>2.2000000000000002</v>
      </c>
      <c r="X513" s="3" t="s">
        <v>4</v>
      </c>
      <c r="Y513" s="14">
        <v>0</v>
      </c>
      <c r="Z513" s="14">
        <v>0</v>
      </c>
      <c r="AA513" s="14">
        <v>1</v>
      </c>
      <c r="AB513" s="14" t="str">
        <f t="shared" si="150"/>
        <v>.</v>
      </c>
      <c r="AC513" s="3" t="s">
        <v>301</v>
      </c>
      <c r="AD513" s="9">
        <v>1</v>
      </c>
      <c r="AE513">
        <f t="shared" si="137"/>
        <v>0</v>
      </c>
      <c r="AF513">
        <f t="shared" si="138"/>
        <v>0</v>
      </c>
      <c r="AG513">
        <f t="shared" si="144"/>
        <v>1</v>
      </c>
      <c r="AH513">
        <f t="shared" si="139"/>
        <v>0</v>
      </c>
      <c r="AI513">
        <f t="shared" si="140"/>
        <v>-70.710678118654741</v>
      </c>
      <c r="AJ513">
        <f t="shared" si="141"/>
        <v>-70.710678118654769</v>
      </c>
      <c r="AK513">
        <f t="shared" si="142"/>
        <v>0</v>
      </c>
      <c r="AL513" s="3">
        <v>100</v>
      </c>
      <c r="AM513" s="14">
        <f t="shared" si="143"/>
        <v>30.48</v>
      </c>
      <c r="AN513" s="3">
        <v>3.9269908169872414</v>
      </c>
    </row>
    <row r="514" spans="1:40" ht="13.5" thickBot="1" x14ac:dyDescent="0.25">
      <c r="A514" s="5">
        <v>42571</v>
      </c>
      <c r="B514" s="3">
        <v>51</v>
      </c>
      <c r="C514" s="7" t="s">
        <v>359</v>
      </c>
      <c r="D514" s="6">
        <v>0.58263888888888882</v>
      </c>
      <c r="E514" s="13">
        <v>13</v>
      </c>
      <c r="F514" s="13">
        <f t="shared" ref="F514:F577" si="151">IF(B514=B513,((D514-D513)*1440)+F513,0)</f>
        <v>362.99999999999989</v>
      </c>
      <c r="G514" s="3">
        <v>41.2</v>
      </c>
      <c r="H514" s="3" t="s">
        <v>365</v>
      </c>
      <c r="I514" s="3">
        <v>30.6</v>
      </c>
      <c r="J514" t="str">
        <f t="shared" ref="J514:J577" si="152">IF(AH514=".",".",IF(AH514=0,".",ACOS(AF514/(AG514*AH514))))</f>
        <v>.</v>
      </c>
      <c r="K514" t="str">
        <f t="shared" ref="K514:K577" si="153">IF(J514=".",".",IF(AK514&lt;0,360-DEGREES(J514),DEGREES(J514)))</f>
        <v>.</v>
      </c>
      <c r="L514" t="str">
        <f t="shared" si="145"/>
        <v>.</v>
      </c>
      <c r="M514" s="3">
        <v>225</v>
      </c>
      <c r="N514" t="str">
        <f>IF(B514=B513, N513, IF(M514=".",".",IF(M514&lt;22.5,"N",IF(M514&lt;67.5,"NE",IF(M514&lt;112.5,"E",IF(M514&lt;157.5,"SE",IF(M514&lt;202.5,"S",IF(M514&lt;247.5,"SW",IF(M514&lt;292.5,"W",IF(M514&lt;337.5,"NW","N"))))))))))</f>
        <v>SW</v>
      </c>
      <c r="O514" t="str">
        <f t="shared" ref="O514:O577" si="154">IF(K514=".",".",IF(K514&lt;22.5,"N",IF(K514&lt;67.5,"NE",IF(K514&lt;112.5,"E",IF(K514&lt;157.5,"SE",IF(K514&lt;202.5,"S",IF(K514&lt;247.5,"SW",IF(K514&lt;292.5,"W",IF(K514&lt;337.5,"NW","N")))))))))</f>
        <v>.</v>
      </c>
      <c r="P514" t="str">
        <f t="shared" si="149"/>
        <v>.</v>
      </c>
      <c r="Q514" s="8">
        <f t="shared" ref="Q514:Q577" si="155">IF(AN514=".",".",IF(B514=B513,SQRT((AI514-AI513)^2+(AJ514-AJ513)^2),0))</f>
        <v>0</v>
      </c>
      <c r="R514" s="8">
        <f t="shared" ref="R514:R577" si="156">IF(AN514=".",".",IF(B514=B513,Q514+R513,0))</f>
        <v>0</v>
      </c>
      <c r="S514" s="8">
        <v>0</v>
      </c>
      <c r="T514" s="8" t="s">
        <v>4</v>
      </c>
      <c r="U514" s="8" t="str">
        <f t="shared" si="146"/>
        <v>.</v>
      </c>
      <c r="V514" s="3" t="s">
        <v>6</v>
      </c>
      <c r="W514" s="3">
        <v>0.6</v>
      </c>
      <c r="X514" s="3" t="s">
        <v>4</v>
      </c>
      <c r="Y514" s="14">
        <v>0</v>
      </c>
      <c r="Z514" s="14">
        <v>0</v>
      </c>
      <c r="AA514" s="14">
        <v>1</v>
      </c>
      <c r="AB514" s="14" t="str">
        <f t="shared" si="150"/>
        <v>.</v>
      </c>
      <c r="AC514" s="3" t="s">
        <v>301</v>
      </c>
      <c r="AD514" s="9">
        <v>1</v>
      </c>
      <c r="AE514">
        <f t="shared" ref="AE514:AE577" si="157">IF(AJ514=".",".",IF(AJ513=".",".",IF(B514=B513,AJ514-AJ513,".")))</f>
        <v>0</v>
      </c>
      <c r="AF514">
        <f t="shared" ref="AF514:AF577" si="158">IF(AE514=".",".", 0*AK514+1*AE514)</f>
        <v>0</v>
      </c>
      <c r="AG514">
        <f t="shared" si="144"/>
        <v>1</v>
      </c>
      <c r="AH514">
        <f t="shared" ref="AH514:AH577" si="159">IF(AG514=".",".",SQRT((AK514)^2+(AE514)^2))</f>
        <v>0</v>
      </c>
      <c r="AI514">
        <f t="shared" ref="AI514:AI577" si="160">IF(AN514=".",".",IF(M514&lt;90,AL514*SIN(AN514),IF(M514&lt;180,AL514*SIN(AN514),IF(M514&lt;270,AL514*SIN(AN514),AL514*SIN(AN514)))))</f>
        <v>-70.710678118654741</v>
      </c>
      <c r="AJ514">
        <f t="shared" ref="AJ514:AJ577" si="161">IF(AN514=".",".",IF(M514&lt;90,AL514*COS(AN514),IF(M514&lt;180,AL514*COS(AN514),IF(M514&lt;270,AL514*COS(AN514),AL514*COS(AN514)))))</f>
        <v>-70.710678118654769</v>
      </c>
      <c r="AK514">
        <f t="shared" ref="AK514:AK577" si="162">IF(AI514=".",".",IF(AI513=".",".",IF(B514=B513,AI514-AI513,".")))</f>
        <v>0</v>
      </c>
      <c r="AL514" s="3">
        <v>100</v>
      </c>
      <c r="AM514" s="14">
        <f t="shared" ref="AM514:AM577" si="163">IF(AL514=".",".",AL514*0.3048)</f>
        <v>30.48</v>
      </c>
      <c r="AN514" s="3">
        <v>3.9269908169872414</v>
      </c>
    </row>
    <row r="515" spans="1:40" ht="13.5" thickBot="1" x14ac:dyDescent="0.25">
      <c r="A515" s="5">
        <v>42571</v>
      </c>
      <c r="B515" s="3">
        <v>51</v>
      </c>
      <c r="C515" s="7" t="s">
        <v>359</v>
      </c>
      <c r="D515" s="6">
        <v>0.62430555555555556</v>
      </c>
      <c r="E515" s="13">
        <v>14</v>
      </c>
      <c r="F515" s="13">
        <f t="shared" si="151"/>
        <v>423</v>
      </c>
      <c r="G515" s="3">
        <v>36.5</v>
      </c>
      <c r="H515" s="3" t="s">
        <v>365</v>
      </c>
      <c r="I515" s="3">
        <v>32.5</v>
      </c>
      <c r="J515" t="str">
        <f t="shared" si="152"/>
        <v>.</v>
      </c>
      <c r="K515" t="str">
        <f t="shared" si="153"/>
        <v>.</v>
      </c>
      <c r="L515" t="str">
        <f t="shared" si="145"/>
        <v>.</v>
      </c>
      <c r="M515" s="3" t="s">
        <v>4</v>
      </c>
      <c r="N515" t="str">
        <f>IF(B515=B515, N514, IF(M515=".",".",IF(M515&lt;22.5,"N",IF(M515&lt;67.5,"NE",IF(M515&lt;112.5,"E",IF(M515&lt;157.5,"SE",IF(M515&lt;202.5,"S",IF(M515&lt;247.5,"SW",IF(M515&lt;292.5,"W",IF(M515&lt;337.5,"NW","N"))))))))))</f>
        <v>SW</v>
      </c>
      <c r="O515" t="str">
        <f t="shared" si="154"/>
        <v>.</v>
      </c>
      <c r="P515" t="str">
        <f t="shared" si="149"/>
        <v>.</v>
      </c>
      <c r="Q515" s="8" t="str">
        <f t="shared" si="155"/>
        <v>.</v>
      </c>
      <c r="R515" s="8" t="str">
        <f t="shared" si="156"/>
        <v>.</v>
      </c>
      <c r="S515" s="8">
        <v>0</v>
      </c>
      <c r="U515" s="8">
        <f t="shared" si="146"/>
        <v>0</v>
      </c>
      <c r="V515" s="3" t="s">
        <v>4</v>
      </c>
      <c r="W515" s="3">
        <v>3.4</v>
      </c>
      <c r="X515" s="3" t="s">
        <v>147</v>
      </c>
      <c r="Y515" s="14">
        <v>0</v>
      </c>
      <c r="Z515" s="14">
        <v>0</v>
      </c>
      <c r="AA515" s="14">
        <v>1</v>
      </c>
      <c r="AB515" s="14" t="str">
        <f t="shared" si="150"/>
        <v>.</v>
      </c>
      <c r="AC515" s="3" t="s">
        <v>301</v>
      </c>
      <c r="AD515" s="9">
        <v>1</v>
      </c>
      <c r="AE515" t="str">
        <f t="shared" si="157"/>
        <v>.</v>
      </c>
      <c r="AF515" t="str">
        <f t="shared" si="158"/>
        <v>.</v>
      </c>
      <c r="AG515" t="str">
        <f t="shared" ref="AG515:AG578" si="164">IF(AF515=".",".",1)</f>
        <v>.</v>
      </c>
      <c r="AH515" t="str">
        <f t="shared" si="159"/>
        <v>.</v>
      </c>
      <c r="AI515" t="str">
        <f t="shared" si="160"/>
        <v>.</v>
      </c>
      <c r="AJ515" t="str">
        <f t="shared" si="161"/>
        <v>.</v>
      </c>
      <c r="AK515" t="str">
        <f t="shared" si="162"/>
        <v>.</v>
      </c>
      <c r="AL515" s="3" t="s">
        <v>4</v>
      </c>
      <c r="AM515" s="14" t="str">
        <f t="shared" si="163"/>
        <v>.</v>
      </c>
      <c r="AN515" s="3" t="s">
        <v>4</v>
      </c>
    </row>
    <row r="516" spans="1:40" ht="13.5" thickBot="1" x14ac:dyDescent="0.25">
      <c r="A516" s="5">
        <v>42571</v>
      </c>
      <c r="B516" s="3">
        <v>51</v>
      </c>
      <c r="C516" s="7" t="s">
        <v>359</v>
      </c>
      <c r="D516" s="6">
        <v>0.6645833333333333</v>
      </c>
      <c r="E516" s="13">
        <v>15</v>
      </c>
      <c r="F516" s="13">
        <f t="shared" si="151"/>
        <v>480.99999999999994</v>
      </c>
      <c r="G516" s="3">
        <v>39.1</v>
      </c>
      <c r="H516" s="3" t="s">
        <v>365</v>
      </c>
      <c r="I516" s="3">
        <v>34.4</v>
      </c>
      <c r="J516" t="str">
        <f t="shared" si="152"/>
        <v>.</v>
      </c>
      <c r="K516" t="str">
        <f t="shared" si="153"/>
        <v>.</v>
      </c>
      <c r="L516" t="str">
        <f t="shared" si="145"/>
        <v>.</v>
      </c>
      <c r="M516" s="3" t="s">
        <v>4</v>
      </c>
      <c r="N516" t="str">
        <f>IF(B516=B515, N515, IF(M516=".",".",IF(M516&lt;22.5,"N",IF(M516&lt;67.5,"NE",IF(M516&lt;112.5,"E",IF(M516&lt;157.5,"SE",IF(M516&lt;202.5,"S",IF(M516&lt;247.5,"SW",IF(M516&lt;292.5,"W",IF(M516&lt;337.5,"NW","N"))))))))))</f>
        <v>SW</v>
      </c>
      <c r="O516" t="str">
        <f t="shared" si="154"/>
        <v>.</v>
      </c>
      <c r="P516" t="str">
        <f t="shared" si="149"/>
        <v>.</v>
      </c>
      <c r="Q516" s="8" t="str">
        <f t="shared" si="155"/>
        <v>.</v>
      </c>
      <c r="R516" s="8" t="str">
        <f t="shared" si="156"/>
        <v>.</v>
      </c>
      <c r="S516" s="8" t="s">
        <v>4</v>
      </c>
      <c r="T516" s="8" t="s">
        <v>4</v>
      </c>
      <c r="U516" s="8" t="str">
        <f t="shared" si="146"/>
        <v>.</v>
      </c>
      <c r="V516" s="3" t="s">
        <v>4</v>
      </c>
      <c r="W516" s="3">
        <v>2.5</v>
      </c>
      <c r="X516" s="3" t="s">
        <v>147</v>
      </c>
      <c r="Y516" s="14">
        <v>0</v>
      </c>
      <c r="Z516" s="14">
        <v>0</v>
      </c>
      <c r="AA516" s="14">
        <v>1</v>
      </c>
      <c r="AB516" s="14" t="str">
        <f t="shared" si="150"/>
        <v>.</v>
      </c>
      <c r="AC516" s="3" t="s">
        <v>301</v>
      </c>
      <c r="AD516" s="9">
        <v>1</v>
      </c>
      <c r="AE516" t="str">
        <f t="shared" si="157"/>
        <v>.</v>
      </c>
      <c r="AF516" t="str">
        <f t="shared" si="158"/>
        <v>.</v>
      </c>
      <c r="AG516" t="str">
        <f t="shared" si="164"/>
        <v>.</v>
      </c>
      <c r="AH516" t="str">
        <f t="shared" si="159"/>
        <v>.</v>
      </c>
      <c r="AI516" t="str">
        <f t="shared" si="160"/>
        <v>.</v>
      </c>
      <c r="AJ516" t="str">
        <f t="shared" si="161"/>
        <v>.</v>
      </c>
      <c r="AK516" t="str">
        <f t="shared" si="162"/>
        <v>.</v>
      </c>
      <c r="AL516" s="3" t="s">
        <v>4</v>
      </c>
      <c r="AM516" s="14" t="str">
        <f t="shared" si="163"/>
        <v>.</v>
      </c>
      <c r="AN516" s="3" t="s">
        <v>4</v>
      </c>
    </row>
    <row r="517" spans="1:40" ht="13.5" thickBot="1" x14ac:dyDescent="0.25">
      <c r="A517" s="5">
        <v>42571</v>
      </c>
      <c r="B517" s="3">
        <v>51</v>
      </c>
      <c r="C517" s="7" t="s">
        <v>359</v>
      </c>
      <c r="D517" s="6">
        <v>0.70763888888888893</v>
      </c>
      <c r="E517" s="13">
        <v>17</v>
      </c>
      <c r="F517" s="13">
        <f t="shared" si="151"/>
        <v>543</v>
      </c>
      <c r="G517" s="3">
        <v>35.5</v>
      </c>
      <c r="H517" s="3" t="s">
        <v>365</v>
      </c>
      <c r="I517" s="3">
        <v>30.7</v>
      </c>
      <c r="J517" t="str">
        <f t="shared" si="152"/>
        <v>.</v>
      </c>
      <c r="K517" t="str">
        <f t="shared" si="153"/>
        <v>.</v>
      </c>
      <c r="L517" t="str">
        <f t="shared" ref="L517:L580" si="165">IF(K517=".",".",IF(K517-K516&gt;180,(K517-K516)-360,IF(K517-K516&lt;-180,-360-(K517-K516),IF(K517-K516&gt;180,360-(K517-K516),K517-K516))))</f>
        <v>.</v>
      </c>
      <c r="M517" s="3" t="s">
        <v>4</v>
      </c>
      <c r="N517" t="str">
        <f>IF(B517=B517, N516, IF(M517=".",".",IF(M517&lt;22.5,"N",IF(M517&lt;67.5,"NE",IF(M517&lt;112.5,"E",IF(M517&lt;157.5,"SE",IF(M517&lt;202.5,"S",IF(M517&lt;247.5,"SW",IF(M517&lt;292.5,"W",IF(M517&lt;337.5,"NW","N"))))))))))</f>
        <v>SW</v>
      </c>
      <c r="O517" t="str">
        <f t="shared" si="154"/>
        <v>.</v>
      </c>
      <c r="P517" t="str">
        <f t="shared" si="149"/>
        <v>.</v>
      </c>
      <c r="Q517" s="8" t="str">
        <f t="shared" si="155"/>
        <v>.</v>
      </c>
      <c r="R517" s="8" t="str">
        <f t="shared" si="156"/>
        <v>.</v>
      </c>
      <c r="S517" s="8" t="s">
        <v>4</v>
      </c>
      <c r="T517" s="8" t="s">
        <v>4</v>
      </c>
      <c r="U517" s="8" t="str">
        <f t="shared" ref="U517:U580" si="166">IF(T517=".",".",IF(T517=0,0,R517/T517))</f>
        <v>.</v>
      </c>
      <c r="V517" s="3" t="s">
        <v>4</v>
      </c>
      <c r="W517" s="3">
        <v>3.6</v>
      </c>
      <c r="X517" s="3" t="s">
        <v>147</v>
      </c>
      <c r="Y517" s="14">
        <v>0</v>
      </c>
      <c r="Z517" s="14">
        <v>0</v>
      </c>
      <c r="AA517" s="14">
        <v>1</v>
      </c>
      <c r="AB517" s="14" t="str">
        <f t="shared" si="150"/>
        <v>.</v>
      </c>
      <c r="AC517" s="3" t="s">
        <v>301</v>
      </c>
      <c r="AD517" s="9">
        <v>1</v>
      </c>
      <c r="AE517" t="str">
        <f t="shared" si="157"/>
        <v>.</v>
      </c>
      <c r="AF517" t="str">
        <f t="shared" si="158"/>
        <v>.</v>
      </c>
      <c r="AG517" t="str">
        <f t="shared" si="164"/>
        <v>.</v>
      </c>
      <c r="AH517" t="str">
        <f t="shared" si="159"/>
        <v>.</v>
      </c>
      <c r="AI517" t="str">
        <f t="shared" si="160"/>
        <v>.</v>
      </c>
      <c r="AJ517" t="str">
        <f t="shared" si="161"/>
        <v>.</v>
      </c>
      <c r="AK517" t="str">
        <f t="shared" si="162"/>
        <v>.</v>
      </c>
      <c r="AL517" s="3" t="s">
        <v>4</v>
      </c>
      <c r="AM517" s="14" t="str">
        <f t="shared" si="163"/>
        <v>.</v>
      </c>
      <c r="AN517" s="3" t="s">
        <v>4</v>
      </c>
    </row>
    <row r="518" spans="1:40" ht="13.5" thickBot="1" x14ac:dyDescent="0.25">
      <c r="A518" s="5">
        <v>42571</v>
      </c>
      <c r="B518" s="3">
        <v>51</v>
      </c>
      <c r="C518" s="7" t="s">
        <v>359</v>
      </c>
      <c r="D518" s="6">
        <v>0.74722222222222223</v>
      </c>
      <c r="E518" s="13">
        <v>18</v>
      </c>
      <c r="F518" s="13">
        <f t="shared" si="151"/>
        <v>600</v>
      </c>
      <c r="G518" s="3">
        <v>29.4</v>
      </c>
      <c r="H518" s="3" t="s">
        <v>365</v>
      </c>
      <c r="I518" s="3">
        <v>27.9</v>
      </c>
      <c r="J518" t="str">
        <f t="shared" si="152"/>
        <v>.</v>
      </c>
      <c r="K518" t="str">
        <f t="shared" si="153"/>
        <v>.</v>
      </c>
      <c r="L518" t="str">
        <f t="shared" si="165"/>
        <v>.</v>
      </c>
      <c r="M518" s="3" t="s">
        <v>4</v>
      </c>
      <c r="N518" t="str">
        <f>IF(B518=B517, N517, IF(M518=".",".",IF(M518&lt;22.5,"N",IF(M518&lt;67.5,"NE",IF(M518&lt;112.5,"E",IF(M518&lt;157.5,"SE",IF(M518&lt;202.5,"S",IF(M518&lt;247.5,"SW",IF(M518&lt;292.5,"W",IF(M518&lt;337.5,"NW","N"))))))))))</f>
        <v>SW</v>
      </c>
      <c r="O518" t="str">
        <f t="shared" si="154"/>
        <v>.</v>
      </c>
      <c r="P518" t="str">
        <f t="shared" si="149"/>
        <v>.</v>
      </c>
      <c r="Q518" s="8" t="str">
        <f t="shared" si="155"/>
        <v>.</v>
      </c>
      <c r="R518" s="8" t="str">
        <f t="shared" si="156"/>
        <v>.</v>
      </c>
      <c r="S518" s="8" t="s">
        <v>4</v>
      </c>
      <c r="T518" s="8" t="s">
        <v>4</v>
      </c>
      <c r="U518" s="8" t="str">
        <f t="shared" si="166"/>
        <v>.</v>
      </c>
      <c r="V518" s="3" t="s">
        <v>4</v>
      </c>
      <c r="W518" s="3">
        <v>0.4</v>
      </c>
      <c r="X518" s="3" t="s">
        <v>147</v>
      </c>
      <c r="Y518" s="14">
        <v>0</v>
      </c>
      <c r="Z518" s="14">
        <v>0</v>
      </c>
      <c r="AA518" s="14">
        <v>1</v>
      </c>
      <c r="AB518" s="14" t="str">
        <f t="shared" si="150"/>
        <v>.</v>
      </c>
      <c r="AC518" s="3" t="s">
        <v>301</v>
      </c>
      <c r="AD518" s="9">
        <v>1</v>
      </c>
      <c r="AE518" t="str">
        <f t="shared" si="157"/>
        <v>.</v>
      </c>
      <c r="AF518" t="str">
        <f t="shared" si="158"/>
        <v>.</v>
      </c>
      <c r="AG518" t="str">
        <f t="shared" si="164"/>
        <v>.</v>
      </c>
      <c r="AH518" t="str">
        <f t="shared" si="159"/>
        <v>.</v>
      </c>
      <c r="AI518" t="str">
        <f t="shared" si="160"/>
        <v>.</v>
      </c>
      <c r="AJ518" t="str">
        <f t="shared" si="161"/>
        <v>.</v>
      </c>
      <c r="AK518" t="str">
        <f t="shared" si="162"/>
        <v>.</v>
      </c>
      <c r="AL518" s="3" t="s">
        <v>4</v>
      </c>
      <c r="AM518" s="14" t="str">
        <f t="shared" si="163"/>
        <v>.</v>
      </c>
      <c r="AN518" s="3" t="s">
        <v>4</v>
      </c>
    </row>
    <row r="519" spans="1:40" ht="13.5" thickBot="1" x14ac:dyDescent="0.25">
      <c r="A519" s="5">
        <v>42571</v>
      </c>
      <c r="B519" s="3">
        <v>52</v>
      </c>
      <c r="C519" s="7" t="s">
        <v>358</v>
      </c>
      <c r="D519" s="6">
        <v>0.3354166666666667</v>
      </c>
      <c r="E519" s="13">
        <v>8</v>
      </c>
      <c r="F519" s="13">
        <f t="shared" si="151"/>
        <v>0</v>
      </c>
      <c r="G519" s="3">
        <v>26.5</v>
      </c>
      <c r="H519" s="3" t="s">
        <v>366</v>
      </c>
      <c r="I519" s="3">
        <v>23.7</v>
      </c>
      <c r="J519" t="str">
        <f t="shared" si="152"/>
        <v>.</v>
      </c>
      <c r="K519" t="str">
        <f t="shared" si="153"/>
        <v>.</v>
      </c>
      <c r="L519" t="str">
        <f t="shared" si="165"/>
        <v>.</v>
      </c>
      <c r="M519" s="3">
        <v>51</v>
      </c>
      <c r="N519" t="str">
        <f>IF(B519=B519, N518, IF(M519=".",".",IF(M519&lt;22.5,"N",IF(M519&lt;67.5,"NE",IF(M519&lt;112.5,"E",IF(M519&lt;157.5,"SE",IF(M519&lt;202.5,"S",IF(M519&lt;247.5,"SW",IF(M519&lt;292.5,"W",IF(M519&lt;337.5,"NW","N"))))))))))</f>
        <v>SW</v>
      </c>
      <c r="O519" t="str">
        <f t="shared" si="154"/>
        <v>.</v>
      </c>
      <c r="P519" t="str">
        <f t="shared" ref="P519:P582" si="167">IF(O519=".",".",IF(O519="N", 1, IF( O519 ="NE", 2, IF(O519="E",3,IF(O519="SE",4,IF(O519="S",5,IF(O519="SW",6,IF(O519="W",7,8))))))))</f>
        <v>.</v>
      </c>
      <c r="Q519" s="8">
        <f t="shared" si="155"/>
        <v>0</v>
      </c>
      <c r="R519" s="8">
        <f t="shared" si="156"/>
        <v>0</v>
      </c>
      <c r="S519" s="8">
        <v>1</v>
      </c>
      <c r="T519" s="8" t="s">
        <v>4</v>
      </c>
      <c r="U519" s="8" t="str">
        <f t="shared" si="166"/>
        <v>.</v>
      </c>
      <c r="V519" s="3" t="s">
        <v>128</v>
      </c>
      <c r="W519" s="3">
        <v>1.9</v>
      </c>
      <c r="X519" s="3" t="s">
        <v>4</v>
      </c>
      <c r="Y519" s="14">
        <v>2</v>
      </c>
      <c r="Z519" s="14">
        <v>1</v>
      </c>
      <c r="AA519" s="14">
        <v>0</v>
      </c>
      <c r="AB519" s="14">
        <f t="shared" si="150"/>
        <v>0</v>
      </c>
      <c r="AC519" s="3" t="s">
        <v>302</v>
      </c>
      <c r="AD519" s="9">
        <v>0</v>
      </c>
      <c r="AE519" t="str">
        <f t="shared" si="157"/>
        <v>.</v>
      </c>
      <c r="AF519" t="str">
        <f t="shared" si="158"/>
        <v>.</v>
      </c>
      <c r="AG519" t="str">
        <f t="shared" si="164"/>
        <v>.</v>
      </c>
      <c r="AH519" t="str">
        <f t="shared" si="159"/>
        <v>.</v>
      </c>
      <c r="AI519">
        <f t="shared" si="160"/>
        <v>79.268888068611034</v>
      </c>
      <c r="AJ519">
        <f t="shared" si="161"/>
        <v>64.190679887083419</v>
      </c>
      <c r="AK519" t="str">
        <f t="shared" si="162"/>
        <v>.</v>
      </c>
      <c r="AL519" s="3">
        <v>102</v>
      </c>
      <c r="AM519" s="14">
        <f t="shared" si="163"/>
        <v>31.089600000000001</v>
      </c>
      <c r="AN519" s="3">
        <v>0.89011791851710809</v>
      </c>
    </row>
    <row r="520" spans="1:40" ht="13.5" thickBot="1" x14ac:dyDescent="0.25">
      <c r="A520" s="5">
        <v>42571</v>
      </c>
      <c r="B520" s="3">
        <v>52</v>
      </c>
      <c r="C520" s="7" t="s">
        <v>358</v>
      </c>
      <c r="D520" s="6">
        <v>0.38055555555555554</v>
      </c>
      <c r="E520" s="13">
        <v>9</v>
      </c>
      <c r="F520" s="13">
        <f t="shared" si="151"/>
        <v>64.999999999999929</v>
      </c>
      <c r="G520" s="3">
        <v>34</v>
      </c>
      <c r="H520" s="3" t="s">
        <v>365</v>
      </c>
      <c r="I520" s="3">
        <v>26.8</v>
      </c>
      <c r="J520">
        <f t="shared" si="152"/>
        <v>2.2514747350726849</v>
      </c>
      <c r="K520">
        <f t="shared" si="153"/>
        <v>231</v>
      </c>
      <c r="L520">
        <f>K520-MOD(M519+180,360)</f>
        <v>0</v>
      </c>
      <c r="M520" s="3">
        <v>51</v>
      </c>
      <c r="N520" t="str">
        <f>IF(B520=B519, N519, IF(M520=".",".",IF(M520&lt;22.5,"N",IF(M520&lt;67.5,"NE",IF(M520&lt;112.5,"E",IF(M520&lt;157.5,"SE",IF(M520&lt;202.5,"S",IF(M520&lt;247.5,"SW",IF(M520&lt;292.5,"W",IF(M520&lt;337.5,"NW","N"))))))))))</f>
        <v>SW</v>
      </c>
      <c r="O520" t="str">
        <f t="shared" si="154"/>
        <v>SW</v>
      </c>
      <c r="P520">
        <f t="shared" si="167"/>
        <v>6</v>
      </c>
      <c r="Q520" s="8">
        <f t="shared" si="155"/>
        <v>6.9999999999999947</v>
      </c>
      <c r="R520" s="8">
        <f t="shared" si="156"/>
        <v>6.9999999999999947</v>
      </c>
      <c r="S520" s="8">
        <v>1</v>
      </c>
      <c r="T520" s="8" t="s">
        <v>4</v>
      </c>
      <c r="U520" s="8" t="str">
        <f t="shared" si="166"/>
        <v>.</v>
      </c>
      <c r="V520" s="3" t="s">
        <v>6</v>
      </c>
      <c r="W520" s="3">
        <v>2.8</v>
      </c>
      <c r="X520" s="3" t="s">
        <v>4</v>
      </c>
      <c r="Y520" s="14">
        <v>2</v>
      </c>
      <c r="Z520" s="14">
        <v>1</v>
      </c>
      <c r="AA520" s="14">
        <v>0</v>
      </c>
      <c r="AB520" s="14">
        <f t="shared" si="150"/>
        <v>0</v>
      </c>
      <c r="AC520" s="3" t="s">
        <v>302</v>
      </c>
      <c r="AD520" s="9">
        <v>0</v>
      </c>
      <c r="AE520">
        <f t="shared" si="157"/>
        <v>-4.405242737348857</v>
      </c>
      <c r="AF520">
        <f t="shared" si="158"/>
        <v>-4.405242737348857</v>
      </c>
      <c r="AG520">
        <f t="shared" si="164"/>
        <v>1</v>
      </c>
      <c r="AH520">
        <f t="shared" si="159"/>
        <v>6.9999999999999947</v>
      </c>
      <c r="AI520">
        <f t="shared" si="160"/>
        <v>73.82886633841224</v>
      </c>
      <c r="AJ520">
        <f t="shared" si="161"/>
        <v>59.785437149734562</v>
      </c>
      <c r="AK520">
        <f t="shared" si="162"/>
        <v>-5.4400217301987936</v>
      </c>
      <c r="AL520" s="3">
        <v>95</v>
      </c>
      <c r="AM520" s="14">
        <f t="shared" si="163"/>
        <v>28.956000000000003</v>
      </c>
      <c r="AN520" s="3">
        <v>0.89011791851710809</v>
      </c>
    </row>
    <row r="521" spans="1:40" ht="13.5" thickBot="1" x14ac:dyDescent="0.25">
      <c r="A521" s="5">
        <v>42571</v>
      </c>
      <c r="B521" s="3">
        <v>52</v>
      </c>
      <c r="C521" s="7" t="s">
        <v>358</v>
      </c>
      <c r="D521" s="6">
        <v>0.42291666666666666</v>
      </c>
      <c r="E521" s="13">
        <v>10</v>
      </c>
      <c r="F521" s="13">
        <f t="shared" si="151"/>
        <v>125.99999999999994</v>
      </c>
      <c r="G521" s="3">
        <v>48.8</v>
      </c>
      <c r="H521" s="3" t="s">
        <v>365</v>
      </c>
      <c r="I521" s="3">
        <v>30.9</v>
      </c>
      <c r="J521" t="str">
        <f t="shared" si="152"/>
        <v>.</v>
      </c>
      <c r="K521" t="str">
        <f t="shared" si="153"/>
        <v>.</v>
      </c>
      <c r="L521" t="str">
        <f t="shared" si="165"/>
        <v>.</v>
      </c>
      <c r="M521" s="3">
        <v>51</v>
      </c>
      <c r="N521" t="str">
        <f>IF(B521=B521, N520, IF(M521=".",".",IF(M521&lt;22.5,"N",IF(M521&lt;67.5,"NE",IF(M521&lt;112.5,"E",IF(M521&lt;157.5,"SE",IF(M521&lt;202.5,"S",IF(M521&lt;247.5,"SW",IF(M521&lt;292.5,"W",IF(M521&lt;337.5,"NW","N"))))))))))</f>
        <v>SW</v>
      </c>
      <c r="O521" t="str">
        <f t="shared" si="154"/>
        <v>.</v>
      </c>
      <c r="P521" t="str">
        <f t="shared" si="167"/>
        <v>.</v>
      </c>
      <c r="Q521" s="8">
        <f t="shared" si="155"/>
        <v>0</v>
      </c>
      <c r="R521" s="8">
        <f t="shared" si="156"/>
        <v>6.9999999999999947</v>
      </c>
      <c r="S521" s="8">
        <v>1</v>
      </c>
      <c r="T521" s="8" t="s">
        <v>4</v>
      </c>
      <c r="U521" s="8" t="str">
        <f t="shared" si="166"/>
        <v>.</v>
      </c>
      <c r="V521" s="3" t="s">
        <v>6</v>
      </c>
      <c r="W521" s="3">
        <v>1.5</v>
      </c>
      <c r="X521" s="3" t="s">
        <v>4</v>
      </c>
      <c r="Y521" s="14">
        <v>2</v>
      </c>
      <c r="Z521" s="14">
        <v>1</v>
      </c>
      <c r="AA521" s="14">
        <v>0</v>
      </c>
      <c r="AB521" s="14">
        <f t="shared" si="150"/>
        <v>0</v>
      </c>
      <c r="AC521" s="3" t="s">
        <v>302</v>
      </c>
      <c r="AD521" s="9">
        <v>0</v>
      </c>
      <c r="AE521">
        <f t="shared" si="157"/>
        <v>0</v>
      </c>
      <c r="AF521">
        <f t="shared" si="158"/>
        <v>0</v>
      </c>
      <c r="AG521">
        <f t="shared" si="164"/>
        <v>1</v>
      </c>
      <c r="AH521">
        <f t="shared" si="159"/>
        <v>0</v>
      </c>
      <c r="AI521">
        <f t="shared" si="160"/>
        <v>73.82886633841224</v>
      </c>
      <c r="AJ521">
        <f t="shared" si="161"/>
        <v>59.785437149734562</v>
      </c>
      <c r="AK521">
        <f t="shared" si="162"/>
        <v>0</v>
      </c>
      <c r="AL521" s="3">
        <v>95</v>
      </c>
      <c r="AM521" s="14">
        <f t="shared" si="163"/>
        <v>28.956000000000003</v>
      </c>
      <c r="AN521" s="3">
        <v>0.89011791851710809</v>
      </c>
    </row>
    <row r="522" spans="1:40" ht="13.5" thickBot="1" x14ac:dyDescent="0.25">
      <c r="A522" s="5">
        <v>42571</v>
      </c>
      <c r="B522" s="3">
        <v>52</v>
      </c>
      <c r="C522" s="7" t="s">
        <v>358</v>
      </c>
      <c r="D522" s="6">
        <v>0.46736111111111112</v>
      </c>
      <c r="E522" s="13">
        <v>11</v>
      </c>
      <c r="F522" s="13">
        <f t="shared" si="151"/>
        <v>189.99999999999994</v>
      </c>
      <c r="G522" s="3">
        <v>26.6</v>
      </c>
      <c r="H522" s="3" t="s">
        <v>366</v>
      </c>
      <c r="I522" s="3">
        <v>24.5</v>
      </c>
      <c r="J522" t="str">
        <f t="shared" si="152"/>
        <v>.</v>
      </c>
      <c r="K522" t="str">
        <f t="shared" si="153"/>
        <v>.</v>
      </c>
      <c r="L522" t="str">
        <f t="shared" si="165"/>
        <v>.</v>
      </c>
      <c r="M522" s="3">
        <v>51</v>
      </c>
      <c r="N522" t="str">
        <f>IF(B522=B521, N521, IF(M522=".",".",IF(M522&lt;22.5,"N",IF(M522&lt;67.5,"NE",IF(M522&lt;112.5,"E",IF(M522&lt;157.5,"SE",IF(M522&lt;202.5,"S",IF(M522&lt;247.5,"SW",IF(M522&lt;292.5,"W",IF(M522&lt;337.5,"NW","N"))))))))))</f>
        <v>SW</v>
      </c>
      <c r="O522" t="str">
        <f t="shared" si="154"/>
        <v>.</v>
      </c>
      <c r="P522" t="str">
        <f t="shared" si="167"/>
        <v>.</v>
      </c>
      <c r="Q522" s="8">
        <f t="shared" si="155"/>
        <v>0</v>
      </c>
      <c r="R522" s="8">
        <f t="shared" si="156"/>
        <v>6.9999999999999947</v>
      </c>
      <c r="S522" s="8">
        <v>1</v>
      </c>
      <c r="T522" s="8" t="s">
        <v>4</v>
      </c>
      <c r="U522" s="8" t="str">
        <f t="shared" si="166"/>
        <v>.</v>
      </c>
      <c r="V522" s="3" t="s">
        <v>6</v>
      </c>
      <c r="W522" s="3">
        <v>3.9</v>
      </c>
      <c r="X522" s="3" t="s">
        <v>10</v>
      </c>
      <c r="Y522" s="14">
        <v>0</v>
      </c>
      <c r="Z522" s="14">
        <v>0</v>
      </c>
      <c r="AA522" s="14">
        <v>1</v>
      </c>
      <c r="AB522" s="14">
        <f t="shared" ref="AB522:AB585" si="168">IF(AA522=0,0,IF(AA522=".",".",IF(AA522=AA521,".",1)))</f>
        <v>1</v>
      </c>
      <c r="AC522" s="3" t="s">
        <v>302</v>
      </c>
      <c r="AD522" s="9">
        <v>0</v>
      </c>
      <c r="AE522">
        <f t="shared" si="157"/>
        <v>0</v>
      </c>
      <c r="AF522">
        <f t="shared" si="158"/>
        <v>0</v>
      </c>
      <c r="AG522">
        <f t="shared" si="164"/>
        <v>1</v>
      </c>
      <c r="AH522">
        <f t="shared" si="159"/>
        <v>0</v>
      </c>
      <c r="AI522">
        <f t="shared" si="160"/>
        <v>73.82886633841224</v>
      </c>
      <c r="AJ522">
        <f t="shared" si="161"/>
        <v>59.785437149734562</v>
      </c>
      <c r="AK522">
        <f t="shared" si="162"/>
        <v>0</v>
      </c>
      <c r="AL522" s="3">
        <v>95</v>
      </c>
      <c r="AM522" s="14">
        <f t="shared" si="163"/>
        <v>28.956000000000003</v>
      </c>
      <c r="AN522" s="3">
        <v>0.89011791851710809</v>
      </c>
    </row>
    <row r="523" spans="1:40" ht="13.5" thickBot="1" x14ac:dyDescent="0.25">
      <c r="A523" s="5">
        <v>42571</v>
      </c>
      <c r="B523" s="3">
        <v>52</v>
      </c>
      <c r="C523" s="7" t="s">
        <v>358</v>
      </c>
      <c r="D523" s="6">
        <v>0.50277777777777777</v>
      </c>
      <c r="E523" s="13">
        <v>12</v>
      </c>
      <c r="F523" s="13">
        <f t="shared" si="151"/>
        <v>240.99999999999991</v>
      </c>
      <c r="G523" s="3">
        <v>29.6</v>
      </c>
      <c r="H523" s="3" t="s">
        <v>366</v>
      </c>
      <c r="I523" s="3">
        <v>25</v>
      </c>
      <c r="J523" t="str">
        <f t="shared" si="152"/>
        <v>.</v>
      </c>
      <c r="K523" t="str">
        <f t="shared" si="153"/>
        <v>.</v>
      </c>
      <c r="L523" t="str">
        <f t="shared" si="165"/>
        <v>.</v>
      </c>
      <c r="M523" s="3">
        <v>51</v>
      </c>
      <c r="N523" t="str">
        <f>IF(B523=B523, N522, IF(M523=".",".",IF(M523&lt;22.5,"N",IF(M523&lt;67.5,"NE",IF(M523&lt;112.5,"E",IF(M523&lt;157.5,"SE",IF(M523&lt;202.5,"S",IF(M523&lt;247.5,"SW",IF(M523&lt;292.5,"W",IF(M523&lt;337.5,"NW","N"))))))))))</f>
        <v>SW</v>
      </c>
      <c r="O523" t="str">
        <f t="shared" si="154"/>
        <v>.</v>
      </c>
      <c r="P523" t="str">
        <f t="shared" si="167"/>
        <v>.</v>
      </c>
      <c r="Q523" s="8">
        <f t="shared" si="155"/>
        <v>0</v>
      </c>
      <c r="R523" s="8">
        <f t="shared" si="156"/>
        <v>6.9999999999999947</v>
      </c>
      <c r="S523" s="8">
        <v>1</v>
      </c>
      <c r="T523" s="8" t="s">
        <v>4</v>
      </c>
      <c r="U523" s="8" t="str">
        <f t="shared" si="166"/>
        <v>.</v>
      </c>
      <c r="V523" s="3" t="s">
        <v>6</v>
      </c>
      <c r="W523" s="3">
        <v>1.2</v>
      </c>
      <c r="X523" s="3" t="s">
        <v>4</v>
      </c>
      <c r="Y523" s="14">
        <v>0</v>
      </c>
      <c r="Z523" s="14">
        <v>0</v>
      </c>
      <c r="AA523" s="14">
        <v>1</v>
      </c>
      <c r="AB523" s="14" t="str">
        <f t="shared" si="168"/>
        <v>.</v>
      </c>
      <c r="AC523" s="3" t="s">
        <v>302</v>
      </c>
      <c r="AD523" s="9">
        <v>0</v>
      </c>
      <c r="AE523">
        <f t="shared" si="157"/>
        <v>0</v>
      </c>
      <c r="AF523">
        <f t="shared" si="158"/>
        <v>0</v>
      </c>
      <c r="AG523">
        <f t="shared" si="164"/>
        <v>1</v>
      </c>
      <c r="AH523">
        <f t="shared" si="159"/>
        <v>0</v>
      </c>
      <c r="AI523">
        <f t="shared" si="160"/>
        <v>73.82886633841224</v>
      </c>
      <c r="AJ523">
        <f t="shared" si="161"/>
        <v>59.785437149734562</v>
      </c>
      <c r="AK523">
        <f t="shared" si="162"/>
        <v>0</v>
      </c>
      <c r="AL523" s="3">
        <v>95</v>
      </c>
      <c r="AM523" s="14">
        <f t="shared" si="163"/>
        <v>28.956000000000003</v>
      </c>
      <c r="AN523" s="3">
        <v>0.89011791851710809</v>
      </c>
    </row>
    <row r="524" spans="1:40" ht="13.5" thickBot="1" x14ac:dyDescent="0.25">
      <c r="A524" s="5">
        <v>42571</v>
      </c>
      <c r="B524" s="3">
        <v>52</v>
      </c>
      <c r="C524" s="7" t="s">
        <v>358</v>
      </c>
      <c r="D524" s="6">
        <v>0.54652777777777783</v>
      </c>
      <c r="E524" s="13">
        <v>13</v>
      </c>
      <c r="F524" s="13">
        <f t="shared" si="151"/>
        <v>304</v>
      </c>
      <c r="G524" s="3">
        <v>56.4</v>
      </c>
      <c r="H524" s="3" t="s">
        <v>365</v>
      </c>
      <c r="I524" s="3">
        <v>29.7</v>
      </c>
      <c r="J524" t="str">
        <f t="shared" si="152"/>
        <v>.</v>
      </c>
      <c r="K524" t="str">
        <f t="shared" si="153"/>
        <v>.</v>
      </c>
      <c r="L524" t="str">
        <f t="shared" si="165"/>
        <v>.</v>
      </c>
      <c r="M524" s="3">
        <v>51</v>
      </c>
      <c r="N524" t="str">
        <f>IF(B524=B523, N523, IF(M524=".",".",IF(M524&lt;22.5,"N",IF(M524&lt;67.5,"NE",IF(M524&lt;112.5,"E",IF(M524&lt;157.5,"SE",IF(M524&lt;202.5,"S",IF(M524&lt;247.5,"SW",IF(M524&lt;292.5,"W",IF(M524&lt;337.5,"NW","N"))))))))))</f>
        <v>SW</v>
      </c>
      <c r="O524" t="str">
        <f t="shared" si="154"/>
        <v>.</v>
      </c>
      <c r="P524" t="str">
        <f t="shared" si="167"/>
        <v>.</v>
      </c>
      <c r="Q524" s="8">
        <f t="shared" si="155"/>
        <v>0</v>
      </c>
      <c r="R524" s="8">
        <f t="shared" si="156"/>
        <v>6.9999999999999947</v>
      </c>
      <c r="S524" s="8">
        <v>1</v>
      </c>
      <c r="T524" s="8" t="s">
        <v>4</v>
      </c>
      <c r="U524" s="8" t="str">
        <f t="shared" si="166"/>
        <v>.</v>
      </c>
      <c r="V524" s="3" t="s">
        <v>6</v>
      </c>
      <c r="W524" s="3">
        <v>1.5</v>
      </c>
      <c r="X524" s="3" t="s">
        <v>4</v>
      </c>
      <c r="Y524" s="14">
        <v>0</v>
      </c>
      <c r="Z524" s="14">
        <v>0</v>
      </c>
      <c r="AA524" s="14">
        <v>1</v>
      </c>
      <c r="AB524" s="14" t="str">
        <f t="shared" si="168"/>
        <v>.</v>
      </c>
      <c r="AC524" s="3" t="s">
        <v>302</v>
      </c>
      <c r="AD524" s="9">
        <v>0</v>
      </c>
      <c r="AE524">
        <f t="shared" si="157"/>
        <v>0</v>
      </c>
      <c r="AF524">
        <f t="shared" si="158"/>
        <v>0</v>
      </c>
      <c r="AG524">
        <f t="shared" si="164"/>
        <v>1</v>
      </c>
      <c r="AH524">
        <f t="shared" si="159"/>
        <v>0</v>
      </c>
      <c r="AI524">
        <f t="shared" si="160"/>
        <v>73.82886633841224</v>
      </c>
      <c r="AJ524">
        <f t="shared" si="161"/>
        <v>59.785437149734562</v>
      </c>
      <c r="AK524">
        <f t="shared" si="162"/>
        <v>0</v>
      </c>
      <c r="AL524" s="3">
        <v>95</v>
      </c>
      <c r="AM524" s="14">
        <f t="shared" si="163"/>
        <v>28.956000000000003</v>
      </c>
      <c r="AN524" s="3">
        <v>0.89011791851710809</v>
      </c>
    </row>
    <row r="525" spans="1:40" ht="13.5" thickBot="1" x14ac:dyDescent="0.25">
      <c r="A525" s="5">
        <v>42571</v>
      </c>
      <c r="B525" s="3">
        <v>52</v>
      </c>
      <c r="C525" s="7" t="s">
        <v>358</v>
      </c>
      <c r="D525" s="6">
        <v>0.59166666666666667</v>
      </c>
      <c r="E525" s="13">
        <v>14</v>
      </c>
      <c r="F525" s="13">
        <f t="shared" si="151"/>
        <v>368.99999999999994</v>
      </c>
      <c r="G525" s="3">
        <v>55.4</v>
      </c>
      <c r="H525" s="3" t="s">
        <v>365</v>
      </c>
      <c r="I525" s="3">
        <v>30.7</v>
      </c>
      <c r="J525" t="str">
        <f t="shared" si="152"/>
        <v>.</v>
      </c>
      <c r="K525" t="str">
        <f t="shared" si="153"/>
        <v>.</v>
      </c>
      <c r="L525" t="str">
        <f t="shared" si="165"/>
        <v>.</v>
      </c>
      <c r="M525" s="3">
        <v>51</v>
      </c>
      <c r="N525" t="str">
        <f>IF(B525=B525, N524, IF(M525=".",".",IF(M525&lt;22.5,"N",IF(M525&lt;67.5,"NE",IF(M525&lt;112.5,"E",IF(M525&lt;157.5,"SE",IF(M525&lt;202.5,"S",IF(M525&lt;247.5,"SW",IF(M525&lt;292.5,"W",IF(M525&lt;337.5,"NW","N"))))))))))</f>
        <v>SW</v>
      </c>
      <c r="O525" t="str">
        <f t="shared" si="154"/>
        <v>.</v>
      </c>
      <c r="P525" t="str">
        <f t="shared" si="167"/>
        <v>.</v>
      </c>
      <c r="Q525" s="8">
        <f t="shared" si="155"/>
        <v>0</v>
      </c>
      <c r="R525" s="8">
        <f t="shared" si="156"/>
        <v>6.9999999999999947</v>
      </c>
      <c r="S525" s="8">
        <v>1</v>
      </c>
      <c r="T525" s="8">
        <f>SQRT((AJ525-AJ519)^2+(AI525-AI519)^2)</f>
        <v>6.9999999999999947</v>
      </c>
      <c r="U525" s="8">
        <f t="shared" si="166"/>
        <v>1</v>
      </c>
      <c r="V525" s="3" t="s">
        <v>6</v>
      </c>
      <c r="W525" s="3">
        <v>2.9</v>
      </c>
      <c r="X525" s="3" t="s">
        <v>4</v>
      </c>
      <c r="Y525" s="14">
        <v>0</v>
      </c>
      <c r="Z525" s="14">
        <v>0</v>
      </c>
      <c r="AA525" s="14">
        <v>1</v>
      </c>
      <c r="AB525" s="14" t="str">
        <f t="shared" si="168"/>
        <v>.</v>
      </c>
      <c r="AC525" s="3" t="s">
        <v>302</v>
      </c>
      <c r="AD525" s="9">
        <v>0</v>
      </c>
      <c r="AE525">
        <f t="shared" si="157"/>
        <v>0</v>
      </c>
      <c r="AF525">
        <f t="shared" si="158"/>
        <v>0</v>
      </c>
      <c r="AG525">
        <f t="shared" si="164"/>
        <v>1</v>
      </c>
      <c r="AH525">
        <f t="shared" si="159"/>
        <v>0</v>
      </c>
      <c r="AI525">
        <f t="shared" si="160"/>
        <v>73.82886633841224</v>
      </c>
      <c r="AJ525">
        <f t="shared" si="161"/>
        <v>59.785437149734562</v>
      </c>
      <c r="AK525">
        <f t="shared" si="162"/>
        <v>0</v>
      </c>
      <c r="AL525" s="3">
        <v>95</v>
      </c>
      <c r="AM525" s="14">
        <f t="shared" si="163"/>
        <v>28.956000000000003</v>
      </c>
      <c r="AN525" s="3">
        <v>0.89011791851710809</v>
      </c>
    </row>
    <row r="526" spans="1:40" ht="13.5" thickBot="1" x14ac:dyDescent="0.25">
      <c r="A526" s="5">
        <v>42571</v>
      </c>
      <c r="B526" s="3">
        <v>52</v>
      </c>
      <c r="C526" s="7" t="s">
        <v>358</v>
      </c>
      <c r="D526" s="6">
        <v>0.62986111111111109</v>
      </c>
      <c r="E526" s="13">
        <v>15</v>
      </c>
      <c r="F526" s="13">
        <f t="shared" si="151"/>
        <v>423.99999999999989</v>
      </c>
      <c r="G526" s="3">
        <v>52.6</v>
      </c>
      <c r="H526" s="3" t="s">
        <v>365</v>
      </c>
      <c r="I526" s="3">
        <v>31.6</v>
      </c>
      <c r="J526" t="str">
        <f t="shared" si="152"/>
        <v>.</v>
      </c>
      <c r="K526" t="str">
        <f t="shared" si="153"/>
        <v>.</v>
      </c>
      <c r="L526" t="str">
        <f t="shared" si="165"/>
        <v>.</v>
      </c>
      <c r="M526" s="3" t="s">
        <v>4</v>
      </c>
      <c r="N526" t="str">
        <f>IF(B526=B525, N525, IF(M526=".",".",IF(M526&lt;22.5,"N",IF(M526&lt;67.5,"NE",IF(M526&lt;112.5,"E",IF(M526&lt;157.5,"SE",IF(M526&lt;202.5,"S",IF(M526&lt;247.5,"SW",IF(M526&lt;292.5,"W",IF(M526&lt;337.5,"NW","N"))))))))))</f>
        <v>SW</v>
      </c>
      <c r="O526" t="str">
        <f t="shared" si="154"/>
        <v>.</v>
      </c>
      <c r="P526" t="str">
        <f t="shared" si="167"/>
        <v>.</v>
      </c>
      <c r="Q526" s="8" t="str">
        <f t="shared" si="155"/>
        <v>.</v>
      </c>
      <c r="R526" s="8" t="str">
        <f t="shared" si="156"/>
        <v>.</v>
      </c>
      <c r="S526" s="8" t="s">
        <v>4</v>
      </c>
      <c r="T526" s="8" t="s">
        <v>4</v>
      </c>
      <c r="U526" s="8" t="str">
        <f t="shared" si="166"/>
        <v>.</v>
      </c>
      <c r="V526" s="3" t="s">
        <v>4</v>
      </c>
      <c r="W526" s="3">
        <v>3.7</v>
      </c>
      <c r="X526" s="3" t="s">
        <v>147</v>
      </c>
      <c r="Y526" s="14">
        <v>0</v>
      </c>
      <c r="Z526" s="14">
        <v>0</v>
      </c>
      <c r="AA526" s="14">
        <v>1</v>
      </c>
      <c r="AB526" s="14" t="str">
        <f t="shared" si="168"/>
        <v>.</v>
      </c>
      <c r="AC526" s="3" t="s">
        <v>302</v>
      </c>
      <c r="AD526" s="9">
        <v>0</v>
      </c>
      <c r="AE526" t="str">
        <f t="shared" si="157"/>
        <v>.</v>
      </c>
      <c r="AF526" t="str">
        <f t="shared" si="158"/>
        <v>.</v>
      </c>
      <c r="AG526" t="str">
        <f t="shared" si="164"/>
        <v>.</v>
      </c>
      <c r="AH526" t="str">
        <f t="shared" si="159"/>
        <v>.</v>
      </c>
      <c r="AI526" t="str">
        <f t="shared" si="160"/>
        <v>.</v>
      </c>
      <c r="AJ526" t="str">
        <f t="shared" si="161"/>
        <v>.</v>
      </c>
      <c r="AK526" t="str">
        <f t="shared" si="162"/>
        <v>.</v>
      </c>
      <c r="AL526" s="3" t="s">
        <v>4</v>
      </c>
      <c r="AM526" s="14" t="str">
        <f t="shared" si="163"/>
        <v>.</v>
      </c>
      <c r="AN526" s="3" t="s">
        <v>4</v>
      </c>
    </row>
    <row r="527" spans="1:40" ht="13.5" thickBot="1" x14ac:dyDescent="0.25">
      <c r="A527" s="5">
        <v>42571</v>
      </c>
      <c r="B527" s="3">
        <v>52</v>
      </c>
      <c r="C527" s="7" t="s">
        <v>358</v>
      </c>
      <c r="D527" s="6">
        <v>0.67499999999999993</v>
      </c>
      <c r="E527" s="13">
        <v>16</v>
      </c>
      <c r="F527" s="13">
        <f t="shared" si="151"/>
        <v>488.99999999999983</v>
      </c>
      <c r="G527" s="3">
        <v>47.5</v>
      </c>
      <c r="H527" s="3" t="s">
        <v>365</v>
      </c>
      <c r="I527" s="3">
        <v>35.1</v>
      </c>
      <c r="J527" t="str">
        <f t="shared" si="152"/>
        <v>.</v>
      </c>
      <c r="K527" t="str">
        <f t="shared" si="153"/>
        <v>.</v>
      </c>
      <c r="L527" t="str">
        <f t="shared" si="165"/>
        <v>.</v>
      </c>
      <c r="M527" s="3" t="s">
        <v>4</v>
      </c>
      <c r="N527" t="str">
        <f>IF(B527=B526, N526, IF(M527=".",".",IF(M527&lt;22.5,"N",IF(M527&lt;67.5,"NE",IF(M527&lt;112.5,"E",IF(M527&lt;157.5,"SE",IF(M527&lt;202.5,"S",IF(M527&lt;247.5,"SW",IF(M527&lt;292.5,"W",IF(M527&lt;337.5,"NW","N"))))))))))</f>
        <v>SW</v>
      </c>
      <c r="O527" t="str">
        <f t="shared" si="154"/>
        <v>.</v>
      </c>
      <c r="P527" t="str">
        <f t="shared" si="167"/>
        <v>.</v>
      </c>
      <c r="Q527" s="8" t="str">
        <f t="shared" si="155"/>
        <v>.</v>
      </c>
      <c r="R527" s="8" t="str">
        <f t="shared" si="156"/>
        <v>.</v>
      </c>
      <c r="S527" s="8" t="s">
        <v>4</v>
      </c>
      <c r="T527" s="8" t="s">
        <v>4</v>
      </c>
      <c r="U527" s="8" t="str">
        <f t="shared" si="166"/>
        <v>.</v>
      </c>
      <c r="V527" s="3" t="s">
        <v>4</v>
      </c>
      <c r="W527" s="3">
        <v>3</v>
      </c>
      <c r="X527" s="3" t="s">
        <v>147</v>
      </c>
      <c r="Y527" s="14">
        <v>0</v>
      </c>
      <c r="Z527" s="14">
        <v>0</v>
      </c>
      <c r="AA527" s="14">
        <v>1</v>
      </c>
      <c r="AB527" s="14" t="str">
        <f t="shared" si="168"/>
        <v>.</v>
      </c>
      <c r="AC527" s="3" t="s">
        <v>302</v>
      </c>
      <c r="AD527" s="9">
        <v>0</v>
      </c>
      <c r="AE527" t="str">
        <f t="shared" si="157"/>
        <v>.</v>
      </c>
      <c r="AF527" t="str">
        <f t="shared" si="158"/>
        <v>.</v>
      </c>
      <c r="AG527" t="str">
        <f t="shared" si="164"/>
        <v>.</v>
      </c>
      <c r="AH527" t="str">
        <f t="shared" si="159"/>
        <v>.</v>
      </c>
      <c r="AI527" t="str">
        <f t="shared" si="160"/>
        <v>.</v>
      </c>
      <c r="AJ527" t="str">
        <f t="shared" si="161"/>
        <v>.</v>
      </c>
      <c r="AK527" t="str">
        <f t="shared" si="162"/>
        <v>.</v>
      </c>
      <c r="AL527" s="3" t="s">
        <v>4</v>
      </c>
      <c r="AM527" s="14" t="str">
        <f t="shared" si="163"/>
        <v>.</v>
      </c>
      <c r="AN527" s="3" t="s">
        <v>4</v>
      </c>
    </row>
    <row r="528" spans="1:40" ht="13.5" thickBot="1" x14ac:dyDescent="0.25">
      <c r="A528" s="5">
        <v>42571</v>
      </c>
      <c r="B528" s="3">
        <v>52</v>
      </c>
      <c r="C528" s="7" t="s">
        <v>358</v>
      </c>
      <c r="D528" s="6">
        <v>0.71111111111111114</v>
      </c>
      <c r="E528" s="13">
        <v>17</v>
      </c>
      <c r="F528" s="13">
        <f t="shared" si="151"/>
        <v>541</v>
      </c>
      <c r="G528" s="3">
        <v>35.6</v>
      </c>
      <c r="H528" s="3" t="s">
        <v>365</v>
      </c>
      <c r="I528" s="3">
        <v>30.4</v>
      </c>
      <c r="J528" t="str">
        <f t="shared" si="152"/>
        <v>.</v>
      </c>
      <c r="K528" t="str">
        <f t="shared" si="153"/>
        <v>.</v>
      </c>
      <c r="L528" t="str">
        <f t="shared" si="165"/>
        <v>.</v>
      </c>
      <c r="M528" s="3" t="s">
        <v>4</v>
      </c>
      <c r="N528" t="str">
        <f>IF(B528=B528, N527, IF(M528=".",".",IF(M528&lt;22.5,"N",IF(M528&lt;67.5,"NE",IF(M528&lt;112.5,"E",IF(M528&lt;157.5,"SE",IF(M528&lt;202.5,"S",IF(M528&lt;247.5,"SW",IF(M528&lt;292.5,"W",IF(M528&lt;337.5,"NW","N"))))))))))</f>
        <v>SW</v>
      </c>
      <c r="O528" t="str">
        <f t="shared" si="154"/>
        <v>.</v>
      </c>
      <c r="P528" t="str">
        <f t="shared" si="167"/>
        <v>.</v>
      </c>
      <c r="Q528" s="8" t="str">
        <f t="shared" si="155"/>
        <v>.</v>
      </c>
      <c r="R528" s="8" t="str">
        <f t="shared" si="156"/>
        <v>.</v>
      </c>
      <c r="S528" s="8" t="s">
        <v>4</v>
      </c>
      <c r="T528" s="8" t="s">
        <v>4</v>
      </c>
      <c r="U528" s="8" t="str">
        <f t="shared" si="166"/>
        <v>.</v>
      </c>
      <c r="V528" s="3" t="s">
        <v>4</v>
      </c>
      <c r="W528" s="3">
        <v>2.7</v>
      </c>
      <c r="X528" s="3" t="s">
        <v>147</v>
      </c>
      <c r="Y528" s="14">
        <v>0</v>
      </c>
      <c r="Z528" s="14">
        <v>0</v>
      </c>
      <c r="AA528" s="14">
        <v>1</v>
      </c>
      <c r="AB528" s="14" t="str">
        <f t="shared" si="168"/>
        <v>.</v>
      </c>
      <c r="AC528" s="3" t="s">
        <v>302</v>
      </c>
      <c r="AD528" s="9">
        <v>0</v>
      </c>
      <c r="AE528" t="str">
        <f t="shared" si="157"/>
        <v>.</v>
      </c>
      <c r="AF528" t="str">
        <f t="shared" si="158"/>
        <v>.</v>
      </c>
      <c r="AG528" t="str">
        <f t="shared" si="164"/>
        <v>.</v>
      </c>
      <c r="AH528" t="str">
        <f t="shared" si="159"/>
        <v>.</v>
      </c>
      <c r="AI528" t="str">
        <f t="shared" si="160"/>
        <v>.</v>
      </c>
      <c r="AJ528" t="str">
        <f t="shared" si="161"/>
        <v>.</v>
      </c>
      <c r="AK528" t="str">
        <f t="shared" si="162"/>
        <v>.</v>
      </c>
      <c r="AL528" s="3" t="s">
        <v>4</v>
      </c>
      <c r="AM528" s="14" t="str">
        <f t="shared" si="163"/>
        <v>.</v>
      </c>
      <c r="AN528" s="3" t="s">
        <v>4</v>
      </c>
    </row>
    <row r="529" spans="1:40" ht="13.5" thickBot="1" x14ac:dyDescent="0.25">
      <c r="A529" s="5">
        <v>42571</v>
      </c>
      <c r="B529" s="3">
        <v>52</v>
      </c>
      <c r="C529" s="7" t="s">
        <v>358</v>
      </c>
      <c r="D529" s="6">
        <v>0.75069444444444444</v>
      </c>
      <c r="E529" s="13">
        <v>18</v>
      </c>
      <c r="F529" s="13">
        <f t="shared" si="151"/>
        <v>598</v>
      </c>
      <c r="G529" s="3">
        <v>31</v>
      </c>
      <c r="H529" s="3" t="s">
        <v>365</v>
      </c>
      <c r="I529" s="3">
        <v>27.6</v>
      </c>
      <c r="J529" t="str">
        <f t="shared" si="152"/>
        <v>.</v>
      </c>
      <c r="K529" t="str">
        <f t="shared" si="153"/>
        <v>.</v>
      </c>
      <c r="L529" t="str">
        <f t="shared" si="165"/>
        <v>.</v>
      </c>
      <c r="M529" s="3" t="s">
        <v>4</v>
      </c>
      <c r="N529" t="str">
        <f>IF(B529=B528, N528, IF(M529=".",".",IF(M529&lt;22.5,"N",IF(M529&lt;67.5,"NE",IF(M529&lt;112.5,"E",IF(M529&lt;157.5,"SE",IF(M529&lt;202.5,"S",IF(M529&lt;247.5,"SW",IF(M529&lt;292.5,"W",IF(M529&lt;337.5,"NW","N"))))))))))</f>
        <v>SW</v>
      </c>
      <c r="O529" t="str">
        <f t="shared" si="154"/>
        <v>.</v>
      </c>
      <c r="P529" t="str">
        <f t="shared" si="167"/>
        <v>.</v>
      </c>
      <c r="Q529" s="8" t="str">
        <f t="shared" si="155"/>
        <v>.</v>
      </c>
      <c r="R529" s="8" t="str">
        <f t="shared" si="156"/>
        <v>.</v>
      </c>
      <c r="S529" s="8" t="s">
        <v>4</v>
      </c>
      <c r="T529" s="8" t="s">
        <v>4</v>
      </c>
      <c r="U529" s="8" t="str">
        <f t="shared" si="166"/>
        <v>.</v>
      </c>
      <c r="V529" s="3" t="s">
        <v>4</v>
      </c>
      <c r="W529" s="3">
        <v>1.7</v>
      </c>
      <c r="X529" s="3" t="s">
        <v>147</v>
      </c>
      <c r="Y529" s="14">
        <v>0</v>
      </c>
      <c r="Z529" s="14">
        <v>0</v>
      </c>
      <c r="AA529" s="14">
        <v>1</v>
      </c>
      <c r="AB529" s="14" t="str">
        <f t="shared" si="168"/>
        <v>.</v>
      </c>
      <c r="AC529" s="3" t="s">
        <v>302</v>
      </c>
      <c r="AD529" s="9">
        <v>0</v>
      </c>
      <c r="AE529" t="str">
        <f t="shared" si="157"/>
        <v>.</v>
      </c>
      <c r="AF529" t="str">
        <f t="shared" si="158"/>
        <v>.</v>
      </c>
      <c r="AG529" t="str">
        <f t="shared" si="164"/>
        <v>.</v>
      </c>
      <c r="AH529" t="str">
        <f t="shared" si="159"/>
        <v>.</v>
      </c>
      <c r="AI529" t="str">
        <f t="shared" si="160"/>
        <v>.</v>
      </c>
      <c r="AJ529" t="str">
        <f t="shared" si="161"/>
        <v>.</v>
      </c>
      <c r="AK529" t="str">
        <f t="shared" si="162"/>
        <v>.</v>
      </c>
      <c r="AL529" s="3" t="s">
        <v>4</v>
      </c>
      <c r="AM529" s="14" t="str">
        <f t="shared" si="163"/>
        <v>.</v>
      </c>
      <c r="AN529" s="3" t="s">
        <v>4</v>
      </c>
    </row>
    <row r="530" spans="1:40" ht="13.5" thickBot="1" x14ac:dyDescent="0.25">
      <c r="A530" s="5">
        <v>42571</v>
      </c>
      <c r="B530" s="3">
        <v>53</v>
      </c>
      <c r="C530" s="7" t="s">
        <v>358</v>
      </c>
      <c r="D530" s="6">
        <v>0.3354166666666667</v>
      </c>
      <c r="E530" s="13">
        <v>8</v>
      </c>
      <c r="F530" s="13">
        <f t="shared" si="151"/>
        <v>0</v>
      </c>
      <c r="G530" s="3">
        <v>26.5</v>
      </c>
      <c r="H530" s="3" t="s">
        <v>366</v>
      </c>
      <c r="I530" s="3">
        <v>23.7</v>
      </c>
      <c r="J530" t="str">
        <f t="shared" si="152"/>
        <v>.</v>
      </c>
      <c r="K530" t="str">
        <f t="shared" si="153"/>
        <v>.</v>
      </c>
      <c r="L530" t="str">
        <f t="shared" si="165"/>
        <v>.</v>
      </c>
      <c r="M530" s="3">
        <v>51</v>
      </c>
      <c r="N530" t="str">
        <f>IF(B530=B530, N529, IF(M530=".",".",IF(M530&lt;22.5,"N",IF(M530&lt;67.5,"NE",IF(M530&lt;112.5,"E",IF(M530&lt;157.5,"SE",IF(M530&lt;202.5,"S",IF(M530&lt;247.5,"SW",IF(M530&lt;292.5,"W",IF(M530&lt;337.5,"NW","N"))))))))))</f>
        <v>SW</v>
      </c>
      <c r="O530" t="str">
        <f t="shared" si="154"/>
        <v>.</v>
      </c>
      <c r="P530" t="str">
        <f t="shared" si="167"/>
        <v>.</v>
      </c>
      <c r="Q530" s="8">
        <f t="shared" si="155"/>
        <v>0</v>
      </c>
      <c r="R530" s="8">
        <f t="shared" si="156"/>
        <v>0</v>
      </c>
      <c r="S530" s="8">
        <v>1</v>
      </c>
      <c r="T530" s="8" t="s">
        <v>4</v>
      </c>
      <c r="U530" s="8" t="str">
        <f t="shared" si="166"/>
        <v>.</v>
      </c>
      <c r="V530" s="3" t="s">
        <v>128</v>
      </c>
      <c r="W530" s="3">
        <v>1.9</v>
      </c>
      <c r="X530" s="3" t="s">
        <v>4</v>
      </c>
      <c r="Y530" s="14">
        <v>2</v>
      </c>
      <c r="Z530" s="14">
        <v>1</v>
      </c>
      <c r="AA530" s="14">
        <v>0</v>
      </c>
      <c r="AB530" s="14">
        <f t="shared" si="168"/>
        <v>0</v>
      </c>
      <c r="AC530" s="3" t="s">
        <v>303</v>
      </c>
      <c r="AD530" s="9">
        <v>0</v>
      </c>
      <c r="AE530" t="str">
        <f t="shared" si="157"/>
        <v>.</v>
      </c>
      <c r="AF530" t="str">
        <f t="shared" si="158"/>
        <v>.</v>
      </c>
      <c r="AG530" t="str">
        <f t="shared" si="164"/>
        <v>.</v>
      </c>
      <c r="AH530" t="str">
        <f t="shared" si="159"/>
        <v>.</v>
      </c>
      <c r="AI530">
        <f t="shared" si="160"/>
        <v>79.268888068611034</v>
      </c>
      <c r="AJ530">
        <f t="shared" si="161"/>
        <v>64.190679887083419</v>
      </c>
      <c r="AK530" t="str">
        <f t="shared" si="162"/>
        <v>.</v>
      </c>
      <c r="AL530" s="3">
        <v>102</v>
      </c>
      <c r="AM530" s="14">
        <f t="shared" si="163"/>
        <v>31.089600000000001</v>
      </c>
      <c r="AN530" s="3">
        <v>0.89011791851710809</v>
      </c>
    </row>
    <row r="531" spans="1:40" ht="13.5" thickBot="1" x14ac:dyDescent="0.25">
      <c r="A531" s="5">
        <v>42571</v>
      </c>
      <c r="B531" s="3">
        <v>53</v>
      </c>
      <c r="C531" s="7" t="s">
        <v>358</v>
      </c>
      <c r="D531" s="6">
        <v>0.38055555555555554</v>
      </c>
      <c r="E531" s="13">
        <v>9</v>
      </c>
      <c r="F531" s="13">
        <f t="shared" si="151"/>
        <v>64.999999999999929</v>
      </c>
      <c r="G531" s="3">
        <v>37.200000000000003</v>
      </c>
      <c r="H531" s="3" t="s">
        <v>365</v>
      </c>
      <c r="I531" s="3">
        <v>26.8</v>
      </c>
      <c r="J531">
        <f t="shared" si="152"/>
        <v>2.2514747350726849</v>
      </c>
      <c r="K531">
        <f t="shared" si="153"/>
        <v>231</v>
      </c>
      <c r="L531">
        <f>K531-MOD(M530+180,360)</f>
        <v>0</v>
      </c>
      <c r="M531" s="3">
        <v>51</v>
      </c>
      <c r="N531" t="str">
        <f>IF(B531=B530, N530, IF(M531=".",".",IF(M531&lt;22.5,"N",IF(M531&lt;67.5,"NE",IF(M531&lt;112.5,"E",IF(M531&lt;157.5,"SE",IF(M531&lt;202.5,"S",IF(M531&lt;247.5,"SW",IF(M531&lt;292.5,"W",IF(M531&lt;337.5,"NW","N"))))))))))</f>
        <v>SW</v>
      </c>
      <c r="O531" t="str">
        <f t="shared" si="154"/>
        <v>SW</v>
      </c>
      <c r="P531">
        <f t="shared" si="167"/>
        <v>6</v>
      </c>
      <c r="Q531" s="8">
        <f t="shared" si="155"/>
        <v>6.9999999999999947</v>
      </c>
      <c r="R531" s="8">
        <f t="shared" si="156"/>
        <v>6.9999999999999947</v>
      </c>
      <c r="S531" s="8">
        <v>1</v>
      </c>
      <c r="T531" s="8" t="s">
        <v>4</v>
      </c>
      <c r="U531" s="8" t="str">
        <f t="shared" si="166"/>
        <v>.</v>
      </c>
      <c r="V531" s="3" t="s">
        <v>6</v>
      </c>
      <c r="W531" s="3">
        <v>2.8</v>
      </c>
      <c r="X531" s="3" t="s">
        <v>4</v>
      </c>
      <c r="Y531" s="14">
        <v>2</v>
      </c>
      <c r="Z531" s="14">
        <v>1</v>
      </c>
      <c r="AA531" s="14">
        <v>0</v>
      </c>
      <c r="AB531" s="14">
        <f t="shared" si="168"/>
        <v>0</v>
      </c>
      <c r="AC531" s="3" t="s">
        <v>303</v>
      </c>
      <c r="AD531" s="9">
        <v>0</v>
      </c>
      <c r="AE531">
        <f t="shared" si="157"/>
        <v>-4.405242737348857</v>
      </c>
      <c r="AF531">
        <f t="shared" si="158"/>
        <v>-4.405242737348857</v>
      </c>
      <c r="AG531">
        <f t="shared" si="164"/>
        <v>1</v>
      </c>
      <c r="AH531">
        <f t="shared" si="159"/>
        <v>6.9999999999999947</v>
      </c>
      <c r="AI531">
        <f t="shared" si="160"/>
        <v>73.82886633841224</v>
      </c>
      <c r="AJ531">
        <f t="shared" si="161"/>
        <v>59.785437149734562</v>
      </c>
      <c r="AK531">
        <f t="shared" si="162"/>
        <v>-5.4400217301987936</v>
      </c>
      <c r="AL531" s="3">
        <v>95</v>
      </c>
      <c r="AM531" s="14">
        <f t="shared" si="163"/>
        <v>28.956000000000003</v>
      </c>
      <c r="AN531" s="3">
        <v>0.89011791851710809</v>
      </c>
    </row>
    <row r="532" spans="1:40" ht="13.5" thickBot="1" x14ac:dyDescent="0.25">
      <c r="A532" s="5">
        <v>42571</v>
      </c>
      <c r="B532" s="3">
        <v>53</v>
      </c>
      <c r="C532" s="7" t="s">
        <v>358</v>
      </c>
      <c r="D532" s="6">
        <v>0.42291666666666666</v>
      </c>
      <c r="E532" s="13">
        <v>10</v>
      </c>
      <c r="F532" s="13">
        <f t="shared" si="151"/>
        <v>125.99999999999994</v>
      </c>
      <c r="G532" s="3">
        <v>50.2</v>
      </c>
      <c r="H532" s="3" t="s">
        <v>365</v>
      </c>
      <c r="I532" s="3">
        <v>30.9</v>
      </c>
      <c r="J532" t="str">
        <f t="shared" si="152"/>
        <v>.</v>
      </c>
      <c r="K532" t="str">
        <f t="shared" si="153"/>
        <v>.</v>
      </c>
      <c r="L532" t="str">
        <f t="shared" si="165"/>
        <v>.</v>
      </c>
      <c r="M532" s="3">
        <v>51</v>
      </c>
      <c r="N532" t="str">
        <f>IF(B532=B532, N531, IF(M532=".",".",IF(M532&lt;22.5,"N",IF(M532&lt;67.5,"NE",IF(M532&lt;112.5,"E",IF(M532&lt;157.5,"SE",IF(M532&lt;202.5,"S",IF(M532&lt;247.5,"SW",IF(M532&lt;292.5,"W",IF(M532&lt;337.5,"NW","N"))))))))))</f>
        <v>SW</v>
      </c>
      <c r="O532" t="str">
        <f t="shared" si="154"/>
        <v>.</v>
      </c>
      <c r="P532" t="str">
        <f t="shared" si="167"/>
        <v>.</v>
      </c>
      <c r="Q532" s="8">
        <f t="shared" si="155"/>
        <v>0</v>
      </c>
      <c r="R532" s="8">
        <f t="shared" si="156"/>
        <v>6.9999999999999947</v>
      </c>
      <c r="S532" s="8">
        <v>1</v>
      </c>
      <c r="T532" s="8" t="s">
        <v>4</v>
      </c>
      <c r="U532" s="8" t="str">
        <f t="shared" si="166"/>
        <v>.</v>
      </c>
      <c r="V532" s="3" t="s">
        <v>6</v>
      </c>
      <c r="W532" s="3">
        <v>1.5</v>
      </c>
      <c r="X532" s="3" t="s">
        <v>4</v>
      </c>
      <c r="Y532" s="14">
        <v>2</v>
      </c>
      <c r="Z532" s="14">
        <v>1</v>
      </c>
      <c r="AA532" s="14">
        <v>0</v>
      </c>
      <c r="AB532" s="14">
        <f t="shared" si="168"/>
        <v>0</v>
      </c>
      <c r="AC532" s="3" t="s">
        <v>303</v>
      </c>
      <c r="AD532" s="9">
        <v>0</v>
      </c>
      <c r="AE532">
        <f t="shared" si="157"/>
        <v>0</v>
      </c>
      <c r="AF532">
        <f t="shared" si="158"/>
        <v>0</v>
      </c>
      <c r="AG532">
        <f t="shared" si="164"/>
        <v>1</v>
      </c>
      <c r="AH532">
        <f t="shared" si="159"/>
        <v>0</v>
      </c>
      <c r="AI532">
        <f t="shared" si="160"/>
        <v>73.82886633841224</v>
      </c>
      <c r="AJ532">
        <f t="shared" si="161"/>
        <v>59.785437149734562</v>
      </c>
      <c r="AK532">
        <f t="shared" si="162"/>
        <v>0</v>
      </c>
      <c r="AL532" s="3">
        <v>95</v>
      </c>
      <c r="AM532" s="14">
        <f t="shared" si="163"/>
        <v>28.956000000000003</v>
      </c>
      <c r="AN532" s="3">
        <v>0.89011791851710809</v>
      </c>
    </row>
    <row r="533" spans="1:40" ht="13.5" thickBot="1" x14ac:dyDescent="0.25">
      <c r="A533" s="5">
        <v>42571</v>
      </c>
      <c r="B533" s="3">
        <v>53</v>
      </c>
      <c r="C533" s="7" t="s">
        <v>358</v>
      </c>
      <c r="D533" s="6">
        <v>0.46736111111111112</v>
      </c>
      <c r="E533" s="13">
        <v>11</v>
      </c>
      <c r="F533" s="13">
        <f t="shared" si="151"/>
        <v>189.99999999999994</v>
      </c>
      <c r="G533" s="3">
        <v>27.1</v>
      </c>
      <c r="H533" s="3" t="s">
        <v>366</v>
      </c>
      <c r="I533" s="3">
        <v>24.5</v>
      </c>
      <c r="J533" t="str">
        <f t="shared" si="152"/>
        <v>.</v>
      </c>
      <c r="K533" t="str">
        <f t="shared" si="153"/>
        <v>.</v>
      </c>
      <c r="L533" t="str">
        <f t="shared" si="165"/>
        <v>.</v>
      </c>
      <c r="M533" s="3">
        <v>51</v>
      </c>
      <c r="N533" t="str">
        <f>IF(B533=B532, N532, IF(M533=".",".",IF(M533&lt;22.5,"N",IF(M533&lt;67.5,"NE",IF(M533&lt;112.5,"E",IF(M533&lt;157.5,"SE",IF(M533&lt;202.5,"S",IF(M533&lt;247.5,"SW",IF(M533&lt;292.5,"W",IF(M533&lt;337.5,"NW","N"))))))))))</f>
        <v>SW</v>
      </c>
      <c r="O533" t="str">
        <f t="shared" si="154"/>
        <v>.</v>
      </c>
      <c r="P533" t="str">
        <f t="shared" si="167"/>
        <v>.</v>
      </c>
      <c r="Q533" s="8">
        <f t="shared" si="155"/>
        <v>0</v>
      </c>
      <c r="R533" s="8">
        <f t="shared" si="156"/>
        <v>6.9999999999999947</v>
      </c>
      <c r="S533" s="8">
        <v>1</v>
      </c>
      <c r="T533" s="8" t="s">
        <v>4</v>
      </c>
      <c r="U533" s="8" t="str">
        <f t="shared" si="166"/>
        <v>.</v>
      </c>
      <c r="V533" s="3" t="s">
        <v>6</v>
      </c>
      <c r="W533" s="3">
        <v>3.9</v>
      </c>
      <c r="X533" s="3" t="s">
        <v>10</v>
      </c>
      <c r="Y533" s="14">
        <v>1</v>
      </c>
      <c r="Z533" s="14">
        <v>1</v>
      </c>
      <c r="AA533" s="14">
        <v>0</v>
      </c>
      <c r="AB533" s="14">
        <f t="shared" si="168"/>
        <v>0</v>
      </c>
      <c r="AC533" s="3" t="s">
        <v>303</v>
      </c>
      <c r="AD533" s="9">
        <v>0</v>
      </c>
      <c r="AE533">
        <f t="shared" si="157"/>
        <v>0</v>
      </c>
      <c r="AF533">
        <f t="shared" si="158"/>
        <v>0</v>
      </c>
      <c r="AG533">
        <f t="shared" si="164"/>
        <v>1</v>
      </c>
      <c r="AH533">
        <f t="shared" si="159"/>
        <v>0</v>
      </c>
      <c r="AI533">
        <f t="shared" si="160"/>
        <v>73.82886633841224</v>
      </c>
      <c r="AJ533">
        <f t="shared" si="161"/>
        <v>59.785437149734562</v>
      </c>
      <c r="AK533">
        <f t="shared" si="162"/>
        <v>0</v>
      </c>
      <c r="AL533" s="3">
        <v>95</v>
      </c>
      <c r="AM533" s="14">
        <f t="shared" si="163"/>
        <v>28.956000000000003</v>
      </c>
      <c r="AN533" s="3">
        <v>0.89011791851710809</v>
      </c>
    </row>
    <row r="534" spans="1:40" ht="13.5" thickBot="1" x14ac:dyDescent="0.25">
      <c r="A534" s="5">
        <v>42571</v>
      </c>
      <c r="B534" s="3">
        <v>53</v>
      </c>
      <c r="C534" s="7" t="s">
        <v>358</v>
      </c>
      <c r="D534" s="6">
        <v>0.50277777777777777</v>
      </c>
      <c r="E534" s="13">
        <v>12</v>
      </c>
      <c r="F534" s="13">
        <f t="shared" si="151"/>
        <v>240.99999999999991</v>
      </c>
      <c r="G534" s="3">
        <v>31.2</v>
      </c>
      <c r="H534" s="3" t="s">
        <v>366</v>
      </c>
      <c r="I534" s="3">
        <v>25</v>
      </c>
      <c r="J534" t="str">
        <f t="shared" si="152"/>
        <v>.</v>
      </c>
      <c r="K534" t="str">
        <f t="shared" si="153"/>
        <v>.</v>
      </c>
      <c r="L534" t="str">
        <f t="shared" si="165"/>
        <v>.</v>
      </c>
      <c r="M534" s="3">
        <v>51</v>
      </c>
      <c r="N534" t="str">
        <f>IF(B534=B534, N533, IF(M534=".",".",IF(M534&lt;22.5,"N",IF(M534&lt;67.5,"NE",IF(M534&lt;112.5,"E",IF(M534&lt;157.5,"SE",IF(M534&lt;202.5,"S",IF(M534&lt;247.5,"SW",IF(M534&lt;292.5,"W",IF(M534&lt;337.5,"NW","N"))))))))))</f>
        <v>SW</v>
      </c>
      <c r="O534" t="str">
        <f t="shared" si="154"/>
        <v>.</v>
      </c>
      <c r="P534" t="str">
        <f t="shared" si="167"/>
        <v>.</v>
      </c>
      <c r="Q534" s="8">
        <f t="shared" si="155"/>
        <v>0</v>
      </c>
      <c r="R534" s="8">
        <f t="shared" si="156"/>
        <v>6.9999999999999947</v>
      </c>
      <c r="S534" s="8">
        <v>1</v>
      </c>
      <c r="T534" s="8" t="s">
        <v>4</v>
      </c>
      <c r="U534" s="8" t="str">
        <f t="shared" si="166"/>
        <v>.</v>
      </c>
      <c r="V534" s="3" t="s">
        <v>6</v>
      </c>
      <c r="W534" s="3">
        <v>1.2</v>
      </c>
      <c r="X534" s="3" t="s">
        <v>4</v>
      </c>
      <c r="Y534" s="14">
        <v>1</v>
      </c>
      <c r="Z534" s="14">
        <v>1</v>
      </c>
      <c r="AA534" s="14">
        <v>0</v>
      </c>
      <c r="AB534" s="14">
        <f t="shared" si="168"/>
        <v>0</v>
      </c>
      <c r="AC534" s="3" t="s">
        <v>303</v>
      </c>
      <c r="AD534" s="9">
        <v>0</v>
      </c>
      <c r="AE534">
        <f t="shared" si="157"/>
        <v>0</v>
      </c>
      <c r="AF534">
        <f t="shared" si="158"/>
        <v>0</v>
      </c>
      <c r="AG534">
        <f t="shared" si="164"/>
        <v>1</v>
      </c>
      <c r="AH534">
        <f t="shared" si="159"/>
        <v>0</v>
      </c>
      <c r="AI534">
        <f t="shared" si="160"/>
        <v>73.82886633841224</v>
      </c>
      <c r="AJ534">
        <f t="shared" si="161"/>
        <v>59.785437149734562</v>
      </c>
      <c r="AK534">
        <f t="shared" si="162"/>
        <v>0</v>
      </c>
      <c r="AL534" s="3">
        <v>95</v>
      </c>
      <c r="AM534" s="14">
        <f t="shared" si="163"/>
        <v>28.956000000000003</v>
      </c>
      <c r="AN534" s="3">
        <v>0.89011791851710809</v>
      </c>
    </row>
    <row r="535" spans="1:40" ht="13.5" thickBot="1" x14ac:dyDescent="0.25">
      <c r="A535" s="5">
        <v>42571</v>
      </c>
      <c r="B535" s="3">
        <v>53</v>
      </c>
      <c r="C535" s="7" t="s">
        <v>358</v>
      </c>
      <c r="D535" s="6">
        <v>0.54652777777777783</v>
      </c>
      <c r="E535" s="13">
        <v>13</v>
      </c>
      <c r="F535" s="13">
        <f t="shared" si="151"/>
        <v>304</v>
      </c>
      <c r="G535" s="3">
        <v>56.4</v>
      </c>
      <c r="H535" s="3" t="s">
        <v>365</v>
      </c>
      <c r="I535" s="3">
        <v>29.7</v>
      </c>
      <c r="J535" t="str">
        <f t="shared" si="152"/>
        <v>.</v>
      </c>
      <c r="K535" t="str">
        <f t="shared" si="153"/>
        <v>.</v>
      </c>
      <c r="L535" t="str">
        <f t="shared" si="165"/>
        <v>.</v>
      </c>
      <c r="M535" s="3">
        <v>51</v>
      </c>
      <c r="N535" t="str">
        <f>IF(B535=B534, N534, IF(M535=".",".",IF(M535&lt;22.5,"N",IF(M535&lt;67.5,"NE",IF(M535&lt;112.5,"E",IF(M535&lt;157.5,"SE",IF(M535&lt;202.5,"S",IF(M535&lt;247.5,"SW",IF(M535&lt;292.5,"W",IF(M535&lt;337.5,"NW","N"))))))))))</f>
        <v>SW</v>
      </c>
      <c r="O535" t="str">
        <f t="shared" si="154"/>
        <v>.</v>
      </c>
      <c r="P535" t="str">
        <f t="shared" si="167"/>
        <v>.</v>
      </c>
      <c r="Q535" s="8">
        <f t="shared" si="155"/>
        <v>0</v>
      </c>
      <c r="R535" s="8">
        <f t="shared" si="156"/>
        <v>6.9999999999999947</v>
      </c>
      <c r="S535" s="8">
        <v>1</v>
      </c>
      <c r="T535" s="8">
        <f>SQRT((AJ535-AJ530)^2+(AI535-AI530)^2)</f>
        <v>6.9999999999999947</v>
      </c>
      <c r="U535" s="8">
        <f t="shared" si="166"/>
        <v>1</v>
      </c>
      <c r="V535" s="3" t="s">
        <v>6</v>
      </c>
      <c r="W535" s="3">
        <v>1.5</v>
      </c>
      <c r="X535" s="3" t="s">
        <v>4</v>
      </c>
      <c r="Y535" s="14">
        <v>1</v>
      </c>
      <c r="Z535" s="14">
        <v>1</v>
      </c>
      <c r="AA535" s="14">
        <v>0</v>
      </c>
      <c r="AB535" s="14">
        <f t="shared" si="168"/>
        <v>0</v>
      </c>
      <c r="AC535" s="3" t="s">
        <v>303</v>
      </c>
      <c r="AD535" s="9">
        <v>0</v>
      </c>
      <c r="AE535">
        <f t="shared" si="157"/>
        <v>0</v>
      </c>
      <c r="AF535">
        <f t="shared" si="158"/>
        <v>0</v>
      </c>
      <c r="AG535">
        <f t="shared" si="164"/>
        <v>1</v>
      </c>
      <c r="AH535">
        <f t="shared" si="159"/>
        <v>0</v>
      </c>
      <c r="AI535">
        <f t="shared" si="160"/>
        <v>73.82886633841224</v>
      </c>
      <c r="AJ535">
        <f t="shared" si="161"/>
        <v>59.785437149734562</v>
      </c>
      <c r="AK535">
        <f t="shared" si="162"/>
        <v>0</v>
      </c>
      <c r="AL535" s="3">
        <v>95</v>
      </c>
      <c r="AM535" s="14">
        <f t="shared" si="163"/>
        <v>28.956000000000003</v>
      </c>
      <c r="AN535" s="3">
        <v>0.89011791851710809</v>
      </c>
    </row>
    <row r="536" spans="1:40" ht="13.5" thickBot="1" x14ac:dyDescent="0.25">
      <c r="A536" s="5">
        <v>42571</v>
      </c>
      <c r="B536" s="3">
        <v>53</v>
      </c>
      <c r="C536" s="7" t="s">
        <v>358</v>
      </c>
      <c r="D536" s="6">
        <v>0.59166666666666667</v>
      </c>
      <c r="E536" s="13">
        <v>14</v>
      </c>
      <c r="F536" s="13">
        <f t="shared" si="151"/>
        <v>368.99999999999994</v>
      </c>
      <c r="G536" s="3" t="s">
        <v>4</v>
      </c>
      <c r="H536" s="3" t="s">
        <v>4</v>
      </c>
      <c r="I536" s="3" t="s">
        <v>4</v>
      </c>
      <c r="J536" t="str">
        <f t="shared" si="152"/>
        <v>.</v>
      </c>
      <c r="K536" t="str">
        <f t="shared" si="153"/>
        <v>.</v>
      </c>
      <c r="L536" t="str">
        <f t="shared" si="165"/>
        <v>.</v>
      </c>
      <c r="M536" s="3" t="s">
        <v>4</v>
      </c>
      <c r="N536" t="str">
        <f>IF(B536=B536, N535, IF(M536=".",".",IF(M536&lt;22.5,"N",IF(M536&lt;67.5,"NE",IF(M536&lt;112.5,"E",IF(M536&lt;157.5,"SE",IF(M536&lt;202.5,"S",IF(M536&lt;247.5,"SW",IF(M536&lt;292.5,"W",IF(M536&lt;337.5,"NW","N"))))))))))</f>
        <v>SW</v>
      </c>
      <c r="O536" t="str">
        <f t="shared" si="154"/>
        <v>.</v>
      </c>
      <c r="P536" t="str">
        <f t="shared" si="167"/>
        <v>.</v>
      </c>
      <c r="Q536" s="8" t="str">
        <f t="shared" si="155"/>
        <v>.</v>
      </c>
      <c r="R536" s="8" t="str">
        <f t="shared" si="156"/>
        <v>.</v>
      </c>
      <c r="S536" s="8" t="s">
        <v>4</v>
      </c>
      <c r="T536" s="8" t="s">
        <v>4</v>
      </c>
      <c r="U536" s="8" t="str">
        <f t="shared" si="166"/>
        <v>.</v>
      </c>
      <c r="V536" s="3" t="s">
        <v>4</v>
      </c>
      <c r="W536" s="3" t="s">
        <v>4</v>
      </c>
      <c r="X536" s="3" t="s">
        <v>146</v>
      </c>
      <c r="Y536" s="14" t="s">
        <v>4</v>
      </c>
      <c r="Z536" s="14" t="s">
        <v>4</v>
      </c>
      <c r="AA536" s="14" t="s">
        <v>4</v>
      </c>
      <c r="AB536" s="14" t="str">
        <f t="shared" si="168"/>
        <v>.</v>
      </c>
      <c r="AC536" s="3" t="s">
        <v>303</v>
      </c>
      <c r="AD536" s="9">
        <v>0</v>
      </c>
      <c r="AE536" t="str">
        <f t="shared" si="157"/>
        <v>.</v>
      </c>
      <c r="AF536" t="str">
        <f t="shared" si="158"/>
        <v>.</v>
      </c>
      <c r="AG536" t="str">
        <f t="shared" si="164"/>
        <v>.</v>
      </c>
      <c r="AH536" t="str">
        <f t="shared" si="159"/>
        <v>.</v>
      </c>
      <c r="AI536" t="str">
        <f t="shared" si="160"/>
        <v>.</v>
      </c>
      <c r="AJ536" t="str">
        <f t="shared" si="161"/>
        <v>.</v>
      </c>
      <c r="AK536" t="str">
        <f t="shared" si="162"/>
        <v>.</v>
      </c>
      <c r="AL536" s="3" t="s">
        <v>4</v>
      </c>
      <c r="AM536" s="14" t="str">
        <f t="shared" si="163"/>
        <v>.</v>
      </c>
      <c r="AN536" s="3" t="s">
        <v>4</v>
      </c>
    </row>
    <row r="537" spans="1:40" ht="13.5" thickBot="1" x14ac:dyDescent="0.25">
      <c r="A537" s="5">
        <v>42571</v>
      </c>
      <c r="B537" s="3">
        <v>53</v>
      </c>
      <c r="C537" s="7" t="s">
        <v>358</v>
      </c>
      <c r="D537" s="6">
        <v>0.62986111111111109</v>
      </c>
      <c r="E537" s="13">
        <v>15</v>
      </c>
      <c r="F537" s="13">
        <f t="shared" si="151"/>
        <v>423.99999999999989</v>
      </c>
      <c r="G537" s="3" t="s">
        <v>4</v>
      </c>
      <c r="H537" s="3" t="s">
        <v>4</v>
      </c>
      <c r="I537" s="3" t="s">
        <v>4</v>
      </c>
      <c r="J537" t="str">
        <f t="shared" si="152"/>
        <v>.</v>
      </c>
      <c r="K537" t="str">
        <f t="shared" si="153"/>
        <v>.</v>
      </c>
      <c r="L537" t="str">
        <f t="shared" si="165"/>
        <v>.</v>
      </c>
      <c r="M537" s="3" t="s">
        <v>4</v>
      </c>
      <c r="N537" t="str">
        <f>IF(B537=B536, N536, IF(M537=".",".",IF(M537&lt;22.5,"N",IF(M537&lt;67.5,"NE",IF(M537&lt;112.5,"E",IF(M537&lt;157.5,"SE",IF(M537&lt;202.5,"S",IF(M537&lt;247.5,"SW",IF(M537&lt;292.5,"W",IF(M537&lt;337.5,"NW","N"))))))))))</f>
        <v>SW</v>
      </c>
      <c r="O537" t="str">
        <f t="shared" si="154"/>
        <v>.</v>
      </c>
      <c r="P537" t="str">
        <f t="shared" si="167"/>
        <v>.</v>
      </c>
      <c r="Q537" s="8" t="str">
        <f t="shared" si="155"/>
        <v>.</v>
      </c>
      <c r="R537" s="8" t="str">
        <f t="shared" si="156"/>
        <v>.</v>
      </c>
      <c r="S537" s="8" t="s">
        <v>4</v>
      </c>
      <c r="T537" s="8" t="s">
        <v>4</v>
      </c>
      <c r="U537" s="8" t="str">
        <f t="shared" si="166"/>
        <v>.</v>
      </c>
      <c r="V537" s="3" t="s">
        <v>4</v>
      </c>
      <c r="W537" s="3" t="s">
        <v>4</v>
      </c>
      <c r="X537" s="3" t="s">
        <v>4</v>
      </c>
      <c r="Y537" s="14" t="s">
        <v>4</v>
      </c>
      <c r="Z537" s="14" t="s">
        <v>4</v>
      </c>
      <c r="AA537" s="14" t="s">
        <v>4</v>
      </c>
      <c r="AB537" s="14" t="str">
        <f t="shared" si="168"/>
        <v>.</v>
      </c>
      <c r="AC537" s="3" t="s">
        <v>303</v>
      </c>
      <c r="AD537" s="9">
        <v>0</v>
      </c>
      <c r="AE537" t="str">
        <f t="shared" si="157"/>
        <v>.</v>
      </c>
      <c r="AF537" t="str">
        <f t="shared" si="158"/>
        <v>.</v>
      </c>
      <c r="AG537" t="str">
        <f t="shared" si="164"/>
        <v>.</v>
      </c>
      <c r="AH537" t="str">
        <f t="shared" si="159"/>
        <v>.</v>
      </c>
      <c r="AI537" t="str">
        <f t="shared" si="160"/>
        <v>.</v>
      </c>
      <c r="AJ537" t="str">
        <f t="shared" si="161"/>
        <v>.</v>
      </c>
      <c r="AK537" t="str">
        <f t="shared" si="162"/>
        <v>.</v>
      </c>
      <c r="AL537" s="3" t="s">
        <v>4</v>
      </c>
      <c r="AM537" s="14" t="str">
        <f t="shared" si="163"/>
        <v>.</v>
      </c>
      <c r="AN537" s="3" t="s">
        <v>4</v>
      </c>
    </row>
    <row r="538" spans="1:40" ht="13.5" thickBot="1" x14ac:dyDescent="0.25">
      <c r="A538" s="5">
        <v>42571</v>
      </c>
      <c r="B538" s="3">
        <v>53</v>
      </c>
      <c r="C538" s="7" t="s">
        <v>358</v>
      </c>
      <c r="D538" s="6">
        <v>0.67499999999999993</v>
      </c>
      <c r="E538" s="13">
        <v>16</v>
      </c>
      <c r="F538" s="13">
        <f t="shared" si="151"/>
        <v>488.99999999999983</v>
      </c>
      <c r="G538" s="3" t="s">
        <v>4</v>
      </c>
      <c r="H538" s="3" t="s">
        <v>4</v>
      </c>
      <c r="I538" s="3" t="s">
        <v>4</v>
      </c>
      <c r="J538" t="str">
        <f t="shared" si="152"/>
        <v>.</v>
      </c>
      <c r="K538" t="str">
        <f t="shared" si="153"/>
        <v>.</v>
      </c>
      <c r="L538" t="str">
        <f t="shared" si="165"/>
        <v>.</v>
      </c>
      <c r="M538" s="3" t="s">
        <v>4</v>
      </c>
      <c r="N538" t="str">
        <f>IF(B538=B538, N537, IF(M538=".",".",IF(M538&lt;22.5,"N",IF(M538&lt;67.5,"NE",IF(M538&lt;112.5,"E",IF(M538&lt;157.5,"SE",IF(M538&lt;202.5,"S",IF(M538&lt;247.5,"SW",IF(M538&lt;292.5,"W",IF(M538&lt;337.5,"NW","N"))))))))))</f>
        <v>SW</v>
      </c>
      <c r="O538" t="str">
        <f t="shared" si="154"/>
        <v>.</v>
      </c>
      <c r="P538" t="str">
        <f t="shared" si="167"/>
        <v>.</v>
      </c>
      <c r="Q538" s="8" t="str">
        <f t="shared" si="155"/>
        <v>.</v>
      </c>
      <c r="R538" s="8" t="str">
        <f t="shared" si="156"/>
        <v>.</v>
      </c>
      <c r="S538" s="8" t="s">
        <v>4</v>
      </c>
      <c r="T538" s="8" t="s">
        <v>4</v>
      </c>
      <c r="U538" s="8" t="str">
        <f t="shared" si="166"/>
        <v>.</v>
      </c>
      <c r="V538" s="3" t="s">
        <v>4</v>
      </c>
      <c r="W538" s="3" t="s">
        <v>4</v>
      </c>
      <c r="X538" s="3" t="s">
        <v>146</v>
      </c>
      <c r="Y538" s="14" t="s">
        <v>4</v>
      </c>
      <c r="Z538" s="14" t="s">
        <v>4</v>
      </c>
      <c r="AA538" s="14" t="s">
        <v>4</v>
      </c>
      <c r="AB538" s="14" t="str">
        <f t="shared" si="168"/>
        <v>.</v>
      </c>
      <c r="AC538" s="3" t="s">
        <v>303</v>
      </c>
      <c r="AD538" s="9">
        <v>0</v>
      </c>
      <c r="AE538" t="str">
        <f t="shared" si="157"/>
        <v>.</v>
      </c>
      <c r="AF538" t="str">
        <f t="shared" si="158"/>
        <v>.</v>
      </c>
      <c r="AG538" t="str">
        <f t="shared" si="164"/>
        <v>.</v>
      </c>
      <c r="AH538" t="str">
        <f t="shared" si="159"/>
        <v>.</v>
      </c>
      <c r="AI538" t="str">
        <f t="shared" si="160"/>
        <v>.</v>
      </c>
      <c r="AJ538" t="str">
        <f t="shared" si="161"/>
        <v>.</v>
      </c>
      <c r="AK538" t="str">
        <f t="shared" si="162"/>
        <v>.</v>
      </c>
      <c r="AL538" s="3" t="s">
        <v>4</v>
      </c>
      <c r="AM538" s="14" t="str">
        <f t="shared" si="163"/>
        <v>.</v>
      </c>
      <c r="AN538" s="3" t="s">
        <v>4</v>
      </c>
    </row>
    <row r="539" spans="1:40" ht="13.5" thickBot="1" x14ac:dyDescent="0.25">
      <c r="A539" s="5">
        <v>42571</v>
      </c>
      <c r="B539" s="3">
        <v>53</v>
      </c>
      <c r="C539" s="7" t="s">
        <v>358</v>
      </c>
      <c r="D539" s="6">
        <v>0.71111111111111114</v>
      </c>
      <c r="E539" s="13">
        <v>17</v>
      </c>
      <c r="F539" s="13">
        <f t="shared" si="151"/>
        <v>541</v>
      </c>
      <c r="G539" s="3" t="s">
        <v>4</v>
      </c>
      <c r="H539" s="3" t="s">
        <v>4</v>
      </c>
      <c r="I539" s="3" t="s">
        <v>4</v>
      </c>
      <c r="J539" t="str">
        <f t="shared" si="152"/>
        <v>.</v>
      </c>
      <c r="K539" t="str">
        <f t="shared" si="153"/>
        <v>.</v>
      </c>
      <c r="L539" t="str">
        <f t="shared" si="165"/>
        <v>.</v>
      </c>
      <c r="M539" s="3" t="s">
        <v>4</v>
      </c>
      <c r="N539" t="str">
        <f>IF(B539=B538, N538, IF(M539=".",".",IF(M539&lt;22.5,"N",IF(M539&lt;67.5,"NE",IF(M539&lt;112.5,"E",IF(M539&lt;157.5,"SE",IF(M539&lt;202.5,"S",IF(M539&lt;247.5,"SW",IF(M539&lt;292.5,"W",IF(M539&lt;337.5,"NW","N"))))))))))</f>
        <v>SW</v>
      </c>
      <c r="O539" t="str">
        <f t="shared" si="154"/>
        <v>.</v>
      </c>
      <c r="P539" t="str">
        <f t="shared" si="167"/>
        <v>.</v>
      </c>
      <c r="Q539" s="8" t="str">
        <f t="shared" si="155"/>
        <v>.</v>
      </c>
      <c r="R539" s="8" t="str">
        <f t="shared" si="156"/>
        <v>.</v>
      </c>
      <c r="S539" s="8" t="s">
        <v>4</v>
      </c>
      <c r="T539" s="8" t="s">
        <v>4</v>
      </c>
      <c r="U539" s="8" t="str">
        <f t="shared" si="166"/>
        <v>.</v>
      </c>
      <c r="V539" s="3" t="s">
        <v>4</v>
      </c>
      <c r="W539" s="3" t="s">
        <v>4</v>
      </c>
      <c r="X539" s="3" t="s">
        <v>146</v>
      </c>
      <c r="Y539" s="14" t="s">
        <v>4</v>
      </c>
      <c r="Z539" s="14" t="s">
        <v>4</v>
      </c>
      <c r="AA539" s="14" t="s">
        <v>4</v>
      </c>
      <c r="AB539" s="14" t="str">
        <f t="shared" si="168"/>
        <v>.</v>
      </c>
      <c r="AC539" s="3" t="s">
        <v>303</v>
      </c>
      <c r="AD539" s="9">
        <v>0</v>
      </c>
      <c r="AE539" t="str">
        <f t="shared" si="157"/>
        <v>.</v>
      </c>
      <c r="AF539" t="str">
        <f t="shared" si="158"/>
        <v>.</v>
      </c>
      <c r="AG539" t="str">
        <f t="shared" si="164"/>
        <v>.</v>
      </c>
      <c r="AH539" t="str">
        <f t="shared" si="159"/>
        <v>.</v>
      </c>
      <c r="AI539" t="str">
        <f t="shared" si="160"/>
        <v>.</v>
      </c>
      <c r="AJ539" t="str">
        <f t="shared" si="161"/>
        <v>.</v>
      </c>
      <c r="AK539" t="str">
        <f t="shared" si="162"/>
        <v>.</v>
      </c>
      <c r="AL539" s="3" t="s">
        <v>4</v>
      </c>
      <c r="AM539" s="14" t="str">
        <f t="shared" si="163"/>
        <v>.</v>
      </c>
      <c r="AN539" s="3" t="s">
        <v>4</v>
      </c>
    </row>
    <row r="540" spans="1:40" ht="13.5" thickBot="1" x14ac:dyDescent="0.25">
      <c r="A540" s="5">
        <v>42571</v>
      </c>
      <c r="B540" s="3">
        <v>53</v>
      </c>
      <c r="C540" s="7" t="s">
        <v>358</v>
      </c>
      <c r="D540" s="6">
        <v>0.75069444444444444</v>
      </c>
      <c r="E540" s="13">
        <v>18</v>
      </c>
      <c r="F540" s="13">
        <f t="shared" si="151"/>
        <v>598</v>
      </c>
      <c r="G540" s="3" t="s">
        <v>4</v>
      </c>
      <c r="H540" s="3" t="s">
        <v>4</v>
      </c>
      <c r="I540" s="3" t="s">
        <v>4</v>
      </c>
      <c r="J540" t="str">
        <f t="shared" si="152"/>
        <v>.</v>
      </c>
      <c r="K540" t="str">
        <f t="shared" si="153"/>
        <v>.</v>
      </c>
      <c r="L540" t="str">
        <f t="shared" si="165"/>
        <v>.</v>
      </c>
      <c r="M540" s="3" t="s">
        <v>4</v>
      </c>
      <c r="N540" t="str">
        <f>IF(B540=B540, N539, IF(M540=".",".",IF(M540&lt;22.5,"N",IF(M540&lt;67.5,"NE",IF(M540&lt;112.5,"E",IF(M540&lt;157.5,"SE",IF(M540&lt;202.5,"S",IF(M540&lt;247.5,"SW",IF(M540&lt;292.5,"W",IF(M540&lt;337.5,"NW","N"))))))))))</f>
        <v>SW</v>
      </c>
      <c r="O540" t="str">
        <f t="shared" si="154"/>
        <v>.</v>
      </c>
      <c r="P540" t="str">
        <f t="shared" si="167"/>
        <v>.</v>
      </c>
      <c r="Q540" s="8" t="str">
        <f t="shared" si="155"/>
        <v>.</v>
      </c>
      <c r="R540" s="8" t="str">
        <f t="shared" si="156"/>
        <v>.</v>
      </c>
      <c r="S540" s="8" t="s">
        <v>4</v>
      </c>
      <c r="T540" s="8" t="s">
        <v>4</v>
      </c>
      <c r="U540" s="8" t="str">
        <f t="shared" si="166"/>
        <v>.</v>
      </c>
      <c r="V540" s="3" t="s">
        <v>4</v>
      </c>
      <c r="W540" s="3" t="s">
        <v>4</v>
      </c>
      <c r="X540" s="3" t="s">
        <v>146</v>
      </c>
      <c r="Y540" s="14" t="s">
        <v>4</v>
      </c>
      <c r="Z540" s="14" t="s">
        <v>4</v>
      </c>
      <c r="AA540" s="14" t="s">
        <v>4</v>
      </c>
      <c r="AB540" s="14" t="str">
        <f t="shared" si="168"/>
        <v>.</v>
      </c>
      <c r="AC540" s="3" t="s">
        <v>303</v>
      </c>
      <c r="AD540" s="9">
        <v>0</v>
      </c>
      <c r="AE540" t="str">
        <f t="shared" si="157"/>
        <v>.</v>
      </c>
      <c r="AF540" t="str">
        <f t="shared" si="158"/>
        <v>.</v>
      </c>
      <c r="AG540" t="str">
        <f t="shared" si="164"/>
        <v>.</v>
      </c>
      <c r="AH540" t="str">
        <f t="shared" si="159"/>
        <v>.</v>
      </c>
      <c r="AI540" t="str">
        <f t="shared" si="160"/>
        <v>.</v>
      </c>
      <c r="AJ540" t="str">
        <f t="shared" si="161"/>
        <v>.</v>
      </c>
      <c r="AK540" t="str">
        <f t="shared" si="162"/>
        <v>.</v>
      </c>
      <c r="AL540" s="3" t="s">
        <v>4</v>
      </c>
      <c r="AM540" s="14" t="str">
        <f t="shared" si="163"/>
        <v>.</v>
      </c>
      <c r="AN540" s="3" t="s">
        <v>4</v>
      </c>
    </row>
    <row r="541" spans="1:40" ht="13.5" thickBot="1" x14ac:dyDescent="0.25">
      <c r="A541" s="5">
        <v>42572</v>
      </c>
      <c r="B541" s="3">
        <v>54</v>
      </c>
      <c r="C541" s="7" t="s">
        <v>358</v>
      </c>
      <c r="D541" s="6">
        <v>0.3888888888888889</v>
      </c>
      <c r="E541" s="13">
        <v>9</v>
      </c>
      <c r="F541" s="13">
        <f t="shared" si="151"/>
        <v>0</v>
      </c>
      <c r="G541" s="3">
        <v>20</v>
      </c>
      <c r="H541" s="3" t="s">
        <v>366</v>
      </c>
      <c r="I541" s="3">
        <v>22.9</v>
      </c>
      <c r="J541" t="str">
        <f t="shared" si="152"/>
        <v>.</v>
      </c>
      <c r="K541" t="str">
        <f t="shared" si="153"/>
        <v>.</v>
      </c>
      <c r="L541" t="str">
        <f t="shared" si="165"/>
        <v>.</v>
      </c>
      <c r="M541" s="3">
        <v>50</v>
      </c>
      <c r="N541" t="str">
        <f>IF(B541=B540, N540, IF(M541=".",".",IF(M541&lt;22.5,"N",IF(M541&lt;67.5,"NE",IF(M541&lt;112.5,"E",IF(M541&lt;157.5,"SE",IF(M541&lt;202.5,"S",IF(M541&lt;247.5,"SW",IF(M541&lt;292.5,"W",IF(M541&lt;337.5,"NW","N"))))))))))</f>
        <v>NE</v>
      </c>
      <c r="O541" t="str">
        <f t="shared" si="154"/>
        <v>.</v>
      </c>
      <c r="P541" t="str">
        <f t="shared" si="167"/>
        <v>.</v>
      </c>
      <c r="Q541" s="8">
        <f t="shared" si="155"/>
        <v>0</v>
      </c>
      <c r="R541" s="8">
        <f t="shared" si="156"/>
        <v>0</v>
      </c>
      <c r="S541" s="8">
        <v>1</v>
      </c>
      <c r="T541" s="8" t="s">
        <v>4</v>
      </c>
      <c r="U541" s="8" t="str">
        <f t="shared" si="166"/>
        <v>.</v>
      </c>
      <c r="V541" s="3" t="s">
        <v>128</v>
      </c>
      <c r="W541" s="3">
        <v>0</v>
      </c>
      <c r="X541" s="3" t="s">
        <v>4</v>
      </c>
      <c r="Y541" s="14">
        <v>2</v>
      </c>
      <c r="Z541" s="14">
        <v>1</v>
      </c>
      <c r="AA541" s="14">
        <v>0</v>
      </c>
      <c r="AB541" s="14">
        <f t="shared" si="168"/>
        <v>0</v>
      </c>
      <c r="AC541" s="3" t="s">
        <v>304</v>
      </c>
      <c r="AD541" s="9">
        <v>0</v>
      </c>
      <c r="AE541" t="str">
        <f t="shared" si="157"/>
        <v>.</v>
      </c>
      <c r="AF541" t="str">
        <f t="shared" si="158"/>
        <v>.</v>
      </c>
      <c r="AG541" t="str">
        <f t="shared" si="164"/>
        <v>.</v>
      </c>
      <c r="AH541" t="str">
        <f t="shared" si="159"/>
        <v>.</v>
      </c>
      <c r="AI541">
        <f t="shared" si="160"/>
        <v>76.604444311897808</v>
      </c>
      <c r="AJ541">
        <f t="shared" si="161"/>
        <v>64.278760968653941</v>
      </c>
      <c r="AK541" t="str">
        <f t="shared" si="162"/>
        <v>.</v>
      </c>
      <c r="AL541" s="3">
        <v>100</v>
      </c>
      <c r="AM541" s="14">
        <f t="shared" si="163"/>
        <v>30.48</v>
      </c>
      <c r="AN541" s="3">
        <v>0.87266462599716477</v>
      </c>
    </row>
    <row r="542" spans="1:40" ht="13.5" thickBot="1" x14ac:dyDescent="0.25">
      <c r="A542" s="5">
        <v>42572</v>
      </c>
      <c r="B542" s="3">
        <v>54</v>
      </c>
      <c r="C542" s="7" t="s">
        <v>358</v>
      </c>
      <c r="D542" s="6">
        <v>0.41875000000000001</v>
      </c>
      <c r="E542" s="13">
        <v>10</v>
      </c>
      <c r="F542" s="13">
        <f t="shared" si="151"/>
        <v>43.000000000000007</v>
      </c>
      <c r="G542" s="3">
        <v>23</v>
      </c>
      <c r="H542" s="3" t="s">
        <v>366</v>
      </c>
      <c r="I542" s="3">
        <v>23.8</v>
      </c>
      <c r="J542">
        <f t="shared" si="152"/>
        <v>2.0780260039809018</v>
      </c>
      <c r="K542">
        <f t="shared" si="153"/>
        <v>119.06211974654127</v>
      </c>
      <c r="L542">
        <f>K542-MOD(M541+180,360)</f>
        <v>-110.93788025345873</v>
      </c>
      <c r="M542" s="3">
        <v>54</v>
      </c>
      <c r="N542" t="str">
        <f>IF(B542=B541, N541, IF(M542=".",".",IF(M542&lt;22.5,"N",IF(M542&lt;67.5,"NE",IF(M542&lt;112.5,"E",IF(M542&lt;157.5,"SE",IF(M542&lt;202.5,"S",IF(M542&lt;247.5,"SW",IF(M542&lt;292.5,"W",IF(M542&lt;337.5,"NW","N"))))))))))</f>
        <v>NE</v>
      </c>
      <c r="O542" t="str">
        <f t="shared" si="154"/>
        <v>SE</v>
      </c>
      <c r="P542">
        <f t="shared" si="167"/>
        <v>4</v>
      </c>
      <c r="Q542" s="8">
        <f t="shared" si="155"/>
        <v>7.6928905261689842</v>
      </c>
      <c r="R542" s="8">
        <f t="shared" si="156"/>
        <v>7.6928905261689842</v>
      </c>
      <c r="S542" s="8">
        <v>1</v>
      </c>
      <c r="T542" s="8" t="s">
        <v>4</v>
      </c>
      <c r="U542" s="8" t="str">
        <f t="shared" si="166"/>
        <v>.</v>
      </c>
      <c r="V542" s="3" t="s">
        <v>14</v>
      </c>
      <c r="W542" s="3">
        <v>0.2</v>
      </c>
      <c r="X542" s="3" t="s">
        <v>4</v>
      </c>
      <c r="Y542" s="14">
        <v>2</v>
      </c>
      <c r="Z542" s="14">
        <v>1</v>
      </c>
      <c r="AA542" s="14">
        <v>0</v>
      </c>
      <c r="AB542" s="14">
        <f t="shared" si="168"/>
        <v>0</v>
      </c>
      <c r="AC542" s="3" t="s">
        <v>304</v>
      </c>
      <c r="AD542" s="9">
        <v>0</v>
      </c>
      <c r="AE542">
        <f t="shared" si="157"/>
        <v>-3.7368799825292101</v>
      </c>
      <c r="AF542">
        <f t="shared" si="158"/>
        <v>-3.7368799825292101</v>
      </c>
      <c r="AG542">
        <f t="shared" si="164"/>
        <v>1</v>
      </c>
      <c r="AH542">
        <f t="shared" si="159"/>
        <v>7.6928905261689842</v>
      </c>
      <c r="AI542">
        <f t="shared" si="160"/>
        <v>83.328750420619585</v>
      </c>
      <c r="AJ542">
        <f t="shared" si="161"/>
        <v>60.541880986124731</v>
      </c>
      <c r="AK542">
        <f t="shared" si="162"/>
        <v>6.7243061087217768</v>
      </c>
      <c r="AL542" s="3">
        <v>103</v>
      </c>
      <c r="AM542" s="14">
        <f t="shared" si="163"/>
        <v>31.394400000000001</v>
      </c>
      <c r="AN542" s="3">
        <v>0.94247779607693793</v>
      </c>
    </row>
    <row r="543" spans="1:40" ht="13.5" thickBot="1" x14ac:dyDescent="0.25">
      <c r="A543" s="5">
        <v>42572</v>
      </c>
      <c r="B543" s="3">
        <v>54</v>
      </c>
      <c r="C543" s="7" t="s">
        <v>358</v>
      </c>
      <c r="D543" s="6">
        <v>0.45902777777777781</v>
      </c>
      <c r="E543" s="13">
        <v>11</v>
      </c>
      <c r="F543" s="13">
        <f t="shared" si="151"/>
        <v>101.00000000000004</v>
      </c>
      <c r="G543" s="3">
        <v>23.3</v>
      </c>
      <c r="H543" s="3" t="s">
        <v>366</v>
      </c>
      <c r="I543" s="3">
        <v>24</v>
      </c>
      <c r="J543" t="str">
        <f t="shared" si="152"/>
        <v>.</v>
      </c>
      <c r="K543" t="str">
        <f t="shared" si="153"/>
        <v>.</v>
      </c>
      <c r="L543" t="str">
        <f t="shared" si="165"/>
        <v>.</v>
      </c>
      <c r="M543" s="3">
        <v>54</v>
      </c>
      <c r="N543" t="str">
        <f>IF(B543=B543, N542, IF(M543=".",".",IF(M543&lt;22.5,"N",IF(M543&lt;67.5,"NE",IF(M543&lt;112.5,"E",IF(M543&lt;157.5,"SE",IF(M543&lt;202.5,"S",IF(M543&lt;247.5,"SW",IF(M543&lt;292.5,"W",IF(M543&lt;337.5,"NW","N"))))))))))</f>
        <v>NE</v>
      </c>
      <c r="O543" t="str">
        <f t="shared" si="154"/>
        <v>.</v>
      </c>
      <c r="P543" t="str">
        <f t="shared" si="167"/>
        <v>.</v>
      </c>
      <c r="Q543" s="8">
        <f t="shared" si="155"/>
        <v>0</v>
      </c>
      <c r="R543" s="8">
        <f t="shared" si="156"/>
        <v>7.6928905261689842</v>
      </c>
      <c r="S543" s="8">
        <v>1</v>
      </c>
      <c r="T543" s="8" t="s">
        <v>4</v>
      </c>
      <c r="U543" s="8" t="str">
        <f t="shared" si="166"/>
        <v>.</v>
      </c>
      <c r="V543" s="3" t="s">
        <v>6</v>
      </c>
      <c r="W543" s="3">
        <v>4.7</v>
      </c>
      <c r="X543" s="3" t="s">
        <v>4</v>
      </c>
      <c r="Y543" s="14">
        <v>2</v>
      </c>
      <c r="Z543" s="14">
        <v>1</v>
      </c>
      <c r="AA543" s="14">
        <v>0</v>
      </c>
      <c r="AB543" s="14">
        <f t="shared" si="168"/>
        <v>0</v>
      </c>
      <c r="AC543" s="3" t="s">
        <v>304</v>
      </c>
      <c r="AD543" s="9">
        <v>0</v>
      </c>
      <c r="AE543">
        <f t="shared" si="157"/>
        <v>0</v>
      </c>
      <c r="AF543">
        <f t="shared" si="158"/>
        <v>0</v>
      </c>
      <c r="AG543">
        <f t="shared" si="164"/>
        <v>1</v>
      </c>
      <c r="AH543">
        <f t="shared" si="159"/>
        <v>0</v>
      </c>
      <c r="AI543">
        <f t="shared" si="160"/>
        <v>83.328750420619585</v>
      </c>
      <c r="AJ543">
        <f t="shared" si="161"/>
        <v>60.541880986124731</v>
      </c>
      <c r="AK543">
        <f t="shared" si="162"/>
        <v>0</v>
      </c>
      <c r="AL543" s="3">
        <v>103</v>
      </c>
      <c r="AM543" s="14">
        <f t="shared" si="163"/>
        <v>31.394400000000001</v>
      </c>
      <c r="AN543" s="3">
        <v>0.94247779607693793</v>
      </c>
    </row>
    <row r="544" spans="1:40" ht="13.5" thickBot="1" x14ac:dyDescent="0.25">
      <c r="A544" s="5">
        <v>42572</v>
      </c>
      <c r="B544" s="3">
        <v>54</v>
      </c>
      <c r="C544" s="7" t="s">
        <v>358</v>
      </c>
      <c r="D544" s="6">
        <v>0.50347222222222221</v>
      </c>
      <c r="E544" s="13">
        <v>12</v>
      </c>
      <c r="F544" s="13">
        <f t="shared" si="151"/>
        <v>164.99999999999997</v>
      </c>
      <c r="G544" s="3">
        <v>31.5</v>
      </c>
      <c r="H544" s="3" t="s">
        <v>365</v>
      </c>
      <c r="I544" s="3">
        <v>27.2</v>
      </c>
      <c r="J544">
        <f t="shared" si="152"/>
        <v>0.80201606227753253</v>
      </c>
      <c r="K544">
        <f t="shared" si="153"/>
        <v>314.04786452979602</v>
      </c>
      <c r="L544">
        <f>K544-MOD(M543+180,360)</f>
        <v>80.047864529796016</v>
      </c>
      <c r="M544" s="3">
        <v>50</v>
      </c>
      <c r="N544" t="str">
        <f>IF(B544=B543, N543, IF(M544=".",".",IF(M544&lt;22.5,"N",IF(M544&lt;67.5,"NE",IF(M544&lt;112.5,"E",IF(M544&lt;157.5,"SE",IF(M544&lt;202.5,"S",IF(M544&lt;247.5,"SW",IF(M544&lt;292.5,"W",IF(M544&lt;337.5,"NW","N"))))))))))</f>
        <v>NE</v>
      </c>
      <c r="O544" t="str">
        <f t="shared" si="154"/>
        <v>NW</v>
      </c>
      <c r="P544">
        <f t="shared" si="167"/>
        <v>8</v>
      </c>
      <c r="Q544" s="8">
        <f t="shared" si="155"/>
        <v>7.2238615670964395</v>
      </c>
      <c r="R544" s="8">
        <f t="shared" si="156"/>
        <v>14.916752093265423</v>
      </c>
      <c r="S544" s="8">
        <v>1</v>
      </c>
      <c r="T544" s="8" t="s">
        <v>4</v>
      </c>
      <c r="U544" s="8" t="str">
        <f t="shared" si="166"/>
        <v>.</v>
      </c>
      <c r="V544" s="3" t="s">
        <v>6</v>
      </c>
      <c r="W544" s="3">
        <v>3.5</v>
      </c>
      <c r="X544" s="3" t="s">
        <v>4</v>
      </c>
      <c r="Y544" s="14">
        <v>2</v>
      </c>
      <c r="Z544" s="14">
        <v>1</v>
      </c>
      <c r="AA544" s="14">
        <v>0</v>
      </c>
      <c r="AB544" s="14">
        <f t="shared" si="168"/>
        <v>0</v>
      </c>
      <c r="AC544" s="3" t="s">
        <v>304</v>
      </c>
      <c r="AD544" s="9">
        <v>0</v>
      </c>
      <c r="AE544">
        <f t="shared" si="157"/>
        <v>5.0224552019022823</v>
      </c>
      <c r="AF544">
        <f t="shared" si="158"/>
        <v>5.0224552019022823</v>
      </c>
      <c r="AG544">
        <f t="shared" si="164"/>
        <v>1</v>
      </c>
      <c r="AH544">
        <f t="shared" si="159"/>
        <v>7.2238615670964395</v>
      </c>
      <c r="AI544">
        <f t="shared" si="160"/>
        <v>78.136533198135751</v>
      </c>
      <c r="AJ544">
        <f t="shared" si="161"/>
        <v>65.564336188027013</v>
      </c>
      <c r="AK544">
        <f t="shared" si="162"/>
        <v>-5.1922172224838334</v>
      </c>
      <c r="AL544" s="3">
        <v>102</v>
      </c>
      <c r="AM544" s="14">
        <f t="shared" si="163"/>
        <v>31.089600000000001</v>
      </c>
      <c r="AN544" s="3">
        <v>0.87266462599716477</v>
      </c>
    </row>
    <row r="545" spans="1:40" ht="13.5" thickBot="1" x14ac:dyDescent="0.25">
      <c r="A545" s="5">
        <v>42572</v>
      </c>
      <c r="B545" s="3">
        <v>54</v>
      </c>
      <c r="C545" s="7" t="s">
        <v>358</v>
      </c>
      <c r="D545" s="6">
        <v>0.5444444444444444</v>
      </c>
      <c r="E545" s="13">
        <v>13</v>
      </c>
      <c r="F545" s="13">
        <f t="shared" si="151"/>
        <v>223.99999999999991</v>
      </c>
      <c r="G545" s="3">
        <v>36.299999999999997</v>
      </c>
      <c r="H545" s="3" t="s">
        <v>365</v>
      </c>
      <c r="I545" s="3">
        <v>31.2</v>
      </c>
      <c r="J545" t="str">
        <f t="shared" si="152"/>
        <v>.</v>
      </c>
      <c r="K545" t="str">
        <f t="shared" si="153"/>
        <v>.</v>
      </c>
      <c r="L545" t="str">
        <f t="shared" si="165"/>
        <v>.</v>
      </c>
      <c r="M545" s="3">
        <v>50</v>
      </c>
      <c r="N545" t="str">
        <f>IF(B545=B545, N544, IF(M545=".",".",IF(M545&lt;22.5,"N",IF(M545&lt;67.5,"NE",IF(M545&lt;112.5,"E",IF(M545&lt;157.5,"SE",IF(M545&lt;202.5,"S",IF(M545&lt;247.5,"SW",IF(M545&lt;292.5,"W",IF(M545&lt;337.5,"NW","N"))))))))))</f>
        <v>NE</v>
      </c>
      <c r="O545" t="str">
        <f t="shared" si="154"/>
        <v>.</v>
      </c>
      <c r="P545" t="str">
        <f t="shared" si="167"/>
        <v>.</v>
      </c>
      <c r="Q545" s="8">
        <f t="shared" si="155"/>
        <v>0</v>
      </c>
      <c r="R545" s="8">
        <f t="shared" si="156"/>
        <v>14.916752093265423</v>
      </c>
      <c r="S545" s="8">
        <v>1</v>
      </c>
      <c r="T545" s="8" t="s">
        <v>4</v>
      </c>
      <c r="U545" s="8" t="str">
        <f t="shared" si="166"/>
        <v>.</v>
      </c>
      <c r="V545" s="3" t="s">
        <v>6</v>
      </c>
      <c r="W545" s="3">
        <v>2.2999999999999998</v>
      </c>
      <c r="X545" s="3" t="s">
        <v>4</v>
      </c>
      <c r="Y545" s="14">
        <v>2</v>
      </c>
      <c r="Z545" s="14">
        <v>1</v>
      </c>
      <c r="AA545" s="14">
        <v>0</v>
      </c>
      <c r="AB545" s="14">
        <f t="shared" si="168"/>
        <v>0</v>
      </c>
      <c r="AC545" s="3" t="s">
        <v>304</v>
      </c>
      <c r="AD545" s="9">
        <v>0</v>
      </c>
      <c r="AE545">
        <f t="shared" si="157"/>
        <v>0</v>
      </c>
      <c r="AF545">
        <f t="shared" si="158"/>
        <v>0</v>
      </c>
      <c r="AG545">
        <f t="shared" si="164"/>
        <v>1</v>
      </c>
      <c r="AH545">
        <f t="shared" si="159"/>
        <v>0</v>
      </c>
      <c r="AI545">
        <f t="shared" si="160"/>
        <v>78.136533198135751</v>
      </c>
      <c r="AJ545">
        <f t="shared" si="161"/>
        <v>65.564336188027013</v>
      </c>
      <c r="AK545">
        <f t="shared" si="162"/>
        <v>0</v>
      </c>
      <c r="AL545" s="3">
        <v>102</v>
      </c>
      <c r="AM545" s="14">
        <f t="shared" si="163"/>
        <v>31.089600000000001</v>
      </c>
      <c r="AN545" s="3">
        <v>0.87266462599716477</v>
      </c>
    </row>
    <row r="546" spans="1:40" ht="13.5" thickBot="1" x14ac:dyDescent="0.25">
      <c r="A546" s="5">
        <v>42572</v>
      </c>
      <c r="B546" s="3">
        <v>54</v>
      </c>
      <c r="C546" s="7" t="s">
        <v>358</v>
      </c>
      <c r="D546" s="6">
        <v>0.5854166666666667</v>
      </c>
      <c r="E546" s="13">
        <v>14</v>
      </c>
      <c r="F546" s="13">
        <f t="shared" si="151"/>
        <v>283</v>
      </c>
      <c r="G546" s="3">
        <v>30</v>
      </c>
      <c r="H546" s="3" t="s">
        <v>366</v>
      </c>
      <c r="I546" s="3">
        <v>30.3</v>
      </c>
      <c r="J546" t="str">
        <f t="shared" si="152"/>
        <v>.</v>
      </c>
      <c r="K546" t="str">
        <f t="shared" si="153"/>
        <v>.</v>
      </c>
      <c r="L546" t="str">
        <f t="shared" si="165"/>
        <v>.</v>
      </c>
      <c r="M546" s="3">
        <v>50</v>
      </c>
      <c r="N546" t="str">
        <f>IF(B546=B545, N545, IF(M546=".",".",IF(M546&lt;22.5,"N",IF(M546&lt;67.5,"NE",IF(M546&lt;112.5,"E",IF(M546&lt;157.5,"SE",IF(M546&lt;202.5,"S",IF(M546&lt;247.5,"SW",IF(M546&lt;292.5,"W",IF(M546&lt;337.5,"NW","N"))))))))))</f>
        <v>NE</v>
      </c>
      <c r="O546" t="str">
        <f t="shared" si="154"/>
        <v>.</v>
      </c>
      <c r="P546" t="str">
        <f t="shared" si="167"/>
        <v>.</v>
      </c>
      <c r="Q546" s="8">
        <f t="shared" si="155"/>
        <v>0</v>
      </c>
      <c r="R546" s="8">
        <f t="shared" si="156"/>
        <v>14.916752093265423</v>
      </c>
      <c r="S546" s="8">
        <v>1</v>
      </c>
      <c r="T546" s="8" t="s">
        <v>4</v>
      </c>
      <c r="U546" s="8" t="str">
        <f t="shared" si="166"/>
        <v>.</v>
      </c>
      <c r="V546" s="3" t="s">
        <v>6</v>
      </c>
      <c r="W546" s="3">
        <v>2.5</v>
      </c>
      <c r="X546" s="3" t="s">
        <v>4</v>
      </c>
      <c r="Y546" s="14">
        <v>2</v>
      </c>
      <c r="Z546" s="14">
        <v>1</v>
      </c>
      <c r="AA546" s="14">
        <v>0</v>
      </c>
      <c r="AB546" s="14">
        <f t="shared" si="168"/>
        <v>0</v>
      </c>
      <c r="AC546" s="3" t="s">
        <v>304</v>
      </c>
      <c r="AD546" s="9">
        <v>0</v>
      </c>
      <c r="AE546">
        <f t="shared" si="157"/>
        <v>0</v>
      </c>
      <c r="AF546">
        <f t="shared" si="158"/>
        <v>0</v>
      </c>
      <c r="AG546">
        <f t="shared" si="164"/>
        <v>1</v>
      </c>
      <c r="AH546">
        <f t="shared" si="159"/>
        <v>0</v>
      </c>
      <c r="AI546">
        <f t="shared" si="160"/>
        <v>78.136533198135751</v>
      </c>
      <c r="AJ546">
        <f t="shared" si="161"/>
        <v>65.564336188027013</v>
      </c>
      <c r="AK546">
        <f t="shared" si="162"/>
        <v>0</v>
      </c>
      <c r="AL546" s="3">
        <v>102</v>
      </c>
      <c r="AM546" s="14">
        <f t="shared" si="163"/>
        <v>31.089600000000001</v>
      </c>
      <c r="AN546" s="3">
        <v>0.87266462599716477</v>
      </c>
    </row>
    <row r="547" spans="1:40" ht="13.5" thickBot="1" x14ac:dyDescent="0.25">
      <c r="A547" s="5">
        <v>42572</v>
      </c>
      <c r="B547" s="3">
        <v>54</v>
      </c>
      <c r="C547" s="7" t="s">
        <v>358</v>
      </c>
      <c r="D547" s="6">
        <v>0.62777777777777777</v>
      </c>
      <c r="E547" s="13">
        <v>15</v>
      </c>
      <c r="F547" s="13">
        <f t="shared" si="151"/>
        <v>343.99999999999994</v>
      </c>
      <c r="G547" s="3">
        <v>25.7</v>
      </c>
      <c r="H547" s="3" t="s">
        <v>366</v>
      </c>
      <c r="I547" s="3">
        <v>27.9</v>
      </c>
      <c r="J547" t="str">
        <f t="shared" si="152"/>
        <v>.</v>
      </c>
      <c r="K547" t="str">
        <f t="shared" si="153"/>
        <v>.</v>
      </c>
      <c r="L547" t="str">
        <f t="shared" si="165"/>
        <v>.</v>
      </c>
      <c r="M547" s="3">
        <v>50</v>
      </c>
      <c r="N547" t="str">
        <f>IF(B547=B547, N546, IF(M547=".",".",IF(M547&lt;22.5,"N",IF(M547&lt;67.5,"NE",IF(M547&lt;112.5,"E",IF(M547&lt;157.5,"SE",IF(M547&lt;202.5,"S",IF(M547&lt;247.5,"SW",IF(M547&lt;292.5,"W",IF(M547&lt;337.5,"NW","N"))))))))))</f>
        <v>NE</v>
      </c>
      <c r="O547" t="str">
        <f t="shared" si="154"/>
        <v>.</v>
      </c>
      <c r="P547" t="str">
        <f t="shared" si="167"/>
        <v>.</v>
      </c>
      <c r="Q547" s="8">
        <f t="shared" si="155"/>
        <v>0</v>
      </c>
      <c r="R547" s="8">
        <f t="shared" si="156"/>
        <v>14.916752093265423</v>
      </c>
      <c r="S547" s="8">
        <v>1</v>
      </c>
      <c r="T547" s="8" t="s">
        <v>4</v>
      </c>
      <c r="U547" s="8" t="str">
        <f t="shared" si="166"/>
        <v>.</v>
      </c>
      <c r="V547" s="3" t="s">
        <v>6</v>
      </c>
      <c r="W547" s="3">
        <v>0.1</v>
      </c>
      <c r="X547" s="3" t="s">
        <v>4</v>
      </c>
      <c r="Y547" s="14">
        <v>2</v>
      </c>
      <c r="Z547" s="14">
        <v>1</v>
      </c>
      <c r="AA547" s="14">
        <v>0</v>
      </c>
      <c r="AB547" s="14">
        <f t="shared" si="168"/>
        <v>0</v>
      </c>
      <c r="AC547" s="3" t="s">
        <v>304</v>
      </c>
      <c r="AD547" s="9">
        <v>0</v>
      </c>
      <c r="AE547">
        <f t="shared" si="157"/>
        <v>0</v>
      </c>
      <c r="AF547">
        <f t="shared" si="158"/>
        <v>0</v>
      </c>
      <c r="AG547">
        <f t="shared" si="164"/>
        <v>1</v>
      </c>
      <c r="AH547">
        <f t="shared" si="159"/>
        <v>0</v>
      </c>
      <c r="AI547">
        <f t="shared" si="160"/>
        <v>78.136533198135751</v>
      </c>
      <c r="AJ547">
        <f t="shared" si="161"/>
        <v>65.564336188027013</v>
      </c>
      <c r="AK547">
        <f t="shared" si="162"/>
        <v>0</v>
      </c>
      <c r="AL547" s="3">
        <v>102</v>
      </c>
      <c r="AM547" s="14">
        <f t="shared" si="163"/>
        <v>31.089600000000001</v>
      </c>
      <c r="AN547" s="3">
        <v>0.87266462599716477</v>
      </c>
    </row>
    <row r="548" spans="1:40" ht="13.5" thickBot="1" x14ac:dyDescent="0.25">
      <c r="A548" s="5">
        <v>42572</v>
      </c>
      <c r="B548" s="3">
        <v>54</v>
      </c>
      <c r="C548" s="7" t="s">
        <v>358</v>
      </c>
      <c r="D548" s="6">
        <v>0.66875000000000007</v>
      </c>
      <c r="E548" s="13">
        <v>16</v>
      </c>
      <c r="F548" s="13">
        <f t="shared" si="151"/>
        <v>403.00000000000006</v>
      </c>
      <c r="G548" s="3">
        <v>24.8</v>
      </c>
      <c r="H548" s="3" t="s">
        <v>366</v>
      </c>
      <c r="I548" s="3">
        <v>26.9</v>
      </c>
      <c r="J548" t="str">
        <f t="shared" si="152"/>
        <v>.</v>
      </c>
      <c r="K548" t="str">
        <f t="shared" si="153"/>
        <v>.</v>
      </c>
      <c r="L548" t="str">
        <f t="shared" si="165"/>
        <v>.</v>
      </c>
      <c r="M548" s="3">
        <v>50</v>
      </c>
      <c r="N548" t="str">
        <f>IF(B548=B547, N547, IF(M548=".",".",IF(M548&lt;22.5,"N",IF(M548&lt;67.5,"NE",IF(M548&lt;112.5,"E",IF(M548&lt;157.5,"SE",IF(M548&lt;202.5,"S",IF(M548&lt;247.5,"SW",IF(M548&lt;292.5,"W",IF(M548&lt;337.5,"NW","N"))))))))))</f>
        <v>NE</v>
      </c>
      <c r="O548" t="str">
        <f t="shared" si="154"/>
        <v>.</v>
      </c>
      <c r="P548" t="str">
        <f t="shared" si="167"/>
        <v>.</v>
      </c>
      <c r="Q548" s="8">
        <f t="shared" si="155"/>
        <v>0</v>
      </c>
      <c r="R548" s="8">
        <f t="shared" si="156"/>
        <v>14.916752093265423</v>
      </c>
      <c r="S548" s="8">
        <v>1</v>
      </c>
      <c r="T548" s="8" t="s">
        <v>4</v>
      </c>
      <c r="U548" s="8" t="str">
        <f t="shared" si="166"/>
        <v>.</v>
      </c>
      <c r="V548" s="3" t="s">
        <v>6</v>
      </c>
      <c r="W548" s="3">
        <v>0.7</v>
      </c>
      <c r="X548" s="3" t="s">
        <v>4</v>
      </c>
      <c r="Y548" s="14">
        <v>2</v>
      </c>
      <c r="Z548" s="14">
        <v>1</v>
      </c>
      <c r="AA548" s="14">
        <v>0</v>
      </c>
      <c r="AB548" s="14">
        <f t="shared" si="168"/>
        <v>0</v>
      </c>
      <c r="AC548" s="3" t="s">
        <v>304</v>
      </c>
      <c r="AD548" s="9">
        <v>0</v>
      </c>
      <c r="AE548">
        <f t="shared" si="157"/>
        <v>0</v>
      </c>
      <c r="AF548">
        <f t="shared" si="158"/>
        <v>0</v>
      </c>
      <c r="AG548">
        <f t="shared" si="164"/>
        <v>1</v>
      </c>
      <c r="AH548">
        <f t="shared" si="159"/>
        <v>0</v>
      </c>
      <c r="AI548">
        <f t="shared" si="160"/>
        <v>78.136533198135751</v>
      </c>
      <c r="AJ548">
        <f t="shared" si="161"/>
        <v>65.564336188027013</v>
      </c>
      <c r="AK548">
        <f t="shared" si="162"/>
        <v>0</v>
      </c>
      <c r="AL548" s="3">
        <v>102</v>
      </c>
      <c r="AM548" s="14">
        <f t="shared" si="163"/>
        <v>31.089600000000001</v>
      </c>
      <c r="AN548" s="3">
        <v>0.87266462599716477</v>
      </c>
    </row>
    <row r="549" spans="1:40" ht="13.5" thickBot="1" x14ac:dyDescent="0.25">
      <c r="A549" s="5">
        <v>42572</v>
      </c>
      <c r="B549" s="3">
        <v>54</v>
      </c>
      <c r="C549" s="7" t="s">
        <v>358</v>
      </c>
      <c r="D549" s="6">
        <v>0.70972222222222225</v>
      </c>
      <c r="E549" s="13">
        <v>17</v>
      </c>
      <c r="F549" s="13">
        <f t="shared" si="151"/>
        <v>462</v>
      </c>
      <c r="G549" s="3">
        <v>21.8</v>
      </c>
      <c r="H549" s="3" t="s">
        <v>366</v>
      </c>
      <c r="I549" s="3">
        <v>23.8</v>
      </c>
      <c r="J549" t="str">
        <f t="shared" si="152"/>
        <v>.</v>
      </c>
      <c r="K549" t="str">
        <f t="shared" si="153"/>
        <v>.</v>
      </c>
      <c r="L549" t="str">
        <f t="shared" si="165"/>
        <v>.</v>
      </c>
      <c r="M549" s="3">
        <v>50</v>
      </c>
      <c r="N549" t="str">
        <f>IF(B549=B549, N548, IF(M549=".",".",IF(M549&lt;22.5,"N",IF(M549&lt;67.5,"NE",IF(M549&lt;112.5,"E",IF(M549&lt;157.5,"SE",IF(M549&lt;202.5,"S",IF(M549&lt;247.5,"SW",IF(M549&lt;292.5,"W",IF(M549&lt;337.5,"NW","N"))))))))))</f>
        <v>NE</v>
      </c>
      <c r="O549" t="str">
        <f t="shared" si="154"/>
        <v>.</v>
      </c>
      <c r="P549" t="str">
        <f t="shared" si="167"/>
        <v>.</v>
      </c>
      <c r="Q549" s="8">
        <f t="shared" si="155"/>
        <v>0</v>
      </c>
      <c r="R549" s="8">
        <f t="shared" si="156"/>
        <v>14.916752093265423</v>
      </c>
      <c r="S549" s="8">
        <v>1</v>
      </c>
      <c r="T549" s="8" t="s">
        <v>4</v>
      </c>
      <c r="U549" s="8" t="str">
        <f t="shared" si="166"/>
        <v>.</v>
      </c>
      <c r="V549" s="3" t="s">
        <v>6</v>
      </c>
      <c r="W549" s="3">
        <v>2</v>
      </c>
      <c r="X549" s="3" t="s">
        <v>4</v>
      </c>
      <c r="Y549" s="14">
        <v>2</v>
      </c>
      <c r="Z549" s="14">
        <v>1</v>
      </c>
      <c r="AA549" s="14">
        <v>0</v>
      </c>
      <c r="AB549" s="14">
        <f t="shared" si="168"/>
        <v>0</v>
      </c>
      <c r="AC549" s="3" t="s">
        <v>304</v>
      </c>
      <c r="AD549" s="9">
        <v>0</v>
      </c>
      <c r="AE549">
        <f t="shared" si="157"/>
        <v>0</v>
      </c>
      <c r="AF549">
        <f t="shared" si="158"/>
        <v>0</v>
      </c>
      <c r="AG549">
        <f t="shared" si="164"/>
        <v>1</v>
      </c>
      <c r="AH549">
        <f t="shared" si="159"/>
        <v>0</v>
      </c>
      <c r="AI549">
        <f t="shared" si="160"/>
        <v>78.136533198135751</v>
      </c>
      <c r="AJ549">
        <f t="shared" si="161"/>
        <v>65.564336188027013</v>
      </c>
      <c r="AK549">
        <f t="shared" si="162"/>
        <v>0</v>
      </c>
      <c r="AL549" s="3">
        <v>102</v>
      </c>
      <c r="AM549" s="14">
        <f t="shared" si="163"/>
        <v>31.089600000000001</v>
      </c>
      <c r="AN549" s="3">
        <v>0.87266462599716477</v>
      </c>
    </row>
    <row r="550" spans="1:40" ht="13.5" thickBot="1" x14ac:dyDescent="0.25">
      <c r="A550" s="5">
        <v>42572</v>
      </c>
      <c r="B550" s="3">
        <v>54</v>
      </c>
      <c r="C550" s="7" t="s">
        <v>358</v>
      </c>
      <c r="D550" s="6">
        <v>0.74791666666666667</v>
      </c>
      <c r="E550" s="13">
        <v>18</v>
      </c>
      <c r="F550" s="13">
        <f t="shared" si="151"/>
        <v>517</v>
      </c>
      <c r="G550" s="3">
        <v>22.4</v>
      </c>
      <c r="H550" s="3" t="s">
        <v>365</v>
      </c>
      <c r="I550" s="3">
        <v>24.1</v>
      </c>
      <c r="J550" t="str">
        <f t="shared" si="152"/>
        <v>.</v>
      </c>
      <c r="K550" t="str">
        <f t="shared" si="153"/>
        <v>.</v>
      </c>
      <c r="L550" t="str">
        <f t="shared" si="165"/>
        <v>.</v>
      </c>
      <c r="M550" s="3">
        <v>50</v>
      </c>
      <c r="N550" t="str">
        <f>IF(B550=B549, N549, IF(M550=".",".",IF(M550&lt;22.5,"N",IF(M550&lt;67.5,"NE",IF(M550&lt;112.5,"E",IF(M550&lt;157.5,"SE",IF(M550&lt;202.5,"S",IF(M550&lt;247.5,"SW",IF(M550&lt;292.5,"W",IF(M550&lt;337.5,"NW","N"))))))))))</f>
        <v>NE</v>
      </c>
      <c r="O550" t="str">
        <f t="shared" si="154"/>
        <v>.</v>
      </c>
      <c r="P550" t="str">
        <f t="shared" si="167"/>
        <v>.</v>
      </c>
      <c r="Q550" s="8">
        <f t="shared" si="155"/>
        <v>0</v>
      </c>
      <c r="R550" s="8">
        <f t="shared" si="156"/>
        <v>14.916752093265423</v>
      </c>
      <c r="S550" s="8">
        <v>1</v>
      </c>
      <c r="T550" s="8" t="s">
        <v>4</v>
      </c>
      <c r="U550" s="8" t="str">
        <f t="shared" si="166"/>
        <v>.</v>
      </c>
      <c r="V550" s="3" t="s">
        <v>6</v>
      </c>
      <c r="W550" s="3">
        <v>1.6</v>
      </c>
      <c r="X550" s="3" t="s">
        <v>4</v>
      </c>
      <c r="Y550" s="14">
        <v>2</v>
      </c>
      <c r="Z550" s="14">
        <v>1</v>
      </c>
      <c r="AA550" s="14">
        <v>0</v>
      </c>
      <c r="AB550" s="14">
        <f t="shared" si="168"/>
        <v>0</v>
      </c>
      <c r="AC550" s="3" t="s">
        <v>304</v>
      </c>
      <c r="AD550" s="9">
        <v>0</v>
      </c>
      <c r="AE550">
        <f t="shared" si="157"/>
        <v>0</v>
      </c>
      <c r="AF550">
        <f t="shared" si="158"/>
        <v>0</v>
      </c>
      <c r="AG550">
        <f t="shared" si="164"/>
        <v>1</v>
      </c>
      <c r="AH550">
        <f t="shared" si="159"/>
        <v>0</v>
      </c>
      <c r="AI550">
        <f t="shared" si="160"/>
        <v>78.136533198135751</v>
      </c>
      <c r="AJ550">
        <f t="shared" si="161"/>
        <v>65.564336188027013</v>
      </c>
      <c r="AK550">
        <f t="shared" si="162"/>
        <v>0</v>
      </c>
      <c r="AL550" s="3">
        <v>102</v>
      </c>
      <c r="AM550" s="14">
        <f t="shared" si="163"/>
        <v>31.089600000000001</v>
      </c>
      <c r="AN550" s="3">
        <v>0.87266462599716477</v>
      </c>
    </row>
    <row r="551" spans="1:40" ht="13.5" thickBot="1" x14ac:dyDescent="0.25">
      <c r="A551" s="5">
        <v>42572</v>
      </c>
      <c r="B551" s="3">
        <v>54</v>
      </c>
      <c r="C551" s="7" t="s">
        <v>358</v>
      </c>
      <c r="D551" s="6">
        <v>0.79166666666666663</v>
      </c>
      <c r="E551" s="18">
        <v>19</v>
      </c>
      <c r="F551" s="13">
        <f t="shared" si="151"/>
        <v>579.99999999999989</v>
      </c>
      <c r="G551" s="3">
        <v>28.1</v>
      </c>
      <c r="H551" s="3" t="s">
        <v>365</v>
      </c>
      <c r="I551" s="3">
        <v>27.4</v>
      </c>
      <c r="J551" t="str">
        <f t="shared" si="152"/>
        <v>.</v>
      </c>
      <c r="K551" t="str">
        <f t="shared" si="153"/>
        <v>.</v>
      </c>
      <c r="L551" t="str">
        <f t="shared" si="165"/>
        <v>.</v>
      </c>
      <c r="M551" s="3">
        <v>50</v>
      </c>
      <c r="N551" t="str">
        <f>IF(B551=B551, N550, IF(M551=".",".",IF(M551&lt;22.5,"N",IF(M551&lt;67.5,"NE",IF(M551&lt;112.5,"E",IF(M551&lt;157.5,"SE",IF(M551&lt;202.5,"S",IF(M551&lt;247.5,"SW",IF(M551&lt;292.5,"W",IF(M551&lt;337.5,"NW","N"))))))))))</f>
        <v>NE</v>
      </c>
      <c r="O551" t="str">
        <f t="shared" si="154"/>
        <v>.</v>
      </c>
      <c r="P551" t="str">
        <f t="shared" si="167"/>
        <v>.</v>
      </c>
      <c r="Q551" s="8">
        <f t="shared" si="155"/>
        <v>0</v>
      </c>
      <c r="R551" s="8">
        <f t="shared" si="156"/>
        <v>14.916752093265423</v>
      </c>
      <c r="S551" s="8">
        <v>1</v>
      </c>
      <c r="T551" s="8">
        <f>SQRT((AJ551-AJ541)^2+(AI551-AI541)^2)</f>
        <v>1.9999999999999862</v>
      </c>
      <c r="U551" s="8">
        <f t="shared" si="166"/>
        <v>7.4583760466327629</v>
      </c>
      <c r="V551" s="3" t="s">
        <v>6</v>
      </c>
      <c r="W551" s="3">
        <v>1</v>
      </c>
      <c r="X551" s="3" t="s">
        <v>4</v>
      </c>
      <c r="Y551" s="14">
        <v>2</v>
      </c>
      <c r="Z551" s="14">
        <v>1</v>
      </c>
      <c r="AA551" s="14">
        <v>0</v>
      </c>
      <c r="AB551" s="14">
        <f t="shared" si="168"/>
        <v>0</v>
      </c>
      <c r="AC551" s="3" t="s">
        <v>304</v>
      </c>
      <c r="AD551" s="9">
        <v>0</v>
      </c>
      <c r="AE551">
        <f t="shared" si="157"/>
        <v>0</v>
      </c>
      <c r="AF551">
        <f t="shared" si="158"/>
        <v>0</v>
      </c>
      <c r="AG551">
        <f t="shared" si="164"/>
        <v>1</v>
      </c>
      <c r="AH551">
        <f t="shared" si="159"/>
        <v>0</v>
      </c>
      <c r="AI551">
        <f t="shared" si="160"/>
        <v>78.136533198135751</v>
      </c>
      <c r="AJ551">
        <f t="shared" si="161"/>
        <v>65.564336188027013</v>
      </c>
      <c r="AK551">
        <f t="shared" si="162"/>
        <v>0</v>
      </c>
      <c r="AL551" s="3">
        <v>102</v>
      </c>
      <c r="AM551" s="14">
        <f t="shared" si="163"/>
        <v>31.089600000000001</v>
      </c>
      <c r="AN551" s="3">
        <v>0.87266462599716477</v>
      </c>
    </row>
    <row r="552" spans="1:40" ht="13.5" thickBot="1" x14ac:dyDescent="0.25">
      <c r="A552" s="5">
        <v>42572</v>
      </c>
      <c r="B552" s="3">
        <v>55</v>
      </c>
      <c r="C552" s="7" t="s">
        <v>358</v>
      </c>
      <c r="D552" s="6">
        <v>0.39027777777777778</v>
      </c>
      <c r="E552" s="13">
        <v>9</v>
      </c>
      <c r="F552" s="13">
        <f t="shared" si="151"/>
        <v>0</v>
      </c>
      <c r="G552" s="3">
        <v>19.899999999999999</v>
      </c>
      <c r="H552" s="3" t="s">
        <v>366</v>
      </c>
      <c r="I552" s="3">
        <v>22.9</v>
      </c>
      <c r="J552" t="str">
        <f t="shared" si="152"/>
        <v>.</v>
      </c>
      <c r="K552" t="str">
        <f t="shared" si="153"/>
        <v>.</v>
      </c>
      <c r="L552" t="str">
        <f t="shared" si="165"/>
        <v>.</v>
      </c>
      <c r="M552" s="3">
        <v>154</v>
      </c>
      <c r="N552" t="str">
        <f>IF(B552=B551, N551, IF(M552=".",".",IF(M552&lt;22.5,"N",IF(M552&lt;67.5,"NE",IF(M552&lt;112.5,"E",IF(M552&lt;157.5,"SE",IF(M552&lt;202.5,"S",IF(M552&lt;247.5,"SW",IF(M552&lt;292.5,"W",IF(M552&lt;337.5,"NW","N"))))))))))</f>
        <v>SE</v>
      </c>
      <c r="O552" t="str">
        <f t="shared" si="154"/>
        <v>.</v>
      </c>
      <c r="P552" t="str">
        <f t="shared" si="167"/>
        <v>.</v>
      </c>
      <c r="Q552" s="8">
        <f t="shared" si="155"/>
        <v>0</v>
      </c>
      <c r="R552" s="8">
        <f t="shared" si="156"/>
        <v>0</v>
      </c>
      <c r="S552" s="8">
        <v>1</v>
      </c>
      <c r="T552" s="8" t="s">
        <v>4</v>
      </c>
      <c r="U552" s="8" t="str">
        <f t="shared" si="166"/>
        <v>.</v>
      </c>
      <c r="V552" s="3" t="s">
        <v>128</v>
      </c>
      <c r="W552" s="3">
        <v>0</v>
      </c>
      <c r="X552" s="3" t="s">
        <v>4</v>
      </c>
      <c r="Y552" s="14">
        <v>2</v>
      </c>
      <c r="Z552" s="14">
        <v>1</v>
      </c>
      <c r="AA552" s="14">
        <v>0</v>
      </c>
      <c r="AB552" s="14">
        <f t="shared" si="168"/>
        <v>0</v>
      </c>
      <c r="AC552" s="3" t="s">
        <v>305</v>
      </c>
      <c r="AD552" s="9">
        <v>0</v>
      </c>
      <c r="AE552" t="str">
        <f t="shared" si="157"/>
        <v>.</v>
      </c>
      <c r="AF552" t="str">
        <f t="shared" si="158"/>
        <v>.</v>
      </c>
      <c r="AG552" t="str">
        <f t="shared" si="164"/>
        <v>.</v>
      </c>
      <c r="AH552" t="str">
        <f t="shared" si="159"/>
        <v>.</v>
      </c>
      <c r="AI552">
        <f t="shared" si="160"/>
        <v>43.837114678907732</v>
      </c>
      <c r="AJ552">
        <f t="shared" si="161"/>
        <v>-89.879404629916706</v>
      </c>
      <c r="AK552" t="str">
        <f t="shared" si="162"/>
        <v>.</v>
      </c>
      <c r="AL552" s="3">
        <v>100</v>
      </c>
      <c r="AM552" s="14">
        <f t="shared" si="163"/>
        <v>30.48</v>
      </c>
      <c r="AN552" s="3">
        <f>RADIANS(M552)</f>
        <v>2.6878070480712677</v>
      </c>
    </row>
    <row r="553" spans="1:40" ht="13.5" thickBot="1" x14ac:dyDescent="0.25">
      <c r="A553" s="5">
        <v>42572</v>
      </c>
      <c r="B553" s="3">
        <v>55</v>
      </c>
      <c r="C553" s="7" t="s">
        <v>358</v>
      </c>
      <c r="D553" s="6">
        <v>0.42083333333333334</v>
      </c>
      <c r="E553" s="13">
        <v>10</v>
      </c>
      <c r="F553" s="13">
        <f t="shared" si="151"/>
        <v>44</v>
      </c>
      <c r="G553" s="3">
        <v>23.4</v>
      </c>
      <c r="H553" s="3" t="s">
        <v>366</v>
      </c>
      <c r="I553" s="3">
        <v>23.8</v>
      </c>
      <c r="J553">
        <f t="shared" si="152"/>
        <v>2.6878070480712699</v>
      </c>
      <c r="K553">
        <f t="shared" si="153"/>
        <v>154.00000000000014</v>
      </c>
      <c r="L553">
        <f>K553-MOD(M552+180,360)</f>
        <v>-179.99999999999986</v>
      </c>
      <c r="M553" s="3">
        <v>154</v>
      </c>
      <c r="N553" t="str">
        <f>IF(B553=B553, N552, IF(M553=".",".",IF(M553&lt;22.5,"N",IF(M553&lt;67.5,"NE",IF(M553&lt;112.5,"E",IF(M553&lt;157.5,"SE",IF(M553&lt;202.5,"S",IF(M553&lt;247.5,"SW",IF(M553&lt;292.5,"W",IF(M553&lt;337.5,"NW","N"))))))))))</f>
        <v>SE</v>
      </c>
      <c r="O553" t="str">
        <f t="shared" si="154"/>
        <v>SE</v>
      </c>
      <c r="P553">
        <f t="shared" si="167"/>
        <v>4</v>
      </c>
      <c r="Q553" s="8">
        <f t="shared" si="155"/>
        <v>3.0000000000000013</v>
      </c>
      <c r="R553" s="8">
        <f t="shared" si="156"/>
        <v>3.0000000000000013</v>
      </c>
      <c r="S553" s="8">
        <v>1</v>
      </c>
      <c r="T553" s="8" t="s">
        <v>4</v>
      </c>
      <c r="U553" s="8" t="str">
        <f t="shared" si="166"/>
        <v>.</v>
      </c>
      <c r="V553" s="3" t="s">
        <v>6</v>
      </c>
      <c r="W553" s="3">
        <v>0.7</v>
      </c>
      <c r="X553" s="3" t="s">
        <v>4</v>
      </c>
      <c r="Y553" s="14">
        <v>2</v>
      </c>
      <c r="Z553" s="14">
        <v>1</v>
      </c>
      <c r="AA553" s="14">
        <v>0</v>
      </c>
      <c r="AB553" s="14">
        <f t="shared" si="168"/>
        <v>0</v>
      </c>
      <c r="AC553" s="3" t="s">
        <v>305</v>
      </c>
      <c r="AD553" s="9">
        <v>0</v>
      </c>
      <c r="AE553">
        <f t="shared" si="157"/>
        <v>-2.6963821388975049</v>
      </c>
      <c r="AF553">
        <f t="shared" si="158"/>
        <v>-2.6963821388975049</v>
      </c>
      <c r="AG553">
        <f t="shared" si="164"/>
        <v>1</v>
      </c>
      <c r="AH553">
        <f t="shared" si="159"/>
        <v>3.0000000000000013</v>
      </c>
      <c r="AI553">
        <f t="shared" si="160"/>
        <v>45.152228119274959</v>
      </c>
      <c r="AJ553">
        <f t="shared" si="161"/>
        <v>-92.575786768814211</v>
      </c>
      <c r="AK553">
        <f t="shared" si="162"/>
        <v>1.3151134403672273</v>
      </c>
      <c r="AL553" s="3">
        <v>103</v>
      </c>
      <c r="AM553" s="14">
        <f t="shared" si="163"/>
        <v>31.394400000000001</v>
      </c>
      <c r="AN553" s="3">
        <v>2.6878070480712677</v>
      </c>
    </row>
    <row r="554" spans="1:40" ht="13.5" thickBot="1" x14ac:dyDescent="0.25">
      <c r="A554" s="5">
        <v>42572</v>
      </c>
      <c r="B554" s="3">
        <v>55</v>
      </c>
      <c r="C554" s="7" t="s">
        <v>358</v>
      </c>
      <c r="D554" s="6">
        <v>0.46249999999999997</v>
      </c>
      <c r="E554" s="13">
        <v>11</v>
      </c>
      <c r="F554" s="13">
        <f t="shared" si="151"/>
        <v>103.99999999999994</v>
      </c>
      <c r="G554" s="3">
        <v>26.2</v>
      </c>
      <c r="H554" s="3" t="s">
        <v>366</v>
      </c>
      <c r="I554" s="3">
        <v>23.5</v>
      </c>
      <c r="J554">
        <f t="shared" si="152"/>
        <v>2.0187851390137048</v>
      </c>
      <c r="K554">
        <f t="shared" si="153"/>
        <v>244.33213179078354</v>
      </c>
      <c r="L554">
        <f t="shared" si="165"/>
        <v>90.332131790783393</v>
      </c>
      <c r="M554" s="3">
        <v>168</v>
      </c>
      <c r="N554" t="str">
        <f>IF(B554=B553, N553, IF(M554=".",".",IF(M554&lt;22.5,"N",IF(M554&lt;67.5,"NE",IF(M554&lt;112.5,"E",IF(M554&lt;157.5,"SE",IF(M554&lt;202.5,"S",IF(M554&lt;247.5,"SW",IF(M554&lt;292.5,"W",IF(M554&lt;337.5,"NW","N"))))))))))</f>
        <v>SE</v>
      </c>
      <c r="O554" t="str">
        <f t="shared" si="154"/>
        <v>SW</v>
      </c>
      <c r="P554">
        <f t="shared" si="167"/>
        <v>6</v>
      </c>
      <c r="Q554" s="8">
        <f t="shared" si="155"/>
        <v>25.644151790171193</v>
      </c>
      <c r="R554" s="8">
        <f t="shared" si="156"/>
        <v>28.644151790171193</v>
      </c>
      <c r="S554" s="8">
        <v>1</v>
      </c>
      <c r="T554" s="8" t="s">
        <v>4</v>
      </c>
      <c r="U554" s="8" t="str">
        <f t="shared" si="166"/>
        <v>.</v>
      </c>
      <c r="V554" s="3" t="s">
        <v>72</v>
      </c>
      <c r="W554" s="3">
        <v>4.9000000000000004</v>
      </c>
      <c r="X554" s="3" t="s">
        <v>4</v>
      </c>
      <c r="Y554" s="14">
        <v>2</v>
      </c>
      <c r="Z554" s="14">
        <v>1</v>
      </c>
      <c r="AA554" s="14">
        <v>0</v>
      </c>
      <c r="AB554" s="14">
        <f t="shared" si="168"/>
        <v>0</v>
      </c>
      <c r="AC554" s="3" t="s">
        <v>305</v>
      </c>
      <c r="AD554" s="9">
        <v>0</v>
      </c>
      <c r="AE554">
        <f t="shared" si="157"/>
        <v>-11.107858908969192</v>
      </c>
      <c r="AF554">
        <f t="shared" si="158"/>
        <v>-11.107858908969192</v>
      </c>
      <c r="AG554">
        <f t="shared" si="164"/>
        <v>1</v>
      </c>
      <c r="AH554">
        <f t="shared" si="159"/>
        <v>25.644151790171193</v>
      </c>
      <c r="AI554">
        <f t="shared" si="160"/>
        <v>22.038639226682488</v>
      </c>
      <c r="AJ554">
        <f t="shared" si="161"/>
        <v>-103.6836456777834</v>
      </c>
      <c r="AK554">
        <f t="shared" si="162"/>
        <v>-23.113588892592471</v>
      </c>
      <c r="AL554" s="3">
        <v>106</v>
      </c>
      <c r="AM554" s="14">
        <f t="shared" si="163"/>
        <v>32.308800000000005</v>
      </c>
      <c r="AN554" s="3">
        <v>2.9321531433504737</v>
      </c>
    </row>
    <row r="555" spans="1:40" ht="13.5" thickBot="1" x14ac:dyDescent="0.25">
      <c r="A555" s="5">
        <v>42572</v>
      </c>
      <c r="B555" s="3">
        <v>55</v>
      </c>
      <c r="C555" s="7" t="s">
        <v>358</v>
      </c>
      <c r="D555" s="6">
        <v>0.51041666666666663</v>
      </c>
      <c r="E555" s="13">
        <v>12</v>
      </c>
      <c r="F555" s="13">
        <f t="shared" si="151"/>
        <v>172.99999999999994</v>
      </c>
      <c r="G555" s="3">
        <v>31.8</v>
      </c>
      <c r="H555" s="3" t="s">
        <v>365</v>
      </c>
      <c r="I555" s="3">
        <v>28.8</v>
      </c>
      <c r="J555">
        <f t="shared" si="152"/>
        <v>0.74697336485869281</v>
      </c>
      <c r="K555">
        <f t="shared" si="153"/>
        <v>317.20157878491113</v>
      </c>
      <c r="L555">
        <f t="shared" si="165"/>
        <v>72.8694469941276</v>
      </c>
      <c r="M555" s="3">
        <v>169</v>
      </c>
      <c r="N555" t="str">
        <f>IF(B555=B555, N554, IF(M555=".",".",IF(M555&lt;22.5,"N",IF(M555&lt;67.5,"NE",IF(M555&lt;112.5,"E",IF(M555&lt;157.5,"SE",IF(M555&lt;202.5,"S",IF(M555&lt;247.5,"SW",IF(M555&lt;292.5,"W",IF(M555&lt;337.5,"NW","N"))))))))))</f>
        <v>SE</v>
      </c>
      <c r="O555" t="str">
        <f t="shared" si="154"/>
        <v>NW</v>
      </c>
      <c r="P555">
        <f t="shared" si="167"/>
        <v>8</v>
      </c>
      <c r="Q555" s="8">
        <f t="shared" si="155"/>
        <v>3.5108016983362709</v>
      </c>
      <c r="R555" s="8">
        <f t="shared" si="156"/>
        <v>32.154953488507466</v>
      </c>
      <c r="S555" s="8">
        <v>1</v>
      </c>
      <c r="T555" s="8" t="s">
        <v>4</v>
      </c>
      <c r="U555" s="8" t="str">
        <f t="shared" si="166"/>
        <v>.</v>
      </c>
      <c r="V555" s="3" t="s">
        <v>6</v>
      </c>
      <c r="W555" s="3">
        <v>1.2</v>
      </c>
      <c r="X555" s="3" t="s">
        <v>4</v>
      </c>
      <c r="Y555" s="14">
        <v>2</v>
      </c>
      <c r="Z555" s="14">
        <v>1</v>
      </c>
      <c r="AA555" s="14">
        <v>0</v>
      </c>
      <c r="AB555" s="14">
        <f t="shared" si="168"/>
        <v>0</v>
      </c>
      <c r="AC555" s="3" t="s">
        <v>305</v>
      </c>
      <c r="AD555" s="9">
        <v>0</v>
      </c>
      <c r="AE555">
        <f t="shared" si="157"/>
        <v>2.5760457826740151</v>
      </c>
      <c r="AF555">
        <f t="shared" si="158"/>
        <v>2.5760457826740151</v>
      </c>
      <c r="AG555">
        <f t="shared" si="164"/>
        <v>1</v>
      </c>
      <c r="AH555">
        <f t="shared" si="159"/>
        <v>3.5108016983362709</v>
      </c>
      <c r="AI555">
        <f t="shared" si="160"/>
        <v>19.653326523784131</v>
      </c>
      <c r="AJ555">
        <f t="shared" si="161"/>
        <v>-101.10759989510939</v>
      </c>
      <c r="AK555">
        <f t="shared" si="162"/>
        <v>-2.3853127028983572</v>
      </c>
      <c r="AL555" s="3">
        <v>103</v>
      </c>
      <c r="AM555" s="14">
        <f t="shared" si="163"/>
        <v>31.394400000000001</v>
      </c>
      <c r="AN555" s="3">
        <v>2.9496064358704168</v>
      </c>
    </row>
    <row r="556" spans="1:40" ht="13.5" thickBot="1" x14ac:dyDescent="0.25">
      <c r="A556" s="5">
        <v>42572</v>
      </c>
      <c r="B556" s="3">
        <v>55</v>
      </c>
      <c r="C556" s="7" t="s">
        <v>358</v>
      </c>
      <c r="D556" s="6">
        <v>0.54722222222222217</v>
      </c>
      <c r="E556" s="13">
        <v>13</v>
      </c>
      <c r="F556" s="13">
        <f t="shared" si="151"/>
        <v>225.99999999999991</v>
      </c>
      <c r="G556" s="3">
        <v>32</v>
      </c>
      <c r="H556" s="3" t="s">
        <v>365</v>
      </c>
      <c r="I556" s="3">
        <v>30.2</v>
      </c>
      <c r="J556" t="str">
        <f t="shared" si="152"/>
        <v>.</v>
      </c>
      <c r="K556" t="str">
        <f t="shared" si="153"/>
        <v>.</v>
      </c>
      <c r="L556" t="str">
        <f t="shared" si="165"/>
        <v>.</v>
      </c>
      <c r="M556" s="3">
        <v>169</v>
      </c>
      <c r="N556" t="str">
        <f>IF(B556=B555, N555, IF(M556=".",".",IF(M556&lt;22.5,"N",IF(M556&lt;67.5,"NE",IF(M556&lt;112.5,"E",IF(M556&lt;157.5,"SE",IF(M556&lt;202.5,"S",IF(M556&lt;247.5,"SW",IF(M556&lt;292.5,"W",IF(M556&lt;337.5,"NW","N"))))))))))</f>
        <v>SE</v>
      </c>
      <c r="O556" t="str">
        <f t="shared" si="154"/>
        <v>.</v>
      </c>
      <c r="P556" t="str">
        <f t="shared" si="167"/>
        <v>.</v>
      </c>
      <c r="Q556" s="8">
        <f t="shared" si="155"/>
        <v>0</v>
      </c>
      <c r="R556" s="8">
        <f t="shared" si="156"/>
        <v>32.154953488507466</v>
      </c>
      <c r="S556" s="8">
        <v>1</v>
      </c>
      <c r="T556" s="8" t="s">
        <v>4</v>
      </c>
      <c r="U556" s="8" t="str">
        <f t="shared" si="166"/>
        <v>.</v>
      </c>
      <c r="V556" s="3" t="s">
        <v>6</v>
      </c>
      <c r="W556" s="3">
        <v>1.8</v>
      </c>
      <c r="X556" s="3" t="s">
        <v>4</v>
      </c>
      <c r="Y556" s="14">
        <v>2</v>
      </c>
      <c r="Z556" s="14">
        <v>1</v>
      </c>
      <c r="AA556" s="14">
        <v>0</v>
      </c>
      <c r="AB556" s="14">
        <f t="shared" si="168"/>
        <v>0</v>
      </c>
      <c r="AC556" s="3" t="s">
        <v>305</v>
      </c>
      <c r="AD556" s="9">
        <v>0</v>
      </c>
      <c r="AE556">
        <f t="shared" si="157"/>
        <v>0</v>
      </c>
      <c r="AF556">
        <f t="shared" si="158"/>
        <v>0</v>
      </c>
      <c r="AG556">
        <f t="shared" si="164"/>
        <v>1</v>
      </c>
      <c r="AH556">
        <f t="shared" si="159"/>
        <v>0</v>
      </c>
      <c r="AI556">
        <f t="shared" si="160"/>
        <v>19.653326523784131</v>
      </c>
      <c r="AJ556">
        <f t="shared" si="161"/>
        <v>-101.10759989510939</v>
      </c>
      <c r="AK556">
        <f t="shared" si="162"/>
        <v>0</v>
      </c>
      <c r="AL556" s="3">
        <v>103</v>
      </c>
      <c r="AM556" s="14">
        <f t="shared" si="163"/>
        <v>31.394400000000001</v>
      </c>
      <c r="AN556" s="3">
        <v>2.9496064358704168</v>
      </c>
    </row>
    <row r="557" spans="1:40" ht="13.5" thickBot="1" x14ac:dyDescent="0.25">
      <c r="A557" s="5">
        <v>42572</v>
      </c>
      <c r="B557" s="3">
        <v>55</v>
      </c>
      <c r="C557" s="7" t="s">
        <v>358</v>
      </c>
      <c r="D557" s="6">
        <v>0.58750000000000002</v>
      </c>
      <c r="E557" s="13">
        <v>14</v>
      </c>
      <c r="F557" s="13">
        <f t="shared" si="151"/>
        <v>284</v>
      </c>
      <c r="G557" s="3">
        <v>30.4</v>
      </c>
      <c r="H557" s="3" t="s">
        <v>366</v>
      </c>
      <c r="I557" s="3">
        <v>29.9</v>
      </c>
      <c r="J557" t="str">
        <f t="shared" si="152"/>
        <v>.</v>
      </c>
      <c r="K557" t="str">
        <f t="shared" si="153"/>
        <v>.</v>
      </c>
      <c r="L557" t="str">
        <f t="shared" si="165"/>
        <v>.</v>
      </c>
      <c r="M557" s="3">
        <v>169</v>
      </c>
      <c r="N557" t="str">
        <f>IF(B557=B556, N556, IF(M557=".",".",IF(M557&lt;22.5,"N",IF(M557&lt;67.5,"NE",IF(M557&lt;112.5,"E",IF(M557&lt;157.5,"SE",IF(M557&lt;202.5,"S",IF(M557&lt;247.5,"SW",IF(M557&lt;292.5,"W",IF(M557&lt;337.5,"NW","N"))))))))))</f>
        <v>SE</v>
      </c>
      <c r="O557" t="str">
        <f t="shared" si="154"/>
        <v>.</v>
      </c>
      <c r="P557" t="str">
        <f t="shared" si="167"/>
        <v>.</v>
      </c>
      <c r="Q557" s="8">
        <f t="shared" si="155"/>
        <v>0</v>
      </c>
      <c r="R557" s="8">
        <f t="shared" si="156"/>
        <v>32.154953488507466</v>
      </c>
      <c r="S557" s="8">
        <v>1</v>
      </c>
      <c r="T557" s="8" t="s">
        <v>4</v>
      </c>
      <c r="U557" s="8" t="str">
        <f t="shared" si="166"/>
        <v>.</v>
      </c>
      <c r="V557" s="3" t="s">
        <v>6</v>
      </c>
      <c r="W557" s="3">
        <v>0</v>
      </c>
      <c r="X557" s="3" t="s">
        <v>4</v>
      </c>
      <c r="Y557" s="14">
        <v>2</v>
      </c>
      <c r="Z557" s="14">
        <v>1</v>
      </c>
      <c r="AA557" s="14">
        <v>0</v>
      </c>
      <c r="AB557" s="14">
        <f t="shared" si="168"/>
        <v>0</v>
      </c>
      <c r="AC557" s="3" t="s">
        <v>305</v>
      </c>
      <c r="AD557" s="9">
        <v>0</v>
      </c>
      <c r="AE557">
        <f t="shared" si="157"/>
        <v>0</v>
      </c>
      <c r="AF557">
        <f t="shared" si="158"/>
        <v>0</v>
      </c>
      <c r="AG557">
        <f t="shared" si="164"/>
        <v>1</v>
      </c>
      <c r="AH557">
        <f t="shared" si="159"/>
        <v>0</v>
      </c>
      <c r="AI557">
        <f t="shared" si="160"/>
        <v>19.653326523784131</v>
      </c>
      <c r="AJ557">
        <f t="shared" si="161"/>
        <v>-101.10759989510939</v>
      </c>
      <c r="AK557">
        <f t="shared" si="162"/>
        <v>0</v>
      </c>
      <c r="AL557" s="3">
        <v>103</v>
      </c>
      <c r="AM557" s="14">
        <f t="shared" si="163"/>
        <v>31.394400000000001</v>
      </c>
      <c r="AN557" s="3">
        <v>2.9496064358704168</v>
      </c>
    </row>
    <row r="558" spans="1:40" ht="13.5" thickBot="1" x14ac:dyDescent="0.25">
      <c r="A558" s="5">
        <v>42572</v>
      </c>
      <c r="B558" s="3">
        <v>55</v>
      </c>
      <c r="C558" s="7" t="s">
        <v>358</v>
      </c>
      <c r="D558" s="6">
        <v>0.62916666666666665</v>
      </c>
      <c r="E558" s="13">
        <v>15</v>
      </c>
      <c r="F558" s="13">
        <f t="shared" si="151"/>
        <v>343.99999999999994</v>
      </c>
      <c r="G558" s="3">
        <v>26.5</v>
      </c>
      <c r="H558" s="3" t="s">
        <v>366</v>
      </c>
      <c r="I558" s="3">
        <v>27.4</v>
      </c>
      <c r="J558">
        <f t="shared" si="152"/>
        <v>1.1142939147039437</v>
      </c>
      <c r="K558">
        <f t="shared" si="153"/>
        <v>63.844338449646514</v>
      </c>
      <c r="L558">
        <f>-360-(K558-MOD(M557+180,360))</f>
        <v>-74.8443384496465</v>
      </c>
      <c r="M558" s="3">
        <v>164</v>
      </c>
      <c r="N558" t="str">
        <f>IF(B558=B558, N557, IF(M558=".",".",IF(M558&lt;22.5,"N",IF(M558&lt;67.5,"NE",IF(M558&lt;112.5,"E",IF(M558&lt;157.5,"SE",IF(M558&lt;202.5,"S",IF(M558&lt;247.5,"SW",IF(M558&lt;292.5,"W",IF(M558&lt;337.5,"NW","N"))))))))))</f>
        <v>SE</v>
      </c>
      <c r="O558" t="str">
        <f t="shared" si="154"/>
        <v>NE</v>
      </c>
      <c r="P558">
        <f t="shared" si="167"/>
        <v>2</v>
      </c>
      <c r="Q558" s="8">
        <f t="shared" si="155"/>
        <v>9.1199293584513157</v>
      </c>
      <c r="R558" s="8">
        <f t="shared" si="156"/>
        <v>41.274882846958782</v>
      </c>
      <c r="S558" s="8">
        <v>1</v>
      </c>
      <c r="T558" s="8" t="s">
        <v>4</v>
      </c>
      <c r="U558" s="8" t="str">
        <f t="shared" si="166"/>
        <v>.</v>
      </c>
      <c r="V558" s="3" t="s">
        <v>6</v>
      </c>
      <c r="W558" s="3">
        <v>0.1</v>
      </c>
      <c r="X558" s="3" t="s">
        <v>4</v>
      </c>
      <c r="Y558" s="14">
        <v>2</v>
      </c>
      <c r="Z558" s="14">
        <v>1</v>
      </c>
      <c r="AA558" s="14">
        <v>0</v>
      </c>
      <c r="AB558" s="14">
        <f t="shared" si="168"/>
        <v>0</v>
      </c>
      <c r="AC558" s="3" t="s">
        <v>305</v>
      </c>
      <c r="AD558" s="9">
        <v>0</v>
      </c>
      <c r="AE558">
        <f t="shared" si="157"/>
        <v>4.0201686053391796</v>
      </c>
      <c r="AF558">
        <f t="shared" si="158"/>
        <v>4.0201686053391796</v>
      </c>
      <c r="AG558">
        <f t="shared" si="164"/>
        <v>1</v>
      </c>
      <c r="AH558">
        <f t="shared" si="159"/>
        <v>9.1199293584513157</v>
      </c>
      <c r="AI558">
        <f t="shared" si="160"/>
        <v>27.83937293751692</v>
      </c>
      <c r="AJ558">
        <f t="shared" si="161"/>
        <v>-97.087431289770208</v>
      </c>
      <c r="AK558">
        <f t="shared" si="162"/>
        <v>8.1860464137327895</v>
      </c>
      <c r="AL558" s="3">
        <v>101</v>
      </c>
      <c r="AM558" s="14">
        <f t="shared" si="163"/>
        <v>30.784800000000001</v>
      </c>
      <c r="AN558" s="3">
        <v>2.8623399732707004</v>
      </c>
    </row>
    <row r="559" spans="1:40" ht="13.5" thickBot="1" x14ac:dyDescent="0.25">
      <c r="A559" s="5">
        <v>42572</v>
      </c>
      <c r="B559" s="3">
        <v>55</v>
      </c>
      <c r="C559" s="7" t="s">
        <v>358</v>
      </c>
      <c r="D559" s="6">
        <v>0.67083333333333339</v>
      </c>
      <c r="E559" s="13">
        <v>16</v>
      </c>
      <c r="F559" s="13">
        <f t="shared" si="151"/>
        <v>404.00000000000006</v>
      </c>
      <c r="G559" s="3">
        <v>24.7</v>
      </c>
      <c r="H559" s="3" t="s">
        <v>366</v>
      </c>
      <c r="I559" s="3">
        <v>26.4</v>
      </c>
      <c r="J559" t="str">
        <f t="shared" si="152"/>
        <v>.</v>
      </c>
      <c r="K559" t="str">
        <f t="shared" si="153"/>
        <v>.</v>
      </c>
      <c r="L559" t="str">
        <f t="shared" si="165"/>
        <v>.</v>
      </c>
      <c r="M559" s="3">
        <v>164</v>
      </c>
      <c r="N559" t="str">
        <f>IF(B559=B558, N558, IF(M559=".",".",IF(M559&lt;22.5,"N",IF(M559&lt;67.5,"NE",IF(M559&lt;112.5,"E",IF(M559&lt;157.5,"SE",IF(M559&lt;202.5,"S",IF(M559&lt;247.5,"SW",IF(M559&lt;292.5,"W",IF(M559&lt;337.5,"NW","N"))))))))))</f>
        <v>SE</v>
      </c>
      <c r="O559" t="str">
        <f t="shared" si="154"/>
        <v>.</v>
      </c>
      <c r="P559" t="str">
        <f t="shared" si="167"/>
        <v>.</v>
      </c>
      <c r="Q559" s="8">
        <f t="shared" si="155"/>
        <v>0</v>
      </c>
      <c r="R559" s="8">
        <f t="shared" si="156"/>
        <v>41.274882846958782</v>
      </c>
      <c r="S559" s="8">
        <v>1</v>
      </c>
      <c r="T559" s="8" t="s">
        <v>4</v>
      </c>
      <c r="U559" s="8" t="str">
        <f t="shared" si="166"/>
        <v>.</v>
      </c>
      <c r="V559" s="3" t="s">
        <v>6</v>
      </c>
      <c r="W559" s="3">
        <v>1.2</v>
      </c>
      <c r="X559" s="3" t="s">
        <v>4</v>
      </c>
      <c r="Y559" s="14">
        <v>2</v>
      </c>
      <c r="Z559" s="14">
        <v>1</v>
      </c>
      <c r="AA559" s="14">
        <v>0</v>
      </c>
      <c r="AB559" s="14">
        <f t="shared" si="168"/>
        <v>0</v>
      </c>
      <c r="AC559" s="3" t="s">
        <v>305</v>
      </c>
      <c r="AD559" s="9">
        <v>0</v>
      </c>
      <c r="AE559">
        <f t="shared" si="157"/>
        <v>0</v>
      </c>
      <c r="AF559">
        <f t="shared" si="158"/>
        <v>0</v>
      </c>
      <c r="AG559">
        <f t="shared" si="164"/>
        <v>1</v>
      </c>
      <c r="AH559">
        <f t="shared" si="159"/>
        <v>0</v>
      </c>
      <c r="AI559">
        <f t="shared" si="160"/>
        <v>27.83937293751692</v>
      </c>
      <c r="AJ559">
        <f t="shared" si="161"/>
        <v>-97.087431289770208</v>
      </c>
      <c r="AK559">
        <f t="shared" si="162"/>
        <v>0</v>
      </c>
      <c r="AL559" s="3">
        <v>101</v>
      </c>
      <c r="AM559" s="14">
        <f t="shared" si="163"/>
        <v>30.784800000000001</v>
      </c>
      <c r="AN559" s="3">
        <v>2.8623399732707004</v>
      </c>
    </row>
    <row r="560" spans="1:40" ht="13.5" thickBot="1" x14ac:dyDescent="0.25">
      <c r="A560" s="5">
        <v>42572</v>
      </c>
      <c r="B560" s="3">
        <v>55</v>
      </c>
      <c r="C560" s="7" t="s">
        <v>358</v>
      </c>
      <c r="D560" s="6">
        <v>0.71180555555555547</v>
      </c>
      <c r="E560" s="13">
        <v>17</v>
      </c>
      <c r="F560" s="13">
        <f t="shared" si="151"/>
        <v>462.99999999999983</v>
      </c>
      <c r="G560" s="3">
        <v>23</v>
      </c>
      <c r="H560" s="3" t="s">
        <v>366</v>
      </c>
      <c r="I560" s="3">
        <v>23.7</v>
      </c>
      <c r="J560" t="str">
        <f t="shared" si="152"/>
        <v>.</v>
      </c>
      <c r="K560" t="str">
        <f t="shared" si="153"/>
        <v>.</v>
      </c>
      <c r="L560" t="str">
        <f t="shared" si="165"/>
        <v>.</v>
      </c>
      <c r="M560" s="3">
        <v>164</v>
      </c>
      <c r="N560" t="str">
        <f>IF(B560=B560, N559, IF(M560=".",".",IF(M560&lt;22.5,"N",IF(M560&lt;67.5,"NE",IF(M560&lt;112.5,"E",IF(M560&lt;157.5,"SE",IF(M560&lt;202.5,"S",IF(M560&lt;247.5,"SW",IF(M560&lt;292.5,"W",IF(M560&lt;337.5,"NW","N"))))))))))</f>
        <v>SE</v>
      </c>
      <c r="O560" t="str">
        <f t="shared" si="154"/>
        <v>.</v>
      </c>
      <c r="P560" t="str">
        <f t="shared" si="167"/>
        <v>.</v>
      </c>
      <c r="Q560" s="8">
        <f t="shared" si="155"/>
        <v>0</v>
      </c>
      <c r="R560" s="8">
        <f t="shared" si="156"/>
        <v>41.274882846958782</v>
      </c>
      <c r="S560" s="8">
        <v>1</v>
      </c>
      <c r="T560" s="8" t="s">
        <v>4</v>
      </c>
      <c r="U560" s="8" t="str">
        <f t="shared" si="166"/>
        <v>.</v>
      </c>
      <c r="V560" s="3" t="s">
        <v>6</v>
      </c>
      <c r="W560" s="3">
        <v>1.1000000000000001</v>
      </c>
      <c r="X560" s="3" t="s">
        <v>4</v>
      </c>
      <c r="Y560" s="14">
        <v>2</v>
      </c>
      <c r="Z560" s="14">
        <v>1</v>
      </c>
      <c r="AA560" s="14">
        <v>0</v>
      </c>
      <c r="AB560" s="14">
        <f t="shared" si="168"/>
        <v>0</v>
      </c>
      <c r="AC560" s="3" t="s">
        <v>305</v>
      </c>
      <c r="AD560" s="9">
        <v>0</v>
      </c>
      <c r="AE560">
        <f t="shared" si="157"/>
        <v>0</v>
      </c>
      <c r="AF560">
        <f t="shared" si="158"/>
        <v>0</v>
      </c>
      <c r="AG560">
        <f t="shared" si="164"/>
        <v>1</v>
      </c>
      <c r="AH560">
        <f t="shared" si="159"/>
        <v>0</v>
      </c>
      <c r="AI560">
        <f t="shared" si="160"/>
        <v>27.83937293751692</v>
      </c>
      <c r="AJ560">
        <f t="shared" si="161"/>
        <v>-97.087431289770208</v>
      </c>
      <c r="AK560">
        <f t="shared" si="162"/>
        <v>0</v>
      </c>
      <c r="AL560" s="3">
        <v>101</v>
      </c>
      <c r="AM560" s="14">
        <f t="shared" si="163"/>
        <v>30.784800000000001</v>
      </c>
      <c r="AN560" s="3">
        <v>2.8623399732707004</v>
      </c>
    </row>
    <row r="561" spans="1:40" ht="13.5" thickBot="1" x14ac:dyDescent="0.25">
      <c r="A561" s="5">
        <v>42572</v>
      </c>
      <c r="B561" s="3">
        <v>55</v>
      </c>
      <c r="C561" s="7" t="s">
        <v>358</v>
      </c>
      <c r="D561" s="6">
        <v>0.75069444444444444</v>
      </c>
      <c r="E561" s="13">
        <v>18</v>
      </c>
      <c r="F561" s="13">
        <f t="shared" si="151"/>
        <v>519</v>
      </c>
      <c r="G561" s="3">
        <v>23.6</v>
      </c>
      <c r="H561" s="3" t="s">
        <v>365</v>
      </c>
      <c r="I561" s="3">
        <v>24.7</v>
      </c>
      <c r="J561" t="str">
        <f t="shared" si="152"/>
        <v>.</v>
      </c>
      <c r="K561" t="str">
        <f t="shared" si="153"/>
        <v>.</v>
      </c>
      <c r="L561" t="str">
        <f t="shared" si="165"/>
        <v>.</v>
      </c>
      <c r="M561" s="3">
        <v>164</v>
      </c>
      <c r="N561" t="str">
        <f>IF(B561=B560, N560, IF(M561=".",".",IF(M561&lt;22.5,"N",IF(M561&lt;67.5,"NE",IF(M561&lt;112.5,"E",IF(M561&lt;157.5,"SE",IF(M561&lt;202.5,"S",IF(M561&lt;247.5,"SW",IF(M561&lt;292.5,"W",IF(M561&lt;337.5,"NW","N"))))))))))</f>
        <v>SE</v>
      </c>
      <c r="O561" t="str">
        <f t="shared" si="154"/>
        <v>.</v>
      </c>
      <c r="P561" t="str">
        <f t="shared" si="167"/>
        <v>.</v>
      </c>
      <c r="Q561" s="8">
        <f t="shared" si="155"/>
        <v>0</v>
      </c>
      <c r="R561" s="8">
        <f t="shared" si="156"/>
        <v>41.274882846958782</v>
      </c>
      <c r="S561" s="8">
        <v>1</v>
      </c>
      <c r="T561" s="8" t="s">
        <v>4</v>
      </c>
      <c r="U561" s="8" t="str">
        <f t="shared" si="166"/>
        <v>.</v>
      </c>
      <c r="V561" s="3" t="s">
        <v>6</v>
      </c>
      <c r="W561" s="3">
        <v>0.8</v>
      </c>
      <c r="X561" s="3" t="s">
        <v>4</v>
      </c>
      <c r="Y561" s="14">
        <v>2</v>
      </c>
      <c r="Z561" s="14">
        <v>1</v>
      </c>
      <c r="AA561" s="14">
        <v>0</v>
      </c>
      <c r="AB561" s="14">
        <f t="shared" si="168"/>
        <v>0</v>
      </c>
      <c r="AC561" s="3" t="s">
        <v>305</v>
      </c>
      <c r="AD561" s="9">
        <v>0</v>
      </c>
      <c r="AE561">
        <f t="shared" si="157"/>
        <v>0</v>
      </c>
      <c r="AF561">
        <f t="shared" si="158"/>
        <v>0</v>
      </c>
      <c r="AG561">
        <f t="shared" si="164"/>
        <v>1</v>
      </c>
      <c r="AH561">
        <f t="shared" si="159"/>
        <v>0</v>
      </c>
      <c r="AI561">
        <f t="shared" si="160"/>
        <v>27.83937293751692</v>
      </c>
      <c r="AJ561">
        <f t="shared" si="161"/>
        <v>-97.087431289770208</v>
      </c>
      <c r="AK561">
        <f t="shared" si="162"/>
        <v>0</v>
      </c>
      <c r="AL561" s="3">
        <v>101</v>
      </c>
      <c r="AM561" s="14">
        <f t="shared" si="163"/>
        <v>30.784800000000001</v>
      </c>
      <c r="AN561" s="3">
        <v>2.8623399732707004</v>
      </c>
    </row>
    <row r="562" spans="1:40" ht="13.5" thickBot="1" x14ac:dyDescent="0.25">
      <c r="A562" s="5">
        <v>42572</v>
      </c>
      <c r="B562" s="3">
        <v>55</v>
      </c>
      <c r="C562" s="7" t="s">
        <v>358</v>
      </c>
      <c r="D562" s="6">
        <v>0.79513888888888884</v>
      </c>
      <c r="E562" s="18">
        <v>19</v>
      </c>
      <c r="F562" s="13">
        <f t="shared" si="151"/>
        <v>582.99999999999989</v>
      </c>
      <c r="G562" s="3">
        <v>26.3</v>
      </c>
      <c r="H562" s="3" t="s">
        <v>365</v>
      </c>
      <c r="I562" s="3">
        <v>29.2</v>
      </c>
      <c r="J562">
        <f t="shared" si="152"/>
        <v>2.1076586477520984</v>
      </c>
      <c r="K562">
        <f t="shared" si="153"/>
        <v>239.24005482955454</v>
      </c>
      <c r="L562">
        <f>K562-MOD(M561+180,360)</f>
        <v>-104.75994517044546</v>
      </c>
      <c r="M562" s="3">
        <v>166</v>
      </c>
      <c r="N562" t="str">
        <f>IF(B562=B562, N561, IF(M562=".",".",IF(M562&lt;22.5,"N",IF(M562&lt;67.5,"NE",IF(M562&lt;112.5,"E",IF(M562&lt;157.5,"SE",IF(M562&lt;202.5,"S",IF(M562&lt;247.5,"SW",IF(M562&lt;292.5,"W",IF(M562&lt;337.5,"NW","N"))))))))))</f>
        <v>SE</v>
      </c>
      <c r="O562" t="str">
        <f t="shared" si="154"/>
        <v>SW</v>
      </c>
      <c r="P562">
        <f t="shared" si="167"/>
        <v>6</v>
      </c>
      <c r="Q562" s="8">
        <f t="shared" si="155"/>
        <v>3.6812226363738927</v>
      </c>
      <c r="R562" s="8">
        <f t="shared" si="156"/>
        <v>44.956105483332678</v>
      </c>
      <c r="S562" s="8">
        <v>1</v>
      </c>
      <c r="T562" s="8">
        <f>SQRT((AJ562-AJ552)^2+(AI562-AI552)^2)</f>
        <v>21.208228238831371</v>
      </c>
      <c r="U562" s="8">
        <f t="shared" si="166"/>
        <v>2.1197482871775186</v>
      </c>
      <c r="V562" s="3"/>
      <c r="W562" s="3">
        <v>0.7</v>
      </c>
      <c r="X562" s="3" t="s">
        <v>4</v>
      </c>
      <c r="Y562" s="14">
        <v>2</v>
      </c>
      <c r="Z562" s="14">
        <v>1</v>
      </c>
      <c r="AA562" s="14">
        <v>0</v>
      </c>
      <c r="AB562" s="14">
        <f t="shared" si="168"/>
        <v>0</v>
      </c>
      <c r="AC562" s="3" t="s">
        <v>305</v>
      </c>
      <c r="AD562" s="9">
        <v>0</v>
      </c>
      <c r="AE562">
        <f t="shared" si="157"/>
        <v>-1.882732790381425</v>
      </c>
      <c r="AF562">
        <f t="shared" si="158"/>
        <v>-1.882732790381425</v>
      </c>
      <c r="AG562">
        <f t="shared" si="164"/>
        <v>1</v>
      </c>
      <c r="AH562">
        <f t="shared" si="159"/>
        <v>3.6812226363738927</v>
      </c>
      <c r="AI562">
        <f t="shared" si="160"/>
        <v>24.676033351166108</v>
      </c>
      <c r="AJ562">
        <f t="shared" si="161"/>
        <v>-98.970164080151633</v>
      </c>
      <c r="AK562">
        <f t="shared" si="162"/>
        <v>-3.163339586350812</v>
      </c>
      <c r="AL562" s="3">
        <v>102</v>
      </c>
      <c r="AM562" s="14">
        <f t="shared" si="163"/>
        <v>31.089600000000001</v>
      </c>
      <c r="AN562" s="3">
        <v>2.8972465583105871</v>
      </c>
    </row>
    <row r="563" spans="1:40" ht="13.5" thickBot="1" x14ac:dyDescent="0.25">
      <c r="A563" s="5">
        <v>42572</v>
      </c>
      <c r="B563" s="3">
        <v>56</v>
      </c>
      <c r="C563" s="7" t="s">
        <v>359</v>
      </c>
      <c r="D563" s="6">
        <v>0.39097222222222222</v>
      </c>
      <c r="E563" s="13">
        <v>9</v>
      </c>
      <c r="F563" s="13">
        <f t="shared" si="151"/>
        <v>0</v>
      </c>
      <c r="G563" s="3" t="s">
        <v>4</v>
      </c>
      <c r="H563" s="3" t="s">
        <v>4</v>
      </c>
      <c r="I563" s="3">
        <v>23</v>
      </c>
      <c r="J563" t="str">
        <f t="shared" si="152"/>
        <v>.</v>
      </c>
      <c r="K563" t="str">
        <f t="shared" si="153"/>
        <v>.</v>
      </c>
      <c r="L563" t="str">
        <f t="shared" si="165"/>
        <v>.</v>
      </c>
      <c r="M563" s="3">
        <v>225</v>
      </c>
      <c r="N563" t="str">
        <f>IF(B563=B562, N562, IF(M563=".",".",IF(M563&lt;22.5,"N",IF(M563&lt;67.5,"NE",IF(M563&lt;112.5,"E",IF(M563&lt;157.5,"SE",IF(M563&lt;202.5,"S",IF(M563&lt;247.5,"SW",IF(M563&lt;292.5,"W",IF(M563&lt;337.5,"NW","N"))))))))))</f>
        <v>SW</v>
      </c>
      <c r="O563" t="str">
        <f t="shared" si="154"/>
        <v>.</v>
      </c>
      <c r="P563" t="str">
        <f t="shared" si="167"/>
        <v>.</v>
      </c>
      <c r="Q563" s="8">
        <f t="shared" si="155"/>
        <v>0</v>
      </c>
      <c r="R563" s="8">
        <f t="shared" si="156"/>
        <v>0</v>
      </c>
      <c r="S563" s="8">
        <v>0</v>
      </c>
      <c r="T563" s="8" t="s">
        <v>4</v>
      </c>
      <c r="U563" s="8" t="str">
        <f t="shared" si="166"/>
        <v>.</v>
      </c>
      <c r="V563" s="3" t="s">
        <v>8</v>
      </c>
      <c r="W563" s="3">
        <v>1.9</v>
      </c>
      <c r="X563" s="3" t="s">
        <v>4</v>
      </c>
      <c r="Y563" s="14">
        <v>2</v>
      </c>
      <c r="Z563" s="14">
        <v>1</v>
      </c>
      <c r="AA563" s="14">
        <v>0</v>
      </c>
      <c r="AB563" s="14">
        <f t="shared" si="168"/>
        <v>0</v>
      </c>
      <c r="AC563" s="3" t="s">
        <v>306</v>
      </c>
      <c r="AD563" s="9">
        <v>1</v>
      </c>
      <c r="AE563" t="str">
        <f t="shared" si="157"/>
        <v>.</v>
      </c>
      <c r="AF563" t="str">
        <f t="shared" si="158"/>
        <v>.</v>
      </c>
      <c r="AG563" t="str">
        <f t="shared" si="164"/>
        <v>.</v>
      </c>
      <c r="AH563" t="str">
        <f t="shared" si="159"/>
        <v>.</v>
      </c>
      <c r="AI563">
        <f t="shared" si="160"/>
        <v>-70.710678118654741</v>
      </c>
      <c r="AJ563">
        <f t="shared" si="161"/>
        <v>-70.710678118654769</v>
      </c>
      <c r="AK563" t="str">
        <f t="shared" si="162"/>
        <v>.</v>
      </c>
      <c r="AL563" s="3">
        <v>100</v>
      </c>
      <c r="AM563" s="14">
        <f t="shared" si="163"/>
        <v>30.48</v>
      </c>
      <c r="AN563" s="3">
        <v>3.9269908169872414</v>
      </c>
    </row>
    <row r="564" spans="1:40" ht="13.5" thickBot="1" x14ac:dyDescent="0.25">
      <c r="A564" s="5">
        <v>42572</v>
      </c>
      <c r="B564" s="3">
        <v>56</v>
      </c>
      <c r="C564" s="7" t="s">
        <v>359</v>
      </c>
      <c r="D564" s="6">
        <v>0.42777777777777781</v>
      </c>
      <c r="E564" s="13">
        <v>10</v>
      </c>
      <c r="F564" s="13">
        <f t="shared" si="151"/>
        <v>53.00000000000005</v>
      </c>
      <c r="G564" s="3" t="s">
        <v>4</v>
      </c>
      <c r="H564" s="3" t="s">
        <v>4</v>
      </c>
      <c r="I564" s="3">
        <v>24.9</v>
      </c>
      <c r="J564" t="str">
        <f t="shared" si="152"/>
        <v>.</v>
      </c>
      <c r="K564" t="str">
        <f t="shared" si="153"/>
        <v>.</v>
      </c>
      <c r="L564" t="str">
        <f t="shared" si="165"/>
        <v>.</v>
      </c>
      <c r="M564" s="3">
        <v>225</v>
      </c>
      <c r="N564" t="str">
        <f>IF(B564=B564, N563, IF(M564=".",".",IF(M564&lt;22.5,"N",IF(M564&lt;67.5,"NE",IF(M564&lt;112.5,"E",IF(M564&lt;157.5,"SE",IF(M564&lt;202.5,"S",IF(M564&lt;247.5,"SW",IF(M564&lt;292.5,"W",IF(M564&lt;337.5,"NW","N"))))))))))</f>
        <v>SW</v>
      </c>
      <c r="O564" t="str">
        <f t="shared" si="154"/>
        <v>.</v>
      </c>
      <c r="P564" t="str">
        <f t="shared" si="167"/>
        <v>.</v>
      </c>
      <c r="Q564" s="8">
        <f t="shared" si="155"/>
        <v>0</v>
      </c>
      <c r="R564" s="8">
        <f t="shared" si="156"/>
        <v>0</v>
      </c>
      <c r="S564" s="8">
        <v>0</v>
      </c>
      <c r="T564" s="8" t="s">
        <v>4</v>
      </c>
      <c r="U564" s="8" t="str">
        <f t="shared" si="166"/>
        <v>.</v>
      </c>
      <c r="V564" s="3" t="s">
        <v>8</v>
      </c>
      <c r="W564" s="3">
        <v>0</v>
      </c>
      <c r="X564" s="3" t="s">
        <v>19</v>
      </c>
      <c r="Y564" s="14">
        <v>2</v>
      </c>
      <c r="Z564" s="14">
        <v>1</v>
      </c>
      <c r="AA564" s="14">
        <v>0</v>
      </c>
      <c r="AB564" s="14">
        <f t="shared" si="168"/>
        <v>0</v>
      </c>
      <c r="AC564" s="3" t="s">
        <v>306</v>
      </c>
      <c r="AD564" s="9">
        <v>1</v>
      </c>
      <c r="AE564">
        <f t="shared" si="157"/>
        <v>0</v>
      </c>
      <c r="AF564">
        <f t="shared" si="158"/>
        <v>0</v>
      </c>
      <c r="AG564">
        <f t="shared" si="164"/>
        <v>1</v>
      </c>
      <c r="AH564">
        <f t="shared" si="159"/>
        <v>0</v>
      </c>
      <c r="AI564">
        <f t="shared" si="160"/>
        <v>-70.710678118654741</v>
      </c>
      <c r="AJ564">
        <f t="shared" si="161"/>
        <v>-70.710678118654769</v>
      </c>
      <c r="AK564">
        <f t="shared" si="162"/>
        <v>0</v>
      </c>
      <c r="AL564" s="3">
        <v>100</v>
      </c>
      <c r="AM564" s="14">
        <f t="shared" si="163"/>
        <v>30.48</v>
      </c>
      <c r="AN564" s="3">
        <v>3.9269908169872414</v>
      </c>
    </row>
    <row r="565" spans="1:40" ht="13.5" thickBot="1" x14ac:dyDescent="0.25">
      <c r="A565" s="5">
        <v>42572</v>
      </c>
      <c r="B565" s="3">
        <v>56</v>
      </c>
      <c r="C565" s="7" t="s">
        <v>359</v>
      </c>
      <c r="D565" s="6">
        <v>0.46666666666666662</v>
      </c>
      <c r="E565" s="13">
        <v>11</v>
      </c>
      <c r="F565" s="13">
        <f t="shared" si="151"/>
        <v>108.99999999999993</v>
      </c>
      <c r="G565" s="3" t="s">
        <v>4</v>
      </c>
      <c r="H565" s="3" t="s">
        <v>4</v>
      </c>
      <c r="I565" s="3">
        <v>23.7</v>
      </c>
      <c r="J565" t="str">
        <f t="shared" si="152"/>
        <v>.</v>
      </c>
      <c r="K565" t="str">
        <f t="shared" si="153"/>
        <v>.</v>
      </c>
      <c r="L565" t="str">
        <f t="shared" si="165"/>
        <v>.</v>
      </c>
      <c r="M565" s="3">
        <v>225</v>
      </c>
      <c r="N565" t="str">
        <f>IF(B565=B564, N564, IF(M565=".",".",IF(M565&lt;22.5,"N",IF(M565&lt;67.5,"NE",IF(M565&lt;112.5,"E",IF(M565&lt;157.5,"SE",IF(M565&lt;202.5,"S",IF(M565&lt;247.5,"SW",IF(M565&lt;292.5,"W",IF(M565&lt;337.5,"NW","N"))))))))))</f>
        <v>SW</v>
      </c>
      <c r="O565" t="str">
        <f t="shared" si="154"/>
        <v>.</v>
      </c>
      <c r="P565" t="str">
        <f t="shared" si="167"/>
        <v>.</v>
      </c>
      <c r="Q565" s="8">
        <f t="shared" si="155"/>
        <v>0</v>
      </c>
      <c r="R565" s="8">
        <f t="shared" si="156"/>
        <v>0</v>
      </c>
      <c r="S565" s="8">
        <v>0</v>
      </c>
      <c r="T565" s="8" t="s">
        <v>4</v>
      </c>
      <c r="U565" s="8" t="str">
        <f t="shared" si="166"/>
        <v>.</v>
      </c>
      <c r="V565" s="3" t="s">
        <v>8</v>
      </c>
      <c r="W565" s="3">
        <v>5.7</v>
      </c>
      <c r="X565" s="3" t="s">
        <v>6</v>
      </c>
      <c r="Y565" s="14">
        <v>2</v>
      </c>
      <c r="Z565" s="14">
        <v>1</v>
      </c>
      <c r="AA565" s="14">
        <v>0</v>
      </c>
      <c r="AB565" s="14">
        <f t="shared" si="168"/>
        <v>0</v>
      </c>
      <c r="AC565" s="3" t="s">
        <v>306</v>
      </c>
      <c r="AD565" s="9">
        <v>1</v>
      </c>
      <c r="AE565">
        <f t="shared" si="157"/>
        <v>0</v>
      </c>
      <c r="AF565">
        <f t="shared" si="158"/>
        <v>0</v>
      </c>
      <c r="AG565">
        <f t="shared" si="164"/>
        <v>1</v>
      </c>
      <c r="AH565">
        <f t="shared" si="159"/>
        <v>0</v>
      </c>
      <c r="AI565">
        <f t="shared" si="160"/>
        <v>-70.710678118654741</v>
      </c>
      <c r="AJ565">
        <f t="shared" si="161"/>
        <v>-70.710678118654769</v>
      </c>
      <c r="AK565">
        <f t="shared" si="162"/>
        <v>0</v>
      </c>
      <c r="AL565" s="3">
        <v>100</v>
      </c>
      <c r="AM565" s="14">
        <f t="shared" si="163"/>
        <v>30.48</v>
      </c>
      <c r="AN565" s="3">
        <v>3.9269908169872414</v>
      </c>
    </row>
    <row r="566" spans="1:40" ht="13.5" thickBot="1" x14ac:dyDescent="0.25">
      <c r="A566" s="5">
        <v>42572</v>
      </c>
      <c r="B566" s="3">
        <v>56</v>
      </c>
      <c r="C566" s="7" t="s">
        <v>359</v>
      </c>
      <c r="D566" s="6">
        <v>0.51527777777777783</v>
      </c>
      <c r="E566" s="13">
        <v>12</v>
      </c>
      <c r="F566" s="13">
        <f t="shared" si="151"/>
        <v>179.00000000000009</v>
      </c>
      <c r="G566" s="3" t="s">
        <v>4</v>
      </c>
      <c r="H566" s="3" t="s">
        <v>4</v>
      </c>
      <c r="I566" s="3">
        <v>28.1</v>
      </c>
      <c r="J566" t="str">
        <f t="shared" si="152"/>
        <v>.</v>
      </c>
      <c r="K566" t="str">
        <f t="shared" si="153"/>
        <v>.</v>
      </c>
      <c r="L566" t="str">
        <f t="shared" si="165"/>
        <v>.</v>
      </c>
      <c r="M566" s="3">
        <v>225</v>
      </c>
      <c r="N566" t="str">
        <f>IF(B566=B566, N565, IF(M566=".",".",IF(M566&lt;22.5,"N",IF(M566&lt;67.5,"NE",IF(M566&lt;112.5,"E",IF(M566&lt;157.5,"SE",IF(M566&lt;202.5,"S",IF(M566&lt;247.5,"SW",IF(M566&lt;292.5,"W",IF(M566&lt;337.5,"NW","N"))))))))))</f>
        <v>SW</v>
      </c>
      <c r="O566" t="str">
        <f t="shared" si="154"/>
        <v>.</v>
      </c>
      <c r="P566" t="str">
        <f t="shared" si="167"/>
        <v>.</v>
      </c>
      <c r="Q566" s="8">
        <f t="shared" si="155"/>
        <v>0</v>
      </c>
      <c r="R566" s="8">
        <f t="shared" si="156"/>
        <v>0</v>
      </c>
      <c r="S566" s="8">
        <v>0</v>
      </c>
      <c r="T566" s="8" t="s">
        <v>4</v>
      </c>
      <c r="U566" s="8" t="str">
        <f t="shared" si="166"/>
        <v>.</v>
      </c>
      <c r="V566" s="3" t="s">
        <v>8</v>
      </c>
      <c r="W566" s="3">
        <v>3.3</v>
      </c>
      <c r="X566" s="3" t="s">
        <v>30</v>
      </c>
      <c r="Y566" s="14">
        <v>2</v>
      </c>
      <c r="Z566" s="14">
        <v>1</v>
      </c>
      <c r="AA566" s="14">
        <v>0</v>
      </c>
      <c r="AB566" s="14">
        <f t="shared" si="168"/>
        <v>0</v>
      </c>
      <c r="AC566" s="3" t="s">
        <v>306</v>
      </c>
      <c r="AD566" s="9">
        <v>1</v>
      </c>
      <c r="AE566">
        <f t="shared" si="157"/>
        <v>0</v>
      </c>
      <c r="AF566">
        <f t="shared" si="158"/>
        <v>0</v>
      </c>
      <c r="AG566">
        <f t="shared" si="164"/>
        <v>1</v>
      </c>
      <c r="AH566">
        <f t="shared" si="159"/>
        <v>0</v>
      </c>
      <c r="AI566">
        <f t="shared" si="160"/>
        <v>-70.710678118654741</v>
      </c>
      <c r="AJ566">
        <f t="shared" si="161"/>
        <v>-70.710678118654769</v>
      </c>
      <c r="AK566">
        <f t="shared" si="162"/>
        <v>0</v>
      </c>
      <c r="AL566" s="3">
        <v>100</v>
      </c>
      <c r="AM566" s="14">
        <f t="shared" si="163"/>
        <v>30.48</v>
      </c>
      <c r="AN566" s="3">
        <v>3.9269908169872414</v>
      </c>
    </row>
    <row r="567" spans="1:40" ht="13.5" thickBot="1" x14ac:dyDescent="0.25">
      <c r="A567" s="5">
        <v>42572</v>
      </c>
      <c r="B567" s="3">
        <v>56</v>
      </c>
      <c r="C567" s="7" t="s">
        <v>359</v>
      </c>
      <c r="D567" s="6">
        <v>0.55138888888888882</v>
      </c>
      <c r="E567" s="13">
        <v>13</v>
      </c>
      <c r="F567" s="13">
        <f t="shared" si="151"/>
        <v>230.99999999999989</v>
      </c>
      <c r="G567" s="3" t="s">
        <v>4</v>
      </c>
      <c r="H567" s="3" t="s">
        <v>4</v>
      </c>
      <c r="I567" s="3">
        <v>31.2</v>
      </c>
      <c r="J567" t="str">
        <f t="shared" si="152"/>
        <v>.</v>
      </c>
      <c r="K567" t="str">
        <f t="shared" si="153"/>
        <v>.</v>
      </c>
      <c r="L567" t="str">
        <f t="shared" si="165"/>
        <v>.</v>
      </c>
      <c r="M567" s="3">
        <v>225</v>
      </c>
      <c r="N567" t="str">
        <f>IF(B567=B566, N566, IF(M567=".",".",IF(M567&lt;22.5,"N",IF(M567&lt;67.5,"NE",IF(M567&lt;112.5,"E",IF(M567&lt;157.5,"SE",IF(M567&lt;202.5,"S",IF(M567&lt;247.5,"SW",IF(M567&lt;292.5,"W",IF(M567&lt;337.5,"NW","N"))))))))))</f>
        <v>SW</v>
      </c>
      <c r="O567" t="str">
        <f t="shared" si="154"/>
        <v>.</v>
      </c>
      <c r="P567" t="str">
        <f t="shared" si="167"/>
        <v>.</v>
      </c>
      <c r="Q567" s="8">
        <f t="shared" si="155"/>
        <v>0</v>
      </c>
      <c r="R567" s="8">
        <f t="shared" si="156"/>
        <v>0</v>
      </c>
      <c r="S567" s="8">
        <v>0</v>
      </c>
      <c r="T567" s="8" t="s">
        <v>4</v>
      </c>
      <c r="U567" s="8" t="str">
        <f t="shared" si="166"/>
        <v>.</v>
      </c>
      <c r="V567" s="3" t="s">
        <v>8</v>
      </c>
      <c r="W567" s="3">
        <v>3.1</v>
      </c>
      <c r="X567" s="3" t="s">
        <v>6</v>
      </c>
      <c r="Y567" s="14">
        <v>2</v>
      </c>
      <c r="Z567" s="14">
        <v>1</v>
      </c>
      <c r="AA567" s="14">
        <v>0</v>
      </c>
      <c r="AB567" s="14">
        <f t="shared" si="168"/>
        <v>0</v>
      </c>
      <c r="AC567" s="3" t="s">
        <v>306</v>
      </c>
      <c r="AD567" s="9">
        <v>1</v>
      </c>
      <c r="AE567">
        <f t="shared" si="157"/>
        <v>0</v>
      </c>
      <c r="AF567">
        <f t="shared" si="158"/>
        <v>0</v>
      </c>
      <c r="AG567">
        <f t="shared" si="164"/>
        <v>1</v>
      </c>
      <c r="AH567">
        <f t="shared" si="159"/>
        <v>0</v>
      </c>
      <c r="AI567">
        <f t="shared" si="160"/>
        <v>-70.710678118654741</v>
      </c>
      <c r="AJ567">
        <f t="shared" si="161"/>
        <v>-70.710678118654769</v>
      </c>
      <c r="AK567">
        <f t="shared" si="162"/>
        <v>0</v>
      </c>
      <c r="AL567" s="3">
        <v>100</v>
      </c>
      <c r="AM567" s="14">
        <f t="shared" si="163"/>
        <v>30.48</v>
      </c>
      <c r="AN567" s="3">
        <v>3.9269908169872414</v>
      </c>
    </row>
    <row r="568" spans="1:40" ht="13.5" thickBot="1" x14ac:dyDescent="0.25">
      <c r="A568" s="5">
        <v>42572</v>
      </c>
      <c r="B568" s="3">
        <v>56</v>
      </c>
      <c r="C568" s="7" t="s">
        <v>359</v>
      </c>
      <c r="D568" s="6">
        <v>0.59027777777777779</v>
      </c>
      <c r="E568" s="13">
        <v>14</v>
      </c>
      <c r="F568" s="13">
        <f t="shared" si="151"/>
        <v>287</v>
      </c>
      <c r="G568" s="3" t="s">
        <v>4</v>
      </c>
      <c r="H568" s="3" t="s">
        <v>4</v>
      </c>
      <c r="I568" s="3">
        <v>29.2</v>
      </c>
      <c r="J568" t="str">
        <f t="shared" si="152"/>
        <v>.</v>
      </c>
      <c r="K568" t="str">
        <f t="shared" si="153"/>
        <v>.</v>
      </c>
      <c r="L568" t="str">
        <f t="shared" si="165"/>
        <v>.</v>
      </c>
      <c r="M568" s="3">
        <v>225</v>
      </c>
      <c r="N568" t="str">
        <f>IF(B568=B568, N567, IF(M568=".",".",IF(M568&lt;22.5,"N",IF(M568&lt;67.5,"NE",IF(M568&lt;112.5,"E",IF(M568&lt;157.5,"SE",IF(M568&lt;202.5,"S",IF(M568&lt;247.5,"SW",IF(M568&lt;292.5,"W",IF(M568&lt;337.5,"NW","N"))))))))))</f>
        <v>SW</v>
      </c>
      <c r="O568" t="str">
        <f t="shared" si="154"/>
        <v>.</v>
      </c>
      <c r="P568" t="str">
        <f t="shared" si="167"/>
        <v>.</v>
      </c>
      <c r="Q568" s="8">
        <f t="shared" si="155"/>
        <v>0</v>
      </c>
      <c r="R568" s="8">
        <f t="shared" si="156"/>
        <v>0</v>
      </c>
      <c r="S568" s="8">
        <v>0</v>
      </c>
      <c r="T568" s="8" t="s">
        <v>4</v>
      </c>
      <c r="U568" s="8" t="str">
        <f t="shared" si="166"/>
        <v>.</v>
      </c>
      <c r="V568" s="3" t="s">
        <v>8</v>
      </c>
      <c r="W568" s="3">
        <v>2</v>
      </c>
      <c r="X568" s="3" t="s">
        <v>6</v>
      </c>
      <c r="Y568" s="14">
        <v>2</v>
      </c>
      <c r="Z568" s="14">
        <v>1</v>
      </c>
      <c r="AA568" s="14">
        <v>0</v>
      </c>
      <c r="AB568" s="14">
        <f t="shared" si="168"/>
        <v>0</v>
      </c>
      <c r="AC568" s="3" t="s">
        <v>306</v>
      </c>
      <c r="AD568" s="9">
        <v>1</v>
      </c>
      <c r="AE568">
        <f t="shared" si="157"/>
        <v>0</v>
      </c>
      <c r="AF568">
        <f t="shared" si="158"/>
        <v>0</v>
      </c>
      <c r="AG568">
        <f t="shared" si="164"/>
        <v>1</v>
      </c>
      <c r="AH568">
        <f t="shared" si="159"/>
        <v>0</v>
      </c>
      <c r="AI568">
        <f t="shared" si="160"/>
        <v>-70.710678118654741</v>
      </c>
      <c r="AJ568">
        <f t="shared" si="161"/>
        <v>-70.710678118654769</v>
      </c>
      <c r="AK568">
        <f t="shared" si="162"/>
        <v>0</v>
      </c>
      <c r="AL568" s="3">
        <v>100</v>
      </c>
      <c r="AM568" s="14">
        <f t="shared" si="163"/>
        <v>30.48</v>
      </c>
      <c r="AN568" s="3">
        <v>3.9269908169872414</v>
      </c>
    </row>
    <row r="569" spans="1:40" ht="13.5" thickBot="1" x14ac:dyDescent="0.25">
      <c r="A569" s="5">
        <v>42572</v>
      </c>
      <c r="B569" s="3">
        <v>56</v>
      </c>
      <c r="C569" s="7" t="s">
        <v>359</v>
      </c>
      <c r="D569" s="6">
        <v>0.63194444444444442</v>
      </c>
      <c r="E569" s="13">
        <v>15</v>
      </c>
      <c r="F569" s="13">
        <f t="shared" si="151"/>
        <v>346.99999999999994</v>
      </c>
      <c r="G569" s="3" t="s">
        <v>4</v>
      </c>
      <c r="H569" s="3" t="s">
        <v>4</v>
      </c>
      <c r="I569" s="3">
        <v>27.3</v>
      </c>
      <c r="J569" t="str">
        <f t="shared" si="152"/>
        <v>.</v>
      </c>
      <c r="K569" t="str">
        <f t="shared" si="153"/>
        <v>.</v>
      </c>
      <c r="L569" t="str">
        <f t="shared" si="165"/>
        <v>.</v>
      </c>
      <c r="M569" s="3">
        <v>225</v>
      </c>
      <c r="N569" t="str">
        <f>IF(B569=B568, N568, IF(M569=".",".",IF(M569&lt;22.5,"N",IF(M569&lt;67.5,"NE",IF(M569&lt;112.5,"E",IF(M569&lt;157.5,"SE",IF(M569&lt;202.5,"S",IF(M569&lt;247.5,"SW",IF(M569&lt;292.5,"W",IF(M569&lt;337.5,"NW","N"))))))))))</f>
        <v>SW</v>
      </c>
      <c r="O569" t="str">
        <f t="shared" si="154"/>
        <v>.</v>
      </c>
      <c r="P569" t="str">
        <f t="shared" si="167"/>
        <v>.</v>
      </c>
      <c r="Q569" s="8">
        <f t="shared" si="155"/>
        <v>0</v>
      </c>
      <c r="R569" s="8">
        <f t="shared" si="156"/>
        <v>0</v>
      </c>
      <c r="S569" s="8">
        <v>0</v>
      </c>
      <c r="T569" s="8" t="s">
        <v>4</v>
      </c>
      <c r="U569" s="8" t="str">
        <f t="shared" si="166"/>
        <v>.</v>
      </c>
      <c r="V569" s="3" t="s">
        <v>8</v>
      </c>
      <c r="W569" s="3">
        <v>1.5</v>
      </c>
      <c r="X569" s="3" t="s">
        <v>176</v>
      </c>
      <c r="Y569" s="14">
        <v>2</v>
      </c>
      <c r="Z569" s="14">
        <v>1</v>
      </c>
      <c r="AA569" s="14">
        <v>0</v>
      </c>
      <c r="AB569" s="14">
        <f t="shared" si="168"/>
        <v>0</v>
      </c>
      <c r="AC569" s="3" t="s">
        <v>306</v>
      </c>
      <c r="AD569" s="9">
        <v>1</v>
      </c>
      <c r="AE569">
        <f t="shared" si="157"/>
        <v>0</v>
      </c>
      <c r="AF569">
        <f t="shared" si="158"/>
        <v>0</v>
      </c>
      <c r="AG569">
        <f t="shared" si="164"/>
        <v>1</v>
      </c>
      <c r="AH569">
        <f t="shared" si="159"/>
        <v>0</v>
      </c>
      <c r="AI569">
        <f t="shared" si="160"/>
        <v>-70.710678118654741</v>
      </c>
      <c r="AJ569">
        <f t="shared" si="161"/>
        <v>-70.710678118654769</v>
      </c>
      <c r="AK569">
        <f t="shared" si="162"/>
        <v>0</v>
      </c>
      <c r="AL569" s="3">
        <v>100</v>
      </c>
      <c r="AM569" s="14">
        <f t="shared" si="163"/>
        <v>30.48</v>
      </c>
      <c r="AN569" s="3">
        <v>3.9269908169872414</v>
      </c>
    </row>
    <row r="570" spans="1:40" ht="13.5" thickBot="1" x14ac:dyDescent="0.25">
      <c r="A570" s="5">
        <v>42572</v>
      </c>
      <c r="B570" s="3">
        <v>56</v>
      </c>
      <c r="C570" s="7" t="s">
        <v>359</v>
      </c>
      <c r="D570" s="6">
        <v>0.67222222222222217</v>
      </c>
      <c r="E570" s="13">
        <v>16</v>
      </c>
      <c r="F570" s="13">
        <f t="shared" si="151"/>
        <v>404.99999999999989</v>
      </c>
      <c r="G570" s="3" t="s">
        <v>4</v>
      </c>
      <c r="H570" s="3" t="s">
        <v>4</v>
      </c>
      <c r="I570" s="3">
        <v>26</v>
      </c>
      <c r="J570" t="str">
        <f t="shared" si="152"/>
        <v>.</v>
      </c>
      <c r="K570" t="str">
        <f t="shared" si="153"/>
        <v>.</v>
      </c>
      <c r="L570" t="str">
        <f t="shared" si="165"/>
        <v>.</v>
      </c>
      <c r="M570" s="3">
        <v>225</v>
      </c>
      <c r="N570" t="str">
        <f>IF(B570=B570, N569, IF(M570=".",".",IF(M570&lt;22.5,"N",IF(M570&lt;67.5,"NE",IF(M570&lt;112.5,"E",IF(M570&lt;157.5,"SE",IF(M570&lt;202.5,"S",IF(M570&lt;247.5,"SW",IF(M570&lt;292.5,"W",IF(M570&lt;337.5,"NW","N"))))))))))</f>
        <v>SW</v>
      </c>
      <c r="O570" t="str">
        <f t="shared" si="154"/>
        <v>.</v>
      </c>
      <c r="P570" t="str">
        <f t="shared" si="167"/>
        <v>.</v>
      </c>
      <c r="Q570" s="8">
        <f t="shared" si="155"/>
        <v>0</v>
      </c>
      <c r="R570" s="8">
        <f t="shared" si="156"/>
        <v>0</v>
      </c>
      <c r="S570" s="8">
        <v>0</v>
      </c>
      <c r="T570" s="8" t="s">
        <v>4</v>
      </c>
      <c r="U570" s="8" t="str">
        <f t="shared" si="166"/>
        <v>.</v>
      </c>
      <c r="V570" s="3" t="s">
        <v>8</v>
      </c>
      <c r="W570" s="3">
        <v>3</v>
      </c>
      <c r="X570" s="3" t="s">
        <v>177</v>
      </c>
      <c r="Y570" s="14">
        <v>2</v>
      </c>
      <c r="Z570" s="14">
        <v>1</v>
      </c>
      <c r="AA570" s="14">
        <v>0</v>
      </c>
      <c r="AB570" s="14">
        <f t="shared" si="168"/>
        <v>0</v>
      </c>
      <c r="AC570" s="3" t="s">
        <v>306</v>
      </c>
      <c r="AD570" s="9">
        <v>1</v>
      </c>
      <c r="AE570">
        <f t="shared" si="157"/>
        <v>0</v>
      </c>
      <c r="AF570">
        <f t="shared" si="158"/>
        <v>0</v>
      </c>
      <c r="AG570">
        <f t="shared" si="164"/>
        <v>1</v>
      </c>
      <c r="AH570">
        <f t="shared" si="159"/>
        <v>0</v>
      </c>
      <c r="AI570">
        <f t="shared" si="160"/>
        <v>-70.710678118654741</v>
      </c>
      <c r="AJ570">
        <f t="shared" si="161"/>
        <v>-70.710678118654769</v>
      </c>
      <c r="AK570">
        <f t="shared" si="162"/>
        <v>0</v>
      </c>
      <c r="AL570" s="3">
        <v>100</v>
      </c>
      <c r="AM570" s="14">
        <f t="shared" si="163"/>
        <v>30.48</v>
      </c>
      <c r="AN570" s="3">
        <v>3.9269908169872414</v>
      </c>
    </row>
    <row r="571" spans="1:40" ht="13.5" thickBot="1" x14ac:dyDescent="0.25">
      <c r="A571" s="5">
        <v>42572</v>
      </c>
      <c r="B571" s="3">
        <v>56</v>
      </c>
      <c r="C571" s="7" t="s">
        <v>359</v>
      </c>
      <c r="D571" s="6">
        <v>0.71319444444444446</v>
      </c>
      <c r="E571" s="13">
        <v>17</v>
      </c>
      <c r="F571" s="13">
        <f t="shared" si="151"/>
        <v>464</v>
      </c>
      <c r="G571" s="3" t="s">
        <v>4</v>
      </c>
      <c r="H571" s="3" t="s">
        <v>4</v>
      </c>
      <c r="I571" s="3">
        <v>23.8</v>
      </c>
      <c r="J571" t="str">
        <f t="shared" si="152"/>
        <v>.</v>
      </c>
      <c r="K571" t="str">
        <f t="shared" si="153"/>
        <v>.</v>
      </c>
      <c r="L571" t="str">
        <f t="shared" si="165"/>
        <v>.</v>
      </c>
      <c r="M571" s="3">
        <v>225</v>
      </c>
      <c r="N571" t="str">
        <f>IF(B571=B570, N570, IF(M571=".",".",IF(M571&lt;22.5,"N",IF(M571&lt;67.5,"NE",IF(M571&lt;112.5,"E",IF(M571&lt;157.5,"SE",IF(M571&lt;202.5,"S",IF(M571&lt;247.5,"SW",IF(M571&lt;292.5,"W",IF(M571&lt;337.5,"NW","N"))))))))))</f>
        <v>SW</v>
      </c>
      <c r="O571" t="str">
        <f t="shared" si="154"/>
        <v>.</v>
      </c>
      <c r="P571" t="str">
        <f t="shared" si="167"/>
        <v>.</v>
      </c>
      <c r="Q571" s="8">
        <f t="shared" si="155"/>
        <v>0</v>
      </c>
      <c r="R571" s="8">
        <f t="shared" si="156"/>
        <v>0</v>
      </c>
      <c r="S571" s="8">
        <v>0</v>
      </c>
      <c r="T571" s="8" t="s">
        <v>4</v>
      </c>
      <c r="U571" s="8" t="str">
        <f t="shared" si="166"/>
        <v>.</v>
      </c>
      <c r="V571" s="3" t="s">
        <v>8</v>
      </c>
      <c r="W571" s="3">
        <v>0.2</v>
      </c>
      <c r="X571" s="3" t="s">
        <v>6</v>
      </c>
      <c r="Y571" s="14">
        <v>2</v>
      </c>
      <c r="Z571" s="14">
        <v>1</v>
      </c>
      <c r="AA571" s="14">
        <v>0</v>
      </c>
      <c r="AB571" s="14">
        <f t="shared" si="168"/>
        <v>0</v>
      </c>
      <c r="AC571" s="3" t="s">
        <v>306</v>
      </c>
      <c r="AD571" s="9">
        <v>1</v>
      </c>
      <c r="AE571">
        <f t="shared" si="157"/>
        <v>0</v>
      </c>
      <c r="AF571">
        <f t="shared" si="158"/>
        <v>0</v>
      </c>
      <c r="AG571">
        <f t="shared" si="164"/>
        <v>1</v>
      </c>
      <c r="AH571">
        <f t="shared" si="159"/>
        <v>0</v>
      </c>
      <c r="AI571">
        <f t="shared" si="160"/>
        <v>-70.710678118654741</v>
      </c>
      <c r="AJ571">
        <f t="shared" si="161"/>
        <v>-70.710678118654769</v>
      </c>
      <c r="AK571">
        <f t="shared" si="162"/>
        <v>0</v>
      </c>
      <c r="AL571" s="3">
        <v>100</v>
      </c>
      <c r="AM571" s="14">
        <f t="shared" si="163"/>
        <v>30.48</v>
      </c>
      <c r="AN571" s="3">
        <v>3.9269908169872414</v>
      </c>
    </row>
    <row r="572" spans="1:40" ht="13.5" thickBot="1" x14ac:dyDescent="0.25">
      <c r="A572" s="5">
        <v>42572</v>
      </c>
      <c r="B572" s="3">
        <v>56</v>
      </c>
      <c r="C572" s="7" t="s">
        <v>359</v>
      </c>
      <c r="D572" s="6">
        <v>0.75208333333333333</v>
      </c>
      <c r="E572" s="13">
        <v>18</v>
      </c>
      <c r="F572" s="13">
        <f t="shared" si="151"/>
        <v>520</v>
      </c>
      <c r="G572" s="3" t="s">
        <v>4</v>
      </c>
      <c r="H572" s="3" t="s">
        <v>4</v>
      </c>
      <c r="I572" s="3">
        <v>25</v>
      </c>
      <c r="J572" t="str">
        <f t="shared" si="152"/>
        <v>.</v>
      </c>
      <c r="K572" t="str">
        <f t="shared" si="153"/>
        <v>.</v>
      </c>
      <c r="L572" t="str">
        <f t="shared" si="165"/>
        <v>.</v>
      </c>
      <c r="M572" s="3">
        <v>225</v>
      </c>
      <c r="N572" t="str">
        <f>IF(B572=B571, N571, IF(M572=".",".",IF(M572&lt;22.5,"N",IF(M572&lt;67.5,"NE",IF(M572&lt;112.5,"E",IF(M572&lt;157.5,"SE",IF(M572&lt;202.5,"S",IF(M572&lt;247.5,"SW",IF(M572&lt;292.5,"W",IF(M572&lt;337.5,"NW","N"))))))))))</f>
        <v>SW</v>
      </c>
      <c r="O572" t="str">
        <f t="shared" si="154"/>
        <v>.</v>
      </c>
      <c r="P572" t="str">
        <f t="shared" si="167"/>
        <v>.</v>
      </c>
      <c r="Q572" s="8">
        <f t="shared" si="155"/>
        <v>0</v>
      </c>
      <c r="R572" s="8">
        <f t="shared" si="156"/>
        <v>0</v>
      </c>
      <c r="S572" s="8">
        <v>0</v>
      </c>
      <c r="T572" s="8" t="s">
        <v>4</v>
      </c>
      <c r="U572" s="8" t="str">
        <f t="shared" si="166"/>
        <v>.</v>
      </c>
      <c r="V572" s="3" t="s">
        <v>6</v>
      </c>
      <c r="W572" s="3">
        <v>0.5</v>
      </c>
      <c r="X572" s="3" t="s">
        <v>4</v>
      </c>
      <c r="Y572" s="14">
        <v>2</v>
      </c>
      <c r="Z572" s="14">
        <v>1</v>
      </c>
      <c r="AA572" s="14">
        <v>0</v>
      </c>
      <c r="AB572" s="14">
        <f t="shared" si="168"/>
        <v>0</v>
      </c>
      <c r="AC572" s="3" t="s">
        <v>306</v>
      </c>
      <c r="AD572" s="9">
        <v>1</v>
      </c>
      <c r="AE572">
        <f t="shared" si="157"/>
        <v>0</v>
      </c>
      <c r="AF572">
        <f t="shared" si="158"/>
        <v>0</v>
      </c>
      <c r="AG572">
        <f t="shared" si="164"/>
        <v>1</v>
      </c>
      <c r="AH572">
        <f t="shared" si="159"/>
        <v>0</v>
      </c>
      <c r="AI572">
        <f t="shared" si="160"/>
        <v>-70.710678118654741</v>
      </c>
      <c r="AJ572">
        <f t="shared" si="161"/>
        <v>-70.710678118654769</v>
      </c>
      <c r="AK572">
        <f t="shared" si="162"/>
        <v>0</v>
      </c>
      <c r="AL572" s="3">
        <v>100</v>
      </c>
      <c r="AM572" s="14">
        <f t="shared" si="163"/>
        <v>30.48</v>
      </c>
      <c r="AN572" s="3">
        <v>3.9269908169872414</v>
      </c>
    </row>
    <row r="573" spans="1:40" ht="13.5" thickBot="1" x14ac:dyDescent="0.25">
      <c r="A573" s="5">
        <v>42572</v>
      </c>
      <c r="B573" s="3">
        <v>56</v>
      </c>
      <c r="C573" s="7" t="s">
        <v>359</v>
      </c>
      <c r="D573" s="6">
        <v>0.79652777777777783</v>
      </c>
      <c r="E573" s="18">
        <v>19</v>
      </c>
      <c r="F573" s="13">
        <f t="shared" si="151"/>
        <v>584.00000000000011</v>
      </c>
      <c r="G573" s="3" t="s">
        <v>4</v>
      </c>
      <c r="H573" s="3" t="s">
        <v>4</v>
      </c>
      <c r="I573" s="3">
        <v>29.4</v>
      </c>
      <c r="J573" t="str">
        <f t="shared" si="152"/>
        <v>.</v>
      </c>
      <c r="K573" t="str">
        <f t="shared" si="153"/>
        <v>.</v>
      </c>
      <c r="L573" t="str">
        <f t="shared" si="165"/>
        <v>.</v>
      </c>
      <c r="M573" s="3">
        <v>225</v>
      </c>
      <c r="N573" t="str">
        <f>IF(B573=B573, N572, IF(M573=".",".",IF(M573&lt;22.5,"N",IF(M573&lt;67.5,"NE",IF(M573&lt;112.5,"E",IF(M573&lt;157.5,"SE",IF(M573&lt;202.5,"S",IF(M573&lt;247.5,"SW",IF(M573&lt;292.5,"W",IF(M573&lt;337.5,"NW","N"))))))))))</f>
        <v>SW</v>
      </c>
      <c r="O573" t="str">
        <f t="shared" si="154"/>
        <v>.</v>
      </c>
      <c r="P573" t="str">
        <f t="shared" si="167"/>
        <v>.</v>
      </c>
      <c r="Q573" s="8">
        <f t="shared" si="155"/>
        <v>0</v>
      </c>
      <c r="R573" s="8">
        <f t="shared" si="156"/>
        <v>0</v>
      </c>
      <c r="S573" s="8">
        <v>0</v>
      </c>
      <c r="T573" s="8">
        <f>SQRT((AJ573-AJ563)^2+(AI573-AI563)^2)</f>
        <v>0</v>
      </c>
      <c r="U573" s="8">
        <f t="shared" si="166"/>
        <v>0</v>
      </c>
      <c r="V573" s="3" t="s">
        <v>8</v>
      </c>
      <c r="W573" s="3">
        <v>1.8</v>
      </c>
      <c r="X573" s="3" t="s">
        <v>68</v>
      </c>
      <c r="Y573" s="14">
        <v>2</v>
      </c>
      <c r="Z573" s="14">
        <v>1</v>
      </c>
      <c r="AA573" s="14">
        <v>0</v>
      </c>
      <c r="AB573" s="14">
        <f t="shared" si="168"/>
        <v>0</v>
      </c>
      <c r="AC573" s="3" t="s">
        <v>306</v>
      </c>
      <c r="AD573" s="9">
        <v>1</v>
      </c>
      <c r="AE573">
        <f t="shared" si="157"/>
        <v>0</v>
      </c>
      <c r="AF573">
        <f t="shared" si="158"/>
        <v>0</v>
      </c>
      <c r="AG573">
        <f t="shared" si="164"/>
        <v>1</v>
      </c>
      <c r="AH573">
        <f t="shared" si="159"/>
        <v>0</v>
      </c>
      <c r="AI573">
        <f t="shared" si="160"/>
        <v>-70.710678118654741</v>
      </c>
      <c r="AJ573">
        <f t="shared" si="161"/>
        <v>-70.710678118654769</v>
      </c>
      <c r="AK573">
        <f t="shared" si="162"/>
        <v>0</v>
      </c>
      <c r="AL573" s="3">
        <v>100</v>
      </c>
      <c r="AM573" s="14">
        <f t="shared" si="163"/>
        <v>30.48</v>
      </c>
      <c r="AN573" s="3">
        <v>3.9269908169872414</v>
      </c>
    </row>
    <row r="574" spans="1:40" ht="13.5" thickBot="1" x14ac:dyDescent="0.25">
      <c r="A574" s="5">
        <v>42572</v>
      </c>
      <c r="B574" s="3">
        <v>57</v>
      </c>
      <c r="C574" s="7" t="s">
        <v>359</v>
      </c>
      <c r="D574" s="6">
        <v>0.39097222222222222</v>
      </c>
      <c r="E574" s="13">
        <v>9</v>
      </c>
      <c r="F574" s="13">
        <f t="shared" si="151"/>
        <v>0</v>
      </c>
      <c r="G574" s="3" t="s">
        <v>4</v>
      </c>
      <c r="H574" s="3" t="s">
        <v>4</v>
      </c>
      <c r="I574" s="3">
        <v>23</v>
      </c>
      <c r="J574" t="str">
        <f t="shared" si="152"/>
        <v>.</v>
      </c>
      <c r="K574" t="str">
        <f t="shared" si="153"/>
        <v>.</v>
      </c>
      <c r="L574" t="str">
        <f t="shared" si="165"/>
        <v>.</v>
      </c>
      <c r="M574" s="3">
        <v>225</v>
      </c>
      <c r="N574" t="str">
        <f>IF(B574=B573, N573, IF(M574=".",".",IF(M574&lt;22.5,"N",IF(M574&lt;67.5,"NE",IF(M574&lt;112.5,"E",IF(M574&lt;157.5,"SE",IF(M574&lt;202.5,"S",IF(M574&lt;247.5,"SW",IF(M574&lt;292.5,"W",IF(M574&lt;337.5,"NW","N"))))))))))</f>
        <v>SW</v>
      </c>
      <c r="O574" t="str">
        <f t="shared" si="154"/>
        <v>.</v>
      </c>
      <c r="P574" t="str">
        <f t="shared" si="167"/>
        <v>.</v>
      </c>
      <c r="Q574" s="8">
        <f t="shared" si="155"/>
        <v>0</v>
      </c>
      <c r="R574" s="8">
        <f t="shared" si="156"/>
        <v>0</v>
      </c>
      <c r="S574" s="8">
        <v>0</v>
      </c>
      <c r="T574" s="8" t="s">
        <v>4</v>
      </c>
      <c r="U574" s="8" t="str">
        <f t="shared" si="166"/>
        <v>.</v>
      </c>
      <c r="V574" s="3" t="s">
        <v>7</v>
      </c>
      <c r="W574" s="3">
        <v>1.9</v>
      </c>
      <c r="X574" s="3" t="s">
        <v>4</v>
      </c>
      <c r="Y574" s="14">
        <v>2</v>
      </c>
      <c r="Z574" s="14">
        <v>1</v>
      </c>
      <c r="AA574" s="14">
        <v>0</v>
      </c>
      <c r="AB574" s="14">
        <f t="shared" si="168"/>
        <v>0</v>
      </c>
      <c r="AC574" s="3" t="s">
        <v>307</v>
      </c>
      <c r="AD574" s="9">
        <v>1</v>
      </c>
      <c r="AE574" t="str">
        <f t="shared" si="157"/>
        <v>.</v>
      </c>
      <c r="AF574" t="str">
        <f t="shared" si="158"/>
        <v>.</v>
      </c>
      <c r="AG574" t="str">
        <f t="shared" si="164"/>
        <v>.</v>
      </c>
      <c r="AH574" t="str">
        <f t="shared" si="159"/>
        <v>.</v>
      </c>
      <c r="AI574">
        <f t="shared" si="160"/>
        <v>-70.710678118654741</v>
      </c>
      <c r="AJ574">
        <f t="shared" si="161"/>
        <v>-70.710678118654769</v>
      </c>
      <c r="AK574" t="str">
        <f t="shared" si="162"/>
        <v>.</v>
      </c>
      <c r="AL574" s="3">
        <v>100</v>
      </c>
      <c r="AM574" s="14">
        <f t="shared" si="163"/>
        <v>30.48</v>
      </c>
      <c r="AN574" s="3">
        <v>3.9269908169872414</v>
      </c>
    </row>
    <row r="575" spans="1:40" ht="13.5" thickBot="1" x14ac:dyDescent="0.25">
      <c r="A575" s="5">
        <v>42572</v>
      </c>
      <c r="B575" s="3">
        <v>57</v>
      </c>
      <c r="C575" s="7" t="s">
        <v>359</v>
      </c>
      <c r="D575" s="6">
        <v>0.42777777777777781</v>
      </c>
      <c r="E575" s="13">
        <v>10</v>
      </c>
      <c r="F575" s="13">
        <f t="shared" si="151"/>
        <v>53.00000000000005</v>
      </c>
      <c r="G575" s="3" t="s">
        <v>4</v>
      </c>
      <c r="H575" s="3" t="s">
        <v>4</v>
      </c>
      <c r="I575" s="3">
        <v>24.9</v>
      </c>
      <c r="J575" t="str">
        <f t="shared" si="152"/>
        <v>.</v>
      </c>
      <c r="K575" t="str">
        <f t="shared" si="153"/>
        <v>.</v>
      </c>
      <c r="L575" t="str">
        <f t="shared" si="165"/>
        <v>.</v>
      </c>
      <c r="M575" s="3">
        <v>225</v>
      </c>
      <c r="N575" t="str">
        <f>IF(B575=B575, N574, IF(M575=".",".",IF(M575&lt;22.5,"N",IF(M575&lt;67.5,"NE",IF(M575&lt;112.5,"E",IF(M575&lt;157.5,"SE",IF(M575&lt;202.5,"S",IF(M575&lt;247.5,"SW",IF(M575&lt;292.5,"W",IF(M575&lt;337.5,"NW","N"))))))))))</f>
        <v>SW</v>
      </c>
      <c r="O575" t="str">
        <f t="shared" si="154"/>
        <v>.</v>
      </c>
      <c r="P575" t="str">
        <f t="shared" si="167"/>
        <v>.</v>
      </c>
      <c r="Q575" s="8">
        <f t="shared" si="155"/>
        <v>0</v>
      </c>
      <c r="R575" s="8">
        <f t="shared" si="156"/>
        <v>0</v>
      </c>
      <c r="S575" s="8">
        <v>0</v>
      </c>
      <c r="T575" s="8" t="s">
        <v>4</v>
      </c>
      <c r="U575" s="8" t="str">
        <f t="shared" si="166"/>
        <v>.</v>
      </c>
      <c r="V575" s="3" t="s">
        <v>7</v>
      </c>
      <c r="W575" s="3">
        <v>0</v>
      </c>
      <c r="X575" s="3" t="s">
        <v>160</v>
      </c>
      <c r="Y575" s="14">
        <v>2</v>
      </c>
      <c r="Z575" s="14">
        <v>1</v>
      </c>
      <c r="AA575" s="14">
        <v>0</v>
      </c>
      <c r="AB575" s="14">
        <f t="shared" si="168"/>
        <v>0</v>
      </c>
      <c r="AC575" s="3" t="s">
        <v>307</v>
      </c>
      <c r="AD575" s="9">
        <v>1</v>
      </c>
      <c r="AE575">
        <f t="shared" si="157"/>
        <v>0</v>
      </c>
      <c r="AF575">
        <f t="shared" si="158"/>
        <v>0</v>
      </c>
      <c r="AG575">
        <f t="shared" si="164"/>
        <v>1</v>
      </c>
      <c r="AH575">
        <f t="shared" si="159"/>
        <v>0</v>
      </c>
      <c r="AI575">
        <f t="shared" si="160"/>
        <v>-70.710678118654741</v>
      </c>
      <c r="AJ575">
        <f t="shared" si="161"/>
        <v>-70.710678118654769</v>
      </c>
      <c r="AK575">
        <f t="shared" si="162"/>
        <v>0</v>
      </c>
      <c r="AL575" s="3">
        <v>100</v>
      </c>
      <c r="AM575" s="14">
        <f t="shared" si="163"/>
        <v>30.48</v>
      </c>
      <c r="AN575" s="3">
        <v>3.9269908169872414</v>
      </c>
    </row>
    <row r="576" spans="1:40" ht="13.5" thickBot="1" x14ac:dyDescent="0.25">
      <c r="A576" s="5">
        <v>42572</v>
      </c>
      <c r="B576" s="3">
        <v>57</v>
      </c>
      <c r="C576" s="7" t="s">
        <v>359</v>
      </c>
      <c r="D576" s="6">
        <v>0.46666666666666662</v>
      </c>
      <c r="E576" s="13">
        <v>11</v>
      </c>
      <c r="F576" s="13">
        <f t="shared" si="151"/>
        <v>108.99999999999993</v>
      </c>
      <c r="G576" s="3" t="s">
        <v>4</v>
      </c>
      <c r="H576" s="3" t="s">
        <v>4</v>
      </c>
      <c r="I576" s="3">
        <v>23.7</v>
      </c>
      <c r="J576" t="str">
        <f t="shared" si="152"/>
        <v>.</v>
      </c>
      <c r="K576" t="str">
        <f t="shared" si="153"/>
        <v>.</v>
      </c>
      <c r="L576" t="str">
        <f t="shared" si="165"/>
        <v>.</v>
      </c>
      <c r="M576" s="3">
        <v>225</v>
      </c>
      <c r="N576" t="str">
        <f>IF(B576=B575, N575, IF(M576=".",".",IF(M576&lt;22.5,"N",IF(M576&lt;67.5,"NE",IF(M576&lt;112.5,"E",IF(M576&lt;157.5,"SE",IF(M576&lt;202.5,"S",IF(M576&lt;247.5,"SW",IF(M576&lt;292.5,"W",IF(M576&lt;337.5,"NW","N"))))))))))</f>
        <v>SW</v>
      </c>
      <c r="O576" t="str">
        <f t="shared" si="154"/>
        <v>.</v>
      </c>
      <c r="P576" t="str">
        <f t="shared" si="167"/>
        <v>.</v>
      </c>
      <c r="Q576" s="8">
        <f t="shared" si="155"/>
        <v>0</v>
      </c>
      <c r="R576" s="8">
        <f t="shared" si="156"/>
        <v>0</v>
      </c>
      <c r="S576" s="8">
        <v>0</v>
      </c>
      <c r="T576" s="8" t="s">
        <v>4</v>
      </c>
      <c r="U576" s="8" t="str">
        <f t="shared" si="166"/>
        <v>.</v>
      </c>
      <c r="V576" s="3" t="s">
        <v>7</v>
      </c>
      <c r="W576" s="3">
        <v>5.7</v>
      </c>
      <c r="X576" s="3" t="s">
        <v>164</v>
      </c>
      <c r="Y576" s="14">
        <v>2</v>
      </c>
      <c r="Z576" s="14">
        <v>1</v>
      </c>
      <c r="AA576" s="14">
        <v>0</v>
      </c>
      <c r="AB576" s="14">
        <f t="shared" si="168"/>
        <v>0</v>
      </c>
      <c r="AC576" s="3" t="s">
        <v>307</v>
      </c>
      <c r="AD576" s="9">
        <v>1</v>
      </c>
      <c r="AE576">
        <f t="shared" si="157"/>
        <v>0</v>
      </c>
      <c r="AF576">
        <f t="shared" si="158"/>
        <v>0</v>
      </c>
      <c r="AG576">
        <f t="shared" si="164"/>
        <v>1</v>
      </c>
      <c r="AH576">
        <f t="shared" si="159"/>
        <v>0</v>
      </c>
      <c r="AI576">
        <f t="shared" si="160"/>
        <v>-70.710678118654741</v>
      </c>
      <c r="AJ576">
        <f t="shared" si="161"/>
        <v>-70.710678118654769</v>
      </c>
      <c r="AK576">
        <f t="shared" si="162"/>
        <v>0</v>
      </c>
      <c r="AL576" s="3">
        <v>100</v>
      </c>
      <c r="AM576" s="14">
        <f t="shared" si="163"/>
        <v>30.48</v>
      </c>
      <c r="AN576" s="3">
        <v>3.9269908169872414</v>
      </c>
    </row>
    <row r="577" spans="1:40" ht="13.5" thickBot="1" x14ac:dyDescent="0.25">
      <c r="A577" s="5">
        <v>42572</v>
      </c>
      <c r="B577" s="3">
        <v>57</v>
      </c>
      <c r="C577" s="7" t="s">
        <v>359</v>
      </c>
      <c r="D577" s="6">
        <v>0.51527777777777783</v>
      </c>
      <c r="E577" s="13">
        <v>12</v>
      </c>
      <c r="F577" s="13">
        <f t="shared" si="151"/>
        <v>179.00000000000009</v>
      </c>
      <c r="G577" s="3" t="s">
        <v>4</v>
      </c>
      <c r="H577" s="3" t="s">
        <v>4</v>
      </c>
      <c r="I577" s="3">
        <v>28.1</v>
      </c>
      <c r="J577" t="str">
        <f t="shared" si="152"/>
        <v>.</v>
      </c>
      <c r="K577" t="str">
        <f t="shared" si="153"/>
        <v>.</v>
      </c>
      <c r="L577" t="str">
        <f t="shared" si="165"/>
        <v>.</v>
      </c>
      <c r="M577" s="3">
        <v>225</v>
      </c>
      <c r="N577" t="str">
        <f>IF(B577=B577, N576, IF(M577=".",".",IF(M577&lt;22.5,"N",IF(M577&lt;67.5,"NE",IF(M577&lt;112.5,"E",IF(M577&lt;157.5,"SE",IF(M577&lt;202.5,"S",IF(M577&lt;247.5,"SW",IF(M577&lt;292.5,"W",IF(M577&lt;337.5,"NW","N"))))))))))</f>
        <v>SW</v>
      </c>
      <c r="O577" t="str">
        <f t="shared" si="154"/>
        <v>.</v>
      </c>
      <c r="P577" t="str">
        <f t="shared" si="167"/>
        <v>.</v>
      </c>
      <c r="Q577" s="8">
        <f t="shared" si="155"/>
        <v>0</v>
      </c>
      <c r="R577" s="8">
        <f t="shared" si="156"/>
        <v>0</v>
      </c>
      <c r="S577" s="8">
        <v>0</v>
      </c>
      <c r="T577" s="8" t="s">
        <v>4</v>
      </c>
      <c r="U577" s="8" t="str">
        <f t="shared" si="166"/>
        <v>.</v>
      </c>
      <c r="V577" s="3" t="s">
        <v>7</v>
      </c>
      <c r="W577" s="3">
        <v>3.3</v>
      </c>
      <c r="X577" s="3" t="s">
        <v>167</v>
      </c>
      <c r="Y577" s="14">
        <v>2</v>
      </c>
      <c r="Z577" s="14">
        <v>1</v>
      </c>
      <c r="AA577" s="14">
        <v>0</v>
      </c>
      <c r="AB577" s="14">
        <f t="shared" si="168"/>
        <v>0</v>
      </c>
      <c r="AC577" s="3" t="s">
        <v>307</v>
      </c>
      <c r="AD577" s="9">
        <v>1</v>
      </c>
      <c r="AE577">
        <f t="shared" si="157"/>
        <v>0</v>
      </c>
      <c r="AF577">
        <f t="shared" si="158"/>
        <v>0</v>
      </c>
      <c r="AG577">
        <f t="shared" si="164"/>
        <v>1</v>
      </c>
      <c r="AH577">
        <f t="shared" si="159"/>
        <v>0</v>
      </c>
      <c r="AI577">
        <f t="shared" si="160"/>
        <v>-70.710678118654741</v>
      </c>
      <c r="AJ577">
        <f t="shared" si="161"/>
        <v>-70.710678118654769</v>
      </c>
      <c r="AK577">
        <f t="shared" si="162"/>
        <v>0</v>
      </c>
      <c r="AL577" s="3">
        <v>100</v>
      </c>
      <c r="AM577" s="14">
        <f t="shared" si="163"/>
        <v>30.48</v>
      </c>
      <c r="AN577" s="3">
        <v>3.9269908169872414</v>
      </c>
    </row>
    <row r="578" spans="1:40" ht="13.5" thickBot="1" x14ac:dyDescent="0.25">
      <c r="A578" s="5">
        <v>42572</v>
      </c>
      <c r="B578" s="3">
        <v>57</v>
      </c>
      <c r="C578" s="7" t="s">
        <v>359</v>
      </c>
      <c r="D578" s="6">
        <v>0.55138888888888882</v>
      </c>
      <c r="E578" s="13">
        <v>13</v>
      </c>
      <c r="F578" s="13">
        <f t="shared" ref="F578:F641" si="169">IF(B578=B577,((D578-D577)*1440)+F577,0)</f>
        <v>230.99999999999989</v>
      </c>
      <c r="G578" s="3" t="s">
        <v>4</v>
      </c>
      <c r="H578" s="3" t="s">
        <v>4</v>
      </c>
      <c r="I578" s="3">
        <v>31.2</v>
      </c>
      <c r="J578" t="str">
        <f t="shared" ref="J578:J641" si="170">IF(AH578=".",".",IF(AH578=0,".",ACOS(AF578/(AG578*AH578))))</f>
        <v>.</v>
      </c>
      <c r="K578" t="str">
        <f t="shared" ref="K578:K641" si="171">IF(J578=".",".",IF(AK578&lt;0,360-DEGREES(J578),DEGREES(J578)))</f>
        <v>.</v>
      </c>
      <c r="L578" t="str">
        <f t="shared" si="165"/>
        <v>.</v>
      </c>
      <c r="M578" s="3">
        <v>225</v>
      </c>
      <c r="N578" t="str">
        <f>IF(B578=B577, N577, IF(M578=".",".",IF(M578&lt;22.5,"N",IF(M578&lt;67.5,"NE",IF(M578&lt;112.5,"E",IF(M578&lt;157.5,"SE",IF(M578&lt;202.5,"S",IF(M578&lt;247.5,"SW",IF(M578&lt;292.5,"W",IF(M578&lt;337.5,"NW","N"))))))))))</f>
        <v>SW</v>
      </c>
      <c r="O578" t="str">
        <f t="shared" ref="O578:O641" si="172">IF(K578=".",".",IF(K578&lt;22.5,"N",IF(K578&lt;67.5,"NE",IF(K578&lt;112.5,"E",IF(K578&lt;157.5,"SE",IF(K578&lt;202.5,"S",IF(K578&lt;247.5,"SW",IF(K578&lt;292.5,"W",IF(K578&lt;337.5,"NW","N")))))))))</f>
        <v>.</v>
      </c>
      <c r="P578" t="str">
        <f t="shared" si="167"/>
        <v>.</v>
      </c>
      <c r="Q578" s="8">
        <f t="shared" ref="Q578:Q641" si="173">IF(AN578=".",".",IF(B578=B577,SQRT((AI578-AI577)^2+(AJ578-AJ577)^2),0))</f>
        <v>0</v>
      </c>
      <c r="R578" s="8">
        <f t="shared" ref="R578:R641" si="174">IF(AN578=".",".",IF(B578=B577,Q578+R577,0))</f>
        <v>0</v>
      </c>
      <c r="S578" s="8">
        <v>0</v>
      </c>
      <c r="T578" s="8" t="s">
        <v>4</v>
      </c>
      <c r="U578" s="8" t="str">
        <f t="shared" si="166"/>
        <v>.</v>
      </c>
      <c r="V578" s="3" t="s">
        <v>7</v>
      </c>
      <c r="W578" s="3">
        <v>3.1</v>
      </c>
      <c r="X578" s="3" t="s">
        <v>171</v>
      </c>
      <c r="Y578" s="14">
        <v>2</v>
      </c>
      <c r="Z578" s="14">
        <v>1</v>
      </c>
      <c r="AA578" s="14">
        <v>0</v>
      </c>
      <c r="AB578" s="14">
        <f t="shared" si="168"/>
        <v>0</v>
      </c>
      <c r="AC578" s="3" t="s">
        <v>307</v>
      </c>
      <c r="AD578" s="9">
        <v>1</v>
      </c>
      <c r="AE578">
        <f t="shared" ref="AE578:AE641" si="175">IF(AJ578=".",".",IF(AJ577=".",".",IF(B578=B577,AJ578-AJ577,".")))</f>
        <v>0</v>
      </c>
      <c r="AF578">
        <f t="shared" ref="AF578:AF641" si="176">IF(AE578=".",".", 0*AK578+1*AE578)</f>
        <v>0</v>
      </c>
      <c r="AG578">
        <f t="shared" si="164"/>
        <v>1</v>
      </c>
      <c r="AH578">
        <f t="shared" ref="AH578:AH641" si="177">IF(AG578=".",".",SQRT((AK578)^2+(AE578)^2))</f>
        <v>0</v>
      </c>
      <c r="AI578">
        <f t="shared" ref="AI578:AI641" si="178">IF(AN578=".",".",IF(M578&lt;90,AL578*SIN(AN578),IF(M578&lt;180,AL578*SIN(AN578),IF(M578&lt;270,AL578*SIN(AN578),AL578*SIN(AN578)))))</f>
        <v>-70.710678118654741</v>
      </c>
      <c r="AJ578">
        <f t="shared" ref="AJ578:AJ641" si="179">IF(AN578=".",".",IF(M578&lt;90,AL578*COS(AN578),IF(M578&lt;180,AL578*COS(AN578),IF(M578&lt;270,AL578*COS(AN578),AL578*COS(AN578)))))</f>
        <v>-70.710678118654769</v>
      </c>
      <c r="AK578">
        <f t="shared" ref="AK578:AK641" si="180">IF(AI578=".",".",IF(AI577=".",".",IF(B578=B577,AI578-AI577,".")))</f>
        <v>0</v>
      </c>
      <c r="AL578" s="3">
        <v>100</v>
      </c>
      <c r="AM578" s="14">
        <f t="shared" ref="AM578:AM641" si="181">IF(AL578=".",".",AL578*0.3048)</f>
        <v>30.48</v>
      </c>
      <c r="AN578" s="3">
        <v>3.9269908169872414</v>
      </c>
    </row>
    <row r="579" spans="1:40" ht="13.5" thickBot="1" x14ac:dyDescent="0.25">
      <c r="A579" s="5">
        <v>42572</v>
      </c>
      <c r="B579" s="3">
        <v>57</v>
      </c>
      <c r="C579" s="7" t="s">
        <v>359</v>
      </c>
      <c r="D579" s="6">
        <v>0.59027777777777779</v>
      </c>
      <c r="E579" s="13">
        <v>14</v>
      </c>
      <c r="F579" s="13">
        <f t="shared" si="169"/>
        <v>287</v>
      </c>
      <c r="G579" s="3" t="s">
        <v>4</v>
      </c>
      <c r="H579" s="3" t="s">
        <v>4</v>
      </c>
      <c r="I579" s="3">
        <v>29.2</v>
      </c>
      <c r="J579" t="str">
        <f t="shared" si="170"/>
        <v>.</v>
      </c>
      <c r="K579" t="str">
        <f t="shared" si="171"/>
        <v>.</v>
      </c>
      <c r="L579" t="str">
        <f t="shared" si="165"/>
        <v>.</v>
      </c>
      <c r="M579" s="3">
        <v>225</v>
      </c>
      <c r="N579" t="str">
        <f>IF(B579=B579, N578, IF(M579=".",".",IF(M579&lt;22.5,"N",IF(M579&lt;67.5,"NE",IF(M579&lt;112.5,"E",IF(M579&lt;157.5,"SE",IF(M579&lt;202.5,"S",IF(M579&lt;247.5,"SW",IF(M579&lt;292.5,"W",IF(M579&lt;337.5,"NW","N"))))))))))</f>
        <v>SW</v>
      </c>
      <c r="O579" t="str">
        <f t="shared" si="172"/>
        <v>.</v>
      </c>
      <c r="P579" t="str">
        <f t="shared" si="167"/>
        <v>.</v>
      </c>
      <c r="Q579" s="8">
        <f t="shared" si="173"/>
        <v>0</v>
      </c>
      <c r="R579" s="8">
        <f t="shared" si="174"/>
        <v>0</v>
      </c>
      <c r="S579" s="8">
        <v>0</v>
      </c>
      <c r="T579" s="8" t="s">
        <v>4</v>
      </c>
      <c r="U579" s="8" t="str">
        <f t="shared" si="166"/>
        <v>.</v>
      </c>
      <c r="V579" s="3" t="s">
        <v>7</v>
      </c>
      <c r="W579" s="3">
        <v>2</v>
      </c>
      <c r="X579" s="3" t="s">
        <v>108</v>
      </c>
      <c r="Y579" s="14">
        <v>2</v>
      </c>
      <c r="Z579" s="14">
        <v>1</v>
      </c>
      <c r="AA579" s="14">
        <v>0</v>
      </c>
      <c r="AB579" s="14">
        <f t="shared" si="168"/>
        <v>0</v>
      </c>
      <c r="AC579" s="3" t="s">
        <v>307</v>
      </c>
      <c r="AD579" s="9">
        <v>1</v>
      </c>
      <c r="AE579">
        <f t="shared" si="175"/>
        <v>0</v>
      </c>
      <c r="AF579">
        <f t="shared" si="176"/>
        <v>0</v>
      </c>
      <c r="AG579">
        <f t="shared" ref="AG579:AG642" si="182">IF(AF579=".",".",1)</f>
        <v>1</v>
      </c>
      <c r="AH579">
        <f t="shared" si="177"/>
        <v>0</v>
      </c>
      <c r="AI579">
        <f t="shared" si="178"/>
        <v>-70.710678118654741</v>
      </c>
      <c r="AJ579">
        <f t="shared" si="179"/>
        <v>-70.710678118654769</v>
      </c>
      <c r="AK579">
        <f t="shared" si="180"/>
        <v>0</v>
      </c>
      <c r="AL579" s="3">
        <v>100</v>
      </c>
      <c r="AM579" s="14">
        <f t="shared" si="181"/>
        <v>30.48</v>
      </c>
      <c r="AN579" s="3">
        <v>3.9269908169872414</v>
      </c>
    </row>
    <row r="580" spans="1:40" ht="13.5" thickBot="1" x14ac:dyDescent="0.25">
      <c r="A580" s="5">
        <v>42572</v>
      </c>
      <c r="B580" s="3">
        <v>57</v>
      </c>
      <c r="C580" s="7" t="s">
        <v>359</v>
      </c>
      <c r="D580" s="6">
        <v>0.63194444444444442</v>
      </c>
      <c r="E580" s="13">
        <v>15</v>
      </c>
      <c r="F580" s="13">
        <f t="shared" si="169"/>
        <v>346.99999999999994</v>
      </c>
      <c r="G580" s="3" t="s">
        <v>4</v>
      </c>
      <c r="H580" s="3" t="s">
        <v>4</v>
      </c>
      <c r="I580" s="3">
        <v>27.3</v>
      </c>
      <c r="J580" t="str">
        <f t="shared" si="170"/>
        <v>.</v>
      </c>
      <c r="K580" t="str">
        <f t="shared" si="171"/>
        <v>.</v>
      </c>
      <c r="L580" t="str">
        <f t="shared" si="165"/>
        <v>.</v>
      </c>
      <c r="M580" s="3">
        <v>225</v>
      </c>
      <c r="N580" t="str">
        <f>IF(B580=B579, N579, IF(M580=".",".",IF(M580&lt;22.5,"N",IF(M580&lt;67.5,"NE",IF(M580&lt;112.5,"E",IF(M580&lt;157.5,"SE",IF(M580&lt;202.5,"S",IF(M580&lt;247.5,"SW",IF(M580&lt;292.5,"W",IF(M580&lt;337.5,"NW","N"))))))))))</f>
        <v>SW</v>
      </c>
      <c r="O580" t="str">
        <f t="shared" si="172"/>
        <v>.</v>
      </c>
      <c r="P580" t="str">
        <f t="shared" si="167"/>
        <v>.</v>
      </c>
      <c r="Q580" s="8">
        <f t="shared" si="173"/>
        <v>0</v>
      </c>
      <c r="R580" s="8">
        <f t="shared" si="174"/>
        <v>0</v>
      </c>
      <c r="S580" s="8">
        <v>0</v>
      </c>
      <c r="T580" s="8" t="s">
        <v>4</v>
      </c>
      <c r="U580" s="8" t="str">
        <f t="shared" si="166"/>
        <v>.</v>
      </c>
      <c r="V580" s="3" t="s">
        <v>7</v>
      </c>
      <c r="W580" s="3">
        <v>1.5</v>
      </c>
      <c r="X580" s="3" t="s">
        <v>6</v>
      </c>
      <c r="Y580" s="14">
        <v>2</v>
      </c>
      <c r="Z580" s="14">
        <v>1</v>
      </c>
      <c r="AA580" s="14">
        <v>0</v>
      </c>
      <c r="AB580" s="14">
        <f t="shared" si="168"/>
        <v>0</v>
      </c>
      <c r="AC580" s="3" t="s">
        <v>307</v>
      </c>
      <c r="AD580" s="9">
        <v>1</v>
      </c>
      <c r="AE580">
        <f t="shared" si="175"/>
        <v>0</v>
      </c>
      <c r="AF580">
        <f t="shared" si="176"/>
        <v>0</v>
      </c>
      <c r="AG580">
        <f t="shared" si="182"/>
        <v>1</v>
      </c>
      <c r="AH580">
        <f t="shared" si="177"/>
        <v>0</v>
      </c>
      <c r="AI580">
        <f t="shared" si="178"/>
        <v>-70.710678118654741</v>
      </c>
      <c r="AJ580">
        <f t="shared" si="179"/>
        <v>-70.710678118654769</v>
      </c>
      <c r="AK580">
        <f t="shared" si="180"/>
        <v>0</v>
      </c>
      <c r="AL580" s="3">
        <v>100</v>
      </c>
      <c r="AM580" s="14">
        <f t="shared" si="181"/>
        <v>30.48</v>
      </c>
      <c r="AN580" s="3">
        <v>3.9269908169872414</v>
      </c>
    </row>
    <row r="581" spans="1:40" ht="13.5" thickBot="1" x14ac:dyDescent="0.25">
      <c r="A581" s="5">
        <v>42572</v>
      </c>
      <c r="B581" s="3">
        <v>57</v>
      </c>
      <c r="C581" s="7" t="s">
        <v>359</v>
      </c>
      <c r="D581" s="6">
        <v>0.67222222222222217</v>
      </c>
      <c r="E581" s="13">
        <v>16</v>
      </c>
      <c r="F581" s="13">
        <f t="shared" si="169"/>
        <v>404.99999999999989</v>
      </c>
      <c r="G581" s="3" t="s">
        <v>4</v>
      </c>
      <c r="H581" s="3" t="s">
        <v>4</v>
      </c>
      <c r="I581" s="3">
        <v>26</v>
      </c>
      <c r="J581" t="str">
        <f t="shared" si="170"/>
        <v>.</v>
      </c>
      <c r="K581" t="str">
        <f t="shared" si="171"/>
        <v>.</v>
      </c>
      <c r="L581" t="str">
        <f t="shared" ref="L581:L644" si="183">IF(K581=".",".",IF(K581-K580&gt;180,(K581-K580)-360,IF(K581-K580&lt;-180,-360-(K581-K580),IF(K581-K580&gt;180,360-(K581-K580),K581-K580))))</f>
        <v>.</v>
      </c>
      <c r="M581" s="3">
        <v>225</v>
      </c>
      <c r="N581" t="str">
        <f>IF(B581=B581, N580, IF(M581=".",".",IF(M581&lt;22.5,"N",IF(M581&lt;67.5,"NE",IF(M581&lt;112.5,"E",IF(M581&lt;157.5,"SE",IF(M581&lt;202.5,"S",IF(M581&lt;247.5,"SW",IF(M581&lt;292.5,"W",IF(M581&lt;337.5,"NW","N"))))))))))</f>
        <v>SW</v>
      </c>
      <c r="O581" t="str">
        <f t="shared" si="172"/>
        <v>.</v>
      </c>
      <c r="P581" t="str">
        <f t="shared" si="167"/>
        <v>.</v>
      </c>
      <c r="Q581" s="8">
        <f t="shared" si="173"/>
        <v>0</v>
      </c>
      <c r="R581" s="8">
        <f t="shared" si="174"/>
        <v>0</v>
      </c>
      <c r="S581" s="8">
        <v>0</v>
      </c>
      <c r="T581" s="8" t="s">
        <v>4</v>
      </c>
      <c r="U581" s="8" t="str">
        <f t="shared" ref="U581:U644" si="184">IF(T581=".",".",IF(T581=0,0,R581/T581))</f>
        <v>.</v>
      </c>
      <c r="V581" s="3" t="s">
        <v>7</v>
      </c>
      <c r="W581" s="3">
        <v>3</v>
      </c>
      <c r="X581" s="3" t="s">
        <v>6</v>
      </c>
      <c r="Y581" s="14">
        <v>2</v>
      </c>
      <c r="Z581" s="14">
        <v>1</v>
      </c>
      <c r="AA581" s="14">
        <v>0</v>
      </c>
      <c r="AB581" s="14">
        <f t="shared" si="168"/>
        <v>0</v>
      </c>
      <c r="AC581" s="3" t="s">
        <v>307</v>
      </c>
      <c r="AD581" s="9">
        <v>1</v>
      </c>
      <c r="AE581">
        <f t="shared" si="175"/>
        <v>0</v>
      </c>
      <c r="AF581">
        <f t="shared" si="176"/>
        <v>0</v>
      </c>
      <c r="AG581">
        <f t="shared" si="182"/>
        <v>1</v>
      </c>
      <c r="AH581">
        <f t="shared" si="177"/>
        <v>0</v>
      </c>
      <c r="AI581">
        <f t="shared" si="178"/>
        <v>-70.710678118654741</v>
      </c>
      <c r="AJ581">
        <f t="shared" si="179"/>
        <v>-70.710678118654769</v>
      </c>
      <c r="AK581">
        <f t="shared" si="180"/>
        <v>0</v>
      </c>
      <c r="AL581" s="3">
        <v>100</v>
      </c>
      <c r="AM581" s="14">
        <f t="shared" si="181"/>
        <v>30.48</v>
      </c>
      <c r="AN581" s="3">
        <v>3.9269908169872414</v>
      </c>
    </row>
    <row r="582" spans="1:40" ht="13.5" thickBot="1" x14ac:dyDescent="0.25">
      <c r="A582" s="5">
        <v>42572</v>
      </c>
      <c r="B582" s="3">
        <v>57</v>
      </c>
      <c r="C582" s="7" t="s">
        <v>359</v>
      </c>
      <c r="D582" s="6">
        <v>0.71319444444444446</v>
      </c>
      <c r="E582" s="13">
        <v>17</v>
      </c>
      <c r="F582" s="13">
        <f t="shared" si="169"/>
        <v>464</v>
      </c>
      <c r="G582" s="3" t="s">
        <v>4</v>
      </c>
      <c r="H582" s="3" t="s">
        <v>4</v>
      </c>
      <c r="I582" s="3">
        <v>23.8</v>
      </c>
      <c r="J582" t="str">
        <f t="shared" si="170"/>
        <v>.</v>
      </c>
      <c r="K582" t="str">
        <f t="shared" si="171"/>
        <v>.</v>
      </c>
      <c r="L582" t="str">
        <f t="shared" si="183"/>
        <v>.</v>
      </c>
      <c r="M582" s="3">
        <v>225</v>
      </c>
      <c r="N582" t="str">
        <f>IF(B582=B581, N581, IF(M582=".",".",IF(M582&lt;22.5,"N",IF(M582&lt;67.5,"NE",IF(M582&lt;112.5,"E",IF(M582&lt;157.5,"SE",IF(M582&lt;202.5,"S",IF(M582&lt;247.5,"SW",IF(M582&lt;292.5,"W",IF(M582&lt;337.5,"NW","N"))))))))))</f>
        <v>SW</v>
      </c>
      <c r="O582" t="str">
        <f t="shared" si="172"/>
        <v>.</v>
      </c>
      <c r="P582" t="str">
        <f t="shared" si="167"/>
        <v>.</v>
      </c>
      <c r="Q582" s="8">
        <f t="shared" si="173"/>
        <v>0</v>
      </c>
      <c r="R582" s="8">
        <f t="shared" si="174"/>
        <v>0</v>
      </c>
      <c r="S582" s="8">
        <v>0</v>
      </c>
      <c r="T582" s="8" t="s">
        <v>4</v>
      </c>
      <c r="U582" s="8" t="str">
        <f t="shared" si="184"/>
        <v>.</v>
      </c>
      <c r="V582" s="3" t="s">
        <v>7</v>
      </c>
      <c r="W582" s="3">
        <v>0.2</v>
      </c>
      <c r="X582" s="3" t="s">
        <v>6</v>
      </c>
      <c r="Y582" s="14">
        <v>2</v>
      </c>
      <c r="Z582" s="14">
        <v>1</v>
      </c>
      <c r="AA582" s="14">
        <v>0</v>
      </c>
      <c r="AB582" s="14">
        <f t="shared" si="168"/>
        <v>0</v>
      </c>
      <c r="AC582" s="3" t="s">
        <v>307</v>
      </c>
      <c r="AD582" s="9">
        <v>1</v>
      </c>
      <c r="AE582">
        <f t="shared" si="175"/>
        <v>0</v>
      </c>
      <c r="AF582">
        <f t="shared" si="176"/>
        <v>0</v>
      </c>
      <c r="AG582">
        <f t="shared" si="182"/>
        <v>1</v>
      </c>
      <c r="AH582">
        <f t="shared" si="177"/>
        <v>0</v>
      </c>
      <c r="AI582">
        <f t="shared" si="178"/>
        <v>-70.710678118654741</v>
      </c>
      <c r="AJ582">
        <f t="shared" si="179"/>
        <v>-70.710678118654769</v>
      </c>
      <c r="AK582">
        <f t="shared" si="180"/>
        <v>0</v>
      </c>
      <c r="AL582" s="3">
        <v>100</v>
      </c>
      <c r="AM582" s="14">
        <f t="shared" si="181"/>
        <v>30.48</v>
      </c>
      <c r="AN582" s="3">
        <v>3.9269908169872414</v>
      </c>
    </row>
    <row r="583" spans="1:40" ht="13.5" thickBot="1" x14ac:dyDescent="0.25">
      <c r="A583" s="5">
        <v>42572</v>
      </c>
      <c r="B583" s="3">
        <v>57</v>
      </c>
      <c r="C583" s="7" t="s">
        <v>359</v>
      </c>
      <c r="D583" s="6">
        <v>0.75208333333333333</v>
      </c>
      <c r="E583" s="13">
        <v>18</v>
      </c>
      <c r="F583" s="13">
        <f t="shared" si="169"/>
        <v>520</v>
      </c>
      <c r="G583" s="3" t="s">
        <v>4</v>
      </c>
      <c r="H583" s="3" t="s">
        <v>4</v>
      </c>
      <c r="I583" s="3">
        <v>25</v>
      </c>
      <c r="J583" t="str">
        <f t="shared" si="170"/>
        <v>.</v>
      </c>
      <c r="K583" t="str">
        <f t="shared" si="171"/>
        <v>.</v>
      </c>
      <c r="L583" t="str">
        <f t="shared" si="183"/>
        <v>.</v>
      </c>
      <c r="M583" s="3">
        <v>225</v>
      </c>
      <c r="N583" t="str">
        <f>IF(B583=B583, N582, IF(M583=".",".",IF(M583&lt;22.5,"N",IF(M583&lt;67.5,"NE",IF(M583&lt;112.5,"E",IF(M583&lt;157.5,"SE",IF(M583&lt;202.5,"S",IF(M583&lt;247.5,"SW",IF(M583&lt;292.5,"W",IF(M583&lt;337.5,"NW","N"))))))))))</f>
        <v>SW</v>
      </c>
      <c r="O583" t="str">
        <f t="shared" si="172"/>
        <v>.</v>
      </c>
      <c r="P583" t="str">
        <f t="shared" ref="P583:P646" si="185">IF(O583=".",".",IF(O583="N", 1, IF( O583 ="NE", 2, IF(O583="E",3,IF(O583="SE",4,IF(O583="S",5,IF(O583="SW",6,IF(O583="W",7,8))))))))</f>
        <v>.</v>
      </c>
      <c r="Q583" s="8">
        <f t="shared" si="173"/>
        <v>0</v>
      </c>
      <c r="R583" s="8">
        <f t="shared" si="174"/>
        <v>0</v>
      </c>
      <c r="S583" s="8">
        <v>0</v>
      </c>
      <c r="T583" s="8" t="s">
        <v>4</v>
      </c>
      <c r="U583" s="8" t="str">
        <f t="shared" si="184"/>
        <v>.</v>
      </c>
      <c r="V583" s="3" t="s">
        <v>6</v>
      </c>
      <c r="W583" s="3">
        <v>0.5</v>
      </c>
      <c r="X583" s="3" t="s">
        <v>4</v>
      </c>
      <c r="Y583" s="14">
        <v>2</v>
      </c>
      <c r="Z583" s="14">
        <v>1</v>
      </c>
      <c r="AA583" s="14">
        <v>0</v>
      </c>
      <c r="AB583" s="14">
        <f t="shared" si="168"/>
        <v>0</v>
      </c>
      <c r="AC583" s="3" t="s">
        <v>307</v>
      </c>
      <c r="AD583" s="9">
        <v>1</v>
      </c>
      <c r="AE583">
        <f t="shared" si="175"/>
        <v>0</v>
      </c>
      <c r="AF583">
        <f t="shared" si="176"/>
        <v>0</v>
      </c>
      <c r="AG583">
        <f t="shared" si="182"/>
        <v>1</v>
      </c>
      <c r="AH583">
        <f t="shared" si="177"/>
        <v>0</v>
      </c>
      <c r="AI583">
        <f t="shared" si="178"/>
        <v>-70.710678118654741</v>
      </c>
      <c r="AJ583">
        <f t="shared" si="179"/>
        <v>-70.710678118654769</v>
      </c>
      <c r="AK583">
        <f t="shared" si="180"/>
        <v>0</v>
      </c>
      <c r="AL583" s="3">
        <v>100</v>
      </c>
      <c r="AM583" s="14">
        <f t="shared" si="181"/>
        <v>30.48</v>
      </c>
      <c r="AN583" s="3">
        <v>3.9269908169872414</v>
      </c>
    </row>
    <row r="584" spans="1:40" ht="13.5" thickBot="1" x14ac:dyDescent="0.25">
      <c r="A584" s="5">
        <v>42572</v>
      </c>
      <c r="B584" s="3">
        <v>57</v>
      </c>
      <c r="C584" s="7" t="s">
        <v>359</v>
      </c>
      <c r="D584" s="6">
        <v>0.79652777777777783</v>
      </c>
      <c r="E584" s="18">
        <v>19</v>
      </c>
      <c r="F584" s="13">
        <f t="shared" si="169"/>
        <v>584.00000000000011</v>
      </c>
      <c r="G584" s="3" t="s">
        <v>4</v>
      </c>
      <c r="H584" s="3" t="s">
        <v>4</v>
      </c>
      <c r="I584" s="3">
        <v>29.4</v>
      </c>
      <c r="J584" t="str">
        <f t="shared" si="170"/>
        <v>.</v>
      </c>
      <c r="K584" t="str">
        <f t="shared" si="171"/>
        <v>.</v>
      </c>
      <c r="L584" t="str">
        <f t="shared" si="183"/>
        <v>.</v>
      </c>
      <c r="M584" s="3">
        <v>225</v>
      </c>
      <c r="N584" t="str">
        <f>IF(B584=B583, N583, IF(M584=".",".",IF(M584&lt;22.5,"N",IF(M584&lt;67.5,"NE",IF(M584&lt;112.5,"E",IF(M584&lt;157.5,"SE",IF(M584&lt;202.5,"S",IF(M584&lt;247.5,"SW",IF(M584&lt;292.5,"W",IF(M584&lt;337.5,"NW","N"))))))))))</f>
        <v>SW</v>
      </c>
      <c r="O584" t="str">
        <f t="shared" si="172"/>
        <v>.</v>
      </c>
      <c r="P584" t="str">
        <f t="shared" si="185"/>
        <v>.</v>
      </c>
      <c r="Q584" s="8">
        <f t="shared" si="173"/>
        <v>0</v>
      </c>
      <c r="R584" s="8">
        <f t="shared" si="174"/>
        <v>0</v>
      </c>
      <c r="S584" s="8">
        <v>0</v>
      </c>
      <c r="T584" s="8">
        <f>SQRT((AJ584-AJ574)^2+(AI584-AI574)^2)</f>
        <v>0</v>
      </c>
      <c r="U584" s="8">
        <f t="shared" si="184"/>
        <v>0</v>
      </c>
      <c r="V584" s="3" t="s">
        <v>7</v>
      </c>
      <c r="W584" s="3">
        <v>1.8</v>
      </c>
      <c r="X584" s="3" t="s">
        <v>6</v>
      </c>
      <c r="Y584" s="14">
        <v>2</v>
      </c>
      <c r="Z584" s="14">
        <v>1</v>
      </c>
      <c r="AA584" s="14">
        <v>0</v>
      </c>
      <c r="AB584" s="14">
        <f t="shared" si="168"/>
        <v>0</v>
      </c>
      <c r="AC584" s="3" t="s">
        <v>307</v>
      </c>
      <c r="AD584" s="9">
        <v>1</v>
      </c>
      <c r="AE584">
        <f t="shared" si="175"/>
        <v>0</v>
      </c>
      <c r="AF584">
        <f t="shared" si="176"/>
        <v>0</v>
      </c>
      <c r="AG584">
        <f t="shared" si="182"/>
        <v>1</v>
      </c>
      <c r="AH584">
        <f t="shared" si="177"/>
        <v>0</v>
      </c>
      <c r="AI584">
        <f t="shared" si="178"/>
        <v>-70.710678118654741</v>
      </c>
      <c r="AJ584">
        <f t="shared" si="179"/>
        <v>-70.710678118654769</v>
      </c>
      <c r="AK584">
        <f t="shared" si="180"/>
        <v>0</v>
      </c>
      <c r="AL584" s="3">
        <v>100</v>
      </c>
      <c r="AM584" s="14">
        <f t="shared" si="181"/>
        <v>30.48</v>
      </c>
      <c r="AN584" s="3">
        <v>3.9269908169872414</v>
      </c>
    </row>
    <row r="585" spans="1:40" ht="13.5" thickBot="1" x14ac:dyDescent="0.25">
      <c r="A585" s="5">
        <v>42572</v>
      </c>
      <c r="B585" s="3">
        <v>58</v>
      </c>
      <c r="C585" s="7" t="s">
        <v>358</v>
      </c>
      <c r="D585" s="6">
        <v>0.39027777777777778</v>
      </c>
      <c r="E585" s="13">
        <v>9</v>
      </c>
      <c r="F585" s="13">
        <f t="shared" si="169"/>
        <v>0</v>
      </c>
      <c r="G585" s="3">
        <v>19.899999999999999</v>
      </c>
      <c r="H585" s="3" t="s">
        <v>366</v>
      </c>
      <c r="I585" s="3">
        <v>22.9</v>
      </c>
      <c r="J585" t="str">
        <f t="shared" si="170"/>
        <v>.</v>
      </c>
      <c r="K585" t="str">
        <f t="shared" si="171"/>
        <v>.</v>
      </c>
      <c r="L585" t="str">
        <f t="shared" si="183"/>
        <v>.</v>
      </c>
      <c r="M585" s="3">
        <v>154</v>
      </c>
      <c r="N585" t="str">
        <f>IF(B585=B585, N584, IF(M585=".",".",IF(M585&lt;22.5,"N",IF(M585&lt;67.5,"NE",IF(M585&lt;112.5,"E",IF(M585&lt;157.5,"SE",IF(M585&lt;202.5,"S",IF(M585&lt;247.5,"SW",IF(M585&lt;292.5,"W",IF(M585&lt;337.5,"NW","N"))))))))))</f>
        <v>SW</v>
      </c>
      <c r="O585" t="str">
        <f t="shared" si="172"/>
        <v>.</v>
      </c>
      <c r="P585" t="str">
        <f t="shared" si="185"/>
        <v>.</v>
      </c>
      <c r="Q585" s="8">
        <f t="shared" si="173"/>
        <v>0</v>
      </c>
      <c r="R585" s="8">
        <f t="shared" si="174"/>
        <v>0</v>
      </c>
      <c r="S585" s="8">
        <v>1</v>
      </c>
      <c r="T585" s="8" t="s">
        <v>4</v>
      </c>
      <c r="U585" s="8" t="str">
        <f t="shared" si="184"/>
        <v>.</v>
      </c>
      <c r="V585" s="3" t="s">
        <v>128</v>
      </c>
      <c r="W585" s="3">
        <v>0</v>
      </c>
      <c r="X585" s="3" t="s">
        <v>4</v>
      </c>
      <c r="Y585" s="14">
        <v>2</v>
      </c>
      <c r="Z585" s="14">
        <v>1</v>
      </c>
      <c r="AA585" s="14">
        <v>0</v>
      </c>
      <c r="AB585" s="14">
        <f t="shared" si="168"/>
        <v>0</v>
      </c>
      <c r="AC585" s="3" t="s">
        <v>308</v>
      </c>
      <c r="AD585" s="9">
        <v>0</v>
      </c>
      <c r="AE585" t="str">
        <f t="shared" si="175"/>
        <v>.</v>
      </c>
      <c r="AF585" t="str">
        <f t="shared" si="176"/>
        <v>.</v>
      </c>
      <c r="AG585" t="str">
        <f t="shared" si="182"/>
        <v>.</v>
      </c>
      <c r="AH585" t="str">
        <f t="shared" si="177"/>
        <v>.</v>
      </c>
      <c r="AI585">
        <f t="shared" si="178"/>
        <v>43.837114678907732</v>
      </c>
      <c r="AJ585">
        <f t="shared" si="179"/>
        <v>-89.879404629916706</v>
      </c>
      <c r="AK585" t="str">
        <f t="shared" si="180"/>
        <v>.</v>
      </c>
      <c r="AL585" s="3">
        <v>100</v>
      </c>
      <c r="AM585" s="14">
        <f t="shared" si="181"/>
        <v>30.48</v>
      </c>
      <c r="AN585" s="3">
        <v>2.6878070480712677</v>
      </c>
    </row>
    <row r="586" spans="1:40" ht="13.5" thickBot="1" x14ac:dyDescent="0.25">
      <c r="A586" s="5">
        <v>42572</v>
      </c>
      <c r="B586" s="3">
        <v>58</v>
      </c>
      <c r="C586" s="7" t="s">
        <v>358</v>
      </c>
      <c r="D586" s="6">
        <v>0.42083333333333334</v>
      </c>
      <c r="E586" s="13">
        <v>10</v>
      </c>
      <c r="F586" s="13">
        <f t="shared" si="169"/>
        <v>44</v>
      </c>
      <c r="G586" s="3">
        <v>23</v>
      </c>
      <c r="H586" s="3" t="s">
        <v>366</v>
      </c>
      <c r="I586" s="3">
        <v>23.8</v>
      </c>
      <c r="J586">
        <f t="shared" si="170"/>
        <v>2.2903712313472173</v>
      </c>
      <c r="K586">
        <f t="shared" si="171"/>
        <v>228.77139492562299</v>
      </c>
      <c r="L586">
        <f>(K586-MOD(M585+180,360))</f>
        <v>-105.22860507437701</v>
      </c>
      <c r="M586" s="3">
        <v>162</v>
      </c>
      <c r="N586" t="str">
        <f>IF(B586=B585, N585, IF(M586=".",".",IF(M586&lt;22.5,"N",IF(M586&lt;67.5,"NE",IF(M586&lt;112.5,"E",IF(M586&lt;157.5,"SE",IF(M586&lt;202.5,"S",IF(M586&lt;247.5,"SW",IF(M586&lt;292.5,"W",IF(M586&lt;337.5,"NW","N"))))))))))</f>
        <v>SW</v>
      </c>
      <c r="O586" t="str">
        <f t="shared" si="172"/>
        <v>SW</v>
      </c>
      <c r="P586">
        <f t="shared" si="185"/>
        <v>6</v>
      </c>
      <c r="Q586" s="8">
        <f t="shared" si="173"/>
        <v>15.144984530431939</v>
      </c>
      <c r="R586" s="8">
        <f t="shared" si="174"/>
        <v>15.144984530431939</v>
      </c>
      <c r="S586" s="8">
        <v>1</v>
      </c>
      <c r="T586" s="8" t="s">
        <v>4</v>
      </c>
      <c r="U586" s="8" t="str">
        <f t="shared" si="184"/>
        <v>.</v>
      </c>
      <c r="V586" s="3" t="s">
        <v>6</v>
      </c>
      <c r="W586" s="3">
        <v>0.7</v>
      </c>
      <c r="X586" s="3" t="s">
        <v>4</v>
      </c>
      <c r="Y586" s="14">
        <v>2</v>
      </c>
      <c r="Z586" s="14">
        <v>1</v>
      </c>
      <c r="AA586" s="14">
        <v>0</v>
      </c>
      <c r="AB586" s="14">
        <f t="shared" ref="AB586:AB649" si="186">IF(AA586=0,0,IF(AA586=".",".",IF(AA586=AA585,".",1)))</f>
        <v>0</v>
      </c>
      <c r="AC586" s="3" t="s">
        <v>308</v>
      </c>
      <c r="AD586" s="9">
        <v>0</v>
      </c>
      <c r="AE586">
        <f t="shared" si="175"/>
        <v>-9.9815295810744118</v>
      </c>
      <c r="AF586">
        <f t="shared" si="176"/>
        <v>-9.9815295810744118</v>
      </c>
      <c r="AG586">
        <f t="shared" si="182"/>
        <v>1</v>
      </c>
      <c r="AH586">
        <f t="shared" si="177"/>
        <v>15.144984530431939</v>
      </c>
      <c r="AI586">
        <f t="shared" si="178"/>
        <v>32.446784409369485</v>
      </c>
      <c r="AJ586">
        <f t="shared" si="179"/>
        <v>-99.860934210991118</v>
      </c>
      <c r="AK586">
        <f t="shared" si="180"/>
        <v>-11.390330269538246</v>
      </c>
      <c r="AL586" s="3">
        <v>105</v>
      </c>
      <c r="AM586" s="14">
        <f t="shared" si="181"/>
        <v>32.004000000000005</v>
      </c>
      <c r="AN586" s="3">
        <v>2.8274333882308138</v>
      </c>
    </row>
    <row r="587" spans="1:40" ht="13.5" thickBot="1" x14ac:dyDescent="0.25">
      <c r="A587" s="5">
        <v>42572</v>
      </c>
      <c r="B587" s="3">
        <v>58</v>
      </c>
      <c r="C587" s="7" t="s">
        <v>358</v>
      </c>
      <c r="D587" s="6">
        <v>0.46249999999999997</v>
      </c>
      <c r="E587" s="13">
        <v>11</v>
      </c>
      <c r="F587" s="13">
        <f t="shared" si="169"/>
        <v>103.99999999999994</v>
      </c>
      <c r="G587" s="3">
        <v>25.9</v>
      </c>
      <c r="H587" s="3" t="s">
        <v>366</v>
      </c>
      <c r="I587" s="3">
        <v>23.5</v>
      </c>
      <c r="J587">
        <f t="shared" si="170"/>
        <v>2.3630004154216011</v>
      </c>
      <c r="K587">
        <f t="shared" si="171"/>
        <v>224.610049208682</v>
      </c>
      <c r="L587">
        <f t="shared" si="183"/>
        <v>-4.1613457169409855</v>
      </c>
      <c r="M587" s="3">
        <v>164</v>
      </c>
      <c r="N587" t="str">
        <f>IF(B587=B586, N586, IF(M587=".",".",IF(M587&lt;22.5,"N",IF(M587&lt;67.5,"NE",IF(M587&lt;112.5,"E",IF(M587&lt;157.5,"SE",IF(M587&lt;202.5,"S",IF(M587&lt;247.5,"SW",IF(M587&lt;292.5,"W",IF(M587&lt;337.5,"NW","N"))))))))))</f>
        <v>SW</v>
      </c>
      <c r="O587" t="str">
        <f t="shared" si="172"/>
        <v>SW</v>
      </c>
      <c r="P587">
        <f t="shared" si="185"/>
        <v>6</v>
      </c>
      <c r="Q587" s="8">
        <f t="shared" si="173"/>
        <v>4.2057242992044817</v>
      </c>
      <c r="R587" s="8">
        <f t="shared" si="174"/>
        <v>19.350708829636421</v>
      </c>
      <c r="S587" s="8">
        <v>1</v>
      </c>
      <c r="T587" s="8" t="s">
        <v>4</v>
      </c>
      <c r="U587" s="8" t="str">
        <f t="shared" si="184"/>
        <v>.</v>
      </c>
      <c r="V587" s="3" t="s">
        <v>6</v>
      </c>
      <c r="W587" s="3">
        <v>4.9000000000000004</v>
      </c>
      <c r="X587" s="3" t="s">
        <v>4</v>
      </c>
      <c r="Y587" s="14">
        <v>2</v>
      </c>
      <c r="Z587" s="14">
        <v>1</v>
      </c>
      <c r="AA587" s="14">
        <v>0</v>
      </c>
      <c r="AB587" s="14">
        <f t="shared" si="186"/>
        <v>0</v>
      </c>
      <c r="AC587" s="3" t="s">
        <v>308</v>
      </c>
      <c r="AD587" s="9">
        <v>0</v>
      </c>
      <c r="AE587">
        <f t="shared" si="175"/>
        <v>-2.9940672544090035</v>
      </c>
      <c r="AF587">
        <f t="shared" si="176"/>
        <v>-2.9940672544090035</v>
      </c>
      <c r="AG587">
        <f t="shared" si="182"/>
        <v>1</v>
      </c>
      <c r="AH587">
        <f t="shared" si="177"/>
        <v>4.2057242992044817</v>
      </c>
      <c r="AI587">
        <f t="shared" si="178"/>
        <v>29.493197072418916</v>
      </c>
      <c r="AJ587">
        <f t="shared" si="179"/>
        <v>-102.85500146540012</v>
      </c>
      <c r="AK587">
        <f t="shared" si="180"/>
        <v>-2.9535873369505694</v>
      </c>
      <c r="AL587" s="3">
        <v>107</v>
      </c>
      <c r="AM587" s="14">
        <f t="shared" si="181"/>
        <v>32.613599999999998</v>
      </c>
      <c r="AN587" s="3">
        <v>2.8623399732707004</v>
      </c>
    </row>
    <row r="588" spans="1:40" ht="13.5" thickBot="1" x14ac:dyDescent="0.25">
      <c r="A588" s="5">
        <v>42572</v>
      </c>
      <c r="B588" s="3">
        <v>58</v>
      </c>
      <c r="C588" s="7" t="s">
        <v>358</v>
      </c>
      <c r="D588" s="6">
        <v>0.51041666666666663</v>
      </c>
      <c r="E588" s="13">
        <v>12</v>
      </c>
      <c r="F588" s="13">
        <f t="shared" si="169"/>
        <v>172.99999999999994</v>
      </c>
      <c r="G588" s="3">
        <v>30.2</v>
      </c>
      <c r="H588" s="3" t="s">
        <v>365</v>
      </c>
      <c r="I588" s="3">
        <v>28.8</v>
      </c>
      <c r="J588">
        <f t="shared" si="170"/>
        <v>0.7070878028618014</v>
      </c>
      <c r="K588">
        <f t="shared" si="171"/>
        <v>319.48685315084043</v>
      </c>
      <c r="L588">
        <f t="shared" si="183"/>
        <v>94.876803942158432</v>
      </c>
      <c r="M588" s="3">
        <v>168</v>
      </c>
      <c r="N588" t="str">
        <f>IF(B588=B588, N587, IF(M588=".",".",IF(M588&lt;22.5,"N",IF(M588&lt;67.5,"NE",IF(M588&lt;112.5,"E",IF(M588&lt;157.5,"SE",IF(M588&lt;202.5,"S",IF(M588&lt;247.5,"SW",IF(M588&lt;292.5,"W",IF(M588&lt;337.5,"NW","N"))))))))))</f>
        <v>SW</v>
      </c>
      <c r="O588" t="str">
        <f t="shared" si="172"/>
        <v>NW</v>
      </c>
      <c r="P588">
        <f t="shared" si="185"/>
        <v>8</v>
      </c>
      <c r="Q588" s="8">
        <f t="shared" si="173"/>
        <v>15.635864917841221</v>
      </c>
      <c r="R588" s="8">
        <f t="shared" si="174"/>
        <v>34.986573747477642</v>
      </c>
      <c r="S588" s="8">
        <v>1</v>
      </c>
      <c r="T588" s="8" t="s">
        <v>4</v>
      </c>
      <c r="U588" s="8" t="str">
        <f t="shared" si="184"/>
        <v>.</v>
      </c>
      <c r="V588" s="3" t="s">
        <v>20</v>
      </c>
      <c r="W588" s="3">
        <v>1.2</v>
      </c>
      <c r="X588" s="3" t="s">
        <v>4</v>
      </c>
      <c r="Y588" s="14">
        <v>2</v>
      </c>
      <c r="Z588" s="14">
        <v>1</v>
      </c>
      <c r="AA588" s="14">
        <v>0</v>
      </c>
      <c r="AB588" s="14">
        <f t="shared" si="186"/>
        <v>0</v>
      </c>
      <c r="AC588" s="3" t="s">
        <v>308</v>
      </c>
      <c r="AD588" s="9">
        <v>0</v>
      </c>
      <c r="AE588">
        <f t="shared" si="175"/>
        <v>11.887274597156193</v>
      </c>
      <c r="AF588">
        <f t="shared" si="176"/>
        <v>11.887274597156193</v>
      </c>
      <c r="AG588">
        <f t="shared" si="182"/>
        <v>1</v>
      </c>
      <c r="AH588">
        <f t="shared" si="177"/>
        <v>15.635864917841221</v>
      </c>
      <c r="AI588">
        <f t="shared" si="178"/>
        <v>19.335787246051616</v>
      </c>
      <c r="AJ588">
        <f t="shared" si="179"/>
        <v>-90.967726868243929</v>
      </c>
      <c r="AK588">
        <f t="shared" si="180"/>
        <v>-10.157409826367299</v>
      </c>
      <c r="AL588" s="3">
        <v>93</v>
      </c>
      <c r="AM588" s="14">
        <f t="shared" si="181"/>
        <v>28.346400000000003</v>
      </c>
      <c r="AN588" s="3">
        <v>2.9321531433504737</v>
      </c>
    </row>
    <row r="589" spans="1:40" ht="13.5" thickBot="1" x14ac:dyDescent="0.25">
      <c r="A589" s="5">
        <v>42572</v>
      </c>
      <c r="B589" s="3">
        <v>58</v>
      </c>
      <c r="C589" s="7" t="s">
        <v>358</v>
      </c>
      <c r="D589" s="6">
        <v>0.54722222222222217</v>
      </c>
      <c r="E589" s="13">
        <v>13</v>
      </c>
      <c r="F589" s="13">
        <f t="shared" si="169"/>
        <v>225.99999999999991</v>
      </c>
      <c r="G589" s="3">
        <v>35.6</v>
      </c>
      <c r="H589" s="3" t="s">
        <v>365</v>
      </c>
      <c r="I589" s="3">
        <v>30.2</v>
      </c>
      <c r="J589">
        <f t="shared" si="170"/>
        <v>0.10378551462694641</v>
      </c>
      <c r="K589">
        <f t="shared" si="171"/>
        <v>5.9464719627173013</v>
      </c>
      <c r="L589">
        <f t="shared" si="183"/>
        <v>-46.459618811876851</v>
      </c>
      <c r="M589" s="3">
        <v>166</v>
      </c>
      <c r="N589" t="str">
        <f>IF(B589=B588, N588, IF(M589=".",".",IF(M589&lt;22.5,"N",IF(M589&lt;67.5,"NE",IF(M589&lt;112.5,"E",IF(M589&lt;157.5,"SE",IF(M589&lt;202.5,"S",IF(M589&lt;247.5,"SW",IF(M589&lt;292.5,"W",IF(M589&lt;337.5,"NW","N"))))))))))</f>
        <v>SW</v>
      </c>
      <c r="O589" t="str">
        <f t="shared" si="172"/>
        <v>N</v>
      </c>
      <c r="P589">
        <f t="shared" si="185"/>
        <v>1</v>
      </c>
      <c r="Q589" s="8">
        <f t="shared" si="173"/>
        <v>9.5140800214024104</v>
      </c>
      <c r="R589" s="8">
        <f t="shared" si="174"/>
        <v>44.500653768880056</v>
      </c>
      <c r="S589" s="8">
        <v>1</v>
      </c>
      <c r="T589" s="8" t="s">
        <v>4</v>
      </c>
      <c r="U589" s="8" t="str">
        <f t="shared" si="184"/>
        <v>.</v>
      </c>
      <c r="V589" s="3" t="s">
        <v>20</v>
      </c>
      <c r="W589" s="3">
        <v>1.8</v>
      </c>
      <c r="X589" s="3" t="s">
        <v>4</v>
      </c>
      <c r="Y589" s="14">
        <v>2</v>
      </c>
      <c r="Z589" s="14">
        <v>1</v>
      </c>
      <c r="AA589" s="14">
        <v>0</v>
      </c>
      <c r="AB589" s="14">
        <f t="shared" si="186"/>
        <v>0</v>
      </c>
      <c r="AC589" s="3" t="s">
        <v>308</v>
      </c>
      <c r="AD589" s="9">
        <v>0</v>
      </c>
      <c r="AE589">
        <f t="shared" si="175"/>
        <v>9.4628858610602293</v>
      </c>
      <c r="AF589">
        <f t="shared" si="176"/>
        <v>9.4628858610602293</v>
      </c>
      <c r="AG589">
        <f t="shared" si="182"/>
        <v>1</v>
      </c>
      <c r="AH589">
        <f t="shared" si="177"/>
        <v>9.5140800214024104</v>
      </c>
      <c r="AI589">
        <f t="shared" si="178"/>
        <v>20.321439230372089</v>
      </c>
      <c r="AJ589">
        <f t="shared" si="179"/>
        <v>-81.5048410071837</v>
      </c>
      <c r="AK589">
        <f t="shared" si="180"/>
        <v>0.98565198432047296</v>
      </c>
      <c r="AL589" s="3">
        <v>84</v>
      </c>
      <c r="AM589" s="14">
        <f t="shared" si="181"/>
        <v>25.603200000000001</v>
      </c>
      <c r="AN589" s="3">
        <v>2.8972465583105871</v>
      </c>
    </row>
    <row r="590" spans="1:40" ht="13.5" thickBot="1" x14ac:dyDescent="0.25">
      <c r="A590" s="5">
        <v>42572</v>
      </c>
      <c r="B590" s="3">
        <v>58</v>
      </c>
      <c r="C590" s="7" t="s">
        <v>358</v>
      </c>
      <c r="D590" s="6">
        <v>0.58750000000000002</v>
      </c>
      <c r="E590" s="13">
        <v>14</v>
      </c>
      <c r="F590" s="13">
        <f t="shared" si="169"/>
        <v>284</v>
      </c>
      <c r="G590" s="3">
        <v>30.2</v>
      </c>
      <c r="H590" s="3" t="s">
        <v>366</v>
      </c>
      <c r="I590" s="3">
        <v>29.9</v>
      </c>
      <c r="J590">
        <f t="shared" si="170"/>
        <v>0.24434609527920603</v>
      </c>
      <c r="K590">
        <f t="shared" si="171"/>
        <v>346</v>
      </c>
      <c r="L590">
        <f t="shared" si="183"/>
        <v>-19.946471962717283</v>
      </c>
      <c r="M590" s="3">
        <v>166</v>
      </c>
      <c r="N590" t="str">
        <f>IF(B590=B590, N589, IF(M590=".",".",IF(M590&lt;22.5,"N",IF(M590&lt;67.5,"NE",IF(M590&lt;112.5,"E",IF(M590&lt;157.5,"SE",IF(M590&lt;202.5,"S",IF(M590&lt;247.5,"SW",IF(M590&lt;292.5,"W",IF(M590&lt;337.5,"NW","N"))))))))))</f>
        <v>SW</v>
      </c>
      <c r="O590" t="str">
        <f t="shared" si="172"/>
        <v>N</v>
      </c>
      <c r="P590">
        <f t="shared" si="185"/>
        <v>1</v>
      </c>
      <c r="Q590" s="8">
        <f t="shared" si="173"/>
        <v>1.9999999999999916</v>
      </c>
      <c r="R590" s="8">
        <f t="shared" si="174"/>
        <v>46.500653768880049</v>
      </c>
      <c r="S590" s="8">
        <v>1</v>
      </c>
      <c r="T590" s="8" t="s">
        <v>4</v>
      </c>
      <c r="U590" s="8" t="str">
        <f t="shared" si="184"/>
        <v>.</v>
      </c>
      <c r="V590" s="3" t="s">
        <v>20</v>
      </c>
      <c r="W590" s="3">
        <v>0</v>
      </c>
      <c r="X590" s="3" t="s">
        <v>4</v>
      </c>
      <c r="Y590" s="14">
        <v>2</v>
      </c>
      <c r="Z590" s="14">
        <v>1</v>
      </c>
      <c r="AA590" s="14">
        <v>0</v>
      </c>
      <c r="AB590" s="14">
        <f t="shared" si="186"/>
        <v>0</v>
      </c>
      <c r="AC590" s="3" t="s">
        <v>308</v>
      </c>
      <c r="AD590" s="9">
        <v>0</v>
      </c>
      <c r="AE590">
        <f t="shared" si="175"/>
        <v>1.9405914525519847</v>
      </c>
      <c r="AF590">
        <f t="shared" si="176"/>
        <v>1.9405914525519847</v>
      </c>
      <c r="AG590">
        <f t="shared" si="182"/>
        <v>1</v>
      </c>
      <c r="AH590">
        <f t="shared" si="177"/>
        <v>1.9999999999999916</v>
      </c>
      <c r="AI590">
        <f t="shared" si="178"/>
        <v>19.837595439172755</v>
      </c>
      <c r="AJ590">
        <f t="shared" si="179"/>
        <v>-79.564249554631715</v>
      </c>
      <c r="AK590">
        <f t="shared" si="180"/>
        <v>-0.48384379119933385</v>
      </c>
      <c r="AL590" s="3">
        <v>82</v>
      </c>
      <c r="AM590" s="14">
        <f t="shared" si="181"/>
        <v>24.993600000000001</v>
      </c>
      <c r="AN590" s="3">
        <v>2.8972465583105871</v>
      </c>
    </row>
    <row r="591" spans="1:40" ht="13.5" thickBot="1" x14ac:dyDescent="0.25">
      <c r="A591" s="5">
        <v>42572</v>
      </c>
      <c r="B591" s="3">
        <v>58</v>
      </c>
      <c r="C591" s="7" t="s">
        <v>358</v>
      </c>
      <c r="D591" s="6">
        <v>0.62916666666666665</v>
      </c>
      <c r="E591" s="13">
        <v>15</v>
      </c>
      <c r="F591" s="13">
        <f t="shared" si="169"/>
        <v>343.99999999999994</v>
      </c>
      <c r="G591" s="3">
        <v>26.2</v>
      </c>
      <c r="H591" s="3" t="s">
        <v>366</v>
      </c>
      <c r="I591" s="3">
        <v>27.4</v>
      </c>
      <c r="J591">
        <f t="shared" si="170"/>
        <v>0.97101122343548463</v>
      </c>
      <c r="K591">
        <f t="shared" si="171"/>
        <v>55.634844962687843</v>
      </c>
      <c r="L591">
        <f t="shared" si="183"/>
        <v>-69.634844962687851</v>
      </c>
      <c r="M591" s="3">
        <v>164</v>
      </c>
      <c r="N591" t="str">
        <f>IF(B591=B590, N590, IF(M591=".",".",IF(M591&lt;22.5,"N",IF(M591&lt;67.5,"NE",IF(M591&lt;112.5,"E",IF(M591&lt;157.5,"SE",IF(M591&lt;202.5,"S",IF(M591&lt;247.5,"SW",IF(M591&lt;292.5,"W",IF(M591&lt;337.5,"NW","N"))))))))))</f>
        <v>SW</v>
      </c>
      <c r="O591" t="str">
        <f t="shared" si="172"/>
        <v>NE</v>
      </c>
      <c r="P591">
        <f t="shared" si="185"/>
        <v>2</v>
      </c>
      <c r="Q591" s="8">
        <f t="shared" si="173"/>
        <v>3.0153364452963336</v>
      </c>
      <c r="R591" s="8">
        <f t="shared" si="174"/>
        <v>49.515990214176384</v>
      </c>
      <c r="S591" s="8">
        <v>1</v>
      </c>
      <c r="T591" s="8" t="s">
        <v>4</v>
      </c>
      <c r="U591" s="8" t="str">
        <f t="shared" si="184"/>
        <v>.</v>
      </c>
      <c r="V591" s="3" t="s">
        <v>6</v>
      </c>
      <c r="W591" s="3">
        <v>0.1</v>
      </c>
      <c r="X591" s="3" t="s">
        <v>4</v>
      </c>
      <c r="Y591" s="14">
        <v>2</v>
      </c>
      <c r="Z591" s="14">
        <v>1</v>
      </c>
      <c r="AA591" s="14">
        <v>0</v>
      </c>
      <c r="AB591" s="14">
        <f t="shared" si="186"/>
        <v>0</v>
      </c>
      <c r="AC591" s="3" t="s">
        <v>308</v>
      </c>
      <c r="AD591" s="9">
        <v>0</v>
      </c>
      <c r="AE591">
        <f t="shared" si="175"/>
        <v>1.7020521836278846</v>
      </c>
      <c r="AF591">
        <f t="shared" si="176"/>
        <v>1.7020521836278846</v>
      </c>
      <c r="AG591">
        <f t="shared" si="182"/>
        <v>1</v>
      </c>
      <c r="AH591">
        <f t="shared" si="177"/>
        <v>3.0153364452963336</v>
      </c>
      <c r="AI591">
        <f t="shared" si="178"/>
        <v>22.326625821176936</v>
      </c>
      <c r="AJ591">
        <f t="shared" si="179"/>
        <v>-77.86219737100383</v>
      </c>
      <c r="AK591">
        <f t="shared" si="180"/>
        <v>2.4890303820041808</v>
      </c>
      <c r="AL591" s="3">
        <v>81</v>
      </c>
      <c r="AM591" s="14">
        <f t="shared" si="181"/>
        <v>24.688800000000001</v>
      </c>
      <c r="AN591" s="3">
        <v>2.8623399732707004</v>
      </c>
    </row>
    <row r="592" spans="1:40" ht="13.5" thickBot="1" x14ac:dyDescent="0.25">
      <c r="A592" s="5">
        <v>42572</v>
      </c>
      <c r="B592" s="3">
        <v>58</v>
      </c>
      <c r="C592" s="7" t="s">
        <v>358</v>
      </c>
      <c r="D592" s="6">
        <v>0.67083333333333339</v>
      </c>
      <c r="E592" s="13">
        <v>16</v>
      </c>
      <c r="F592" s="13">
        <f t="shared" si="169"/>
        <v>404.00000000000006</v>
      </c>
      <c r="G592" s="3">
        <v>24.7</v>
      </c>
      <c r="H592" s="3" t="s">
        <v>366</v>
      </c>
      <c r="I592" s="3">
        <v>26.4</v>
      </c>
      <c r="J592" t="str">
        <f t="shared" si="170"/>
        <v>.</v>
      </c>
      <c r="K592" t="str">
        <f t="shared" si="171"/>
        <v>.</v>
      </c>
      <c r="L592" t="str">
        <f t="shared" si="183"/>
        <v>.</v>
      </c>
      <c r="M592" s="3">
        <v>164</v>
      </c>
      <c r="N592" t="str">
        <f>IF(B592=B592, N591, IF(M592=".",".",IF(M592&lt;22.5,"N",IF(M592&lt;67.5,"NE",IF(M592&lt;112.5,"E",IF(M592&lt;157.5,"SE",IF(M592&lt;202.5,"S",IF(M592&lt;247.5,"SW",IF(M592&lt;292.5,"W",IF(M592&lt;337.5,"NW","N"))))))))))</f>
        <v>SW</v>
      </c>
      <c r="O592" t="str">
        <f t="shared" si="172"/>
        <v>.</v>
      </c>
      <c r="P592" t="str">
        <f t="shared" si="185"/>
        <v>.</v>
      </c>
      <c r="Q592" s="8">
        <f t="shared" si="173"/>
        <v>0</v>
      </c>
      <c r="R592" s="8">
        <f t="shared" si="174"/>
        <v>49.515990214176384</v>
      </c>
      <c r="S592" s="8">
        <v>1</v>
      </c>
      <c r="T592" s="8" t="s">
        <v>4</v>
      </c>
      <c r="U592" s="8" t="str">
        <f t="shared" si="184"/>
        <v>.</v>
      </c>
      <c r="V592" s="3" t="s">
        <v>6</v>
      </c>
      <c r="W592" s="3">
        <v>1.2</v>
      </c>
      <c r="X592" s="3" t="s">
        <v>4</v>
      </c>
      <c r="Y592" s="14">
        <v>2</v>
      </c>
      <c r="Z592" s="14">
        <v>1</v>
      </c>
      <c r="AA592" s="14">
        <v>0</v>
      </c>
      <c r="AB592" s="14">
        <f t="shared" si="186"/>
        <v>0</v>
      </c>
      <c r="AC592" s="3" t="s">
        <v>308</v>
      </c>
      <c r="AD592" s="9">
        <v>0</v>
      </c>
      <c r="AE592">
        <f t="shared" si="175"/>
        <v>0</v>
      </c>
      <c r="AF592">
        <f t="shared" si="176"/>
        <v>0</v>
      </c>
      <c r="AG592">
        <f t="shared" si="182"/>
        <v>1</v>
      </c>
      <c r="AH592">
        <f t="shared" si="177"/>
        <v>0</v>
      </c>
      <c r="AI592">
        <f t="shared" si="178"/>
        <v>22.326625821176936</v>
      </c>
      <c r="AJ592">
        <f t="shared" si="179"/>
        <v>-77.86219737100383</v>
      </c>
      <c r="AK592">
        <f t="shared" si="180"/>
        <v>0</v>
      </c>
      <c r="AL592" s="3">
        <v>81</v>
      </c>
      <c r="AM592" s="14">
        <f t="shared" si="181"/>
        <v>24.688800000000001</v>
      </c>
      <c r="AN592" s="3">
        <v>2.8623399732707004</v>
      </c>
    </row>
    <row r="593" spans="1:40" ht="13.5" thickBot="1" x14ac:dyDescent="0.25">
      <c r="A593" s="5">
        <v>42572</v>
      </c>
      <c r="B593" s="3">
        <v>58</v>
      </c>
      <c r="C593" s="7" t="s">
        <v>358</v>
      </c>
      <c r="D593" s="6">
        <v>0.71180555555555547</v>
      </c>
      <c r="E593" s="13">
        <v>17</v>
      </c>
      <c r="F593" s="13">
        <f t="shared" si="169"/>
        <v>462.99999999999983</v>
      </c>
      <c r="G593" s="3">
        <v>22.4</v>
      </c>
      <c r="H593" s="3" t="s">
        <v>366</v>
      </c>
      <c r="I593" s="3">
        <v>23.7</v>
      </c>
      <c r="J593" t="str">
        <f t="shared" si="170"/>
        <v>.</v>
      </c>
      <c r="K593" t="str">
        <f t="shared" si="171"/>
        <v>.</v>
      </c>
      <c r="L593" t="str">
        <f t="shared" si="183"/>
        <v>.</v>
      </c>
      <c r="M593" s="3">
        <v>164</v>
      </c>
      <c r="N593" t="str">
        <f>IF(B593=B592, N592, IF(M593=".",".",IF(M593&lt;22.5,"N",IF(M593&lt;67.5,"NE",IF(M593&lt;112.5,"E",IF(M593&lt;157.5,"SE",IF(M593&lt;202.5,"S",IF(M593&lt;247.5,"SW",IF(M593&lt;292.5,"W",IF(M593&lt;337.5,"NW","N"))))))))))</f>
        <v>SW</v>
      </c>
      <c r="O593" t="str">
        <f t="shared" si="172"/>
        <v>.</v>
      </c>
      <c r="P593" t="str">
        <f t="shared" si="185"/>
        <v>.</v>
      </c>
      <c r="Q593" s="8">
        <f t="shared" si="173"/>
        <v>0</v>
      </c>
      <c r="R593" s="8">
        <f t="shared" si="174"/>
        <v>49.515990214176384</v>
      </c>
      <c r="S593" s="8">
        <v>1</v>
      </c>
      <c r="T593" s="8">
        <f>SQRT((AJ593-AJ585)^2+(AI593-AI585)^2)</f>
        <v>24.639691580907197</v>
      </c>
      <c r="U593" s="8">
        <f t="shared" si="184"/>
        <v>2.0096026791400803</v>
      </c>
      <c r="V593" s="3" t="s">
        <v>6</v>
      </c>
      <c r="W593" s="3">
        <v>1.1000000000000001</v>
      </c>
      <c r="X593" s="3" t="s">
        <v>4</v>
      </c>
      <c r="Y593" s="14">
        <v>2</v>
      </c>
      <c r="Z593" s="14">
        <v>1</v>
      </c>
      <c r="AA593" s="14">
        <v>0</v>
      </c>
      <c r="AB593" s="14">
        <f t="shared" si="186"/>
        <v>0</v>
      </c>
      <c r="AC593" s="3" t="s">
        <v>308</v>
      </c>
      <c r="AD593" s="9">
        <v>0</v>
      </c>
      <c r="AE593">
        <f t="shared" si="175"/>
        <v>0</v>
      </c>
      <c r="AF593">
        <f t="shared" si="176"/>
        <v>0</v>
      </c>
      <c r="AG593">
        <f t="shared" si="182"/>
        <v>1</v>
      </c>
      <c r="AH593">
        <f t="shared" si="177"/>
        <v>0</v>
      </c>
      <c r="AI593">
        <f t="shared" si="178"/>
        <v>22.326625821176936</v>
      </c>
      <c r="AJ593">
        <f t="shared" si="179"/>
        <v>-77.86219737100383</v>
      </c>
      <c r="AK593">
        <f t="shared" si="180"/>
        <v>0</v>
      </c>
      <c r="AL593" s="3">
        <v>81</v>
      </c>
      <c r="AM593" s="14">
        <f t="shared" si="181"/>
        <v>24.688800000000001</v>
      </c>
      <c r="AN593" s="3">
        <v>2.8623399732707004</v>
      </c>
    </row>
    <row r="594" spans="1:40" ht="13.5" thickBot="1" x14ac:dyDescent="0.25">
      <c r="A594" s="5">
        <v>42572</v>
      </c>
      <c r="B594" s="3">
        <v>58</v>
      </c>
      <c r="C594" s="7" t="s">
        <v>358</v>
      </c>
      <c r="D594" s="6">
        <v>0.75069444444444444</v>
      </c>
      <c r="E594" s="13">
        <v>18</v>
      </c>
      <c r="F594" s="13">
        <f t="shared" si="169"/>
        <v>519</v>
      </c>
      <c r="G594" s="3" t="s">
        <v>4</v>
      </c>
      <c r="H594" s="3" t="s">
        <v>4</v>
      </c>
      <c r="I594" s="3" t="s">
        <v>4</v>
      </c>
      <c r="J594" t="str">
        <f t="shared" si="170"/>
        <v>.</v>
      </c>
      <c r="K594" t="str">
        <f t="shared" si="171"/>
        <v>.</v>
      </c>
      <c r="L594" t="str">
        <f t="shared" si="183"/>
        <v>.</v>
      </c>
      <c r="M594" s="3" t="s">
        <v>4</v>
      </c>
      <c r="N594" t="str">
        <f>IF(B594=B594, N593, IF(M594=".",".",IF(M594&lt;22.5,"N",IF(M594&lt;67.5,"NE",IF(M594&lt;112.5,"E",IF(M594&lt;157.5,"SE",IF(M594&lt;202.5,"S",IF(M594&lt;247.5,"SW",IF(M594&lt;292.5,"W",IF(M594&lt;337.5,"NW","N"))))))))))</f>
        <v>SW</v>
      </c>
      <c r="O594" t="str">
        <f t="shared" si="172"/>
        <v>.</v>
      </c>
      <c r="P594" t="str">
        <f t="shared" si="185"/>
        <v>.</v>
      </c>
      <c r="Q594" s="8" t="str">
        <f t="shared" si="173"/>
        <v>.</v>
      </c>
      <c r="R594" s="8" t="str">
        <f t="shared" si="174"/>
        <v>.</v>
      </c>
      <c r="S594" s="8" t="s">
        <v>4</v>
      </c>
      <c r="T594" s="8" t="s">
        <v>4</v>
      </c>
      <c r="U594" s="8" t="str">
        <f t="shared" si="184"/>
        <v>.</v>
      </c>
      <c r="V594" s="3" t="s">
        <v>4</v>
      </c>
      <c r="W594" s="3" t="s">
        <v>4</v>
      </c>
      <c r="X594" s="3" t="s">
        <v>146</v>
      </c>
      <c r="Y594" s="14" t="s">
        <v>4</v>
      </c>
      <c r="Z594" s="14" t="s">
        <v>4</v>
      </c>
      <c r="AA594" s="14" t="s">
        <v>4</v>
      </c>
      <c r="AB594" s="14" t="str">
        <f t="shared" si="186"/>
        <v>.</v>
      </c>
      <c r="AC594" s="3" t="s">
        <v>308</v>
      </c>
      <c r="AD594" s="9">
        <v>0</v>
      </c>
      <c r="AE594" t="str">
        <f t="shared" si="175"/>
        <v>.</v>
      </c>
      <c r="AF594" t="str">
        <f t="shared" si="176"/>
        <v>.</v>
      </c>
      <c r="AG594" t="str">
        <f t="shared" si="182"/>
        <v>.</v>
      </c>
      <c r="AH594" t="str">
        <f t="shared" si="177"/>
        <v>.</v>
      </c>
      <c r="AI594" t="str">
        <f t="shared" si="178"/>
        <v>.</v>
      </c>
      <c r="AJ594" t="str">
        <f t="shared" si="179"/>
        <v>.</v>
      </c>
      <c r="AK594" t="str">
        <f t="shared" si="180"/>
        <v>.</v>
      </c>
      <c r="AL594" s="3" t="s">
        <v>4</v>
      </c>
      <c r="AM594" s="14" t="str">
        <f t="shared" si="181"/>
        <v>.</v>
      </c>
      <c r="AN594" s="3" t="s">
        <v>4</v>
      </c>
    </row>
    <row r="595" spans="1:40" ht="13.5" thickBot="1" x14ac:dyDescent="0.25">
      <c r="A595" s="5">
        <v>42572</v>
      </c>
      <c r="B595" s="3">
        <v>58</v>
      </c>
      <c r="C595" s="7" t="s">
        <v>358</v>
      </c>
      <c r="D595" s="6">
        <v>0.79513888888888884</v>
      </c>
      <c r="E595" s="18">
        <v>19</v>
      </c>
      <c r="F595" s="13">
        <f t="shared" si="169"/>
        <v>582.99999999999989</v>
      </c>
      <c r="G595" s="3" t="s">
        <v>4</v>
      </c>
      <c r="H595" s="3" t="s">
        <v>4</v>
      </c>
      <c r="I595" s="3" t="s">
        <v>4</v>
      </c>
      <c r="J595" t="str">
        <f t="shared" si="170"/>
        <v>.</v>
      </c>
      <c r="K595" t="str">
        <f t="shared" si="171"/>
        <v>.</v>
      </c>
      <c r="L595" t="str">
        <f t="shared" si="183"/>
        <v>.</v>
      </c>
      <c r="M595" s="3" t="s">
        <v>4</v>
      </c>
      <c r="N595" t="str">
        <f>IF(B595=B594, N594, IF(M595=".",".",IF(M595&lt;22.5,"N",IF(M595&lt;67.5,"NE",IF(M595&lt;112.5,"E",IF(M595&lt;157.5,"SE",IF(M595&lt;202.5,"S",IF(M595&lt;247.5,"SW",IF(M595&lt;292.5,"W",IF(M595&lt;337.5,"NW","N"))))))))))</f>
        <v>SW</v>
      </c>
      <c r="O595" t="str">
        <f t="shared" si="172"/>
        <v>.</v>
      </c>
      <c r="P595" t="str">
        <f t="shared" si="185"/>
        <v>.</v>
      </c>
      <c r="Q595" s="8" t="str">
        <f t="shared" si="173"/>
        <v>.</v>
      </c>
      <c r="R595" s="8" t="str">
        <f t="shared" si="174"/>
        <v>.</v>
      </c>
      <c r="S595" s="8" t="s">
        <v>4</v>
      </c>
      <c r="U595" s="8">
        <f t="shared" si="184"/>
        <v>0</v>
      </c>
      <c r="V595" s="3" t="s">
        <v>4</v>
      </c>
      <c r="W595" s="3" t="s">
        <v>4</v>
      </c>
      <c r="X595" s="3" t="s">
        <v>67</v>
      </c>
      <c r="Y595" s="14" t="s">
        <v>4</v>
      </c>
      <c r="Z595" s="14" t="s">
        <v>4</v>
      </c>
      <c r="AA595" s="14" t="s">
        <v>4</v>
      </c>
      <c r="AB595" s="14" t="str">
        <f t="shared" si="186"/>
        <v>.</v>
      </c>
      <c r="AC595" s="3" t="s">
        <v>308</v>
      </c>
      <c r="AD595" s="9">
        <v>0</v>
      </c>
      <c r="AE595" t="str">
        <f t="shared" si="175"/>
        <v>.</v>
      </c>
      <c r="AF595" t="str">
        <f t="shared" si="176"/>
        <v>.</v>
      </c>
      <c r="AG595" t="str">
        <f t="shared" si="182"/>
        <v>.</v>
      </c>
      <c r="AH595" t="str">
        <f t="shared" si="177"/>
        <v>.</v>
      </c>
      <c r="AI595" t="str">
        <f t="shared" si="178"/>
        <v>.</v>
      </c>
      <c r="AJ595" t="str">
        <f t="shared" si="179"/>
        <v>.</v>
      </c>
      <c r="AK595" t="str">
        <f t="shared" si="180"/>
        <v>.</v>
      </c>
      <c r="AL595" s="3" t="s">
        <v>4</v>
      </c>
      <c r="AM595" s="14" t="str">
        <f t="shared" si="181"/>
        <v>.</v>
      </c>
      <c r="AN595" s="3" t="s">
        <v>4</v>
      </c>
    </row>
    <row r="596" spans="1:40" ht="13.5" thickBot="1" x14ac:dyDescent="0.25">
      <c r="A596" s="5">
        <v>42572</v>
      </c>
      <c r="B596" s="3">
        <v>59</v>
      </c>
      <c r="C596" s="7" t="s">
        <v>358</v>
      </c>
      <c r="D596" s="6">
        <v>0.39027777777777778</v>
      </c>
      <c r="E596" s="13">
        <v>9</v>
      </c>
      <c r="F596" s="13">
        <f t="shared" si="169"/>
        <v>0</v>
      </c>
      <c r="G596" s="3">
        <v>19.899999999999999</v>
      </c>
      <c r="H596" s="3" t="s">
        <v>366</v>
      </c>
      <c r="I596" s="3">
        <v>22.9</v>
      </c>
      <c r="J596" t="str">
        <f t="shared" si="170"/>
        <v>.</v>
      </c>
      <c r="K596" t="str">
        <f t="shared" si="171"/>
        <v>.</v>
      </c>
      <c r="L596" t="str">
        <f t="shared" si="183"/>
        <v>.</v>
      </c>
      <c r="M596" s="3">
        <v>154</v>
      </c>
      <c r="N596" t="str">
        <f>IF(B596=B596, N595, IF(M596=".",".",IF(M596&lt;22.5,"N",IF(M596&lt;67.5,"NE",IF(M596&lt;112.5,"E",IF(M596&lt;157.5,"SE",IF(M596&lt;202.5,"S",IF(M596&lt;247.5,"SW",IF(M596&lt;292.5,"W",IF(M596&lt;337.5,"NW","N"))))))))))</f>
        <v>SW</v>
      </c>
      <c r="O596" t="str">
        <f t="shared" si="172"/>
        <v>.</v>
      </c>
      <c r="P596" t="str">
        <f t="shared" si="185"/>
        <v>.</v>
      </c>
      <c r="Q596" s="8">
        <f t="shared" si="173"/>
        <v>0</v>
      </c>
      <c r="R596" s="8">
        <f t="shared" si="174"/>
        <v>0</v>
      </c>
      <c r="S596" s="8">
        <v>1</v>
      </c>
      <c r="T596" s="8" t="s">
        <v>4</v>
      </c>
      <c r="U596" s="8" t="str">
        <f t="shared" si="184"/>
        <v>.</v>
      </c>
      <c r="V596" s="3" t="s">
        <v>128</v>
      </c>
      <c r="W596" s="3">
        <v>0</v>
      </c>
      <c r="X596" s="3" t="s">
        <v>4</v>
      </c>
      <c r="Y596" s="14">
        <v>2</v>
      </c>
      <c r="Z596" s="14">
        <v>1</v>
      </c>
      <c r="AA596" s="14">
        <v>0</v>
      </c>
      <c r="AB596" s="14">
        <f t="shared" si="186"/>
        <v>0</v>
      </c>
      <c r="AC596" s="3" t="s">
        <v>309</v>
      </c>
      <c r="AD596" s="9">
        <v>0</v>
      </c>
      <c r="AE596" t="str">
        <f t="shared" si="175"/>
        <v>.</v>
      </c>
      <c r="AF596" t="str">
        <f t="shared" si="176"/>
        <v>.</v>
      </c>
      <c r="AG596" t="str">
        <f t="shared" si="182"/>
        <v>.</v>
      </c>
      <c r="AH596" t="str">
        <f t="shared" si="177"/>
        <v>.</v>
      </c>
      <c r="AI596">
        <f t="shared" si="178"/>
        <v>43.837114678907732</v>
      </c>
      <c r="AJ596">
        <f t="shared" si="179"/>
        <v>-89.879404629916706</v>
      </c>
      <c r="AK596" t="str">
        <f t="shared" si="180"/>
        <v>.</v>
      </c>
      <c r="AL596" s="3">
        <v>100</v>
      </c>
      <c r="AM596" s="14">
        <f t="shared" si="181"/>
        <v>30.48</v>
      </c>
      <c r="AN596" s="3">
        <v>2.6878070480712677</v>
      </c>
    </row>
    <row r="597" spans="1:40" ht="13.5" thickBot="1" x14ac:dyDescent="0.25">
      <c r="A597" s="5">
        <v>42572</v>
      </c>
      <c r="B597" s="3">
        <v>59</v>
      </c>
      <c r="C597" s="7" t="s">
        <v>358</v>
      </c>
      <c r="D597" s="6">
        <v>0.42083333333333334</v>
      </c>
      <c r="E597" s="13">
        <v>10</v>
      </c>
      <c r="F597" s="13">
        <f t="shared" si="169"/>
        <v>44</v>
      </c>
      <c r="G597" s="3">
        <v>23.5</v>
      </c>
      <c r="H597" s="3" t="s">
        <v>366</v>
      </c>
      <c r="I597" s="3">
        <v>23.8</v>
      </c>
      <c r="J597">
        <f t="shared" si="170"/>
        <v>2.1902123988450919</v>
      </c>
      <c r="K597">
        <f t="shared" si="171"/>
        <v>234.51007330895249</v>
      </c>
      <c r="L597">
        <f>(K597-MOD(M596+180,360))</f>
        <v>-99.489926691047515</v>
      </c>
      <c r="M597" s="3">
        <v>163</v>
      </c>
      <c r="N597" t="str">
        <f>IF(B597=B596, N596, IF(M597=".",".",IF(M597&lt;22.5,"N",IF(M597&lt;67.5,"NE",IF(M597&lt;112.5,"E",IF(M597&lt;157.5,"SE",IF(M597&lt;202.5,"S",IF(M597&lt;247.5,"SW",IF(M597&lt;292.5,"W",IF(M597&lt;337.5,"NW","N"))))))))))</f>
        <v>SW</v>
      </c>
      <c r="O597" t="str">
        <f t="shared" si="172"/>
        <v>SW</v>
      </c>
      <c r="P597">
        <f t="shared" si="185"/>
        <v>6</v>
      </c>
      <c r="Q597" s="8">
        <f t="shared" si="173"/>
        <v>16.49492393499089</v>
      </c>
      <c r="R597" s="8">
        <f t="shared" si="174"/>
        <v>16.49492393499089</v>
      </c>
      <c r="S597" s="8">
        <v>1</v>
      </c>
      <c r="T597" s="8" t="s">
        <v>4</v>
      </c>
      <c r="U597" s="8" t="str">
        <f t="shared" si="184"/>
        <v>.</v>
      </c>
      <c r="V597" s="3" t="s">
        <v>6</v>
      </c>
      <c r="W597" s="3">
        <v>0.7</v>
      </c>
      <c r="X597" s="3" t="s">
        <v>4</v>
      </c>
      <c r="Y597" s="14">
        <v>2</v>
      </c>
      <c r="Z597" s="14">
        <v>1</v>
      </c>
      <c r="AA597" s="14">
        <v>0</v>
      </c>
      <c r="AB597" s="14">
        <f t="shared" si="186"/>
        <v>0</v>
      </c>
      <c r="AC597" s="3" t="s">
        <v>309</v>
      </c>
      <c r="AD597" s="9">
        <v>0</v>
      </c>
      <c r="AE597">
        <f t="shared" si="175"/>
        <v>-9.5762899902389904</v>
      </c>
      <c r="AF597">
        <f t="shared" si="176"/>
        <v>-9.5762899902389904</v>
      </c>
      <c r="AG597">
        <f t="shared" si="182"/>
        <v>1</v>
      </c>
      <c r="AH597">
        <f t="shared" si="177"/>
        <v>16.49492393499089</v>
      </c>
      <c r="AI597">
        <f t="shared" si="178"/>
        <v>30.406657291164606</v>
      </c>
      <c r="AJ597">
        <f t="shared" si="179"/>
        <v>-99.455694620155697</v>
      </c>
      <c r="AK597">
        <f t="shared" si="180"/>
        <v>-13.430457387743125</v>
      </c>
      <c r="AL597" s="3">
        <v>104</v>
      </c>
      <c r="AM597" s="14">
        <f t="shared" si="181"/>
        <v>31.699200000000001</v>
      </c>
      <c r="AN597" s="3">
        <v>2.8448866807507573</v>
      </c>
    </row>
    <row r="598" spans="1:40" ht="13.5" thickBot="1" x14ac:dyDescent="0.25">
      <c r="A598" s="5">
        <v>42572</v>
      </c>
      <c r="B598" s="3">
        <v>59</v>
      </c>
      <c r="C598" s="7" t="s">
        <v>358</v>
      </c>
      <c r="D598" s="6">
        <v>0.46249999999999997</v>
      </c>
      <c r="E598" s="13">
        <v>11</v>
      </c>
      <c r="F598" s="13">
        <f t="shared" si="169"/>
        <v>103.99999999999994</v>
      </c>
      <c r="G598" s="3">
        <v>26.6</v>
      </c>
      <c r="H598" s="3" t="s">
        <v>366</v>
      </c>
      <c r="I598" s="3">
        <v>23.5</v>
      </c>
      <c r="J598">
        <f t="shared" si="170"/>
        <v>2.6878125143110685</v>
      </c>
      <c r="K598">
        <f t="shared" si="171"/>
        <v>205.9996868075296</v>
      </c>
      <c r="L598">
        <f t="shared" si="183"/>
        <v>-28.510386501422886</v>
      </c>
      <c r="M598" s="3">
        <v>164</v>
      </c>
      <c r="N598" t="str">
        <f>IF(B598=B598, N597, IF(M598=".",".",IF(M598&lt;22.5,"N",IF(M598&lt;67.5,"NE",IF(M598&lt;112.5,"E",IF(M598&lt;157.5,"SE",IF(M598&lt;202.5,"S",IF(M598&lt;247.5,"SW",IF(M598&lt;292.5,"W",IF(M598&lt;337.5,"NW","N"))))))))))</f>
        <v>SW</v>
      </c>
      <c r="O598" t="str">
        <f t="shared" si="172"/>
        <v>SW</v>
      </c>
      <c r="P598">
        <f t="shared" si="185"/>
        <v>6</v>
      </c>
      <c r="Q598" s="8">
        <f t="shared" si="173"/>
        <v>2.7125665322505728</v>
      </c>
      <c r="R598" s="8">
        <f t="shared" si="174"/>
        <v>19.207490467241463</v>
      </c>
      <c r="S598" s="8">
        <v>1</v>
      </c>
      <c r="T598" s="8" t="s">
        <v>4</v>
      </c>
      <c r="U598" s="8" t="str">
        <f t="shared" si="184"/>
        <v>.</v>
      </c>
      <c r="V598" s="3" t="s">
        <v>27</v>
      </c>
      <c r="W598" s="3">
        <v>4.9000000000000004</v>
      </c>
      <c r="X598" s="3" t="s">
        <v>4</v>
      </c>
      <c r="Y598" s="14">
        <v>2</v>
      </c>
      <c r="Z598" s="14">
        <v>1</v>
      </c>
      <c r="AA598" s="14">
        <v>0</v>
      </c>
      <c r="AB598" s="14">
        <f t="shared" si="186"/>
        <v>0</v>
      </c>
      <c r="AC598" s="3" t="s">
        <v>309</v>
      </c>
      <c r="AD598" s="9">
        <v>0</v>
      </c>
      <c r="AE598">
        <f t="shared" si="175"/>
        <v>-2.4380451493061059</v>
      </c>
      <c r="AF598">
        <f t="shared" si="176"/>
        <v>-2.4380451493061059</v>
      </c>
      <c r="AG598">
        <f t="shared" si="182"/>
        <v>1</v>
      </c>
      <c r="AH598">
        <f t="shared" si="177"/>
        <v>2.7125665322505728</v>
      </c>
      <c r="AI598">
        <f t="shared" si="178"/>
        <v>29.217559716601919</v>
      </c>
      <c r="AJ598">
        <f t="shared" si="179"/>
        <v>-101.8937397694618</v>
      </c>
      <c r="AK598">
        <f t="shared" si="180"/>
        <v>-1.1890975745626875</v>
      </c>
      <c r="AL598" s="3">
        <v>106</v>
      </c>
      <c r="AM598" s="14">
        <f t="shared" si="181"/>
        <v>32.308800000000005</v>
      </c>
      <c r="AN598" s="3">
        <v>2.8623399732707004</v>
      </c>
    </row>
    <row r="599" spans="1:40" ht="13.5" thickBot="1" x14ac:dyDescent="0.25">
      <c r="A599" s="5">
        <v>42572</v>
      </c>
      <c r="B599" s="3">
        <v>59</v>
      </c>
      <c r="C599" s="7" t="s">
        <v>358</v>
      </c>
      <c r="D599" s="6">
        <v>0.51041666666666663</v>
      </c>
      <c r="E599" s="13">
        <v>12</v>
      </c>
      <c r="F599" s="13">
        <f t="shared" si="169"/>
        <v>172.99999999999994</v>
      </c>
      <c r="G599" s="3">
        <v>31.8</v>
      </c>
      <c r="H599" s="3" t="s">
        <v>365</v>
      </c>
      <c r="I599" s="3">
        <v>28.8</v>
      </c>
      <c r="J599">
        <f t="shared" si="170"/>
        <v>2.0953444469052265</v>
      </c>
      <c r="K599">
        <f t="shared" si="171"/>
        <v>239.9456065661567</v>
      </c>
      <c r="L599">
        <f t="shared" si="183"/>
        <v>33.945919758627099</v>
      </c>
      <c r="M599" s="3">
        <v>166</v>
      </c>
      <c r="N599" t="str">
        <f>IF(B599=B598, N598, IF(M599=".",".",IF(M599&lt;22.5,"N",IF(M599&lt;67.5,"NE",IF(M599&lt;112.5,"E",IF(M599&lt;157.5,"SE",IF(M599&lt;202.5,"S",IF(M599&lt;247.5,"SW",IF(M599&lt;292.5,"W",IF(M599&lt;337.5,"NW","N"))))))))))</f>
        <v>SW</v>
      </c>
      <c r="O599" t="str">
        <f t="shared" si="172"/>
        <v>SW</v>
      </c>
      <c r="P599">
        <f t="shared" si="185"/>
        <v>6</v>
      </c>
      <c r="Q599" s="8">
        <f t="shared" si="173"/>
        <v>3.8494778735346027</v>
      </c>
      <c r="R599" s="8">
        <f t="shared" si="174"/>
        <v>23.056968340776066</v>
      </c>
      <c r="S599" s="8">
        <v>1</v>
      </c>
      <c r="T599" s="8" t="s">
        <v>4</v>
      </c>
      <c r="U599" s="8" t="str">
        <f t="shared" si="184"/>
        <v>.</v>
      </c>
      <c r="V599" s="3" t="s">
        <v>6</v>
      </c>
      <c r="W599" s="3">
        <v>1.2</v>
      </c>
      <c r="X599" s="3" t="s">
        <v>4</v>
      </c>
      <c r="Y599" s="14">
        <v>2</v>
      </c>
      <c r="Z599" s="14">
        <v>1</v>
      </c>
      <c r="AA599" s="14">
        <v>0</v>
      </c>
      <c r="AB599" s="14">
        <f t="shared" si="186"/>
        <v>0</v>
      </c>
      <c r="AC599" s="3" t="s">
        <v>309</v>
      </c>
      <c r="AD599" s="9">
        <v>0</v>
      </c>
      <c r="AE599">
        <f t="shared" si="175"/>
        <v>-1.9279029420698208</v>
      </c>
      <c r="AF599">
        <f t="shared" si="176"/>
        <v>-1.9279029420698208</v>
      </c>
      <c r="AG599">
        <f t="shared" si="182"/>
        <v>1</v>
      </c>
      <c r="AH599">
        <f t="shared" si="177"/>
        <v>3.8494778735346027</v>
      </c>
      <c r="AI599">
        <f t="shared" si="178"/>
        <v>25.885642829164446</v>
      </c>
      <c r="AJ599">
        <f t="shared" si="179"/>
        <v>-103.82164271153162</v>
      </c>
      <c r="AK599">
        <f t="shared" si="180"/>
        <v>-3.3319168874374725</v>
      </c>
      <c r="AL599" s="3">
        <v>107</v>
      </c>
      <c r="AM599" s="14">
        <f t="shared" si="181"/>
        <v>32.613599999999998</v>
      </c>
      <c r="AN599" s="3">
        <v>2.8972465583105871</v>
      </c>
    </row>
    <row r="600" spans="1:40" ht="13.5" thickBot="1" x14ac:dyDescent="0.25">
      <c r="A600" s="5">
        <v>42572</v>
      </c>
      <c r="B600" s="3">
        <v>59</v>
      </c>
      <c r="C600" s="7" t="s">
        <v>358</v>
      </c>
      <c r="D600" s="6">
        <v>0.54722222222222217</v>
      </c>
      <c r="E600" s="13">
        <v>13</v>
      </c>
      <c r="F600" s="13">
        <f t="shared" si="169"/>
        <v>225.99999999999991</v>
      </c>
      <c r="G600" s="3">
        <v>32.9</v>
      </c>
      <c r="H600" s="3" t="s">
        <v>365</v>
      </c>
      <c r="I600" s="3">
        <v>30.2</v>
      </c>
      <c r="J600">
        <f t="shared" si="170"/>
        <v>0.24434609527920426</v>
      </c>
      <c r="K600">
        <f t="shared" si="171"/>
        <v>346.00000000000011</v>
      </c>
      <c r="L600">
        <f t="shared" si="183"/>
        <v>106.05439343384342</v>
      </c>
      <c r="M600" s="3">
        <v>166</v>
      </c>
      <c r="N600" t="str">
        <f>IF(B600=B600, N599, IF(M600=".",".",IF(M600&lt;22.5,"N",IF(M600&lt;67.5,"NE",IF(M600&lt;112.5,"E",IF(M600&lt;157.5,"SE",IF(M600&lt;202.5,"S",IF(M600&lt;247.5,"SW",IF(M600&lt;292.5,"W",IF(M600&lt;337.5,"NW","N"))))))))))</f>
        <v>SW</v>
      </c>
      <c r="O600" t="str">
        <f t="shared" si="172"/>
        <v>N</v>
      </c>
      <c r="P600">
        <f t="shared" si="185"/>
        <v>1</v>
      </c>
      <c r="Q600" s="8">
        <f t="shared" si="173"/>
        <v>2.0000000000000053</v>
      </c>
      <c r="R600" s="8">
        <f t="shared" si="174"/>
        <v>25.056968340776073</v>
      </c>
      <c r="S600" s="8">
        <v>1</v>
      </c>
      <c r="T600" s="8" t="s">
        <v>4</v>
      </c>
      <c r="U600" s="8" t="str">
        <f t="shared" si="184"/>
        <v>.</v>
      </c>
      <c r="V600" s="3" t="s">
        <v>6</v>
      </c>
      <c r="W600" s="3">
        <v>1.8</v>
      </c>
      <c r="X600" s="3" t="s">
        <v>4</v>
      </c>
      <c r="Y600" s="14">
        <v>2</v>
      </c>
      <c r="Z600" s="14">
        <v>1</v>
      </c>
      <c r="AA600" s="14">
        <v>0</v>
      </c>
      <c r="AB600" s="14">
        <f t="shared" si="186"/>
        <v>0</v>
      </c>
      <c r="AC600" s="3" t="s">
        <v>309</v>
      </c>
      <c r="AD600" s="9">
        <v>0</v>
      </c>
      <c r="AE600">
        <f t="shared" si="175"/>
        <v>1.9405914525519989</v>
      </c>
      <c r="AF600">
        <f t="shared" si="176"/>
        <v>1.9405914525519989</v>
      </c>
      <c r="AG600">
        <f t="shared" si="182"/>
        <v>1</v>
      </c>
      <c r="AH600">
        <f t="shared" si="177"/>
        <v>2.0000000000000053</v>
      </c>
      <c r="AI600">
        <f t="shared" si="178"/>
        <v>25.401799037965112</v>
      </c>
      <c r="AJ600">
        <f t="shared" si="179"/>
        <v>-101.88105125897962</v>
      </c>
      <c r="AK600">
        <f t="shared" si="180"/>
        <v>-0.48384379119933385</v>
      </c>
      <c r="AL600" s="3">
        <v>105</v>
      </c>
      <c r="AM600" s="14">
        <f t="shared" si="181"/>
        <v>32.004000000000005</v>
      </c>
      <c r="AN600" s="3">
        <v>2.8972465583105871</v>
      </c>
    </row>
    <row r="601" spans="1:40" ht="13.5" thickBot="1" x14ac:dyDescent="0.25">
      <c r="A601" s="5">
        <v>42572</v>
      </c>
      <c r="B601" s="3">
        <v>59</v>
      </c>
      <c r="C601" s="7" t="s">
        <v>358</v>
      </c>
      <c r="D601" s="6">
        <v>0.58750000000000002</v>
      </c>
      <c r="E601" s="13">
        <v>14</v>
      </c>
      <c r="F601" s="13">
        <f t="shared" si="169"/>
        <v>284</v>
      </c>
      <c r="G601" s="3">
        <v>29.7</v>
      </c>
      <c r="H601" s="3" t="s">
        <v>366</v>
      </c>
      <c r="I601" s="3">
        <v>29.9</v>
      </c>
      <c r="J601" t="str">
        <f t="shared" si="170"/>
        <v>.</v>
      </c>
      <c r="K601" t="str">
        <f t="shared" si="171"/>
        <v>.</v>
      </c>
      <c r="L601" t="str">
        <f t="shared" si="183"/>
        <v>.</v>
      </c>
      <c r="M601" s="3">
        <v>166</v>
      </c>
      <c r="N601" t="str">
        <f>IF(B601=B600, N600, IF(M601=".",".",IF(M601&lt;22.5,"N",IF(M601&lt;67.5,"NE",IF(M601&lt;112.5,"E",IF(M601&lt;157.5,"SE",IF(M601&lt;202.5,"S",IF(M601&lt;247.5,"SW",IF(M601&lt;292.5,"W",IF(M601&lt;337.5,"NW","N"))))))))))</f>
        <v>SW</v>
      </c>
      <c r="O601" t="str">
        <f t="shared" si="172"/>
        <v>.</v>
      </c>
      <c r="P601" t="str">
        <f t="shared" si="185"/>
        <v>.</v>
      </c>
      <c r="Q601" s="8">
        <f t="shared" si="173"/>
        <v>0</v>
      </c>
      <c r="R601" s="8">
        <f t="shared" si="174"/>
        <v>25.056968340776073</v>
      </c>
      <c r="S601" s="8">
        <v>1</v>
      </c>
      <c r="T601" s="8" t="s">
        <v>4</v>
      </c>
      <c r="U601" s="8" t="str">
        <f t="shared" si="184"/>
        <v>.</v>
      </c>
      <c r="V601" s="3" t="s">
        <v>6</v>
      </c>
      <c r="W601" s="3">
        <v>0</v>
      </c>
      <c r="X601" s="3" t="s">
        <v>4</v>
      </c>
      <c r="Y601" s="14">
        <v>2</v>
      </c>
      <c r="Z601" s="14">
        <v>1</v>
      </c>
      <c r="AA601" s="14">
        <v>0</v>
      </c>
      <c r="AB601" s="14">
        <f t="shared" si="186"/>
        <v>0</v>
      </c>
      <c r="AC601" s="3" t="s">
        <v>309</v>
      </c>
      <c r="AD601" s="9">
        <v>0</v>
      </c>
      <c r="AE601">
        <f t="shared" si="175"/>
        <v>0</v>
      </c>
      <c r="AF601">
        <f t="shared" si="176"/>
        <v>0</v>
      </c>
      <c r="AG601">
        <f t="shared" si="182"/>
        <v>1</v>
      </c>
      <c r="AH601">
        <f t="shared" si="177"/>
        <v>0</v>
      </c>
      <c r="AI601">
        <f t="shared" si="178"/>
        <v>25.401799037965112</v>
      </c>
      <c r="AJ601">
        <f t="shared" si="179"/>
        <v>-101.88105125897962</v>
      </c>
      <c r="AK601">
        <f t="shared" si="180"/>
        <v>0</v>
      </c>
      <c r="AL601" s="3">
        <v>105</v>
      </c>
      <c r="AM601" s="14">
        <f t="shared" si="181"/>
        <v>32.004000000000005</v>
      </c>
      <c r="AN601" s="3">
        <v>2.8972465583105871</v>
      </c>
    </row>
    <row r="602" spans="1:40" ht="13.5" thickBot="1" x14ac:dyDescent="0.25">
      <c r="A602" s="5">
        <v>42572</v>
      </c>
      <c r="B602" s="3">
        <v>59</v>
      </c>
      <c r="C602" s="7" t="s">
        <v>358</v>
      </c>
      <c r="D602" s="6">
        <v>0.62916666666666665</v>
      </c>
      <c r="E602" s="13">
        <v>15</v>
      </c>
      <c r="F602" s="13">
        <f t="shared" si="169"/>
        <v>343.99999999999994</v>
      </c>
      <c r="G602" s="3">
        <v>26.4</v>
      </c>
      <c r="H602" s="3" t="s">
        <v>366</v>
      </c>
      <c r="I602" s="3">
        <v>27.4</v>
      </c>
      <c r="J602" t="str">
        <f t="shared" si="170"/>
        <v>.</v>
      </c>
      <c r="K602" t="str">
        <f t="shared" si="171"/>
        <v>.</v>
      </c>
      <c r="L602" t="str">
        <f t="shared" si="183"/>
        <v>.</v>
      </c>
      <c r="M602" s="3">
        <v>166</v>
      </c>
      <c r="N602" t="str">
        <f>IF(B602=B601, N601, IF(M602=".",".",IF(M602&lt;22.5,"N",IF(M602&lt;67.5,"NE",IF(M602&lt;112.5,"E",IF(M602&lt;157.5,"SE",IF(M602&lt;202.5,"S",IF(M602&lt;247.5,"SW",IF(M602&lt;292.5,"W",IF(M602&lt;337.5,"NW","N"))))))))))</f>
        <v>SW</v>
      </c>
      <c r="O602" t="str">
        <f t="shared" si="172"/>
        <v>.</v>
      </c>
      <c r="P602" t="str">
        <f t="shared" si="185"/>
        <v>.</v>
      </c>
      <c r="Q602" s="8">
        <f t="shared" si="173"/>
        <v>0</v>
      </c>
      <c r="R602" s="8">
        <f t="shared" si="174"/>
        <v>25.056968340776073</v>
      </c>
      <c r="S602" s="8">
        <v>1</v>
      </c>
      <c r="T602" s="8" t="s">
        <v>4</v>
      </c>
      <c r="U602" s="8" t="str">
        <f t="shared" si="184"/>
        <v>.</v>
      </c>
      <c r="V602" s="3" t="s">
        <v>6</v>
      </c>
      <c r="W602" s="3">
        <v>0.1</v>
      </c>
      <c r="X602" s="3" t="s">
        <v>4</v>
      </c>
      <c r="Y602" s="14">
        <v>2</v>
      </c>
      <c r="Z602" s="14">
        <v>1</v>
      </c>
      <c r="AA602" s="14">
        <v>0</v>
      </c>
      <c r="AB602" s="14">
        <f t="shared" si="186"/>
        <v>0</v>
      </c>
      <c r="AC602" s="3" t="s">
        <v>309</v>
      </c>
      <c r="AD602" s="9">
        <v>0</v>
      </c>
      <c r="AE602">
        <f t="shared" si="175"/>
        <v>0</v>
      </c>
      <c r="AF602">
        <f t="shared" si="176"/>
        <v>0</v>
      </c>
      <c r="AG602">
        <f t="shared" si="182"/>
        <v>1</v>
      </c>
      <c r="AH602">
        <f t="shared" si="177"/>
        <v>0</v>
      </c>
      <c r="AI602">
        <f t="shared" si="178"/>
        <v>25.401799037965112</v>
      </c>
      <c r="AJ602">
        <f t="shared" si="179"/>
        <v>-101.88105125897962</v>
      </c>
      <c r="AK602">
        <f t="shared" si="180"/>
        <v>0</v>
      </c>
      <c r="AL602" s="3">
        <v>105</v>
      </c>
      <c r="AM602" s="14">
        <f t="shared" si="181"/>
        <v>32.004000000000005</v>
      </c>
      <c r="AN602" s="3">
        <v>2.8972465583105871</v>
      </c>
    </row>
    <row r="603" spans="1:40" ht="13.5" thickBot="1" x14ac:dyDescent="0.25">
      <c r="A603" s="5">
        <v>42572</v>
      </c>
      <c r="B603" s="3">
        <v>59</v>
      </c>
      <c r="C603" s="7" t="s">
        <v>358</v>
      </c>
      <c r="D603" s="6">
        <v>0.67083333333333339</v>
      </c>
      <c r="E603" s="13">
        <v>16</v>
      </c>
      <c r="F603" s="13">
        <f t="shared" si="169"/>
        <v>404.00000000000006</v>
      </c>
      <c r="G603" s="3">
        <v>24.8</v>
      </c>
      <c r="H603" s="3" t="s">
        <v>366</v>
      </c>
      <c r="I603" s="3">
        <v>26.4</v>
      </c>
      <c r="J603" t="str">
        <f t="shared" si="170"/>
        <v>.</v>
      </c>
      <c r="K603" t="str">
        <f t="shared" si="171"/>
        <v>.</v>
      </c>
      <c r="L603" t="str">
        <f t="shared" si="183"/>
        <v>.</v>
      </c>
      <c r="M603" s="3">
        <v>166</v>
      </c>
      <c r="N603" t="str">
        <f>IF(B603=B603, N602, IF(M603=".",".",IF(M603&lt;22.5,"N",IF(M603&lt;67.5,"NE",IF(M603&lt;112.5,"E",IF(M603&lt;157.5,"SE",IF(M603&lt;202.5,"S",IF(M603&lt;247.5,"SW",IF(M603&lt;292.5,"W",IF(M603&lt;337.5,"NW","N"))))))))))</f>
        <v>SW</v>
      </c>
      <c r="O603" t="str">
        <f t="shared" si="172"/>
        <v>.</v>
      </c>
      <c r="P603" t="str">
        <f t="shared" si="185"/>
        <v>.</v>
      </c>
      <c r="Q603" s="8">
        <f t="shared" si="173"/>
        <v>0</v>
      </c>
      <c r="R603" s="8">
        <f t="shared" si="174"/>
        <v>25.056968340776073</v>
      </c>
      <c r="S603" s="8">
        <v>1</v>
      </c>
      <c r="T603" s="8" t="s">
        <v>4</v>
      </c>
      <c r="U603" s="8" t="str">
        <f t="shared" si="184"/>
        <v>.</v>
      </c>
      <c r="V603" s="3" t="s">
        <v>6</v>
      </c>
      <c r="W603" s="3">
        <v>1.2</v>
      </c>
      <c r="X603" s="3" t="s">
        <v>4</v>
      </c>
      <c r="Y603" s="14">
        <v>2</v>
      </c>
      <c r="Z603" s="14">
        <v>1</v>
      </c>
      <c r="AA603" s="14">
        <v>0</v>
      </c>
      <c r="AB603" s="14">
        <f t="shared" si="186"/>
        <v>0</v>
      </c>
      <c r="AC603" s="3" t="s">
        <v>309</v>
      </c>
      <c r="AD603" s="9">
        <v>0</v>
      </c>
      <c r="AE603">
        <f t="shared" si="175"/>
        <v>0</v>
      </c>
      <c r="AF603">
        <f t="shared" si="176"/>
        <v>0</v>
      </c>
      <c r="AG603">
        <f t="shared" si="182"/>
        <v>1</v>
      </c>
      <c r="AH603">
        <f t="shared" si="177"/>
        <v>0</v>
      </c>
      <c r="AI603">
        <f t="shared" si="178"/>
        <v>25.401799037965112</v>
      </c>
      <c r="AJ603">
        <f t="shared" si="179"/>
        <v>-101.88105125897962</v>
      </c>
      <c r="AK603">
        <f t="shared" si="180"/>
        <v>0</v>
      </c>
      <c r="AL603" s="3">
        <v>105</v>
      </c>
      <c r="AM603" s="14">
        <f t="shared" si="181"/>
        <v>32.004000000000005</v>
      </c>
      <c r="AN603" s="3">
        <v>2.8972465583105871</v>
      </c>
    </row>
    <row r="604" spans="1:40" ht="13.5" thickBot="1" x14ac:dyDescent="0.25">
      <c r="A604" s="5">
        <v>42572</v>
      </c>
      <c r="B604" s="3">
        <v>59</v>
      </c>
      <c r="C604" s="7" t="s">
        <v>358</v>
      </c>
      <c r="D604" s="6">
        <v>0.71180555555555547</v>
      </c>
      <c r="E604" s="13">
        <v>17</v>
      </c>
      <c r="F604" s="13">
        <f t="shared" si="169"/>
        <v>462.99999999999983</v>
      </c>
      <c r="G604" s="3">
        <v>22.6</v>
      </c>
      <c r="H604" s="3" t="s">
        <v>366</v>
      </c>
      <c r="I604" s="3">
        <v>23.7</v>
      </c>
      <c r="J604" t="str">
        <f t="shared" si="170"/>
        <v>.</v>
      </c>
      <c r="K604" t="str">
        <f t="shared" si="171"/>
        <v>.</v>
      </c>
      <c r="L604" t="str">
        <f t="shared" si="183"/>
        <v>.</v>
      </c>
      <c r="M604" s="3">
        <v>166</v>
      </c>
      <c r="N604" t="str">
        <f>IF(B604=B603, N603, IF(M604=".",".",IF(M604&lt;22.5,"N",IF(M604&lt;67.5,"NE",IF(M604&lt;112.5,"E",IF(M604&lt;157.5,"SE",IF(M604&lt;202.5,"S",IF(M604&lt;247.5,"SW",IF(M604&lt;292.5,"W",IF(M604&lt;337.5,"NW","N"))))))))))</f>
        <v>SW</v>
      </c>
      <c r="O604" t="str">
        <f t="shared" si="172"/>
        <v>.</v>
      </c>
      <c r="P604" t="str">
        <f t="shared" si="185"/>
        <v>.</v>
      </c>
      <c r="Q604" s="8">
        <f t="shared" si="173"/>
        <v>0</v>
      </c>
      <c r="R604" s="8">
        <f t="shared" si="174"/>
        <v>25.056968340776073</v>
      </c>
      <c r="S604" s="8">
        <v>1</v>
      </c>
      <c r="T604" s="8" t="s">
        <v>4</v>
      </c>
      <c r="U604" s="8" t="str">
        <f t="shared" si="184"/>
        <v>.</v>
      </c>
      <c r="V604" s="3" t="s">
        <v>6</v>
      </c>
      <c r="W604" s="3">
        <v>1.1000000000000001</v>
      </c>
      <c r="X604" s="3" t="s">
        <v>4</v>
      </c>
      <c r="Y604" s="14">
        <v>2</v>
      </c>
      <c r="Z604" s="14">
        <v>1</v>
      </c>
      <c r="AA604" s="14">
        <v>0</v>
      </c>
      <c r="AB604" s="14">
        <f t="shared" si="186"/>
        <v>0</v>
      </c>
      <c r="AC604" s="3" t="s">
        <v>309</v>
      </c>
      <c r="AD604" s="9">
        <v>0</v>
      </c>
      <c r="AE604">
        <f t="shared" si="175"/>
        <v>0</v>
      </c>
      <c r="AF604">
        <f t="shared" si="176"/>
        <v>0</v>
      </c>
      <c r="AG604">
        <f t="shared" si="182"/>
        <v>1</v>
      </c>
      <c r="AH604">
        <f t="shared" si="177"/>
        <v>0</v>
      </c>
      <c r="AI604">
        <f t="shared" si="178"/>
        <v>25.401799037965112</v>
      </c>
      <c r="AJ604">
        <f t="shared" si="179"/>
        <v>-101.88105125897962</v>
      </c>
      <c r="AK604">
        <f t="shared" si="180"/>
        <v>0</v>
      </c>
      <c r="AL604" s="3">
        <v>105</v>
      </c>
      <c r="AM604" s="14">
        <f t="shared" si="181"/>
        <v>32.004000000000005</v>
      </c>
      <c r="AN604" s="3">
        <v>2.8972465583105871</v>
      </c>
    </row>
    <row r="605" spans="1:40" ht="13.5" thickBot="1" x14ac:dyDescent="0.25">
      <c r="A605" s="5">
        <v>42572</v>
      </c>
      <c r="B605" s="3">
        <v>59</v>
      </c>
      <c r="C605" s="7" t="s">
        <v>358</v>
      </c>
      <c r="D605" s="6">
        <v>0.75069444444444444</v>
      </c>
      <c r="E605" s="13">
        <v>18</v>
      </c>
      <c r="F605" s="13">
        <f t="shared" si="169"/>
        <v>519</v>
      </c>
      <c r="G605" s="3">
        <v>23.3</v>
      </c>
      <c r="H605" s="3" t="s">
        <v>365</v>
      </c>
      <c r="I605" s="3">
        <v>24.7</v>
      </c>
      <c r="J605" t="str">
        <f t="shared" si="170"/>
        <v>.</v>
      </c>
      <c r="K605" t="str">
        <f t="shared" si="171"/>
        <v>.</v>
      </c>
      <c r="L605" t="str">
        <f t="shared" si="183"/>
        <v>.</v>
      </c>
      <c r="M605" s="3">
        <v>166</v>
      </c>
      <c r="N605" t="str">
        <f>IF(B605=B605, N604, IF(M605=".",".",IF(M605&lt;22.5,"N",IF(M605&lt;67.5,"NE",IF(M605&lt;112.5,"E",IF(M605&lt;157.5,"SE",IF(M605&lt;202.5,"S",IF(M605&lt;247.5,"SW",IF(M605&lt;292.5,"W",IF(M605&lt;337.5,"NW","N"))))))))))</f>
        <v>SW</v>
      </c>
      <c r="O605" t="str">
        <f t="shared" si="172"/>
        <v>.</v>
      </c>
      <c r="P605" t="str">
        <f t="shared" si="185"/>
        <v>.</v>
      </c>
      <c r="Q605" s="8">
        <f t="shared" si="173"/>
        <v>0</v>
      </c>
      <c r="R605" s="8">
        <f t="shared" si="174"/>
        <v>25.056968340776073</v>
      </c>
      <c r="S605" s="8">
        <v>1</v>
      </c>
      <c r="T605" s="8" t="s">
        <v>4</v>
      </c>
      <c r="U605" s="8" t="str">
        <f t="shared" si="184"/>
        <v>.</v>
      </c>
      <c r="V605" s="3" t="s">
        <v>6</v>
      </c>
      <c r="W605" s="3">
        <v>0.8</v>
      </c>
      <c r="X605" s="3" t="s">
        <v>4</v>
      </c>
      <c r="Y605" s="14">
        <v>2</v>
      </c>
      <c r="Z605" s="14">
        <v>1</v>
      </c>
      <c r="AA605" s="14">
        <v>0</v>
      </c>
      <c r="AB605" s="14">
        <f t="shared" si="186"/>
        <v>0</v>
      </c>
      <c r="AC605" s="3" t="s">
        <v>309</v>
      </c>
      <c r="AD605" s="9">
        <v>0</v>
      </c>
      <c r="AE605">
        <f t="shared" si="175"/>
        <v>0</v>
      </c>
      <c r="AF605">
        <f t="shared" si="176"/>
        <v>0</v>
      </c>
      <c r="AG605">
        <f t="shared" si="182"/>
        <v>1</v>
      </c>
      <c r="AH605">
        <f t="shared" si="177"/>
        <v>0</v>
      </c>
      <c r="AI605">
        <f t="shared" si="178"/>
        <v>25.401799037965112</v>
      </c>
      <c r="AJ605">
        <f t="shared" si="179"/>
        <v>-101.88105125897962</v>
      </c>
      <c r="AK605">
        <f t="shared" si="180"/>
        <v>0</v>
      </c>
      <c r="AL605" s="3">
        <v>105</v>
      </c>
      <c r="AM605" s="14">
        <f t="shared" si="181"/>
        <v>32.004000000000005</v>
      </c>
      <c r="AN605" s="3">
        <v>2.8972465583105871</v>
      </c>
    </row>
    <row r="606" spans="1:40" ht="13.5" thickBot="1" x14ac:dyDescent="0.25">
      <c r="A606" s="5">
        <v>42572</v>
      </c>
      <c r="B606" s="3">
        <v>59</v>
      </c>
      <c r="C606" s="7" t="s">
        <v>358</v>
      </c>
      <c r="D606" s="6">
        <v>0.79513888888888884</v>
      </c>
      <c r="E606" s="18">
        <v>19</v>
      </c>
      <c r="F606" s="13">
        <f t="shared" si="169"/>
        <v>582.99999999999989</v>
      </c>
      <c r="G606" s="3">
        <v>26.8</v>
      </c>
      <c r="H606" s="3" t="s">
        <v>365</v>
      </c>
      <c r="I606" s="3">
        <v>29.2</v>
      </c>
      <c r="J606" t="str">
        <f t="shared" si="170"/>
        <v>.</v>
      </c>
      <c r="K606" t="str">
        <f t="shared" si="171"/>
        <v>.</v>
      </c>
      <c r="L606" t="str">
        <f t="shared" si="183"/>
        <v>.</v>
      </c>
      <c r="M606" s="3">
        <v>166</v>
      </c>
      <c r="N606" t="str">
        <f>IF(B606=B605, N605, IF(M606=".",".",IF(M606&lt;22.5,"N",IF(M606&lt;67.5,"NE",IF(M606&lt;112.5,"E",IF(M606&lt;157.5,"SE",IF(M606&lt;202.5,"S",IF(M606&lt;247.5,"SW",IF(M606&lt;292.5,"W",IF(M606&lt;337.5,"NW","N"))))))))))</f>
        <v>SW</v>
      </c>
      <c r="O606" t="str">
        <f t="shared" si="172"/>
        <v>.</v>
      </c>
      <c r="P606" t="str">
        <f t="shared" si="185"/>
        <v>.</v>
      </c>
      <c r="Q606" s="8">
        <f t="shared" si="173"/>
        <v>0</v>
      </c>
      <c r="R606" s="8">
        <f t="shared" si="174"/>
        <v>25.056968340776073</v>
      </c>
      <c r="S606" s="8">
        <v>1</v>
      </c>
      <c r="T606" s="8">
        <f>SQRT((AJ606-AJ596)^2+(AI606-AI596)^2)</f>
        <v>21.99773589690723</v>
      </c>
      <c r="U606" s="8">
        <f t="shared" si="184"/>
        <v>1.1390703324290277</v>
      </c>
      <c r="V606" s="3" t="s">
        <v>6</v>
      </c>
      <c r="W606" s="3">
        <v>0.7</v>
      </c>
      <c r="X606" s="3" t="s">
        <v>4</v>
      </c>
      <c r="Y606" s="14">
        <v>2</v>
      </c>
      <c r="Z606" s="14">
        <v>1</v>
      </c>
      <c r="AA606" s="14">
        <v>0</v>
      </c>
      <c r="AB606" s="14">
        <f t="shared" si="186"/>
        <v>0</v>
      </c>
      <c r="AC606" s="3" t="s">
        <v>309</v>
      </c>
      <c r="AD606" s="9">
        <v>0</v>
      </c>
      <c r="AE606">
        <f t="shared" si="175"/>
        <v>0</v>
      </c>
      <c r="AF606">
        <f t="shared" si="176"/>
        <v>0</v>
      </c>
      <c r="AG606">
        <f t="shared" si="182"/>
        <v>1</v>
      </c>
      <c r="AH606">
        <f t="shared" si="177"/>
        <v>0</v>
      </c>
      <c r="AI606">
        <f t="shared" si="178"/>
        <v>25.401799037965112</v>
      </c>
      <c r="AJ606">
        <f t="shared" si="179"/>
        <v>-101.88105125897962</v>
      </c>
      <c r="AK606">
        <f t="shared" si="180"/>
        <v>0</v>
      </c>
      <c r="AL606" s="3">
        <v>105</v>
      </c>
      <c r="AM606" s="14">
        <f t="shared" si="181"/>
        <v>32.004000000000005</v>
      </c>
      <c r="AN606" s="3">
        <v>2.8972465583105871</v>
      </c>
    </row>
    <row r="607" spans="1:40" ht="13.5" thickBot="1" x14ac:dyDescent="0.25">
      <c r="A607" s="5">
        <v>42572</v>
      </c>
      <c r="B607" s="3">
        <v>60</v>
      </c>
      <c r="C607" s="7" t="s">
        <v>358</v>
      </c>
      <c r="D607" s="6">
        <v>0.3888888888888889</v>
      </c>
      <c r="E607" s="13">
        <v>9</v>
      </c>
      <c r="F607" s="13">
        <f t="shared" si="169"/>
        <v>0</v>
      </c>
      <c r="G607" s="3">
        <v>18.899999999999999</v>
      </c>
      <c r="H607" s="3" t="s">
        <v>366</v>
      </c>
      <c r="I607" s="3">
        <v>21.4</v>
      </c>
      <c r="J607" t="str">
        <f t="shared" si="170"/>
        <v>.</v>
      </c>
      <c r="K607" t="str">
        <f t="shared" si="171"/>
        <v>.</v>
      </c>
      <c r="L607" t="str">
        <f t="shared" si="183"/>
        <v>.</v>
      </c>
      <c r="M607" s="3">
        <v>45</v>
      </c>
      <c r="N607" t="str">
        <f>IF(B607=B607, N606, IF(M607=".",".",IF(M607&lt;22.5,"N",IF(M607&lt;67.5,"NE",IF(M607&lt;112.5,"E",IF(M607&lt;157.5,"SE",IF(M607&lt;202.5,"S",IF(M607&lt;247.5,"SW",IF(M607&lt;292.5,"W",IF(M607&lt;337.5,"NW","N"))))))))))</f>
        <v>SW</v>
      </c>
      <c r="O607" t="str">
        <f t="shared" si="172"/>
        <v>.</v>
      </c>
      <c r="P607" t="str">
        <f t="shared" si="185"/>
        <v>.</v>
      </c>
      <c r="Q607" s="8">
        <f t="shared" si="173"/>
        <v>0</v>
      </c>
      <c r="R607" s="8">
        <f t="shared" si="174"/>
        <v>0</v>
      </c>
      <c r="S607" s="8">
        <v>1</v>
      </c>
      <c r="T607" s="8" t="s">
        <v>4</v>
      </c>
      <c r="U607" s="8" t="str">
        <f t="shared" si="184"/>
        <v>.</v>
      </c>
      <c r="V607" s="3" t="s">
        <v>128</v>
      </c>
      <c r="W607" s="3">
        <v>0</v>
      </c>
      <c r="X607" s="3" t="s">
        <v>4</v>
      </c>
      <c r="Y607" s="14">
        <v>2</v>
      </c>
      <c r="Z607" s="14">
        <v>1</v>
      </c>
      <c r="AA607" s="14">
        <v>0</v>
      </c>
      <c r="AB607" s="14">
        <f t="shared" si="186"/>
        <v>0</v>
      </c>
      <c r="AC607" s="3" t="s">
        <v>310</v>
      </c>
      <c r="AD607" s="9">
        <v>0</v>
      </c>
      <c r="AE607" t="str">
        <f t="shared" si="175"/>
        <v>.</v>
      </c>
      <c r="AF607" t="str">
        <f t="shared" si="176"/>
        <v>.</v>
      </c>
      <c r="AG607" t="str">
        <f t="shared" si="182"/>
        <v>.</v>
      </c>
      <c r="AH607" t="str">
        <f t="shared" si="177"/>
        <v>.</v>
      </c>
      <c r="AI607">
        <f t="shared" si="178"/>
        <v>70.710678118654741</v>
      </c>
      <c r="AJ607">
        <f t="shared" si="179"/>
        <v>70.710678118654755</v>
      </c>
      <c r="AK607" t="str">
        <f t="shared" si="180"/>
        <v>.</v>
      </c>
      <c r="AL607" s="3">
        <v>100</v>
      </c>
      <c r="AM607" s="14">
        <f t="shared" si="181"/>
        <v>30.48</v>
      </c>
      <c r="AN607" s="3">
        <v>0.78539816339744828</v>
      </c>
    </row>
    <row r="608" spans="1:40" ht="13.5" thickBot="1" x14ac:dyDescent="0.25">
      <c r="A608" s="5">
        <v>42572</v>
      </c>
      <c r="B608" s="3">
        <v>60</v>
      </c>
      <c r="C608" s="7" t="s">
        <v>358</v>
      </c>
      <c r="D608" s="6">
        <v>0.41875000000000001</v>
      </c>
      <c r="E608" s="13">
        <v>10</v>
      </c>
      <c r="F608" s="13">
        <f t="shared" si="169"/>
        <v>43.000000000000007</v>
      </c>
      <c r="G608" s="3">
        <v>23</v>
      </c>
      <c r="H608" s="3" t="s">
        <v>366</v>
      </c>
      <c r="I608" s="3">
        <v>23.8</v>
      </c>
      <c r="J608">
        <f t="shared" si="170"/>
        <v>2.371603361320255</v>
      </c>
      <c r="K608">
        <f t="shared" si="171"/>
        <v>135.88286328269024</v>
      </c>
      <c r="L608">
        <f>(K608-MOD(M607+180,360))</f>
        <v>-89.117136717309762</v>
      </c>
      <c r="M608" s="3">
        <v>54</v>
      </c>
      <c r="N608" t="str">
        <f>IF(B608=B607, N607, IF(M608=".",".",IF(M608&lt;22.5,"N",IF(M608&lt;67.5,"NE",IF(M608&lt;112.5,"E",IF(M608&lt;157.5,"SE",IF(M608&lt;202.5,"S",IF(M608&lt;247.5,"SW",IF(M608&lt;292.5,"W",IF(M608&lt;337.5,"NW","N"))))))))))</f>
        <v>SW</v>
      </c>
      <c r="O608" t="str">
        <f t="shared" si="172"/>
        <v>SE</v>
      </c>
      <c r="P608">
        <f t="shared" si="185"/>
        <v>4</v>
      </c>
      <c r="Q608" s="8">
        <f t="shared" si="173"/>
        <v>15.801756863659765</v>
      </c>
      <c r="R608" s="8">
        <f t="shared" si="174"/>
        <v>15.801756863659765</v>
      </c>
      <c r="S608" s="8">
        <v>1</v>
      </c>
      <c r="T608" s="8" t="s">
        <v>4</v>
      </c>
      <c r="U608" s="8" t="str">
        <f t="shared" si="184"/>
        <v>.</v>
      </c>
      <c r="V608" s="3" t="s">
        <v>14</v>
      </c>
      <c r="W608" s="3">
        <v>0.2</v>
      </c>
      <c r="X608" s="3" t="s">
        <v>4</v>
      </c>
      <c r="Y608" s="14">
        <v>2</v>
      </c>
      <c r="Z608" s="14">
        <v>1</v>
      </c>
      <c r="AA608" s="14">
        <v>0</v>
      </c>
      <c r="AB608" s="14">
        <f t="shared" si="186"/>
        <v>0</v>
      </c>
      <c r="AC608" s="3" t="s">
        <v>310</v>
      </c>
      <c r="AD608" s="9">
        <v>0</v>
      </c>
      <c r="AE608">
        <f t="shared" si="175"/>
        <v>-11.344367637114971</v>
      </c>
      <c r="AF608">
        <f t="shared" si="176"/>
        <v>-11.344367637114971</v>
      </c>
      <c r="AG608">
        <f t="shared" si="182"/>
        <v>1</v>
      </c>
      <c r="AH608">
        <f t="shared" si="177"/>
        <v>15.801756863659765</v>
      </c>
      <c r="AI608">
        <f t="shared" si="178"/>
        <v>81.710716431869699</v>
      </c>
      <c r="AJ608">
        <f t="shared" si="179"/>
        <v>59.366310481539784</v>
      </c>
      <c r="AK608">
        <f t="shared" si="180"/>
        <v>11.000038313214958</v>
      </c>
      <c r="AL608" s="3">
        <v>101</v>
      </c>
      <c r="AM608" s="14">
        <f t="shared" si="181"/>
        <v>30.784800000000001</v>
      </c>
      <c r="AN608" s="3">
        <v>0.94247779607693793</v>
      </c>
    </row>
    <row r="609" spans="1:40" ht="13.5" thickBot="1" x14ac:dyDescent="0.25">
      <c r="A609" s="5">
        <v>42572</v>
      </c>
      <c r="B609" s="3">
        <v>60</v>
      </c>
      <c r="C609" s="7" t="s">
        <v>358</v>
      </c>
      <c r="D609" s="6">
        <v>0.45902777777777781</v>
      </c>
      <c r="E609" s="13">
        <v>11</v>
      </c>
      <c r="F609" s="13">
        <f t="shared" si="169"/>
        <v>101.00000000000004</v>
      </c>
      <c r="G609" s="3">
        <v>23.3</v>
      </c>
      <c r="H609" s="3" t="s">
        <v>366</v>
      </c>
      <c r="I609" s="3">
        <v>24</v>
      </c>
      <c r="J609" t="str">
        <f t="shared" si="170"/>
        <v>.</v>
      </c>
      <c r="K609" t="str">
        <f t="shared" si="171"/>
        <v>.</v>
      </c>
      <c r="L609" t="str">
        <f t="shared" si="183"/>
        <v>.</v>
      </c>
      <c r="M609" s="3">
        <v>54</v>
      </c>
      <c r="N609" t="str">
        <f>IF(B609=B609, N608, IF(M609=".",".",IF(M609&lt;22.5,"N",IF(M609&lt;67.5,"NE",IF(M609&lt;112.5,"E",IF(M609&lt;157.5,"SE",IF(M609&lt;202.5,"S",IF(M609&lt;247.5,"SW",IF(M609&lt;292.5,"W",IF(M609&lt;337.5,"NW","N"))))))))))</f>
        <v>SW</v>
      </c>
      <c r="O609" t="str">
        <f t="shared" si="172"/>
        <v>.</v>
      </c>
      <c r="P609" t="str">
        <f t="shared" si="185"/>
        <v>.</v>
      </c>
      <c r="Q609" s="8">
        <f t="shared" si="173"/>
        <v>0</v>
      </c>
      <c r="R609" s="8">
        <f t="shared" si="174"/>
        <v>15.801756863659765</v>
      </c>
      <c r="S609" s="8">
        <v>1</v>
      </c>
      <c r="T609" s="8" t="s">
        <v>4</v>
      </c>
      <c r="U609" s="8" t="str">
        <f t="shared" si="184"/>
        <v>.</v>
      </c>
      <c r="V609" s="3" t="s">
        <v>6</v>
      </c>
      <c r="W609" s="3">
        <v>4.7</v>
      </c>
      <c r="X609" s="3" t="s">
        <v>4</v>
      </c>
      <c r="Y609" s="14">
        <v>2</v>
      </c>
      <c r="Z609" s="14">
        <v>1</v>
      </c>
      <c r="AA609" s="14">
        <v>0</v>
      </c>
      <c r="AB609" s="14">
        <f t="shared" si="186"/>
        <v>0</v>
      </c>
      <c r="AC609" s="3" t="s">
        <v>310</v>
      </c>
      <c r="AD609" s="9">
        <v>0</v>
      </c>
      <c r="AE609">
        <f t="shared" si="175"/>
        <v>0</v>
      </c>
      <c r="AF609">
        <f t="shared" si="176"/>
        <v>0</v>
      </c>
      <c r="AG609">
        <f t="shared" si="182"/>
        <v>1</v>
      </c>
      <c r="AH609">
        <f t="shared" si="177"/>
        <v>0</v>
      </c>
      <c r="AI609">
        <f t="shared" si="178"/>
        <v>81.710716431869699</v>
      </c>
      <c r="AJ609">
        <f t="shared" si="179"/>
        <v>59.366310481539784</v>
      </c>
      <c r="AK609">
        <f t="shared" si="180"/>
        <v>0</v>
      </c>
      <c r="AL609" s="3">
        <v>101</v>
      </c>
      <c r="AM609" s="14">
        <f t="shared" si="181"/>
        <v>30.784800000000001</v>
      </c>
      <c r="AN609" s="3">
        <v>0.94247779607693793</v>
      </c>
    </row>
    <row r="610" spans="1:40" ht="13.5" thickBot="1" x14ac:dyDescent="0.25">
      <c r="A610" s="5">
        <v>42572</v>
      </c>
      <c r="B610" s="3">
        <v>60</v>
      </c>
      <c r="C610" s="7" t="s">
        <v>358</v>
      </c>
      <c r="D610" s="6">
        <v>0.50347222222222221</v>
      </c>
      <c r="E610" s="13">
        <v>12</v>
      </c>
      <c r="F610" s="13">
        <f t="shared" si="169"/>
        <v>164.99999999999997</v>
      </c>
      <c r="G610" s="3">
        <v>32.200000000000003</v>
      </c>
      <c r="H610" s="3" t="s">
        <v>365</v>
      </c>
      <c r="I610" s="3">
        <v>27.2</v>
      </c>
      <c r="J610">
        <f t="shared" si="170"/>
        <v>0.45106879894609975</v>
      </c>
      <c r="K610">
        <f t="shared" si="171"/>
        <v>334.15566155035339</v>
      </c>
      <c r="L610">
        <f>IF(K610=".",".",IF(K610-K608&gt;180,(K610-K608)-360,IF(K610-K608&lt;-180,-360-(K610-K608),IF(K610-K608&gt;180,360-(K610-K608),K610-K608))))</f>
        <v>-161.72720173233685</v>
      </c>
      <c r="M610" s="3">
        <v>49</v>
      </c>
      <c r="N610" t="str">
        <f>IF(B610=B609, N609, IF(M610=".",".",IF(M610&lt;22.5,"N",IF(M610&lt;67.5,"NE",IF(M610&lt;112.5,"E",IF(M610&lt;157.5,"SE",IF(M610&lt;202.5,"S",IF(M610&lt;247.5,"SW",IF(M610&lt;292.5,"W",IF(M610&lt;337.5,"NW","N"))))))))))</f>
        <v>SW</v>
      </c>
      <c r="O610" t="str">
        <f t="shared" si="172"/>
        <v>NW</v>
      </c>
      <c r="P610">
        <f t="shared" si="185"/>
        <v>8</v>
      </c>
      <c r="Q610" s="8">
        <f t="shared" si="173"/>
        <v>9.1199293584513388</v>
      </c>
      <c r="R610" s="8">
        <f t="shared" si="174"/>
        <v>24.921686222111106</v>
      </c>
      <c r="S610" s="8">
        <v>1</v>
      </c>
      <c r="T610" s="8" t="s">
        <v>4</v>
      </c>
      <c r="U610" s="8" t="str">
        <f t="shared" si="184"/>
        <v>.</v>
      </c>
      <c r="V610" s="3" t="s">
        <v>21</v>
      </c>
      <c r="W610" s="3">
        <v>3.5</v>
      </c>
      <c r="X610" s="3" t="s">
        <v>4</v>
      </c>
      <c r="Y610" s="14">
        <v>2</v>
      </c>
      <c r="Z610" s="14">
        <v>1</v>
      </c>
      <c r="AA610" s="14">
        <v>0</v>
      </c>
      <c r="AB610" s="14">
        <f t="shared" si="186"/>
        <v>0</v>
      </c>
      <c r="AC610" s="3" t="s">
        <v>310</v>
      </c>
      <c r="AD610" s="9">
        <v>0</v>
      </c>
      <c r="AE610">
        <f t="shared" si="175"/>
        <v>8.2077695044824708</v>
      </c>
      <c r="AF610">
        <f t="shared" si="176"/>
        <v>8.2077695044824708</v>
      </c>
      <c r="AG610">
        <f t="shared" si="182"/>
        <v>1</v>
      </c>
      <c r="AH610">
        <f t="shared" si="177"/>
        <v>9.1199293584513388</v>
      </c>
      <c r="AI610">
        <f t="shared" si="178"/>
        <v>77.735086762945514</v>
      </c>
      <c r="AJ610">
        <f t="shared" si="179"/>
        <v>67.574079986022255</v>
      </c>
      <c r="AK610">
        <f t="shared" si="180"/>
        <v>-3.975629668924185</v>
      </c>
      <c r="AL610" s="3">
        <v>103</v>
      </c>
      <c r="AM610" s="14">
        <f t="shared" si="181"/>
        <v>31.394400000000001</v>
      </c>
      <c r="AN610" s="3">
        <v>0.85521133347722145</v>
      </c>
    </row>
    <row r="611" spans="1:40" ht="13.5" thickBot="1" x14ac:dyDescent="0.25">
      <c r="A611" s="5">
        <v>42572</v>
      </c>
      <c r="B611" s="3">
        <v>60</v>
      </c>
      <c r="C611" s="7" t="s">
        <v>358</v>
      </c>
      <c r="D611" s="6">
        <v>0.5444444444444444</v>
      </c>
      <c r="E611" s="13">
        <v>13</v>
      </c>
      <c r="F611" s="13">
        <f t="shared" si="169"/>
        <v>223.99999999999991</v>
      </c>
      <c r="G611" s="3">
        <v>36</v>
      </c>
      <c r="H611" s="3" t="s">
        <v>365</v>
      </c>
      <c r="I611" s="3">
        <v>31.2</v>
      </c>
      <c r="J611">
        <f t="shared" si="170"/>
        <v>3.0049957641997529</v>
      </c>
      <c r="K611">
        <f t="shared" si="171"/>
        <v>187.82642525666463</v>
      </c>
      <c r="L611">
        <f t="shared" si="183"/>
        <v>-146.32923629368875</v>
      </c>
      <c r="M611" s="3">
        <v>50</v>
      </c>
      <c r="N611" t="str">
        <f>IF(B611=B611, N610, IF(M611=".",".",IF(M611&lt;22.5,"N",IF(M611&lt;67.5,"NE",IF(M611&lt;112.5,"E",IF(M611&lt;157.5,"SE",IF(M611&lt;202.5,"S",IF(M611&lt;247.5,"SW",IF(M611&lt;292.5,"W",IF(M611&lt;337.5,"NW","N"))))))))))</f>
        <v>SW</v>
      </c>
      <c r="O611" t="str">
        <f t="shared" si="172"/>
        <v>S</v>
      </c>
      <c r="P611">
        <f t="shared" si="185"/>
        <v>5</v>
      </c>
      <c r="Q611" s="8">
        <f t="shared" si="173"/>
        <v>2.6774716760637967</v>
      </c>
      <c r="R611" s="8">
        <f t="shared" si="174"/>
        <v>27.599157898174902</v>
      </c>
      <c r="S611" s="8">
        <v>1</v>
      </c>
      <c r="T611" s="8" t="s">
        <v>4</v>
      </c>
      <c r="U611" s="8" t="str">
        <f t="shared" si="184"/>
        <v>.</v>
      </c>
      <c r="V611" s="3" t="s">
        <v>170</v>
      </c>
      <c r="W611" s="3">
        <v>2.2999999999999998</v>
      </c>
      <c r="X611" s="3" t="s">
        <v>4</v>
      </c>
      <c r="Y611" s="14">
        <v>2</v>
      </c>
      <c r="Z611" s="14">
        <v>1</v>
      </c>
      <c r="AA611" s="14">
        <v>0</v>
      </c>
      <c r="AB611" s="14">
        <f t="shared" si="186"/>
        <v>0</v>
      </c>
      <c r="AC611" s="3" t="s">
        <v>310</v>
      </c>
      <c r="AD611" s="9">
        <v>0</v>
      </c>
      <c r="AE611">
        <f t="shared" si="175"/>
        <v>-2.6525314076817779</v>
      </c>
      <c r="AF611">
        <f t="shared" si="176"/>
        <v>-2.6525314076817779</v>
      </c>
      <c r="AG611">
        <f t="shared" si="182"/>
        <v>1</v>
      </c>
      <c r="AH611">
        <f t="shared" si="177"/>
        <v>2.6774716760637967</v>
      </c>
      <c r="AI611">
        <f t="shared" si="178"/>
        <v>77.37048875501678</v>
      </c>
      <c r="AJ611">
        <f t="shared" si="179"/>
        <v>64.921548578340477</v>
      </c>
      <c r="AK611">
        <f t="shared" si="180"/>
        <v>-0.36459800792873409</v>
      </c>
      <c r="AL611" s="3">
        <v>101</v>
      </c>
      <c r="AM611" s="14">
        <f t="shared" si="181"/>
        <v>30.784800000000001</v>
      </c>
      <c r="AN611" s="3">
        <v>0.87266462599716477</v>
      </c>
    </row>
    <row r="612" spans="1:40" ht="13.5" thickBot="1" x14ac:dyDescent="0.25">
      <c r="A612" s="5">
        <v>42572</v>
      </c>
      <c r="B612" s="3">
        <v>60</v>
      </c>
      <c r="C612" s="7" t="s">
        <v>358</v>
      </c>
      <c r="D612" s="6">
        <v>0.5854166666666667</v>
      </c>
      <c r="E612" s="13">
        <v>14</v>
      </c>
      <c r="F612" s="13">
        <f t="shared" si="169"/>
        <v>283</v>
      </c>
      <c r="G612" s="3">
        <v>30.8</v>
      </c>
      <c r="H612" s="3" t="s">
        <v>366</v>
      </c>
      <c r="I612" s="3">
        <v>30.3</v>
      </c>
      <c r="J612" t="str">
        <f t="shared" si="170"/>
        <v>.</v>
      </c>
      <c r="K612" t="str">
        <f t="shared" si="171"/>
        <v>.</v>
      </c>
      <c r="L612" t="str">
        <f t="shared" si="183"/>
        <v>.</v>
      </c>
      <c r="M612" s="3">
        <v>50</v>
      </c>
      <c r="N612" t="str">
        <f>IF(B612=B611, N611, IF(M612=".",".",IF(M612&lt;22.5,"N",IF(M612&lt;67.5,"NE",IF(M612&lt;112.5,"E",IF(M612&lt;157.5,"SE",IF(M612&lt;202.5,"S",IF(M612&lt;247.5,"SW",IF(M612&lt;292.5,"W",IF(M612&lt;337.5,"NW","N"))))))))))</f>
        <v>SW</v>
      </c>
      <c r="O612" t="str">
        <f t="shared" si="172"/>
        <v>.</v>
      </c>
      <c r="P612" t="str">
        <f t="shared" si="185"/>
        <v>.</v>
      </c>
      <c r="Q612" s="8">
        <f t="shared" si="173"/>
        <v>0</v>
      </c>
      <c r="R612" s="8">
        <f t="shared" si="174"/>
        <v>27.599157898174902</v>
      </c>
      <c r="S612" s="8">
        <v>1</v>
      </c>
      <c r="T612" s="8" t="s">
        <v>4</v>
      </c>
      <c r="U612" s="8" t="str">
        <f t="shared" si="184"/>
        <v>.</v>
      </c>
      <c r="V612" s="3" t="s">
        <v>6</v>
      </c>
      <c r="W612" s="3">
        <v>2.5</v>
      </c>
      <c r="X612" s="3" t="s">
        <v>4</v>
      </c>
      <c r="Y612" s="14">
        <v>2</v>
      </c>
      <c r="Z612" s="14">
        <v>1</v>
      </c>
      <c r="AA612" s="14">
        <v>0</v>
      </c>
      <c r="AB612" s="14">
        <f t="shared" si="186"/>
        <v>0</v>
      </c>
      <c r="AC612" s="3" t="s">
        <v>310</v>
      </c>
      <c r="AD612" s="9">
        <v>0</v>
      </c>
      <c r="AE612">
        <f t="shared" si="175"/>
        <v>0</v>
      </c>
      <c r="AF612">
        <f t="shared" si="176"/>
        <v>0</v>
      </c>
      <c r="AG612">
        <f t="shared" si="182"/>
        <v>1</v>
      </c>
      <c r="AH612">
        <f t="shared" si="177"/>
        <v>0</v>
      </c>
      <c r="AI612">
        <f t="shared" si="178"/>
        <v>77.37048875501678</v>
      </c>
      <c r="AJ612">
        <f t="shared" si="179"/>
        <v>64.921548578340477</v>
      </c>
      <c r="AK612">
        <f t="shared" si="180"/>
        <v>0</v>
      </c>
      <c r="AL612" s="3">
        <v>101</v>
      </c>
      <c r="AM612" s="14">
        <f t="shared" si="181"/>
        <v>30.784800000000001</v>
      </c>
      <c r="AN612" s="3">
        <v>0.87266462599716477</v>
      </c>
    </row>
    <row r="613" spans="1:40" ht="13.5" thickBot="1" x14ac:dyDescent="0.25">
      <c r="A613" s="5">
        <v>42572</v>
      </c>
      <c r="B613" s="3">
        <v>60</v>
      </c>
      <c r="C613" s="7" t="s">
        <v>358</v>
      </c>
      <c r="D613" s="6">
        <v>0.62777777777777777</v>
      </c>
      <c r="E613" s="13">
        <v>15</v>
      </c>
      <c r="F613" s="13">
        <f t="shared" si="169"/>
        <v>343.99999999999994</v>
      </c>
      <c r="G613" s="3">
        <v>26.5</v>
      </c>
      <c r="H613" s="3" t="s">
        <v>366</v>
      </c>
      <c r="I613" s="3">
        <v>27.9</v>
      </c>
      <c r="J613">
        <f t="shared" si="170"/>
        <v>2.1858513121539493</v>
      </c>
      <c r="K613">
        <f t="shared" si="171"/>
        <v>125.24005482955437</v>
      </c>
      <c r="L613">
        <f>IF(K613=".",".",IF(K613-K611&gt;180,(K613-K611)-360,IF(K613-K611&lt;-180,-360-(K613-K611),IF(K613-K611&gt;180,360-(K613-K611),K613-K611))))</f>
        <v>-62.586370427110268</v>
      </c>
      <c r="M613" s="3">
        <v>52</v>
      </c>
      <c r="N613" t="str">
        <f>IF(B613=B613, N612, IF(M613=".",".",IF(M613&lt;22.5,"N",IF(M613&lt;67.5,"NE",IF(M613&lt;112.5,"E",IF(M613&lt;157.5,"SE",IF(M613&lt;202.5,"S",IF(M613&lt;247.5,"SW",IF(M613&lt;292.5,"W",IF(M613&lt;337.5,"NW","N"))))))))))</f>
        <v>SW</v>
      </c>
      <c r="O613" t="str">
        <f t="shared" si="172"/>
        <v>SE</v>
      </c>
      <c r="P613">
        <f t="shared" si="185"/>
        <v>4</v>
      </c>
      <c r="Q613" s="8">
        <f t="shared" si="173"/>
        <v>3.6812226363739002</v>
      </c>
      <c r="R613" s="8">
        <f t="shared" si="174"/>
        <v>31.280380534548801</v>
      </c>
      <c r="S613" s="8">
        <v>1</v>
      </c>
      <c r="T613" s="8" t="s">
        <v>4</v>
      </c>
      <c r="U613" s="8" t="str">
        <f t="shared" si="184"/>
        <v>.</v>
      </c>
      <c r="V613" s="3" t="s">
        <v>72</v>
      </c>
      <c r="W613" s="3">
        <v>0.1</v>
      </c>
      <c r="X613" s="3" t="s">
        <v>4</v>
      </c>
      <c r="Y613" s="14">
        <v>2</v>
      </c>
      <c r="Z613" s="14">
        <v>1</v>
      </c>
      <c r="AA613" s="14">
        <v>0</v>
      </c>
      <c r="AB613" s="14">
        <f t="shared" si="186"/>
        <v>0</v>
      </c>
      <c r="AC613" s="3" t="s">
        <v>310</v>
      </c>
      <c r="AD613" s="9">
        <v>0</v>
      </c>
      <c r="AE613">
        <f t="shared" si="175"/>
        <v>-2.1240780951233305</v>
      </c>
      <c r="AF613">
        <f t="shared" si="176"/>
        <v>-2.1240780951233305</v>
      </c>
      <c r="AG613">
        <f t="shared" si="182"/>
        <v>1</v>
      </c>
      <c r="AH613">
        <f t="shared" si="177"/>
        <v>3.6812226363739002</v>
      </c>
      <c r="AI613">
        <f t="shared" si="178"/>
        <v>80.377096867885641</v>
      </c>
      <c r="AJ613">
        <f t="shared" si="179"/>
        <v>62.797470483217147</v>
      </c>
      <c r="AK613">
        <f t="shared" si="180"/>
        <v>3.0066081128688609</v>
      </c>
      <c r="AL613" s="3">
        <v>102</v>
      </c>
      <c r="AM613" s="14">
        <f t="shared" si="181"/>
        <v>31.089600000000001</v>
      </c>
      <c r="AN613" s="3">
        <v>0.90757121103705141</v>
      </c>
    </row>
    <row r="614" spans="1:40" ht="13.5" thickBot="1" x14ac:dyDescent="0.25">
      <c r="A614" s="5">
        <v>42572</v>
      </c>
      <c r="B614" s="3">
        <v>60</v>
      </c>
      <c r="C614" s="7" t="s">
        <v>358</v>
      </c>
      <c r="D614" s="6">
        <v>0.66875000000000007</v>
      </c>
      <c r="E614" s="13">
        <v>16</v>
      </c>
      <c r="F614" s="13">
        <f t="shared" si="169"/>
        <v>403.00000000000006</v>
      </c>
      <c r="G614" s="3">
        <v>25.3</v>
      </c>
      <c r="H614" s="3" t="s">
        <v>366</v>
      </c>
      <c r="I614" s="3">
        <v>26.9</v>
      </c>
      <c r="J614" t="str">
        <f t="shared" si="170"/>
        <v>.</v>
      </c>
      <c r="K614" t="str">
        <f t="shared" si="171"/>
        <v>.</v>
      </c>
      <c r="L614" t="str">
        <f t="shared" si="183"/>
        <v>.</v>
      </c>
      <c r="M614" s="3">
        <v>52</v>
      </c>
      <c r="N614" t="str">
        <f>IF(B614=B613, N613, IF(M614=".",".",IF(M614&lt;22.5,"N",IF(M614&lt;67.5,"NE",IF(M614&lt;112.5,"E",IF(M614&lt;157.5,"SE",IF(M614&lt;202.5,"S",IF(M614&lt;247.5,"SW",IF(M614&lt;292.5,"W",IF(M614&lt;337.5,"NW","N"))))))))))</f>
        <v>SW</v>
      </c>
      <c r="O614" t="str">
        <f t="shared" si="172"/>
        <v>.</v>
      </c>
      <c r="P614" t="str">
        <f t="shared" si="185"/>
        <v>.</v>
      </c>
      <c r="Q614" s="8">
        <f t="shared" si="173"/>
        <v>0</v>
      </c>
      <c r="R614" s="8">
        <f t="shared" si="174"/>
        <v>31.280380534548801</v>
      </c>
      <c r="S614" s="8">
        <v>1</v>
      </c>
      <c r="T614" s="8" t="s">
        <v>4</v>
      </c>
      <c r="U614" s="8" t="str">
        <f t="shared" si="184"/>
        <v>.</v>
      </c>
      <c r="V614" s="3" t="s">
        <v>6</v>
      </c>
      <c r="W614" s="3">
        <v>0.7</v>
      </c>
      <c r="X614" s="3" t="s">
        <v>4</v>
      </c>
      <c r="Y614" s="14">
        <v>2</v>
      </c>
      <c r="Z614" s="14">
        <v>1</v>
      </c>
      <c r="AA614" s="14">
        <v>0</v>
      </c>
      <c r="AB614" s="14">
        <f t="shared" si="186"/>
        <v>0</v>
      </c>
      <c r="AC614" s="3" t="s">
        <v>310</v>
      </c>
      <c r="AD614" s="9">
        <v>0</v>
      </c>
      <c r="AE614">
        <f t="shared" si="175"/>
        <v>0</v>
      </c>
      <c r="AF614">
        <f t="shared" si="176"/>
        <v>0</v>
      </c>
      <c r="AG614">
        <f t="shared" si="182"/>
        <v>1</v>
      </c>
      <c r="AH614">
        <f t="shared" si="177"/>
        <v>0</v>
      </c>
      <c r="AI614">
        <f t="shared" si="178"/>
        <v>80.377096867885641</v>
      </c>
      <c r="AJ614">
        <f t="shared" si="179"/>
        <v>62.797470483217147</v>
      </c>
      <c r="AK614">
        <f t="shared" si="180"/>
        <v>0</v>
      </c>
      <c r="AL614" s="3">
        <v>102</v>
      </c>
      <c r="AM614" s="14">
        <f t="shared" si="181"/>
        <v>31.089600000000001</v>
      </c>
      <c r="AN614" s="3">
        <v>0.90757121103705141</v>
      </c>
    </row>
    <row r="615" spans="1:40" ht="13.5" thickBot="1" x14ac:dyDescent="0.25">
      <c r="A615" s="5">
        <v>42572</v>
      </c>
      <c r="B615" s="3">
        <v>60</v>
      </c>
      <c r="C615" s="7" t="s">
        <v>358</v>
      </c>
      <c r="D615" s="6">
        <v>0.70972222222222225</v>
      </c>
      <c r="E615" s="13">
        <v>17</v>
      </c>
      <c r="F615" s="13">
        <f t="shared" si="169"/>
        <v>462</v>
      </c>
      <c r="G615" s="3">
        <v>22.4</v>
      </c>
      <c r="H615" s="3" t="s">
        <v>366</v>
      </c>
      <c r="I615" s="3">
        <v>23.8</v>
      </c>
      <c r="J615" t="str">
        <f t="shared" si="170"/>
        <v>.</v>
      </c>
      <c r="K615" t="str">
        <f t="shared" si="171"/>
        <v>.</v>
      </c>
      <c r="L615" t="str">
        <f t="shared" si="183"/>
        <v>.</v>
      </c>
      <c r="M615" s="3">
        <v>52</v>
      </c>
      <c r="N615" t="str">
        <f>IF(B615=B615, N614, IF(M615=".",".",IF(M615&lt;22.5,"N",IF(M615&lt;67.5,"NE",IF(M615&lt;112.5,"E",IF(M615&lt;157.5,"SE",IF(M615&lt;202.5,"S",IF(M615&lt;247.5,"SW",IF(M615&lt;292.5,"W",IF(M615&lt;337.5,"NW","N"))))))))))</f>
        <v>SW</v>
      </c>
      <c r="O615" t="str">
        <f t="shared" si="172"/>
        <v>.</v>
      </c>
      <c r="P615" t="str">
        <f t="shared" si="185"/>
        <v>.</v>
      </c>
      <c r="Q615" s="8">
        <f t="shared" si="173"/>
        <v>0</v>
      </c>
      <c r="R615" s="8">
        <f t="shared" si="174"/>
        <v>31.280380534548801</v>
      </c>
      <c r="S615" s="8">
        <v>1</v>
      </c>
      <c r="T615" s="8" t="s">
        <v>4</v>
      </c>
      <c r="U615" s="8" t="str">
        <f t="shared" si="184"/>
        <v>.</v>
      </c>
      <c r="V615" s="3" t="s">
        <v>6</v>
      </c>
      <c r="W615" s="3">
        <v>2</v>
      </c>
      <c r="X615" s="3" t="s">
        <v>4</v>
      </c>
      <c r="Y615" s="14">
        <v>2</v>
      </c>
      <c r="Z615" s="14">
        <v>1</v>
      </c>
      <c r="AA615" s="14">
        <v>0</v>
      </c>
      <c r="AB615" s="14">
        <f t="shared" si="186"/>
        <v>0</v>
      </c>
      <c r="AC615" s="3" t="s">
        <v>310</v>
      </c>
      <c r="AD615" s="9">
        <v>0</v>
      </c>
      <c r="AE615">
        <f t="shared" si="175"/>
        <v>0</v>
      </c>
      <c r="AF615">
        <f t="shared" si="176"/>
        <v>0</v>
      </c>
      <c r="AG615">
        <f t="shared" si="182"/>
        <v>1</v>
      </c>
      <c r="AH615">
        <f t="shared" si="177"/>
        <v>0</v>
      </c>
      <c r="AI615">
        <f t="shared" si="178"/>
        <v>80.377096867885641</v>
      </c>
      <c r="AJ615">
        <f t="shared" si="179"/>
        <v>62.797470483217147</v>
      </c>
      <c r="AK615">
        <f t="shared" si="180"/>
        <v>0</v>
      </c>
      <c r="AL615" s="3">
        <v>102</v>
      </c>
      <c r="AM615" s="14">
        <f t="shared" si="181"/>
        <v>31.089600000000001</v>
      </c>
      <c r="AN615" s="3">
        <v>0.90757121103705141</v>
      </c>
    </row>
    <row r="616" spans="1:40" ht="13.5" thickBot="1" x14ac:dyDescent="0.25">
      <c r="A616" s="5">
        <v>42572</v>
      </c>
      <c r="B616" s="3">
        <v>60</v>
      </c>
      <c r="C616" s="7" t="s">
        <v>358</v>
      </c>
      <c r="D616" s="6">
        <v>0.74791666666666667</v>
      </c>
      <c r="E616" s="13">
        <v>18</v>
      </c>
      <c r="F616" s="13">
        <f t="shared" si="169"/>
        <v>517</v>
      </c>
      <c r="G616" s="3">
        <v>22.9</v>
      </c>
      <c r="H616" s="3" t="s">
        <v>365</v>
      </c>
      <c r="I616" s="3">
        <v>24.1</v>
      </c>
      <c r="J616" t="str">
        <f t="shared" si="170"/>
        <v>.</v>
      </c>
      <c r="K616" t="str">
        <f t="shared" si="171"/>
        <v>.</v>
      </c>
      <c r="L616" t="str">
        <f t="shared" si="183"/>
        <v>.</v>
      </c>
      <c r="M616" s="3">
        <v>52</v>
      </c>
      <c r="N616" t="str">
        <f>IF(B616=B615, N615, IF(M616=".",".",IF(M616&lt;22.5,"N",IF(M616&lt;67.5,"NE",IF(M616&lt;112.5,"E",IF(M616&lt;157.5,"SE",IF(M616&lt;202.5,"S",IF(M616&lt;247.5,"SW",IF(M616&lt;292.5,"W",IF(M616&lt;337.5,"NW","N"))))))))))</f>
        <v>SW</v>
      </c>
      <c r="O616" t="str">
        <f t="shared" si="172"/>
        <v>.</v>
      </c>
      <c r="P616" t="str">
        <f t="shared" si="185"/>
        <v>.</v>
      </c>
      <c r="Q616" s="8">
        <f t="shared" si="173"/>
        <v>0</v>
      </c>
      <c r="R616" s="8">
        <f t="shared" si="174"/>
        <v>31.280380534548801</v>
      </c>
      <c r="S616" s="8">
        <v>1</v>
      </c>
      <c r="T616" s="8" t="s">
        <v>4</v>
      </c>
      <c r="U616" s="8" t="str">
        <f t="shared" si="184"/>
        <v>.</v>
      </c>
      <c r="V616" s="3" t="s">
        <v>6</v>
      </c>
      <c r="W616" s="3">
        <v>1.6</v>
      </c>
      <c r="X616" s="3" t="s">
        <v>4</v>
      </c>
      <c r="Y616" s="14">
        <v>2</v>
      </c>
      <c r="Z616" s="14">
        <v>1</v>
      </c>
      <c r="AA616" s="14">
        <v>0</v>
      </c>
      <c r="AB616" s="14">
        <f t="shared" si="186"/>
        <v>0</v>
      </c>
      <c r="AC616" s="3" t="s">
        <v>310</v>
      </c>
      <c r="AD616" s="9">
        <v>0</v>
      </c>
      <c r="AE616">
        <f t="shared" si="175"/>
        <v>0</v>
      </c>
      <c r="AF616">
        <f t="shared" si="176"/>
        <v>0</v>
      </c>
      <c r="AG616">
        <f t="shared" si="182"/>
        <v>1</v>
      </c>
      <c r="AH616">
        <f t="shared" si="177"/>
        <v>0</v>
      </c>
      <c r="AI616">
        <f t="shared" si="178"/>
        <v>80.377096867885641</v>
      </c>
      <c r="AJ616">
        <f t="shared" si="179"/>
        <v>62.797470483217147</v>
      </c>
      <c r="AK616">
        <f t="shared" si="180"/>
        <v>0</v>
      </c>
      <c r="AL616" s="3">
        <v>102</v>
      </c>
      <c r="AM616" s="14">
        <f t="shared" si="181"/>
        <v>31.089600000000001</v>
      </c>
      <c r="AN616" s="3">
        <v>0.90757121103705141</v>
      </c>
    </row>
    <row r="617" spans="1:40" ht="13.5" thickBot="1" x14ac:dyDescent="0.25">
      <c r="A617" s="5">
        <v>42572</v>
      </c>
      <c r="B617" s="3">
        <v>60</v>
      </c>
      <c r="C617" s="7" t="s">
        <v>358</v>
      </c>
      <c r="D617" s="6">
        <v>0.79166666666666663</v>
      </c>
      <c r="E617" s="18">
        <v>19</v>
      </c>
      <c r="F617" s="13">
        <f t="shared" si="169"/>
        <v>579.99999999999989</v>
      </c>
      <c r="G617" s="3">
        <v>28.7</v>
      </c>
      <c r="H617" s="3" t="s">
        <v>365</v>
      </c>
      <c r="I617" s="3">
        <v>27.4</v>
      </c>
      <c r="J617">
        <f t="shared" si="170"/>
        <v>2.234021442552748</v>
      </c>
      <c r="K617">
        <f t="shared" si="171"/>
        <v>231.99999999999963</v>
      </c>
      <c r="L617">
        <f>IF(K617=".",".",IF(K617-K613&gt;180,(K617-K613)-360,IF(K617-K613&lt;-180,-360-(K617-K613),IF(K617-K613&gt;180,360-(K617-K613),K617-K613))))</f>
        <v>106.75994517044526</v>
      </c>
      <c r="M617" s="3">
        <v>52</v>
      </c>
      <c r="N617" t="str">
        <f>IF(B617=B616, N616, IF(M617=".",".",IF(M617&lt;22.5,"N",IF(M617&lt;67.5,"NE",IF(M617&lt;112.5,"E",IF(M617&lt;157.5,"SE",IF(M617&lt;202.5,"S",IF(M617&lt;247.5,"SW",IF(M617&lt;292.5,"W",IF(M617&lt;337.5,"NW","N"))))))))))</f>
        <v>SW</v>
      </c>
      <c r="O617" t="str">
        <f t="shared" si="172"/>
        <v>SW</v>
      </c>
      <c r="P617">
        <f t="shared" si="185"/>
        <v>6</v>
      </c>
      <c r="Q617" s="8">
        <f t="shared" si="173"/>
        <v>0.99999999999999334</v>
      </c>
      <c r="R617" s="8">
        <f t="shared" si="174"/>
        <v>32.280380534548797</v>
      </c>
      <c r="S617" s="8">
        <v>1</v>
      </c>
      <c r="T617" s="8">
        <f>SQRT((AJ617-AJ607)^2+(AI617-AI607)^2)</f>
        <v>12.31128493883946</v>
      </c>
      <c r="U617" s="8">
        <f t="shared" si="184"/>
        <v>2.6220155487353827</v>
      </c>
      <c r="V617" s="3" t="s">
        <v>41</v>
      </c>
      <c r="W617" s="3">
        <v>1</v>
      </c>
      <c r="X617" s="3" t="s">
        <v>4</v>
      </c>
      <c r="Y617" s="14">
        <v>2</v>
      </c>
      <c r="Z617" s="14">
        <v>1</v>
      </c>
      <c r="AA617" s="14">
        <v>0</v>
      </c>
      <c r="AB617" s="14">
        <f t="shared" si="186"/>
        <v>0</v>
      </c>
      <c r="AC617" s="3" t="s">
        <v>310</v>
      </c>
      <c r="AD617" s="9">
        <v>0</v>
      </c>
      <c r="AE617">
        <f t="shared" si="175"/>
        <v>-0.61566147532565907</v>
      </c>
      <c r="AF617">
        <f t="shared" si="176"/>
        <v>-0.61566147532565907</v>
      </c>
      <c r="AG617">
        <f t="shared" si="182"/>
        <v>1</v>
      </c>
      <c r="AH617">
        <f t="shared" si="177"/>
        <v>0.99999999999999334</v>
      </c>
      <c r="AI617">
        <f t="shared" si="178"/>
        <v>79.589086114278928</v>
      </c>
      <c r="AJ617">
        <f t="shared" si="179"/>
        <v>62.181809007891488</v>
      </c>
      <c r="AK617">
        <f t="shared" si="180"/>
        <v>-0.78801075360671291</v>
      </c>
      <c r="AL617" s="3">
        <v>101</v>
      </c>
      <c r="AM617" s="14">
        <f t="shared" si="181"/>
        <v>30.784800000000001</v>
      </c>
      <c r="AN617" s="3">
        <v>0.90757121103705141</v>
      </c>
    </row>
    <row r="618" spans="1:40" ht="13.5" thickBot="1" x14ac:dyDescent="0.25">
      <c r="A618" s="5">
        <v>42572</v>
      </c>
      <c r="B618" s="3">
        <v>61</v>
      </c>
      <c r="C618" s="7" t="s">
        <v>359</v>
      </c>
      <c r="D618" s="6">
        <v>0.38819444444444445</v>
      </c>
      <c r="E618" s="13">
        <v>9</v>
      </c>
      <c r="F618" s="13">
        <f t="shared" si="169"/>
        <v>0</v>
      </c>
      <c r="G618" s="3" t="s">
        <v>4</v>
      </c>
      <c r="H618" s="3" t="s">
        <v>4</v>
      </c>
      <c r="I618" s="3">
        <v>21.4</v>
      </c>
      <c r="J618" t="str">
        <f t="shared" si="170"/>
        <v>.</v>
      </c>
      <c r="K618" t="str">
        <f t="shared" si="171"/>
        <v>.</v>
      </c>
      <c r="L618" t="str">
        <f t="shared" si="183"/>
        <v>.</v>
      </c>
      <c r="M618" s="3">
        <v>315</v>
      </c>
      <c r="N618" t="str">
        <f>IF(B618=B618, N617, IF(M618=".",".",IF(M618&lt;22.5,"N",IF(M618&lt;67.5,"NE",IF(M618&lt;112.5,"E",IF(M618&lt;157.5,"SE",IF(M618&lt;202.5,"S",IF(M618&lt;247.5,"SW",IF(M618&lt;292.5,"W",IF(M618&lt;337.5,"NW","N"))))))))))</f>
        <v>SW</v>
      </c>
      <c r="O618" t="str">
        <f t="shared" si="172"/>
        <v>.</v>
      </c>
      <c r="P618" t="str">
        <f t="shared" si="185"/>
        <v>.</v>
      </c>
      <c r="Q618" s="8">
        <f t="shared" si="173"/>
        <v>0</v>
      </c>
      <c r="R618" s="8">
        <f t="shared" si="174"/>
        <v>0</v>
      </c>
      <c r="S618" s="8">
        <v>0</v>
      </c>
      <c r="T618" s="8" t="s">
        <v>4</v>
      </c>
      <c r="U618" s="8" t="str">
        <f t="shared" si="184"/>
        <v>.</v>
      </c>
      <c r="V618" s="3" t="s">
        <v>7</v>
      </c>
      <c r="W618" s="3">
        <v>2.4</v>
      </c>
      <c r="X618" s="3" t="s">
        <v>4</v>
      </c>
      <c r="Y618" s="14">
        <v>2</v>
      </c>
      <c r="Z618" s="14">
        <v>1</v>
      </c>
      <c r="AA618" s="14">
        <v>0</v>
      </c>
      <c r="AB618" s="14">
        <f t="shared" si="186"/>
        <v>0</v>
      </c>
      <c r="AC618" s="3" t="s">
        <v>311</v>
      </c>
      <c r="AD618" s="9">
        <v>1</v>
      </c>
      <c r="AE618" t="str">
        <f t="shared" si="175"/>
        <v>.</v>
      </c>
      <c r="AF618" t="str">
        <f t="shared" si="176"/>
        <v>.</v>
      </c>
      <c r="AG618" t="str">
        <f t="shared" si="182"/>
        <v>.</v>
      </c>
      <c r="AH618" t="str">
        <f t="shared" si="177"/>
        <v>.</v>
      </c>
      <c r="AI618">
        <f t="shared" si="178"/>
        <v>-70.710678118654769</v>
      </c>
      <c r="AJ618">
        <f t="shared" si="179"/>
        <v>70.710678118654741</v>
      </c>
      <c r="AK618" t="str">
        <f t="shared" si="180"/>
        <v>.</v>
      </c>
      <c r="AL618" s="3">
        <v>100</v>
      </c>
      <c r="AM618" s="14">
        <f t="shared" si="181"/>
        <v>30.48</v>
      </c>
      <c r="AN618" s="3">
        <v>5.497787143782138</v>
      </c>
    </row>
    <row r="619" spans="1:40" ht="13.5" thickBot="1" x14ac:dyDescent="0.25">
      <c r="A619" s="5">
        <v>42572</v>
      </c>
      <c r="B619" s="3">
        <v>61</v>
      </c>
      <c r="C619" s="7" t="s">
        <v>359</v>
      </c>
      <c r="D619" s="6">
        <v>0.41666666666666669</v>
      </c>
      <c r="E619" s="13">
        <v>10</v>
      </c>
      <c r="F619" s="13">
        <f t="shared" si="169"/>
        <v>41.000000000000014</v>
      </c>
      <c r="G619" s="3" t="s">
        <v>4</v>
      </c>
      <c r="H619" s="3" t="s">
        <v>4</v>
      </c>
      <c r="I619" s="3">
        <v>22.7</v>
      </c>
      <c r="J619" t="str">
        <f t="shared" si="170"/>
        <v>.</v>
      </c>
      <c r="K619" t="str">
        <f t="shared" si="171"/>
        <v>.</v>
      </c>
      <c r="L619" t="str">
        <f t="shared" si="183"/>
        <v>.</v>
      </c>
      <c r="M619" s="3">
        <v>315</v>
      </c>
      <c r="N619" t="str">
        <f>IF(B619=B618, N618, IF(M619=".",".",IF(M619&lt;22.5,"N",IF(M619&lt;67.5,"NE",IF(M619&lt;112.5,"E",IF(M619&lt;157.5,"SE",IF(M619&lt;202.5,"S",IF(M619&lt;247.5,"SW",IF(M619&lt;292.5,"W",IF(M619&lt;337.5,"NW","N"))))))))))</f>
        <v>SW</v>
      </c>
      <c r="O619" t="str">
        <f t="shared" si="172"/>
        <v>.</v>
      </c>
      <c r="P619" t="str">
        <f t="shared" si="185"/>
        <v>.</v>
      </c>
      <c r="Q619" s="8">
        <f t="shared" si="173"/>
        <v>0</v>
      </c>
      <c r="R619" s="8">
        <f t="shared" si="174"/>
        <v>0</v>
      </c>
      <c r="S619" s="8">
        <v>0</v>
      </c>
      <c r="T619" s="8" t="s">
        <v>4</v>
      </c>
      <c r="U619" s="8" t="str">
        <f t="shared" si="184"/>
        <v>.</v>
      </c>
      <c r="V619" s="3" t="s">
        <v>7</v>
      </c>
      <c r="W619" s="3">
        <v>0</v>
      </c>
      <c r="X619" s="3" t="s">
        <v>19</v>
      </c>
      <c r="Y619" s="14">
        <v>2</v>
      </c>
      <c r="Z619" s="14">
        <v>1</v>
      </c>
      <c r="AA619" s="14">
        <v>0</v>
      </c>
      <c r="AB619" s="14">
        <f t="shared" si="186"/>
        <v>0</v>
      </c>
      <c r="AC619" s="3" t="s">
        <v>311</v>
      </c>
      <c r="AD619" s="9">
        <v>1</v>
      </c>
      <c r="AE619">
        <f t="shared" si="175"/>
        <v>0</v>
      </c>
      <c r="AF619">
        <f t="shared" si="176"/>
        <v>0</v>
      </c>
      <c r="AG619">
        <f t="shared" si="182"/>
        <v>1</v>
      </c>
      <c r="AH619">
        <f t="shared" si="177"/>
        <v>0</v>
      </c>
      <c r="AI619">
        <f t="shared" si="178"/>
        <v>-70.710678118654769</v>
      </c>
      <c r="AJ619">
        <f t="shared" si="179"/>
        <v>70.710678118654741</v>
      </c>
      <c r="AK619">
        <f t="shared" si="180"/>
        <v>0</v>
      </c>
      <c r="AL619" s="3">
        <v>100</v>
      </c>
      <c r="AM619" s="14">
        <f t="shared" si="181"/>
        <v>30.48</v>
      </c>
      <c r="AN619" s="3">
        <v>5.497787143782138</v>
      </c>
    </row>
    <row r="620" spans="1:40" ht="13.5" thickBot="1" x14ac:dyDescent="0.25">
      <c r="A620" s="5">
        <v>42572</v>
      </c>
      <c r="B620" s="3">
        <v>61</v>
      </c>
      <c r="C620" s="7" t="s">
        <v>359</v>
      </c>
      <c r="D620" s="6">
        <v>0.45694444444444443</v>
      </c>
      <c r="E620" s="13">
        <v>11</v>
      </c>
      <c r="F620" s="13">
        <f t="shared" si="169"/>
        <v>98.999999999999972</v>
      </c>
      <c r="G620" s="3" t="s">
        <v>4</v>
      </c>
      <c r="H620" s="3" t="s">
        <v>4</v>
      </c>
      <c r="I620" s="3">
        <v>22.7</v>
      </c>
      <c r="J620" t="str">
        <f t="shared" si="170"/>
        <v>.</v>
      </c>
      <c r="K620" t="str">
        <f t="shared" si="171"/>
        <v>.</v>
      </c>
      <c r="L620" t="str">
        <f t="shared" si="183"/>
        <v>.</v>
      </c>
      <c r="M620" s="3">
        <v>315</v>
      </c>
      <c r="N620" t="str">
        <f>IF(B620=B620, N619, IF(M620=".",".",IF(M620&lt;22.5,"N",IF(M620&lt;67.5,"NE",IF(M620&lt;112.5,"E",IF(M620&lt;157.5,"SE",IF(M620&lt;202.5,"S",IF(M620&lt;247.5,"SW",IF(M620&lt;292.5,"W",IF(M620&lt;337.5,"NW","N"))))))))))</f>
        <v>SW</v>
      </c>
      <c r="O620" t="str">
        <f t="shared" si="172"/>
        <v>.</v>
      </c>
      <c r="P620" t="str">
        <f t="shared" si="185"/>
        <v>.</v>
      </c>
      <c r="Q620" s="8">
        <f t="shared" si="173"/>
        <v>0</v>
      </c>
      <c r="R620" s="8">
        <f t="shared" si="174"/>
        <v>0</v>
      </c>
      <c r="S620" s="8">
        <v>0</v>
      </c>
      <c r="T620" s="8" t="s">
        <v>4</v>
      </c>
      <c r="U620" s="8" t="str">
        <f t="shared" si="184"/>
        <v>.</v>
      </c>
      <c r="V620" s="3" t="s">
        <v>7</v>
      </c>
      <c r="W620" s="3">
        <v>2.5</v>
      </c>
      <c r="X620" s="3" t="s">
        <v>162</v>
      </c>
      <c r="Y620" s="14">
        <v>2</v>
      </c>
      <c r="Z620" s="14">
        <v>1</v>
      </c>
      <c r="AA620" s="14">
        <v>0</v>
      </c>
      <c r="AB620" s="14">
        <f t="shared" si="186"/>
        <v>0</v>
      </c>
      <c r="AC620" s="3" t="s">
        <v>311</v>
      </c>
      <c r="AD620" s="9">
        <v>1</v>
      </c>
      <c r="AE620">
        <f t="shared" si="175"/>
        <v>0</v>
      </c>
      <c r="AF620">
        <f t="shared" si="176"/>
        <v>0</v>
      </c>
      <c r="AG620">
        <f t="shared" si="182"/>
        <v>1</v>
      </c>
      <c r="AH620">
        <f t="shared" si="177"/>
        <v>0</v>
      </c>
      <c r="AI620">
        <f t="shared" si="178"/>
        <v>-70.710678118654769</v>
      </c>
      <c r="AJ620">
        <f t="shared" si="179"/>
        <v>70.710678118654741</v>
      </c>
      <c r="AK620">
        <f t="shared" si="180"/>
        <v>0</v>
      </c>
      <c r="AL620" s="3">
        <v>100</v>
      </c>
      <c r="AM620" s="14">
        <f t="shared" si="181"/>
        <v>30.48</v>
      </c>
      <c r="AN620" s="3">
        <v>5.497787143782138</v>
      </c>
    </row>
    <row r="621" spans="1:40" ht="13.5" thickBot="1" x14ac:dyDescent="0.25">
      <c r="A621" s="5">
        <v>42572</v>
      </c>
      <c r="B621" s="3">
        <v>61</v>
      </c>
      <c r="C621" s="7" t="s">
        <v>359</v>
      </c>
      <c r="D621" s="6">
        <v>0.49791666666666662</v>
      </c>
      <c r="E621" s="13">
        <v>12</v>
      </c>
      <c r="F621" s="13">
        <f t="shared" si="169"/>
        <v>157.99999999999991</v>
      </c>
      <c r="G621" s="3" t="s">
        <v>4</v>
      </c>
      <c r="H621" s="3" t="s">
        <v>4</v>
      </c>
      <c r="I621" s="3">
        <v>25.4</v>
      </c>
      <c r="J621" t="str">
        <f t="shared" si="170"/>
        <v>.</v>
      </c>
      <c r="K621" t="str">
        <f t="shared" si="171"/>
        <v>.</v>
      </c>
      <c r="L621" t="str">
        <f t="shared" si="183"/>
        <v>.</v>
      </c>
      <c r="M621" s="3">
        <v>315</v>
      </c>
      <c r="N621" t="str">
        <f>IF(B621=B620, N620, IF(M621=".",".",IF(M621&lt;22.5,"N",IF(M621&lt;67.5,"NE",IF(M621&lt;112.5,"E",IF(M621&lt;157.5,"SE",IF(M621&lt;202.5,"S",IF(M621&lt;247.5,"SW",IF(M621&lt;292.5,"W",IF(M621&lt;337.5,"NW","N"))))))))))</f>
        <v>SW</v>
      </c>
      <c r="O621" t="str">
        <f t="shared" si="172"/>
        <v>.</v>
      </c>
      <c r="P621" t="str">
        <f t="shared" si="185"/>
        <v>.</v>
      </c>
      <c r="Q621" s="8">
        <f t="shared" si="173"/>
        <v>0</v>
      </c>
      <c r="R621" s="8">
        <f t="shared" si="174"/>
        <v>0</v>
      </c>
      <c r="S621" s="8">
        <v>0</v>
      </c>
      <c r="T621" s="8" t="s">
        <v>4</v>
      </c>
      <c r="U621" s="8" t="str">
        <f t="shared" si="184"/>
        <v>.</v>
      </c>
      <c r="V621" s="3" t="s">
        <v>7</v>
      </c>
      <c r="W621" s="3">
        <v>4.5</v>
      </c>
      <c r="X621" s="3" t="s">
        <v>22</v>
      </c>
      <c r="Y621" s="14">
        <v>2</v>
      </c>
      <c r="Z621" s="14">
        <v>1</v>
      </c>
      <c r="AA621" s="14">
        <v>0</v>
      </c>
      <c r="AB621" s="14">
        <f t="shared" si="186"/>
        <v>0</v>
      </c>
      <c r="AC621" s="3" t="s">
        <v>311</v>
      </c>
      <c r="AD621" s="9">
        <v>1</v>
      </c>
      <c r="AE621">
        <f t="shared" si="175"/>
        <v>0</v>
      </c>
      <c r="AF621">
        <f t="shared" si="176"/>
        <v>0</v>
      </c>
      <c r="AG621">
        <f t="shared" si="182"/>
        <v>1</v>
      </c>
      <c r="AH621">
        <f t="shared" si="177"/>
        <v>0</v>
      </c>
      <c r="AI621">
        <f t="shared" si="178"/>
        <v>-70.710678118654769</v>
      </c>
      <c r="AJ621">
        <f t="shared" si="179"/>
        <v>70.710678118654741</v>
      </c>
      <c r="AK621">
        <f t="shared" si="180"/>
        <v>0</v>
      </c>
      <c r="AL621" s="3">
        <v>100</v>
      </c>
      <c r="AM621" s="14">
        <f t="shared" si="181"/>
        <v>30.48</v>
      </c>
      <c r="AN621" s="3">
        <v>5.497787143782138</v>
      </c>
    </row>
    <row r="622" spans="1:40" ht="13.5" thickBot="1" x14ac:dyDescent="0.25">
      <c r="A622" s="5">
        <v>42572</v>
      </c>
      <c r="B622" s="3">
        <v>61</v>
      </c>
      <c r="C622" s="7" t="s">
        <v>359</v>
      </c>
      <c r="D622" s="6">
        <v>0.54166666666666663</v>
      </c>
      <c r="E622" s="13">
        <v>13</v>
      </c>
      <c r="F622" s="13">
        <f t="shared" si="169"/>
        <v>220.99999999999994</v>
      </c>
      <c r="G622" s="3" t="s">
        <v>4</v>
      </c>
      <c r="H622" s="3" t="s">
        <v>4</v>
      </c>
      <c r="I622" s="3">
        <v>29.6</v>
      </c>
      <c r="J622" t="str">
        <f t="shared" si="170"/>
        <v>.</v>
      </c>
      <c r="K622" t="str">
        <f t="shared" si="171"/>
        <v>.</v>
      </c>
      <c r="L622" t="str">
        <f t="shared" si="183"/>
        <v>.</v>
      </c>
      <c r="M622" s="3">
        <v>315</v>
      </c>
      <c r="N622" t="str">
        <f>IF(B622=B622, N621, IF(M622=".",".",IF(M622&lt;22.5,"N",IF(M622&lt;67.5,"NE",IF(M622&lt;112.5,"E",IF(M622&lt;157.5,"SE",IF(M622&lt;202.5,"S",IF(M622&lt;247.5,"SW",IF(M622&lt;292.5,"W",IF(M622&lt;337.5,"NW","N"))))))))))</f>
        <v>SW</v>
      </c>
      <c r="O622" t="str">
        <f t="shared" si="172"/>
        <v>.</v>
      </c>
      <c r="P622" t="str">
        <f t="shared" si="185"/>
        <v>.</v>
      </c>
      <c r="Q622" s="8">
        <f t="shared" si="173"/>
        <v>0</v>
      </c>
      <c r="R622" s="8">
        <f t="shared" si="174"/>
        <v>0</v>
      </c>
      <c r="S622" s="8">
        <v>0</v>
      </c>
      <c r="T622" s="8" t="s">
        <v>4</v>
      </c>
      <c r="U622" s="8" t="str">
        <f t="shared" si="184"/>
        <v>.</v>
      </c>
      <c r="V622" s="3" t="s">
        <v>7</v>
      </c>
      <c r="W622" s="3">
        <v>1.9</v>
      </c>
      <c r="X622" s="3" t="s">
        <v>169</v>
      </c>
      <c r="Y622" s="14">
        <v>2</v>
      </c>
      <c r="Z622" s="14">
        <v>1</v>
      </c>
      <c r="AA622" s="14">
        <v>0</v>
      </c>
      <c r="AB622" s="14">
        <f t="shared" si="186"/>
        <v>0</v>
      </c>
      <c r="AC622" s="3" t="s">
        <v>311</v>
      </c>
      <c r="AD622" s="9">
        <v>1</v>
      </c>
      <c r="AE622">
        <f t="shared" si="175"/>
        <v>0</v>
      </c>
      <c r="AF622">
        <f t="shared" si="176"/>
        <v>0</v>
      </c>
      <c r="AG622">
        <f t="shared" si="182"/>
        <v>1</v>
      </c>
      <c r="AH622">
        <f t="shared" si="177"/>
        <v>0</v>
      </c>
      <c r="AI622">
        <f t="shared" si="178"/>
        <v>-70.710678118654769</v>
      </c>
      <c r="AJ622">
        <f t="shared" si="179"/>
        <v>70.710678118654741</v>
      </c>
      <c r="AK622">
        <f t="shared" si="180"/>
        <v>0</v>
      </c>
      <c r="AL622" s="3">
        <v>100</v>
      </c>
      <c r="AM622" s="14">
        <f t="shared" si="181"/>
        <v>30.48</v>
      </c>
      <c r="AN622" s="3">
        <v>5.497787143782138</v>
      </c>
    </row>
    <row r="623" spans="1:40" ht="13.5" thickBot="1" x14ac:dyDescent="0.25">
      <c r="A623" s="5">
        <v>42572</v>
      </c>
      <c r="B623" s="3">
        <v>61</v>
      </c>
      <c r="C623" s="7" t="s">
        <v>359</v>
      </c>
      <c r="D623" s="6">
        <v>0.58263888888888882</v>
      </c>
      <c r="E623" s="13">
        <v>14</v>
      </c>
      <c r="F623" s="13">
        <f t="shared" si="169"/>
        <v>279.99999999999989</v>
      </c>
      <c r="G623" s="3" t="s">
        <v>4</v>
      </c>
      <c r="H623" s="3" t="s">
        <v>4</v>
      </c>
      <c r="I623" s="3">
        <v>30.5</v>
      </c>
      <c r="J623" t="str">
        <f t="shared" si="170"/>
        <v>.</v>
      </c>
      <c r="K623" t="str">
        <f t="shared" si="171"/>
        <v>.</v>
      </c>
      <c r="L623" t="str">
        <f t="shared" si="183"/>
        <v>.</v>
      </c>
      <c r="M623" s="3">
        <v>315</v>
      </c>
      <c r="N623" t="str">
        <f>IF(B623=B622, N622, IF(M623=".",".",IF(M623&lt;22.5,"N",IF(M623&lt;67.5,"NE",IF(M623&lt;112.5,"E",IF(M623&lt;157.5,"SE",IF(M623&lt;202.5,"S",IF(M623&lt;247.5,"SW",IF(M623&lt;292.5,"W",IF(M623&lt;337.5,"NW","N"))))))))))</f>
        <v>SW</v>
      </c>
      <c r="O623" t="str">
        <f t="shared" si="172"/>
        <v>.</v>
      </c>
      <c r="P623" t="str">
        <f t="shared" si="185"/>
        <v>.</v>
      </c>
      <c r="Q623" s="8">
        <f t="shared" si="173"/>
        <v>0</v>
      </c>
      <c r="R623" s="8">
        <f t="shared" si="174"/>
        <v>0</v>
      </c>
      <c r="S623" s="8">
        <v>0</v>
      </c>
      <c r="T623" s="8" t="s">
        <v>4</v>
      </c>
      <c r="U623" s="8" t="str">
        <f t="shared" si="184"/>
        <v>.</v>
      </c>
      <c r="V623" s="3" t="s">
        <v>7</v>
      </c>
      <c r="W623" s="3">
        <v>1.8</v>
      </c>
      <c r="X623" s="3" t="s">
        <v>173</v>
      </c>
      <c r="Y623" s="14">
        <v>2</v>
      </c>
      <c r="Z623" s="14">
        <v>1</v>
      </c>
      <c r="AA623" s="14">
        <v>0</v>
      </c>
      <c r="AB623" s="14">
        <f t="shared" si="186"/>
        <v>0</v>
      </c>
      <c r="AC623" s="3" t="s">
        <v>311</v>
      </c>
      <c r="AD623" s="9">
        <v>1</v>
      </c>
      <c r="AE623">
        <f t="shared" si="175"/>
        <v>0</v>
      </c>
      <c r="AF623">
        <f t="shared" si="176"/>
        <v>0</v>
      </c>
      <c r="AG623">
        <f t="shared" si="182"/>
        <v>1</v>
      </c>
      <c r="AH623">
        <f t="shared" si="177"/>
        <v>0</v>
      </c>
      <c r="AI623">
        <f t="shared" si="178"/>
        <v>-70.710678118654769</v>
      </c>
      <c r="AJ623">
        <f t="shared" si="179"/>
        <v>70.710678118654741</v>
      </c>
      <c r="AK623">
        <f t="shared" si="180"/>
        <v>0</v>
      </c>
      <c r="AL623" s="3">
        <v>100</v>
      </c>
      <c r="AM623" s="14">
        <f t="shared" si="181"/>
        <v>30.48</v>
      </c>
      <c r="AN623" s="3">
        <v>5.497787143782138</v>
      </c>
    </row>
    <row r="624" spans="1:40" ht="13.5" thickBot="1" x14ac:dyDescent="0.25">
      <c r="A624" s="5">
        <v>42572</v>
      </c>
      <c r="B624" s="3">
        <v>61</v>
      </c>
      <c r="C624" s="7" t="s">
        <v>359</v>
      </c>
      <c r="D624" s="6">
        <v>0.62430555555555556</v>
      </c>
      <c r="E624" s="13">
        <v>15</v>
      </c>
      <c r="F624" s="13">
        <f t="shared" si="169"/>
        <v>340</v>
      </c>
      <c r="G624" s="3" t="s">
        <v>4</v>
      </c>
      <c r="H624" s="3" t="s">
        <v>4</v>
      </c>
      <c r="I624" s="3">
        <v>28.7</v>
      </c>
      <c r="J624" t="str">
        <f t="shared" si="170"/>
        <v>.</v>
      </c>
      <c r="K624" t="str">
        <f t="shared" si="171"/>
        <v>.</v>
      </c>
      <c r="L624" t="str">
        <f t="shared" si="183"/>
        <v>.</v>
      </c>
      <c r="M624" s="3">
        <v>315</v>
      </c>
      <c r="N624" t="str">
        <f>IF(B624=B624, N623, IF(M624=".",".",IF(M624&lt;22.5,"N",IF(M624&lt;67.5,"NE",IF(M624&lt;112.5,"E",IF(M624&lt;157.5,"SE",IF(M624&lt;202.5,"S",IF(M624&lt;247.5,"SW",IF(M624&lt;292.5,"W",IF(M624&lt;337.5,"NW","N"))))))))))</f>
        <v>SW</v>
      </c>
      <c r="O624" t="str">
        <f t="shared" si="172"/>
        <v>.</v>
      </c>
      <c r="P624" t="str">
        <f t="shared" si="185"/>
        <v>.</v>
      </c>
      <c r="Q624" s="8">
        <f t="shared" si="173"/>
        <v>0</v>
      </c>
      <c r="R624" s="8">
        <f t="shared" si="174"/>
        <v>0</v>
      </c>
      <c r="S624" s="8">
        <v>0</v>
      </c>
      <c r="T624" s="8" t="s">
        <v>4</v>
      </c>
      <c r="U624" s="8" t="str">
        <f t="shared" si="184"/>
        <v>.</v>
      </c>
      <c r="V624" s="3" t="s">
        <v>7</v>
      </c>
      <c r="W624" s="3">
        <v>0.1</v>
      </c>
      <c r="X624" s="3" t="s">
        <v>175</v>
      </c>
      <c r="Y624" s="14">
        <v>2</v>
      </c>
      <c r="Z624" s="14">
        <v>1</v>
      </c>
      <c r="AA624" s="14">
        <v>0</v>
      </c>
      <c r="AB624" s="14">
        <f t="shared" si="186"/>
        <v>0</v>
      </c>
      <c r="AC624" s="3" t="s">
        <v>311</v>
      </c>
      <c r="AD624" s="9">
        <v>1</v>
      </c>
      <c r="AE624">
        <f t="shared" si="175"/>
        <v>0</v>
      </c>
      <c r="AF624">
        <f t="shared" si="176"/>
        <v>0</v>
      </c>
      <c r="AG624">
        <f t="shared" si="182"/>
        <v>1</v>
      </c>
      <c r="AH624">
        <f t="shared" si="177"/>
        <v>0</v>
      </c>
      <c r="AI624">
        <f t="shared" si="178"/>
        <v>-70.710678118654769</v>
      </c>
      <c r="AJ624">
        <f t="shared" si="179"/>
        <v>70.710678118654741</v>
      </c>
      <c r="AK624">
        <f t="shared" si="180"/>
        <v>0</v>
      </c>
      <c r="AL624" s="3">
        <v>100</v>
      </c>
      <c r="AM624" s="14">
        <f t="shared" si="181"/>
        <v>30.48</v>
      </c>
      <c r="AN624" s="3">
        <v>5.497787143782138</v>
      </c>
    </row>
    <row r="625" spans="1:40" ht="13.5" thickBot="1" x14ac:dyDescent="0.25">
      <c r="A625" s="5">
        <v>42572</v>
      </c>
      <c r="B625" s="3">
        <v>61</v>
      </c>
      <c r="C625" s="7" t="s">
        <v>359</v>
      </c>
      <c r="D625" s="6">
        <v>0.66527777777777775</v>
      </c>
      <c r="E625" s="13">
        <v>16</v>
      </c>
      <c r="F625" s="13">
        <f t="shared" si="169"/>
        <v>398.99999999999994</v>
      </c>
      <c r="G625" s="3" t="s">
        <v>4</v>
      </c>
      <c r="H625" s="3" t="s">
        <v>4</v>
      </c>
      <c r="I625" s="3">
        <v>27</v>
      </c>
      <c r="J625" t="str">
        <f t="shared" si="170"/>
        <v>.</v>
      </c>
      <c r="K625" t="str">
        <f t="shared" si="171"/>
        <v>.</v>
      </c>
      <c r="L625" t="str">
        <f t="shared" si="183"/>
        <v>.</v>
      </c>
      <c r="M625" s="3">
        <v>315</v>
      </c>
      <c r="N625" t="str">
        <f>IF(B625=B624, N624, IF(M625=".",".",IF(M625&lt;22.5,"N",IF(M625&lt;67.5,"NE",IF(M625&lt;112.5,"E",IF(M625&lt;157.5,"SE",IF(M625&lt;202.5,"S",IF(M625&lt;247.5,"SW",IF(M625&lt;292.5,"W",IF(M625&lt;337.5,"NW","N"))))))))))</f>
        <v>SW</v>
      </c>
      <c r="O625" t="str">
        <f t="shared" si="172"/>
        <v>.</v>
      </c>
      <c r="P625" t="str">
        <f t="shared" si="185"/>
        <v>.</v>
      </c>
      <c r="Q625" s="8">
        <f t="shared" si="173"/>
        <v>0</v>
      </c>
      <c r="R625" s="8">
        <f t="shared" si="174"/>
        <v>0</v>
      </c>
      <c r="S625" s="8">
        <v>0</v>
      </c>
      <c r="T625" s="8" t="s">
        <v>4</v>
      </c>
      <c r="U625" s="8" t="str">
        <f t="shared" si="184"/>
        <v>.</v>
      </c>
      <c r="V625" s="3" t="s">
        <v>6</v>
      </c>
      <c r="W625" s="3">
        <v>1.4</v>
      </c>
      <c r="X625" s="3" t="s">
        <v>4</v>
      </c>
      <c r="Y625" s="14">
        <v>2</v>
      </c>
      <c r="Z625" s="14">
        <v>1</v>
      </c>
      <c r="AA625" s="14">
        <v>0</v>
      </c>
      <c r="AB625" s="14">
        <f t="shared" si="186"/>
        <v>0</v>
      </c>
      <c r="AC625" s="3" t="s">
        <v>311</v>
      </c>
      <c r="AD625" s="9">
        <v>1</v>
      </c>
      <c r="AE625">
        <f t="shared" si="175"/>
        <v>0</v>
      </c>
      <c r="AF625">
        <f t="shared" si="176"/>
        <v>0</v>
      </c>
      <c r="AG625">
        <f t="shared" si="182"/>
        <v>1</v>
      </c>
      <c r="AH625">
        <f t="shared" si="177"/>
        <v>0</v>
      </c>
      <c r="AI625">
        <f t="shared" si="178"/>
        <v>-70.710678118654769</v>
      </c>
      <c r="AJ625">
        <f t="shared" si="179"/>
        <v>70.710678118654741</v>
      </c>
      <c r="AK625">
        <f t="shared" si="180"/>
        <v>0</v>
      </c>
      <c r="AL625" s="3">
        <v>100</v>
      </c>
      <c r="AM625" s="14">
        <f t="shared" si="181"/>
        <v>30.48</v>
      </c>
      <c r="AN625" s="3">
        <v>5.497787143782138</v>
      </c>
    </row>
    <row r="626" spans="1:40" ht="13.5" thickBot="1" x14ac:dyDescent="0.25">
      <c r="A626" s="5">
        <v>42572</v>
      </c>
      <c r="B626" s="3">
        <v>61</v>
      </c>
      <c r="C626" s="7" t="s">
        <v>359</v>
      </c>
      <c r="D626" s="6">
        <v>0.70763888888888893</v>
      </c>
      <c r="E626" s="13">
        <v>17</v>
      </c>
      <c r="F626" s="13">
        <f t="shared" si="169"/>
        <v>460.00000000000006</v>
      </c>
      <c r="G626" s="3" t="s">
        <v>4</v>
      </c>
      <c r="H626" s="3" t="s">
        <v>4</v>
      </c>
      <c r="I626" s="3">
        <v>24.2</v>
      </c>
      <c r="J626" t="str">
        <f t="shared" si="170"/>
        <v>.</v>
      </c>
      <c r="K626" t="str">
        <f t="shared" si="171"/>
        <v>.</v>
      </c>
      <c r="L626" t="str">
        <f t="shared" si="183"/>
        <v>.</v>
      </c>
      <c r="M626" s="3">
        <v>315</v>
      </c>
      <c r="N626" t="str">
        <f>IF(B626=B626, N625, IF(M626=".",".",IF(M626&lt;22.5,"N",IF(M626&lt;67.5,"NE",IF(M626&lt;112.5,"E",IF(M626&lt;157.5,"SE",IF(M626&lt;202.5,"S",IF(M626&lt;247.5,"SW",IF(M626&lt;292.5,"W",IF(M626&lt;337.5,"NW","N"))))))))))</f>
        <v>SW</v>
      </c>
      <c r="O626" t="str">
        <f t="shared" si="172"/>
        <v>.</v>
      </c>
      <c r="P626" t="str">
        <f t="shared" si="185"/>
        <v>.</v>
      </c>
      <c r="Q626" s="8">
        <f t="shared" si="173"/>
        <v>0</v>
      </c>
      <c r="R626" s="8">
        <f t="shared" si="174"/>
        <v>0</v>
      </c>
      <c r="S626" s="8">
        <v>0</v>
      </c>
      <c r="T626" s="8" t="s">
        <v>4</v>
      </c>
      <c r="U626" s="8" t="str">
        <f t="shared" si="184"/>
        <v>.</v>
      </c>
      <c r="V626" s="3" t="s">
        <v>7</v>
      </c>
      <c r="W626" s="3">
        <v>1.8</v>
      </c>
      <c r="X626" s="3" t="s">
        <v>178</v>
      </c>
      <c r="Y626" s="14">
        <v>2</v>
      </c>
      <c r="Z626" s="14">
        <v>1</v>
      </c>
      <c r="AA626" s="14">
        <v>0</v>
      </c>
      <c r="AB626" s="14">
        <f t="shared" si="186"/>
        <v>0</v>
      </c>
      <c r="AC626" s="3" t="s">
        <v>311</v>
      </c>
      <c r="AD626" s="9">
        <v>1</v>
      </c>
      <c r="AE626">
        <f t="shared" si="175"/>
        <v>0</v>
      </c>
      <c r="AF626">
        <f t="shared" si="176"/>
        <v>0</v>
      </c>
      <c r="AG626">
        <f t="shared" si="182"/>
        <v>1</v>
      </c>
      <c r="AH626">
        <f t="shared" si="177"/>
        <v>0</v>
      </c>
      <c r="AI626">
        <f t="shared" si="178"/>
        <v>-70.710678118654769</v>
      </c>
      <c r="AJ626">
        <f t="shared" si="179"/>
        <v>70.710678118654741</v>
      </c>
      <c r="AK626">
        <f t="shared" si="180"/>
        <v>0</v>
      </c>
      <c r="AL626" s="3">
        <v>100</v>
      </c>
      <c r="AM626" s="14">
        <f t="shared" si="181"/>
        <v>30.48</v>
      </c>
      <c r="AN626" s="3">
        <v>5.497787143782138</v>
      </c>
    </row>
    <row r="627" spans="1:40" ht="13.5" thickBot="1" x14ac:dyDescent="0.25">
      <c r="A627" s="5">
        <v>42572</v>
      </c>
      <c r="B627" s="3">
        <v>61</v>
      </c>
      <c r="C627" s="7" t="s">
        <v>359</v>
      </c>
      <c r="D627" s="6">
        <v>0.74652777777777779</v>
      </c>
      <c r="E627" s="13">
        <v>18</v>
      </c>
      <c r="F627" s="13">
        <f t="shared" si="169"/>
        <v>516</v>
      </c>
      <c r="G627" s="3" t="s">
        <v>4</v>
      </c>
      <c r="H627" s="3" t="s">
        <v>4</v>
      </c>
      <c r="I627" s="3">
        <v>23.9</v>
      </c>
      <c r="J627" t="str">
        <f t="shared" si="170"/>
        <v>.</v>
      </c>
      <c r="K627" t="str">
        <f t="shared" si="171"/>
        <v>.</v>
      </c>
      <c r="L627" t="str">
        <f t="shared" si="183"/>
        <v>.</v>
      </c>
      <c r="M627" s="3">
        <v>315</v>
      </c>
      <c r="N627" t="str">
        <f>IF(B627=B626, N626, IF(M627=".",".",IF(M627&lt;22.5,"N",IF(M627&lt;67.5,"NE",IF(M627&lt;112.5,"E",IF(M627&lt;157.5,"SE",IF(M627&lt;202.5,"S",IF(M627&lt;247.5,"SW",IF(M627&lt;292.5,"W",IF(M627&lt;337.5,"NW","N"))))))))))</f>
        <v>SW</v>
      </c>
      <c r="O627" t="str">
        <f t="shared" si="172"/>
        <v>.</v>
      </c>
      <c r="P627" t="str">
        <f t="shared" si="185"/>
        <v>.</v>
      </c>
      <c r="Q627" s="8">
        <f t="shared" si="173"/>
        <v>0</v>
      </c>
      <c r="R627" s="8">
        <f t="shared" si="174"/>
        <v>0</v>
      </c>
      <c r="S627" s="8">
        <v>0</v>
      </c>
      <c r="T627" s="8" t="s">
        <v>4</v>
      </c>
      <c r="U627" s="8" t="str">
        <f t="shared" si="184"/>
        <v>.</v>
      </c>
      <c r="V627" s="3" t="s">
        <v>6</v>
      </c>
      <c r="W627" s="3">
        <v>0.7</v>
      </c>
      <c r="X627" s="3" t="s">
        <v>4</v>
      </c>
      <c r="Y627" s="14">
        <v>2</v>
      </c>
      <c r="Z627" s="14">
        <v>1</v>
      </c>
      <c r="AA627" s="14">
        <v>0</v>
      </c>
      <c r="AB627" s="14">
        <f t="shared" si="186"/>
        <v>0</v>
      </c>
      <c r="AC627" s="3" t="s">
        <v>311</v>
      </c>
      <c r="AD627" s="9">
        <v>1</v>
      </c>
      <c r="AE627">
        <f t="shared" si="175"/>
        <v>0</v>
      </c>
      <c r="AF627">
        <f t="shared" si="176"/>
        <v>0</v>
      </c>
      <c r="AG627">
        <f t="shared" si="182"/>
        <v>1</v>
      </c>
      <c r="AH627">
        <f t="shared" si="177"/>
        <v>0</v>
      </c>
      <c r="AI627">
        <f t="shared" si="178"/>
        <v>-70.710678118654769</v>
      </c>
      <c r="AJ627">
        <f t="shared" si="179"/>
        <v>70.710678118654741</v>
      </c>
      <c r="AK627">
        <f t="shared" si="180"/>
        <v>0</v>
      </c>
      <c r="AL627" s="3">
        <v>100</v>
      </c>
      <c r="AM627" s="14">
        <f t="shared" si="181"/>
        <v>30.48</v>
      </c>
      <c r="AN627" s="3">
        <v>5.497787143782138</v>
      </c>
    </row>
    <row r="628" spans="1:40" ht="13.5" thickBot="1" x14ac:dyDescent="0.25">
      <c r="A628" s="5">
        <v>42572</v>
      </c>
      <c r="B628" s="3">
        <v>61</v>
      </c>
      <c r="C628" s="7" t="s">
        <v>359</v>
      </c>
      <c r="D628" s="6">
        <v>0.78888888888888886</v>
      </c>
      <c r="E628" s="18">
        <v>19</v>
      </c>
      <c r="F628" s="13">
        <f t="shared" si="169"/>
        <v>577</v>
      </c>
      <c r="G628" s="3" t="s">
        <v>4</v>
      </c>
      <c r="H628" s="3" t="s">
        <v>4</v>
      </c>
      <c r="I628" s="3">
        <v>26.8</v>
      </c>
      <c r="J628" t="str">
        <f t="shared" si="170"/>
        <v>.</v>
      </c>
      <c r="K628" t="str">
        <f t="shared" si="171"/>
        <v>.</v>
      </c>
      <c r="L628" t="str">
        <f t="shared" si="183"/>
        <v>.</v>
      </c>
      <c r="M628" s="3">
        <v>315</v>
      </c>
      <c r="N628" t="str">
        <f>IF(B628=B628, N627, IF(M628=".",".",IF(M628&lt;22.5,"N",IF(M628&lt;67.5,"NE",IF(M628&lt;112.5,"E",IF(M628&lt;157.5,"SE",IF(M628&lt;202.5,"S",IF(M628&lt;247.5,"SW",IF(M628&lt;292.5,"W",IF(M628&lt;337.5,"NW","N"))))))))))</f>
        <v>SW</v>
      </c>
      <c r="O628" t="str">
        <f t="shared" si="172"/>
        <v>.</v>
      </c>
      <c r="P628" t="str">
        <f t="shared" si="185"/>
        <v>.</v>
      </c>
      <c r="Q628" s="8">
        <f t="shared" si="173"/>
        <v>0</v>
      </c>
      <c r="R628" s="8">
        <f t="shared" si="174"/>
        <v>0</v>
      </c>
      <c r="S628" s="8">
        <v>0</v>
      </c>
      <c r="T628" s="8">
        <f>SQRT((AJ628-AJ618)^2+(AI628-AI618)^2)</f>
        <v>0</v>
      </c>
      <c r="U628" s="8">
        <f t="shared" si="184"/>
        <v>0</v>
      </c>
      <c r="V628" s="3" t="s">
        <v>6</v>
      </c>
      <c r="W628" s="3">
        <v>0</v>
      </c>
      <c r="X628" s="3" t="s">
        <v>4</v>
      </c>
      <c r="Y628" s="14">
        <v>2</v>
      </c>
      <c r="Z628" s="14">
        <v>1</v>
      </c>
      <c r="AA628" s="14">
        <v>0</v>
      </c>
      <c r="AB628" s="14">
        <f t="shared" si="186"/>
        <v>0</v>
      </c>
      <c r="AC628" s="3" t="s">
        <v>311</v>
      </c>
      <c r="AD628" s="9">
        <v>1</v>
      </c>
      <c r="AE628">
        <f t="shared" si="175"/>
        <v>0</v>
      </c>
      <c r="AF628">
        <f t="shared" si="176"/>
        <v>0</v>
      </c>
      <c r="AG628">
        <f t="shared" si="182"/>
        <v>1</v>
      </c>
      <c r="AH628">
        <f t="shared" si="177"/>
        <v>0</v>
      </c>
      <c r="AI628">
        <f t="shared" si="178"/>
        <v>-70.710678118654769</v>
      </c>
      <c r="AJ628">
        <f t="shared" si="179"/>
        <v>70.710678118654741</v>
      </c>
      <c r="AK628">
        <f t="shared" si="180"/>
        <v>0</v>
      </c>
      <c r="AL628" s="3">
        <v>100</v>
      </c>
      <c r="AM628" s="14">
        <f t="shared" si="181"/>
        <v>30.48</v>
      </c>
      <c r="AN628" s="3">
        <v>5.497787143782138</v>
      </c>
    </row>
    <row r="629" spans="1:40" ht="13.5" thickBot="1" x14ac:dyDescent="0.25">
      <c r="A629" s="5">
        <v>42572</v>
      </c>
      <c r="B629" s="3">
        <v>62</v>
      </c>
      <c r="C629" s="7" t="s">
        <v>358</v>
      </c>
      <c r="D629" s="6">
        <v>0.3888888888888889</v>
      </c>
      <c r="E629" s="13">
        <v>9</v>
      </c>
      <c r="F629" s="13">
        <f t="shared" si="169"/>
        <v>0</v>
      </c>
      <c r="G629" s="3">
        <v>20</v>
      </c>
      <c r="H629" s="3" t="s">
        <v>366</v>
      </c>
      <c r="I629" s="3">
        <v>22.9</v>
      </c>
      <c r="J629" t="str">
        <f t="shared" si="170"/>
        <v>.</v>
      </c>
      <c r="K629" t="str">
        <f t="shared" si="171"/>
        <v>.</v>
      </c>
      <c r="L629" t="str">
        <f t="shared" si="183"/>
        <v>.</v>
      </c>
      <c r="M629" s="3">
        <v>45</v>
      </c>
      <c r="N629" t="str">
        <f>IF(B629=B628, N628, IF(M629=".",".",IF(M629&lt;22.5,"N",IF(M629&lt;67.5,"NE",IF(M629&lt;112.5,"E",IF(M629&lt;157.5,"SE",IF(M629&lt;202.5,"S",IF(M629&lt;247.5,"SW",IF(M629&lt;292.5,"W",IF(M629&lt;337.5,"NW","N"))))))))))</f>
        <v>NE</v>
      </c>
      <c r="O629" t="str">
        <f t="shared" si="172"/>
        <v>.</v>
      </c>
      <c r="P629" t="str">
        <f t="shared" si="185"/>
        <v>.</v>
      </c>
      <c r="Q629" s="8">
        <f t="shared" si="173"/>
        <v>0</v>
      </c>
      <c r="R629" s="8">
        <f t="shared" si="174"/>
        <v>0</v>
      </c>
      <c r="S629" s="8">
        <v>1</v>
      </c>
      <c r="T629" s="8" t="s">
        <v>4</v>
      </c>
      <c r="U629" s="8" t="str">
        <f t="shared" si="184"/>
        <v>.</v>
      </c>
      <c r="V629" s="3" t="s">
        <v>128</v>
      </c>
      <c r="W629" s="3">
        <v>0</v>
      </c>
      <c r="X629" s="3" t="s">
        <v>4</v>
      </c>
      <c r="Y629" s="14">
        <v>2</v>
      </c>
      <c r="Z629" s="14">
        <v>1</v>
      </c>
      <c r="AA629" s="14">
        <v>0</v>
      </c>
      <c r="AB629" s="14">
        <f t="shared" si="186"/>
        <v>0</v>
      </c>
      <c r="AC629" s="3" t="s">
        <v>312</v>
      </c>
      <c r="AD629" s="9">
        <v>0</v>
      </c>
      <c r="AE629" t="str">
        <f t="shared" si="175"/>
        <v>.</v>
      </c>
      <c r="AF629" t="str">
        <f t="shared" si="176"/>
        <v>.</v>
      </c>
      <c r="AG629" t="str">
        <f t="shared" si="182"/>
        <v>.</v>
      </c>
      <c r="AH629" t="str">
        <f t="shared" si="177"/>
        <v>.</v>
      </c>
      <c r="AI629">
        <f t="shared" si="178"/>
        <v>70.710678118654741</v>
      </c>
      <c r="AJ629">
        <f t="shared" si="179"/>
        <v>70.710678118654755</v>
      </c>
      <c r="AK629" t="str">
        <f t="shared" si="180"/>
        <v>.</v>
      </c>
      <c r="AL629" s="3">
        <v>100</v>
      </c>
      <c r="AM629" s="14">
        <f t="shared" si="181"/>
        <v>30.48</v>
      </c>
      <c r="AN629" s="3">
        <v>0.78539816339744828</v>
      </c>
    </row>
    <row r="630" spans="1:40" ht="13.5" thickBot="1" x14ac:dyDescent="0.25">
      <c r="A630" s="5">
        <v>42572</v>
      </c>
      <c r="B630" s="3">
        <v>62</v>
      </c>
      <c r="C630" s="7" t="s">
        <v>358</v>
      </c>
      <c r="D630" s="6">
        <v>0.41875000000000001</v>
      </c>
      <c r="E630" s="13">
        <v>10</v>
      </c>
      <c r="F630" s="13">
        <f t="shared" si="169"/>
        <v>43.000000000000007</v>
      </c>
      <c r="G630" s="3">
        <v>23</v>
      </c>
      <c r="H630" s="3" t="s">
        <v>366</v>
      </c>
      <c r="I630" s="3">
        <v>23.8</v>
      </c>
      <c r="J630">
        <f t="shared" si="170"/>
        <v>2.249119333247644</v>
      </c>
      <c r="K630">
        <f t="shared" si="171"/>
        <v>128.86504541636774</v>
      </c>
      <c r="L630">
        <f>(K630-MOD(M629+180,360))</f>
        <v>-96.134954583632265</v>
      </c>
      <c r="M630" s="3">
        <v>54</v>
      </c>
      <c r="N630" t="str">
        <f>IF(B630=B630, N629, IF(M630=".",".",IF(M630&lt;22.5,"N",IF(M630&lt;67.5,"NE",IF(M630&lt;112.5,"E",IF(M630&lt;157.5,"SE",IF(M630&lt;202.5,"S",IF(M630&lt;247.5,"SW",IF(M630&lt;292.5,"W",IF(M630&lt;337.5,"NW","N"))))))))))</f>
        <v>NE</v>
      </c>
      <c r="O630" t="str">
        <f t="shared" si="172"/>
        <v>SE</v>
      </c>
      <c r="P630">
        <f t="shared" si="185"/>
        <v>4</v>
      </c>
      <c r="Q630" s="8">
        <f t="shared" si="173"/>
        <v>16.205560272331322</v>
      </c>
      <c r="R630" s="8">
        <f t="shared" si="174"/>
        <v>16.205560272331322</v>
      </c>
      <c r="S630" s="8">
        <v>1</v>
      </c>
      <c r="T630" s="8" t="s">
        <v>4</v>
      </c>
      <c r="U630" s="8" t="str">
        <f t="shared" si="184"/>
        <v>.</v>
      </c>
      <c r="V630" s="3" t="s">
        <v>14</v>
      </c>
      <c r="W630" s="3">
        <v>0.2</v>
      </c>
      <c r="X630" s="3" t="s">
        <v>4</v>
      </c>
      <c r="Y630" s="14">
        <v>2</v>
      </c>
      <c r="Z630" s="14">
        <v>1</v>
      </c>
      <c r="AA630" s="14">
        <v>0</v>
      </c>
      <c r="AB630" s="14">
        <f t="shared" si="186"/>
        <v>0</v>
      </c>
      <c r="AC630" s="3" t="s">
        <v>312</v>
      </c>
      <c r="AD630" s="9">
        <v>0</v>
      </c>
      <c r="AE630">
        <f t="shared" si="175"/>
        <v>-10.168797132530024</v>
      </c>
      <c r="AF630">
        <f t="shared" si="176"/>
        <v>-10.168797132530024</v>
      </c>
      <c r="AG630">
        <f t="shared" si="182"/>
        <v>1</v>
      </c>
      <c r="AH630">
        <f t="shared" si="177"/>
        <v>16.205560272331322</v>
      </c>
      <c r="AI630">
        <f t="shared" si="178"/>
        <v>83.328750420619585</v>
      </c>
      <c r="AJ630">
        <f t="shared" si="179"/>
        <v>60.541880986124731</v>
      </c>
      <c r="AK630">
        <f t="shared" si="180"/>
        <v>12.618072301964844</v>
      </c>
      <c r="AL630" s="3">
        <v>103</v>
      </c>
      <c r="AM630" s="14">
        <f t="shared" si="181"/>
        <v>31.394400000000001</v>
      </c>
      <c r="AN630" s="3">
        <v>0.94247779607693793</v>
      </c>
    </row>
    <row r="631" spans="1:40" ht="13.5" thickBot="1" x14ac:dyDescent="0.25">
      <c r="A631" s="5">
        <v>42572</v>
      </c>
      <c r="B631" s="3">
        <v>62</v>
      </c>
      <c r="C631" s="7" t="s">
        <v>358</v>
      </c>
      <c r="D631" s="6">
        <v>0.45902777777777781</v>
      </c>
      <c r="E631" s="13">
        <v>11</v>
      </c>
      <c r="F631" s="13">
        <f t="shared" si="169"/>
        <v>101.00000000000004</v>
      </c>
      <c r="G631" s="3">
        <v>23.3</v>
      </c>
      <c r="H631" s="3" t="s">
        <v>366</v>
      </c>
      <c r="I631" s="3">
        <v>24</v>
      </c>
      <c r="J631">
        <f t="shared" si="170"/>
        <v>2.5569073541716918</v>
      </c>
      <c r="K631">
        <f t="shared" si="171"/>
        <v>146.49999999999994</v>
      </c>
      <c r="L631">
        <f t="shared" si="183"/>
        <v>17.634954583632208</v>
      </c>
      <c r="M631" s="3">
        <v>59</v>
      </c>
      <c r="N631" t="str">
        <f>IF(B631=B630, N630, IF(M631=".",".",IF(M631&lt;22.5,"N",IF(M631&lt;67.5,"NE",IF(M631&lt;112.5,"E",IF(M631&lt;157.5,"SE",IF(M631&lt;202.5,"S",IF(M631&lt;247.5,"SW",IF(M631&lt;292.5,"W",IF(M631&lt;337.5,"NW","N"))))))))))</f>
        <v>NE</v>
      </c>
      <c r="O631" t="str">
        <f t="shared" si="172"/>
        <v>SE</v>
      </c>
      <c r="P631">
        <f t="shared" si="185"/>
        <v>4</v>
      </c>
      <c r="Q631" s="8">
        <f t="shared" si="173"/>
        <v>8.9855937972592237</v>
      </c>
      <c r="R631" s="8">
        <f t="shared" si="174"/>
        <v>25.191154069590546</v>
      </c>
      <c r="S631" s="8">
        <v>1</v>
      </c>
      <c r="T631" s="8" t="s">
        <v>4</v>
      </c>
      <c r="U631" s="8" t="str">
        <f t="shared" si="184"/>
        <v>.</v>
      </c>
      <c r="V631" s="3" t="s">
        <v>33</v>
      </c>
      <c r="W631" s="3">
        <v>4.7</v>
      </c>
      <c r="X631" s="3" t="s">
        <v>4</v>
      </c>
      <c r="Y631" s="14">
        <v>2</v>
      </c>
      <c r="Z631" s="14">
        <v>1</v>
      </c>
      <c r="AA631" s="14">
        <v>0</v>
      </c>
      <c r="AB631" s="14">
        <f t="shared" si="186"/>
        <v>0</v>
      </c>
      <c r="AC631" s="3" t="s">
        <v>312</v>
      </c>
      <c r="AD631" s="9">
        <v>0</v>
      </c>
      <c r="AE631">
        <f t="shared" si="175"/>
        <v>-7.4929592703891501</v>
      </c>
      <c r="AF631">
        <f t="shared" si="176"/>
        <v>-7.4929592703891501</v>
      </c>
      <c r="AG631">
        <f t="shared" si="182"/>
        <v>1</v>
      </c>
      <c r="AH631">
        <f t="shared" si="177"/>
        <v>8.9855937972592237</v>
      </c>
      <c r="AI631">
        <f t="shared" si="178"/>
        <v>88.288231972317575</v>
      </c>
      <c r="AJ631">
        <f t="shared" si="179"/>
        <v>53.048921715735581</v>
      </c>
      <c r="AK631">
        <f t="shared" si="180"/>
        <v>4.9594815516979907</v>
      </c>
      <c r="AL631" s="3">
        <v>103</v>
      </c>
      <c r="AM631" s="14">
        <f t="shared" si="181"/>
        <v>31.394400000000001</v>
      </c>
      <c r="AN631" s="3">
        <v>1.0297442586766545</v>
      </c>
    </row>
    <row r="632" spans="1:40" ht="13.5" thickBot="1" x14ac:dyDescent="0.25">
      <c r="A632" s="5">
        <v>42572</v>
      </c>
      <c r="B632" s="3">
        <v>62</v>
      </c>
      <c r="C632" s="7" t="s">
        <v>358</v>
      </c>
      <c r="D632" s="6">
        <v>0.50347222222222221</v>
      </c>
      <c r="E632" s="13">
        <v>12</v>
      </c>
      <c r="F632" s="13">
        <f t="shared" si="169"/>
        <v>164.99999999999997</v>
      </c>
      <c r="G632" s="3">
        <v>33.6</v>
      </c>
      <c r="H632" s="3" t="s">
        <v>365</v>
      </c>
      <c r="I632" s="3">
        <v>27.2</v>
      </c>
      <c r="J632">
        <f t="shared" si="170"/>
        <v>0.44620472119909516</v>
      </c>
      <c r="K632">
        <f t="shared" si="171"/>
        <v>334.43435267648027</v>
      </c>
      <c r="L632">
        <f t="shared" si="183"/>
        <v>-172.06564732351967</v>
      </c>
      <c r="M632" s="3">
        <v>52</v>
      </c>
      <c r="N632" t="str">
        <f>IF(B632=B631, N631, IF(M632=".",".",IF(M632&lt;22.5,"N",IF(M632&lt;67.5,"NE",IF(M632&lt;112.5,"E",IF(M632&lt;157.5,"SE",IF(M632&lt;202.5,"S",IF(M632&lt;247.5,"SW",IF(M632&lt;292.5,"W",IF(M632&lt;337.5,"NW","N"))))))))))</f>
        <v>NE</v>
      </c>
      <c r="O632" t="str">
        <f t="shared" si="172"/>
        <v>NW</v>
      </c>
      <c r="P632">
        <f t="shared" si="185"/>
        <v>8</v>
      </c>
      <c r="Q632" s="8">
        <f t="shared" si="173"/>
        <v>12.854055391128695</v>
      </c>
      <c r="R632" s="8">
        <f t="shared" si="174"/>
        <v>38.045209460719242</v>
      </c>
      <c r="S632" s="8">
        <v>1</v>
      </c>
      <c r="T632" s="8" t="s">
        <v>4</v>
      </c>
      <c r="U632" s="8" t="str">
        <f t="shared" si="184"/>
        <v>.</v>
      </c>
      <c r="V632" s="3" t="s">
        <v>15</v>
      </c>
      <c r="W632" s="3">
        <v>3.5</v>
      </c>
      <c r="X632" s="3" t="s">
        <v>4</v>
      </c>
      <c r="Y632" s="14">
        <v>2</v>
      </c>
      <c r="Z632" s="14">
        <v>1</v>
      </c>
      <c r="AA632" s="14">
        <v>0</v>
      </c>
      <c r="AB632" s="14">
        <f t="shared" si="186"/>
        <v>0</v>
      </c>
      <c r="AC632" s="3" t="s">
        <v>312</v>
      </c>
      <c r="AD632" s="9">
        <v>0</v>
      </c>
      <c r="AE632">
        <f t="shared" si="175"/>
        <v>11.595533193458543</v>
      </c>
      <c r="AF632">
        <f t="shared" si="176"/>
        <v>11.595533193458543</v>
      </c>
      <c r="AG632">
        <f t="shared" si="182"/>
        <v>1</v>
      </c>
      <c r="AH632">
        <f t="shared" si="177"/>
        <v>12.854055391128695</v>
      </c>
      <c r="AI632">
        <f t="shared" si="178"/>
        <v>82.741129128705808</v>
      </c>
      <c r="AJ632">
        <f t="shared" si="179"/>
        <v>64.644454909194124</v>
      </c>
      <c r="AK632">
        <f t="shared" si="180"/>
        <v>-5.5471028436117678</v>
      </c>
      <c r="AL632" s="3">
        <v>105</v>
      </c>
      <c r="AM632" s="14">
        <f t="shared" si="181"/>
        <v>32.004000000000005</v>
      </c>
      <c r="AN632" s="3">
        <v>0.90757121103705141</v>
      </c>
    </row>
    <row r="633" spans="1:40" ht="13.5" thickBot="1" x14ac:dyDescent="0.25">
      <c r="A633" s="5">
        <v>42572</v>
      </c>
      <c r="B633" s="3">
        <v>62</v>
      </c>
      <c r="C633" s="7" t="s">
        <v>358</v>
      </c>
      <c r="D633" s="6">
        <v>0.5444444444444444</v>
      </c>
      <c r="E633" s="13">
        <v>13</v>
      </c>
      <c r="F633" s="13">
        <f t="shared" si="169"/>
        <v>223.99999999999991</v>
      </c>
      <c r="G633" s="3">
        <v>37.200000000000003</v>
      </c>
      <c r="H633" s="3" t="s">
        <v>365</v>
      </c>
      <c r="I633" s="3">
        <v>31.2</v>
      </c>
      <c r="J633" t="str">
        <f t="shared" si="170"/>
        <v>.</v>
      </c>
      <c r="K633" t="str">
        <f t="shared" si="171"/>
        <v>.</v>
      </c>
      <c r="L633" t="str">
        <f t="shared" si="183"/>
        <v>.</v>
      </c>
      <c r="M633" s="3">
        <v>52</v>
      </c>
      <c r="N633" t="str">
        <f>IF(B633=B633, N632, IF(M633=".",".",IF(M633&lt;22.5,"N",IF(M633&lt;67.5,"NE",IF(M633&lt;112.5,"E",IF(M633&lt;157.5,"SE",IF(M633&lt;202.5,"S",IF(M633&lt;247.5,"SW",IF(M633&lt;292.5,"W",IF(M633&lt;337.5,"NW","N"))))))))))</f>
        <v>NE</v>
      </c>
      <c r="O633" t="str">
        <f t="shared" si="172"/>
        <v>.</v>
      </c>
      <c r="P633" t="str">
        <f t="shared" si="185"/>
        <v>.</v>
      </c>
      <c r="Q633" s="8">
        <f t="shared" si="173"/>
        <v>0</v>
      </c>
      <c r="R633" s="8">
        <f t="shared" si="174"/>
        <v>38.045209460719242</v>
      </c>
      <c r="S633" s="8">
        <v>1</v>
      </c>
      <c r="T633" s="8" t="s">
        <v>4</v>
      </c>
      <c r="U633" s="8" t="str">
        <f t="shared" si="184"/>
        <v>.</v>
      </c>
      <c r="V633" s="3" t="s">
        <v>6</v>
      </c>
      <c r="W633" s="3">
        <v>2.2999999999999998</v>
      </c>
      <c r="X633" s="3" t="s">
        <v>4</v>
      </c>
      <c r="Y633" s="14">
        <v>2</v>
      </c>
      <c r="Z633" s="14">
        <v>1</v>
      </c>
      <c r="AA633" s="14">
        <v>0</v>
      </c>
      <c r="AB633" s="14">
        <f t="shared" si="186"/>
        <v>0</v>
      </c>
      <c r="AC633" s="3" t="s">
        <v>312</v>
      </c>
      <c r="AD633" s="9">
        <v>0</v>
      </c>
      <c r="AE633">
        <f t="shared" si="175"/>
        <v>0</v>
      </c>
      <c r="AF633">
        <f t="shared" si="176"/>
        <v>0</v>
      </c>
      <c r="AG633">
        <f t="shared" si="182"/>
        <v>1</v>
      </c>
      <c r="AH633">
        <f t="shared" si="177"/>
        <v>0</v>
      </c>
      <c r="AI633">
        <f t="shared" si="178"/>
        <v>82.741129128705808</v>
      </c>
      <c r="AJ633">
        <f t="shared" si="179"/>
        <v>64.644454909194124</v>
      </c>
      <c r="AK633">
        <f t="shared" si="180"/>
        <v>0</v>
      </c>
      <c r="AL633" s="3">
        <v>105</v>
      </c>
      <c r="AM633" s="14">
        <f t="shared" si="181"/>
        <v>32.004000000000005</v>
      </c>
      <c r="AN633" s="3">
        <v>0.90757121103705141</v>
      </c>
    </row>
    <row r="634" spans="1:40" ht="13.5" thickBot="1" x14ac:dyDescent="0.25">
      <c r="A634" s="5">
        <v>42572</v>
      </c>
      <c r="B634" s="3">
        <v>62</v>
      </c>
      <c r="C634" s="7" t="s">
        <v>358</v>
      </c>
      <c r="D634" s="6">
        <v>0.58611111111111114</v>
      </c>
      <c r="E634" s="13">
        <v>14</v>
      </c>
      <c r="F634" s="13">
        <f t="shared" si="169"/>
        <v>284</v>
      </c>
      <c r="G634" s="3">
        <v>31.5</v>
      </c>
      <c r="H634" s="3" t="s">
        <v>366</v>
      </c>
      <c r="I634" s="3">
        <v>30.3</v>
      </c>
      <c r="J634">
        <f t="shared" si="170"/>
        <v>2.2099517620787008</v>
      </c>
      <c r="K634">
        <f t="shared" si="171"/>
        <v>126.620908894609</v>
      </c>
      <c r="L634">
        <f>IF(K634=".",".",IF(K634-K632&gt;180,(K634-K632)-360,IF(K634-K632&lt;-180,-360-(K634-K632),IF(K634-K632&gt;180,360-(K634-K632),K634-K632))))</f>
        <v>-152.18655621812871</v>
      </c>
      <c r="M634" s="3">
        <v>57</v>
      </c>
      <c r="N634" t="str">
        <f>IF(B634=B633, N633, IF(M634=".",".",IF(M634&lt;22.5,"N",IF(M634&lt;67.5,"NE",IF(M634&lt;112.5,"E",IF(M634&lt;157.5,"SE",IF(M634&lt;202.5,"S",IF(M634&lt;247.5,"SW",IF(M634&lt;292.5,"W",IF(M634&lt;337.5,"NW","N"))))))))))</f>
        <v>NE</v>
      </c>
      <c r="O634" t="str">
        <f t="shared" si="172"/>
        <v>SE</v>
      </c>
      <c r="P634">
        <f t="shared" si="185"/>
        <v>4</v>
      </c>
      <c r="Q634" s="8">
        <f t="shared" si="173"/>
        <v>9.7623894246855087</v>
      </c>
      <c r="R634" s="8">
        <f t="shared" si="174"/>
        <v>47.807598885404751</v>
      </c>
      <c r="S634" s="8">
        <v>1</v>
      </c>
      <c r="T634" s="8" t="s">
        <v>4</v>
      </c>
      <c r="U634" s="8" t="str">
        <f t="shared" si="184"/>
        <v>.</v>
      </c>
      <c r="V634" s="3" t="s">
        <v>15</v>
      </c>
      <c r="W634" s="3">
        <v>2.5</v>
      </c>
      <c r="X634" s="3" t="s">
        <v>4</v>
      </c>
      <c r="Y634" s="14">
        <v>2</v>
      </c>
      <c r="Z634" s="14">
        <v>1</v>
      </c>
      <c r="AA634" s="14">
        <v>0</v>
      </c>
      <c r="AB634" s="14">
        <f t="shared" si="186"/>
        <v>0</v>
      </c>
      <c r="AC634" s="3" t="s">
        <v>312</v>
      </c>
      <c r="AD634" s="9">
        <v>0</v>
      </c>
      <c r="AE634">
        <f t="shared" si="175"/>
        <v>-5.8234391275711985</v>
      </c>
      <c r="AF634">
        <f t="shared" si="176"/>
        <v>-5.8234391275711985</v>
      </c>
      <c r="AG634">
        <f t="shared" si="182"/>
        <v>1</v>
      </c>
      <c r="AH634">
        <f t="shared" si="177"/>
        <v>9.7623894246855087</v>
      </c>
      <c r="AI634">
        <f t="shared" si="178"/>
        <v>90.576421338105803</v>
      </c>
      <c r="AJ634">
        <f t="shared" si="179"/>
        <v>58.821015781622926</v>
      </c>
      <c r="AK634">
        <f t="shared" si="180"/>
        <v>7.835292209399995</v>
      </c>
      <c r="AL634" s="3">
        <v>108</v>
      </c>
      <c r="AM634" s="14">
        <f t="shared" si="181"/>
        <v>32.918399999999998</v>
      </c>
      <c r="AN634" s="3">
        <v>0.99483767363676789</v>
      </c>
    </row>
    <row r="635" spans="1:40" ht="13.5" thickBot="1" x14ac:dyDescent="0.25">
      <c r="A635" s="5">
        <v>42572</v>
      </c>
      <c r="B635" s="3">
        <v>62</v>
      </c>
      <c r="C635" s="7" t="s">
        <v>358</v>
      </c>
      <c r="D635" s="6">
        <v>0.62777777777777777</v>
      </c>
      <c r="E635" s="13">
        <v>15</v>
      </c>
      <c r="F635" s="13">
        <f t="shared" si="169"/>
        <v>343.99999999999994</v>
      </c>
      <c r="G635" s="3">
        <v>28.5</v>
      </c>
      <c r="H635" s="3" t="s">
        <v>366</v>
      </c>
      <c r="I635" s="3">
        <v>27.9</v>
      </c>
      <c r="J635" t="str">
        <f t="shared" si="170"/>
        <v>.</v>
      </c>
      <c r="K635" t="str">
        <f t="shared" si="171"/>
        <v>.</v>
      </c>
      <c r="L635" t="str">
        <f t="shared" si="183"/>
        <v>.</v>
      </c>
      <c r="M635" s="3">
        <v>57</v>
      </c>
      <c r="N635" t="str">
        <f>IF(B635=B635, N634, IF(M635=".",".",IF(M635&lt;22.5,"N",IF(M635&lt;67.5,"NE",IF(M635&lt;112.5,"E",IF(M635&lt;157.5,"SE",IF(M635&lt;202.5,"S",IF(M635&lt;247.5,"SW",IF(M635&lt;292.5,"W",IF(M635&lt;337.5,"NW","N"))))))))))</f>
        <v>NE</v>
      </c>
      <c r="O635" t="str">
        <f t="shared" si="172"/>
        <v>.</v>
      </c>
      <c r="P635" t="str">
        <f t="shared" si="185"/>
        <v>.</v>
      </c>
      <c r="Q635" s="8">
        <f t="shared" si="173"/>
        <v>0</v>
      </c>
      <c r="R635" s="8">
        <f t="shared" si="174"/>
        <v>47.807598885404751</v>
      </c>
      <c r="S635" s="8">
        <v>1</v>
      </c>
      <c r="T635" s="8" t="s">
        <v>4</v>
      </c>
      <c r="U635" s="8" t="str">
        <f t="shared" si="184"/>
        <v>.</v>
      </c>
      <c r="V635" s="3" t="s">
        <v>6</v>
      </c>
      <c r="W635" s="3">
        <v>0.1</v>
      </c>
      <c r="X635" s="3" t="s">
        <v>4</v>
      </c>
      <c r="Y635" s="14">
        <v>2</v>
      </c>
      <c r="Z635" s="14">
        <v>1</v>
      </c>
      <c r="AA635" s="14">
        <v>0</v>
      </c>
      <c r="AB635" s="14">
        <f t="shared" si="186"/>
        <v>0</v>
      </c>
      <c r="AC635" s="3" t="s">
        <v>312</v>
      </c>
      <c r="AD635" s="9">
        <v>0</v>
      </c>
      <c r="AE635">
        <f t="shared" si="175"/>
        <v>0</v>
      </c>
      <c r="AF635">
        <f t="shared" si="176"/>
        <v>0</v>
      </c>
      <c r="AG635">
        <f t="shared" si="182"/>
        <v>1</v>
      </c>
      <c r="AH635">
        <f t="shared" si="177"/>
        <v>0</v>
      </c>
      <c r="AI635">
        <f t="shared" si="178"/>
        <v>90.576421338105803</v>
      </c>
      <c r="AJ635">
        <f t="shared" si="179"/>
        <v>58.821015781622926</v>
      </c>
      <c r="AK635">
        <f t="shared" si="180"/>
        <v>0</v>
      </c>
      <c r="AL635" s="3">
        <v>108</v>
      </c>
      <c r="AM635" s="14">
        <f t="shared" si="181"/>
        <v>32.918399999999998</v>
      </c>
      <c r="AN635" s="3">
        <v>0.99483767363676789</v>
      </c>
    </row>
    <row r="636" spans="1:40" ht="13.5" thickBot="1" x14ac:dyDescent="0.25">
      <c r="A636" s="5">
        <v>42572</v>
      </c>
      <c r="B636" s="3">
        <v>62</v>
      </c>
      <c r="C636" s="7" t="s">
        <v>358</v>
      </c>
      <c r="D636" s="6">
        <v>0.66875000000000007</v>
      </c>
      <c r="E636" s="13">
        <v>16</v>
      </c>
      <c r="F636" s="13">
        <f t="shared" si="169"/>
        <v>403.00000000000006</v>
      </c>
      <c r="G636" s="3">
        <v>25.9</v>
      </c>
      <c r="H636" s="3" t="s">
        <v>366</v>
      </c>
      <c r="I636" s="3">
        <v>26.9</v>
      </c>
      <c r="J636" t="str">
        <f t="shared" si="170"/>
        <v>.</v>
      </c>
      <c r="K636" t="str">
        <f t="shared" si="171"/>
        <v>.</v>
      </c>
      <c r="L636" t="str">
        <f t="shared" si="183"/>
        <v>.</v>
      </c>
      <c r="M636" s="3">
        <v>57</v>
      </c>
      <c r="N636" t="str">
        <f>IF(B636=B635, N635, IF(M636=".",".",IF(M636&lt;22.5,"N",IF(M636&lt;67.5,"NE",IF(M636&lt;112.5,"E",IF(M636&lt;157.5,"SE",IF(M636&lt;202.5,"S",IF(M636&lt;247.5,"SW",IF(M636&lt;292.5,"W",IF(M636&lt;337.5,"NW","N"))))))))))</f>
        <v>NE</v>
      </c>
      <c r="O636" t="str">
        <f t="shared" si="172"/>
        <v>.</v>
      </c>
      <c r="P636" t="str">
        <f t="shared" si="185"/>
        <v>.</v>
      </c>
      <c r="Q636" s="8">
        <f t="shared" si="173"/>
        <v>0</v>
      </c>
      <c r="R636" s="8">
        <f t="shared" si="174"/>
        <v>47.807598885404751</v>
      </c>
      <c r="S636" s="8">
        <v>1</v>
      </c>
      <c r="T636" s="8" t="s">
        <v>4</v>
      </c>
      <c r="U636" s="8" t="str">
        <f t="shared" si="184"/>
        <v>.</v>
      </c>
      <c r="V636" s="3" t="s">
        <v>6</v>
      </c>
      <c r="W636" s="3">
        <v>0.7</v>
      </c>
      <c r="X636" s="3" t="s">
        <v>4</v>
      </c>
      <c r="Y636" s="14">
        <v>2</v>
      </c>
      <c r="Z636" s="14">
        <v>1</v>
      </c>
      <c r="AA636" s="14">
        <v>0</v>
      </c>
      <c r="AB636" s="14">
        <f t="shared" si="186"/>
        <v>0</v>
      </c>
      <c r="AC636" s="3" t="s">
        <v>312</v>
      </c>
      <c r="AD636" s="9">
        <v>0</v>
      </c>
      <c r="AE636">
        <f t="shared" si="175"/>
        <v>0</v>
      </c>
      <c r="AF636">
        <f t="shared" si="176"/>
        <v>0</v>
      </c>
      <c r="AG636">
        <f t="shared" si="182"/>
        <v>1</v>
      </c>
      <c r="AH636">
        <f t="shared" si="177"/>
        <v>0</v>
      </c>
      <c r="AI636">
        <f t="shared" si="178"/>
        <v>90.576421338105803</v>
      </c>
      <c r="AJ636">
        <f t="shared" si="179"/>
        <v>58.821015781622926</v>
      </c>
      <c r="AK636">
        <f t="shared" si="180"/>
        <v>0</v>
      </c>
      <c r="AL636" s="3">
        <v>108</v>
      </c>
      <c r="AM636" s="14">
        <f t="shared" si="181"/>
        <v>32.918399999999998</v>
      </c>
      <c r="AN636" s="3">
        <v>0.99483767363676789</v>
      </c>
    </row>
    <row r="637" spans="1:40" ht="13.5" thickBot="1" x14ac:dyDescent="0.25">
      <c r="A637" s="5">
        <v>42572</v>
      </c>
      <c r="B637" s="3">
        <v>62</v>
      </c>
      <c r="C637" s="7" t="s">
        <v>358</v>
      </c>
      <c r="D637" s="6">
        <v>0.70972222222222225</v>
      </c>
      <c r="E637" s="13">
        <v>17</v>
      </c>
      <c r="F637" s="13">
        <f t="shared" si="169"/>
        <v>462</v>
      </c>
      <c r="G637" s="3">
        <v>22.4</v>
      </c>
      <c r="H637" s="3" t="s">
        <v>366</v>
      </c>
      <c r="I637" s="3">
        <v>23.8</v>
      </c>
      <c r="J637" t="str">
        <f t="shared" si="170"/>
        <v>.</v>
      </c>
      <c r="K637" t="str">
        <f t="shared" si="171"/>
        <v>.</v>
      </c>
      <c r="L637" t="str">
        <f t="shared" si="183"/>
        <v>.</v>
      </c>
      <c r="M637" s="3">
        <v>57</v>
      </c>
      <c r="N637" t="str">
        <f>IF(B637=B637, N636, IF(M637=".",".",IF(M637&lt;22.5,"N",IF(M637&lt;67.5,"NE",IF(M637&lt;112.5,"E",IF(M637&lt;157.5,"SE",IF(M637&lt;202.5,"S",IF(M637&lt;247.5,"SW",IF(M637&lt;292.5,"W",IF(M637&lt;337.5,"NW","N"))))))))))</f>
        <v>NE</v>
      </c>
      <c r="O637" t="str">
        <f t="shared" si="172"/>
        <v>.</v>
      </c>
      <c r="P637" t="str">
        <f t="shared" si="185"/>
        <v>.</v>
      </c>
      <c r="Q637" s="8">
        <f t="shared" si="173"/>
        <v>0</v>
      </c>
      <c r="R637" s="8">
        <f t="shared" si="174"/>
        <v>47.807598885404751</v>
      </c>
      <c r="S637" s="8">
        <v>1</v>
      </c>
      <c r="T637" s="8" t="s">
        <v>4</v>
      </c>
      <c r="U637" s="8" t="str">
        <f t="shared" si="184"/>
        <v>.</v>
      </c>
      <c r="V637" s="3" t="s">
        <v>6</v>
      </c>
      <c r="W637" s="3">
        <v>2</v>
      </c>
      <c r="X637" s="3" t="s">
        <v>4</v>
      </c>
      <c r="Y637" s="14">
        <v>2</v>
      </c>
      <c r="Z637" s="14">
        <v>1</v>
      </c>
      <c r="AA637" s="14">
        <v>0</v>
      </c>
      <c r="AB637" s="14">
        <f t="shared" si="186"/>
        <v>0</v>
      </c>
      <c r="AC637" s="3" t="s">
        <v>312</v>
      </c>
      <c r="AD637" s="9">
        <v>0</v>
      </c>
      <c r="AE637">
        <f t="shared" si="175"/>
        <v>0</v>
      </c>
      <c r="AF637">
        <f t="shared" si="176"/>
        <v>0</v>
      </c>
      <c r="AG637">
        <f t="shared" si="182"/>
        <v>1</v>
      </c>
      <c r="AH637">
        <f t="shared" si="177"/>
        <v>0</v>
      </c>
      <c r="AI637">
        <f t="shared" si="178"/>
        <v>90.576421338105803</v>
      </c>
      <c r="AJ637">
        <f t="shared" si="179"/>
        <v>58.821015781622926</v>
      </c>
      <c r="AK637">
        <f t="shared" si="180"/>
        <v>0</v>
      </c>
      <c r="AL637" s="3">
        <v>108</v>
      </c>
      <c r="AM637" s="14">
        <f t="shared" si="181"/>
        <v>32.918399999999998</v>
      </c>
      <c r="AN637" s="3">
        <v>0.99483767363676789</v>
      </c>
    </row>
    <row r="638" spans="1:40" ht="13.5" thickBot="1" x14ac:dyDescent="0.25">
      <c r="A638" s="5">
        <v>42572</v>
      </c>
      <c r="B638" s="3">
        <v>62</v>
      </c>
      <c r="C638" s="7" t="s">
        <v>358</v>
      </c>
      <c r="D638" s="6">
        <v>0.74791666666666667</v>
      </c>
      <c r="E638" s="13">
        <v>18</v>
      </c>
      <c r="F638" s="13">
        <f t="shared" si="169"/>
        <v>517</v>
      </c>
      <c r="G638" s="3">
        <v>23</v>
      </c>
      <c r="H638" s="3" t="s">
        <v>365</v>
      </c>
      <c r="I638" s="3">
        <v>24.1</v>
      </c>
      <c r="J638" t="str">
        <f t="shared" si="170"/>
        <v>.</v>
      </c>
      <c r="K638" t="str">
        <f t="shared" si="171"/>
        <v>.</v>
      </c>
      <c r="L638" t="str">
        <f t="shared" si="183"/>
        <v>.</v>
      </c>
      <c r="M638" s="3">
        <v>57</v>
      </c>
      <c r="N638" t="str">
        <f>IF(B638=B637, N637, IF(M638=".",".",IF(M638&lt;22.5,"N",IF(M638&lt;67.5,"NE",IF(M638&lt;112.5,"E",IF(M638&lt;157.5,"SE",IF(M638&lt;202.5,"S",IF(M638&lt;247.5,"SW",IF(M638&lt;292.5,"W",IF(M638&lt;337.5,"NW","N"))))))))))</f>
        <v>NE</v>
      </c>
      <c r="O638" t="str">
        <f t="shared" si="172"/>
        <v>.</v>
      </c>
      <c r="P638" t="str">
        <f t="shared" si="185"/>
        <v>.</v>
      </c>
      <c r="Q638" s="8">
        <f t="shared" si="173"/>
        <v>0</v>
      </c>
      <c r="R638" s="8">
        <f t="shared" si="174"/>
        <v>47.807598885404751</v>
      </c>
      <c r="S638" s="8">
        <v>1</v>
      </c>
      <c r="T638" s="8" t="s">
        <v>4</v>
      </c>
      <c r="U638" s="8" t="str">
        <f t="shared" si="184"/>
        <v>.</v>
      </c>
      <c r="V638" s="3" t="s">
        <v>6</v>
      </c>
      <c r="W638" s="3">
        <v>1.6</v>
      </c>
      <c r="X638" s="3" t="s">
        <v>4</v>
      </c>
      <c r="Y638" s="14">
        <v>2</v>
      </c>
      <c r="Z638" s="14">
        <v>1</v>
      </c>
      <c r="AA638" s="14">
        <v>0</v>
      </c>
      <c r="AB638" s="14">
        <f t="shared" si="186"/>
        <v>0</v>
      </c>
      <c r="AC638" s="3" t="s">
        <v>312</v>
      </c>
      <c r="AD638" s="9">
        <v>0</v>
      </c>
      <c r="AE638">
        <f t="shared" si="175"/>
        <v>0</v>
      </c>
      <c r="AF638">
        <f t="shared" si="176"/>
        <v>0</v>
      </c>
      <c r="AG638">
        <f t="shared" si="182"/>
        <v>1</v>
      </c>
      <c r="AH638">
        <f t="shared" si="177"/>
        <v>0</v>
      </c>
      <c r="AI638">
        <f t="shared" si="178"/>
        <v>90.576421338105803</v>
      </c>
      <c r="AJ638">
        <f t="shared" si="179"/>
        <v>58.821015781622926</v>
      </c>
      <c r="AK638">
        <f t="shared" si="180"/>
        <v>0</v>
      </c>
      <c r="AL638" s="3">
        <v>108</v>
      </c>
      <c r="AM638" s="14">
        <f t="shared" si="181"/>
        <v>32.918399999999998</v>
      </c>
      <c r="AN638" s="3">
        <v>0.99483767363676789</v>
      </c>
    </row>
    <row r="639" spans="1:40" ht="13.5" thickBot="1" x14ac:dyDescent="0.25">
      <c r="A639" s="5">
        <v>42572</v>
      </c>
      <c r="B639" s="3">
        <v>62</v>
      </c>
      <c r="C639" s="7" t="s">
        <v>358</v>
      </c>
      <c r="D639" s="6">
        <v>0.79166666666666663</v>
      </c>
      <c r="E639" s="18">
        <v>19</v>
      </c>
      <c r="F639" s="13">
        <f t="shared" si="169"/>
        <v>579.99999999999989</v>
      </c>
      <c r="G639" s="3">
        <v>27.1</v>
      </c>
      <c r="H639" s="3" t="s">
        <v>365</v>
      </c>
      <c r="I639" s="3">
        <v>27.4</v>
      </c>
      <c r="J639">
        <f t="shared" si="170"/>
        <v>2.1467549799530263</v>
      </c>
      <c r="K639">
        <f t="shared" si="171"/>
        <v>236.99999999999994</v>
      </c>
      <c r="L639">
        <f>IF(K639=".",".",IF(K639-K634&gt;180,(K639-K634)-360,IF(K639-K634&lt;-180,-360-(K639-K634),IF(K639-K634&gt;180,360-(K639-K634),K639-K634))))</f>
        <v>110.37909110539094</v>
      </c>
      <c r="M639" s="3">
        <v>57</v>
      </c>
      <c r="N639" t="str">
        <f>IF(B639=B639, N638, IF(M639=".",".",IF(M639&lt;22.5,"N",IF(M639&lt;67.5,"NE",IF(M639&lt;112.5,"E",IF(M639&lt;157.5,"SE",IF(M639&lt;202.5,"S",IF(M639&lt;247.5,"SW",IF(M639&lt;292.5,"W",IF(M639&lt;337.5,"NW","N"))))))))))</f>
        <v>NE</v>
      </c>
      <c r="O639" t="str">
        <f t="shared" si="172"/>
        <v>SW</v>
      </c>
      <c r="P639">
        <f t="shared" si="185"/>
        <v>6</v>
      </c>
      <c r="Q639" s="8">
        <f t="shared" si="173"/>
        <v>1.0000000000000056</v>
      </c>
      <c r="R639" s="8">
        <f t="shared" si="174"/>
        <v>48.807598885404758</v>
      </c>
      <c r="S639" s="8">
        <v>1</v>
      </c>
      <c r="T639" s="8">
        <f>SQRT((AJ639-AJ629)^2+(AI639-AI629)^2)</f>
        <v>22.729745803606342</v>
      </c>
      <c r="U639" s="8">
        <f t="shared" si="184"/>
        <v>2.1473006916628545</v>
      </c>
      <c r="V639" s="3" t="s">
        <v>15</v>
      </c>
      <c r="W639" s="3">
        <v>1</v>
      </c>
      <c r="X639" s="3" t="s">
        <v>4</v>
      </c>
      <c r="Y639" s="14">
        <v>2</v>
      </c>
      <c r="Z639" s="14">
        <v>1</v>
      </c>
      <c r="AA639" s="14">
        <v>0</v>
      </c>
      <c r="AB639" s="14">
        <f t="shared" si="186"/>
        <v>0</v>
      </c>
      <c r="AC639" s="3" t="s">
        <v>312</v>
      </c>
      <c r="AD639" s="9">
        <v>0</v>
      </c>
      <c r="AE639">
        <f t="shared" si="175"/>
        <v>-0.54463903501503097</v>
      </c>
      <c r="AF639">
        <f t="shared" si="176"/>
        <v>-0.54463903501503097</v>
      </c>
      <c r="AG639">
        <f t="shared" si="182"/>
        <v>1</v>
      </c>
      <c r="AH639">
        <f t="shared" si="177"/>
        <v>1.0000000000000056</v>
      </c>
      <c r="AI639">
        <f t="shared" si="178"/>
        <v>89.737750770160375</v>
      </c>
      <c r="AJ639">
        <f t="shared" si="179"/>
        <v>58.276376746607895</v>
      </c>
      <c r="AK639">
        <f t="shared" si="180"/>
        <v>-0.83867056794542805</v>
      </c>
      <c r="AL639" s="3">
        <v>107</v>
      </c>
      <c r="AM639" s="14">
        <f t="shared" si="181"/>
        <v>32.613599999999998</v>
      </c>
      <c r="AN639" s="3">
        <v>0.99483767363676789</v>
      </c>
    </row>
    <row r="640" spans="1:40" ht="13.5" thickBot="1" x14ac:dyDescent="0.25">
      <c r="A640" s="5">
        <v>42572</v>
      </c>
      <c r="B640" s="3">
        <v>63</v>
      </c>
      <c r="C640" s="7" t="s">
        <v>359</v>
      </c>
      <c r="D640" s="6">
        <v>0.39097222222222222</v>
      </c>
      <c r="E640" s="13">
        <v>9</v>
      </c>
      <c r="F640" s="13">
        <f t="shared" si="169"/>
        <v>0</v>
      </c>
      <c r="G640" s="3" t="s">
        <v>4</v>
      </c>
      <c r="H640" s="3" t="s">
        <v>4</v>
      </c>
      <c r="I640" s="3">
        <v>23</v>
      </c>
      <c r="J640" t="str">
        <f t="shared" si="170"/>
        <v>.</v>
      </c>
      <c r="K640" t="str">
        <f t="shared" si="171"/>
        <v>.</v>
      </c>
      <c r="L640" t="str">
        <f t="shared" si="183"/>
        <v>.</v>
      </c>
      <c r="M640" s="3">
        <v>225</v>
      </c>
      <c r="N640" t="str">
        <f>IF(B640=B639, N639, IF(M640=".",".",IF(M640&lt;22.5,"N",IF(M640&lt;67.5,"NE",IF(M640&lt;112.5,"E",IF(M640&lt;157.5,"SE",IF(M640&lt;202.5,"S",IF(M640&lt;247.5,"SW",IF(M640&lt;292.5,"W",IF(M640&lt;337.5,"NW","N"))))))))))</f>
        <v>SW</v>
      </c>
      <c r="O640" t="str">
        <f t="shared" si="172"/>
        <v>.</v>
      </c>
      <c r="P640" t="str">
        <f t="shared" si="185"/>
        <v>.</v>
      </c>
      <c r="Q640" s="8">
        <f t="shared" si="173"/>
        <v>0</v>
      </c>
      <c r="R640" s="8">
        <f t="shared" si="174"/>
        <v>0</v>
      </c>
      <c r="S640" s="8">
        <v>0</v>
      </c>
      <c r="T640" s="8" t="s">
        <v>4</v>
      </c>
      <c r="U640" s="8" t="str">
        <f t="shared" si="184"/>
        <v>.</v>
      </c>
      <c r="V640" s="3" t="s">
        <v>8</v>
      </c>
      <c r="W640" s="3">
        <v>1.9</v>
      </c>
      <c r="X640" s="3" t="s">
        <v>4</v>
      </c>
      <c r="Y640" s="14">
        <v>2</v>
      </c>
      <c r="Z640" s="14">
        <v>1</v>
      </c>
      <c r="AA640" s="14">
        <v>0</v>
      </c>
      <c r="AB640" s="14">
        <f t="shared" si="186"/>
        <v>0</v>
      </c>
      <c r="AC640" s="3" t="s">
        <v>313</v>
      </c>
      <c r="AD640" s="9">
        <v>1</v>
      </c>
      <c r="AE640" t="str">
        <f t="shared" si="175"/>
        <v>.</v>
      </c>
      <c r="AF640" t="str">
        <f t="shared" si="176"/>
        <v>.</v>
      </c>
      <c r="AG640" t="str">
        <f t="shared" si="182"/>
        <v>.</v>
      </c>
      <c r="AH640" t="str">
        <f t="shared" si="177"/>
        <v>.</v>
      </c>
      <c r="AI640">
        <f t="shared" si="178"/>
        <v>-70.710678118654741</v>
      </c>
      <c r="AJ640">
        <f t="shared" si="179"/>
        <v>-70.710678118654769</v>
      </c>
      <c r="AK640" t="str">
        <f t="shared" si="180"/>
        <v>.</v>
      </c>
      <c r="AL640" s="3">
        <v>100</v>
      </c>
      <c r="AM640" s="14">
        <f t="shared" si="181"/>
        <v>30.48</v>
      </c>
      <c r="AN640" s="3">
        <v>3.9269908169872414</v>
      </c>
    </row>
    <row r="641" spans="1:40" ht="13.5" thickBot="1" x14ac:dyDescent="0.25">
      <c r="A641" s="5">
        <v>42572</v>
      </c>
      <c r="B641" s="3">
        <v>63</v>
      </c>
      <c r="C641" s="7" t="s">
        <v>359</v>
      </c>
      <c r="D641" s="6">
        <v>0.42777777777777781</v>
      </c>
      <c r="E641" s="13">
        <v>10</v>
      </c>
      <c r="F641" s="13">
        <f t="shared" si="169"/>
        <v>53.00000000000005</v>
      </c>
      <c r="G641" s="3" t="s">
        <v>4</v>
      </c>
      <c r="H641" s="3" t="s">
        <v>4</v>
      </c>
      <c r="I641" s="3">
        <v>24.9</v>
      </c>
      <c r="J641" t="str">
        <f t="shared" si="170"/>
        <v>.</v>
      </c>
      <c r="K641" t="str">
        <f t="shared" si="171"/>
        <v>.</v>
      </c>
      <c r="L641" t="str">
        <f t="shared" si="183"/>
        <v>.</v>
      </c>
      <c r="M641" s="3">
        <v>225</v>
      </c>
      <c r="N641" t="str">
        <f>IF(B641=B641, N640, IF(M641=".",".",IF(M641&lt;22.5,"N",IF(M641&lt;67.5,"NE",IF(M641&lt;112.5,"E",IF(M641&lt;157.5,"SE",IF(M641&lt;202.5,"S",IF(M641&lt;247.5,"SW",IF(M641&lt;292.5,"W",IF(M641&lt;337.5,"NW","N"))))))))))</f>
        <v>SW</v>
      </c>
      <c r="O641" t="str">
        <f t="shared" si="172"/>
        <v>.</v>
      </c>
      <c r="P641" t="str">
        <f t="shared" si="185"/>
        <v>.</v>
      </c>
      <c r="Q641" s="8">
        <f t="shared" si="173"/>
        <v>0</v>
      </c>
      <c r="R641" s="8">
        <f t="shared" si="174"/>
        <v>0</v>
      </c>
      <c r="S641" s="8">
        <v>0</v>
      </c>
      <c r="T641" s="8" t="s">
        <v>4</v>
      </c>
      <c r="U641" s="8" t="str">
        <f t="shared" si="184"/>
        <v>.</v>
      </c>
      <c r="V641" s="3" t="s">
        <v>8</v>
      </c>
      <c r="W641" s="3">
        <v>0</v>
      </c>
      <c r="X641" s="3" t="s">
        <v>161</v>
      </c>
      <c r="Y641" s="14">
        <v>2</v>
      </c>
      <c r="Z641" s="14">
        <v>1</v>
      </c>
      <c r="AA641" s="14">
        <v>0</v>
      </c>
      <c r="AB641" s="14">
        <f t="shared" si="186"/>
        <v>0</v>
      </c>
      <c r="AC641" s="3" t="s">
        <v>313</v>
      </c>
      <c r="AD641" s="9">
        <v>1</v>
      </c>
      <c r="AE641">
        <f t="shared" si="175"/>
        <v>0</v>
      </c>
      <c r="AF641">
        <f t="shared" si="176"/>
        <v>0</v>
      </c>
      <c r="AG641">
        <f t="shared" si="182"/>
        <v>1</v>
      </c>
      <c r="AH641">
        <f t="shared" si="177"/>
        <v>0</v>
      </c>
      <c r="AI641">
        <f t="shared" si="178"/>
        <v>-70.710678118654741</v>
      </c>
      <c r="AJ641">
        <f t="shared" si="179"/>
        <v>-70.710678118654769</v>
      </c>
      <c r="AK641">
        <f t="shared" si="180"/>
        <v>0</v>
      </c>
      <c r="AL641" s="3">
        <v>100</v>
      </c>
      <c r="AM641" s="14">
        <f t="shared" si="181"/>
        <v>30.48</v>
      </c>
      <c r="AN641" s="3">
        <v>3.9269908169872414</v>
      </c>
    </row>
    <row r="642" spans="1:40" ht="13.5" thickBot="1" x14ac:dyDescent="0.25">
      <c r="A642" s="5">
        <v>42572</v>
      </c>
      <c r="B642" s="3">
        <v>63</v>
      </c>
      <c r="C642" s="7" t="s">
        <v>359</v>
      </c>
      <c r="D642" s="6">
        <v>0.46666666666666662</v>
      </c>
      <c r="E642" s="13">
        <v>11</v>
      </c>
      <c r="F642" s="13">
        <f t="shared" ref="F642:F705" si="187">IF(B642=B641,((D642-D641)*1440)+F641,0)</f>
        <v>108.99999999999993</v>
      </c>
      <c r="G642" s="3" t="s">
        <v>4</v>
      </c>
      <c r="H642" s="3" t="s">
        <v>4</v>
      </c>
      <c r="I642" s="3">
        <v>23.7</v>
      </c>
      <c r="J642" t="str">
        <f t="shared" ref="J642:J705" si="188">IF(AH642=".",".",IF(AH642=0,".",ACOS(AF642/(AG642*AH642))))</f>
        <v>.</v>
      </c>
      <c r="K642" t="str">
        <f t="shared" ref="K642:K705" si="189">IF(J642=".",".",IF(AK642&lt;0,360-DEGREES(J642),DEGREES(J642)))</f>
        <v>.</v>
      </c>
      <c r="L642" t="str">
        <f t="shared" si="183"/>
        <v>.</v>
      </c>
      <c r="M642" s="3">
        <v>225</v>
      </c>
      <c r="N642" t="str">
        <f>IF(B642=B641, N641, IF(M642=".",".",IF(M642&lt;22.5,"N",IF(M642&lt;67.5,"NE",IF(M642&lt;112.5,"E",IF(M642&lt;157.5,"SE",IF(M642&lt;202.5,"S",IF(M642&lt;247.5,"SW",IF(M642&lt;292.5,"W",IF(M642&lt;337.5,"NW","N"))))))))))</f>
        <v>SW</v>
      </c>
      <c r="O642" t="str">
        <f t="shared" ref="O642:O705" si="190">IF(K642=".",".",IF(K642&lt;22.5,"N",IF(K642&lt;67.5,"NE",IF(K642&lt;112.5,"E",IF(K642&lt;157.5,"SE",IF(K642&lt;202.5,"S",IF(K642&lt;247.5,"SW",IF(K642&lt;292.5,"W",IF(K642&lt;337.5,"NW","N")))))))))</f>
        <v>.</v>
      </c>
      <c r="P642" t="str">
        <f t="shared" si="185"/>
        <v>.</v>
      </c>
      <c r="Q642" s="8">
        <f t="shared" ref="Q642:Q705" si="191">IF(AN642=".",".",IF(B642=B641,SQRT((AI642-AI641)^2+(AJ642-AJ641)^2),0))</f>
        <v>0</v>
      </c>
      <c r="R642" s="8">
        <f t="shared" ref="R642:R705" si="192">IF(AN642=".",".",IF(B642=B641,Q642+R641,0))</f>
        <v>0</v>
      </c>
      <c r="S642" s="8">
        <v>0</v>
      </c>
      <c r="T642" s="8" t="s">
        <v>4</v>
      </c>
      <c r="U642" s="8" t="str">
        <f t="shared" si="184"/>
        <v>.</v>
      </c>
      <c r="V642" s="3" t="s">
        <v>8</v>
      </c>
      <c r="W642" s="3">
        <v>5.7</v>
      </c>
      <c r="X642" s="3" t="s">
        <v>165</v>
      </c>
      <c r="Y642" s="14">
        <v>2</v>
      </c>
      <c r="Z642" s="14">
        <v>1</v>
      </c>
      <c r="AA642" s="14">
        <v>0</v>
      </c>
      <c r="AB642" s="14">
        <f t="shared" si="186"/>
        <v>0</v>
      </c>
      <c r="AC642" s="3" t="s">
        <v>313</v>
      </c>
      <c r="AD642" s="9">
        <v>1</v>
      </c>
      <c r="AE642">
        <f t="shared" ref="AE642:AE705" si="193">IF(AJ642=".",".",IF(AJ641=".",".",IF(B642=B641,AJ642-AJ641,".")))</f>
        <v>0</v>
      </c>
      <c r="AF642">
        <f t="shared" ref="AF642:AF705" si="194">IF(AE642=".",".", 0*AK642+1*AE642)</f>
        <v>0</v>
      </c>
      <c r="AG642">
        <f t="shared" si="182"/>
        <v>1</v>
      </c>
      <c r="AH642">
        <f t="shared" ref="AH642:AH705" si="195">IF(AG642=".",".",SQRT((AK642)^2+(AE642)^2))</f>
        <v>0</v>
      </c>
      <c r="AI642">
        <f t="shared" ref="AI642:AI705" si="196">IF(AN642=".",".",IF(M642&lt;90,AL642*SIN(AN642),IF(M642&lt;180,AL642*SIN(AN642),IF(M642&lt;270,AL642*SIN(AN642),AL642*SIN(AN642)))))</f>
        <v>-70.710678118654741</v>
      </c>
      <c r="AJ642">
        <f t="shared" ref="AJ642:AJ705" si="197">IF(AN642=".",".",IF(M642&lt;90,AL642*COS(AN642),IF(M642&lt;180,AL642*COS(AN642),IF(M642&lt;270,AL642*COS(AN642),AL642*COS(AN642)))))</f>
        <v>-70.710678118654769</v>
      </c>
      <c r="AK642">
        <f t="shared" ref="AK642:AK705" si="198">IF(AI642=".",".",IF(AI641=".",".",IF(B642=B641,AI642-AI641,".")))</f>
        <v>0</v>
      </c>
      <c r="AL642" s="3">
        <v>100</v>
      </c>
      <c r="AM642" s="14">
        <f t="shared" ref="AM642:AM705" si="199">IF(AL642=".",".",AL642*0.3048)</f>
        <v>30.48</v>
      </c>
      <c r="AN642" s="3">
        <v>3.9269908169872414</v>
      </c>
    </row>
    <row r="643" spans="1:40" ht="13.5" thickBot="1" x14ac:dyDescent="0.25">
      <c r="A643" s="5">
        <v>42572</v>
      </c>
      <c r="B643" s="3">
        <v>63</v>
      </c>
      <c r="C643" s="7" t="s">
        <v>359</v>
      </c>
      <c r="D643" s="6">
        <v>0.51527777777777783</v>
      </c>
      <c r="E643" s="13">
        <v>12</v>
      </c>
      <c r="F643" s="13">
        <f t="shared" si="187"/>
        <v>179.00000000000009</v>
      </c>
      <c r="G643" s="3" t="s">
        <v>4</v>
      </c>
      <c r="H643" s="3" t="s">
        <v>4</v>
      </c>
      <c r="I643" s="3">
        <v>28.1</v>
      </c>
      <c r="J643" t="str">
        <f t="shared" si="188"/>
        <v>.</v>
      </c>
      <c r="K643" t="str">
        <f t="shared" si="189"/>
        <v>.</v>
      </c>
      <c r="L643" t="str">
        <f t="shared" si="183"/>
        <v>.</v>
      </c>
      <c r="M643" s="3">
        <v>225</v>
      </c>
      <c r="N643" t="str">
        <f>IF(B643=B643, N642, IF(M643=".",".",IF(M643&lt;22.5,"N",IF(M643&lt;67.5,"NE",IF(M643&lt;112.5,"E",IF(M643&lt;157.5,"SE",IF(M643&lt;202.5,"S",IF(M643&lt;247.5,"SW",IF(M643&lt;292.5,"W",IF(M643&lt;337.5,"NW","N"))))))))))</f>
        <v>SW</v>
      </c>
      <c r="O643" t="str">
        <f t="shared" si="190"/>
        <v>.</v>
      </c>
      <c r="P643" t="str">
        <f t="shared" si="185"/>
        <v>.</v>
      </c>
      <c r="Q643" s="8">
        <f t="shared" si="191"/>
        <v>0</v>
      </c>
      <c r="R643" s="8">
        <f t="shared" si="192"/>
        <v>0</v>
      </c>
      <c r="S643" s="8">
        <v>0</v>
      </c>
      <c r="T643" s="8" t="s">
        <v>4</v>
      </c>
      <c r="U643" s="8" t="str">
        <f t="shared" si="184"/>
        <v>.</v>
      </c>
      <c r="V643" s="3" t="s">
        <v>8</v>
      </c>
      <c r="W643" s="3">
        <v>3.3</v>
      </c>
      <c r="X643" s="3" t="s">
        <v>168</v>
      </c>
      <c r="Y643" s="14">
        <v>2</v>
      </c>
      <c r="Z643" s="14">
        <v>1</v>
      </c>
      <c r="AA643" s="14">
        <v>0</v>
      </c>
      <c r="AB643" s="14">
        <f t="shared" si="186"/>
        <v>0</v>
      </c>
      <c r="AC643" s="3" t="s">
        <v>313</v>
      </c>
      <c r="AD643" s="9">
        <v>1</v>
      </c>
      <c r="AE643">
        <f t="shared" si="193"/>
        <v>0</v>
      </c>
      <c r="AF643">
        <f t="shared" si="194"/>
        <v>0</v>
      </c>
      <c r="AG643">
        <f t="shared" ref="AG643:AG706" si="200">IF(AF643=".",".",1)</f>
        <v>1</v>
      </c>
      <c r="AH643">
        <f t="shared" si="195"/>
        <v>0</v>
      </c>
      <c r="AI643">
        <f t="shared" si="196"/>
        <v>-70.710678118654741</v>
      </c>
      <c r="AJ643">
        <f t="shared" si="197"/>
        <v>-70.710678118654769</v>
      </c>
      <c r="AK643">
        <f t="shared" si="198"/>
        <v>0</v>
      </c>
      <c r="AL643" s="3">
        <v>100</v>
      </c>
      <c r="AM643" s="14">
        <f t="shared" si="199"/>
        <v>30.48</v>
      </c>
      <c r="AN643" s="3">
        <v>3.9269908169872414</v>
      </c>
    </row>
    <row r="644" spans="1:40" ht="13.5" thickBot="1" x14ac:dyDescent="0.25">
      <c r="A644" s="5">
        <v>42572</v>
      </c>
      <c r="B644" s="3">
        <v>63</v>
      </c>
      <c r="C644" s="7" t="s">
        <v>359</v>
      </c>
      <c r="D644" s="6">
        <v>0.55138888888888882</v>
      </c>
      <c r="E644" s="13">
        <v>13</v>
      </c>
      <c r="F644" s="13">
        <f t="shared" si="187"/>
        <v>230.99999999999989</v>
      </c>
      <c r="G644" s="3" t="s">
        <v>4</v>
      </c>
      <c r="H644" s="3" t="s">
        <v>4</v>
      </c>
      <c r="I644" s="3">
        <v>31.2</v>
      </c>
      <c r="J644" t="str">
        <f t="shared" si="188"/>
        <v>.</v>
      </c>
      <c r="K644" t="str">
        <f t="shared" si="189"/>
        <v>.</v>
      </c>
      <c r="L644" t="str">
        <f t="shared" si="183"/>
        <v>.</v>
      </c>
      <c r="M644" s="3">
        <v>225</v>
      </c>
      <c r="N644" t="str">
        <f>IF(B644=B643, N643, IF(M644=".",".",IF(M644&lt;22.5,"N",IF(M644&lt;67.5,"NE",IF(M644&lt;112.5,"E",IF(M644&lt;157.5,"SE",IF(M644&lt;202.5,"S",IF(M644&lt;247.5,"SW",IF(M644&lt;292.5,"W",IF(M644&lt;337.5,"NW","N"))))))))))</f>
        <v>SW</v>
      </c>
      <c r="O644" t="str">
        <f t="shared" si="190"/>
        <v>.</v>
      </c>
      <c r="P644" t="str">
        <f t="shared" si="185"/>
        <v>.</v>
      </c>
      <c r="Q644" s="8">
        <f t="shared" si="191"/>
        <v>0</v>
      </c>
      <c r="R644" s="8">
        <f t="shared" si="192"/>
        <v>0</v>
      </c>
      <c r="S644" s="8">
        <v>0</v>
      </c>
      <c r="T644" s="8" t="s">
        <v>4</v>
      </c>
      <c r="U644" s="8" t="str">
        <f t="shared" si="184"/>
        <v>.</v>
      </c>
      <c r="V644" s="3" t="s">
        <v>8</v>
      </c>
      <c r="W644" s="3">
        <v>3.1</v>
      </c>
      <c r="X644" s="3" t="s">
        <v>6</v>
      </c>
      <c r="Y644" s="14">
        <v>2</v>
      </c>
      <c r="Z644" s="14">
        <v>1</v>
      </c>
      <c r="AA644" s="14">
        <v>0</v>
      </c>
      <c r="AB644" s="14">
        <f t="shared" si="186"/>
        <v>0</v>
      </c>
      <c r="AC644" s="3" t="s">
        <v>313</v>
      </c>
      <c r="AD644" s="9">
        <v>1</v>
      </c>
      <c r="AE644">
        <f t="shared" si="193"/>
        <v>0</v>
      </c>
      <c r="AF644">
        <f t="shared" si="194"/>
        <v>0</v>
      </c>
      <c r="AG644">
        <f t="shared" si="200"/>
        <v>1</v>
      </c>
      <c r="AH644">
        <f t="shared" si="195"/>
        <v>0</v>
      </c>
      <c r="AI644">
        <f t="shared" si="196"/>
        <v>-70.710678118654741</v>
      </c>
      <c r="AJ644">
        <f t="shared" si="197"/>
        <v>-70.710678118654769</v>
      </c>
      <c r="AK644">
        <f t="shared" si="198"/>
        <v>0</v>
      </c>
      <c r="AL644" s="3">
        <v>100</v>
      </c>
      <c r="AM644" s="14">
        <f t="shared" si="199"/>
        <v>30.48</v>
      </c>
      <c r="AN644" s="3">
        <v>3.9269908169872414</v>
      </c>
    </row>
    <row r="645" spans="1:40" ht="13.5" thickBot="1" x14ac:dyDescent="0.25">
      <c r="A645" s="5">
        <v>42572</v>
      </c>
      <c r="B645" s="3">
        <v>63</v>
      </c>
      <c r="C645" s="7" t="s">
        <v>359</v>
      </c>
      <c r="D645" s="6">
        <v>0.59027777777777779</v>
      </c>
      <c r="E645" s="13">
        <v>14</v>
      </c>
      <c r="F645" s="13">
        <f t="shared" si="187"/>
        <v>287</v>
      </c>
      <c r="G645" s="3" t="s">
        <v>4</v>
      </c>
      <c r="H645" s="3" t="s">
        <v>4</v>
      </c>
      <c r="I645" s="3">
        <v>29.2</v>
      </c>
      <c r="J645" t="str">
        <f t="shared" si="188"/>
        <v>.</v>
      </c>
      <c r="K645" t="str">
        <f t="shared" si="189"/>
        <v>.</v>
      </c>
      <c r="L645" t="str">
        <f t="shared" ref="L645:L662" si="201">IF(K645=".",".",IF(K645-K644&gt;180,(K645-K644)-360,IF(K645-K644&lt;-180,-360-(K645-K644),IF(K645-K644&gt;180,360-(K645-K644),K645-K644))))</f>
        <v>.</v>
      </c>
      <c r="M645" s="3">
        <v>225</v>
      </c>
      <c r="N645" t="str">
        <f>IF(B645=B645, N644, IF(M645=".",".",IF(M645&lt;22.5,"N",IF(M645&lt;67.5,"NE",IF(M645&lt;112.5,"E",IF(M645&lt;157.5,"SE",IF(M645&lt;202.5,"S",IF(M645&lt;247.5,"SW",IF(M645&lt;292.5,"W",IF(M645&lt;337.5,"NW","N"))))))))))</f>
        <v>SW</v>
      </c>
      <c r="O645" t="str">
        <f t="shared" si="190"/>
        <v>.</v>
      </c>
      <c r="P645" t="str">
        <f t="shared" si="185"/>
        <v>.</v>
      </c>
      <c r="Q645" s="8">
        <f t="shared" si="191"/>
        <v>0</v>
      </c>
      <c r="R645" s="8">
        <f t="shared" si="192"/>
        <v>0</v>
      </c>
      <c r="S645" s="8">
        <v>0</v>
      </c>
      <c r="T645" s="8" t="s">
        <v>4</v>
      </c>
      <c r="U645" s="8" t="str">
        <f t="shared" ref="U645:U708" si="202">IF(T645=".",".",IF(T645=0,0,R645/T645))</f>
        <v>.</v>
      </c>
      <c r="V645" s="3" t="s">
        <v>8</v>
      </c>
      <c r="W645" s="3">
        <v>2</v>
      </c>
      <c r="X645" s="3" t="s">
        <v>4</v>
      </c>
      <c r="Y645" s="14">
        <v>2</v>
      </c>
      <c r="Z645" s="14">
        <v>1</v>
      </c>
      <c r="AA645" s="14">
        <v>0</v>
      </c>
      <c r="AB645" s="14">
        <f t="shared" si="186"/>
        <v>0</v>
      </c>
      <c r="AC645" s="3" t="s">
        <v>313</v>
      </c>
      <c r="AD645" s="9">
        <v>1</v>
      </c>
      <c r="AE645">
        <f t="shared" si="193"/>
        <v>0</v>
      </c>
      <c r="AF645">
        <f t="shared" si="194"/>
        <v>0</v>
      </c>
      <c r="AG645">
        <f t="shared" si="200"/>
        <v>1</v>
      </c>
      <c r="AH645">
        <f t="shared" si="195"/>
        <v>0</v>
      </c>
      <c r="AI645">
        <f t="shared" si="196"/>
        <v>-70.710678118654741</v>
      </c>
      <c r="AJ645">
        <f t="shared" si="197"/>
        <v>-70.710678118654769</v>
      </c>
      <c r="AK645">
        <f t="shared" si="198"/>
        <v>0</v>
      </c>
      <c r="AL645" s="3">
        <v>100</v>
      </c>
      <c r="AM645" s="14">
        <f t="shared" si="199"/>
        <v>30.48</v>
      </c>
      <c r="AN645" s="3">
        <v>3.9269908169872414</v>
      </c>
    </row>
    <row r="646" spans="1:40" ht="13.5" thickBot="1" x14ac:dyDescent="0.25">
      <c r="A646" s="5">
        <v>42572</v>
      </c>
      <c r="B646" s="3">
        <v>63</v>
      </c>
      <c r="C646" s="7" t="s">
        <v>359</v>
      </c>
      <c r="D646" s="6">
        <v>0.63194444444444442</v>
      </c>
      <c r="E646" s="13">
        <v>15</v>
      </c>
      <c r="F646" s="13">
        <f t="shared" si="187"/>
        <v>346.99999999999994</v>
      </c>
      <c r="G646" s="3" t="s">
        <v>4</v>
      </c>
      <c r="H646" s="3" t="s">
        <v>4</v>
      </c>
      <c r="I646" s="3">
        <v>27.3</v>
      </c>
      <c r="J646" t="str">
        <f t="shared" si="188"/>
        <v>.</v>
      </c>
      <c r="K646" t="str">
        <f t="shared" si="189"/>
        <v>.</v>
      </c>
      <c r="L646" t="str">
        <f t="shared" si="201"/>
        <v>.</v>
      </c>
      <c r="M646" s="3">
        <v>225</v>
      </c>
      <c r="N646" t="str">
        <f>IF(B646=B645, N645, IF(M646=".",".",IF(M646&lt;22.5,"N",IF(M646&lt;67.5,"NE",IF(M646&lt;112.5,"E",IF(M646&lt;157.5,"SE",IF(M646&lt;202.5,"S",IF(M646&lt;247.5,"SW",IF(M646&lt;292.5,"W",IF(M646&lt;337.5,"NW","N"))))))))))</f>
        <v>SW</v>
      </c>
      <c r="O646" t="str">
        <f t="shared" si="190"/>
        <v>.</v>
      </c>
      <c r="P646" t="str">
        <f t="shared" si="185"/>
        <v>.</v>
      </c>
      <c r="Q646" s="8">
        <f t="shared" si="191"/>
        <v>0</v>
      </c>
      <c r="R646" s="8">
        <f t="shared" si="192"/>
        <v>0</v>
      </c>
      <c r="S646" s="8">
        <v>0</v>
      </c>
      <c r="T646" s="8" t="s">
        <v>4</v>
      </c>
      <c r="U646" s="8" t="str">
        <f t="shared" si="202"/>
        <v>.</v>
      </c>
      <c r="V646" s="3" t="s">
        <v>8</v>
      </c>
      <c r="W646" s="3">
        <v>1.5</v>
      </c>
      <c r="X646" s="3" t="s">
        <v>6</v>
      </c>
      <c r="Y646" s="14">
        <v>2</v>
      </c>
      <c r="Z646" s="14">
        <v>1</v>
      </c>
      <c r="AA646" s="14">
        <v>0</v>
      </c>
      <c r="AB646" s="14">
        <f t="shared" si="186"/>
        <v>0</v>
      </c>
      <c r="AC646" s="3" t="s">
        <v>313</v>
      </c>
      <c r="AD646" s="9">
        <v>1</v>
      </c>
      <c r="AE646">
        <f t="shared" si="193"/>
        <v>0</v>
      </c>
      <c r="AF646">
        <f t="shared" si="194"/>
        <v>0</v>
      </c>
      <c r="AG646">
        <f t="shared" si="200"/>
        <v>1</v>
      </c>
      <c r="AH646">
        <f t="shared" si="195"/>
        <v>0</v>
      </c>
      <c r="AI646">
        <f t="shared" si="196"/>
        <v>-70.710678118654741</v>
      </c>
      <c r="AJ646">
        <f t="shared" si="197"/>
        <v>-70.710678118654769</v>
      </c>
      <c r="AK646">
        <f t="shared" si="198"/>
        <v>0</v>
      </c>
      <c r="AL646" s="3">
        <v>100</v>
      </c>
      <c r="AM646" s="14">
        <f t="shared" si="199"/>
        <v>30.48</v>
      </c>
      <c r="AN646" s="3">
        <v>3.9269908169872414</v>
      </c>
    </row>
    <row r="647" spans="1:40" ht="13.5" thickBot="1" x14ac:dyDescent="0.25">
      <c r="A647" s="5">
        <v>42572</v>
      </c>
      <c r="B647" s="3">
        <v>63</v>
      </c>
      <c r="C647" s="7" t="s">
        <v>359</v>
      </c>
      <c r="D647" s="6">
        <v>0.67222222222222217</v>
      </c>
      <c r="E647" s="13">
        <v>16</v>
      </c>
      <c r="F647" s="13">
        <f t="shared" si="187"/>
        <v>404.99999999999989</v>
      </c>
      <c r="G647" s="3" t="s">
        <v>4</v>
      </c>
      <c r="H647" s="3" t="s">
        <v>4</v>
      </c>
      <c r="I647" s="3">
        <v>26</v>
      </c>
      <c r="J647" t="str">
        <f t="shared" si="188"/>
        <v>.</v>
      </c>
      <c r="K647" t="str">
        <f t="shared" si="189"/>
        <v>.</v>
      </c>
      <c r="L647" t="str">
        <f t="shared" si="201"/>
        <v>.</v>
      </c>
      <c r="M647" s="3">
        <v>225</v>
      </c>
      <c r="N647" t="str">
        <f>IF(B647=B646, N646, IF(M647=".",".",IF(M647&lt;22.5,"N",IF(M647&lt;67.5,"NE",IF(M647&lt;112.5,"E",IF(M647&lt;157.5,"SE",IF(M647&lt;202.5,"S",IF(M647&lt;247.5,"SW",IF(M647&lt;292.5,"W",IF(M647&lt;337.5,"NW","N"))))))))))</f>
        <v>SW</v>
      </c>
      <c r="O647" t="str">
        <f t="shared" si="190"/>
        <v>.</v>
      </c>
      <c r="P647" t="str">
        <f t="shared" ref="P647:P710" si="203">IF(O647=".",".",IF(O647="N", 1, IF( O647 ="NE", 2, IF(O647="E",3,IF(O647="SE",4,IF(O647="S",5,IF(O647="SW",6,IF(O647="W",7,8))))))))</f>
        <v>.</v>
      </c>
      <c r="Q647" s="8">
        <f t="shared" si="191"/>
        <v>0</v>
      </c>
      <c r="R647" s="8">
        <f t="shared" si="192"/>
        <v>0</v>
      </c>
      <c r="S647" s="8">
        <v>0</v>
      </c>
      <c r="T647" s="8" t="s">
        <v>4</v>
      </c>
      <c r="U647" s="8" t="str">
        <f t="shared" si="202"/>
        <v>.</v>
      </c>
      <c r="V647" s="3" t="s">
        <v>8</v>
      </c>
      <c r="W647" s="3">
        <v>3</v>
      </c>
      <c r="X647" s="3" t="s">
        <v>6</v>
      </c>
      <c r="Y647" s="14">
        <v>2</v>
      </c>
      <c r="Z647" s="14">
        <v>1</v>
      </c>
      <c r="AA647" s="14">
        <v>0</v>
      </c>
      <c r="AB647" s="14">
        <f t="shared" si="186"/>
        <v>0</v>
      </c>
      <c r="AC647" s="3" t="s">
        <v>313</v>
      </c>
      <c r="AD647" s="9">
        <v>1</v>
      </c>
      <c r="AE647">
        <f t="shared" si="193"/>
        <v>0</v>
      </c>
      <c r="AF647">
        <f t="shared" si="194"/>
        <v>0</v>
      </c>
      <c r="AG647">
        <f t="shared" si="200"/>
        <v>1</v>
      </c>
      <c r="AH647">
        <f t="shared" si="195"/>
        <v>0</v>
      </c>
      <c r="AI647">
        <f t="shared" si="196"/>
        <v>-70.710678118654741</v>
      </c>
      <c r="AJ647">
        <f t="shared" si="197"/>
        <v>-70.710678118654769</v>
      </c>
      <c r="AK647">
        <f t="shared" si="198"/>
        <v>0</v>
      </c>
      <c r="AL647" s="3">
        <v>100</v>
      </c>
      <c r="AM647" s="14">
        <f t="shared" si="199"/>
        <v>30.48</v>
      </c>
      <c r="AN647" s="3">
        <v>3.9269908169872414</v>
      </c>
    </row>
    <row r="648" spans="1:40" ht="13.5" thickBot="1" x14ac:dyDescent="0.25">
      <c r="A648" s="5">
        <v>42572</v>
      </c>
      <c r="B648" s="3">
        <v>63</v>
      </c>
      <c r="C648" s="7" t="s">
        <v>359</v>
      </c>
      <c r="D648" s="6">
        <v>0.71319444444444446</v>
      </c>
      <c r="E648" s="13">
        <v>17</v>
      </c>
      <c r="F648" s="13">
        <f t="shared" si="187"/>
        <v>464</v>
      </c>
      <c r="G648" s="3" t="s">
        <v>4</v>
      </c>
      <c r="H648" s="3" t="s">
        <v>4</v>
      </c>
      <c r="I648" s="3">
        <v>23.8</v>
      </c>
      <c r="J648" t="str">
        <f t="shared" si="188"/>
        <v>.</v>
      </c>
      <c r="K648" t="str">
        <f t="shared" si="189"/>
        <v>.</v>
      </c>
      <c r="L648" t="str">
        <f t="shared" si="201"/>
        <v>.</v>
      </c>
      <c r="M648" s="3">
        <v>225</v>
      </c>
      <c r="N648" t="str">
        <f>IF(B648=B648, N647, IF(M648=".",".",IF(M648&lt;22.5,"N",IF(M648&lt;67.5,"NE",IF(M648&lt;112.5,"E",IF(M648&lt;157.5,"SE",IF(M648&lt;202.5,"S",IF(M648&lt;247.5,"SW",IF(M648&lt;292.5,"W",IF(M648&lt;337.5,"NW","N"))))))))))</f>
        <v>SW</v>
      </c>
      <c r="O648" t="str">
        <f t="shared" si="190"/>
        <v>.</v>
      </c>
      <c r="P648" t="str">
        <f t="shared" si="203"/>
        <v>.</v>
      </c>
      <c r="Q648" s="8">
        <f t="shared" si="191"/>
        <v>0</v>
      </c>
      <c r="R648" s="8">
        <f t="shared" si="192"/>
        <v>0</v>
      </c>
      <c r="S648" s="8">
        <v>0</v>
      </c>
      <c r="T648" s="8" t="s">
        <v>4</v>
      </c>
      <c r="U648" s="8" t="str">
        <f t="shared" si="202"/>
        <v>.</v>
      </c>
      <c r="V648" s="3" t="s">
        <v>8</v>
      </c>
      <c r="W648" s="3">
        <v>0.2</v>
      </c>
      <c r="X648" s="3" t="s">
        <v>6</v>
      </c>
      <c r="Y648" s="14">
        <v>2</v>
      </c>
      <c r="Z648" s="14">
        <v>1</v>
      </c>
      <c r="AA648" s="14">
        <v>0</v>
      </c>
      <c r="AB648" s="14">
        <f t="shared" si="186"/>
        <v>0</v>
      </c>
      <c r="AC648" s="3" t="s">
        <v>313</v>
      </c>
      <c r="AD648" s="9">
        <v>1</v>
      </c>
      <c r="AE648">
        <f t="shared" si="193"/>
        <v>0</v>
      </c>
      <c r="AF648">
        <f t="shared" si="194"/>
        <v>0</v>
      </c>
      <c r="AG648">
        <f t="shared" si="200"/>
        <v>1</v>
      </c>
      <c r="AH648">
        <f t="shared" si="195"/>
        <v>0</v>
      </c>
      <c r="AI648">
        <f t="shared" si="196"/>
        <v>-70.710678118654741</v>
      </c>
      <c r="AJ648">
        <f t="shared" si="197"/>
        <v>-70.710678118654769</v>
      </c>
      <c r="AK648">
        <f t="shared" si="198"/>
        <v>0</v>
      </c>
      <c r="AL648" s="3">
        <v>100</v>
      </c>
      <c r="AM648" s="14">
        <f t="shared" si="199"/>
        <v>30.48</v>
      </c>
      <c r="AN648" s="3">
        <v>3.9269908169872414</v>
      </c>
    </row>
    <row r="649" spans="1:40" ht="13.5" thickBot="1" x14ac:dyDescent="0.25">
      <c r="A649" s="5">
        <v>42572</v>
      </c>
      <c r="B649" s="3">
        <v>63</v>
      </c>
      <c r="C649" s="7" t="s">
        <v>359</v>
      </c>
      <c r="D649" s="6">
        <v>0.75208333333333333</v>
      </c>
      <c r="E649" s="13">
        <v>18</v>
      </c>
      <c r="F649" s="13">
        <f t="shared" si="187"/>
        <v>520</v>
      </c>
      <c r="G649" s="3" t="s">
        <v>4</v>
      </c>
      <c r="H649" s="3" t="s">
        <v>4</v>
      </c>
      <c r="I649" s="3">
        <v>25</v>
      </c>
      <c r="J649" t="str">
        <f t="shared" si="188"/>
        <v>.</v>
      </c>
      <c r="K649" t="str">
        <f t="shared" si="189"/>
        <v>.</v>
      </c>
      <c r="L649" t="str">
        <f t="shared" si="201"/>
        <v>.</v>
      </c>
      <c r="M649" s="3">
        <v>225</v>
      </c>
      <c r="N649" t="str">
        <f>IF(B649=B648, N648, IF(M649=".",".",IF(M649&lt;22.5,"N",IF(M649&lt;67.5,"NE",IF(M649&lt;112.5,"E",IF(M649&lt;157.5,"SE",IF(M649&lt;202.5,"S",IF(M649&lt;247.5,"SW",IF(M649&lt;292.5,"W",IF(M649&lt;337.5,"NW","N"))))))))))</f>
        <v>SW</v>
      </c>
      <c r="O649" t="str">
        <f t="shared" si="190"/>
        <v>.</v>
      </c>
      <c r="P649" t="str">
        <f t="shared" si="203"/>
        <v>.</v>
      </c>
      <c r="Q649" s="8">
        <f t="shared" si="191"/>
        <v>0</v>
      </c>
      <c r="R649" s="8">
        <f t="shared" si="192"/>
        <v>0</v>
      </c>
      <c r="S649" s="8">
        <v>0</v>
      </c>
      <c r="T649" s="8" t="s">
        <v>4</v>
      </c>
      <c r="U649" s="8" t="str">
        <f t="shared" si="202"/>
        <v>.</v>
      </c>
      <c r="V649" s="3" t="s">
        <v>6</v>
      </c>
      <c r="W649" s="3">
        <v>0.5</v>
      </c>
      <c r="X649" s="3" t="s">
        <v>4</v>
      </c>
      <c r="Y649" s="14">
        <v>2</v>
      </c>
      <c r="Z649" s="14">
        <v>1</v>
      </c>
      <c r="AA649" s="14">
        <v>0</v>
      </c>
      <c r="AB649" s="14">
        <f t="shared" si="186"/>
        <v>0</v>
      </c>
      <c r="AC649" s="3" t="s">
        <v>313</v>
      </c>
      <c r="AD649" s="9">
        <v>1</v>
      </c>
      <c r="AE649">
        <f t="shared" si="193"/>
        <v>0</v>
      </c>
      <c r="AF649">
        <f t="shared" si="194"/>
        <v>0</v>
      </c>
      <c r="AG649">
        <f t="shared" si="200"/>
        <v>1</v>
      </c>
      <c r="AH649">
        <f t="shared" si="195"/>
        <v>0</v>
      </c>
      <c r="AI649">
        <f t="shared" si="196"/>
        <v>-70.710678118654741</v>
      </c>
      <c r="AJ649">
        <f t="shared" si="197"/>
        <v>-70.710678118654769</v>
      </c>
      <c r="AK649">
        <f t="shared" si="198"/>
        <v>0</v>
      </c>
      <c r="AL649" s="3">
        <v>100</v>
      </c>
      <c r="AM649" s="14">
        <f t="shared" si="199"/>
        <v>30.48</v>
      </c>
      <c r="AN649" s="3">
        <v>3.9269908169872414</v>
      </c>
    </row>
    <row r="650" spans="1:40" ht="13.5" thickBot="1" x14ac:dyDescent="0.25">
      <c r="A650" s="5">
        <v>42572</v>
      </c>
      <c r="B650" s="3">
        <v>63</v>
      </c>
      <c r="C650" s="7" t="s">
        <v>359</v>
      </c>
      <c r="D650" s="6">
        <v>0.79652777777777783</v>
      </c>
      <c r="E650" s="18">
        <v>19</v>
      </c>
      <c r="F650" s="13">
        <f t="shared" si="187"/>
        <v>584.00000000000011</v>
      </c>
      <c r="G650" s="3">
        <v>25.9</v>
      </c>
      <c r="H650" s="3" t="s">
        <v>366</v>
      </c>
      <c r="I650" s="3">
        <v>29.4</v>
      </c>
      <c r="J650" t="str">
        <f t="shared" si="188"/>
        <v>.</v>
      </c>
      <c r="K650" t="str">
        <f t="shared" si="189"/>
        <v>.</v>
      </c>
      <c r="L650" t="str">
        <f t="shared" si="201"/>
        <v>.</v>
      </c>
      <c r="M650" s="3">
        <v>225</v>
      </c>
      <c r="N650" t="str">
        <f>IF(B650=B650, N649, IF(M650=".",".",IF(M650&lt;22.5,"N",IF(M650&lt;67.5,"NE",IF(M650&lt;112.5,"E",IF(M650&lt;157.5,"SE",IF(M650&lt;202.5,"S",IF(M650&lt;247.5,"SW",IF(M650&lt;292.5,"W",IF(M650&lt;337.5,"NW","N"))))))))))</f>
        <v>SW</v>
      </c>
      <c r="O650" t="str">
        <f t="shared" si="190"/>
        <v>.</v>
      </c>
      <c r="P650" t="str">
        <f t="shared" si="203"/>
        <v>.</v>
      </c>
      <c r="Q650" s="8">
        <f t="shared" si="191"/>
        <v>0</v>
      </c>
      <c r="R650" s="8">
        <f t="shared" si="192"/>
        <v>0</v>
      </c>
      <c r="S650" s="8">
        <v>0</v>
      </c>
      <c r="T650" s="8">
        <f>SQRT((AJ650-AJ640)^2+(AI650-AI640)^2)</f>
        <v>0</v>
      </c>
      <c r="U650" s="8">
        <f t="shared" si="202"/>
        <v>0</v>
      </c>
      <c r="V650" s="3" t="s">
        <v>6</v>
      </c>
      <c r="W650" s="3">
        <v>1.8</v>
      </c>
      <c r="X650" s="3" t="s">
        <v>69</v>
      </c>
      <c r="Y650" s="14">
        <v>2</v>
      </c>
      <c r="Z650" s="14">
        <v>1</v>
      </c>
      <c r="AA650" s="14">
        <v>0</v>
      </c>
      <c r="AB650" s="14">
        <f t="shared" ref="AB650:AB713" si="204">IF(AA650=0,0,IF(AA650=".",".",IF(AA650=AA649,".",1)))</f>
        <v>0</v>
      </c>
      <c r="AC650" s="3" t="s">
        <v>313</v>
      </c>
      <c r="AD650" s="9">
        <v>1</v>
      </c>
      <c r="AE650">
        <f t="shared" si="193"/>
        <v>0</v>
      </c>
      <c r="AF650">
        <f t="shared" si="194"/>
        <v>0</v>
      </c>
      <c r="AG650">
        <f t="shared" si="200"/>
        <v>1</v>
      </c>
      <c r="AH650">
        <f t="shared" si="195"/>
        <v>0</v>
      </c>
      <c r="AI650">
        <f t="shared" si="196"/>
        <v>-70.710678118654741</v>
      </c>
      <c r="AJ650">
        <f t="shared" si="197"/>
        <v>-70.710678118654769</v>
      </c>
      <c r="AK650">
        <f t="shared" si="198"/>
        <v>0</v>
      </c>
      <c r="AL650" s="3">
        <v>100</v>
      </c>
      <c r="AM650" s="14">
        <f t="shared" si="199"/>
        <v>30.48</v>
      </c>
      <c r="AN650" s="3">
        <v>3.9269908169872414</v>
      </c>
    </row>
    <row r="651" spans="1:40" ht="13.5" thickBot="1" x14ac:dyDescent="0.25">
      <c r="A651" s="5">
        <v>42572</v>
      </c>
      <c r="B651" s="3">
        <v>65</v>
      </c>
      <c r="C651" s="7" t="s">
        <v>359</v>
      </c>
      <c r="D651" s="6">
        <v>0.38819444444444445</v>
      </c>
      <c r="E651" s="13">
        <v>9</v>
      </c>
      <c r="F651" s="13">
        <f t="shared" si="187"/>
        <v>0</v>
      </c>
      <c r="G651" s="3" t="s">
        <v>4</v>
      </c>
      <c r="H651" s="3" t="s">
        <v>4</v>
      </c>
      <c r="I651" s="3">
        <v>21.4</v>
      </c>
      <c r="J651" t="str">
        <f t="shared" si="188"/>
        <v>.</v>
      </c>
      <c r="K651" t="str">
        <f t="shared" si="189"/>
        <v>.</v>
      </c>
      <c r="L651" t="str">
        <f t="shared" si="201"/>
        <v>.</v>
      </c>
      <c r="M651" s="3">
        <v>315</v>
      </c>
      <c r="N651" t="str">
        <f>IF(B651=B650, N650, IF(M651=".",".",IF(M651&lt;22.5,"N",IF(M651&lt;67.5,"NE",IF(M651&lt;112.5,"E",IF(M651&lt;157.5,"SE",IF(M651&lt;202.5,"S",IF(M651&lt;247.5,"SW",IF(M651&lt;292.5,"W",IF(M651&lt;337.5,"NW","N"))))))))))</f>
        <v>NW</v>
      </c>
      <c r="O651" t="str">
        <f t="shared" si="190"/>
        <v>.</v>
      </c>
      <c r="P651" t="str">
        <f t="shared" si="203"/>
        <v>.</v>
      </c>
      <c r="Q651" s="8">
        <f t="shared" si="191"/>
        <v>0</v>
      </c>
      <c r="R651" s="8">
        <f t="shared" si="192"/>
        <v>0</v>
      </c>
      <c r="S651" s="8">
        <v>0</v>
      </c>
      <c r="T651" s="8" t="s">
        <v>4</v>
      </c>
      <c r="U651" s="8" t="str">
        <f t="shared" si="202"/>
        <v>.</v>
      </c>
      <c r="V651" s="3" t="s">
        <v>7</v>
      </c>
      <c r="W651" s="3">
        <v>2.4</v>
      </c>
      <c r="X651" s="3" t="s">
        <v>4</v>
      </c>
      <c r="Y651" s="14">
        <v>2</v>
      </c>
      <c r="Z651" s="14">
        <v>1</v>
      </c>
      <c r="AA651" s="14">
        <v>0</v>
      </c>
      <c r="AB651" s="14">
        <f t="shared" si="204"/>
        <v>0</v>
      </c>
      <c r="AC651" s="3" t="s">
        <v>314</v>
      </c>
      <c r="AD651" s="9">
        <v>1</v>
      </c>
      <c r="AE651" t="str">
        <f t="shared" si="193"/>
        <v>.</v>
      </c>
      <c r="AF651" t="str">
        <f t="shared" si="194"/>
        <v>.</v>
      </c>
      <c r="AG651" t="str">
        <f t="shared" si="200"/>
        <v>.</v>
      </c>
      <c r="AH651" t="str">
        <f t="shared" si="195"/>
        <v>.</v>
      </c>
      <c r="AI651">
        <f t="shared" si="196"/>
        <v>-70.710678118654769</v>
      </c>
      <c r="AJ651">
        <f t="shared" si="197"/>
        <v>70.710678118654741</v>
      </c>
      <c r="AK651" t="str">
        <f t="shared" si="198"/>
        <v>.</v>
      </c>
      <c r="AL651" s="3">
        <v>100</v>
      </c>
      <c r="AM651" s="14">
        <f t="shared" si="199"/>
        <v>30.48</v>
      </c>
      <c r="AN651" s="3">
        <v>5.497787143782138</v>
      </c>
    </row>
    <row r="652" spans="1:40" ht="13.5" thickBot="1" x14ac:dyDescent="0.25">
      <c r="A652" s="5">
        <v>42572</v>
      </c>
      <c r="B652" s="3">
        <v>65</v>
      </c>
      <c r="C652" s="7" t="s">
        <v>359</v>
      </c>
      <c r="D652" s="6">
        <v>0.41666666666666669</v>
      </c>
      <c r="E652" s="13">
        <v>10</v>
      </c>
      <c r="F652" s="13">
        <f t="shared" si="187"/>
        <v>41.000000000000014</v>
      </c>
      <c r="G652" s="3" t="s">
        <v>4</v>
      </c>
      <c r="H652" s="3" t="s">
        <v>4</v>
      </c>
      <c r="I652" s="3">
        <v>22.7</v>
      </c>
      <c r="J652" t="str">
        <f t="shared" si="188"/>
        <v>.</v>
      </c>
      <c r="K652" t="str">
        <f t="shared" si="189"/>
        <v>.</v>
      </c>
      <c r="L652" t="str">
        <f t="shared" si="201"/>
        <v>.</v>
      </c>
      <c r="M652" s="3">
        <v>315</v>
      </c>
      <c r="N652" t="str">
        <f>IF(B652=B652, N651, IF(M652=".",".",IF(M652&lt;22.5,"N",IF(M652&lt;67.5,"NE",IF(M652&lt;112.5,"E",IF(M652&lt;157.5,"SE",IF(M652&lt;202.5,"S",IF(M652&lt;247.5,"SW",IF(M652&lt;292.5,"W",IF(M652&lt;337.5,"NW","N"))))))))))</f>
        <v>NW</v>
      </c>
      <c r="O652" t="str">
        <f t="shared" si="190"/>
        <v>.</v>
      </c>
      <c r="P652" t="str">
        <f t="shared" si="203"/>
        <v>.</v>
      </c>
      <c r="Q652" s="8">
        <f t="shared" si="191"/>
        <v>0</v>
      </c>
      <c r="R652" s="8">
        <f t="shared" si="192"/>
        <v>0</v>
      </c>
      <c r="S652" s="8">
        <v>0</v>
      </c>
      <c r="T652" s="8" t="s">
        <v>4</v>
      </c>
      <c r="U652" s="8" t="str">
        <f t="shared" si="202"/>
        <v>.</v>
      </c>
      <c r="V652" s="3" t="s">
        <v>7</v>
      </c>
      <c r="W652" s="3">
        <v>0</v>
      </c>
      <c r="X652" s="3" t="s">
        <v>133</v>
      </c>
      <c r="Y652" s="14">
        <v>2</v>
      </c>
      <c r="Z652" s="14">
        <v>1</v>
      </c>
      <c r="AA652" s="14">
        <v>0</v>
      </c>
      <c r="AB652" s="14">
        <f t="shared" si="204"/>
        <v>0</v>
      </c>
      <c r="AC652" s="3" t="s">
        <v>314</v>
      </c>
      <c r="AD652" s="9">
        <v>1</v>
      </c>
      <c r="AE652">
        <f t="shared" si="193"/>
        <v>0</v>
      </c>
      <c r="AF652">
        <f t="shared" si="194"/>
        <v>0</v>
      </c>
      <c r="AG652">
        <f t="shared" si="200"/>
        <v>1</v>
      </c>
      <c r="AH652">
        <f t="shared" si="195"/>
        <v>0</v>
      </c>
      <c r="AI652">
        <f t="shared" si="196"/>
        <v>-70.710678118654769</v>
      </c>
      <c r="AJ652">
        <f t="shared" si="197"/>
        <v>70.710678118654741</v>
      </c>
      <c r="AK652">
        <f t="shared" si="198"/>
        <v>0</v>
      </c>
      <c r="AL652" s="3">
        <v>100</v>
      </c>
      <c r="AM652" s="14">
        <f t="shared" si="199"/>
        <v>30.48</v>
      </c>
      <c r="AN652" s="3">
        <v>5.497787143782138</v>
      </c>
    </row>
    <row r="653" spans="1:40" ht="13.5" thickBot="1" x14ac:dyDescent="0.25">
      <c r="A653" s="5">
        <v>42572</v>
      </c>
      <c r="B653" s="3">
        <v>65</v>
      </c>
      <c r="C653" s="7" t="s">
        <v>359</v>
      </c>
      <c r="D653" s="6">
        <v>0.45694444444444443</v>
      </c>
      <c r="E653" s="13">
        <v>11</v>
      </c>
      <c r="F653" s="13">
        <f t="shared" si="187"/>
        <v>98.999999999999972</v>
      </c>
      <c r="G653" s="3" t="s">
        <v>4</v>
      </c>
      <c r="H653" s="3" t="s">
        <v>4</v>
      </c>
      <c r="I653" s="3">
        <v>22.7</v>
      </c>
      <c r="J653" t="str">
        <f t="shared" si="188"/>
        <v>.</v>
      </c>
      <c r="K653" t="str">
        <f t="shared" si="189"/>
        <v>.</v>
      </c>
      <c r="L653" t="str">
        <f t="shared" si="201"/>
        <v>.</v>
      </c>
      <c r="M653" s="3">
        <v>315</v>
      </c>
      <c r="N653" t="str">
        <f>IF(B653=B652, N652, IF(M653=".",".",IF(M653&lt;22.5,"N",IF(M653&lt;67.5,"NE",IF(M653&lt;112.5,"E",IF(M653&lt;157.5,"SE",IF(M653&lt;202.5,"S",IF(M653&lt;247.5,"SW",IF(M653&lt;292.5,"W",IF(M653&lt;337.5,"NW","N"))))))))))</f>
        <v>NW</v>
      </c>
      <c r="O653" t="str">
        <f t="shared" si="190"/>
        <v>.</v>
      </c>
      <c r="P653" t="str">
        <f t="shared" si="203"/>
        <v>.</v>
      </c>
      <c r="Q653" s="8">
        <f t="shared" si="191"/>
        <v>0</v>
      </c>
      <c r="R653" s="8">
        <f t="shared" si="192"/>
        <v>0</v>
      </c>
      <c r="S653" s="8">
        <v>0</v>
      </c>
      <c r="T653" s="8" t="s">
        <v>4</v>
      </c>
      <c r="U653" s="8" t="str">
        <f t="shared" si="202"/>
        <v>.</v>
      </c>
      <c r="V653" s="3" t="s">
        <v>7</v>
      </c>
      <c r="W653" s="3">
        <v>2.5</v>
      </c>
      <c r="X653" s="3" t="s">
        <v>6</v>
      </c>
      <c r="Y653" s="14">
        <v>2</v>
      </c>
      <c r="Z653" s="14">
        <v>1</v>
      </c>
      <c r="AA653" s="14">
        <v>0</v>
      </c>
      <c r="AB653" s="14">
        <f t="shared" si="204"/>
        <v>0</v>
      </c>
      <c r="AC653" s="3" t="s">
        <v>314</v>
      </c>
      <c r="AD653" s="9">
        <v>1</v>
      </c>
      <c r="AE653">
        <f t="shared" si="193"/>
        <v>0</v>
      </c>
      <c r="AF653">
        <f t="shared" si="194"/>
        <v>0</v>
      </c>
      <c r="AG653">
        <f t="shared" si="200"/>
        <v>1</v>
      </c>
      <c r="AH653">
        <f t="shared" si="195"/>
        <v>0</v>
      </c>
      <c r="AI653">
        <f t="shared" si="196"/>
        <v>-70.710678118654769</v>
      </c>
      <c r="AJ653">
        <f t="shared" si="197"/>
        <v>70.710678118654741</v>
      </c>
      <c r="AK653">
        <f t="shared" si="198"/>
        <v>0</v>
      </c>
      <c r="AL653" s="3">
        <v>100</v>
      </c>
      <c r="AM653" s="14">
        <f t="shared" si="199"/>
        <v>30.48</v>
      </c>
      <c r="AN653" s="3">
        <v>5.497787143782138</v>
      </c>
    </row>
    <row r="654" spans="1:40" ht="13.5" thickBot="1" x14ac:dyDescent="0.25">
      <c r="A654" s="5">
        <v>42572</v>
      </c>
      <c r="B654" s="3">
        <v>65</v>
      </c>
      <c r="C654" s="7" t="s">
        <v>359</v>
      </c>
      <c r="D654" s="6">
        <v>0.49791666666666662</v>
      </c>
      <c r="E654" s="13">
        <v>12</v>
      </c>
      <c r="F654" s="13">
        <f t="shared" si="187"/>
        <v>157.99999999999991</v>
      </c>
      <c r="G654" s="3" t="s">
        <v>4</v>
      </c>
      <c r="H654" s="3" t="s">
        <v>4</v>
      </c>
      <c r="I654" s="3">
        <v>25.4</v>
      </c>
      <c r="J654" t="str">
        <f t="shared" si="188"/>
        <v>.</v>
      </c>
      <c r="K654" t="str">
        <f t="shared" si="189"/>
        <v>.</v>
      </c>
      <c r="L654" t="str">
        <f t="shared" si="201"/>
        <v>.</v>
      </c>
      <c r="M654" s="3">
        <v>315</v>
      </c>
      <c r="N654" t="str">
        <f>IF(B654=B654, N653, IF(M654=".",".",IF(M654&lt;22.5,"N",IF(M654&lt;67.5,"NE",IF(M654&lt;112.5,"E",IF(M654&lt;157.5,"SE",IF(M654&lt;202.5,"S",IF(M654&lt;247.5,"SW",IF(M654&lt;292.5,"W",IF(M654&lt;337.5,"NW","N"))))))))))</f>
        <v>NW</v>
      </c>
      <c r="O654" t="str">
        <f t="shared" si="190"/>
        <v>.</v>
      </c>
      <c r="P654" t="str">
        <f t="shared" si="203"/>
        <v>.</v>
      </c>
      <c r="Q654" s="8">
        <f t="shared" si="191"/>
        <v>0</v>
      </c>
      <c r="R654" s="8">
        <f t="shared" si="192"/>
        <v>0</v>
      </c>
      <c r="S654" s="8">
        <v>0</v>
      </c>
      <c r="T654" s="8" t="s">
        <v>4</v>
      </c>
      <c r="U654" s="8" t="str">
        <f t="shared" si="202"/>
        <v>.</v>
      </c>
      <c r="V654" s="3" t="s">
        <v>7</v>
      </c>
      <c r="W654" s="3">
        <v>4.5</v>
      </c>
      <c r="X654" s="3" t="s">
        <v>166</v>
      </c>
      <c r="Y654" s="14">
        <v>2</v>
      </c>
      <c r="Z654" s="14">
        <v>1</v>
      </c>
      <c r="AA654" s="14">
        <v>0</v>
      </c>
      <c r="AB654" s="14">
        <f t="shared" si="204"/>
        <v>0</v>
      </c>
      <c r="AC654" s="3" t="s">
        <v>314</v>
      </c>
      <c r="AD654" s="9">
        <v>1</v>
      </c>
      <c r="AE654">
        <f t="shared" si="193"/>
        <v>0</v>
      </c>
      <c r="AF654">
        <f t="shared" si="194"/>
        <v>0</v>
      </c>
      <c r="AG654">
        <f t="shared" si="200"/>
        <v>1</v>
      </c>
      <c r="AH654">
        <f t="shared" si="195"/>
        <v>0</v>
      </c>
      <c r="AI654">
        <f t="shared" si="196"/>
        <v>-70.710678118654769</v>
      </c>
      <c r="AJ654">
        <f t="shared" si="197"/>
        <v>70.710678118654741</v>
      </c>
      <c r="AK654">
        <f t="shared" si="198"/>
        <v>0</v>
      </c>
      <c r="AL654" s="3">
        <v>100</v>
      </c>
      <c r="AM654" s="14">
        <f t="shared" si="199"/>
        <v>30.48</v>
      </c>
      <c r="AN654" s="3">
        <v>5.497787143782138</v>
      </c>
    </row>
    <row r="655" spans="1:40" ht="13.5" thickBot="1" x14ac:dyDescent="0.25">
      <c r="A655" s="5">
        <v>42572</v>
      </c>
      <c r="B655" s="3">
        <v>65</v>
      </c>
      <c r="C655" s="7" t="s">
        <v>359</v>
      </c>
      <c r="D655" s="6">
        <v>0.54166666666666663</v>
      </c>
      <c r="E655" s="13">
        <v>13</v>
      </c>
      <c r="F655" s="13">
        <f t="shared" si="187"/>
        <v>220.99999999999994</v>
      </c>
      <c r="G655" s="3" t="s">
        <v>4</v>
      </c>
      <c r="H655" s="3" t="s">
        <v>4</v>
      </c>
      <c r="I655" s="3">
        <v>29.6</v>
      </c>
      <c r="J655" t="str">
        <f t="shared" si="188"/>
        <v>.</v>
      </c>
      <c r="K655" t="str">
        <f t="shared" si="189"/>
        <v>.</v>
      </c>
      <c r="L655" t="str">
        <f t="shared" si="201"/>
        <v>.</v>
      </c>
      <c r="M655" s="3">
        <v>315</v>
      </c>
      <c r="N655" t="str">
        <f>IF(B655=B654, N654, IF(M655=".",".",IF(M655&lt;22.5,"N",IF(M655&lt;67.5,"NE",IF(M655&lt;112.5,"E",IF(M655&lt;157.5,"SE",IF(M655&lt;202.5,"S",IF(M655&lt;247.5,"SW",IF(M655&lt;292.5,"W",IF(M655&lt;337.5,"NW","N"))))))))))</f>
        <v>NW</v>
      </c>
      <c r="O655" t="str">
        <f t="shared" si="190"/>
        <v>.</v>
      </c>
      <c r="P655" t="str">
        <f t="shared" si="203"/>
        <v>.</v>
      </c>
      <c r="Q655" s="8">
        <f t="shared" si="191"/>
        <v>0</v>
      </c>
      <c r="R655" s="8">
        <f t="shared" si="192"/>
        <v>0</v>
      </c>
      <c r="S655" s="8">
        <v>0</v>
      </c>
      <c r="T655" s="8" t="s">
        <v>4</v>
      </c>
      <c r="U655" s="8" t="str">
        <f t="shared" si="202"/>
        <v>.</v>
      </c>
      <c r="V655" s="3" t="s">
        <v>7</v>
      </c>
      <c r="W655" s="3">
        <v>1.9</v>
      </c>
      <c r="X655" s="3" t="s">
        <v>6</v>
      </c>
      <c r="Y655" s="14">
        <v>2</v>
      </c>
      <c r="Z655" s="14">
        <v>1</v>
      </c>
      <c r="AA655" s="14">
        <v>0</v>
      </c>
      <c r="AB655" s="14">
        <f t="shared" si="204"/>
        <v>0</v>
      </c>
      <c r="AC655" s="3" t="s">
        <v>314</v>
      </c>
      <c r="AD655" s="9">
        <v>1</v>
      </c>
      <c r="AE655">
        <f t="shared" si="193"/>
        <v>0</v>
      </c>
      <c r="AF655">
        <f t="shared" si="194"/>
        <v>0</v>
      </c>
      <c r="AG655">
        <f t="shared" si="200"/>
        <v>1</v>
      </c>
      <c r="AH655">
        <f t="shared" si="195"/>
        <v>0</v>
      </c>
      <c r="AI655">
        <f t="shared" si="196"/>
        <v>-70.710678118654769</v>
      </c>
      <c r="AJ655">
        <f t="shared" si="197"/>
        <v>70.710678118654741</v>
      </c>
      <c r="AK655">
        <f t="shared" si="198"/>
        <v>0</v>
      </c>
      <c r="AL655" s="3">
        <v>100</v>
      </c>
      <c r="AM655" s="14">
        <f t="shared" si="199"/>
        <v>30.48</v>
      </c>
      <c r="AN655" s="3">
        <v>5.497787143782138</v>
      </c>
    </row>
    <row r="656" spans="1:40" ht="13.5" thickBot="1" x14ac:dyDescent="0.25">
      <c r="A656" s="5">
        <v>42572</v>
      </c>
      <c r="B656" s="3">
        <v>65</v>
      </c>
      <c r="C656" s="7" t="s">
        <v>359</v>
      </c>
      <c r="D656" s="6">
        <v>0.58263888888888882</v>
      </c>
      <c r="E656" s="13">
        <v>14</v>
      </c>
      <c r="F656" s="13">
        <f t="shared" si="187"/>
        <v>279.99999999999989</v>
      </c>
      <c r="G656" s="3" t="s">
        <v>4</v>
      </c>
      <c r="H656" s="3" t="s">
        <v>4</v>
      </c>
      <c r="I656" s="3">
        <v>30.5</v>
      </c>
      <c r="J656" t="str">
        <f t="shared" si="188"/>
        <v>.</v>
      </c>
      <c r="K656" t="str">
        <f t="shared" si="189"/>
        <v>.</v>
      </c>
      <c r="L656" t="str">
        <f t="shared" si="201"/>
        <v>.</v>
      </c>
      <c r="M656" s="3">
        <v>315</v>
      </c>
      <c r="N656" t="str">
        <f>IF(B656=B656, N655, IF(M656=".",".",IF(M656&lt;22.5,"N",IF(M656&lt;67.5,"NE",IF(M656&lt;112.5,"E",IF(M656&lt;157.5,"SE",IF(M656&lt;202.5,"S",IF(M656&lt;247.5,"SW",IF(M656&lt;292.5,"W",IF(M656&lt;337.5,"NW","N"))))))))))</f>
        <v>NW</v>
      </c>
      <c r="O656" t="str">
        <f t="shared" si="190"/>
        <v>.</v>
      </c>
      <c r="P656" t="str">
        <f t="shared" si="203"/>
        <v>.</v>
      </c>
      <c r="Q656" s="8">
        <f t="shared" si="191"/>
        <v>0</v>
      </c>
      <c r="R656" s="8">
        <f t="shared" si="192"/>
        <v>0</v>
      </c>
      <c r="S656" s="8">
        <v>0</v>
      </c>
      <c r="T656" s="8" t="s">
        <v>4</v>
      </c>
      <c r="U656" s="8" t="str">
        <f t="shared" si="202"/>
        <v>.</v>
      </c>
      <c r="V656" s="3" t="s">
        <v>6</v>
      </c>
      <c r="W656" s="3">
        <v>1.8</v>
      </c>
      <c r="X656" s="3" t="s">
        <v>172</v>
      </c>
      <c r="Y656" s="14">
        <v>2</v>
      </c>
      <c r="Z656" s="14">
        <v>1</v>
      </c>
      <c r="AA656" s="14">
        <v>0</v>
      </c>
      <c r="AB656" s="14">
        <f t="shared" si="204"/>
        <v>0</v>
      </c>
      <c r="AC656" s="3" t="s">
        <v>314</v>
      </c>
      <c r="AD656" s="9">
        <v>1</v>
      </c>
      <c r="AE656">
        <f t="shared" si="193"/>
        <v>0</v>
      </c>
      <c r="AF656">
        <f t="shared" si="194"/>
        <v>0</v>
      </c>
      <c r="AG656">
        <f t="shared" si="200"/>
        <v>1</v>
      </c>
      <c r="AH656">
        <f t="shared" si="195"/>
        <v>0</v>
      </c>
      <c r="AI656">
        <f t="shared" si="196"/>
        <v>-70.710678118654769</v>
      </c>
      <c r="AJ656">
        <f t="shared" si="197"/>
        <v>70.710678118654741</v>
      </c>
      <c r="AK656">
        <f t="shared" si="198"/>
        <v>0</v>
      </c>
      <c r="AL656" s="3">
        <v>100</v>
      </c>
      <c r="AM656" s="14">
        <f t="shared" si="199"/>
        <v>30.48</v>
      </c>
      <c r="AN656" s="3">
        <v>5.497787143782138</v>
      </c>
    </row>
    <row r="657" spans="1:40" ht="13.5" thickBot="1" x14ac:dyDescent="0.25">
      <c r="A657" s="5">
        <v>42572</v>
      </c>
      <c r="B657" s="3">
        <v>65</v>
      </c>
      <c r="C657" s="7" t="s">
        <v>359</v>
      </c>
      <c r="D657" s="6">
        <v>0.62430555555555556</v>
      </c>
      <c r="E657" s="13">
        <v>15</v>
      </c>
      <c r="F657" s="13">
        <f t="shared" si="187"/>
        <v>340</v>
      </c>
      <c r="G657" s="3" t="s">
        <v>4</v>
      </c>
      <c r="H657" s="3" t="s">
        <v>4</v>
      </c>
      <c r="I657" s="3">
        <v>28.7</v>
      </c>
      <c r="J657" t="str">
        <f t="shared" si="188"/>
        <v>.</v>
      </c>
      <c r="K657" t="str">
        <f t="shared" si="189"/>
        <v>.</v>
      </c>
      <c r="L657" t="str">
        <f t="shared" si="201"/>
        <v>.</v>
      </c>
      <c r="M657" s="3">
        <v>315</v>
      </c>
      <c r="N657" t="str">
        <f>IF(B657=B656, N656, IF(M657=".",".",IF(M657&lt;22.5,"N",IF(M657&lt;67.5,"NE",IF(M657&lt;112.5,"E",IF(M657&lt;157.5,"SE",IF(M657&lt;202.5,"S",IF(M657&lt;247.5,"SW",IF(M657&lt;292.5,"W",IF(M657&lt;337.5,"NW","N"))))))))))</f>
        <v>NW</v>
      </c>
      <c r="O657" t="str">
        <f t="shared" si="190"/>
        <v>.</v>
      </c>
      <c r="P657" t="str">
        <f t="shared" si="203"/>
        <v>.</v>
      </c>
      <c r="Q657" s="8">
        <f t="shared" si="191"/>
        <v>0</v>
      </c>
      <c r="R657" s="8">
        <f t="shared" si="192"/>
        <v>0</v>
      </c>
      <c r="S657" s="8">
        <v>0</v>
      </c>
      <c r="T657" s="8">
        <f>SQRT((AJ657-AJ651)^2+(AI657-AI651)^2)</f>
        <v>0</v>
      </c>
      <c r="U657" s="8">
        <f t="shared" si="202"/>
        <v>0</v>
      </c>
      <c r="V657" s="3" t="s">
        <v>4</v>
      </c>
      <c r="W657" s="3">
        <v>0.1</v>
      </c>
      <c r="X657" s="3" t="s">
        <v>4</v>
      </c>
      <c r="Y657" s="14">
        <v>2</v>
      </c>
      <c r="Z657" s="14">
        <v>1</v>
      </c>
      <c r="AA657" s="14">
        <v>0</v>
      </c>
      <c r="AB657" s="14">
        <f t="shared" si="204"/>
        <v>0</v>
      </c>
      <c r="AC657" s="3" t="s">
        <v>314</v>
      </c>
      <c r="AD657" s="9">
        <v>1</v>
      </c>
      <c r="AE657">
        <f t="shared" si="193"/>
        <v>0</v>
      </c>
      <c r="AF657">
        <f t="shared" si="194"/>
        <v>0</v>
      </c>
      <c r="AG657">
        <f t="shared" si="200"/>
        <v>1</v>
      </c>
      <c r="AH657">
        <f t="shared" si="195"/>
        <v>0</v>
      </c>
      <c r="AI657">
        <f t="shared" si="196"/>
        <v>-70.710678118654769</v>
      </c>
      <c r="AJ657">
        <f t="shared" si="197"/>
        <v>70.710678118654741</v>
      </c>
      <c r="AK657">
        <f t="shared" si="198"/>
        <v>0</v>
      </c>
      <c r="AL657" s="3">
        <v>100</v>
      </c>
      <c r="AM657" s="14">
        <f t="shared" si="199"/>
        <v>30.48</v>
      </c>
      <c r="AN657" s="3">
        <v>5.497787143782138</v>
      </c>
    </row>
    <row r="658" spans="1:40" ht="13.5" thickBot="1" x14ac:dyDescent="0.25">
      <c r="A658" s="5">
        <v>42572</v>
      </c>
      <c r="B658" s="3">
        <v>65</v>
      </c>
      <c r="C658" s="7" t="s">
        <v>359</v>
      </c>
      <c r="D658" s="6">
        <v>0.66527777777777775</v>
      </c>
      <c r="E658" s="13">
        <v>16</v>
      </c>
      <c r="F658" s="13">
        <f t="shared" si="187"/>
        <v>398.99999999999994</v>
      </c>
      <c r="G658" s="3" t="s">
        <v>4</v>
      </c>
      <c r="H658" s="3" t="s">
        <v>4</v>
      </c>
      <c r="I658" s="3" t="s">
        <v>4</v>
      </c>
      <c r="J658" t="str">
        <f t="shared" si="188"/>
        <v>.</v>
      </c>
      <c r="K658" t="str">
        <f t="shared" si="189"/>
        <v>.</v>
      </c>
      <c r="L658" t="str">
        <f t="shared" si="201"/>
        <v>.</v>
      </c>
      <c r="M658" s="3" t="s">
        <v>4</v>
      </c>
      <c r="N658" t="str">
        <f>IF(B658=B658, N657, IF(M658=".",".",IF(M658&lt;22.5,"N",IF(M658&lt;67.5,"NE",IF(M658&lt;112.5,"E",IF(M658&lt;157.5,"SE",IF(M658&lt;202.5,"S",IF(M658&lt;247.5,"SW",IF(M658&lt;292.5,"W",IF(M658&lt;337.5,"NW","N"))))))))))</f>
        <v>NW</v>
      </c>
      <c r="O658" t="str">
        <f t="shared" si="190"/>
        <v>.</v>
      </c>
      <c r="P658" t="str">
        <f t="shared" si="203"/>
        <v>.</v>
      </c>
      <c r="Q658" s="8" t="str">
        <f t="shared" si="191"/>
        <v>.</v>
      </c>
      <c r="R658" s="8" t="str">
        <f t="shared" si="192"/>
        <v>.</v>
      </c>
      <c r="S658" s="8" t="s">
        <v>4</v>
      </c>
      <c r="T658" s="8" t="s">
        <v>4</v>
      </c>
      <c r="U658" s="8" t="str">
        <f t="shared" si="202"/>
        <v>.</v>
      </c>
      <c r="V658" s="3" t="s">
        <v>4</v>
      </c>
      <c r="W658" s="3" t="s">
        <v>4</v>
      </c>
      <c r="X658" s="3" t="s">
        <v>146</v>
      </c>
      <c r="Y658" s="14" t="s">
        <v>4</v>
      </c>
      <c r="Z658" s="14" t="s">
        <v>4</v>
      </c>
      <c r="AA658" s="14" t="s">
        <v>4</v>
      </c>
      <c r="AB658" s="14" t="str">
        <f t="shared" si="204"/>
        <v>.</v>
      </c>
      <c r="AC658" s="3" t="s">
        <v>314</v>
      </c>
      <c r="AD658" s="9">
        <v>1</v>
      </c>
      <c r="AE658" t="str">
        <f t="shared" si="193"/>
        <v>.</v>
      </c>
      <c r="AF658" t="str">
        <f t="shared" si="194"/>
        <v>.</v>
      </c>
      <c r="AG658" t="str">
        <f t="shared" si="200"/>
        <v>.</v>
      </c>
      <c r="AH658" t="str">
        <f t="shared" si="195"/>
        <v>.</v>
      </c>
      <c r="AI658" t="str">
        <f t="shared" si="196"/>
        <v>.</v>
      </c>
      <c r="AJ658" t="str">
        <f t="shared" si="197"/>
        <v>.</v>
      </c>
      <c r="AK658" t="str">
        <f t="shared" si="198"/>
        <v>.</v>
      </c>
      <c r="AL658" s="3" t="s">
        <v>4</v>
      </c>
      <c r="AM658" s="14" t="str">
        <f t="shared" si="199"/>
        <v>.</v>
      </c>
      <c r="AN658" s="3" t="s">
        <v>4</v>
      </c>
    </row>
    <row r="659" spans="1:40" ht="13.5" thickBot="1" x14ac:dyDescent="0.25">
      <c r="A659" s="5">
        <v>42572</v>
      </c>
      <c r="B659" s="3">
        <v>65</v>
      </c>
      <c r="C659" s="7" t="s">
        <v>359</v>
      </c>
      <c r="D659" s="6">
        <v>0.70763888888888893</v>
      </c>
      <c r="E659" s="13">
        <v>17</v>
      </c>
      <c r="F659" s="13">
        <f t="shared" si="187"/>
        <v>460.00000000000006</v>
      </c>
      <c r="G659" s="3" t="s">
        <v>4</v>
      </c>
      <c r="H659" s="3" t="s">
        <v>4</v>
      </c>
      <c r="I659" s="3" t="s">
        <v>4</v>
      </c>
      <c r="J659" t="str">
        <f t="shared" si="188"/>
        <v>.</v>
      </c>
      <c r="K659" t="str">
        <f t="shared" si="189"/>
        <v>.</v>
      </c>
      <c r="L659" t="str">
        <f t="shared" si="201"/>
        <v>.</v>
      </c>
      <c r="M659" s="3" t="s">
        <v>4</v>
      </c>
      <c r="N659" t="str">
        <f>IF(B659=B658, N658, IF(M659=".",".",IF(M659&lt;22.5,"N",IF(M659&lt;67.5,"NE",IF(M659&lt;112.5,"E",IF(M659&lt;157.5,"SE",IF(M659&lt;202.5,"S",IF(M659&lt;247.5,"SW",IF(M659&lt;292.5,"W",IF(M659&lt;337.5,"NW","N"))))))))))</f>
        <v>NW</v>
      </c>
      <c r="O659" t="str">
        <f t="shared" si="190"/>
        <v>.</v>
      </c>
      <c r="P659" t="str">
        <f t="shared" si="203"/>
        <v>.</v>
      </c>
      <c r="Q659" s="8" t="str">
        <f t="shared" si="191"/>
        <v>.</v>
      </c>
      <c r="R659" s="8" t="str">
        <f t="shared" si="192"/>
        <v>.</v>
      </c>
      <c r="S659" s="8" t="s">
        <v>4</v>
      </c>
      <c r="T659" s="8" t="s">
        <v>4</v>
      </c>
      <c r="U659" s="8" t="str">
        <f t="shared" si="202"/>
        <v>.</v>
      </c>
      <c r="V659" s="3" t="s">
        <v>4</v>
      </c>
      <c r="W659" s="3" t="s">
        <v>4</v>
      </c>
      <c r="X659" s="3" t="s">
        <v>250</v>
      </c>
      <c r="Y659" s="14" t="s">
        <v>4</v>
      </c>
      <c r="Z659" s="14" t="s">
        <v>4</v>
      </c>
      <c r="AA659" s="14" t="s">
        <v>4</v>
      </c>
      <c r="AB659" s="14" t="str">
        <f t="shared" si="204"/>
        <v>.</v>
      </c>
      <c r="AC659" s="3" t="s">
        <v>314</v>
      </c>
      <c r="AD659" s="9">
        <v>1</v>
      </c>
      <c r="AE659" t="str">
        <f t="shared" si="193"/>
        <v>.</v>
      </c>
      <c r="AF659" t="str">
        <f t="shared" si="194"/>
        <v>.</v>
      </c>
      <c r="AG659" t="str">
        <f t="shared" si="200"/>
        <v>.</v>
      </c>
      <c r="AH659" t="str">
        <f t="shared" si="195"/>
        <v>.</v>
      </c>
      <c r="AI659" t="str">
        <f t="shared" si="196"/>
        <v>.</v>
      </c>
      <c r="AJ659" t="str">
        <f t="shared" si="197"/>
        <v>.</v>
      </c>
      <c r="AK659" t="str">
        <f t="shared" si="198"/>
        <v>.</v>
      </c>
      <c r="AL659" s="3" t="s">
        <v>4</v>
      </c>
      <c r="AM659" s="14" t="str">
        <f t="shared" si="199"/>
        <v>.</v>
      </c>
      <c r="AN659" s="3" t="s">
        <v>4</v>
      </c>
    </row>
    <row r="660" spans="1:40" ht="13.5" thickBot="1" x14ac:dyDescent="0.25">
      <c r="A660" s="5">
        <v>42572</v>
      </c>
      <c r="B660" s="3">
        <v>66</v>
      </c>
      <c r="C660" s="7" t="s">
        <v>359</v>
      </c>
      <c r="D660" s="6">
        <v>0.38819444444444445</v>
      </c>
      <c r="E660" s="13">
        <v>9</v>
      </c>
      <c r="F660" s="13">
        <f t="shared" si="187"/>
        <v>0</v>
      </c>
      <c r="G660" s="3" t="s">
        <v>4</v>
      </c>
      <c r="H660" s="3" t="s">
        <v>4</v>
      </c>
      <c r="I660" s="3">
        <v>21.4</v>
      </c>
      <c r="J660" t="str">
        <f t="shared" si="188"/>
        <v>.</v>
      </c>
      <c r="K660" t="str">
        <f t="shared" si="189"/>
        <v>.</v>
      </c>
      <c r="L660" t="str">
        <f t="shared" si="201"/>
        <v>.</v>
      </c>
      <c r="M660" s="3">
        <v>315</v>
      </c>
      <c r="N660" t="str">
        <f>IF(B660=B660, N659, IF(M660=".",".",IF(M660&lt;22.5,"N",IF(M660&lt;67.5,"NE",IF(M660&lt;112.5,"E",IF(M660&lt;157.5,"SE",IF(M660&lt;202.5,"S",IF(M660&lt;247.5,"SW",IF(M660&lt;292.5,"W",IF(M660&lt;337.5,"NW","N"))))))))))</f>
        <v>NW</v>
      </c>
      <c r="O660" t="str">
        <f t="shared" si="190"/>
        <v>.</v>
      </c>
      <c r="P660" t="str">
        <f t="shared" si="203"/>
        <v>.</v>
      </c>
      <c r="Q660" s="8">
        <f t="shared" si="191"/>
        <v>0</v>
      </c>
      <c r="R660" s="8">
        <f t="shared" si="192"/>
        <v>0</v>
      </c>
      <c r="S660" s="8">
        <v>0</v>
      </c>
      <c r="T660" s="8" t="s">
        <v>4</v>
      </c>
      <c r="U660" s="8" t="str">
        <f t="shared" si="202"/>
        <v>.</v>
      </c>
      <c r="V660" s="3" t="s">
        <v>7</v>
      </c>
      <c r="W660" s="3">
        <v>2.4</v>
      </c>
      <c r="X660" s="3" t="s">
        <v>4</v>
      </c>
      <c r="Y660" s="14">
        <v>2</v>
      </c>
      <c r="Z660" s="14">
        <v>1</v>
      </c>
      <c r="AA660" s="14">
        <v>0</v>
      </c>
      <c r="AB660" s="14">
        <f t="shared" si="204"/>
        <v>0</v>
      </c>
      <c r="AC660" s="3" t="s">
        <v>315</v>
      </c>
      <c r="AD660" s="9">
        <v>1</v>
      </c>
      <c r="AE660" t="str">
        <f t="shared" si="193"/>
        <v>.</v>
      </c>
      <c r="AF660" t="str">
        <f t="shared" si="194"/>
        <v>.</v>
      </c>
      <c r="AG660" t="str">
        <f t="shared" si="200"/>
        <v>.</v>
      </c>
      <c r="AH660" t="str">
        <f t="shared" si="195"/>
        <v>.</v>
      </c>
      <c r="AI660">
        <f t="shared" si="196"/>
        <v>-70.710678118654769</v>
      </c>
      <c r="AJ660">
        <f t="shared" si="197"/>
        <v>70.710678118654741</v>
      </c>
      <c r="AK660" t="str">
        <f t="shared" si="198"/>
        <v>.</v>
      </c>
      <c r="AL660" s="3">
        <v>100</v>
      </c>
      <c r="AM660" s="14">
        <f t="shared" si="199"/>
        <v>30.48</v>
      </c>
      <c r="AN660" s="3">
        <v>5.497787143782138</v>
      </c>
    </row>
    <row r="661" spans="1:40" ht="13.5" thickBot="1" x14ac:dyDescent="0.25">
      <c r="A661" s="5">
        <v>42572</v>
      </c>
      <c r="B661" s="3">
        <v>66</v>
      </c>
      <c r="C661" s="7" t="s">
        <v>359</v>
      </c>
      <c r="D661" s="6">
        <v>0.4152777777777778</v>
      </c>
      <c r="E661" s="13">
        <v>10</v>
      </c>
      <c r="F661" s="13">
        <f t="shared" si="187"/>
        <v>39.000000000000021</v>
      </c>
      <c r="G661" s="3" t="s">
        <v>4</v>
      </c>
      <c r="H661" s="3" t="s">
        <v>4</v>
      </c>
      <c r="I661" s="3">
        <v>22.7</v>
      </c>
      <c r="J661" t="str">
        <f t="shared" si="188"/>
        <v>.</v>
      </c>
      <c r="K661" t="str">
        <f t="shared" si="189"/>
        <v>.</v>
      </c>
      <c r="L661" t="str">
        <f t="shared" si="201"/>
        <v>.</v>
      </c>
      <c r="M661" s="3">
        <v>315</v>
      </c>
      <c r="N661" t="str">
        <f>IF(B661=B660, N660, IF(M661=".",".",IF(M661&lt;22.5,"N",IF(M661&lt;67.5,"NE",IF(M661&lt;112.5,"E",IF(M661&lt;157.5,"SE",IF(M661&lt;202.5,"S",IF(M661&lt;247.5,"SW",IF(M661&lt;292.5,"W",IF(M661&lt;337.5,"NW","N"))))))))))</f>
        <v>NW</v>
      </c>
      <c r="O661" t="str">
        <f t="shared" si="190"/>
        <v>.</v>
      </c>
      <c r="P661" t="str">
        <f t="shared" si="203"/>
        <v>.</v>
      </c>
      <c r="Q661" s="8">
        <f t="shared" si="191"/>
        <v>0</v>
      </c>
      <c r="R661" s="8">
        <f t="shared" si="192"/>
        <v>0</v>
      </c>
      <c r="S661" s="8">
        <v>0</v>
      </c>
      <c r="T661" s="8" t="s">
        <v>4</v>
      </c>
      <c r="U661" s="8" t="str">
        <f t="shared" si="202"/>
        <v>.</v>
      </c>
      <c r="V661" s="3" t="s">
        <v>8</v>
      </c>
      <c r="W661" s="3">
        <v>0</v>
      </c>
      <c r="X661" s="3" t="s">
        <v>159</v>
      </c>
      <c r="Y661" s="14">
        <v>2</v>
      </c>
      <c r="Z661" s="14">
        <v>1</v>
      </c>
      <c r="AA661" s="14">
        <v>0</v>
      </c>
      <c r="AB661" s="14">
        <f t="shared" si="204"/>
        <v>0</v>
      </c>
      <c r="AC661" s="3" t="s">
        <v>315</v>
      </c>
      <c r="AD661" s="9">
        <v>1</v>
      </c>
      <c r="AE661">
        <f t="shared" si="193"/>
        <v>0</v>
      </c>
      <c r="AF661">
        <f t="shared" si="194"/>
        <v>0</v>
      </c>
      <c r="AG661">
        <f t="shared" si="200"/>
        <v>1</v>
      </c>
      <c r="AH661">
        <f t="shared" si="195"/>
        <v>0</v>
      </c>
      <c r="AI661">
        <f t="shared" si="196"/>
        <v>-70.710678118654769</v>
      </c>
      <c r="AJ661">
        <f t="shared" si="197"/>
        <v>70.710678118654741</v>
      </c>
      <c r="AK661">
        <f t="shared" si="198"/>
        <v>0</v>
      </c>
      <c r="AL661" s="3">
        <v>100</v>
      </c>
      <c r="AM661" s="14">
        <f t="shared" si="199"/>
        <v>30.48</v>
      </c>
      <c r="AN661" s="3">
        <v>5.497787143782138</v>
      </c>
    </row>
    <row r="662" spans="1:40" ht="13.5" thickBot="1" x14ac:dyDescent="0.25">
      <c r="A662" s="5">
        <v>42572</v>
      </c>
      <c r="B662" s="3">
        <v>66</v>
      </c>
      <c r="C662" s="7" t="s">
        <v>359</v>
      </c>
      <c r="D662" s="6">
        <v>0.45694444444444443</v>
      </c>
      <c r="E662" s="13">
        <v>11</v>
      </c>
      <c r="F662" s="13">
        <f t="shared" si="187"/>
        <v>98.999999999999972</v>
      </c>
      <c r="G662" s="3">
        <v>22.1</v>
      </c>
      <c r="H662" s="3" t="s">
        <v>366</v>
      </c>
      <c r="I662" s="3">
        <v>22.7</v>
      </c>
      <c r="J662" t="str">
        <f t="shared" si="188"/>
        <v>.</v>
      </c>
      <c r="K662" t="str">
        <f t="shared" si="189"/>
        <v>.</v>
      </c>
      <c r="L662" t="str">
        <f t="shared" si="201"/>
        <v>.</v>
      </c>
      <c r="M662" s="3">
        <v>315</v>
      </c>
      <c r="N662" t="str">
        <f>IF(B662=B661, N661, IF(M662=".",".",IF(M662&lt;22.5,"N",IF(M662&lt;67.5,"NE",IF(M662&lt;112.5,"E",IF(M662&lt;157.5,"SE",IF(M662&lt;202.5,"S",IF(M662&lt;247.5,"SW",IF(M662&lt;292.5,"W",IF(M662&lt;337.5,"NW","N"))))))))))</f>
        <v>NW</v>
      </c>
      <c r="O662" t="str">
        <f t="shared" si="190"/>
        <v>.</v>
      </c>
      <c r="P662" t="str">
        <f t="shared" si="203"/>
        <v>.</v>
      </c>
      <c r="Q662" s="8">
        <f t="shared" si="191"/>
        <v>0</v>
      </c>
      <c r="R662" s="8">
        <f t="shared" si="192"/>
        <v>0</v>
      </c>
      <c r="S662" s="8">
        <v>1</v>
      </c>
      <c r="T662" s="8" t="s">
        <v>4</v>
      </c>
      <c r="U662" s="8" t="str">
        <f t="shared" si="202"/>
        <v>.</v>
      </c>
      <c r="V662" s="3" t="s">
        <v>163</v>
      </c>
      <c r="W662" s="3">
        <v>2.5</v>
      </c>
      <c r="X662" s="3" t="s">
        <v>88</v>
      </c>
      <c r="Y662" s="14">
        <v>2</v>
      </c>
      <c r="Z662" s="14">
        <v>1</v>
      </c>
      <c r="AA662" s="14">
        <v>0</v>
      </c>
      <c r="AB662" s="14">
        <f t="shared" si="204"/>
        <v>0</v>
      </c>
      <c r="AC662" s="3" t="s">
        <v>315</v>
      </c>
      <c r="AD662" s="9">
        <v>1</v>
      </c>
      <c r="AE662">
        <f t="shared" si="193"/>
        <v>0</v>
      </c>
      <c r="AF662">
        <f t="shared" si="194"/>
        <v>0</v>
      </c>
      <c r="AG662">
        <f t="shared" si="200"/>
        <v>1</v>
      </c>
      <c r="AH662">
        <f t="shared" si="195"/>
        <v>0</v>
      </c>
      <c r="AI662">
        <f t="shared" si="196"/>
        <v>-70.710678118654769</v>
      </c>
      <c r="AJ662">
        <f t="shared" si="197"/>
        <v>70.710678118654741</v>
      </c>
      <c r="AK662">
        <f t="shared" si="198"/>
        <v>0</v>
      </c>
      <c r="AL662" s="3">
        <v>100</v>
      </c>
      <c r="AM662" s="14">
        <f t="shared" si="199"/>
        <v>30.48</v>
      </c>
      <c r="AN662" s="3">
        <v>5.497787143782138</v>
      </c>
    </row>
    <row r="663" spans="1:40" ht="13.5" thickBot="1" x14ac:dyDescent="0.25">
      <c r="A663" s="5">
        <v>42572</v>
      </c>
      <c r="B663" s="3">
        <v>66</v>
      </c>
      <c r="C663" s="7" t="s">
        <v>359</v>
      </c>
      <c r="D663" s="6">
        <v>0.49791666666666662</v>
      </c>
      <c r="E663" s="13">
        <v>12</v>
      </c>
      <c r="F663" s="13">
        <f t="shared" si="187"/>
        <v>157.99999999999991</v>
      </c>
      <c r="G663" s="3">
        <v>33</v>
      </c>
      <c r="H663" s="3" t="s">
        <v>365</v>
      </c>
      <c r="I663" s="3">
        <v>25.4</v>
      </c>
      <c r="J663">
        <f t="shared" si="188"/>
        <v>1.2597404093772342</v>
      </c>
      <c r="K663">
        <f t="shared" si="189"/>
        <v>287.82219126060193</v>
      </c>
      <c r="L663">
        <f>(K663-MOD(M662+180,360))</f>
        <v>152.82219126060193</v>
      </c>
      <c r="M663" s="3">
        <v>310</v>
      </c>
      <c r="N663" t="str">
        <f>IF(B663=B663, N662, IF(M663=".",".",IF(M663&lt;22.5,"N",IF(M663&lt;67.5,"NE",IF(M663&lt;112.5,"E",IF(M663&lt;157.5,"SE",IF(M663&lt;202.5,"S",IF(M663&lt;247.5,"SW",IF(M663&lt;292.5,"W",IF(M663&lt;337.5,"NW","N"))))))))))</f>
        <v>NW</v>
      </c>
      <c r="O663" t="str">
        <f t="shared" si="190"/>
        <v>W</v>
      </c>
      <c r="P663">
        <f t="shared" si="203"/>
        <v>7</v>
      </c>
      <c r="Q663" s="8">
        <f t="shared" si="191"/>
        <v>23.088705164641819</v>
      </c>
      <c r="R663" s="8">
        <f t="shared" si="192"/>
        <v>23.088705164641819</v>
      </c>
      <c r="S663" s="8">
        <v>1</v>
      </c>
      <c r="T663" s="8" t="s">
        <v>4</v>
      </c>
      <c r="U663" s="8" t="str">
        <f t="shared" si="202"/>
        <v>.</v>
      </c>
      <c r="V663" s="3" t="s">
        <v>21</v>
      </c>
      <c r="W663" s="3">
        <v>4.5</v>
      </c>
      <c r="X663" s="3" t="s">
        <v>4</v>
      </c>
      <c r="Y663" s="14">
        <v>2</v>
      </c>
      <c r="Z663" s="14">
        <v>1</v>
      </c>
      <c r="AA663" s="14">
        <v>0</v>
      </c>
      <c r="AB663" s="14">
        <f t="shared" si="204"/>
        <v>0</v>
      </c>
      <c r="AC663" s="3" t="s">
        <v>315</v>
      </c>
      <c r="AD663" s="9">
        <v>1</v>
      </c>
      <c r="AE663">
        <f t="shared" si="193"/>
        <v>7.066622653416502</v>
      </c>
      <c r="AF663">
        <f t="shared" si="194"/>
        <v>7.066622653416502</v>
      </c>
      <c r="AG663">
        <f t="shared" si="200"/>
        <v>1</v>
      </c>
      <c r="AH663">
        <f t="shared" si="195"/>
        <v>23.088705164641819</v>
      </c>
      <c r="AI663">
        <f t="shared" si="196"/>
        <v>-92.691377617396356</v>
      </c>
      <c r="AJ663">
        <f t="shared" si="197"/>
        <v>77.777300772071243</v>
      </c>
      <c r="AK663">
        <f t="shared" si="198"/>
        <v>-21.980699498741586</v>
      </c>
      <c r="AL663" s="3">
        <v>121</v>
      </c>
      <c r="AM663" s="14">
        <f t="shared" si="199"/>
        <v>36.880800000000001</v>
      </c>
      <c r="AN663" s="3">
        <v>5.4105206811824216</v>
      </c>
    </row>
    <row r="664" spans="1:40" ht="13.5" thickBot="1" x14ac:dyDescent="0.25">
      <c r="A664" s="5">
        <v>42572</v>
      </c>
      <c r="B664" s="3">
        <v>66</v>
      </c>
      <c r="C664" s="7" t="s">
        <v>359</v>
      </c>
      <c r="D664" s="6">
        <v>0.54166666666666663</v>
      </c>
      <c r="E664" s="13">
        <v>13</v>
      </c>
      <c r="F664" s="13">
        <f t="shared" si="187"/>
        <v>220.99999999999994</v>
      </c>
      <c r="G664" s="3">
        <v>33.6</v>
      </c>
      <c r="H664" s="3" t="s">
        <v>365</v>
      </c>
      <c r="I664" s="3">
        <v>29.6</v>
      </c>
      <c r="J664" t="str">
        <f t="shared" si="188"/>
        <v>.</v>
      </c>
      <c r="K664" t="str">
        <f t="shared" si="189"/>
        <v>.</v>
      </c>
      <c r="L664" t="str">
        <f t="shared" ref="L664:L708" si="205">IF(K664=".",".",IF(K664-K663&gt;180,(K664-K663)-360,IF(K664-K663&lt;-180,-360-(K664-K663),IF(K664-K663&gt;180,360-(K664-K663),K664-K663))))</f>
        <v>.</v>
      </c>
      <c r="M664" s="3">
        <v>310</v>
      </c>
      <c r="N664" t="str">
        <f>IF(B664=B663, N663, IF(M664=".",".",IF(M664&lt;22.5,"N",IF(M664&lt;67.5,"NE",IF(M664&lt;112.5,"E",IF(M664&lt;157.5,"SE",IF(M664&lt;202.5,"S",IF(M664&lt;247.5,"SW",IF(M664&lt;292.5,"W",IF(M664&lt;337.5,"NW","N"))))))))))</f>
        <v>NW</v>
      </c>
      <c r="O664" t="str">
        <f t="shared" si="190"/>
        <v>.</v>
      </c>
      <c r="P664" t="str">
        <f t="shared" si="203"/>
        <v>.</v>
      </c>
      <c r="Q664" s="8">
        <f t="shared" si="191"/>
        <v>0</v>
      </c>
      <c r="R664" s="8">
        <f t="shared" si="192"/>
        <v>23.088705164641819</v>
      </c>
      <c r="S664" s="8">
        <v>1</v>
      </c>
      <c r="T664" s="8" t="s">
        <v>4</v>
      </c>
      <c r="U664" s="8" t="str">
        <f t="shared" si="202"/>
        <v>.</v>
      </c>
      <c r="V664" s="3" t="s">
        <v>6</v>
      </c>
      <c r="W664" s="3">
        <v>1.9</v>
      </c>
      <c r="X664" s="3" t="s">
        <v>4</v>
      </c>
      <c r="Y664" s="14">
        <v>2</v>
      </c>
      <c r="Z664" s="14">
        <v>1</v>
      </c>
      <c r="AA664" s="14">
        <v>0</v>
      </c>
      <c r="AB664" s="14">
        <f t="shared" si="204"/>
        <v>0</v>
      </c>
      <c r="AC664" s="3" t="s">
        <v>315</v>
      </c>
      <c r="AD664" s="9">
        <v>1</v>
      </c>
      <c r="AE664">
        <f t="shared" si="193"/>
        <v>0</v>
      </c>
      <c r="AF664">
        <f t="shared" si="194"/>
        <v>0</v>
      </c>
      <c r="AG664">
        <f t="shared" si="200"/>
        <v>1</v>
      </c>
      <c r="AH664">
        <f t="shared" si="195"/>
        <v>0</v>
      </c>
      <c r="AI664">
        <f t="shared" si="196"/>
        <v>-92.691377617396356</v>
      </c>
      <c r="AJ664">
        <f t="shared" si="197"/>
        <v>77.777300772071243</v>
      </c>
      <c r="AK664">
        <f t="shared" si="198"/>
        <v>0</v>
      </c>
      <c r="AL664" s="3">
        <v>121</v>
      </c>
      <c r="AM664" s="14">
        <f t="shared" si="199"/>
        <v>36.880800000000001</v>
      </c>
      <c r="AN664" s="3">
        <v>5.4105206811824216</v>
      </c>
    </row>
    <row r="665" spans="1:40" ht="13.5" thickBot="1" x14ac:dyDescent="0.25">
      <c r="A665" s="5">
        <v>42572</v>
      </c>
      <c r="B665" s="3">
        <v>66</v>
      </c>
      <c r="C665" s="7" t="s">
        <v>359</v>
      </c>
      <c r="D665" s="6">
        <v>0.58263888888888882</v>
      </c>
      <c r="E665" s="13">
        <v>14</v>
      </c>
      <c r="F665" s="13">
        <f t="shared" si="187"/>
        <v>279.99999999999989</v>
      </c>
      <c r="G665" s="3">
        <v>30.2</v>
      </c>
      <c r="H665" s="3" t="s">
        <v>366</v>
      </c>
      <c r="I665" s="3">
        <v>30.5</v>
      </c>
      <c r="J665" t="str">
        <f t="shared" si="188"/>
        <v>.</v>
      </c>
      <c r="K665" t="str">
        <f t="shared" si="189"/>
        <v>.</v>
      </c>
      <c r="L665" t="str">
        <f t="shared" si="205"/>
        <v>.</v>
      </c>
      <c r="M665" s="3">
        <v>310</v>
      </c>
      <c r="N665" t="str">
        <f>IF(B665=B665, N664, IF(M665=".",".",IF(M665&lt;22.5,"N",IF(M665&lt;67.5,"NE",IF(M665&lt;112.5,"E",IF(M665&lt;157.5,"SE",IF(M665&lt;202.5,"S",IF(M665&lt;247.5,"SW",IF(M665&lt;292.5,"W",IF(M665&lt;337.5,"NW","N"))))))))))</f>
        <v>NW</v>
      </c>
      <c r="O665" t="str">
        <f t="shared" si="190"/>
        <v>.</v>
      </c>
      <c r="P665" t="str">
        <f t="shared" si="203"/>
        <v>.</v>
      </c>
      <c r="Q665" s="8">
        <f t="shared" si="191"/>
        <v>0</v>
      </c>
      <c r="R665" s="8">
        <f t="shared" si="192"/>
        <v>23.088705164641819</v>
      </c>
      <c r="S665" s="8">
        <v>1</v>
      </c>
      <c r="T665" s="8" t="s">
        <v>4</v>
      </c>
      <c r="U665" s="8" t="str">
        <f t="shared" si="202"/>
        <v>.</v>
      </c>
      <c r="V665" s="3" t="s">
        <v>6</v>
      </c>
      <c r="W665" s="3">
        <v>1.8</v>
      </c>
      <c r="X665" s="3" t="s">
        <v>172</v>
      </c>
      <c r="Y665" s="14">
        <v>2</v>
      </c>
      <c r="Z665" s="14">
        <v>1</v>
      </c>
      <c r="AA665" s="14">
        <v>0</v>
      </c>
      <c r="AB665" s="14">
        <f t="shared" si="204"/>
        <v>0</v>
      </c>
      <c r="AC665" s="3" t="s">
        <v>315</v>
      </c>
      <c r="AD665" s="9">
        <v>1</v>
      </c>
      <c r="AE665">
        <f t="shared" si="193"/>
        <v>0</v>
      </c>
      <c r="AF665">
        <f t="shared" si="194"/>
        <v>0</v>
      </c>
      <c r="AG665">
        <f t="shared" si="200"/>
        <v>1</v>
      </c>
      <c r="AH665">
        <f t="shared" si="195"/>
        <v>0</v>
      </c>
      <c r="AI665">
        <f t="shared" si="196"/>
        <v>-92.691377617396356</v>
      </c>
      <c r="AJ665">
        <f t="shared" si="197"/>
        <v>77.777300772071243</v>
      </c>
      <c r="AK665">
        <f t="shared" si="198"/>
        <v>0</v>
      </c>
      <c r="AL665" s="3">
        <v>121</v>
      </c>
      <c r="AM665" s="14">
        <f t="shared" si="199"/>
        <v>36.880800000000001</v>
      </c>
      <c r="AN665" s="3">
        <v>5.4105206811824216</v>
      </c>
    </row>
    <row r="666" spans="1:40" ht="13.5" thickBot="1" x14ac:dyDescent="0.25">
      <c r="A666" s="5">
        <v>42572</v>
      </c>
      <c r="B666" s="3">
        <v>66</v>
      </c>
      <c r="C666" s="7" t="s">
        <v>359</v>
      </c>
      <c r="D666" s="6">
        <v>0.62430555555555556</v>
      </c>
      <c r="E666" s="13">
        <v>15</v>
      </c>
      <c r="F666" s="13">
        <f t="shared" si="187"/>
        <v>340</v>
      </c>
      <c r="G666" s="3">
        <v>26.7</v>
      </c>
      <c r="H666" s="3" t="s">
        <v>366</v>
      </c>
      <c r="I666" s="3">
        <v>28.7</v>
      </c>
      <c r="J666" t="str">
        <f t="shared" si="188"/>
        <v>.</v>
      </c>
      <c r="K666" t="str">
        <f t="shared" si="189"/>
        <v>.</v>
      </c>
      <c r="L666" t="str">
        <f t="shared" si="205"/>
        <v>.</v>
      </c>
      <c r="M666" s="3">
        <v>310</v>
      </c>
      <c r="N666" t="str">
        <f>IF(B666=B665, N665, IF(M666=".",".",IF(M666&lt;22.5,"N",IF(M666&lt;67.5,"NE",IF(M666&lt;112.5,"E",IF(M666&lt;157.5,"SE",IF(M666&lt;202.5,"S",IF(M666&lt;247.5,"SW",IF(M666&lt;292.5,"W",IF(M666&lt;337.5,"NW","N"))))))))))</f>
        <v>NW</v>
      </c>
      <c r="O666" t="str">
        <f t="shared" si="190"/>
        <v>.</v>
      </c>
      <c r="P666" t="str">
        <f t="shared" si="203"/>
        <v>.</v>
      </c>
      <c r="Q666" s="8">
        <f t="shared" si="191"/>
        <v>0</v>
      </c>
      <c r="R666" s="8">
        <f t="shared" si="192"/>
        <v>23.088705164641819</v>
      </c>
      <c r="S666" s="8">
        <v>1</v>
      </c>
      <c r="T666" s="8" t="s">
        <v>4</v>
      </c>
      <c r="U666" s="8" t="str">
        <f t="shared" si="202"/>
        <v>.</v>
      </c>
      <c r="V666" s="3" t="s">
        <v>6</v>
      </c>
      <c r="W666" s="3">
        <v>0.1</v>
      </c>
      <c r="X666" s="3" t="s">
        <v>174</v>
      </c>
      <c r="Y666" s="14">
        <v>2</v>
      </c>
      <c r="Z666" s="14">
        <v>1</v>
      </c>
      <c r="AA666" s="14">
        <v>0</v>
      </c>
      <c r="AB666" s="14">
        <f t="shared" si="204"/>
        <v>0</v>
      </c>
      <c r="AC666" s="3" t="s">
        <v>315</v>
      </c>
      <c r="AD666" s="9">
        <v>1</v>
      </c>
      <c r="AE666">
        <f t="shared" si="193"/>
        <v>0</v>
      </c>
      <c r="AF666">
        <f t="shared" si="194"/>
        <v>0</v>
      </c>
      <c r="AG666">
        <f t="shared" si="200"/>
        <v>1</v>
      </c>
      <c r="AH666">
        <f t="shared" si="195"/>
        <v>0</v>
      </c>
      <c r="AI666">
        <f t="shared" si="196"/>
        <v>-92.691377617396356</v>
      </c>
      <c r="AJ666">
        <f t="shared" si="197"/>
        <v>77.777300772071243</v>
      </c>
      <c r="AK666">
        <f t="shared" si="198"/>
        <v>0</v>
      </c>
      <c r="AL666" s="3">
        <v>121</v>
      </c>
      <c r="AM666" s="14">
        <f t="shared" si="199"/>
        <v>36.880800000000001</v>
      </c>
      <c r="AN666" s="3">
        <v>5.4105206811824216</v>
      </c>
    </row>
    <row r="667" spans="1:40" ht="13.5" thickBot="1" x14ac:dyDescent="0.25">
      <c r="A667" s="5">
        <v>42572</v>
      </c>
      <c r="B667" s="3">
        <v>66</v>
      </c>
      <c r="C667" s="7" t="s">
        <v>359</v>
      </c>
      <c r="D667" s="6">
        <v>0.66527777777777775</v>
      </c>
      <c r="E667" s="13">
        <v>16</v>
      </c>
      <c r="F667" s="13">
        <f t="shared" si="187"/>
        <v>398.99999999999994</v>
      </c>
      <c r="G667" s="3">
        <v>24.9</v>
      </c>
      <c r="H667" s="3" t="s">
        <v>366</v>
      </c>
      <c r="I667" s="3">
        <v>27</v>
      </c>
      <c r="J667">
        <f t="shared" si="188"/>
        <v>0.9489708439186415</v>
      </c>
      <c r="K667">
        <f t="shared" si="189"/>
        <v>54.372024237506146</v>
      </c>
      <c r="L667">
        <f>IF(K667=".",".",IF(K667-K663&gt;180,(K667-K663)-360,IF(K667-K663&lt;-180,-360-(K667-K663),IF(K667-K663&gt;180,360-(K667-K663),K667-K663))))</f>
        <v>-126.54983297690421</v>
      </c>
      <c r="M667" s="3">
        <v>312</v>
      </c>
      <c r="N667" t="str">
        <f>IF(B667=B667, N666, IF(M667=".",".",IF(M667&lt;22.5,"N",IF(M667&lt;67.5,"NE",IF(M667&lt;112.5,"E",IF(M667&lt;157.5,"SE",IF(M667&lt;202.5,"S",IF(M667&lt;247.5,"SW",IF(M667&lt;292.5,"W",IF(M667&lt;337.5,"NW","N"))))))))))</f>
        <v>NW</v>
      </c>
      <c r="O667" t="str">
        <f t="shared" si="190"/>
        <v>NE</v>
      </c>
      <c r="P667">
        <f t="shared" si="203"/>
        <v>2</v>
      </c>
      <c r="Q667" s="8">
        <f t="shared" si="191"/>
        <v>4.3232376022443662</v>
      </c>
      <c r="R667" s="8">
        <f t="shared" si="192"/>
        <v>27.411942766886185</v>
      </c>
      <c r="S667" s="8">
        <v>1</v>
      </c>
      <c r="T667" s="8" t="s">
        <v>4</v>
      </c>
      <c r="U667" s="8" t="str">
        <f t="shared" si="202"/>
        <v>.</v>
      </c>
      <c r="V667" s="3" t="s">
        <v>6</v>
      </c>
      <c r="W667" s="3">
        <v>1.4</v>
      </c>
      <c r="X667" s="3" t="s">
        <v>4</v>
      </c>
      <c r="Y667" s="14">
        <v>2</v>
      </c>
      <c r="Z667" s="14">
        <v>1</v>
      </c>
      <c r="AA667" s="14">
        <v>0</v>
      </c>
      <c r="AB667" s="14">
        <f t="shared" si="204"/>
        <v>0</v>
      </c>
      <c r="AC667" s="3" t="s">
        <v>315</v>
      </c>
      <c r="AD667" s="9">
        <v>1</v>
      </c>
      <c r="AE667">
        <f t="shared" si="193"/>
        <v>2.518371990991696</v>
      </c>
      <c r="AF667">
        <f t="shared" si="194"/>
        <v>2.518371990991696</v>
      </c>
      <c r="AG667">
        <f t="shared" si="200"/>
        <v>1</v>
      </c>
      <c r="AH667">
        <f t="shared" si="195"/>
        <v>4.3232376022443662</v>
      </c>
      <c r="AI667">
        <f t="shared" si="196"/>
        <v>-89.177379057287354</v>
      </c>
      <c r="AJ667">
        <f t="shared" si="197"/>
        <v>80.295672763062939</v>
      </c>
      <c r="AK667">
        <f t="shared" si="198"/>
        <v>3.5139985601090018</v>
      </c>
      <c r="AL667" s="3">
        <v>120</v>
      </c>
      <c r="AM667" s="14">
        <f t="shared" si="199"/>
        <v>36.576000000000001</v>
      </c>
      <c r="AN667" s="3">
        <v>5.4454272662223078</v>
      </c>
    </row>
    <row r="668" spans="1:40" ht="13.5" thickBot="1" x14ac:dyDescent="0.25">
      <c r="A668" s="5">
        <v>42572</v>
      </c>
      <c r="B668" s="3">
        <v>66</v>
      </c>
      <c r="C668" s="7" t="s">
        <v>359</v>
      </c>
      <c r="D668" s="6">
        <v>0.70763888888888893</v>
      </c>
      <c r="E668" s="13">
        <v>17</v>
      </c>
      <c r="F668" s="13">
        <f t="shared" si="187"/>
        <v>460.00000000000006</v>
      </c>
      <c r="G668" s="3">
        <v>21.1</v>
      </c>
      <c r="H668" s="3" t="s">
        <v>366</v>
      </c>
      <c r="I668" s="3">
        <v>24.2</v>
      </c>
      <c r="J668">
        <f t="shared" si="188"/>
        <v>0.83775804095728046</v>
      </c>
      <c r="K668">
        <f t="shared" si="189"/>
        <v>311.99999999999989</v>
      </c>
      <c r="L668">
        <f t="shared" si="205"/>
        <v>-102.37202423750625</v>
      </c>
      <c r="M668" s="3">
        <v>312</v>
      </c>
      <c r="N668" t="str">
        <f>IF(B668=B667, N667, IF(M668=".",".",IF(M668&lt;22.5,"N",IF(M668&lt;67.5,"NE",IF(M668&lt;112.5,"E",IF(M668&lt;157.5,"SE",IF(M668&lt;202.5,"S",IF(M668&lt;247.5,"SW",IF(M668&lt;292.5,"W",IF(M668&lt;337.5,"NW","N"))))))))))</f>
        <v>NW</v>
      </c>
      <c r="O668" t="str">
        <f t="shared" si="190"/>
        <v>NW</v>
      </c>
      <c r="P668">
        <f t="shared" si="203"/>
        <v>8</v>
      </c>
      <c r="Q668" s="8">
        <f t="shared" si="191"/>
        <v>0.99999999999998801</v>
      </c>
      <c r="R668" s="8">
        <f t="shared" si="192"/>
        <v>28.411942766886174</v>
      </c>
      <c r="S668" s="8">
        <v>1</v>
      </c>
      <c r="T668" s="8" t="s">
        <v>4</v>
      </c>
      <c r="U668" s="8" t="str">
        <f t="shared" si="202"/>
        <v>.</v>
      </c>
      <c r="V668" s="3" t="s">
        <v>6</v>
      </c>
      <c r="W668" s="3">
        <v>1.8</v>
      </c>
      <c r="X668" s="3" t="s">
        <v>4</v>
      </c>
      <c r="Y668" s="14">
        <v>2</v>
      </c>
      <c r="Z668" s="14">
        <v>1</v>
      </c>
      <c r="AA668" s="14">
        <v>0</v>
      </c>
      <c r="AB668" s="14">
        <f t="shared" si="204"/>
        <v>0</v>
      </c>
      <c r="AC668" s="3" t="s">
        <v>315</v>
      </c>
      <c r="AD668" s="9">
        <v>1</v>
      </c>
      <c r="AE668">
        <f t="shared" si="193"/>
        <v>0.66913060635884847</v>
      </c>
      <c r="AF668">
        <f t="shared" si="194"/>
        <v>0.66913060635884847</v>
      </c>
      <c r="AG668">
        <f t="shared" si="200"/>
        <v>1</v>
      </c>
      <c r="AH668">
        <f t="shared" si="195"/>
        <v>0.99999999999998801</v>
      </c>
      <c r="AI668">
        <f t="shared" si="196"/>
        <v>-89.920523882764741</v>
      </c>
      <c r="AJ668">
        <f t="shared" si="197"/>
        <v>80.964803369421787</v>
      </c>
      <c r="AK668">
        <f t="shared" si="198"/>
        <v>-0.74314482547738692</v>
      </c>
      <c r="AL668" s="3">
        <v>121</v>
      </c>
      <c r="AM668" s="14">
        <f t="shared" si="199"/>
        <v>36.880800000000001</v>
      </c>
      <c r="AN668" s="3">
        <v>5.4454272662223078</v>
      </c>
    </row>
    <row r="669" spans="1:40" ht="13.5" thickBot="1" x14ac:dyDescent="0.25">
      <c r="A669" s="5">
        <v>42572</v>
      </c>
      <c r="B669" s="3">
        <v>66</v>
      </c>
      <c r="C669" s="7" t="s">
        <v>359</v>
      </c>
      <c r="D669" s="6">
        <v>0.74652777777777779</v>
      </c>
      <c r="E669" s="13">
        <v>18</v>
      </c>
      <c r="F669" s="13">
        <f t="shared" si="187"/>
        <v>516</v>
      </c>
      <c r="G669" s="3">
        <v>21.2</v>
      </c>
      <c r="H669" s="3" t="s">
        <v>365</v>
      </c>
      <c r="I669" s="3">
        <v>23.9</v>
      </c>
      <c r="J669" t="str">
        <f t="shared" si="188"/>
        <v>.</v>
      </c>
      <c r="K669" t="str">
        <f t="shared" si="189"/>
        <v>.</v>
      </c>
      <c r="L669" t="str">
        <f t="shared" si="205"/>
        <v>.</v>
      </c>
      <c r="M669" s="3">
        <v>312</v>
      </c>
      <c r="N669" t="str">
        <f>IF(B669=B669, N668, IF(M669=".",".",IF(M669&lt;22.5,"N",IF(M669&lt;67.5,"NE",IF(M669&lt;112.5,"E",IF(M669&lt;157.5,"SE",IF(M669&lt;202.5,"S",IF(M669&lt;247.5,"SW",IF(M669&lt;292.5,"W",IF(M669&lt;337.5,"NW","N"))))))))))</f>
        <v>NW</v>
      </c>
      <c r="O669" t="str">
        <f t="shared" si="190"/>
        <v>.</v>
      </c>
      <c r="P669" t="str">
        <f t="shared" si="203"/>
        <v>.</v>
      </c>
      <c r="Q669" s="8">
        <f t="shared" si="191"/>
        <v>0</v>
      </c>
      <c r="R669" s="8">
        <f t="shared" si="192"/>
        <v>28.411942766886174</v>
      </c>
      <c r="S669" s="8">
        <v>1</v>
      </c>
      <c r="T669" s="8" t="s">
        <v>4</v>
      </c>
      <c r="U669" s="8" t="str">
        <f t="shared" si="202"/>
        <v>.</v>
      </c>
      <c r="V669" s="3" t="s">
        <v>6</v>
      </c>
      <c r="W669" s="3">
        <v>0.7</v>
      </c>
      <c r="X669" s="3" t="s">
        <v>4</v>
      </c>
      <c r="Y669" s="14">
        <v>2</v>
      </c>
      <c r="Z669" s="14">
        <v>1</v>
      </c>
      <c r="AA669" s="14">
        <v>0</v>
      </c>
      <c r="AB669" s="14">
        <f t="shared" si="204"/>
        <v>0</v>
      </c>
      <c r="AC669" s="3" t="s">
        <v>315</v>
      </c>
      <c r="AD669" s="9">
        <v>1</v>
      </c>
      <c r="AE669">
        <f t="shared" si="193"/>
        <v>0</v>
      </c>
      <c r="AF669">
        <f t="shared" si="194"/>
        <v>0</v>
      </c>
      <c r="AG669">
        <f t="shared" si="200"/>
        <v>1</v>
      </c>
      <c r="AH669">
        <f t="shared" si="195"/>
        <v>0</v>
      </c>
      <c r="AI669">
        <f t="shared" si="196"/>
        <v>-89.920523882764741</v>
      </c>
      <c r="AJ669">
        <f t="shared" si="197"/>
        <v>80.964803369421787</v>
      </c>
      <c r="AK669">
        <f t="shared" si="198"/>
        <v>0</v>
      </c>
      <c r="AL669" s="3">
        <v>121</v>
      </c>
      <c r="AM669" s="14">
        <f t="shared" si="199"/>
        <v>36.880800000000001</v>
      </c>
      <c r="AN669" s="3">
        <v>5.4454272662223078</v>
      </c>
    </row>
    <row r="670" spans="1:40" ht="13.5" thickBot="1" x14ac:dyDescent="0.25">
      <c r="A670" s="5">
        <v>42572</v>
      </c>
      <c r="B670" s="3">
        <v>66</v>
      </c>
      <c r="C670" s="7" t="s">
        <v>359</v>
      </c>
      <c r="D670" s="6">
        <v>0.78888888888888886</v>
      </c>
      <c r="E670" s="18">
        <v>19</v>
      </c>
      <c r="F670" s="13">
        <f t="shared" si="187"/>
        <v>577</v>
      </c>
      <c r="G670" s="3">
        <v>23.3</v>
      </c>
      <c r="H670" s="3" t="s">
        <v>365</v>
      </c>
      <c r="I670" s="3">
        <v>26.8</v>
      </c>
      <c r="J670" t="str">
        <f t="shared" si="188"/>
        <v>.</v>
      </c>
      <c r="K670" t="str">
        <f t="shared" si="189"/>
        <v>.</v>
      </c>
      <c r="L670" t="str">
        <f t="shared" si="205"/>
        <v>.</v>
      </c>
      <c r="M670" s="3">
        <v>312</v>
      </c>
      <c r="N670" t="str">
        <f>IF(B670=B669, N669, IF(M670=".",".",IF(M670&lt;22.5,"N",IF(M670&lt;67.5,"NE",IF(M670&lt;112.5,"E",IF(M670&lt;157.5,"SE",IF(M670&lt;202.5,"S",IF(M670&lt;247.5,"SW",IF(M670&lt;292.5,"W",IF(M670&lt;337.5,"NW","N"))))))))))</f>
        <v>NW</v>
      </c>
      <c r="O670" t="str">
        <f t="shared" si="190"/>
        <v>.</v>
      </c>
      <c r="P670" t="str">
        <f t="shared" si="203"/>
        <v>.</v>
      </c>
      <c r="Q670" s="8">
        <f t="shared" si="191"/>
        <v>0</v>
      </c>
      <c r="R670" s="8">
        <f t="shared" si="192"/>
        <v>28.411942766886174</v>
      </c>
      <c r="S670" s="8">
        <v>1</v>
      </c>
      <c r="T670" s="8">
        <f>SQRT((AJ670-AJ660)^2+(AI670-AI660)^2)</f>
        <v>21.775336023568318</v>
      </c>
      <c r="U670" s="8">
        <f t="shared" si="202"/>
        <v>1.304776318314206</v>
      </c>
      <c r="V670" s="3" t="s">
        <v>6</v>
      </c>
      <c r="W670" s="3">
        <v>0</v>
      </c>
      <c r="X670" s="3" t="s">
        <v>4</v>
      </c>
      <c r="Y670" s="14">
        <v>2</v>
      </c>
      <c r="Z670" s="14">
        <v>1</v>
      </c>
      <c r="AA670" s="14">
        <v>0</v>
      </c>
      <c r="AB670" s="14">
        <f t="shared" si="204"/>
        <v>0</v>
      </c>
      <c r="AC670" s="3" t="s">
        <v>315</v>
      </c>
      <c r="AD670" s="9">
        <v>1</v>
      </c>
      <c r="AE670">
        <f t="shared" si="193"/>
        <v>0</v>
      </c>
      <c r="AF670">
        <f t="shared" si="194"/>
        <v>0</v>
      </c>
      <c r="AG670">
        <f t="shared" si="200"/>
        <v>1</v>
      </c>
      <c r="AH670">
        <f t="shared" si="195"/>
        <v>0</v>
      </c>
      <c r="AI670">
        <f t="shared" si="196"/>
        <v>-89.920523882764741</v>
      </c>
      <c r="AJ670">
        <f t="shared" si="197"/>
        <v>80.964803369421787</v>
      </c>
      <c r="AK670">
        <f t="shared" si="198"/>
        <v>0</v>
      </c>
      <c r="AL670" s="3">
        <v>121</v>
      </c>
      <c r="AM670" s="14">
        <f t="shared" si="199"/>
        <v>36.880800000000001</v>
      </c>
      <c r="AN670" s="3">
        <v>5.4454272662223078</v>
      </c>
    </row>
    <row r="671" spans="1:40" ht="13.5" thickBot="1" x14ac:dyDescent="0.25">
      <c r="A671" s="5">
        <v>42574</v>
      </c>
      <c r="B671" s="3">
        <v>45</v>
      </c>
      <c r="C671" s="7" t="s">
        <v>359</v>
      </c>
      <c r="D671" s="6">
        <v>0.2638888888888889</v>
      </c>
      <c r="E671" s="13">
        <v>6</v>
      </c>
      <c r="F671" s="13">
        <f t="shared" si="187"/>
        <v>0</v>
      </c>
      <c r="G671" s="3" t="s">
        <v>4</v>
      </c>
      <c r="H671" s="3" t="s">
        <v>4</v>
      </c>
      <c r="I671" s="3">
        <v>21.6</v>
      </c>
      <c r="J671" t="str">
        <f t="shared" si="188"/>
        <v>.</v>
      </c>
      <c r="K671" t="str">
        <f t="shared" si="189"/>
        <v>.</v>
      </c>
      <c r="L671" t="str">
        <f t="shared" si="205"/>
        <v>.</v>
      </c>
      <c r="M671" s="3">
        <v>45</v>
      </c>
      <c r="N671" t="str">
        <f>IF(B671=B671, N670, IF(M671=".",".",IF(M671&lt;22.5,"N",IF(M671&lt;67.5,"NE",IF(M671&lt;112.5,"E",IF(M671&lt;157.5,"SE",IF(M671&lt;202.5,"S",IF(M671&lt;247.5,"SW",IF(M671&lt;292.5,"W",IF(M671&lt;337.5,"NW","N"))))))))))</f>
        <v>NW</v>
      </c>
      <c r="O671" t="str">
        <f t="shared" si="190"/>
        <v>.</v>
      </c>
      <c r="P671" t="str">
        <f t="shared" si="203"/>
        <v>.</v>
      </c>
      <c r="Q671" s="8">
        <f t="shared" si="191"/>
        <v>0</v>
      </c>
      <c r="R671" s="8">
        <f t="shared" si="192"/>
        <v>0</v>
      </c>
      <c r="S671" s="8">
        <v>0</v>
      </c>
      <c r="T671" s="8" t="s">
        <v>4</v>
      </c>
      <c r="U671" s="8" t="str">
        <f t="shared" si="202"/>
        <v>.</v>
      </c>
      <c r="V671" s="3" t="s">
        <v>8</v>
      </c>
      <c r="W671" s="3">
        <v>0</v>
      </c>
      <c r="X671" s="3" t="s">
        <v>4</v>
      </c>
      <c r="Y671" s="14">
        <v>2</v>
      </c>
      <c r="Z671" s="14">
        <v>1</v>
      </c>
      <c r="AA671" s="14">
        <v>0</v>
      </c>
      <c r="AB671" s="14">
        <f t="shared" si="204"/>
        <v>0</v>
      </c>
      <c r="AC671" s="3" t="s">
        <v>316</v>
      </c>
      <c r="AD671" s="9">
        <v>1</v>
      </c>
      <c r="AE671" t="str">
        <f t="shared" si="193"/>
        <v>.</v>
      </c>
      <c r="AF671" t="str">
        <f t="shared" si="194"/>
        <v>.</v>
      </c>
      <c r="AG671" t="str">
        <f t="shared" si="200"/>
        <v>.</v>
      </c>
      <c r="AH671" t="str">
        <f t="shared" si="195"/>
        <v>.</v>
      </c>
      <c r="AI671">
        <f t="shared" si="196"/>
        <v>70.710678118654741</v>
      </c>
      <c r="AJ671">
        <f t="shared" si="197"/>
        <v>70.710678118654755</v>
      </c>
      <c r="AK671" t="str">
        <f t="shared" si="198"/>
        <v>.</v>
      </c>
      <c r="AL671" s="3">
        <v>100</v>
      </c>
      <c r="AM671" s="14">
        <f t="shared" si="199"/>
        <v>30.48</v>
      </c>
      <c r="AN671" s="3">
        <v>0.78539816339744828</v>
      </c>
    </row>
    <row r="672" spans="1:40" ht="13.5" thickBot="1" x14ac:dyDescent="0.25">
      <c r="A672" s="5">
        <v>42574</v>
      </c>
      <c r="B672" s="3">
        <v>45</v>
      </c>
      <c r="C672" s="7" t="s">
        <v>359</v>
      </c>
      <c r="D672" s="6">
        <v>0.2986111111111111</v>
      </c>
      <c r="E672" s="13">
        <v>7</v>
      </c>
      <c r="F672" s="13">
        <f t="shared" si="187"/>
        <v>49.999999999999986</v>
      </c>
      <c r="G672" s="3" t="s">
        <v>4</v>
      </c>
      <c r="H672" s="3" t="s">
        <v>4</v>
      </c>
      <c r="I672" s="3">
        <v>23.7</v>
      </c>
      <c r="J672" t="str">
        <f t="shared" si="188"/>
        <v>.</v>
      </c>
      <c r="K672" t="str">
        <f t="shared" si="189"/>
        <v>.</v>
      </c>
      <c r="L672" t="str">
        <f t="shared" si="205"/>
        <v>.</v>
      </c>
      <c r="M672" s="3">
        <v>45</v>
      </c>
      <c r="N672" t="str">
        <f>IF(B672=B671, N671, IF(M672=".",".",IF(M672&lt;22.5,"N",IF(M672&lt;67.5,"NE",IF(M672&lt;112.5,"E",IF(M672&lt;157.5,"SE",IF(M672&lt;202.5,"S",IF(M672&lt;247.5,"SW",IF(M672&lt;292.5,"W",IF(M672&lt;337.5,"NW","N"))))))))))</f>
        <v>NW</v>
      </c>
      <c r="O672" t="str">
        <f t="shared" si="190"/>
        <v>.</v>
      </c>
      <c r="P672" t="str">
        <f t="shared" si="203"/>
        <v>.</v>
      </c>
      <c r="Q672" s="8">
        <f t="shared" si="191"/>
        <v>0</v>
      </c>
      <c r="R672" s="8">
        <f t="shared" si="192"/>
        <v>0</v>
      </c>
      <c r="S672" s="8">
        <v>0</v>
      </c>
      <c r="T672" s="8" t="s">
        <v>4</v>
      </c>
      <c r="U672" s="8" t="str">
        <f t="shared" si="202"/>
        <v>.</v>
      </c>
      <c r="V672" s="3" t="s">
        <v>8</v>
      </c>
      <c r="W672" s="3">
        <v>1.4</v>
      </c>
      <c r="X672" s="3" t="s">
        <v>74</v>
      </c>
      <c r="Y672" s="14">
        <v>2</v>
      </c>
      <c r="Z672" s="14">
        <v>1</v>
      </c>
      <c r="AA672" s="14">
        <v>0</v>
      </c>
      <c r="AB672" s="14">
        <f t="shared" si="204"/>
        <v>0</v>
      </c>
      <c r="AC672" s="3" t="s">
        <v>316</v>
      </c>
      <c r="AD672" s="9">
        <v>1</v>
      </c>
      <c r="AE672">
        <f t="shared" si="193"/>
        <v>0</v>
      </c>
      <c r="AF672">
        <f t="shared" si="194"/>
        <v>0</v>
      </c>
      <c r="AG672">
        <f t="shared" si="200"/>
        <v>1</v>
      </c>
      <c r="AH672">
        <f t="shared" si="195"/>
        <v>0</v>
      </c>
      <c r="AI672">
        <f t="shared" si="196"/>
        <v>70.710678118654741</v>
      </c>
      <c r="AJ672">
        <f t="shared" si="197"/>
        <v>70.710678118654755</v>
      </c>
      <c r="AK672">
        <f t="shared" si="198"/>
        <v>0</v>
      </c>
      <c r="AL672" s="3">
        <v>100</v>
      </c>
      <c r="AM672" s="14">
        <f t="shared" si="199"/>
        <v>30.48</v>
      </c>
      <c r="AN672" s="3">
        <v>0.78539816339744828</v>
      </c>
    </row>
    <row r="673" spans="1:40" ht="13.5" thickBot="1" x14ac:dyDescent="0.25">
      <c r="A673" s="5">
        <v>42574</v>
      </c>
      <c r="B673" s="3">
        <v>45</v>
      </c>
      <c r="C673" s="7" t="s">
        <v>359</v>
      </c>
      <c r="D673" s="6">
        <v>0.34236111111111112</v>
      </c>
      <c r="E673" s="13">
        <v>8</v>
      </c>
      <c r="F673" s="13">
        <f t="shared" si="187"/>
        <v>113</v>
      </c>
      <c r="G673" s="3" t="s">
        <v>4</v>
      </c>
      <c r="H673" s="3" t="s">
        <v>4</v>
      </c>
      <c r="I673" s="3">
        <v>31.5</v>
      </c>
      <c r="J673" t="str">
        <f t="shared" si="188"/>
        <v>.</v>
      </c>
      <c r="K673" t="str">
        <f t="shared" si="189"/>
        <v>.</v>
      </c>
      <c r="L673" t="str">
        <f t="shared" si="205"/>
        <v>.</v>
      </c>
      <c r="M673" s="3">
        <v>45</v>
      </c>
      <c r="N673" t="str">
        <f>IF(B673=B673, N672, IF(M673=".",".",IF(M673&lt;22.5,"N",IF(M673&lt;67.5,"NE",IF(M673&lt;112.5,"E",IF(M673&lt;157.5,"SE",IF(M673&lt;202.5,"S",IF(M673&lt;247.5,"SW",IF(M673&lt;292.5,"W",IF(M673&lt;337.5,"NW","N"))))))))))</f>
        <v>NW</v>
      </c>
      <c r="O673" t="str">
        <f t="shared" si="190"/>
        <v>.</v>
      </c>
      <c r="P673" t="str">
        <f t="shared" si="203"/>
        <v>.</v>
      </c>
      <c r="Q673" s="8">
        <f t="shared" si="191"/>
        <v>0</v>
      </c>
      <c r="R673" s="8">
        <f t="shared" si="192"/>
        <v>0</v>
      </c>
      <c r="S673" s="8">
        <v>0</v>
      </c>
      <c r="T673" s="8" t="s">
        <v>4</v>
      </c>
      <c r="U673" s="8" t="str">
        <f t="shared" si="202"/>
        <v>.</v>
      </c>
      <c r="V673" s="3" t="s">
        <v>8</v>
      </c>
      <c r="W673" s="3">
        <v>0</v>
      </c>
      <c r="X673" s="3" t="s">
        <v>4</v>
      </c>
      <c r="Y673" s="14">
        <v>2</v>
      </c>
      <c r="Z673" s="14">
        <v>1</v>
      </c>
      <c r="AA673" s="14">
        <v>0</v>
      </c>
      <c r="AB673" s="14">
        <f t="shared" si="204"/>
        <v>0</v>
      </c>
      <c r="AC673" s="3" t="s">
        <v>316</v>
      </c>
      <c r="AD673" s="9">
        <v>1</v>
      </c>
      <c r="AE673">
        <f t="shared" si="193"/>
        <v>0</v>
      </c>
      <c r="AF673">
        <f t="shared" si="194"/>
        <v>0</v>
      </c>
      <c r="AG673">
        <f t="shared" si="200"/>
        <v>1</v>
      </c>
      <c r="AH673">
        <f t="shared" si="195"/>
        <v>0</v>
      </c>
      <c r="AI673">
        <f t="shared" si="196"/>
        <v>70.710678118654741</v>
      </c>
      <c r="AJ673">
        <f t="shared" si="197"/>
        <v>70.710678118654755</v>
      </c>
      <c r="AK673">
        <f t="shared" si="198"/>
        <v>0</v>
      </c>
      <c r="AL673" s="3">
        <v>100</v>
      </c>
      <c r="AM673" s="14">
        <f t="shared" si="199"/>
        <v>30.48</v>
      </c>
      <c r="AN673" s="3">
        <v>0.78539816339744828</v>
      </c>
    </row>
    <row r="674" spans="1:40" ht="13.5" thickBot="1" x14ac:dyDescent="0.25">
      <c r="A674" s="5">
        <v>42574</v>
      </c>
      <c r="B674" s="3">
        <v>45</v>
      </c>
      <c r="C674" s="7" t="s">
        <v>359</v>
      </c>
      <c r="D674" s="6">
        <v>0.38750000000000001</v>
      </c>
      <c r="E674" s="13">
        <v>9</v>
      </c>
      <c r="F674" s="13">
        <f t="shared" si="187"/>
        <v>178</v>
      </c>
      <c r="G674" s="3" t="s">
        <v>4</v>
      </c>
      <c r="H674" s="3" t="s">
        <v>4</v>
      </c>
      <c r="I674" s="3">
        <v>33</v>
      </c>
      <c r="J674" t="str">
        <f t="shared" si="188"/>
        <v>.</v>
      </c>
      <c r="K674" t="str">
        <f t="shared" si="189"/>
        <v>.</v>
      </c>
      <c r="L674" t="str">
        <f t="shared" si="205"/>
        <v>.</v>
      </c>
      <c r="M674" s="3">
        <v>45</v>
      </c>
      <c r="N674" t="str">
        <f>IF(B674=B673, N673, IF(M674=".",".",IF(M674&lt;22.5,"N",IF(M674&lt;67.5,"NE",IF(M674&lt;112.5,"E",IF(M674&lt;157.5,"SE",IF(M674&lt;202.5,"S",IF(M674&lt;247.5,"SW",IF(M674&lt;292.5,"W",IF(M674&lt;337.5,"NW","N"))))))))))</f>
        <v>NW</v>
      </c>
      <c r="O674" t="str">
        <f t="shared" si="190"/>
        <v>.</v>
      </c>
      <c r="P674" t="str">
        <f t="shared" si="203"/>
        <v>.</v>
      </c>
      <c r="Q674" s="8">
        <f t="shared" si="191"/>
        <v>0</v>
      </c>
      <c r="R674" s="8">
        <f t="shared" si="192"/>
        <v>0</v>
      </c>
      <c r="S674" s="8">
        <v>1</v>
      </c>
      <c r="T674" s="8" t="s">
        <v>4</v>
      </c>
      <c r="U674" s="8" t="str">
        <f t="shared" si="202"/>
        <v>.</v>
      </c>
      <c r="V674" s="3" t="s">
        <v>8</v>
      </c>
      <c r="W674" s="3">
        <v>1.6</v>
      </c>
      <c r="X674" s="3" t="s">
        <v>107</v>
      </c>
      <c r="Y674" s="14">
        <v>2</v>
      </c>
      <c r="Z674" s="14">
        <v>1</v>
      </c>
      <c r="AA674" s="14">
        <v>0</v>
      </c>
      <c r="AB674" s="14">
        <f t="shared" si="204"/>
        <v>0</v>
      </c>
      <c r="AC674" s="3" t="s">
        <v>316</v>
      </c>
      <c r="AD674" s="9">
        <v>1</v>
      </c>
      <c r="AE674">
        <f t="shared" si="193"/>
        <v>0</v>
      </c>
      <c r="AF674">
        <f t="shared" si="194"/>
        <v>0</v>
      </c>
      <c r="AG674">
        <f t="shared" si="200"/>
        <v>1</v>
      </c>
      <c r="AH674">
        <f t="shared" si="195"/>
        <v>0</v>
      </c>
      <c r="AI674">
        <f t="shared" si="196"/>
        <v>70.710678118654741</v>
      </c>
      <c r="AJ674">
        <f t="shared" si="197"/>
        <v>70.710678118654755</v>
      </c>
      <c r="AK674">
        <f t="shared" si="198"/>
        <v>0</v>
      </c>
      <c r="AL674" s="3">
        <v>100</v>
      </c>
      <c r="AM674" s="14">
        <f t="shared" si="199"/>
        <v>30.48</v>
      </c>
      <c r="AN674" s="3">
        <v>0.78539816339744828</v>
      </c>
    </row>
    <row r="675" spans="1:40" ht="13.5" thickBot="1" x14ac:dyDescent="0.25">
      <c r="A675" s="5">
        <v>42574</v>
      </c>
      <c r="B675" s="3">
        <v>45</v>
      </c>
      <c r="C675" s="7" t="s">
        <v>359</v>
      </c>
      <c r="D675" s="6">
        <v>0.42083333333333334</v>
      </c>
      <c r="E675" s="13">
        <v>10</v>
      </c>
      <c r="F675" s="13">
        <f t="shared" si="187"/>
        <v>226</v>
      </c>
      <c r="G675" s="3">
        <v>31.6</v>
      </c>
      <c r="H675" s="3" t="s">
        <v>365</v>
      </c>
      <c r="I675" s="3">
        <v>35.299999999999997</v>
      </c>
      <c r="J675">
        <f t="shared" si="188"/>
        <v>1.6776579668290554</v>
      </c>
      <c r="K675">
        <f t="shared" si="189"/>
        <v>96.122720965803538</v>
      </c>
      <c r="L675">
        <f>(K675-MOD(M674+180,360))</f>
        <v>-128.87727903419648</v>
      </c>
      <c r="M675" s="3">
        <v>50</v>
      </c>
      <c r="N675" t="str">
        <f>IF(B675=B675, N674, IF(M675=".",".",IF(M675&lt;22.5,"N",IF(M675&lt;67.5,"NE",IF(M675&lt;112.5,"E",IF(M675&lt;157.5,"SE",IF(M675&lt;202.5,"S",IF(M675&lt;247.5,"SW",IF(M675&lt;292.5,"W",IF(M675&lt;337.5,"NW","N"))))))))))</f>
        <v>NW</v>
      </c>
      <c r="O675" t="str">
        <f t="shared" si="190"/>
        <v>E</v>
      </c>
      <c r="P675">
        <f t="shared" si="203"/>
        <v>3</v>
      </c>
      <c r="Q675" s="8">
        <f t="shared" si="191"/>
        <v>12.091092639554819</v>
      </c>
      <c r="R675" s="8">
        <f t="shared" si="192"/>
        <v>12.091092639554819</v>
      </c>
      <c r="S675" s="8">
        <v>1</v>
      </c>
      <c r="T675" s="8" t="s">
        <v>4</v>
      </c>
      <c r="U675" s="8" t="str">
        <f t="shared" si="202"/>
        <v>.</v>
      </c>
      <c r="V675" s="3" t="s">
        <v>6</v>
      </c>
      <c r="W675" s="3">
        <v>0.3</v>
      </c>
      <c r="X675" s="3" t="s">
        <v>113</v>
      </c>
      <c r="Y675" s="14">
        <v>2</v>
      </c>
      <c r="Z675" s="14">
        <v>1</v>
      </c>
      <c r="AA675" s="14">
        <v>0</v>
      </c>
      <c r="AB675" s="14">
        <f t="shared" si="204"/>
        <v>0</v>
      </c>
      <c r="AC675" s="3" t="s">
        <v>316</v>
      </c>
      <c r="AD675" s="9">
        <v>1</v>
      </c>
      <c r="AE675">
        <f t="shared" si="193"/>
        <v>-1.2896162725085105</v>
      </c>
      <c r="AF675">
        <f t="shared" si="194"/>
        <v>-1.2896162725085105</v>
      </c>
      <c r="AG675">
        <f t="shared" si="200"/>
        <v>1</v>
      </c>
      <c r="AH675">
        <f t="shared" si="195"/>
        <v>12.091092639554819</v>
      </c>
      <c r="AI675">
        <f t="shared" si="196"/>
        <v>82.732799856849624</v>
      </c>
      <c r="AJ675">
        <f t="shared" si="197"/>
        <v>69.421061846146245</v>
      </c>
      <c r="AK675">
        <f t="shared" si="198"/>
        <v>12.022121738194883</v>
      </c>
      <c r="AL675" s="3">
        <v>108</v>
      </c>
      <c r="AM675" s="14">
        <f t="shared" si="199"/>
        <v>32.918399999999998</v>
      </c>
      <c r="AN675" s="3">
        <v>0.87266462599716477</v>
      </c>
    </row>
    <row r="676" spans="1:40" ht="13.5" thickBot="1" x14ac:dyDescent="0.25">
      <c r="A676" s="5">
        <v>42574</v>
      </c>
      <c r="B676" s="3">
        <v>45</v>
      </c>
      <c r="C676" s="7" t="s">
        <v>359</v>
      </c>
      <c r="D676" s="6">
        <v>0.46180555555555558</v>
      </c>
      <c r="E676" s="13">
        <v>11</v>
      </c>
      <c r="F676" s="13">
        <f t="shared" si="187"/>
        <v>285</v>
      </c>
      <c r="G676" s="3">
        <v>34.1</v>
      </c>
      <c r="H676" s="3" t="s">
        <v>365</v>
      </c>
      <c r="I676" s="3">
        <v>34.200000000000003</v>
      </c>
      <c r="J676" t="str">
        <f t="shared" si="188"/>
        <v>.</v>
      </c>
      <c r="K676" t="str">
        <f t="shared" si="189"/>
        <v>.</v>
      </c>
      <c r="L676" t="str">
        <f t="shared" si="205"/>
        <v>.</v>
      </c>
      <c r="M676" s="3">
        <v>50</v>
      </c>
      <c r="N676" t="str">
        <f>IF(B676=B675, N675, IF(M676=".",".",IF(M676&lt;22.5,"N",IF(M676&lt;67.5,"NE",IF(M676&lt;112.5,"E",IF(M676&lt;157.5,"SE",IF(M676&lt;202.5,"S",IF(M676&lt;247.5,"SW",IF(M676&lt;292.5,"W",IF(M676&lt;337.5,"NW","N"))))))))))</f>
        <v>NW</v>
      </c>
      <c r="O676" t="str">
        <f t="shared" si="190"/>
        <v>.</v>
      </c>
      <c r="P676" t="str">
        <f t="shared" si="203"/>
        <v>.</v>
      </c>
      <c r="Q676" s="8">
        <f t="shared" si="191"/>
        <v>0</v>
      </c>
      <c r="R676" s="8">
        <f t="shared" si="192"/>
        <v>12.091092639554819</v>
      </c>
      <c r="S676" s="8">
        <v>1</v>
      </c>
      <c r="T676" s="8" t="s">
        <v>4</v>
      </c>
      <c r="U676" s="8" t="str">
        <f t="shared" si="202"/>
        <v>.</v>
      </c>
      <c r="V676" s="3" t="s">
        <v>6</v>
      </c>
      <c r="W676" s="3">
        <v>1.2</v>
      </c>
      <c r="X676" s="3" t="s">
        <v>4</v>
      </c>
      <c r="Y676" s="14">
        <v>2</v>
      </c>
      <c r="Z676" s="14">
        <v>1</v>
      </c>
      <c r="AA676" s="14">
        <v>0</v>
      </c>
      <c r="AB676" s="14">
        <f t="shared" si="204"/>
        <v>0</v>
      </c>
      <c r="AC676" s="3" t="s">
        <v>316</v>
      </c>
      <c r="AD676" s="9">
        <v>1</v>
      </c>
      <c r="AE676">
        <f t="shared" si="193"/>
        <v>0</v>
      </c>
      <c r="AF676">
        <f t="shared" si="194"/>
        <v>0</v>
      </c>
      <c r="AG676">
        <f t="shared" si="200"/>
        <v>1</v>
      </c>
      <c r="AH676">
        <f t="shared" si="195"/>
        <v>0</v>
      </c>
      <c r="AI676">
        <f t="shared" si="196"/>
        <v>82.732799856849624</v>
      </c>
      <c r="AJ676">
        <f t="shared" si="197"/>
        <v>69.421061846146245</v>
      </c>
      <c r="AK676">
        <f t="shared" si="198"/>
        <v>0</v>
      </c>
      <c r="AL676" s="3">
        <v>108</v>
      </c>
      <c r="AM676" s="14">
        <f t="shared" si="199"/>
        <v>32.918399999999998</v>
      </c>
      <c r="AN676" s="3">
        <v>0.87266462599716477</v>
      </c>
    </row>
    <row r="677" spans="1:40" ht="13.5" thickBot="1" x14ac:dyDescent="0.25">
      <c r="A677" s="5">
        <v>42574</v>
      </c>
      <c r="B677" s="3">
        <v>45</v>
      </c>
      <c r="C677" s="7" t="s">
        <v>359</v>
      </c>
      <c r="D677" s="6">
        <v>0.50277777777777777</v>
      </c>
      <c r="E677" s="13">
        <v>12</v>
      </c>
      <c r="F677" s="13">
        <f t="shared" si="187"/>
        <v>343.99999999999994</v>
      </c>
      <c r="G677" s="3">
        <v>31.3</v>
      </c>
      <c r="H677" s="3" t="s">
        <v>366</v>
      </c>
      <c r="I677" s="3">
        <v>33.200000000000003</v>
      </c>
      <c r="J677" t="str">
        <f t="shared" si="188"/>
        <v>.</v>
      </c>
      <c r="K677" t="str">
        <f t="shared" si="189"/>
        <v>.</v>
      </c>
      <c r="L677" t="str">
        <f t="shared" si="205"/>
        <v>.</v>
      </c>
      <c r="M677" s="3">
        <v>50</v>
      </c>
      <c r="N677" t="str">
        <f>IF(B677=B676, N676, IF(M677=".",".",IF(M677&lt;22.5,"N",IF(M677&lt;67.5,"NE",IF(M677&lt;112.5,"E",IF(M677&lt;157.5,"SE",IF(M677&lt;202.5,"S",IF(M677&lt;247.5,"SW",IF(M677&lt;292.5,"W",IF(M677&lt;337.5,"NW","N"))))))))))</f>
        <v>NW</v>
      </c>
      <c r="O677" t="str">
        <f t="shared" si="190"/>
        <v>.</v>
      </c>
      <c r="P677" t="str">
        <f t="shared" si="203"/>
        <v>.</v>
      </c>
      <c r="Q677" s="8">
        <f t="shared" si="191"/>
        <v>0</v>
      </c>
      <c r="R677" s="8">
        <f t="shared" si="192"/>
        <v>12.091092639554819</v>
      </c>
      <c r="S677" s="8">
        <v>1</v>
      </c>
      <c r="T677" s="8" t="s">
        <v>4</v>
      </c>
      <c r="U677" s="8" t="str">
        <f t="shared" si="202"/>
        <v>.</v>
      </c>
      <c r="V677" s="3" t="s">
        <v>6</v>
      </c>
      <c r="W677" s="3">
        <v>0.5</v>
      </c>
      <c r="X677" s="3" t="s">
        <v>43</v>
      </c>
      <c r="Y677" s="14">
        <v>0</v>
      </c>
      <c r="Z677" s="14">
        <v>0</v>
      </c>
      <c r="AA677" s="14">
        <v>1</v>
      </c>
      <c r="AB677" s="14">
        <f t="shared" si="204"/>
        <v>1</v>
      </c>
      <c r="AC677" s="3" t="s">
        <v>316</v>
      </c>
      <c r="AD677" s="9">
        <v>1</v>
      </c>
      <c r="AE677">
        <f t="shared" si="193"/>
        <v>0</v>
      </c>
      <c r="AF677">
        <f t="shared" si="194"/>
        <v>0</v>
      </c>
      <c r="AG677">
        <f t="shared" si="200"/>
        <v>1</v>
      </c>
      <c r="AH677">
        <f t="shared" si="195"/>
        <v>0</v>
      </c>
      <c r="AI677">
        <f t="shared" si="196"/>
        <v>82.732799856849624</v>
      </c>
      <c r="AJ677">
        <f t="shared" si="197"/>
        <v>69.421061846146245</v>
      </c>
      <c r="AK677">
        <f t="shared" si="198"/>
        <v>0</v>
      </c>
      <c r="AL677" s="3">
        <v>108</v>
      </c>
      <c r="AM677" s="14">
        <f t="shared" si="199"/>
        <v>32.918399999999998</v>
      </c>
      <c r="AN677" s="3">
        <v>0.87266462599716477</v>
      </c>
    </row>
    <row r="678" spans="1:40" ht="13.5" thickBot="1" x14ac:dyDescent="0.25">
      <c r="A678" s="5">
        <v>42574</v>
      </c>
      <c r="B678" s="3">
        <v>45</v>
      </c>
      <c r="C678" s="7" t="s">
        <v>359</v>
      </c>
      <c r="D678" s="6">
        <v>0.54305555555555551</v>
      </c>
      <c r="E678" s="13">
        <v>13</v>
      </c>
      <c r="F678" s="13">
        <f t="shared" si="187"/>
        <v>401.99999999999989</v>
      </c>
      <c r="G678" s="3">
        <v>27.1</v>
      </c>
      <c r="H678" s="3" t="s">
        <v>366</v>
      </c>
      <c r="I678" s="3">
        <v>30.5</v>
      </c>
      <c r="J678" t="str">
        <f t="shared" si="188"/>
        <v>.</v>
      </c>
      <c r="K678" t="str">
        <f t="shared" si="189"/>
        <v>.</v>
      </c>
      <c r="L678" t="str">
        <f t="shared" si="205"/>
        <v>.</v>
      </c>
      <c r="M678" s="3">
        <v>50</v>
      </c>
      <c r="N678" t="str">
        <f>IF(B678=B678, N677, IF(M678=".",".",IF(M678&lt;22.5,"N",IF(M678&lt;67.5,"NE",IF(M678&lt;112.5,"E",IF(M678&lt;157.5,"SE",IF(M678&lt;202.5,"S",IF(M678&lt;247.5,"SW",IF(M678&lt;292.5,"W",IF(M678&lt;337.5,"NW","N"))))))))))</f>
        <v>NW</v>
      </c>
      <c r="O678" t="str">
        <f t="shared" si="190"/>
        <v>.</v>
      </c>
      <c r="P678" t="str">
        <f t="shared" si="203"/>
        <v>.</v>
      </c>
      <c r="Q678" s="8">
        <f t="shared" si="191"/>
        <v>0</v>
      </c>
      <c r="R678" s="8">
        <f t="shared" si="192"/>
        <v>12.091092639554819</v>
      </c>
      <c r="S678" s="8">
        <v>1</v>
      </c>
      <c r="T678" s="8" t="s">
        <v>4</v>
      </c>
      <c r="U678" s="8" t="str">
        <f t="shared" si="202"/>
        <v>.</v>
      </c>
      <c r="V678" s="3" t="s">
        <v>6</v>
      </c>
      <c r="W678" s="3">
        <v>0.1</v>
      </c>
      <c r="X678" s="3" t="s">
        <v>43</v>
      </c>
      <c r="Y678" s="14">
        <v>0</v>
      </c>
      <c r="Z678" s="14">
        <v>0</v>
      </c>
      <c r="AA678" s="14">
        <v>1</v>
      </c>
      <c r="AB678" s="14" t="str">
        <f t="shared" si="204"/>
        <v>.</v>
      </c>
      <c r="AC678" s="3" t="s">
        <v>316</v>
      </c>
      <c r="AD678" s="9">
        <v>1</v>
      </c>
      <c r="AE678">
        <f t="shared" si="193"/>
        <v>0</v>
      </c>
      <c r="AF678">
        <f t="shared" si="194"/>
        <v>0</v>
      </c>
      <c r="AG678">
        <f t="shared" si="200"/>
        <v>1</v>
      </c>
      <c r="AH678">
        <f t="shared" si="195"/>
        <v>0</v>
      </c>
      <c r="AI678">
        <f t="shared" si="196"/>
        <v>82.732799856849624</v>
      </c>
      <c r="AJ678">
        <f t="shared" si="197"/>
        <v>69.421061846146245</v>
      </c>
      <c r="AK678">
        <f t="shared" si="198"/>
        <v>0</v>
      </c>
      <c r="AL678" s="3">
        <v>108</v>
      </c>
      <c r="AM678" s="14">
        <f t="shared" si="199"/>
        <v>32.918399999999998</v>
      </c>
      <c r="AN678" s="3">
        <v>0.87266462599716477</v>
      </c>
    </row>
    <row r="679" spans="1:40" ht="13.5" thickBot="1" x14ac:dyDescent="0.25">
      <c r="A679" s="5">
        <v>42574</v>
      </c>
      <c r="B679" s="3">
        <v>45</v>
      </c>
      <c r="C679" s="7" t="s">
        <v>359</v>
      </c>
      <c r="D679" s="6">
        <v>0.58472222222222225</v>
      </c>
      <c r="E679" s="13">
        <v>14</v>
      </c>
      <c r="F679" s="13">
        <f t="shared" si="187"/>
        <v>462</v>
      </c>
      <c r="G679" s="3">
        <v>27</v>
      </c>
      <c r="H679" s="3" t="s">
        <v>366</v>
      </c>
      <c r="I679" s="3">
        <v>28.6</v>
      </c>
      <c r="J679" t="str">
        <f t="shared" si="188"/>
        <v>.</v>
      </c>
      <c r="K679" t="str">
        <f t="shared" si="189"/>
        <v>.</v>
      </c>
      <c r="L679" t="str">
        <f t="shared" si="205"/>
        <v>.</v>
      </c>
      <c r="M679" s="3">
        <v>50</v>
      </c>
      <c r="N679" t="str">
        <f>IF(B679=B678, N678, IF(M679=".",".",IF(M679&lt;22.5,"N",IF(M679&lt;67.5,"NE",IF(M679&lt;112.5,"E",IF(M679&lt;157.5,"SE",IF(M679&lt;202.5,"S",IF(M679&lt;247.5,"SW",IF(M679&lt;292.5,"W",IF(M679&lt;337.5,"NW","N"))))))))))</f>
        <v>NW</v>
      </c>
      <c r="O679" t="str">
        <f t="shared" si="190"/>
        <v>.</v>
      </c>
      <c r="P679" t="str">
        <f t="shared" si="203"/>
        <v>.</v>
      </c>
      <c r="Q679" s="8">
        <f t="shared" si="191"/>
        <v>0</v>
      </c>
      <c r="R679" s="8">
        <f t="shared" si="192"/>
        <v>12.091092639554819</v>
      </c>
      <c r="S679" s="8">
        <v>1</v>
      </c>
      <c r="T679" s="8" t="s">
        <v>4</v>
      </c>
      <c r="U679" s="8" t="str">
        <f t="shared" si="202"/>
        <v>.</v>
      </c>
      <c r="V679" s="3" t="s">
        <v>6</v>
      </c>
      <c r="W679" s="3">
        <v>0</v>
      </c>
      <c r="X679" s="3" t="s">
        <v>43</v>
      </c>
      <c r="Y679" s="14">
        <v>0</v>
      </c>
      <c r="Z679" s="14">
        <v>0</v>
      </c>
      <c r="AA679" s="14">
        <v>1</v>
      </c>
      <c r="AB679" s="14" t="str">
        <f t="shared" si="204"/>
        <v>.</v>
      </c>
      <c r="AC679" s="3" t="s">
        <v>316</v>
      </c>
      <c r="AD679" s="9">
        <v>1</v>
      </c>
      <c r="AE679">
        <f t="shared" si="193"/>
        <v>0</v>
      </c>
      <c r="AF679">
        <f t="shared" si="194"/>
        <v>0</v>
      </c>
      <c r="AG679">
        <f t="shared" si="200"/>
        <v>1</v>
      </c>
      <c r="AH679">
        <f t="shared" si="195"/>
        <v>0</v>
      </c>
      <c r="AI679">
        <f t="shared" si="196"/>
        <v>82.732799856849624</v>
      </c>
      <c r="AJ679">
        <f t="shared" si="197"/>
        <v>69.421061846146245</v>
      </c>
      <c r="AK679">
        <f t="shared" si="198"/>
        <v>0</v>
      </c>
      <c r="AL679" s="3">
        <v>108</v>
      </c>
      <c r="AM679" s="14">
        <f t="shared" si="199"/>
        <v>32.918399999999998</v>
      </c>
      <c r="AN679" s="3">
        <v>0.87266462599716477</v>
      </c>
    </row>
    <row r="680" spans="1:40" ht="13.5" thickBot="1" x14ac:dyDescent="0.25">
      <c r="A680" s="5">
        <v>42574</v>
      </c>
      <c r="B680" s="3">
        <v>45</v>
      </c>
      <c r="C680" s="7" t="s">
        <v>359</v>
      </c>
      <c r="D680" s="6">
        <v>0.62777777777777777</v>
      </c>
      <c r="E680" s="13">
        <v>15</v>
      </c>
      <c r="F680" s="13">
        <f t="shared" si="187"/>
        <v>524</v>
      </c>
      <c r="G680" s="3">
        <v>24.8</v>
      </c>
      <c r="H680" s="3" t="s">
        <v>366</v>
      </c>
      <c r="I680" s="3">
        <v>26.7</v>
      </c>
      <c r="J680" t="str">
        <f t="shared" si="188"/>
        <v>.</v>
      </c>
      <c r="K680" t="str">
        <f t="shared" si="189"/>
        <v>.</v>
      </c>
      <c r="L680" t="str">
        <f t="shared" si="205"/>
        <v>.</v>
      </c>
      <c r="M680" s="3">
        <v>50</v>
      </c>
      <c r="N680" t="str">
        <f>IF(B680=B680, N679, IF(M680=".",".",IF(M680&lt;22.5,"N",IF(M680&lt;67.5,"NE",IF(M680&lt;112.5,"E",IF(M680&lt;157.5,"SE",IF(M680&lt;202.5,"S",IF(M680&lt;247.5,"SW",IF(M680&lt;292.5,"W",IF(M680&lt;337.5,"NW","N"))))))))))</f>
        <v>NW</v>
      </c>
      <c r="O680" t="str">
        <f t="shared" si="190"/>
        <v>.</v>
      </c>
      <c r="P680" t="str">
        <f t="shared" si="203"/>
        <v>.</v>
      </c>
      <c r="Q680" s="8">
        <f t="shared" si="191"/>
        <v>0</v>
      </c>
      <c r="R680" s="8">
        <f t="shared" si="192"/>
        <v>12.091092639554819</v>
      </c>
      <c r="S680" s="8">
        <v>1</v>
      </c>
      <c r="T680" s="8" t="s">
        <v>4</v>
      </c>
      <c r="U680" s="8" t="str">
        <f t="shared" si="202"/>
        <v>.</v>
      </c>
      <c r="V680" s="3" t="s">
        <v>6</v>
      </c>
      <c r="W680" s="3">
        <v>3.9</v>
      </c>
      <c r="X680" s="3" t="s">
        <v>43</v>
      </c>
      <c r="Y680" s="14">
        <v>0</v>
      </c>
      <c r="Z680" s="14">
        <v>0</v>
      </c>
      <c r="AA680" s="14">
        <v>1</v>
      </c>
      <c r="AB680" s="14" t="str">
        <f t="shared" si="204"/>
        <v>.</v>
      </c>
      <c r="AC680" s="3" t="s">
        <v>316</v>
      </c>
      <c r="AD680" s="9">
        <v>1</v>
      </c>
      <c r="AE680">
        <f t="shared" si="193"/>
        <v>0</v>
      </c>
      <c r="AF680">
        <f t="shared" si="194"/>
        <v>0</v>
      </c>
      <c r="AG680">
        <f t="shared" si="200"/>
        <v>1</v>
      </c>
      <c r="AH680">
        <f t="shared" si="195"/>
        <v>0</v>
      </c>
      <c r="AI680">
        <f t="shared" si="196"/>
        <v>82.732799856849624</v>
      </c>
      <c r="AJ680">
        <f t="shared" si="197"/>
        <v>69.421061846146245</v>
      </c>
      <c r="AK680">
        <f t="shared" si="198"/>
        <v>0</v>
      </c>
      <c r="AL680" s="3">
        <v>108</v>
      </c>
      <c r="AM680" s="14">
        <f t="shared" si="199"/>
        <v>32.918399999999998</v>
      </c>
      <c r="AN680" s="3">
        <v>0.87266462599716477</v>
      </c>
    </row>
    <row r="681" spans="1:40" ht="13.5" thickBot="1" x14ac:dyDescent="0.25">
      <c r="A681" s="5">
        <v>42574</v>
      </c>
      <c r="B681" s="3">
        <v>45</v>
      </c>
      <c r="C681" s="7" t="s">
        <v>359</v>
      </c>
      <c r="D681" s="6">
        <v>0.66736111111111107</v>
      </c>
      <c r="E681" s="13">
        <v>16</v>
      </c>
      <c r="F681" s="13">
        <f t="shared" si="187"/>
        <v>581</v>
      </c>
      <c r="G681" s="3">
        <v>24.2</v>
      </c>
      <c r="H681" s="3" t="s">
        <v>366</v>
      </c>
      <c r="I681" s="3">
        <v>26</v>
      </c>
      <c r="J681" t="str">
        <f t="shared" si="188"/>
        <v>.</v>
      </c>
      <c r="K681" t="str">
        <f t="shared" si="189"/>
        <v>.</v>
      </c>
      <c r="L681" t="str">
        <f t="shared" si="205"/>
        <v>.</v>
      </c>
      <c r="M681" s="3">
        <v>50</v>
      </c>
      <c r="N681" t="str">
        <f>IF(B681=B680, N680, IF(M681=".",".",IF(M681&lt;22.5,"N",IF(M681&lt;67.5,"NE",IF(M681&lt;112.5,"E",IF(M681&lt;157.5,"SE",IF(M681&lt;202.5,"S",IF(M681&lt;247.5,"SW",IF(M681&lt;292.5,"W",IF(M681&lt;337.5,"NW","N"))))))))))</f>
        <v>NW</v>
      </c>
      <c r="O681" t="str">
        <f t="shared" si="190"/>
        <v>.</v>
      </c>
      <c r="P681" t="str">
        <f t="shared" si="203"/>
        <v>.</v>
      </c>
      <c r="Q681" s="8">
        <f t="shared" si="191"/>
        <v>0</v>
      </c>
      <c r="R681" s="8">
        <f t="shared" si="192"/>
        <v>12.091092639554819</v>
      </c>
      <c r="S681" s="8">
        <v>1</v>
      </c>
      <c r="T681" s="8">
        <f>SQRT((AJ681-AJ671)^2+(AI681-AI671)^2)</f>
        <v>12.091092639554819</v>
      </c>
      <c r="U681" s="8">
        <f t="shared" si="202"/>
        <v>1</v>
      </c>
      <c r="V681" s="3" t="s">
        <v>6</v>
      </c>
      <c r="W681" s="3">
        <v>0</v>
      </c>
      <c r="X681" s="3" t="s">
        <v>43</v>
      </c>
      <c r="Y681" s="14">
        <v>0</v>
      </c>
      <c r="Z681" s="14">
        <v>0</v>
      </c>
      <c r="AA681" s="14">
        <v>1</v>
      </c>
      <c r="AB681" s="14" t="str">
        <f t="shared" si="204"/>
        <v>.</v>
      </c>
      <c r="AC681" s="3" t="s">
        <v>316</v>
      </c>
      <c r="AD681" s="9">
        <v>1</v>
      </c>
      <c r="AE681">
        <f t="shared" si="193"/>
        <v>0</v>
      </c>
      <c r="AF681">
        <f t="shared" si="194"/>
        <v>0</v>
      </c>
      <c r="AG681">
        <f t="shared" si="200"/>
        <v>1</v>
      </c>
      <c r="AH681">
        <f t="shared" si="195"/>
        <v>0</v>
      </c>
      <c r="AI681">
        <f t="shared" si="196"/>
        <v>82.732799856849624</v>
      </c>
      <c r="AJ681">
        <f t="shared" si="197"/>
        <v>69.421061846146245</v>
      </c>
      <c r="AK681">
        <f t="shared" si="198"/>
        <v>0</v>
      </c>
      <c r="AL681" s="3">
        <v>108</v>
      </c>
      <c r="AM681" s="14">
        <f t="shared" si="199"/>
        <v>32.918399999999998</v>
      </c>
      <c r="AN681" s="3">
        <v>0.87266462599716477</v>
      </c>
    </row>
    <row r="682" spans="1:40" ht="13.5" thickBot="1" x14ac:dyDescent="0.25">
      <c r="A682" s="5">
        <v>42574</v>
      </c>
      <c r="B682" s="3">
        <v>67</v>
      </c>
      <c r="C682" s="7" t="s">
        <v>358</v>
      </c>
      <c r="D682" s="6">
        <v>0.26111111111111113</v>
      </c>
      <c r="E682" s="13">
        <v>6</v>
      </c>
      <c r="F682" s="13">
        <f t="shared" si="187"/>
        <v>0</v>
      </c>
      <c r="G682" s="3">
        <v>17</v>
      </c>
      <c r="H682" s="3" t="s">
        <v>365</v>
      </c>
      <c r="I682" s="3">
        <v>21.4</v>
      </c>
      <c r="J682" t="str">
        <f t="shared" si="188"/>
        <v>.</v>
      </c>
      <c r="K682" t="str">
        <f t="shared" si="189"/>
        <v>.</v>
      </c>
      <c r="L682" t="str">
        <f t="shared" si="205"/>
        <v>.</v>
      </c>
      <c r="M682" s="3">
        <v>162</v>
      </c>
      <c r="N682" t="str">
        <f>IF(B682=B682, N681, IF(M682=".",".",IF(M682&lt;22.5,"N",IF(M682&lt;67.5,"NE",IF(M682&lt;112.5,"E",IF(M682&lt;157.5,"SE",IF(M682&lt;202.5,"S",IF(M682&lt;247.5,"SW",IF(M682&lt;292.5,"W",IF(M682&lt;337.5,"NW","N"))))))))))</f>
        <v>NW</v>
      </c>
      <c r="O682" t="str">
        <f t="shared" si="190"/>
        <v>.</v>
      </c>
      <c r="P682" t="str">
        <f t="shared" si="203"/>
        <v>.</v>
      </c>
      <c r="Q682" s="8">
        <f t="shared" si="191"/>
        <v>0</v>
      </c>
      <c r="R682" s="8">
        <f t="shared" si="192"/>
        <v>0</v>
      </c>
      <c r="S682" s="8">
        <v>1</v>
      </c>
      <c r="T682" s="8" t="s">
        <v>4</v>
      </c>
      <c r="U682" s="8" t="str">
        <f t="shared" si="202"/>
        <v>.</v>
      </c>
      <c r="V682" s="3" t="s">
        <v>6</v>
      </c>
      <c r="W682" s="3">
        <v>0.2</v>
      </c>
      <c r="X682" s="3" t="s">
        <v>4</v>
      </c>
      <c r="Y682" s="14">
        <v>2</v>
      </c>
      <c r="Z682" s="14">
        <v>1</v>
      </c>
      <c r="AA682" s="14">
        <v>0</v>
      </c>
      <c r="AB682" s="14">
        <f t="shared" si="204"/>
        <v>0</v>
      </c>
      <c r="AC682" s="3" t="s">
        <v>317</v>
      </c>
      <c r="AD682" s="9">
        <v>0</v>
      </c>
      <c r="AE682" t="str">
        <f t="shared" si="193"/>
        <v>.</v>
      </c>
      <c r="AF682" t="str">
        <f t="shared" si="194"/>
        <v>.</v>
      </c>
      <c r="AG682" t="str">
        <f t="shared" si="200"/>
        <v>.</v>
      </c>
      <c r="AH682" t="str">
        <f t="shared" si="195"/>
        <v>.</v>
      </c>
      <c r="AI682">
        <f t="shared" si="196"/>
        <v>31.519733426244645</v>
      </c>
      <c r="AJ682">
        <f t="shared" si="197"/>
        <v>-97.007764662105657</v>
      </c>
      <c r="AK682" t="str">
        <f t="shared" si="198"/>
        <v>.</v>
      </c>
      <c r="AL682" s="3">
        <v>102</v>
      </c>
      <c r="AM682" s="14">
        <f t="shared" si="199"/>
        <v>31.089600000000001</v>
      </c>
      <c r="AN682" s="3">
        <v>2.8274333882308138</v>
      </c>
    </row>
    <row r="683" spans="1:40" ht="13.5" thickBot="1" x14ac:dyDescent="0.25">
      <c r="A683" s="5">
        <v>42574</v>
      </c>
      <c r="B683" s="3">
        <v>67</v>
      </c>
      <c r="C683" s="7" t="s">
        <v>358</v>
      </c>
      <c r="D683" s="6">
        <v>0.29375000000000001</v>
      </c>
      <c r="E683" s="13">
        <v>7</v>
      </c>
      <c r="F683" s="13">
        <f t="shared" si="187"/>
        <v>46.999999999999993</v>
      </c>
      <c r="G683" s="3">
        <v>19.100000000000001</v>
      </c>
      <c r="H683" s="3" t="s">
        <v>366</v>
      </c>
      <c r="I683" s="3">
        <v>23.6</v>
      </c>
      <c r="J683">
        <f t="shared" si="188"/>
        <v>1.7388753328432265</v>
      </c>
      <c r="K683">
        <f t="shared" si="189"/>
        <v>260.36978232867688</v>
      </c>
      <c r="L683">
        <f>(K683-MOD(M682+180,360))</f>
        <v>-81.630217671323123</v>
      </c>
      <c r="M683" s="3">
        <v>168</v>
      </c>
      <c r="N683" t="str">
        <f>IF(B683=B682, N682, IF(M683=".",".",IF(M683&lt;22.5,"N",IF(M683&lt;67.5,"NE",IF(M683&lt;112.5,"E",IF(M683&lt;157.5,"SE",IF(M683&lt;202.5,"S",IF(M683&lt;247.5,"SW",IF(M683&lt;292.5,"W",IF(M683&lt;337.5,"NW","N"))))))))))</f>
        <v>NW</v>
      </c>
      <c r="O683" t="str">
        <f t="shared" si="190"/>
        <v>W</v>
      </c>
      <c r="P683">
        <f t="shared" si="203"/>
        <v>7</v>
      </c>
      <c r="Q683" s="8">
        <f t="shared" si="191"/>
        <v>10.671029370782204</v>
      </c>
      <c r="R683" s="8">
        <f t="shared" si="192"/>
        <v>10.671029370782204</v>
      </c>
      <c r="S683" s="8">
        <v>1</v>
      </c>
      <c r="T683" s="8" t="s">
        <v>4</v>
      </c>
      <c r="U683" s="8" t="str">
        <f t="shared" si="202"/>
        <v>.</v>
      </c>
      <c r="V683" s="3" t="s">
        <v>31</v>
      </c>
      <c r="W683" s="3">
        <v>1.9</v>
      </c>
      <c r="X683" s="3" t="s">
        <v>73</v>
      </c>
      <c r="Y683" s="14">
        <v>2</v>
      </c>
      <c r="Z683" s="14">
        <v>1</v>
      </c>
      <c r="AA683" s="14">
        <v>0</v>
      </c>
      <c r="AB683" s="14">
        <f t="shared" si="204"/>
        <v>0</v>
      </c>
      <c r="AC683" s="3" t="s">
        <v>317</v>
      </c>
      <c r="AD683" s="9">
        <v>0</v>
      </c>
      <c r="AE683">
        <f t="shared" si="193"/>
        <v>-1.7851430120087173</v>
      </c>
      <c r="AF683">
        <f t="shared" si="194"/>
        <v>-1.7851430120087173</v>
      </c>
      <c r="AG683">
        <f t="shared" si="200"/>
        <v>1</v>
      </c>
      <c r="AH683">
        <f t="shared" si="195"/>
        <v>10.671029370782204</v>
      </c>
      <c r="AI683">
        <f t="shared" si="196"/>
        <v>20.99908077259369</v>
      </c>
      <c r="AJ683">
        <f t="shared" si="197"/>
        <v>-98.792907674114375</v>
      </c>
      <c r="AK683">
        <f t="shared" si="198"/>
        <v>-10.520652653650956</v>
      </c>
      <c r="AL683" s="3">
        <v>101</v>
      </c>
      <c r="AM683" s="14">
        <f t="shared" si="199"/>
        <v>30.784800000000001</v>
      </c>
      <c r="AN683" s="3">
        <v>2.9321531433504737</v>
      </c>
    </row>
    <row r="684" spans="1:40" ht="13.5" thickBot="1" x14ac:dyDescent="0.25">
      <c r="A684" s="5">
        <v>42574</v>
      </c>
      <c r="B684" s="3">
        <v>67</v>
      </c>
      <c r="C684" s="7" t="s">
        <v>358</v>
      </c>
      <c r="D684" s="6">
        <v>0.3354166666666667</v>
      </c>
      <c r="E684" s="13">
        <v>8</v>
      </c>
      <c r="F684" s="13">
        <f t="shared" si="187"/>
        <v>107.00000000000003</v>
      </c>
      <c r="G684" s="3">
        <v>39.200000000000003</v>
      </c>
      <c r="H684" s="3" t="s">
        <v>365</v>
      </c>
      <c r="I684" s="3">
        <v>27.9</v>
      </c>
      <c r="J684">
        <f t="shared" si="188"/>
        <v>1.7807531087144495</v>
      </c>
      <c r="K684">
        <f t="shared" si="189"/>
        <v>257.97036251586098</v>
      </c>
      <c r="L684">
        <f t="shared" si="205"/>
        <v>-2.3994198128158928</v>
      </c>
      <c r="M684" s="3">
        <v>176</v>
      </c>
      <c r="N684" t="str">
        <f>IF(B684=B684, N683, IF(M684=".",".",IF(M684&lt;22.5,"N",IF(M684&lt;67.5,"NE",IF(M684&lt;112.5,"E",IF(M684&lt;157.5,"SE",IF(M684&lt;202.5,"S",IF(M684&lt;247.5,"SW",IF(M684&lt;292.5,"W",IF(M684&lt;337.5,"NW","N"))))))))))</f>
        <v>NW</v>
      </c>
      <c r="O684" t="str">
        <f t="shared" si="190"/>
        <v>W</v>
      </c>
      <c r="P684">
        <f t="shared" si="203"/>
        <v>7</v>
      </c>
      <c r="Q684" s="8">
        <f t="shared" si="191"/>
        <v>14.195658197092675</v>
      </c>
      <c r="R684" s="8">
        <f t="shared" si="192"/>
        <v>24.866687567874877</v>
      </c>
      <c r="S684" s="8">
        <v>1</v>
      </c>
      <c r="T684" s="8" t="s">
        <v>4</v>
      </c>
      <c r="U684" s="8" t="str">
        <f t="shared" si="202"/>
        <v>.</v>
      </c>
      <c r="V684" s="3" t="s">
        <v>31</v>
      </c>
      <c r="W684" s="3">
        <v>0</v>
      </c>
      <c r="X684" s="3" t="s">
        <v>81</v>
      </c>
      <c r="Y684" s="14">
        <v>2</v>
      </c>
      <c r="Z684" s="14">
        <v>1</v>
      </c>
      <c r="AA684" s="14">
        <v>0</v>
      </c>
      <c r="AB684" s="14">
        <f t="shared" si="204"/>
        <v>0</v>
      </c>
      <c r="AC684" s="3" t="s">
        <v>317</v>
      </c>
      <c r="AD684" s="9">
        <v>0</v>
      </c>
      <c r="AE684">
        <f t="shared" si="193"/>
        <v>-2.9586254523876931</v>
      </c>
      <c r="AF684">
        <f t="shared" si="194"/>
        <v>-2.9586254523876931</v>
      </c>
      <c r="AG684">
        <f t="shared" si="200"/>
        <v>1</v>
      </c>
      <c r="AH684">
        <f t="shared" si="195"/>
        <v>14.195658197092675</v>
      </c>
      <c r="AI684">
        <f t="shared" si="196"/>
        <v>7.1151603219008033</v>
      </c>
      <c r="AJ684">
        <f t="shared" si="197"/>
        <v>-101.75153312650207</v>
      </c>
      <c r="AK684">
        <f t="shared" si="198"/>
        <v>-13.883920450692887</v>
      </c>
      <c r="AL684" s="3">
        <v>102</v>
      </c>
      <c r="AM684" s="14">
        <f t="shared" si="199"/>
        <v>31.089600000000001</v>
      </c>
      <c r="AN684" s="3">
        <v>3.0717794835100198</v>
      </c>
    </row>
    <row r="685" spans="1:40" ht="13.5" thickBot="1" x14ac:dyDescent="0.25">
      <c r="A685" s="5">
        <v>42574</v>
      </c>
      <c r="B685" s="3">
        <v>67</v>
      </c>
      <c r="C685" s="7" t="s">
        <v>358</v>
      </c>
      <c r="D685" s="6">
        <v>0.37777777777777777</v>
      </c>
      <c r="E685" s="13">
        <v>9</v>
      </c>
      <c r="F685" s="13">
        <f t="shared" si="187"/>
        <v>167.99999999999997</v>
      </c>
      <c r="G685" s="3">
        <v>42.2</v>
      </c>
      <c r="H685" s="3" t="s">
        <v>365</v>
      </c>
      <c r="I685" s="3">
        <v>36.299999999999997</v>
      </c>
      <c r="J685" t="str">
        <f t="shared" si="188"/>
        <v>.</v>
      </c>
      <c r="K685" t="str">
        <f t="shared" si="189"/>
        <v>.</v>
      </c>
      <c r="L685" t="str">
        <f t="shared" si="205"/>
        <v>.</v>
      </c>
      <c r="M685" s="3">
        <v>176</v>
      </c>
      <c r="N685" t="str">
        <f>IF(B685=B684, N684, IF(M685=".",".",IF(M685&lt;22.5,"N",IF(M685&lt;67.5,"NE",IF(M685&lt;112.5,"E",IF(M685&lt;157.5,"SE",IF(M685&lt;202.5,"S",IF(M685&lt;247.5,"SW",IF(M685&lt;292.5,"W",IF(M685&lt;337.5,"NW","N"))))))))))</f>
        <v>NW</v>
      </c>
      <c r="O685" t="str">
        <f t="shared" si="190"/>
        <v>.</v>
      </c>
      <c r="P685" t="str">
        <f t="shared" si="203"/>
        <v>.</v>
      </c>
      <c r="Q685" s="8">
        <f t="shared" si="191"/>
        <v>0</v>
      </c>
      <c r="R685" s="8">
        <f t="shared" si="192"/>
        <v>24.866687567874877</v>
      </c>
      <c r="S685" s="8">
        <v>1</v>
      </c>
      <c r="T685" s="8" t="s">
        <v>4</v>
      </c>
      <c r="U685" s="8" t="str">
        <f t="shared" si="202"/>
        <v>.</v>
      </c>
      <c r="V685" s="3" t="s">
        <v>6</v>
      </c>
      <c r="W685" s="3">
        <v>0</v>
      </c>
      <c r="X685" s="3" t="s">
        <v>40</v>
      </c>
      <c r="Y685" s="14">
        <v>2</v>
      </c>
      <c r="Z685" s="14">
        <v>1</v>
      </c>
      <c r="AA685" s="14">
        <v>0</v>
      </c>
      <c r="AB685" s="14">
        <f t="shared" si="204"/>
        <v>0</v>
      </c>
      <c r="AC685" s="3" t="s">
        <v>317</v>
      </c>
      <c r="AD685" s="9">
        <v>0</v>
      </c>
      <c r="AE685">
        <f t="shared" si="193"/>
        <v>0</v>
      </c>
      <c r="AF685">
        <f t="shared" si="194"/>
        <v>0</v>
      </c>
      <c r="AG685">
        <f t="shared" si="200"/>
        <v>1</v>
      </c>
      <c r="AH685">
        <f t="shared" si="195"/>
        <v>0</v>
      </c>
      <c r="AI685">
        <f t="shared" si="196"/>
        <v>7.1151603219008033</v>
      </c>
      <c r="AJ685">
        <f t="shared" si="197"/>
        <v>-101.75153312650207</v>
      </c>
      <c r="AK685">
        <f t="shared" si="198"/>
        <v>0</v>
      </c>
      <c r="AL685" s="3">
        <v>102</v>
      </c>
      <c r="AM685" s="14">
        <f t="shared" si="199"/>
        <v>31.089600000000001</v>
      </c>
      <c r="AN685" s="3">
        <v>3.0717794835100198</v>
      </c>
    </row>
    <row r="686" spans="1:40" ht="13.5" thickBot="1" x14ac:dyDescent="0.25">
      <c r="A686" s="5">
        <v>42574</v>
      </c>
      <c r="B686" s="3">
        <v>67</v>
      </c>
      <c r="C686" s="7" t="s">
        <v>358</v>
      </c>
      <c r="D686" s="6">
        <v>0.41736111111111113</v>
      </c>
      <c r="E686" s="13">
        <v>10</v>
      </c>
      <c r="F686" s="13">
        <f t="shared" si="187"/>
        <v>225</v>
      </c>
      <c r="G686" s="3">
        <v>50.2</v>
      </c>
      <c r="H686" s="3" t="s">
        <v>365</v>
      </c>
      <c r="I686" s="3">
        <v>35.700000000000003</v>
      </c>
      <c r="J686" t="str">
        <f t="shared" si="188"/>
        <v>.</v>
      </c>
      <c r="K686" t="str">
        <f t="shared" si="189"/>
        <v>.</v>
      </c>
      <c r="L686" t="str">
        <f t="shared" si="205"/>
        <v>.</v>
      </c>
      <c r="M686" s="3">
        <v>176</v>
      </c>
      <c r="N686" t="str">
        <f>IF(B686=B686, N685, IF(M686=".",".",IF(M686&lt;22.5,"N",IF(M686&lt;67.5,"NE",IF(M686&lt;112.5,"E",IF(M686&lt;157.5,"SE",IF(M686&lt;202.5,"S",IF(M686&lt;247.5,"SW",IF(M686&lt;292.5,"W",IF(M686&lt;337.5,"NW","N"))))))))))</f>
        <v>NW</v>
      </c>
      <c r="O686" t="str">
        <f t="shared" si="190"/>
        <v>.</v>
      </c>
      <c r="P686" t="str">
        <f t="shared" si="203"/>
        <v>.</v>
      </c>
      <c r="Q686" s="8">
        <f t="shared" si="191"/>
        <v>0</v>
      </c>
      <c r="R686" s="8">
        <f t="shared" si="192"/>
        <v>24.866687567874877</v>
      </c>
      <c r="S686" s="8">
        <v>1</v>
      </c>
      <c r="T686" s="8" t="s">
        <v>4</v>
      </c>
      <c r="U686" s="8" t="str">
        <f t="shared" si="202"/>
        <v>.</v>
      </c>
      <c r="V686" s="3" t="s">
        <v>6</v>
      </c>
      <c r="W686" s="3">
        <v>0.6</v>
      </c>
      <c r="X686" s="3" t="s">
        <v>10</v>
      </c>
      <c r="Y686" s="14">
        <v>0</v>
      </c>
      <c r="Z686" s="14">
        <v>0</v>
      </c>
      <c r="AA686" s="14">
        <v>1</v>
      </c>
      <c r="AB686" s="14">
        <f t="shared" si="204"/>
        <v>1</v>
      </c>
      <c r="AC686" s="3" t="s">
        <v>317</v>
      </c>
      <c r="AD686" s="9">
        <v>0</v>
      </c>
      <c r="AE686">
        <f t="shared" si="193"/>
        <v>0</v>
      </c>
      <c r="AF686">
        <f t="shared" si="194"/>
        <v>0</v>
      </c>
      <c r="AG686">
        <f t="shared" si="200"/>
        <v>1</v>
      </c>
      <c r="AH686">
        <f t="shared" si="195"/>
        <v>0</v>
      </c>
      <c r="AI686">
        <f t="shared" si="196"/>
        <v>7.1151603219008033</v>
      </c>
      <c r="AJ686">
        <f t="shared" si="197"/>
        <v>-101.75153312650207</v>
      </c>
      <c r="AK686">
        <f t="shared" si="198"/>
        <v>0</v>
      </c>
      <c r="AL686" s="3">
        <v>102</v>
      </c>
      <c r="AM686" s="14">
        <f t="shared" si="199"/>
        <v>31.089600000000001</v>
      </c>
      <c r="AN686" s="3">
        <v>3.0717794835100198</v>
      </c>
    </row>
    <row r="687" spans="1:40" ht="13.5" thickBot="1" x14ac:dyDescent="0.25">
      <c r="A687" s="5">
        <v>42574</v>
      </c>
      <c r="B687" s="3">
        <v>67</v>
      </c>
      <c r="C687" s="7" t="s">
        <v>358</v>
      </c>
      <c r="D687" s="6">
        <v>0.4604166666666667</v>
      </c>
      <c r="E687" s="13">
        <v>11</v>
      </c>
      <c r="F687" s="13">
        <f t="shared" si="187"/>
        <v>287</v>
      </c>
      <c r="G687" s="3">
        <v>52.6</v>
      </c>
      <c r="H687" s="3" t="s">
        <v>365</v>
      </c>
      <c r="I687" s="3">
        <v>37.5</v>
      </c>
      <c r="J687" t="str">
        <f t="shared" si="188"/>
        <v>.</v>
      </c>
      <c r="K687" t="str">
        <f t="shared" si="189"/>
        <v>.</v>
      </c>
      <c r="L687" t="str">
        <f t="shared" si="205"/>
        <v>.</v>
      </c>
      <c r="M687" s="3">
        <v>176</v>
      </c>
      <c r="N687" t="str">
        <f>IF(B687=B686, N686, IF(M687=".",".",IF(M687&lt;22.5,"N",IF(M687&lt;67.5,"NE",IF(M687&lt;112.5,"E",IF(M687&lt;157.5,"SE",IF(M687&lt;202.5,"S",IF(M687&lt;247.5,"SW",IF(M687&lt;292.5,"W",IF(M687&lt;337.5,"NW","N"))))))))))</f>
        <v>NW</v>
      </c>
      <c r="O687" t="str">
        <f t="shared" si="190"/>
        <v>.</v>
      </c>
      <c r="P687" t="str">
        <f t="shared" si="203"/>
        <v>.</v>
      </c>
      <c r="Q687" s="8">
        <f t="shared" si="191"/>
        <v>0</v>
      </c>
      <c r="R687" s="8">
        <f t="shared" si="192"/>
        <v>24.866687567874877</v>
      </c>
      <c r="S687" s="8">
        <v>1</v>
      </c>
      <c r="T687" s="8" t="s">
        <v>4</v>
      </c>
      <c r="U687" s="8" t="str">
        <f t="shared" si="202"/>
        <v>.</v>
      </c>
      <c r="V687" s="3" t="s">
        <v>6</v>
      </c>
      <c r="W687" s="3">
        <v>0</v>
      </c>
      <c r="X687" s="3" t="s">
        <v>4</v>
      </c>
      <c r="Y687" s="14">
        <v>0</v>
      </c>
      <c r="Z687" s="14">
        <v>0</v>
      </c>
      <c r="AA687" s="14">
        <v>1</v>
      </c>
      <c r="AB687" s="14" t="str">
        <f t="shared" si="204"/>
        <v>.</v>
      </c>
      <c r="AC687" s="3" t="s">
        <v>317</v>
      </c>
      <c r="AD687" s="9">
        <v>0</v>
      </c>
      <c r="AE687">
        <f t="shared" si="193"/>
        <v>0</v>
      </c>
      <c r="AF687">
        <f t="shared" si="194"/>
        <v>0</v>
      </c>
      <c r="AG687">
        <f t="shared" si="200"/>
        <v>1</v>
      </c>
      <c r="AH687">
        <f t="shared" si="195"/>
        <v>0</v>
      </c>
      <c r="AI687">
        <f t="shared" si="196"/>
        <v>7.1151603219008033</v>
      </c>
      <c r="AJ687">
        <f t="shared" si="197"/>
        <v>-101.75153312650207</v>
      </c>
      <c r="AK687">
        <f t="shared" si="198"/>
        <v>0</v>
      </c>
      <c r="AL687" s="3">
        <v>102</v>
      </c>
      <c r="AM687" s="14">
        <f t="shared" si="199"/>
        <v>31.089600000000001</v>
      </c>
      <c r="AN687" s="3">
        <v>3.0717794835100198</v>
      </c>
    </row>
    <row r="688" spans="1:40" ht="13.5" thickBot="1" x14ac:dyDescent="0.25">
      <c r="A688" s="5">
        <v>42574</v>
      </c>
      <c r="B688" s="3">
        <v>67</v>
      </c>
      <c r="C688" s="7" t="s">
        <v>358</v>
      </c>
      <c r="D688" s="6">
        <v>0.5</v>
      </c>
      <c r="E688" s="13">
        <v>12</v>
      </c>
      <c r="F688" s="13">
        <f t="shared" si="187"/>
        <v>343.99999999999994</v>
      </c>
      <c r="G688" s="3">
        <v>42.3</v>
      </c>
      <c r="H688" s="3" t="s">
        <v>366</v>
      </c>
      <c r="I688" s="3">
        <v>32</v>
      </c>
      <c r="J688" t="str">
        <f t="shared" si="188"/>
        <v>.</v>
      </c>
      <c r="K688" t="str">
        <f t="shared" si="189"/>
        <v>.</v>
      </c>
      <c r="L688" t="str">
        <f t="shared" si="205"/>
        <v>.</v>
      </c>
      <c r="M688" s="3">
        <v>176</v>
      </c>
      <c r="N688" t="str">
        <f>IF(B688=B688, N687, IF(M688=".",".",IF(M688&lt;22.5,"N",IF(M688&lt;67.5,"NE",IF(M688&lt;112.5,"E",IF(M688&lt;157.5,"SE",IF(M688&lt;202.5,"S",IF(M688&lt;247.5,"SW",IF(M688&lt;292.5,"W",IF(M688&lt;337.5,"NW","N"))))))))))</f>
        <v>NW</v>
      </c>
      <c r="O688" t="str">
        <f t="shared" si="190"/>
        <v>.</v>
      </c>
      <c r="P688" t="str">
        <f t="shared" si="203"/>
        <v>.</v>
      </c>
      <c r="Q688" s="8">
        <f t="shared" si="191"/>
        <v>0</v>
      </c>
      <c r="R688" s="8">
        <f t="shared" si="192"/>
        <v>24.866687567874877</v>
      </c>
      <c r="S688" s="8">
        <v>1</v>
      </c>
      <c r="T688" s="8" t="s">
        <v>4</v>
      </c>
      <c r="U688" s="8" t="str">
        <f t="shared" si="202"/>
        <v>.</v>
      </c>
      <c r="V688" s="3" t="s">
        <v>6</v>
      </c>
      <c r="W688" s="3">
        <v>2.6</v>
      </c>
      <c r="X688" s="3" t="s">
        <v>4</v>
      </c>
      <c r="Y688" s="14">
        <v>0</v>
      </c>
      <c r="Z688" s="14">
        <v>0</v>
      </c>
      <c r="AA688" s="14">
        <v>1</v>
      </c>
      <c r="AB688" s="14" t="str">
        <f t="shared" si="204"/>
        <v>.</v>
      </c>
      <c r="AC688" s="3" t="s">
        <v>317</v>
      </c>
      <c r="AD688" s="9">
        <v>0</v>
      </c>
      <c r="AE688">
        <f t="shared" si="193"/>
        <v>0</v>
      </c>
      <c r="AF688">
        <f t="shared" si="194"/>
        <v>0</v>
      </c>
      <c r="AG688">
        <f t="shared" si="200"/>
        <v>1</v>
      </c>
      <c r="AH688">
        <f t="shared" si="195"/>
        <v>0</v>
      </c>
      <c r="AI688">
        <f t="shared" si="196"/>
        <v>7.1151603219008033</v>
      </c>
      <c r="AJ688">
        <f t="shared" si="197"/>
        <v>-101.75153312650207</v>
      </c>
      <c r="AK688">
        <f t="shared" si="198"/>
        <v>0</v>
      </c>
      <c r="AL688" s="3">
        <v>102</v>
      </c>
      <c r="AM688" s="14">
        <f t="shared" si="199"/>
        <v>31.089600000000001</v>
      </c>
      <c r="AN688" s="3">
        <v>3.0717794835100198</v>
      </c>
    </row>
    <row r="689" spans="1:40" ht="13.5" thickBot="1" x14ac:dyDescent="0.25">
      <c r="A689" s="5">
        <v>42574</v>
      </c>
      <c r="B689" s="3">
        <v>67</v>
      </c>
      <c r="C689" s="7" t="s">
        <v>358</v>
      </c>
      <c r="D689" s="6">
        <v>0.54097222222222219</v>
      </c>
      <c r="E689" s="13">
        <v>13</v>
      </c>
      <c r="F689" s="13">
        <f t="shared" si="187"/>
        <v>402.99999999999989</v>
      </c>
      <c r="G689" s="3">
        <v>32.4</v>
      </c>
      <c r="H689" s="3" t="s">
        <v>366</v>
      </c>
      <c r="I689" s="3">
        <v>31.3</v>
      </c>
      <c r="J689" t="str">
        <f t="shared" si="188"/>
        <v>.</v>
      </c>
      <c r="K689" t="str">
        <f t="shared" si="189"/>
        <v>.</v>
      </c>
      <c r="L689" t="str">
        <f t="shared" si="205"/>
        <v>.</v>
      </c>
      <c r="M689" s="3">
        <v>176</v>
      </c>
      <c r="N689" t="str">
        <f>IF(B689=B688, N688, IF(M689=".",".",IF(M689&lt;22.5,"N",IF(M689&lt;67.5,"NE",IF(M689&lt;112.5,"E",IF(M689&lt;157.5,"SE",IF(M689&lt;202.5,"S",IF(M689&lt;247.5,"SW",IF(M689&lt;292.5,"W",IF(M689&lt;337.5,"NW","N"))))))))))</f>
        <v>NW</v>
      </c>
      <c r="O689" t="str">
        <f t="shared" si="190"/>
        <v>.</v>
      </c>
      <c r="P689" t="str">
        <f t="shared" si="203"/>
        <v>.</v>
      </c>
      <c r="Q689" s="8">
        <f t="shared" si="191"/>
        <v>0</v>
      </c>
      <c r="R689" s="8">
        <f t="shared" si="192"/>
        <v>24.866687567874877</v>
      </c>
      <c r="S689" s="8">
        <v>1</v>
      </c>
      <c r="T689" s="8" t="s">
        <v>4</v>
      </c>
      <c r="U689" s="8" t="str">
        <f t="shared" si="202"/>
        <v>.</v>
      </c>
      <c r="V689" s="3" t="s">
        <v>6</v>
      </c>
      <c r="W689" s="3">
        <v>0</v>
      </c>
      <c r="X689" s="3" t="s">
        <v>43</v>
      </c>
      <c r="Y689" s="14">
        <v>0</v>
      </c>
      <c r="Z689" s="14">
        <v>0</v>
      </c>
      <c r="AA689" s="14">
        <v>1</v>
      </c>
      <c r="AB689" s="14" t="str">
        <f t="shared" si="204"/>
        <v>.</v>
      </c>
      <c r="AC689" s="3" t="s">
        <v>317</v>
      </c>
      <c r="AD689" s="9">
        <v>0</v>
      </c>
      <c r="AE689">
        <f t="shared" si="193"/>
        <v>0</v>
      </c>
      <c r="AF689">
        <f t="shared" si="194"/>
        <v>0</v>
      </c>
      <c r="AG689">
        <f t="shared" si="200"/>
        <v>1</v>
      </c>
      <c r="AH689">
        <f t="shared" si="195"/>
        <v>0</v>
      </c>
      <c r="AI689">
        <f t="shared" si="196"/>
        <v>7.1151603219008033</v>
      </c>
      <c r="AJ689">
        <f t="shared" si="197"/>
        <v>-101.75153312650207</v>
      </c>
      <c r="AK689">
        <f t="shared" si="198"/>
        <v>0</v>
      </c>
      <c r="AL689" s="3">
        <v>102</v>
      </c>
      <c r="AM689" s="14">
        <f t="shared" si="199"/>
        <v>31.089600000000001</v>
      </c>
      <c r="AN689" s="3">
        <v>3.0717794835100198</v>
      </c>
    </row>
    <row r="690" spans="1:40" ht="13.5" thickBot="1" x14ac:dyDescent="0.25">
      <c r="A690" s="5">
        <v>42574</v>
      </c>
      <c r="B690" s="3">
        <v>67</v>
      </c>
      <c r="C690" s="7" t="s">
        <v>358</v>
      </c>
      <c r="D690" s="6">
        <v>0.58263888888888882</v>
      </c>
      <c r="E690" s="13">
        <v>14</v>
      </c>
      <c r="F690" s="13">
        <f t="shared" si="187"/>
        <v>462.99999999999983</v>
      </c>
      <c r="G690" s="3">
        <v>32.4</v>
      </c>
      <c r="H690" s="3" t="s">
        <v>366</v>
      </c>
      <c r="I690" s="3">
        <v>29.4</v>
      </c>
      <c r="J690" t="str">
        <f t="shared" si="188"/>
        <v>.</v>
      </c>
      <c r="K690" t="str">
        <f t="shared" si="189"/>
        <v>.</v>
      </c>
      <c r="L690" t="str">
        <f t="shared" si="205"/>
        <v>.</v>
      </c>
      <c r="M690" s="3">
        <v>176</v>
      </c>
      <c r="N690" t="str">
        <f>IF(B690=B690, N689, IF(M690=".",".",IF(M690&lt;22.5,"N",IF(M690&lt;67.5,"NE",IF(M690&lt;112.5,"E",IF(M690&lt;157.5,"SE",IF(M690&lt;202.5,"S",IF(M690&lt;247.5,"SW",IF(M690&lt;292.5,"W",IF(M690&lt;337.5,"NW","N"))))))))))</f>
        <v>NW</v>
      </c>
      <c r="O690" t="str">
        <f t="shared" si="190"/>
        <v>.</v>
      </c>
      <c r="P690" t="str">
        <f t="shared" si="203"/>
        <v>.</v>
      </c>
      <c r="Q690" s="8">
        <f t="shared" si="191"/>
        <v>0</v>
      </c>
      <c r="R690" s="8">
        <f t="shared" si="192"/>
        <v>24.866687567874877</v>
      </c>
      <c r="S690" s="8">
        <v>1</v>
      </c>
      <c r="T690" s="8" t="s">
        <v>4</v>
      </c>
      <c r="U690" s="8" t="str">
        <f t="shared" si="202"/>
        <v>.</v>
      </c>
      <c r="V690" s="3" t="s">
        <v>6</v>
      </c>
      <c r="W690" s="3">
        <v>0</v>
      </c>
      <c r="X690" s="3" t="s">
        <v>43</v>
      </c>
      <c r="Y690" s="14">
        <v>0</v>
      </c>
      <c r="Z690" s="14">
        <v>0</v>
      </c>
      <c r="AA690" s="14">
        <v>1</v>
      </c>
      <c r="AB690" s="14" t="str">
        <f t="shared" si="204"/>
        <v>.</v>
      </c>
      <c r="AC690" s="3" t="s">
        <v>317</v>
      </c>
      <c r="AD690" s="9">
        <v>0</v>
      </c>
      <c r="AE690">
        <f t="shared" si="193"/>
        <v>0</v>
      </c>
      <c r="AF690">
        <f t="shared" si="194"/>
        <v>0</v>
      </c>
      <c r="AG690">
        <f t="shared" si="200"/>
        <v>1</v>
      </c>
      <c r="AH690">
        <f t="shared" si="195"/>
        <v>0</v>
      </c>
      <c r="AI690">
        <f t="shared" si="196"/>
        <v>7.1151603219008033</v>
      </c>
      <c r="AJ690">
        <f t="shared" si="197"/>
        <v>-101.75153312650207</v>
      </c>
      <c r="AK690">
        <f t="shared" si="198"/>
        <v>0</v>
      </c>
      <c r="AL690" s="3">
        <v>102</v>
      </c>
      <c r="AM690" s="14">
        <f t="shared" si="199"/>
        <v>31.089600000000001</v>
      </c>
      <c r="AN690" s="3">
        <v>3.0717794835100198</v>
      </c>
    </row>
    <row r="691" spans="1:40" ht="13.5" thickBot="1" x14ac:dyDescent="0.25">
      <c r="A691" s="5">
        <v>42574</v>
      </c>
      <c r="B691" s="3">
        <v>67</v>
      </c>
      <c r="C691" s="7" t="s">
        <v>358</v>
      </c>
      <c r="D691" s="6">
        <v>0.62569444444444444</v>
      </c>
      <c r="E691" s="13">
        <v>15</v>
      </c>
      <c r="F691" s="13">
        <f t="shared" si="187"/>
        <v>524.99999999999989</v>
      </c>
      <c r="G691" s="3">
        <v>27</v>
      </c>
      <c r="H691" s="3" t="s">
        <v>366</v>
      </c>
      <c r="I691" s="3">
        <v>26.7</v>
      </c>
      <c r="J691" t="str">
        <f t="shared" si="188"/>
        <v>.</v>
      </c>
      <c r="K691" t="str">
        <f t="shared" si="189"/>
        <v>.</v>
      </c>
      <c r="L691" t="str">
        <f t="shared" si="205"/>
        <v>.</v>
      </c>
      <c r="M691" s="3">
        <v>176</v>
      </c>
      <c r="N691" t="str">
        <f>IF(B691=B690, N690, IF(M691=".",".",IF(M691&lt;22.5,"N",IF(M691&lt;67.5,"NE",IF(M691&lt;112.5,"E",IF(M691&lt;157.5,"SE",IF(M691&lt;202.5,"S",IF(M691&lt;247.5,"SW",IF(M691&lt;292.5,"W",IF(M691&lt;337.5,"NW","N"))))))))))</f>
        <v>NW</v>
      </c>
      <c r="O691" t="str">
        <f t="shared" si="190"/>
        <v>.</v>
      </c>
      <c r="P691" t="str">
        <f t="shared" si="203"/>
        <v>.</v>
      </c>
      <c r="Q691" s="8">
        <f t="shared" si="191"/>
        <v>0</v>
      </c>
      <c r="R691" s="8">
        <f t="shared" si="192"/>
        <v>24.866687567874877</v>
      </c>
      <c r="S691" s="8">
        <v>1</v>
      </c>
      <c r="T691" s="8" t="s">
        <v>4</v>
      </c>
      <c r="U691" s="8" t="str">
        <f t="shared" si="202"/>
        <v>.</v>
      </c>
      <c r="V691" s="3" t="s">
        <v>6</v>
      </c>
      <c r="W691" s="3">
        <v>2.5</v>
      </c>
      <c r="X691" s="3" t="s">
        <v>43</v>
      </c>
      <c r="Y691" s="14">
        <v>0</v>
      </c>
      <c r="Z691" s="14">
        <v>0</v>
      </c>
      <c r="AA691" s="14">
        <v>1</v>
      </c>
      <c r="AB691" s="14" t="str">
        <f t="shared" si="204"/>
        <v>.</v>
      </c>
      <c r="AC691" s="3" t="s">
        <v>317</v>
      </c>
      <c r="AD691" s="9">
        <v>0</v>
      </c>
      <c r="AE691">
        <f t="shared" si="193"/>
        <v>0</v>
      </c>
      <c r="AF691">
        <f t="shared" si="194"/>
        <v>0</v>
      </c>
      <c r="AG691">
        <f t="shared" si="200"/>
        <v>1</v>
      </c>
      <c r="AH691">
        <f t="shared" si="195"/>
        <v>0</v>
      </c>
      <c r="AI691">
        <f t="shared" si="196"/>
        <v>7.1151603219008033</v>
      </c>
      <c r="AJ691">
        <f t="shared" si="197"/>
        <v>-101.75153312650207</v>
      </c>
      <c r="AK691">
        <f t="shared" si="198"/>
        <v>0</v>
      </c>
      <c r="AL691" s="3">
        <v>102</v>
      </c>
      <c r="AM691" s="14">
        <f t="shared" si="199"/>
        <v>31.089600000000001</v>
      </c>
      <c r="AN691" s="3">
        <v>3.0717794835100198</v>
      </c>
    </row>
    <row r="692" spans="1:40" ht="13.5" thickBot="1" x14ac:dyDescent="0.25">
      <c r="A692" s="5">
        <v>42574</v>
      </c>
      <c r="B692" s="3">
        <v>67</v>
      </c>
      <c r="C692" s="7" t="s">
        <v>358</v>
      </c>
      <c r="D692" s="6">
        <v>0.66597222222222219</v>
      </c>
      <c r="E692" s="13">
        <v>16</v>
      </c>
      <c r="F692" s="13">
        <f t="shared" si="187"/>
        <v>582.99999999999989</v>
      </c>
      <c r="G692" s="3">
        <v>26.5</v>
      </c>
      <c r="H692" s="3" t="s">
        <v>366</v>
      </c>
      <c r="I692" s="3">
        <v>25.8</v>
      </c>
      <c r="J692" t="str">
        <f t="shared" si="188"/>
        <v>.</v>
      </c>
      <c r="K692" t="str">
        <f t="shared" si="189"/>
        <v>.</v>
      </c>
      <c r="L692" t="str">
        <f t="shared" si="205"/>
        <v>.</v>
      </c>
      <c r="M692" s="3">
        <v>176</v>
      </c>
      <c r="N692" t="str">
        <f>IF(B692=B691, N691, IF(M692=".",".",IF(M692&lt;22.5,"N",IF(M692&lt;67.5,"NE",IF(M692&lt;112.5,"E",IF(M692&lt;157.5,"SE",IF(M692&lt;202.5,"S",IF(M692&lt;247.5,"SW",IF(M692&lt;292.5,"W",IF(M692&lt;337.5,"NW","N"))))))))))</f>
        <v>NW</v>
      </c>
      <c r="O692" t="str">
        <f t="shared" si="190"/>
        <v>.</v>
      </c>
      <c r="P692" t="str">
        <f t="shared" si="203"/>
        <v>.</v>
      </c>
      <c r="Q692" s="8">
        <f t="shared" si="191"/>
        <v>0</v>
      </c>
      <c r="R692" s="8">
        <f t="shared" si="192"/>
        <v>24.866687567874877</v>
      </c>
      <c r="S692" s="8">
        <v>1</v>
      </c>
      <c r="T692" s="8">
        <f>SQRT((AJ692-AJ682)^2+(AI692-AI682)^2)</f>
        <v>24.86134605465007</v>
      </c>
      <c r="U692" s="8">
        <f t="shared" si="202"/>
        <v>1.0002148521328276</v>
      </c>
      <c r="V692" s="3" t="s">
        <v>6</v>
      </c>
      <c r="W692" s="3">
        <v>0</v>
      </c>
      <c r="X692" s="3" t="s">
        <v>43</v>
      </c>
      <c r="Y692" s="14">
        <v>0</v>
      </c>
      <c r="Z692" s="14">
        <v>0</v>
      </c>
      <c r="AA692" s="14">
        <v>1</v>
      </c>
      <c r="AB692" s="14" t="str">
        <f t="shared" si="204"/>
        <v>.</v>
      </c>
      <c r="AC692" s="3" t="s">
        <v>317</v>
      </c>
      <c r="AD692" s="9">
        <v>0</v>
      </c>
      <c r="AE692">
        <f t="shared" si="193"/>
        <v>0</v>
      </c>
      <c r="AF692">
        <f t="shared" si="194"/>
        <v>0</v>
      </c>
      <c r="AG692">
        <f t="shared" si="200"/>
        <v>1</v>
      </c>
      <c r="AH692">
        <f t="shared" si="195"/>
        <v>0</v>
      </c>
      <c r="AI692">
        <f t="shared" si="196"/>
        <v>7.1151603219008033</v>
      </c>
      <c r="AJ692">
        <f t="shared" si="197"/>
        <v>-101.75153312650207</v>
      </c>
      <c r="AK692">
        <f t="shared" si="198"/>
        <v>0</v>
      </c>
      <c r="AL692" s="3">
        <v>102</v>
      </c>
      <c r="AM692" s="14">
        <f t="shared" si="199"/>
        <v>31.089600000000001</v>
      </c>
      <c r="AN692" s="3">
        <v>3.0717794835100198</v>
      </c>
    </row>
    <row r="693" spans="1:40" ht="13.5" thickBot="1" x14ac:dyDescent="0.25">
      <c r="A693" s="5">
        <v>42574</v>
      </c>
      <c r="B693" s="3">
        <v>68</v>
      </c>
      <c r="C693" s="7" t="s">
        <v>358</v>
      </c>
      <c r="D693" s="6">
        <v>0.26597222222222222</v>
      </c>
      <c r="E693" s="13">
        <v>6</v>
      </c>
      <c r="F693" s="13">
        <f t="shared" si="187"/>
        <v>0</v>
      </c>
      <c r="G693" s="3">
        <v>19.100000000000001</v>
      </c>
      <c r="H693" s="3" t="s">
        <v>365</v>
      </c>
      <c r="I693" s="3">
        <v>22.2</v>
      </c>
      <c r="J693" t="str">
        <f t="shared" si="188"/>
        <v>.</v>
      </c>
      <c r="K693" t="str">
        <f t="shared" si="189"/>
        <v>.</v>
      </c>
      <c r="L693" t="str">
        <f t="shared" si="205"/>
        <v>.</v>
      </c>
      <c r="M693" s="3">
        <v>316</v>
      </c>
      <c r="N693" t="str">
        <f>IF(B693=B693, N692, IF(M693=".",".",IF(M693&lt;22.5,"N",IF(M693&lt;67.5,"NE",IF(M693&lt;112.5,"E",IF(M693&lt;157.5,"SE",IF(M693&lt;202.5,"S",IF(M693&lt;247.5,"SW",IF(M693&lt;292.5,"W",IF(M693&lt;337.5,"NW","N"))))))))))</f>
        <v>NW</v>
      </c>
      <c r="O693" t="str">
        <f t="shared" si="190"/>
        <v>.</v>
      </c>
      <c r="P693" t="str">
        <f t="shared" si="203"/>
        <v>.</v>
      </c>
      <c r="Q693" s="8">
        <f t="shared" si="191"/>
        <v>0</v>
      </c>
      <c r="R693" s="8">
        <f t="shared" si="192"/>
        <v>0</v>
      </c>
      <c r="S693" s="8">
        <v>1</v>
      </c>
      <c r="T693" s="8" t="s">
        <v>4</v>
      </c>
      <c r="U693" s="8" t="str">
        <f t="shared" si="202"/>
        <v>.</v>
      </c>
      <c r="V693" s="3" t="s">
        <v>6</v>
      </c>
      <c r="W693" s="3">
        <v>0.4</v>
      </c>
      <c r="X693" s="3" t="s">
        <v>4</v>
      </c>
      <c r="Y693" s="14">
        <v>2</v>
      </c>
      <c r="Z693" s="14">
        <v>1</v>
      </c>
      <c r="AA693" s="14">
        <v>0</v>
      </c>
      <c r="AB693" s="14">
        <f t="shared" si="204"/>
        <v>0</v>
      </c>
      <c r="AC693" s="3" t="s">
        <v>318</v>
      </c>
      <c r="AD693" s="9">
        <v>0</v>
      </c>
      <c r="AE693" t="str">
        <f t="shared" si="193"/>
        <v>.</v>
      </c>
      <c r="AF693" t="str">
        <f t="shared" si="194"/>
        <v>.</v>
      </c>
      <c r="AG693" t="str">
        <f t="shared" si="200"/>
        <v>.</v>
      </c>
      <c r="AH693" t="str">
        <f t="shared" si="195"/>
        <v>.</v>
      </c>
      <c r="AI693">
        <f t="shared" si="196"/>
        <v>-71.549812157276747</v>
      </c>
      <c r="AJ693">
        <f t="shared" si="197"/>
        <v>74.091999434881032</v>
      </c>
      <c r="AK693" t="str">
        <f t="shared" si="198"/>
        <v>.</v>
      </c>
      <c r="AL693" s="3">
        <v>103</v>
      </c>
      <c r="AM693" s="14">
        <f t="shared" si="199"/>
        <v>31.394400000000001</v>
      </c>
      <c r="AN693" s="3">
        <v>5.5152404363020811</v>
      </c>
    </row>
    <row r="694" spans="1:40" ht="13.5" thickBot="1" x14ac:dyDescent="0.25">
      <c r="A694" s="5">
        <v>42574</v>
      </c>
      <c r="B694" s="3">
        <v>68</v>
      </c>
      <c r="C694" s="7" t="s">
        <v>358</v>
      </c>
      <c r="D694" s="6">
        <v>0.30277777777777776</v>
      </c>
      <c r="E694" s="13">
        <v>7</v>
      </c>
      <c r="F694" s="13">
        <f t="shared" si="187"/>
        <v>52.999999999999972</v>
      </c>
      <c r="G694" s="3">
        <v>20.2</v>
      </c>
      <c r="H694" s="3" t="s">
        <v>366</v>
      </c>
      <c r="I694" s="3">
        <v>23.2</v>
      </c>
      <c r="J694">
        <f t="shared" si="188"/>
        <v>0.76794487087750496</v>
      </c>
      <c r="K694">
        <f t="shared" si="189"/>
        <v>316</v>
      </c>
      <c r="L694">
        <f>(K694-MOD(M693+180,360))</f>
        <v>180</v>
      </c>
      <c r="M694" s="3">
        <v>316</v>
      </c>
      <c r="N694" t="str">
        <f>IF(B694=B693, N693, IF(M694=".",".",IF(M694&lt;22.5,"N",IF(M694&lt;67.5,"NE",IF(M694&lt;112.5,"E",IF(M694&lt;157.5,"SE",IF(M694&lt;202.5,"S",IF(M694&lt;247.5,"SW",IF(M694&lt;292.5,"W",IF(M694&lt;337.5,"NW","N"))))))))))</f>
        <v>NW</v>
      </c>
      <c r="O694" t="str">
        <f t="shared" si="190"/>
        <v>NW</v>
      </c>
      <c r="P694">
        <f t="shared" si="203"/>
        <v>8</v>
      </c>
      <c r="Q694" s="8">
        <f t="shared" si="191"/>
        <v>6.0000000000000062</v>
      </c>
      <c r="R694" s="8">
        <f t="shared" si="192"/>
        <v>6.0000000000000062</v>
      </c>
      <c r="S694" s="8">
        <v>1</v>
      </c>
      <c r="T694" s="8">
        <f>SQRT((AJ694-AJ693)^2+(AI694-AI693)^2)</f>
        <v>6.0000000000000062</v>
      </c>
      <c r="U694" s="8">
        <f t="shared" si="202"/>
        <v>1</v>
      </c>
      <c r="V694" s="3" t="s">
        <v>21</v>
      </c>
      <c r="W694" s="3">
        <v>3.4</v>
      </c>
      <c r="X694" s="3" t="s">
        <v>4</v>
      </c>
      <c r="Y694" s="14">
        <v>2</v>
      </c>
      <c r="Z694" s="14">
        <v>1</v>
      </c>
      <c r="AA694" s="14">
        <v>0</v>
      </c>
      <c r="AB694" s="14">
        <f t="shared" si="204"/>
        <v>0</v>
      </c>
      <c r="AC694" s="3" t="s">
        <v>318</v>
      </c>
      <c r="AD694" s="9">
        <v>0</v>
      </c>
      <c r="AE694">
        <f t="shared" si="193"/>
        <v>4.3160388020319118</v>
      </c>
      <c r="AF694">
        <f t="shared" si="194"/>
        <v>4.3160388020319118</v>
      </c>
      <c r="AG694">
        <f t="shared" si="200"/>
        <v>1</v>
      </c>
      <c r="AH694">
        <f t="shared" si="195"/>
        <v>6.0000000000000062</v>
      </c>
      <c r="AI694">
        <f t="shared" si="196"/>
        <v>-75.717762380030734</v>
      </c>
      <c r="AJ694">
        <f t="shared" si="197"/>
        <v>78.408038236912944</v>
      </c>
      <c r="AK694">
        <f t="shared" si="198"/>
        <v>-4.1679502227539871</v>
      </c>
      <c r="AL694" s="3">
        <v>109</v>
      </c>
      <c r="AM694" s="14">
        <f t="shared" si="199"/>
        <v>33.223199999999999</v>
      </c>
      <c r="AN694" s="3">
        <v>5.5152404363020811</v>
      </c>
    </row>
    <row r="695" spans="1:40" ht="13.5" thickBot="1" x14ac:dyDescent="0.25">
      <c r="A695" s="5">
        <v>42574</v>
      </c>
      <c r="B695" s="3">
        <v>68</v>
      </c>
      <c r="C695" s="7" t="s">
        <v>358</v>
      </c>
      <c r="D695" s="6">
        <v>0.34652777777777777</v>
      </c>
      <c r="E695" s="13">
        <v>8</v>
      </c>
      <c r="F695" s="13">
        <f t="shared" si="187"/>
        <v>115.99999999999999</v>
      </c>
      <c r="G695" s="3" t="s">
        <v>4</v>
      </c>
      <c r="H695" s="3" t="s">
        <v>4</v>
      </c>
      <c r="I695" s="3" t="s">
        <v>4</v>
      </c>
      <c r="J695" t="str">
        <f t="shared" si="188"/>
        <v>.</v>
      </c>
      <c r="K695" t="str">
        <f t="shared" si="189"/>
        <v>.</v>
      </c>
      <c r="L695" t="str">
        <f t="shared" si="205"/>
        <v>.</v>
      </c>
      <c r="M695" s="3" t="s">
        <v>4</v>
      </c>
      <c r="N695" t="str">
        <f>IF(B695=B695, N694, IF(M695=".",".",IF(M695&lt;22.5,"N",IF(M695&lt;67.5,"NE",IF(M695&lt;112.5,"E",IF(M695&lt;157.5,"SE",IF(M695&lt;202.5,"S",IF(M695&lt;247.5,"SW",IF(M695&lt;292.5,"W",IF(M695&lt;337.5,"NW","N"))))))))))</f>
        <v>NW</v>
      </c>
      <c r="O695" t="str">
        <f t="shared" si="190"/>
        <v>.</v>
      </c>
      <c r="P695" t="str">
        <f t="shared" si="203"/>
        <v>.</v>
      </c>
      <c r="Q695" s="8" t="str">
        <f t="shared" si="191"/>
        <v>.</v>
      </c>
      <c r="R695" s="8" t="str">
        <f t="shared" si="192"/>
        <v>.</v>
      </c>
      <c r="S695" s="8" t="s">
        <v>4</v>
      </c>
      <c r="T695" s="8" t="s">
        <v>4</v>
      </c>
      <c r="U695" s="8" t="str">
        <f t="shared" si="202"/>
        <v>.</v>
      </c>
      <c r="V695" s="3" t="s">
        <v>4</v>
      </c>
      <c r="W695" s="3" t="s">
        <v>4</v>
      </c>
      <c r="X695" s="3" t="s">
        <v>67</v>
      </c>
      <c r="Y695" s="14" t="s">
        <v>4</v>
      </c>
      <c r="Z695" s="14" t="s">
        <v>4</v>
      </c>
      <c r="AA695" s="14" t="s">
        <v>4</v>
      </c>
      <c r="AB695" s="14" t="str">
        <f t="shared" si="204"/>
        <v>.</v>
      </c>
      <c r="AC695" s="3" t="s">
        <v>318</v>
      </c>
      <c r="AD695" s="9">
        <v>0</v>
      </c>
      <c r="AE695" t="str">
        <f t="shared" si="193"/>
        <v>.</v>
      </c>
      <c r="AF695" t="str">
        <f t="shared" si="194"/>
        <v>.</v>
      </c>
      <c r="AG695" t="str">
        <f t="shared" si="200"/>
        <v>.</v>
      </c>
      <c r="AH695" t="str">
        <f t="shared" si="195"/>
        <v>.</v>
      </c>
      <c r="AI695" t="str">
        <f t="shared" si="196"/>
        <v>.</v>
      </c>
      <c r="AJ695" t="str">
        <f t="shared" si="197"/>
        <v>.</v>
      </c>
      <c r="AK695" t="str">
        <f t="shared" si="198"/>
        <v>.</v>
      </c>
      <c r="AL695" s="3" t="s">
        <v>4</v>
      </c>
      <c r="AM695" s="14" t="str">
        <f t="shared" si="199"/>
        <v>.</v>
      </c>
      <c r="AN695" s="3" t="s">
        <v>4</v>
      </c>
    </row>
    <row r="696" spans="1:40" ht="13.5" thickBot="1" x14ac:dyDescent="0.25">
      <c r="A696" s="5">
        <v>42574</v>
      </c>
      <c r="B696" s="3">
        <v>68</v>
      </c>
      <c r="C696" s="7" t="s">
        <v>358</v>
      </c>
      <c r="D696" s="6">
        <v>0.38958333333333334</v>
      </c>
      <c r="E696" s="13">
        <v>9</v>
      </c>
      <c r="F696" s="13">
        <f t="shared" si="187"/>
        <v>178</v>
      </c>
      <c r="G696" s="3" t="s">
        <v>4</v>
      </c>
      <c r="H696" s="3" t="s">
        <v>4</v>
      </c>
      <c r="I696" s="3" t="s">
        <v>4</v>
      </c>
      <c r="J696" t="str">
        <f t="shared" si="188"/>
        <v>.</v>
      </c>
      <c r="K696" t="str">
        <f t="shared" si="189"/>
        <v>.</v>
      </c>
      <c r="L696" t="str">
        <f t="shared" si="205"/>
        <v>.</v>
      </c>
      <c r="M696" s="3" t="s">
        <v>4</v>
      </c>
      <c r="N696" t="str">
        <f>IF(B696=B695, N695, IF(M696=".",".",IF(M696&lt;22.5,"N",IF(M696&lt;67.5,"NE",IF(M696&lt;112.5,"E",IF(M696&lt;157.5,"SE",IF(M696&lt;202.5,"S",IF(M696&lt;247.5,"SW",IF(M696&lt;292.5,"W",IF(M696&lt;337.5,"NW","N"))))))))))</f>
        <v>NW</v>
      </c>
      <c r="O696" t="str">
        <f t="shared" si="190"/>
        <v>.</v>
      </c>
      <c r="P696" t="str">
        <f t="shared" si="203"/>
        <v>.</v>
      </c>
      <c r="Q696" s="8" t="str">
        <f t="shared" si="191"/>
        <v>.</v>
      </c>
      <c r="R696" s="8" t="str">
        <f t="shared" si="192"/>
        <v>.</v>
      </c>
      <c r="S696" s="8" t="s">
        <v>4</v>
      </c>
      <c r="T696" s="8" t="s">
        <v>4</v>
      </c>
      <c r="U696" s="8" t="str">
        <f t="shared" si="202"/>
        <v>.</v>
      </c>
      <c r="V696" s="3" t="s">
        <v>4</v>
      </c>
      <c r="W696" s="3" t="s">
        <v>4</v>
      </c>
      <c r="X696" s="3" t="s">
        <v>251</v>
      </c>
      <c r="Y696" s="14" t="s">
        <v>4</v>
      </c>
      <c r="Z696" s="14" t="s">
        <v>4</v>
      </c>
      <c r="AA696" s="14" t="s">
        <v>4</v>
      </c>
      <c r="AB696" s="14" t="str">
        <f t="shared" si="204"/>
        <v>.</v>
      </c>
      <c r="AC696" s="3" t="s">
        <v>318</v>
      </c>
      <c r="AD696" s="9">
        <v>0</v>
      </c>
      <c r="AE696" t="str">
        <f t="shared" si="193"/>
        <v>.</v>
      </c>
      <c r="AF696" t="str">
        <f t="shared" si="194"/>
        <v>.</v>
      </c>
      <c r="AG696" t="str">
        <f t="shared" si="200"/>
        <v>.</v>
      </c>
      <c r="AH696" t="str">
        <f t="shared" si="195"/>
        <v>.</v>
      </c>
      <c r="AI696" t="str">
        <f t="shared" si="196"/>
        <v>.</v>
      </c>
      <c r="AJ696" t="str">
        <f t="shared" si="197"/>
        <v>.</v>
      </c>
      <c r="AK696" t="str">
        <f t="shared" si="198"/>
        <v>.</v>
      </c>
      <c r="AL696" s="3" t="s">
        <v>4</v>
      </c>
      <c r="AM696" s="14" t="str">
        <f t="shared" si="199"/>
        <v>.</v>
      </c>
      <c r="AN696" s="3" t="s">
        <v>4</v>
      </c>
    </row>
    <row r="697" spans="1:40" ht="13.5" thickBot="1" x14ac:dyDescent="0.25">
      <c r="A697" s="5">
        <v>42574</v>
      </c>
      <c r="B697" s="3">
        <v>69</v>
      </c>
      <c r="C697" s="7" t="s">
        <v>358</v>
      </c>
      <c r="D697" s="6">
        <v>0.26597222222222222</v>
      </c>
      <c r="E697" s="13">
        <v>6</v>
      </c>
      <c r="F697" s="13">
        <f t="shared" si="187"/>
        <v>0</v>
      </c>
      <c r="G697" s="3">
        <v>19.100000000000001</v>
      </c>
      <c r="H697" s="3" t="s">
        <v>365</v>
      </c>
      <c r="I697" s="3">
        <v>22.2</v>
      </c>
      <c r="J697" t="str">
        <f t="shared" si="188"/>
        <v>.</v>
      </c>
      <c r="K697" t="str">
        <f t="shared" si="189"/>
        <v>.</v>
      </c>
      <c r="L697" t="str">
        <f t="shared" si="205"/>
        <v>.</v>
      </c>
      <c r="M697" s="3">
        <v>316</v>
      </c>
      <c r="N697" t="str">
        <f>IF(B697=B697, N696, IF(M697=".",".",IF(M697&lt;22.5,"N",IF(M697&lt;67.5,"NE",IF(M697&lt;112.5,"E",IF(M697&lt;157.5,"SE",IF(M697&lt;202.5,"S",IF(M697&lt;247.5,"SW",IF(M697&lt;292.5,"W",IF(M697&lt;337.5,"NW","N"))))))))))</f>
        <v>NW</v>
      </c>
      <c r="O697" t="str">
        <f t="shared" si="190"/>
        <v>.</v>
      </c>
      <c r="P697" t="str">
        <f t="shared" si="203"/>
        <v>.</v>
      </c>
      <c r="Q697" s="8">
        <f t="shared" si="191"/>
        <v>0</v>
      </c>
      <c r="R697" s="8">
        <f t="shared" si="192"/>
        <v>0</v>
      </c>
      <c r="S697" s="8">
        <v>1</v>
      </c>
      <c r="T697" s="8" t="s">
        <v>4</v>
      </c>
      <c r="U697" s="8" t="str">
        <f t="shared" si="202"/>
        <v>.</v>
      </c>
      <c r="V697" s="3" t="s">
        <v>6</v>
      </c>
      <c r="W697" s="3">
        <v>0.4</v>
      </c>
      <c r="X697" s="3" t="s">
        <v>4</v>
      </c>
      <c r="Y697" s="14">
        <v>2</v>
      </c>
      <c r="Z697" s="14">
        <v>1</v>
      </c>
      <c r="AA697" s="14">
        <v>0</v>
      </c>
      <c r="AB697" s="14">
        <f t="shared" si="204"/>
        <v>0</v>
      </c>
      <c r="AC697" s="3" t="s">
        <v>319</v>
      </c>
      <c r="AD697" s="9">
        <v>0</v>
      </c>
      <c r="AE697" t="str">
        <f t="shared" si="193"/>
        <v>.</v>
      </c>
      <c r="AF697" t="str">
        <f t="shared" si="194"/>
        <v>.</v>
      </c>
      <c r="AG697" t="str">
        <f t="shared" si="200"/>
        <v>.</v>
      </c>
      <c r="AH697" t="str">
        <f t="shared" si="195"/>
        <v>.</v>
      </c>
      <c r="AI697">
        <f t="shared" si="196"/>
        <v>-71.549812157276747</v>
      </c>
      <c r="AJ697">
        <f t="shared" si="197"/>
        <v>74.091999434881032</v>
      </c>
      <c r="AK697" t="str">
        <f t="shared" si="198"/>
        <v>.</v>
      </c>
      <c r="AL697" s="3">
        <v>103</v>
      </c>
      <c r="AM697" s="14">
        <f t="shared" si="199"/>
        <v>31.394400000000001</v>
      </c>
      <c r="AN697" s="3">
        <v>5.5152404363020811</v>
      </c>
    </row>
    <row r="698" spans="1:40" ht="13.5" thickBot="1" x14ac:dyDescent="0.25">
      <c r="A698" s="5">
        <v>42574</v>
      </c>
      <c r="B698" s="3">
        <v>69</v>
      </c>
      <c r="C698" s="7" t="s">
        <v>358</v>
      </c>
      <c r="D698" s="6">
        <v>0.30277777777777776</v>
      </c>
      <c r="E698" s="13">
        <v>7</v>
      </c>
      <c r="F698" s="13">
        <f t="shared" si="187"/>
        <v>52.999999999999972</v>
      </c>
      <c r="G698" s="3">
        <v>23.3</v>
      </c>
      <c r="H698" s="3" t="s">
        <v>366</v>
      </c>
      <c r="I698" s="3">
        <v>23.2</v>
      </c>
      <c r="J698">
        <f t="shared" si="188"/>
        <v>8.2695501631036006E-2</v>
      </c>
      <c r="K698">
        <f t="shared" si="189"/>
        <v>4.7381032281755786</v>
      </c>
      <c r="L698">
        <f>(K698-MOD(M697+180,360))</f>
        <v>-131.26189677182441</v>
      </c>
      <c r="M698" s="3">
        <v>320</v>
      </c>
      <c r="N698" t="str">
        <f>IF(B698=B697, N697, IF(M698=".",".",IF(M698&lt;22.5,"N",IF(M698&lt;67.5,"NE",IF(M698&lt;112.5,"E",IF(M698&lt;157.5,"SE",IF(M698&lt;202.5,"S",IF(M698&lt;247.5,"SW",IF(M698&lt;292.5,"W",IF(M698&lt;337.5,"NW","N"))))))))))</f>
        <v>NW</v>
      </c>
      <c r="O698" t="str">
        <f t="shared" si="190"/>
        <v>N</v>
      </c>
      <c r="P698">
        <f t="shared" si="203"/>
        <v>1</v>
      </c>
      <c r="Q698" s="8">
        <f t="shared" si="191"/>
        <v>10.207772583300562</v>
      </c>
      <c r="R698" s="8">
        <f t="shared" si="192"/>
        <v>10.207772583300562</v>
      </c>
      <c r="S698" s="8">
        <v>1</v>
      </c>
      <c r="T698" s="8" t="s">
        <v>4</v>
      </c>
      <c r="U698" s="8" t="str">
        <f t="shared" si="202"/>
        <v>.</v>
      </c>
      <c r="V698" s="3" t="s">
        <v>21</v>
      </c>
      <c r="W698" s="3">
        <v>3.4</v>
      </c>
      <c r="X698" s="3" t="s">
        <v>4</v>
      </c>
      <c r="Y698" s="14">
        <v>2</v>
      </c>
      <c r="Z698" s="14">
        <v>1</v>
      </c>
      <c r="AA698" s="14">
        <v>0</v>
      </c>
      <c r="AB698" s="14">
        <f t="shared" si="204"/>
        <v>0</v>
      </c>
      <c r="AC698" s="3" t="s">
        <v>319</v>
      </c>
      <c r="AD698" s="9">
        <v>0</v>
      </c>
      <c r="AE698">
        <f t="shared" si="193"/>
        <v>10.172889308206521</v>
      </c>
      <c r="AF698">
        <f t="shared" si="194"/>
        <v>10.172889308206521</v>
      </c>
      <c r="AG698">
        <f t="shared" si="200"/>
        <v>1</v>
      </c>
      <c r="AH698">
        <f t="shared" si="195"/>
        <v>10.207772583300562</v>
      </c>
      <c r="AI698">
        <f t="shared" si="196"/>
        <v>-70.706637065519359</v>
      </c>
      <c r="AJ698">
        <f t="shared" si="197"/>
        <v>84.264888743087553</v>
      </c>
      <c r="AK698">
        <f t="shared" si="198"/>
        <v>0.84317509175738792</v>
      </c>
      <c r="AL698" s="3">
        <v>110</v>
      </c>
      <c r="AM698" s="14">
        <f t="shared" si="199"/>
        <v>33.527999999999999</v>
      </c>
      <c r="AN698" s="3">
        <v>5.5850536063818543</v>
      </c>
    </row>
    <row r="699" spans="1:40" ht="13.5" thickBot="1" x14ac:dyDescent="0.25">
      <c r="A699" s="5">
        <v>42574</v>
      </c>
      <c r="B699" s="3">
        <v>69</v>
      </c>
      <c r="C699" s="7" t="s">
        <v>358</v>
      </c>
      <c r="D699" s="6">
        <v>0.34652777777777777</v>
      </c>
      <c r="E699" s="13">
        <v>8</v>
      </c>
      <c r="F699" s="13">
        <f t="shared" si="187"/>
        <v>115.99999999999999</v>
      </c>
      <c r="G699" s="3">
        <v>29</v>
      </c>
      <c r="H699" s="3" t="s">
        <v>365</v>
      </c>
      <c r="I699" s="3">
        <v>29.9</v>
      </c>
      <c r="J699">
        <f t="shared" si="188"/>
        <v>0.6981317007977309</v>
      </c>
      <c r="K699">
        <f t="shared" si="189"/>
        <v>320.00000000000006</v>
      </c>
      <c r="L699">
        <f t="shared" si="205"/>
        <v>-44.738103228175532</v>
      </c>
      <c r="M699" s="3">
        <v>320</v>
      </c>
      <c r="N699" t="str">
        <f>IF(B699=B699, N698, IF(M699=".",".",IF(M699&lt;22.5,"N",IF(M699&lt;67.5,"NE",IF(M699&lt;112.5,"E",IF(M699&lt;157.5,"SE",IF(M699&lt;202.5,"S",IF(M699&lt;247.5,"SW",IF(M699&lt;292.5,"W",IF(M699&lt;337.5,"NW","N"))))))))))</f>
        <v>NW</v>
      </c>
      <c r="O699" t="str">
        <f t="shared" si="190"/>
        <v>NW</v>
      </c>
      <c r="P699">
        <f t="shared" si="203"/>
        <v>8</v>
      </c>
      <c r="Q699" s="8">
        <f t="shared" si="191"/>
        <v>10.000000000000004</v>
      </c>
      <c r="R699" s="8">
        <f t="shared" si="192"/>
        <v>20.207772583300567</v>
      </c>
      <c r="S699" s="8">
        <v>1</v>
      </c>
      <c r="T699" s="8" t="s">
        <v>4</v>
      </c>
      <c r="U699" s="8" t="str">
        <f t="shared" si="202"/>
        <v>.</v>
      </c>
      <c r="V699" s="3" t="s">
        <v>21</v>
      </c>
      <c r="W699" s="3">
        <v>0</v>
      </c>
      <c r="X699" s="3" t="s">
        <v>4</v>
      </c>
      <c r="Y699" s="14">
        <v>2</v>
      </c>
      <c r="Z699" s="14">
        <v>1</v>
      </c>
      <c r="AA699" s="14">
        <v>0</v>
      </c>
      <c r="AB699" s="14">
        <f t="shared" si="204"/>
        <v>0</v>
      </c>
      <c r="AC699" s="3" t="s">
        <v>319</v>
      </c>
      <c r="AD699" s="9">
        <v>0</v>
      </c>
      <c r="AE699">
        <f t="shared" si="193"/>
        <v>7.6604444311897879</v>
      </c>
      <c r="AF699">
        <f t="shared" si="194"/>
        <v>7.6604444311897879</v>
      </c>
      <c r="AG699">
        <f t="shared" si="200"/>
        <v>1</v>
      </c>
      <c r="AH699">
        <f t="shared" si="195"/>
        <v>10.000000000000004</v>
      </c>
      <c r="AI699">
        <f t="shared" si="196"/>
        <v>-77.134513162384749</v>
      </c>
      <c r="AJ699">
        <f t="shared" si="197"/>
        <v>91.925333174277341</v>
      </c>
      <c r="AK699">
        <f t="shared" si="198"/>
        <v>-6.4278760968653899</v>
      </c>
      <c r="AL699" s="3">
        <v>120</v>
      </c>
      <c r="AM699" s="14">
        <f t="shared" si="199"/>
        <v>36.576000000000001</v>
      </c>
      <c r="AN699" s="3">
        <v>5.5850536063818543</v>
      </c>
    </row>
    <row r="700" spans="1:40" ht="13.5" thickBot="1" x14ac:dyDescent="0.25">
      <c r="A700" s="5">
        <v>42574</v>
      </c>
      <c r="B700" s="3">
        <v>69</v>
      </c>
      <c r="C700" s="7" t="s">
        <v>358</v>
      </c>
      <c r="D700" s="6">
        <v>0.38958333333333334</v>
      </c>
      <c r="E700" s="13">
        <v>9</v>
      </c>
      <c r="F700" s="13">
        <f t="shared" si="187"/>
        <v>178</v>
      </c>
      <c r="G700" s="3">
        <v>39.1</v>
      </c>
      <c r="H700" s="3" t="s">
        <v>365</v>
      </c>
      <c r="I700" s="3">
        <v>33.4</v>
      </c>
      <c r="J700">
        <f t="shared" si="188"/>
        <v>2.3038346126325151</v>
      </c>
      <c r="K700">
        <f t="shared" si="189"/>
        <v>228</v>
      </c>
      <c r="L700">
        <f t="shared" si="205"/>
        <v>-92.000000000000057</v>
      </c>
      <c r="M700" s="3">
        <v>316</v>
      </c>
      <c r="N700" t="str">
        <f>IF(B700=B699, N699, IF(M700=".",".",IF(M700&lt;22.5,"N",IF(M700&lt;67.5,"NE",IF(M700&lt;112.5,"E",IF(M700&lt;157.5,"SE",IF(M700&lt;202.5,"S",IF(M700&lt;247.5,"SW",IF(M700&lt;292.5,"W",IF(M700&lt;337.5,"NW","N"))))))))))</f>
        <v>NW</v>
      </c>
      <c r="O700" t="str">
        <f t="shared" si="190"/>
        <v>SW</v>
      </c>
      <c r="P700">
        <f t="shared" si="203"/>
        <v>6</v>
      </c>
      <c r="Q700" s="8">
        <f t="shared" si="191"/>
        <v>8.3758792086002423</v>
      </c>
      <c r="R700" s="8">
        <f t="shared" si="192"/>
        <v>28.58365179190081</v>
      </c>
      <c r="S700" s="8">
        <v>1</v>
      </c>
      <c r="T700" s="8" t="s">
        <v>4</v>
      </c>
      <c r="U700" s="8" t="str">
        <f t="shared" si="202"/>
        <v>.</v>
      </c>
      <c r="V700" s="3" t="s">
        <v>6</v>
      </c>
      <c r="W700" s="3">
        <v>1.1000000000000001</v>
      </c>
      <c r="X700" s="3" t="s">
        <v>4</v>
      </c>
      <c r="Y700" s="14">
        <v>2</v>
      </c>
      <c r="Z700" s="14">
        <v>1</v>
      </c>
      <c r="AA700" s="14">
        <v>0</v>
      </c>
      <c r="AB700" s="14">
        <f t="shared" si="204"/>
        <v>0</v>
      </c>
      <c r="AC700" s="3" t="s">
        <v>319</v>
      </c>
      <c r="AD700" s="9">
        <v>0</v>
      </c>
      <c r="AE700">
        <f t="shared" si="193"/>
        <v>-5.6045571336392328</v>
      </c>
      <c r="AF700">
        <f t="shared" si="194"/>
        <v>-5.6045571336392328</v>
      </c>
      <c r="AG700">
        <f t="shared" si="200"/>
        <v>1</v>
      </c>
      <c r="AH700">
        <f t="shared" si="195"/>
        <v>8.3758792086002423</v>
      </c>
      <c r="AI700">
        <f t="shared" si="196"/>
        <v>-83.359004455079713</v>
      </c>
      <c r="AJ700">
        <f t="shared" si="197"/>
        <v>86.320776040638108</v>
      </c>
      <c r="AK700">
        <f t="shared" si="198"/>
        <v>-6.2244912926949638</v>
      </c>
      <c r="AL700" s="3">
        <v>120</v>
      </c>
      <c r="AM700" s="14">
        <f t="shared" si="199"/>
        <v>36.576000000000001</v>
      </c>
      <c r="AN700" s="3">
        <v>5.5152404363020811</v>
      </c>
    </row>
    <row r="701" spans="1:40" ht="13.5" thickBot="1" x14ac:dyDescent="0.25">
      <c r="A701" s="5">
        <v>42574</v>
      </c>
      <c r="B701" s="3">
        <v>69</v>
      </c>
      <c r="C701" s="7" t="s">
        <v>358</v>
      </c>
      <c r="D701" s="6">
        <v>0.43055555555555558</v>
      </c>
      <c r="E701" s="13">
        <v>10</v>
      </c>
      <c r="F701" s="13">
        <f t="shared" si="187"/>
        <v>237.00000000000003</v>
      </c>
      <c r="G701" s="3">
        <v>50.2</v>
      </c>
      <c r="H701" s="3" t="s">
        <v>365</v>
      </c>
      <c r="I701" s="3">
        <v>36.9</v>
      </c>
      <c r="J701" t="str">
        <f t="shared" si="188"/>
        <v>.</v>
      </c>
      <c r="K701" t="str">
        <f t="shared" si="189"/>
        <v>.</v>
      </c>
      <c r="L701" t="str">
        <f t="shared" si="205"/>
        <v>.</v>
      </c>
      <c r="M701" s="3">
        <v>316</v>
      </c>
      <c r="N701" t="str">
        <f>IF(B701=B701, N700, IF(M701=".",".",IF(M701&lt;22.5,"N",IF(M701&lt;67.5,"NE",IF(M701&lt;112.5,"E",IF(M701&lt;157.5,"SE",IF(M701&lt;202.5,"S",IF(M701&lt;247.5,"SW",IF(M701&lt;292.5,"W",IF(M701&lt;337.5,"NW","N"))))))))))</f>
        <v>NW</v>
      </c>
      <c r="O701" t="str">
        <f t="shared" si="190"/>
        <v>.</v>
      </c>
      <c r="P701" t="str">
        <f t="shared" si="203"/>
        <v>.</v>
      </c>
      <c r="Q701" s="8">
        <f t="shared" si="191"/>
        <v>0</v>
      </c>
      <c r="R701" s="8">
        <f t="shared" si="192"/>
        <v>28.58365179190081</v>
      </c>
      <c r="S701" s="8">
        <v>1</v>
      </c>
      <c r="T701" s="8" t="s">
        <v>4</v>
      </c>
      <c r="U701" s="8" t="str">
        <f t="shared" si="202"/>
        <v>.</v>
      </c>
      <c r="V701" s="3" t="s">
        <v>6</v>
      </c>
      <c r="W701" s="3">
        <v>1</v>
      </c>
      <c r="X701" s="3" t="s">
        <v>10</v>
      </c>
      <c r="Y701" s="14">
        <v>0</v>
      </c>
      <c r="Z701" s="14">
        <v>0</v>
      </c>
      <c r="AA701" s="14">
        <v>1</v>
      </c>
      <c r="AB701" s="14">
        <f t="shared" si="204"/>
        <v>1</v>
      </c>
      <c r="AC701" s="3" t="s">
        <v>319</v>
      </c>
      <c r="AD701" s="9">
        <v>0</v>
      </c>
      <c r="AE701">
        <f t="shared" si="193"/>
        <v>0</v>
      </c>
      <c r="AF701">
        <f t="shared" si="194"/>
        <v>0</v>
      </c>
      <c r="AG701">
        <f t="shared" si="200"/>
        <v>1</v>
      </c>
      <c r="AH701">
        <f t="shared" si="195"/>
        <v>0</v>
      </c>
      <c r="AI701">
        <f t="shared" si="196"/>
        <v>-83.359004455079713</v>
      </c>
      <c r="AJ701">
        <f t="shared" si="197"/>
        <v>86.320776040638108</v>
      </c>
      <c r="AK701">
        <f t="shared" si="198"/>
        <v>0</v>
      </c>
      <c r="AL701" s="3">
        <v>120</v>
      </c>
      <c r="AM701" s="14">
        <f t="shared" si="199"/>
        <v>36.576000000000001</v>
      </c>
      <c r="AN701" s="3">
        <v>5.5152404363020811</v>
      </c>
    </row>
    <row r="702" spans="1:40" ht="13.5" thickBot="1" x14ac:dyDescent="0.25">
      <c r="A702" s="5">
        <v>42574</v>
      </c>
      <c r="B702" s="3">
        <v>69</v>
      </c>
      <c r="C702" s="7" t="s">
        <v>358</v>
      </c>
      <c r="D702" s="6">
        <v>0.46458333333333335</v>
      </c>
      <c r="E702" s="13">
        <v>11</v>
      </c>
      <c r="F702" s="13">
        <f t="shared" si="187"/>
        <v>286</v>
      </c>
      <c r="G702" s="3">
        <v>48.5</v>
      </c>
      <c r="H702" s="3" t="s">
        <v>365</v>
      </c>
      <c r="I702" s="3">
        <v>35.5</v>
      </c>
      <c r="J702" t="str">
        <f t="shared" si="188"/>
        <v>.</v>
      </c>
      <c r="K702" t="str">
        <f t="shared" si="189"/>
        <v>.</v>
      </c>
      <c r="L702" t="str">
        <f t="shared" si="205"/>
        <v>.</v>
      </c>
      <c r="M702" s="3">
        <v>316</v>
      </c>
      <c r="N702" t="str">
        <f>IF(B702=B701, N701, IF(M702=".",".",IF(M702&lt;22.5,"N",IF(M702&lt;67.5,"NE",IF(M702&lt;112.5,"E",IF(M702&lt;157.5,"SE",IF(M702&lt;202.5,"S",IF(M702&lt;247.5,"SW",IF(M702&lt;292.5,"W",IF(M702&lt;337.5,"NW","N"))))))))))</f>
        <v>NW</v>
      </c>
      <c r="O702" t="str">
        <f t="shared" si="190"/>
        <v>.</v>
      </c>
      <c r="P702" t="str">
        <f t="shared" si="203"/>
        <v>.</v>
      </c>
      <c r="Q702" s="8">
        <f t="shared" si="191"/>
        <v>0</v>
      </c>
      <c r="R702" s="8">
        <f t="shared" si="192"/>
        <v>28.58365179190081</v>
      </c>
      <c r="S702" s="8">
        <v>1</v>
      </c>
      <c r="T702" s="8" t="s">
        <v>4</v>
      </c>
      <c r="U702" s="8" t="str">
        <f t="shared" si="202"/>
        <v>.</v>
      </c>
      <c r="V702" s="3" t="s">
        <v>6</v>
      </c>
      <c r="W702" s="3">
        <v>1.2</v>
      </c>
      <c r="X702" s="3" t="s">
        <v>43</v>
      </c>
      <c r="Y702" s="14">
        <v>0</v>
      </c>
      <c r="Z702" s="14">
        <v>0</v>
      </c>
      <c r="AA702" s="14">
        <v>1</v>
      </c>
      <c r="AB702" s="14" t="str">
        <f t="shared" si="204"/>
        <v>.</v>
      </c>
      <c r="AC702" s="3" t="s">
        <v>319</v>
      </c>
      <c r="AD702" s="9">
        <v>0</v>
      </c>
      <c r="AE702">
        <f t="shared" si="193"/>
        <v>0</v>
      </c>
      <c r="AF702">
        <f t="shared" si="194"/>
        <v>0</v>
      </c>
      <c r="AG702">
        <f t="shared" si="200"/>
        <v>1</v>
      </c>
      <c r="AH702">
        <f t="shared" si="195"/>
        <v>0</v>
      </c>
      <c r="AI702">
        <f t="shared" si="196"/>
        <v>-83.359004455079713</v>
      </c>
      <c r="AJ702">
        <f t="shared" si="197"/>
        <v>86.320776040638108</v>
      </c>
      <c r="AK702">
        <f t="shared" si="198"/>
        <v>0</v>
      </c>
      <c r="AL702" s="3">
        <v>120</v>
      </c>
      <c r="AM702" s="14">
        <f t="shared" si="199"/>
        <v>36.576000000000001</v>
      </c>
      <c r="AN702" s="3">
        <v>5.5152404363020811</v>
      </c>
    </row>
    <row r="703" spans="1:40" ht="13.5" thickBot="1" x14ac:dyDescent="0.25">
      <c r="A703" s="5">
        <v>42574</v>
      </c>
      <c r="B703" s="3">
        <v>69</v>
      </c>
      <c r="C703" s="7" t="s">
        <v>358</v>
      </c>
      <c r="D703" s="6">
        <v>0.50486111111111109</v>
      </c>
      <c r="E703" s="13">
        <v>12</v>
      </c>
      <c r="F703" s="13">
        <f t="shared" si="187"/>
        <v>343.99999999999994</v>
      </c>
      <c r="G703" s="3">
        <v>38.4</v>
      </c>
      <c r="H703" s="3" t="s">
        <v>366</v>
      </c>
      <c r="I703" s="3">
        <v>32.1</v>
      </c>
      <c r="J703" t="str">
        <f t="shared" si="188"/>
        <v>.</v>
      </c>
      <c r="K703" t="str">
        <f t="shared" si="189"/>
        <v>.</v>
      </c>
      <c r="L703" t="str">
        <f t="shared" si="205"/>
        <v>.</v>
      </c>
      <c r="M703" s="3">
        <v>316</v>
      </c>
      <c r="N703" t="str">
        <f>IF(B703=B703, N702, IF(M703=".",".",IF(M703&lt;22.5,"N",IF(M703&lt;67.5,"NE",IF(M703&lt;112.5,"E",IF(M703&lt;157.5,"SE",IF(M703&lt;202.5,"S",IF(M703&lt;247.5,"SW",IF(M703&lt;292.5,"W",IF(M703&lt;337.5,"NW","N"))))))))))</f>
        <v>NW</v>
      </c>
      <c r="O703" t="str">
        <f t="shared" si="190"/>
        <v>.</v>
      </c>
      <c r="P703" t="str">
        <f t="shared" si="203"/>
        <v>.</v>
      </c>
      <c r="Q703" s="8">
        <f t="shared" si="191"/>
        <v>0</v>
      </c>
      <c r="R703" s="8">
        <f t="shared" si="192"/>
        <v>28.58365179190081</v>
      </c>
      <c r="S703" s="8">
        <v>1</v>
      </c>
      <c r="T703" s="8" t="s">
        <v>4</v>
      </c>
      <c r="U703" s="8" t="str">
        <f t="shared" si="202"/>
        <v>.</v>
      </c>
      <c r="V703" s="3" t="s">
        <v>6</v>
      </c>
      <c r="W703" s="3">
        <v>1.9</v>
      </c>
      <c r="X703" s="3" t="s">
        <v>43</v>
      </c>
      <c r="Y703" s="14">
        <v>0</v>
      </c>
      <c r="Z703" s="14">
        <v>0</v>
      </c>
      <c r="AA703" s="14">
        <v>1</v>
      </c>
      <c r="AB703" s="14" t="str">
        <f t="shared" si="204"/>
        <v>.</v>
      </c>
      <c r="AC703" s="3" t="s">
        <v>319</v>
      </c>
      <c r="AD703" s="9">
        <v>0</v>
      </c>
      <c r="AE703">
        <f t="shared" si="193"/>
        <v>0</v>
      </c>
      <c r="AF703">
        <f t="shared" si="194"/>
        <v>0</v>
      </c>
      <c r="AG703">
        <f t="shared" si="200"/>
        <v>1</v>
      </c>
      <c r="AH703">
        <f t="shared" si="195"/>
        <v>0</v>
      </c>
      <c r="AI703">
        <f t="shared" si="196"/>
        <v>-83.359004455079713</v>
      </c>
      <c r="AJ703">
        <f t="shared" si="197"/>
        <v>86.320776040638108</v>
      </c>
      <c r="AK703">
        <f t="shared" si="198"/>
        <v>0</v>
      </c>
      <c r="AL703" s="3">
        <v>120</v>
      </c>
      <c r="AM703" s="14">
        <f t="shared" si="199"/>
        <v>36.576000000000001</v>
      </c>
      <c r="AN703" s="3">
        <v>5.5152404363020811</v>
      </c>
    </row>
    <row r="704" spans="1:40" ht="13.5" thickBot="1" x14ac:dyDescent="0.25">
      <c r="A704" s="5">
        <v>42574</v>
      </c>
      <c r="B704" s="3">
        <v>69</v>
      </c>
      <c r="C704" s="7" t="s">
        <v>358</v>
      </c>
      <c r="D704" s="6">
        <v>0.5444444444444444</v>
      </c>
      <c r="E704" s="13">
        <v>13</v>
      </c>
      <c r="F704" s="13">
        <f t="shared" si="187"/>
        <v>400.99999999999989</v>
      </c>
      <c r="G704" s="3">
        <v>32.4</v>
      </c>
      <c r="H704" s="3" t="s">
        <v>366</v>
      </c>
      <c r="I704" s="3">
        <v>31.1</v>
      </c>
      <c r="J704" t="str">
        <f t="shared" si="188"/>
        <v>.</v>
      </c>
      <c r="K704" t="str">
        <f t="shared" si="189"/>
        <v>.</v>
      </c>
      <c r="L704" t="str">
        <f t="shared" si="205"/>
        <v>.</v>
      </c>
      <c r="M704" s="3">
        <v>316</v>
      </c>
      <c r="N704" t="str">
        <f>IF(B704=B703, N703, IF(M704=".",".",IF(M704&lt;22.5,"N",IF(M704&lt;67.5,"NE",IF(M704&lt;112.5,"E",IF(M704&lt;157.5,"SE",IF(M704&lt;202.5,"S",IF(M704&lt;247.5,"SW",IF(M704&lt;292.5,"W",IF(M704&lt;337.5,"NW","N"))))))))))</f>
        <v>NW</v>
      </c>
      <c r="O704" t="str">
        <f t="shared" si="190"/>
        <v>.</v>
      </c>
      <c r="P704" t="str">
        <f t="shared" si="203"/>
        <v>.</v>
      </c>
      <c r="Q704" s="8">
        <f t="shared" si="191"/>
        <v>0</v>
      </c>
      <c r="R704" s="8">
        <f t="shared" si="192"/>
        <v>28.58365179190081</v>
      </c>
      <c r="S704" s="8">
        <v>1</v>
      </c>
      <c r="T704" s="8" t="s">
        <v>4</v>
      </c>
      <c r="U704" s="8" t="str">
        <f t="shared" si="202"/>
        <v>.</v>
      </c>
      <c r="V704" s="3" t="s">
        <v>6</v>
      </c>
      <c r="W704" s="3">
        <v>0</v>
      </c>
      <c r="X704" s="3" t="s">
        <v>43</v>
      </c>
      <c r="Y704" s="14">
        <v>0</v>
      </c>
      <c r="Z704" s="14">
        <v>0</v>
      </c>
      <c r="AA704" s="14">
        <v>1</v>
      </c>
      <c r="AB704" s="14" t="str">
        <f t="shared" si="204"/>
        <v>.</v>
      </c>
      <c r="AC704" s="3" t="s">
        <v>319</v>
      </c>
      <c r="AD704" s="9">
        <v>0</v>
      </c>
      <c r="AE704">
        <f t="shared" si="193"/>
        <v>0</v>
      </c>
      <c r="AF704">
        <f t="shared" si="194"/>
        <v>0</v>
      </c>
      <c r="AG704">
        <f t="shared" si="200"/>
        <v>1</v>
      </c>
      <c r="AH704">
        <f t="shared" si="195"/>
        <v>0</v>
      </c>
      <c r="AI704">
        <f t="shared" si="196"/>
        <v>-83.359004455079713</v>
      </c>
      <c r="AJ704">
        <f t="shared" si="197"/>
        <v>86.320776040638108</v>
      </c>
      <c r="AK704">
        <f t="shared" si="198"/>
        <v>0</v>
      </c>
      <c r="AL704" s="3">
        <v>120</v>
      </c>
      <c r="AM704" s="14">
        <f t="shared" si="199"/>
        <v>36.576000000000001</v>
      </c>
      <c r="AN704" s="3">
        <v>5.5152404363020811</v>
      </c>
    </row>
    <row r="705" spans="1:40" ht="13.5" thickBot="1" x14ac:dyDescent="0.25">
      <c r="A705" s="5">
        <v>42574</v>
      </c>
      <c r="B705" s="3">
        <v>69</v>
      </c>
      <c r="C705" s="7" t="s">
        <v>358</v>
      </c>
      <c r="D705" s="6">
        <v>0.58611111111111114</v>
      </c>
      <c r="E705" s="13">
        <v>14</v>
      </c>
      <c r="F705" s="13">
        <f t="shared" si="187"/>
        <v>461</v>
      </c>
      <c r="G705" s="3">
        <v>31.5</v>
      </c>
      <c r="H705" s="3" t="s">
        <v>366</v>
      </c>
      <c r="I705" s="3">
        <v>29.2</v>
      </c>
      <c r="J705" t="str">
        <f t="shared" si="188"/>
        <v>.</v>
      </c>
      <c r="K705" t="str">
        <f t="shared" si="189"/>
        <v>.</v>
      </c>
      <c r="L705" t="str">
        <f t="shared" si="205"/>
        <v>.</v>
      </c>
      <c r="M705" s="3">
        <v>316</v>
      </c>
      <c r="N705" t="str">
        <f>IF(B705=B705, N704, IF(M705=".",".",IF(M705&lt;22.5,"N",IF(M705&lt;67.5,"NE",IF(M705&lt;112.5,"E",IF(M705&lt;157.5,"SE",IF(M705&lt;202.5,"S",IF(M705&lt;247.5,"SW",IF(M705&lt;292.5,"W",IF(M705&lt;337.5,"NW","N"))))))))))</f>
        <v>NW</v>
      </c>
      <c r="O705" t="str">
        <f t="shared" si="190"/>
        <v>.</v>
      </c>
      <c r="P705" t="str">
        <f t="shared" si="203"/>
        <v>.</v>
      </c>
      <c r="Q705" s="8">
        <f t="shared" si="191"/>
        <v>0</v>
      </c>
      <c r="R705" s="8">
        <f t="shared" si="192"/>
        <v>28.58365179190081</v>
      </c>
      <c r="S705" s="8">
        <v>1</v>
      </c>
      <c r="T705" s="8" t="s">
        <v>4</v>
      </c>
      <c r="U705" s="8" t="str">
        <f t="shared" si="202"/>
        <v>.</v>
      </c>
      <c r="V705" s="3" t="s">
        <v>6</v>
      </c>
      <c r="W705" s="3">
        <v>0</v>
      </c>
      <c r="X705" s="3" t="s">
        <v>43</v>
      </c>
      <c r="Y705" s="14">
        <v>0</v>
      </c>
      <c r="Z705" s="14">
        <v>0</v>
      </c>
      <c r="AA705" s="14">
        <v>1</v>
      </c>
      <c r="AB705" s="14" t="str">
        <f t="shared" si="204"/>
        <v>.</v>
      </c>
      <c r="AC705" s="3" t="s">
        <v>319</v>
      </c>
      <c r="AD705" s="9">
        <v>0</v>
      </c>
      <c r="AE705">
        <f t="shared" si="193"/>
        <v>0</v>
      </c>
      <c r="AF705">
        <f t="shared" si="194"/>
        <v>0</v>
      </c>
      <c r="AG705">
        <f t="shared" si="200"/>
        <v>1</v>
      </c>
      <c r="AH705">
        <f t="shared" si="195"/>
        <v>0</v>
      </c>
      <c r="AI705">
        <f t="shared" si="196"/>
        <v>-83.359004455079713</v>
      </c>
      <c r="AJ705">
        <f t="shared" si="197"/>
        <v>86.320776040638108</v>
      </c>
      <c r="AK705">
        <f t="shared" si="198"/>
        <v>0</v>
      </c>
      <c r="AL705" s="3">
        <v>120</v>
      </c>
      <c r="AM705" s="14">
        <f t="shared" si="199"/>
        <v>36.576000000000001</v>
      </c>
      <c r="AN705" s="3">
        <v>5.5152404363020811</v>
      </c>
    </row>
    <row r="706" spans="1:40" ht="13.5" thickBot="1" x14ac:dyDescent="0.25">
      <c r="A706" s="5">
        <v>42574</v>
      </c>
      <c r="B706" s="3">
        <v>69</v>
      </c>
      <c r="C706" s="7" t="s">
        <v>358</v>
      </c>
      <c r="D706" s="6">
        <v>0.62916666666666665</v>
      </c>
      <c r="E706" s="13">
        <v>15</v>
      </c>
      <c r="F706" s="13">
        <f t="shared" ref="F706:F769" si="206">IF(B706=B705,((D706-D705)*1440)+F705,0)</f>
        <v>523</v>
      </c>
      <c r="G706" s="3">
        <v>25.8</v>
      </c>
      <c r="H706" s="3" t="s">
        <v>366</v>
      </c>
      <c r="I706" s="3">
        <v>26</v>
      </c>
      <c r="J706" t="str">
        <f t="shared" ref="J706:J769" si="207">IF(AH706=".",".",IF(AH706=0,".",ACOS(AF706/(AG706*AH706))))</f>
        <v>.</v>
      </c>
      <c r="K706" t="str">
        <f t="shared" ref="K706:K769" si="208">IF(J706=".",".",IF(AK706&lt;0,360-DEGREES(J706),DEGREES(J706)))</f>
        <v>.</v>
      </c>
      <c r="L706" t="str">
        <f t="shared" si="205"/>
        <v>.</v>
      </c>
      <c r="M706" s="3">
        <v>316</v>
      </c>
      <c r="N706" t="str">
        <f>IF(B706=B705, N705, IF(M706=".",".",IF(M706&lt;22.5,"N",IF(M706&lt;67.5,"NE",IF(M706&lt;112.5,"E",IF(M706&lt;157.5,"SE",IF(M706&lt;202.5,"S",IF(M706&lt;247.5,"SW",IF(M706&lt;292.5,"W",IF(M706&lt;337.5,"NW","N"))))))))))</f>
        <v>NW</v>
      </c>
      <c r="O706" t="str">
        <f t="shared" ref="O706:O769" si="209">IF(K706=".",".",IF(K706&lt;22.5,"N",IF(K706&lt;67.5,"NE",IF(K706&lt;112.5,"E",IF(K706&lt;157.5,"SE",IF(K706&lt;202.5,"S",IF(K706&lt;247.5,"SW",IF(K706&lt;292.5,"W",IF(K706&lt;337.5,"NW","N")))))))))</f>
        <v>.</v>
      </c>
      <c r="P706" t="str">
        <f t="shared" si="203"/>
        <v>.</v>
      </c>
      <c r="Q706" s="8">
        <f t="shared" ref="Q706:Q722" si="210">IF(AN706=".",".",IF(B706=B705,SQRT((AI706-AI705)^2+(AJ706-AJ705)^2),0))</f>
        <v>0</v>
      </c>
      <c r="R706" s="8">
        <f t="shared" ref="R706:R722" si="211">IF(AN706=".",".",IF(B706=B705,Q706+R705,0))</f>
        <v>28.58365179190081</v>
      </c>
      <c r="S706" s="8">
        <v>1</v>
      </c>
      <c r="T706" s="8" t="s">
        <v>4</v>
      </c>
      <c r="U706" s="8" t="str">
        <f t="shared" si="202"/>
        <v>.</v>
      </c>
      <c r="V706" s="3" t="s">
        <v>6</v>
      </c>
      <c r="W706" s="3">
        <v>6.3</v>
      </c>
      <c r="X706" s="3" t="s">
        <v>4</v>
      </c>
      <c r="Y706" s="14">
        <v>0</v>
      </c>
      <c r="Z706" s="14">
        <v>0</v>
      </c>
      <c r="AA706" s="14">
        <v>1</v>
      </c>
      <c r="AB706" s="14" t="str">
        <f t="shared" si="204"/>
        <v>.</v>
      </c>
      <c r="AC706" s="3" t="s">
        <v>319</v>
      </c>
      <c r="AD706" s="9">
        <v>0</v>
      </c>
      <c r="AE706">
        <f t="shared" ref="AE706:AE769" si="212">IF(AJ706=".",".",IF(AJ705=".",".",IF(B706=B705,AJ706-AJ705,".")))</f>
        <v>0</v>
      </c>
      <c r="AF706">
        <f t="shared" ref="AF706:AF769" si="213">IF(AE706=".",".", 0*AK706+1*AE706)</f>
        <v>0</v>
      </c>
      <c r="AG706">
        <f t="shared" si="200"/>
        <v>1</v>
      </c>
      <c r="AH706">
        <f t="shared" ref="AH706:AH769" si="214">IF(AG706=".",".",SQRT((AK706)^2+(AE706)^2))</f>
        <v>0</v>
      </c>
      <c r="AI706">
        <f t="shared" ref="AI706:AI769" si="215">IF(AN706=".",".",IF(M706&lt;90,AL706*SIN(AN706),IF(M706&lt;180,AL706*SIN(AN706),IF(M706&lt;270,AL706*SIN(AN706),AL706*SIN(AN706)))))</f>
        <v>-83.359004455079713</v>
      </c>
      <c r="AJ706">
        <f t="shared" ref="AJ706:AJ769" si="216">IF(AN706=".",".",IF(M706&lt;90,AL706*COS(AN706),IF(M706&lt;180,AL706*COS(AN706),IF(M706&lt;270,AL706*COS(AN706),AL706*COS(AN706)))))</f>
        <v>86.320776040638108</v>
      </c>
      <c r="AK706">
        <f t="shared" ref="AK706:AK769" si="217">IF(AI706=".",".",IF(AI705=".",".",IF(B706=B705,AI706-AI705,".")))</f>
        <v>0</v>
      </c>
      <c r="AL706" s="3">
        <v>120</v>
      </c>
      <c r="AM706" s="14">
        <f t="shared" ref="AM706:AM769" si="218">IF(AL706=".",".",AL706*0.3048)</f>
        <v>36.576000000000001</v>
      </c>
      <c r="AN706" s="3">
        <v>5.5152404363020811</v>
      </c>
    </row>
    <row r="707" spans="1:40" ht="13.5" thickBot="1" x14ac:dyDescent="0.25">
      <c r="A707" s="5">
        <v>42574</v>
      </c>
      <c r="B707" s="3">
        <v>69</v>
      </c>
      <c r="C707" s="7" t="s">
        <v>358</v>
      </c>
      <c r="D707" s="6">
        <v>0.66875000000000007</v>
      </c>
      <c r="E707" s="13">
        <v>16</v>
      </c>
      <c r="F707" s="13">
        <f t="shared" si="206"/>
        <v>580.00000000000011</v>
      </c>
      <c r="G707" s="3">
        <v>25.6</v>
      </c>
      <c r="H707" s="3" t="s">
        <v>366</v>
      </c>
      <c r="I707" s="3">
        <v>25.4</v>
      </c>
      <c r="J707" t="str">
        <f t="shared" si="207"/>
        <v>.</v>
      </c>
      <c r="K707" t="str">
        <f t="shared" si="208"/>
        <v>.</v>
      </c>
      <c r="L707" t="str">
        <f t="shared" si="205"/>
        <v>.</v>
      </c>
      <c r="M707" s="3">
        <v>316</v>
      </c>
      <c r="N707" t="str">
        <f>IF(B707=B706, N706, IF(M707=".",".",IF(M707&lt;22.5,"N",IF(M707&lt;67.5,"NE",IF(M707&lt;112.5,"E",IF(M707&lt;157.5,"SE",IF(M707&lt;202.5,"S",IF(M707&lt;247.5,"SW",IF(M707&lt;292.5,"W",IF(M707&lt;337.5,"NW","N"))))))))))</f>
        <v>NW</v>
      </c>
      <c r="O707" t="str">
        <f t="shared" si="209"/>
        <v>.</v>
      </c>
      <c r="P707" t="str">
        <f t="shared" si="203"/>
        <v>.</v>
      </c>
      <c r="Q707" s="8">
        <f t="shared" si="210"/>
        <v>0</v>
      </c>
      <c r="R707" s="8">
        <f t="shared" si="211"/>
        <v>28.58365179190081</v>
      </c>
      <c r="S707" s="8">
        <v>1</v>
      </c>
      <c r="T707" s="8">
        <f>SQRT((AJ707-AJ697)^2+(AI707-AI697)^2)</f>
        <v>17.000000000000014</v>
      </c>
      <c r="U707" s="8">
        <f t="shared" si="202"/>
        <v>1.6813912818765169</v>
      </c>
      <c r="V707" s="3" t="s">
        <v>6</v>
      </c>
      <c r="W707" s="3">
        <v>0.6</v>
      </c>
      <c r="X707" s="3" t="s">
        <v>43</v>
      </c>
      <c r="Y707" s="14">
        <v>0</v>
      </c>
      <c r="Z707" s="14">
        <v>0</v>
      </c>
      <c r="AA707" s="14">
        <v>1</v>
      </c>
      <c r="AB707" s="14" t="str">
        <f t="shared" si="204"/>
        <v>.</v>
      </c>
      <c r="AC707" s="3" t="s">
        <v>319</v>
      </c>
      <c r="AD707" s="9">
        <v>0</v>
      </c>
      <c r="AE707">
        <f t="shared" si="212"/>
        <v>0</v>
      </c>
      <c r="AF707">
        <f t="shared" si="213"/>
        <v>0</v>
      </c>
      <c r="AG707">
        <f t="shared" ref="AG707:AG770" si="219">IF(AF707=".",".",1)</f>
        <v>1</v>
      </c>
      <c r="AH707">
        <f t="shared" si="214"/>
        <v>0</v>
      </c>
      <c r="AI707">
        <f t="shared" si="215"/>
        <v>-83.359004455079713</v>
      </c>
      <c r="AJ707">
        <f t="shared" si="216"/>
        <v>86.320776040638108</v>
      </c>
      <c r="AK707">
        <f t="shared" si="217"/>
        <v>0</v>
      </c>
      <c r="AL707" s="3">
        <v>120</v>
      </c>
      <c r="AM707" s="14">
        <f t="shared" si="218"/>
        <v>36.576000000000001</v>
      </c>
      <c r="AN707" s="3">
        <v>5.5152404363020811</v>
      </c>
    </row>
    <row r="708" spans="1:40" ht="13.5" thickBot="1" x14ac:dyDescent="0.25">
      <c r="A708" s="5">
        <v>42574</v>
      </c>
      <c r="B708" s="3">
        <v>70</v>
      </c>
      <c r="C708" s="7" t="s">
        <v>358</v>
      </c>
      <c r="D708" s="6">
        <v>0.26111111111111113</v>
      </c>
      <c r="E708" s="13">
        <v>6</v>
      </c>
      <c r="F708" s="13">
        <f t="shared" si="206"/>
        <v>0</v>
      </c>
      <c r="G708" s="3">
        <v>17</v>
      </c>
      <c r="H708" s="3" t="s">
        <v>365</v>
      </c>
      <c r="I708" s="3">
        <v>21.4</v>
      </c>
      <c r="J708" t="str">
        <f t="shared" si="207"/>
        <v>.</v>
      </c>
      <c r="K708" t="str">
        <f t="shared" si="208"/>
        <v>.</v>
      </c>
      <c r="L708" t="str">
        <f t="shared" si="205"/>
        <v>.</v>
      </c>
      <c r="M708" s="3">
        <v>162</v>
      </c>
      <c r="N708" t="str">
        <f>IF(B708=B708, N707, IF(M708=".",".",IF(M708&lt;22.5,"N",IF(M708&lt;67.5,"NE",IF(M708&lt;112.5,"E",IF(M708&lt;157.5,"SE",IF(M708&lt;202.5,"S",IF(M708&lt;247.5,"SW",IF(M708&lt;292.5,"W",IF(M708&lt;337.5,"NW","N"))))))))))</f>
        <v>NW</v>
      </c>
      <c r="O708" t="str">
        <f t="shared" si="209"/>
        <v>.</v>
      </c>
      <c r="P708" t="str">
        <f t="shared" si="203"/>
        <v>.</v>
      </c>
      <c r="Q708" s="8">
        <f t="shared" si="210"/>
        <v>0</v>
      </c>
      <c r="R708" s="8">
        <f t="shared" si="211"/>
        <v>0</v>
      </c>
      <c r="S708" s="8">
        <v>1</v>
      </c>
      <c r="T708" s="8" t="s">
        <v>4</v>
      </c>
      <c r="U708" s="8" t="str">
        <f t="shared" si="202"/>
        <v>.</v>
      </c>
      <c r="V708" s="3" t="s">
        <v>6</v>
      </c>
      <c r="W708" s="3">
        <v>0.2</v>
      </c>
      <c r="X708" s="3" t="s">
        <v>4</v>
      </c>
      <c r="Y708" s="14">
        <v>2</v>
      </c>
      <c r="Z708" s="14">
        <v>1</v>
      </c>
      <c r="AA708" s="14">
        <v>0</v>
      </c>
      <c r="AB708" s="14">
        <f t="shared" si="204"/>
        <v>0</v>
      </c>
      <c r="AC708" s="3" t="s">
        <v>320</v>
      </c>
      <c r="AD708" s="9">
        <v>0</v>
      </c>
      <c r="AE708" t="str">
        <f t="shared" si="212"/>
        <v>.</v>
      </c>
      <c r="AF708" t="str">
        <f t="shared" si="213"/>
        <v>.</v>
      </c>
      <c r="AG708" t="str">
        <f t="shared" si="219"/>
        <v>.</v>
      </c>
      <c r="AH708" t="str">
        <f t="shared" si="214"/>
        <v>.</v>
      </c>
      <c r="AI708">
        <f t="shared" si="215"/>
        <v>31.519733426244645</v>
      </c>
      <c r="AJ708">
        <f t="shared" si="216"/>
        <v>-97.007764662105657</v>
      </c>
      <c r="AK708" t="str">
        <f t="shared" si="217"/>
        <v>.</v>
      </c>
      <c r="AL708" s="3">
        <v>102</v>
      </c>
      <c r="AM708" s="14">
        <f t="shared" si="218"/>
        <v>31.089600000000001</v>
      </c>
      <c r="AN708" s="3">
        <v>2.8274333882308138</v>
      </c>
    </row>
    <row r="709" spans="1:40" ht="13.5" thickBot="1" x14ac:dyDescent="0.25">
      <c r="A709" s="5">
        <v>42574</v>
      </c>
      <c r="B709" s="3">
        <v>70</v>
      </c>
      <c r="C709" s="7" t="s">
        <v>358</v>
      </c>
      <c r="D709" s="6">
        <v>0.29375000000000001</v>
      </c>
      <c r="E709" s="13">
        <v>7</v>
      </c>
      <c r="F709" s="13">
        <f t="shared" si="206"/>
        <v>46.999999999999993</v>
      </c>
      <c r="G709" s="3">
        <v>19</v>
      </c>
      <c r="H709" s="3" t="s">
        <v>366</v>
      </c>
      <c r="I709" s="3">
        <v>23.6</v>
      </c>
      <c r="J709">
        <f t="shared" si="207"/>
        <v>2.1400131843704968</v>
      </c>
      <c r="K709">
        <f t="shared" si="208"/>
        <v>237.38627643321882</v>
      </c>
      <c r="L709">
        <f>(K709-MOD(M708+180,360))</f>
        <v>-104.61372356678118</v>
      </c>
      <c r="M709" s="3">
        <v>164</v>
      </c>
      <c r="N709" t="str">
        <f>IF(B709=B708, N708, IF(M709=".",".",IF(M709&lt;22.5,"N",IF(M709&lt;67.5,"NE",IF(M709&lt;112.5,"E",IF(M709&lt;157.5,"SE",IF(M709&lt;202.5,"S",IF(M709&lt;247.5,"SW",IF(M709&lt;292.5,"W",IF(M709&lt;337.5,"NW","N"))))))))))</f>
        <v>NW</v>
      </c>
      <c r="O709" t="str">
        <f t="shared" si="209"/>
        <v>SW</v>
      </c>
      <c r="P709">
        <f t="shared" si="203"/>
        <v>6</v>
      </c>
      <c r="Q709" s="8">
        <f t="shared" si="210"/>
        <v>3.7148274084754709</v>
      </c>
      <c r="R709" s="8">
        <f t="shared" si="211"/>
        <v>3.7148274084754709</v>
      </c>
      <c r="S709" s="8">
        <v>1</v>
      </c>
      <c r="T709" s="8" t="s">
        <v>4</v>
      </c>
      <c r="U709" s="8" t="str">
        <f t="shared" ref="U709:U772" si="220">IF(T709=".",".",IF(T709=0,0,R709/T709))</f>
        <v>.</v>
      </c>
      <c r="V709" s="3" t="s">
        <v>41</v>
      </c>
      <c r="W709" s="3">
        <v>1.9</v>
      </c>
      <c r="X709" s="3" t="s">
        <v>73</v>
      </c>
      <c r="Y709" s="14">
        <v>2</v>
      </c>
      <c r="Z709" s="14">
        <v>1</v>
      </c>
      <c r="AA709" s="14">
        <v>0</v>
      </c>
      <c r="AB709" s="14">
        <f t="shared" si="204"/>
        <v>0</v>
      </c>
      <c r="AC709" s="3" t="s">
        <v>320</v>
      </c>
      <c r="AD709" s="9">
        <v>0</v>
      </c>
      <c r="AE709">
        <f t="shared" si="212"/>
        <v>-2.0021900195411888</v>
      </c>
      <c r="AF709">
        <f t="shared" si="213"/>
        <v>-2.0021900195411888</v>
      </c>
      <c r="AG709">
        <f t="shared" si="219"/>
        <v>1</v>
      </c>
      <c r="AH709">
        <f t="shared" si="214"/>
        <v>3.7148274084754709</v>
      </c>
      <c r="AI709">
        <f t="shared" si="215"/>
        <v>28.390647649150921</v>
      </c>
      <c r="AJ709">
        <f t="shared" si="216"/>
        <v>-99.009954681646846</v>
      </c>
      <c r="AK709">
        <f t="shared" si="217"/>
        <v>-3.1290857770937244</v>
      </c>
      <c r="AL709" s="3">
        <v>103</v>
      </c>
      <c r="AM709" s="14">
        <f t="shared" si="218"/>
        <v>31.394400000000001</v>
      </c>
      <c r="AN709" s="3">
        <v>2.8623399732707004</v>
      </c>
    </row>
    <row r="710" spans="1:40" ht="13.5" thickBot="1" x14ac:dyDescent="0.25">
      <c r="A710" s="5">
        <v>42574</v>
      </c>
      <c r="B710" s="3">
        <v>70</v>
      </c>
      <c r="C710" s="7" t="s">
        <v>358</v>
      </c>
      <c r="D710" s="6">
        <v>0.3354166666666667</v>
      </c>
      <c r="E710" s="13">
        <v>8</v>
      </c>
      <c r="F710" s="13">
        <f t="shared" si="206"/>
        <v>107.00000000000003</v>
      </c>
      <c r="G710" s="3">
        <v>21.2</v>
      </c>
      <c r="H710" s="3" t="s">
        <v>365</v>
      </c>
      <c r="I710" s="3">
        <v>30.7</v>
      </c>
      <c r="J710">
        <f t="shared" si="207"/>
        <v>1.0015794692192963</v>
      </c>
      <c r="K710">
        <f t="shared" si="208"/>
        <v>57.386276433218825</v>
      </c>
      <c r="L710">
        <f t="shared" ref="L710:L772" si="221">IF(K710=".",".",IF(K710-K709&gt;180,(K710-K709)-360,IF(K710-K709&lt;-180,-360-(K710-K709),IF(K710-K709&gt;180,360-(K710-K709),K710-K709))))</f>
        <v>-180</v>
      </c>
      <c r="M710" s="3">
        <v>162</v>
      </c>
      <c r="N710" t="str">
        <f>IF(B710=B710, N709, IF(M710=".",".",IF(M710&lt;22.5,"N",IF(M710&lt;67.5,"NE",IF(M710&lt;112.5,"E",IF(M710&lt;157.5,"SE",IF(M710&lt;202.5,"S",IF(M710&lt;247.5,"SW",IF(M710&lt;292.5,"W",IF(M710&lt;337.5,"NW","N"))))))))))</f>
        <v>NW</v>
      </c>
      <c r="O710" t="str">
        <f t="shared" si="209"/>
        <v>NE</v>
      </c>
      <c r="P710">
        <f t="shared" si="203"/>
        <v>2</v>
      </c>
      <c r="Q710" s="8">
        <f t="shared" si="210"/>
        <v>3.7148274084754709</v>
      </c>
      <c r="R710" s="8">
        <f t="shared" si="211"/>
        <v>7.4296548169509418</v>
      </c>
      <c r="S710" s="8">
        <v>1</v>
      </c>
      <c r="T710" s="8" t="s">
        <v>4</v>
      </c>
      <c r="U710" s="8" t="str">
        <f t="shared" si="220"/>
        <v>.</v>
      </c>
      <c r="V710" s="3" t="s">
        <v>6</v>
      </c>
      <c r="W710" s="3">
        <v>0</v>
      </c>
      <c r="X710" s="3" t="s">
        <v>82</v>
      </c>
      <c r="Y710" s="14">
        <v>2</v>
      </c>
      <c r="Z710" s="14">
        <v>1</v>
      </c>
      <c r="AA710" s="14">
        <v>0</v>
      </c>
      <c r="AB710" s="14">
        <f t="shared" si="204"/>
        <v>0</v>
      </c>
      <c r="AC710" s="3" t="s">
        <v>320</v>
      </c>
      <c r="AD710" s="9">
        <v>0</v>
      </c>
      <c r="AE710">
        <f t="shared" si="212"/>
        <v>2.0021900195411888</v>
      </c>
      <c r="AF710">
        <f t="shared" si="213"/>
        <v>2.0021900195411888</v>
      </c>
      <c r="AG710">
        <f t="shared" si="219"/>
        <v>1</v>
      </c>
      <c r="AH710">
        <f t="shared" si="214"/>
        <v>3.7148274084754709</v>
      </c>
      <c r="AI710">
        <f t="shared" si="215"/>
        <v>31.519733426244645</v>
      </c>
      <c r="AJ710">
        <f t="shared" si="216"/>
        <v>-97.007764662105657</v>
      </c>
      <c r="AK710">
        <f t="shared" si="217"/>
        <v>3.1290857770937244</v>
      </c>
      <c r="AL710" s="3">
        <v>102</v>
      </c>
      <c r="AM710" s="14">
        <f t="shared" si="218"/>
        <v>31.089600000000001</v>
      </c>
      <c r="AN710" s="3">
        <v>2.8274333882308138</v>
      </c>
    </row>
    <row r="711" spans="1:40" ht="13.5" thickBot="1" x14ac:dyDescent="0.25">
      <c r="A711" s="5">
        <v>42574</v>
      </c>
      <c r="B711" s="3">
        <v>70</v>
      </c>
      <c r="C711" s="7" t="s">
        <v>358</v>
      </c>
      <c r="D711" s="6">
        <v>0.37777777777777777</v>
      </c>
      <c r="E711" s="13">
        <v>9</v>
      </c>
      <c r="F711" s="13">
        <f t="shared" si="206"/>
        <v>167.99999999999997</v>
      </c>
      <c r="G711" s="3">
        <v>32</v>
      </c>
      <c r="H711" s="3" t="s">
        <v>365</v>
      </c>
      <c r="I711" s="3">
        <v>35.6</v>
      </c>
      <c r="J711">
        <f t="shared" si="207"/>
        <v>0.59803425785479591</v>
      </c>
      <c r="K711">
        <f t="shared" si="208"/>
        <v>34.264838979318206</v>
      </c>
      <c r="L711">
        <f t="shared" si="221"/>
        <v>-23.121437453900619</v>
      </c>
      <c r="M711" s="3">
        <v>158</v>
      </c>
      <c r="N711" t="str">
        <f>IF(B711=B710, N710, IF(M711=".",".",IF(M711&lt;22.5,"N",IF(M711&lt;67.5,"NE",IF(M711&lt;112.5,"E",IF(M711&lt;157.5,"SE",IF(M711&lt;202.5,"S",IF(M711&lt;247.5,"SW",IF(M711&lt;292.5,"W",IF(M711&lt;337.5,"NW","N"))))))))))</f>
        <v>NW</v>
      </c>
      <c r="O711" t="str">
        <f t="shared" si="209"/>
        <v>NE</v>
      </c>
      <c r="P711">
        <f t="shared" ref="P711:P774" si="222">IF(O711=".",".",IF(O711="N", 1, IF( O711 ="NE", 2, IF(O711="E",3,IF(O711="SE",4,IF(O711="S",5,IF(O711="SW",6,IF(O711="W",7,8))))))))</f>
        <v>2</v>
      </c>
      <c r="Q711" s="8">
        <f t="shared" si="210"/>
        <v>8.5558502475556413</v>
      </c>
      <c r="R711" s="8">
        <f t="shared" si="211"/>
        <v>15.985505064506583</v>
      </c>
      <c r="S711" s="8">
        <v>1</v>
      </c>
      <c r="T711" s="8" t="s">
        <v>4</v>
      </c>
      <c r="U711" s="8" t="str">
        <f t="shared" si="220"/>
        <v>.</v>
      </c>
      <c r="V711" s="3" t="s">
        <v>20</v>
      </c>
      <c r="W711" s="3">
        <v>0</v>
      </c>
      <c r="X711" s="3" t="s">
        <v>4</v>
      </c>
      <c r="Y711" s="14">
        <v>2</v>
      </c>
      <c r="Z711" s="14">
        <v>1</v>
      </c>
      <c r="AA711" s="14">
        <v>0</v>
      </c>
      <c r="AB711" s="14">
        <f t="shared" si="204"/>
        <v>0</v>
      </c>
      <c r="AC711" s="3" t="s">
        <v>320</v>
      </c>
      <c r="AD711" s="9">
        <v>0</v>
      </c>
      <c r="AE711">
        <f t="shared" si="212"/>
        <v>7.0709307691272869</v>
      </c>
      <c r="AF711">
        <f t="shared" si="213"/>
        <v>7.0709307691272869</v>
      </c>
      <c r="AG711">
        <f t="shared" si="219"/>
        <v>1</v>
      </c>
      <c r="AH711">
        <f t="shared" si="214"/>
        <v>8.5558502475556413</v>
      </c>
      <c r="AI711">
        <f t="shared" si="215"/>
        <v>36.336839561343488</v>
      </c>
      <c r="AJ711">
        <f t="shared" si="216"/>
        <v>-89.93683389297837</v>
      </c>
      <c r="AK711">
        <f t="shared" si="217"/>
        <v>4.8171061350988431</v>
      </c>
      <c r="AL711" s="3">
        <v>97</v>
      </c>
      <c r="AM711" s="14">
        <f t="shared" si="218"/>
        <v>29.5656</v>
      </c>
      <c r="AN711" s="3">
        <v>2.7576202181510405</v>
      </c>
    </row>
    <row r="712" spans="1:40" ht="13.5" thickBot="1" x14ac:dyDescent="0.25">
      <c r="A712" s="5">
        <v>42574</v>
      </c>
      <c r="B712" s="3">
        <v>70</v>
      </c>
      <c r="C712" s="7" t="s">
        <v>358</v>
      </c>
      <c r="D712" s="6">
        <v>0.41736111111111113</v>
      </c>
      <c r="E712" s="13">
        <v>10</v>
      </c>
      <c r="F712" s="13">
        <f t="shared" si="206"/>
        <v>225</v>
      </c>
      <c r="G712" s="3">
        <v>44.9</v>
      </c>
      <c r="H712" s="3" t="s">
        <v>365</v>
      </c>
      <c r="I712" s="3">
        <v>35.1</v>
      </c>
      <c r="J712">
        <f t="shared" si="207"/>
        <v>0.80161632436483954</v>
      </c>
      <c r="K712">
        <f t="shared" si="208"/>
        <v>314.07076782510467</v>
      </c>
      <c r="L712">
        <f t="shared" si="221"/>
        <v>-80.194071154213532</v>
      </c>
      <c r="M712" s="3">
        <v>162</v>
      </c>
      <c r="N712" t="str">
        <f>IF(B712=B712, N711, IF(M712=".",".",IF(M712&lt;22.5,"N",IF(M712&lt;67.5,"NE",IF(M712&lt;112.5,"E",IF(M712&lt;157.5,"SE",IF(M712&lt;202.5,"S",IF(M712&lt;247.5,"SW",IF(M712&lt;292.5,"W",IF(M712&lt;337.5,"NW","N"))))))))))</f>
        <v>NW</v>
      </c>
      <c r="O712" t="str">
        <f t="shared" si="209"/>
        <v>NW</v>
      </c>
      <c r="P712">
        <f t="shared" si="222"/>
        <v>8</v>
      </c>
      <c r="Q712" s="8">
        <f t="shared" si="210"/>
        <v>14.446322610474418</v>
      </c>
      <c r="R712" s="8">
        <f t="shared" si="211"/>
        <v>30.431827674981001</v>
      </c>
      <c r="S712" s="8">
        <v>1</v>
      </c>
      <c r="T712" s="8" t="s">
        <v>4</v>
      </c>
      <c r="U712" s="8" t="str">
        <f t="shared" si="220"/>
        <v>.</v>
      </c>
      <c r="V712" s="3" t="s">
        <v>6</v>
      </c>
      <c r="W712" s="3">
        <v>0.6</v>
      </c>
      <c r="X712" s="3" t="s">
        <v>10</v>
      </c>
      <c r="Y712" s="14">
        <v>0</v>
      </c>
      <c r="Z712" s="14">
        <v>0</v>
      </c>
      <c r="AA712" s="14">
        <v>1</v>
      </c>
      <c r="AB712" s="14">
        <f t="shared" si="204"/>
        <v>1</v>
      </c>
      <c r="AC712" s="3" t="s">
        <v>320</v>
      </c>
      <c r="AD712" s="9">
        <v>0</v>
      </c>
      <c r="AE712">
        <f t="shared" si="212"/>
        <v>10.048086524185479</v>
      </c>
      <c r="AF712">
        <f t="shared" si="213"/>
        <v>10.048086524185479</v>
      </c>
      <c r="AG712">
        <f t="shared" si="219"/>
        <v>1</v>
      </c>
      <c r="AH712">
        <f t="shared" si="214"/>
        <v>14.446322610474418</v>
      </c>
      <c r="AI712">
        <f t="shared" si="215"/>
        <v>25.957427527495589</v>
      </c>
      <c r="AJ712">
        <f t="shared" si="216"/>
        <v>-79.888747368792892</v>
      </c>
      <c r="AK712">
        <f t="shared" si="217"/>
        <v>-10.379412033847899</v>
      </c>
      <c r="AL712" s="3">
        <v>84</v>
      </c>
      <c r="AM712" s="14">
        <f t="shared" si="218"/>
        <v>25.603200000000001</v>
      </c>
      <c r="AN712" s="3">
        <v>2.8274333882308138</v>
      </c>
    </row>
    <row r="713" spans="1:40" ht="13.5" thickBot="1" x14ac:dyDescent="0.25">
      <c r="A713" s="5">
        <v>42574</v>
      </c>
      <c r="B713" s="3">
        <v>70</v>
      </c>
      <c r="C713" s="7" t="s">
        <v>358</v>
      </c>
      <c r="D713" s="6">
        <v>0.4604166666666667</v>
      </c>
      <c r="E713" s="13">
        <v>11</v>
      </c>
      <c r="F713" s="13">
        <f t="shared" si="206"/>
        <v>287</v>
      </c>
      <c r="G713" s="3">
        <v>47</v>
      </c>
      <c r="H713" s="3" t="s">
        <v>365</v>
      </c>
      <c r="I713" s="3">
        <v>35.799999999999997</v>
      </c>
      <c r="J713" t="str">
        <f t="shared" si="207"/>
        <v>.</v>
      </c>
      <c r="K713" t="str">
        <f t="shared" si="208"/>
        <v>.</v>
      </c>
      <c r="L713" t="str">
        <f t="shared" si="221"/>
        <v>.</v>
      </c>
      <c r="M713" s="3">
        <v>162</v>
      </c>
      <c r="N713" t="str">
        <f>IF(B713=B712, N712, IF(M713=".",".",IF(M713&lt;22.5,"N",IF(M713&lt;67.5,"NE",IF(M713&lt;112.5,"E",IF(M713&lt;157.5,"SE",IF(M713&lt;202.5,"S",IF(M713&lt;247.5,"SW",IF(M713&lt;292.5,"W",IF(M713&lt;337.5,"NW","N"))))))))))</f>
        <v>NW</v>
      </c>
      <c r="O713" t="str">
        <f t="shared" si="209"/>
        <v>.</v>
      </c>
      <c r="P713" t="str">
        <f t="shared" si="222"/>
        <v>.</v>
      </c>
      <c r="Q713" s="8">
        <f t="shared" si="210"/>
        <v>0</v>
      </c>
      <c r="R713" s="8">
        <f t="shared" si="211"/>
        <v>30.431827674981001</v>
      </c>
      <c r="S713" s="8">
        <v>1</v>
      </c>
      <c r="T713" s="8" t="s">
        <v>4</v>
      </c>
      <c r="U713" s="8" t="str">
        <f t="shared" si="220"/>
        <v>.</v>
      </c>
      <c r="V713" s="3" t="s">
        <v>6</v>
      </c>
      <c r="W713" s="3">
        <v>1.3</v>
      </c>
      <c r="X713" s="3" t="s">
        <v>4</v>
      </c>
      <c r="Y713" s="14">
        <v>0</v>
      </c>
      <c r="Z713" s="14">
        <v>0</v>
      </c>
      <c r="AA713" s="14">
        <v>1</v>
      </c>
      <c r="AB713" s="14" t="str">
        <f t="shared" si="204"/>
        <v>.</v>
      </c>
      <c r="AC713" s="3" t="s">
        <v>320</v>
      </c>
      <c r="AD713" s="9">
        <v>0</v>
      </c>
      <c r="AE713">
        <f t="shared" si="212"/>
        <v>0</v>
      </c>
      <c r="AF713">
        <f t="shared" si="213"/>
        <v>0</v>
      </c>
      <c r="AG713">
        <f t="shared" si="219"/>
        <v>1</v>
      </c>
      <c r="AH713">
        <f t="shared" si="214"/>
        <v>0</v>
      </c>
      <c r="AI713">
        <f t="shared" si="215"/>
        <v>25.957427527495589</v>
      </c>
      <c r="AJ713">
        <f t="shared" si="216"/>
        <v>-79.888747368792892</v>
      </c>
      <c r="AK713">
        <f t="shared" si="217"/>
        <v>0</v>
      </c>
      <c r="AL713" s="3">
        <v>84</v>
      </c>
      <c r="AM713" s="14">
        <f t="shared" si="218"/>
        <v>25.603200000000001</v>
      </c>
      <c r="AN713" s="3">
        <v>2.8274333882308138</v>
      </c>
    </row>
    <row r="714" spans="1:40" ht="13.5" thickBot="1" x14ac:dyDescent="0.25">
      <c r="A714" s="5">
        <v>42574</v>
      </c>
      <c r="B714" s="3">
        <v>70</v>
      </c>
      <c r="C714" s="7" t="s">
        <v>358</v>
      </c>
      <c r="D714" s="6">
        <v>0.5</v>
      </c>
      <c r="E714" s="13">
        <v>12</v>
      </c>
      <c r="F714" s="13">
        <f t="shared" si="206"/>
        <v>343.99999999999994</v>
      </c>
      <c r="G714" s="3">
        <v>40</v>
      </c>
      <c r="H714" s="3" t="s">
        <v>366</v>
      </c>
      <c r="I714" s="3">
        <v>32</v>
      </c>
      <c r="J714" t="str">
        <f t="shared" si="207"/>
        <v>.</v>
      </c>
      <c r="K714" t="str">
        <f t="shared" si="208"/>
        <v>.</v>
      </c>
      <c r="L714" t="str">
        <f t="shared" si="221"/>
        <v>.</v>
      </c>
      <c r="M714" s="3">
        <v>162</v>
      </c>
      <c r="N714" t="str">
        <f>IF(B714=B714, N713, IF(M714=".",".",IF(M714&lt;22.5,"N",IF(M714&lt;67.5,"NE",IF(M714&lt;112.5,"E",IF(M714&lt;157.5,"SE",IF(M714&lt;202.5,"S",IF(M714&lt;247.5,"SW",IF(M714&lt;292.5,"W",IF(M714&lt;337.5,"NW","N"))))))))))</f>
        <v>NW</v>
      </c>
      <c r="O714" t="str">
        <f t="shared" si="209"/>
        <v>.</v>
      </c>
      <c r="P714" t="str">
        <f t="shared" si="222"/>
        <v>.</v>
      </c>
      <c r="Q714" s="8">
        <f t="shared" si="210"/>
        <v>0</v>
      </c>
      <c r="R714" s="8">
        <f t="shared" si="211"/>
        <v>30.431827674981001</v>
      </c>
      <c r="S714" s="8">
        <v>1</v>
      </c>
      <c r="T714" s="8" t="s">
        <v>4</v>
      </c>
      <c r="U714" s="8" t="str">
        <f t="shared" si="220"/>
        <v>.</v>
      </c>
      <c r="V714" s="3" t="s">
        <v>6</v>
      </c>
      <c r="W714" s="3">
        <v>0.4</v>
      </c>
      <c r="X714" s="3" t="s">
        <v>4</v>
      </c>
      <c r="Y714" s="14">
        <v>0</v>
      </c>
      <c r="Z714" s="14">
        <v>0</v>
      </c>
      <c r="AA714" s="14">
        <v>1</v>
      </c>
      <c r="AB714" s="14" t="str">
        <f t="shared" ref="AB714:AB777" si="223">IF(AA714=0,0,IF(AA714=".",".",IF(AA714=AA713,".",1)))</f>
        <v>.</v>
      </c>
      <c r="AC714" s="3" t="s">
        <v>320</v>
      </c>
      <c r="AD714" s="9">
        <v>0</v>
      </c>
      <c r="AE714">
        <f t="shared" si="212"/>
        <v>0</v>
      </c>
      <c r="AF714">
        <f t="shared" si="213"/>
        <v>0</v>
      </c>
      <c r="AG714">
        <f t="shared" si="219"/>
        <v>1</v>
      </c>
      <c r="AH714">
        <f t="shared" si="214"/>
        <v>0</v>
      </c>
      <c r="AI714">
        <f t="shared" si="215"/>
        <v>25.957427527495589</v>
      </c>
      <c r="AJ714">
        <f t="shared" si="216"/>
        <v>-79.888747368792892</v>
      </c>
      <c r="AK714">
        <f t="shared" si="217"/>
        <v>0</v>
      </c>
      <c r="AL714" s="3">
        <v>84</v>
      </c>
      <c r="AM714" s="14">
        <f t="shared" si="218"/>
        <v>25.603200000000001</v>
      </c>
      <c r="AN714" s="3">
        <v>2.8274333882308138</v>
      </c>
    </row>
    <row r="715" spans="1:40" ht="13.5" thickBot="1" x14ac:dyDescent="0.25">
      <c r="A715" s="5">
        <v>42574</v>
      </c>
      <c r="B715" s="3">
        <v>70</v>
      </c>
      <c r="C715" s="7" t="s">
        <v>358</v>
      </c>
      <c r="D715" s="6">
        <v>0.54097222222222219</v>
      </c>
      <c r="E715" s="13">
        <v>13</v>
      </c>
      <c r="F715" s="13">
        <f t="shared" si="206"/>
        <v>402.99999999999989</v>
      </c>
      <c r="G715" s="3">
        <v>32.1</v>
      </c>
      <c r="H715" s="3" t="s">
        <v>366</v>
      </c>
      <c r="I715" s="3">
        <v>31.5</v>
      </c>
      <c r="J715" t="str">
        <f t="shared" si="207"/>
        <v>.</v>
      </c>
      <c r="K715" t="str">
        <f t="shared" si="208"/>
        <v>.</v>
      </c>
      <c r="L715" t="str">
        <f t="shared" si="221"/>
        <v>.</v>
      </c>
      <c r="M715" s="3">
        <v>162</v>
      </c>
      <c r="N715" t="str">
        <f>IF(B715=B714, N714, IF(M715=".",".",IF(M715&lt;22.5,"N",IF(M715&lt;67.5,"NE",IF(M715&lt;112.5,"E",IF(M715&lt;157.5,"SE",IF(M715&lt;202.5,"S",IF(M715&lt;247.5,"SW",IF(M715&lt;292.5,"W",IF(M715&lt;337.5,"NW","N"))))))))))</f>
        <v>NW</v>
      </c>
      <c r="O715" t="str">
        <f t="shared" si="209"/>
        <v>.</v>
      </c>
      <c r="P715" t="str">
        <f t="shared" si="222"/>
        <v>.</v>
      </c>
      <c r="Q715" s="8">
        <f t="shared" si="210"/>
        <v>0</v>
      </c>
      <c r="R715" s="8">
        <f t="shared" si="211"/>
        <v>30.431827674981001</v>
      </c>
      <c r="S715" s="8">
        <v>1</v>
      </c>
      <c r="T715" s="8" t="s">
        <v>4</v>
      </c>
      <c r="U715" s="8" t="str">
        <f t="shared" si="220"/>
        <v>.</v>
      </c>
      <c r="V715" s="3" t="s">
        <v>6</v>
      </c>
      <c r="W715" s="3">
        <v>0</v>
      </c>
      <c r="X715" s="3" t="s">
        <v>43</v>
      </c>
      <c r="Y715" s="14">
        <v>0</v>
      </c>
      <c r="Z715" s="14">
        <v>0</v>
      </c>
      <c r="AA715" s="14">
        <v>1</v>
      </c>
      <c r="AB715" s="14" t="str">
        <f t="shared" si="223"/>
        <v>.</v>
      </c>
      <c r="AC715" s="3" t="s">
        <v>320</v>
      </c>
      <c r="AD715" s="9">
        <v>0</v>
      </c>
      <c r="AE715">
        <f t="shared" si="212"/>
        <v>0</v>
      </c>
      <c r="AF715">
        <f t="shared" si="213"/>
        <v>0</v>
      </c>
      <c r="AG715">
        <f t="shared" si="219"/>
        <v>1</v>
      </c>
      <c r="AH715">
        <f t="shared" si="214"/>
        <v>0</v>
      </c>
      <c r="AI715">
        <f t="shared" si="215"/>
        <v>25.957427527495589</v>
      </c>
      <c r="AJ715">
        <f t="shared" si="216"/>
        <v>-79.888747368792892</v>
      </c>
      <c r="AK715">
        <f t="shared" si="217"/>
        <v>0</v>
      </c>
      <c r="AL715" s="3">
        <v>84</v>
      </c>
      <c r="AM715" s="14">
        <f t="shared" si="218"/>
        <v>25.603200000000001</v>
      </c>
      <c r="AN715" s="3">
        <v>2.8274333882308138</v>
      </c>
    </row>
    <row r="716" spans="1:40" ht="13.5" thickBot="1" x14ac:dyDescent="0.25">
      <c r="A716" s="5">
        <v>42574</v>
      </c>
      <c r="B716" s="3">
        <v>70</v>
      </c>
      <c r="C716" s="7" t="s">
        <v>358</v>
      </c>
      <c r="D716" s="6">
        <v>0.58263888888888882</v>
      </c>
      <c r="E716" s="13">
        <v>14</v>
      </c>
      <c r="F716" s="13">
        <f t="shared" si="206"/>
        <v>462.99999999999983</v>
      </c>
      <c r="G716" s="3">
        <v>32.6</v>
      </c>
      <c r="H716" s="3" t="s">
        <v>366</v>
      </c>
      <c r="I716" s="3">
        <v>29.6</v>
      </c>
      <c r="J716" t="str">
        <f t="shared" si="207"/>
        <v>.</v>
      </c>
      <c r="K716" t="str">
        <f t="shared" si="208"/>
        <v>.</v>
      </c>
      <c r="L716" t="str">
        <f t="shared" si="221"/>
        <v>.</v>
      </c>
      <c r="M716" s="3">
        <v>162</v>
      </c>
      <c r="N716" t="str">
        <f>IF(B716=B716, N715, IF(M716=".",".",IF(M716&lt;22.5,"N",IF(M716&lt;67.5,"NE",IF(M716&lt;112.5,"E",IF(M716&lt;157.5,"SE",IF(M716&lt;202.5,"S",IF(M716&lt;247.5,"SW",IF(M716&lt;292.5,"W",IF(M716&lt;337.5,"NW","N"))))))))))</f>
        <v>NW</v>
      </c>
      <c r="O716" t="str">
        <f t="shared" si="209"/>
        <v>.</v>
      </c>
      <c r="P716" t="str">
        <f t="shared" si="222"/>
        <v>.</v>
      </c>
      <c r="Q716" s="8">
        <f t="shared" si="210"/>
        <v>0</v>
      </c>
      <c r="R716" s="8">
        <f t="shared" si="211"/>
        <v>30.431827674981001</v>
      </c>
      <c r="S716" s="8">
        <v>1</v>
      </c>
      <c r="T716" s="8" t="s">
        <v>4</v>
      </c>
      <c r="U716" s="8" t="str">
        <f t="shared" si="220"/>
        <v>.</v>
      </c>
      <c r="V716" s="3" t="s">
        <v>6</v>
      </c>
      <c r="W716" s="3">
        <v>0</v>
      </c>
      <c r="X716" s="3" t="s">
        <v>43</v>
      </c>
      <c r="Y716" s="14">
        <v>0</v>
      </c>
      <c r="Z716" s="14">
        <v>0</v>
      </c>
      <c r="AA716" s="14">
        <v>1</v>
      </c>
      <c r="AB716" s="14" t="str">
        <f t="shared" si="223"/>
        <v>.</v>
      </c>
      <c r="AC716" s="3" t="s">
        <v>320</v>
      </c>
      <c r="AD716" s="9">
        <v>0</v>
      </c>
      <c r="AE716">
        <f t="shared" si="212"/>
        <v>0</v>
      </c>
      <c r="AF716">
        <f t="shared" si="213"/>
        <v>0</v>
      </c>
      <c r="AG716">
        <f t="shared" si="219"/>
        <v>1</v>
      </c>
      <c r="AH716">
        <f t="shared" si="214"/>
        <v>0</v>
      </c>
      <c r="AI716">
        <f t="shared" si="215"/>
        <v>25.957427527495589</v>
      </c>
      <c r="AJ716">
        <f t="shared" si="216"/>
        <v>-79.888747368792892</v>
      </c>
      <c r="AK716">
        <f t="shared" si="217"/>
        <v>0</v>
      </c>
      <c r="AL716" s="3">
        <v>84</v>
      </c>
      <c r="AM716" s="14">
        <f t="shared" si="218"/>
        <v>25.603200000000001</v>
      </c>
      <c r="AN716" s="3">
        <v>2.8274333882308138</v>
      </c>
    </row>
    <row r="717" spans="1:40" ht="13.5" thickBot="1" x14ac:dyDescent="0.25">
      <c r="A717" s="5">
        <v>42574</v>
      </c>
      <c r="B717" s="3">
        <v>70</v>
      </c>
      <c r="C717" s="7" t="s">
        <v>358</v>
      </c>
      <c r="D717" s="6">
        <v>0.62569444444444444</v>
      </c>
      <c r="E717" s="13">
        <v>15</v>
      </c>
      <c r="F717" s="13">
        <f t="shared" si="206"/>
        <v>524.99999999999989</v>
      </c>
      <c r="G717" s="3">
        <v>25.9</v>
      </c>
      <c r="H717" s="3" t="s">
        <v>366</v>
      </c>
      <c r="I717" s="3">
        <v>27</v>
      </c>
      <c r="J717" t="str">
        <f t="shared" si="207"/>
        <v>.</v>
      </c>
      <c r="K717" t="str">
        <f t="shared" si="208"/>
        <v>.</v>
      </c>
      <c r="L717" t="str">
        <f t="shared" si="221"/>
        <v>.</v>
      </c>
      <c r="M717" s="3">
        <v>162</v>
      </c>
      <c r="N717" t="str">
        <f>IF(B717=B716, N716, IF(M717=".",".",IF(M717&lt;22.5,"N",IF(M717&lt;67.5,"NE",IF(M717&lt;112.5,"E",IF(M717&lt;157.5,"SE",IF(M717&lt;202.5,"S",IF(M717&lt;247.5,"SW",IF(M717&lt;292.5,"W",IF(M717&lt;337.5,"NW","N"))))))))))</f>
        <v>NW</v>
      </c>
      <c r="O717" t="str">
        <f t="shared" si="209"/>
        <v>.</v>
      </c>
      <c r="P717" t="str">
        <f t="shared" si="222"/>
        <v>.</v>
      </c>
      <c r="Q717" s="8">
        <f t="shared" si="210"/>
        <v>0</v>
      </c>
      <c r="R717" s="8">
        <f t="shared" si="211"/>
        <v>30.431827674981001</v>
      </c>
      <c r="S717" s="8">
        <v>1</v>
      </c>
      <c r="T717" s="8" t="s">
        <v>4</v>
      </c>
      <c r="U717" s="8" t="str">
        <f t="shared" si="220"/>
        <v>.</v>
      </c>
      <c r="V717" s="3" t="s">
        <v>6</v>
      </c>
      <c r="W717" s="3">
        <v>2</v>
      </c>
      <c r="X717" s="3" t="s">
        <v>43</v>
      </c>
      <c r="Y717" s="14">
        <v>0</v>
      </c>
      <c r="Z717" s="14">
        <v>0</v>
      </c>
      <c r="AA717" s="14">
        <v>1</v>
      </c>
      <c r="AB717" s="14" t="str">
        <f t="shared" si="223"/>
        <v>.</v>
      </c>
      <c r="AC717" s="3" t="s">
        <v>320</v>
      </c>
      <c r="AD717" s="9">
        <v>0</v>
      </c>
      <c r="AE717">
        <f t="shared" si="212"/>
        <v>0</v>
      </c>
      <c r="AF717">
        <f t="shared" si="213"/>
        <v>0</v>
      </c>
      <c r="AG717">
        <f t="shared" si="219"/>
        <v>1</v>
      </c>
      <c r="AH717">
        <f t="shared" si="214"/>
        <v>0</v>
      </c>
      <c r="AI717">
        <f t="shared" si="215"/>
        <v>25.957427527495589</v>
      </c>
      <c r="AJ717">
        <f t="shared" si="216"/>
        <v>-79.888747368792892</v>
      </c>
      <c r="AK717">
        <f t="shared" si="217"/>
        <v>0</v>
      </c>
      <c r="AL717" s="3">
        <v>84</v>
      </c>
      <c r="AM717" s="14">
        <f t="shared" si="218"/>
        <v>25.603200000000001</v>
      </c>
      <c r="AN717" s="3">
        <v>2.8274333882308138</v>
      </c>
    </row>
    <row r="718" spans="1:40" ht="13.5" thickBot="1" x14ac:dyDescent="0.25">
      <c r="A718" s="5">
        <v>42574</v>
      </c>
      <c r="B718" s="3">
        <v>70</v>
      </c>
      <c r="C718" s="7" t="s">
        <v>358</v>
      </c>
      <c r="D718" s="6">
        <v>0.66597222222222219</v>
      </c>
      <c r="E718" s="13">
        <v>16</v>
      </c>
      <c r="F718" s="13">
        <f t="shared" si="206"/>
        <v>582.99999999999989</v>
      </c>
      <c r="G718" s="3">
        <v>27.5</v>
      </c>
      <c r="H718" s="3" t="s">
        <v>366</v>
      </c>
      <c r="I718" s="3">
        <v>25.9</v>
      </c>
      <c r="J718" t="str">
        <f t="shared" si="207"/>
        <v>.</v>
      </c>
      <c r="K718" t="str">
        <f t="shared" si="208"/>
        <v>.</v>
      </c>
      <c r="L718" t="str">
        <f t="shared" si="221"/>
        <v>.</v>
      </c>
      <c r="M718" s="3">
        <v>162</v>
      </c>
      <c r="N718" t="str">
        <f>IF(B718=B718, N717, IF(M718=".",".",IF(M718&lt;22.5,"N",IF(M718&lt;67.5,"NE",IF(M718&lt;112.5,"E",IF(M718&lt;157.5,"SE",IF(M718&lt;202.5,"S",IF(M718&lt;247.5,"SW",IF(M718&lt;292.5,"W",IF(M718&lt;337.5,"NW","N"))))))))))</f>
        <v>NW</v>
      </c>
      <c r="O718" t="str">
        <f t="shared" si="209"/>
        <v>.</v>
      </c>
      <c r="P718" t="str">
        <f t="shared" si="222"/>
        <v>.</v>
      </c>
      <c r="Q718" s="8">
        <f t="shared" si="210"/>
        <v>0</v>
      </c>
      <c r="R718" s="8">
        <f t="shared" si="211"/>
        <v>30.431827674981001</v>
      </c>
      <c r="S718" s="8">
        <v>1</v>
      </c>
      <c r="T718" s="8">
        <f>SQRT((AJ718-AJ708)^2+(AI718-AI708)^2)</f>
        <v>18</v>
      </c>
      <c r="U718" s="8">
        <f t="shared" si="220"/>
        <v>1.6906570930545</v>
      </c>
      <c r="V718" s="3" t="s">
        <v>6</v>
      </c>
      <c r="W718" s="3">
        <v>0</v>
      </c>
      <c r="X718" s="3" t="s">
        <v>43</v>
      </c>
      <c r="Y718" s="14">
        <v>0</v>
      </c>
      <c r="Z718" s="14">
        <v>0</v>
      </c>
      <c r="AA718" s="14">
        <v>1</v>
      </c>
      <c r="AB718" s="14" t="str">
        <f t="shared" si="223"/>
        <v>.</v>
      </c>
      <c r="AC718" s="3" t="s">
        <v>320</v>
      </c>
      <c r="AD718" s="9">
        <v>0</v>
      </c>
      <c r="AE718">
        <f t="shared" si="212"/>
        <v>0</v>
      </c>
      <c r="AF718">
        <f t="shared" si="213"/>
        <v>0</v>
      </c>
      <c r="AG718">
        <f t="shared" si="219"/>
        <v>1</v>
      </c>
      <c r="AH718">
        <f t="shared" si="214"/>
        <v>0</v>
      </c>
      <c r="AI718">
        <f t="shared" si="215"/>
        <v>25.957427527495589</v>
      </c>
      <c r="AJ718">
        <f t="shared" si="216"/>
        <v>-79.888747368792892</v>
      </c>
      <c r="AK718">
        <f t="shared" si="217"/>
        <v>0</v>
      </c>
      <c r="AL718" s="3">
        <v>84</v>
      </c>
      <c r="AM718" s="14">
        <f t="shared" si="218"/>
        <v>25.603200000000001</v>
      </c>
      <c r="AN718" s="3">
        <v>2.8274333882308138</v>
      </c>
    </row>
    <row r="719" spans="1:40" ht="13.5" thickBot="1" x14ac:dyDescent="0.25">
      <c r="A719" s="5">
        <v>42574</v>
      </c>
      <c r="B719" s="3">
        <v>71</v>
      </c>
      <c r="C719" s="7" t="s">
        <v>358</v>
      </c>
      <c r="D719" s="6">
        <v>0.26111111111111113</v>
      </c>
      <c r="E719" s="13">
        <v>6</v>
      </c>
      <c r="F719" s="13">
        <f t="shared" si="206"/>
        <v>0</v>
      </c>
      <c r="G719" s="3">
        <v>17</v>
      </c>
      <c r="H719" s="3" t="s">
        <v>365</v>
      </c>
      <c r="I719" s="3">
        <v>21.4</v>
      </c>
      <c r="J719" t="str">
        <f t="shared" si="207"/>
        <v>.</v>
      </c>
      <c r="K719" t="str">
        <f t="shared" si="208"/>
        <v>.</v>
      </c>
      <c r="L719" t="str">
        <f t="shared" si="221"/>
        <v>.</v>
      </c>
      <c r="M719" s="3">
        <v>162</v>
      </c>
      <c r="N719" t="str">
        <f>IF(B719=B718, N718, IF(M719=".",".",IF(M719&lt;22.5,"N",IF(M719&lt;67.5,"NE",IF(M719&lt;112.5,"E",IF(M719&lt;157.5,"SE",IF(M719&lt;202.5,"S",IF(M719&lt;247.5,"SW",IF(M719&lt;292.5,"W",IF(M719&lt;337.5,"NW","N"))))))))))</f>
        <v>S</v>
      </c>
      <c r="O719" t="str">
        <f t="shared" si="209"/>
        <v>.</v>
      </c>
      <c r="P719" t="str">
        <f t="shared" si="222"/>
        <v>.</v>
      </c>
      <c r="Q719" s="8">
        <f t="shared" si="210"/>
        <v>0</v>
      </c>
      <c r="R719" s="8">
        <f t="shared" si="211"/>
        <v>0</v>
      </c>
      <c r="S719" s="8">
        <v>1</v>
      </c>
      <c r="T719" s="8" t="s">
        <v>4</v>
      </c>
      <c r="U719" s="8" t="str">
        <f t="shared" si="220"/>
        <v>.</v>
      </c>
      <c r="V719" s="3" t="s">
        <v>6</v>
      </c>
      <c r="W719" s="3">
        <v>0.2</v>
      </c>
      <c r="X719" s="3" t="s">
        <v>4</v>
      </c>
      <c r="Y719" s="14">
        <v>2</v>
      </c>
      <c r="Z719" s="14">
        <v>1</v>
      </c>
      <c r="AA719" s="14">
        <v>0</v>
      </c>
      <c r="AB719" s="14">
        <f t="shared" si="223"/>
        <v>0</v>
      </c>
      <c r="AC719" s="3" t="s">
        <v>321</v>
      </c>
      <c r="AD719" s="9">
        <v>0</v>
      </c>
      <c r="AE719" t="str">
        <f t="shared" si="212"/>
        <v>.</v>
      </c>
      <c r="AF719" t="str">
        <f t="shared" si="213"/>
        <v>.</v>
      </c>
      <c r="AG719" t="str">
        <f t="shared" si="219"/>
        <v>.</v>
      </c>
      <c r="AH719" t="str">
        <f t="shared" si="214"/>
        <v>.</v>
      </c>
      <c r="AI719">
        <f t="shared" si="215"/>
        <v>31.519733426244645</v>
      </c>
      <c r="AJ719">
        <f t="shared" si="216"/>
        <v>-97.007764662105657</v>
      </c>
      <c r="AK719" t="str">
        <f t="shared" si="217"/>
        <v>.</v>
      </c>
      <c r="AL719" s="3">
        <v>102</v>
      </c>
      <c r="AM719" s="14">
        <f t="shared" si="218"/>
        <v>31.089600000000001</v>
      </c>
      <c r="AN719" s="3">
        <v>2.8274333882308138</v>
      </c>
    </row>
    <row r="720" spans="1:40" ht="13.5" thickBot="1" x14ac:dyDescent="0.25">
      <c r="A720" s="5">
        <v>42574</v>
      </c>
      <c r="B720" s="3">
        <v>71</v>
      </c>
      <c r="C720" s="7" t="s">
        <v>358</v>
      </c>
      <c r="D720" s="6">
        <v>0.29375000000000001</v>
      </c>
      <c r="E720" s="13">
        <v>7</v>
      </c>
      <c r="F720" s="13">
        <f t="shared" si="206"/>
        <v>46.999999999999993</v>
      </c>
      <c r="G720" s="3">
        <v>20</v>
      </c>
      <c r="H720" s="3" t="s">
        <v>366</v>
      </c>
      <c r="I720" s="3">
        <v>23.6</v>
      </c>
      <c r="J720" t="str">
        <f t="shared" si="207"/>
        <v>.</v>
      </c>
      <c r="K720" t="str">
        <f t="shared" si="208"/>
        <v>.</v>
      </c>
      <c r="L720" t="str">
        <f t="shared" si="221"/>
        <v>.</v>
      </c>
      <c r="M720" s="3">
        <v>162</v>
      </c>
      <c r="N720" t="str">
        <f>IF(B720=B720, N719, IF(M720=".",".",IF(M720&lt;22.5,"N",IF(M720&lt;67.5,"NE",IF(M720&lt;112.5,"E",IF(M720&lt;157.5,"SE",IF(M720&lt;202.5,"S",IF(M720&lt;247.5,"SW",IF(M720&lt;292.5,"W",IF(M720&lt;337.5,"NW","N"))))))))))</f>
        <v>S</v>
      </c>
      <c r="O720" t="str">
        <f t="shared" si="209"/>
        <v>.</v>
      </c>
      <c r="P720" t="str">
        <f t="shared" si="222"/>
        <v>.</v>
      </c>
      <c r="Q720" s="8">
        <f t="shared" si="210"/>
        <v>0</v>
      </c>
      <c r="R720" s="8">
        <f t="shared" si="211"/>
        <v>0</v>
      </c>
      <c r="S720" s="8">
        <v>1</v>
      </c>
      <c r="T720" s="8" t="s">
        <v>4</v>
      </c>
      <c r="U720" s="8" t="str">
        <f t="shared" si="220"/>
        <v>.</v>
      </c>
      <c r="V720" s="3" t="s">
        <v>31</v>
      </c>
      <c r="W720" s="3">
        <v>1.9</v>
      </c>
      <c r="X720" s="3" t="s">
        <v>73</v>
      </c>
      <c r="Y720" s="14">
        <v>2</v>
      </c>
      <c r="Z720" s="14">
        <v>1</v>
      </c>
      <c r="AA720" s="14">
        <v>0</v>
      </c>
      <c r="AB720" s="14">
        <f t="shared" si="223"/>
        <v>0</v>
      </c>
      <c r="AC720" s="3" t="s">
        <v>321</v>
      </c>
      <c r="AD720" s="9">
        <v>0</v>
      </c>
      <c r="AE720">
        <f t="shared" si="212"/>
        <v>0</v>
      </c>
      <c r="AF720">
        <f t="shared" si="213"/>
        <v>0</v>
      </c>
      <c r="AG720">
        <f t="shared" si="219"/>
        <v>1</v>
      </c>
      <c r="AH720">
        <f t="shared" si="214"/>
        <v>0</v>
      </c>
      <c r="AI720">
        <f t="shared" si="215"/>
        <v>31.519733426244645</v>
      </c>
      <c r="AJ720">
        <f t="shared" si="216"/>
        <v>-97.007764662105657</v>
      </c>
      <c r="AK720">
        <f t="shared" si="217"/>
        <v>0</v>
      </c>
      <c r="AL720" s="3">
        <v>102</v>
      </c>
      <c r="AM720" s="14">
        <f t="shared" si="218"/>
        <v>31.089600000000001</v>
      </c>
      <c r="AN720" s="3">
        <v>2.8274333882308138</v>
      </c>
    </row>
    <row r="721" spans="1:40" ht="13.5" thickBot="1" x14ac:dyDescent="0.25">
      <c r="A721" s="5">
        <v>42574</v>
      </c>
      <c r="B721" s="3">
        <v>71</v>
      </c>
      <c r="C721" s="7" t="s">
        <v>358</v>
      </c>
      <c r="D721" s="6">
        <v>0.3354166666666667</v>
      </c>
      <c r="E721" s="13">
        <v>8</v>
      </c>
      <c r="F721" s="13">
        <f t="shared" si="206"/>
        <v>107.00000000000003</v>
      </c>
      <c r="G721" s="3">
        <v>20.100000000000001</v>
      </c>
      <c r="H721" s="3" t="s">
        <v>365</v>
      </c>
      <c r="I721" s="3">
        <v>30.7</v>
      </c>
      <c r="J721">
        <f t="shared" si="207"/>
        <v>2.5604414050107174</v>
      </c>
      <c r="K721">
        <f t="shared" si="208"/>
        <v>213.29751380233921</v>
      </c>
      <c r="L721">
        <f>(K721-MOD(M720+180,360))</f>
        <v>-128.70248619766079</v>
      </c>
      <c r="M721" s="3">
        <v>164</v>
      </c>
      <c r="N721" t="str">
        <f>IF(B721=B720, N720, IF(M721=".",".",IF(M721&lt;22.5,"N",IF(M721&lt;67.5,"NE",IF(M721&lt;112.5,"E",IF(M721&lt;157.5,"SE",IF(M721&lt;202.5,"S",IF(M721&lt;247.5,"SW",IF(M721&lt;292.5,"W",IF(M721&lt;337.5,"NW","N"))))))))))</f>
        <v>S</v>
      </c>
      <c r="O721" t="str">
        <f t="shared" si="209"/>
        <v>SW</v>
      </c>
      <c r="P721">
        <f t="shared" si="222"/>
        <v>6</v>
      </c>
      <c r="Q721" s="8">
        <f t="shared" si="210"/>
        <v>4.6955814603699046</v>
      </c>
      <c r="R721" s="8">
        <f t="shared" si="211"/>
        <v>4.6955814603699046</v>
      </c>
      <c r="S721" s="8">
        <v>1</v>
      </c>
      <c r="T721" s="8" t="s">
        <v>4</v>
      </c>
      <c r="U721" s="8" t="str">
        <f t="shared" si="220"/>
        <v>.</v>
      </c>
      <c r="V721" s="3" t="s">
        <v>31</v>
      </c>
      <c r="W721" s="3">
        <v>0</v>
      </c>
      <c r="X721" s="3" t="s">
        <v>40</v>
      </c>
      <c r="Y721" s="14">
        <v>2</v>
      </c>
      <c r="Z721" s="14">
        <v>1</v>
      </c>
      <c r="AA721" s="14">
        <v>0</v>
      </c>
      <c r="AB721" s="14">
        <f t="shared" si="223"/>
        <v>0</v>
      </c>
      <c r="AC721" s="3" t="s">
        <v>321</v>
      </c>
      <c r="AD721" s="9">
        <v>0</v>
      </c>
      <c r="AE721">
        <f t="shared" si="212"/>
        <v>-3.9247134114178266</v>
      </c>
      <c r="AF721">
        <f t="shared" si="213"/>
        <v>-3.9247134114178266</v>
      </c>
      <c r="AG721">
        <f t="shared" si="219"/>
        <v>1</v>
      </c>
      <c r="AH721">
        <f t="shared" si="214"/>
        <v>4.6955814603699046</v>
      </c>
      <c r="AI721">
        <f t="shared" si="215"/>
        <v>28.941922360784918</v>
      </c>
      <c r="AJ721">
        <f t="shared" si="216"/>
        <v>-100.93247807352348</v>
      </c>
      <c r="AK721">
        <f t="shared" si="217"/>
        <v>-2.577811065459727</v>
      </c>
      <c r="AL721" s="3">
        <v>105</v>
      </c>
      <c r="AM721" s="14">
        <f t="shared" si="218"/>
        <v>32.004000000000005</v>
      </c>
      <c r="AN721" s="3">
        <v>2.8623399732707004</v>
      </c>
    </row>
    <row r="722" spans="1:40" ht="13.5" thickBot="1" x14ac:dyDescent="0.25">
      <c r="A722" s="5">
        <v>42574</v>
      </c>
      <c r="B722" s="3">
        <v>71</v>
      </c>
      <c r="C722" s="7" t="s">
        <v>358</v>
      </c>
      <c r="D722" s="6">
        <v>0.37777777777777777</v>
      </c>
      <c r="E722" s="13">
        <v>9</v>
      </c>
      <c r="F722" s="13">
        <f t="shared" si="206"/>
        <v>167.99999999999997</v>
      </c>
      <c r="G722" s="3" t="s">
        <v>4</v>
      </c>
      <c r="H722" s="3" t="s">
        <v>4</v>
      </c>
      <c r="I722" s="3" t="s">
        <v>4</v>
      </c>
      <c r="J722" t="str">
        <f t="shared" si="207"/>
        <v>.</v>
      </c>
      <c r="K722" t="str">
        <f t="shared" si="208"/>
        <v>.</v>
      </c>
      <c r="L722" t="str">
        <f t="shared" si="221"/>
        <v>.</v>
      </c>
      <c r="M722" s="3" t="s">
        <v>4</v>
      </c>
      <c r="N722" t="str">
        <f>IF(B722=B721, N721, IF(M722=".",".",IF(M722&lt;22.5,"N",IF(M722&lt;67.5,"NE",IF(M722&lt;112.5,"E",IF(M722&lt;157.5,"SE",IF(M722&lt;202.5,"S",IF(M722&lt;247.5,"SW",IF(M722&lt;292.5,"W",IF(M722&lt;337.5,"NW","N"))))))))))</f>
        <v>S</v>
      </c>
      <c r="O722" t="str">
        <f t="shared" si="209"/>
        <v>.</v>
      </c>
      <c r="P722" t="str">
        <f t="shared" si="222"/>
        <v>.</v>
      </c>
      <c r="Q722" s="8" t="str">
        <f t="shared" si="210"/>
        <v>.</v>
      </c>
      <c r="R722" s="8" t="str">
        <f t="shared" si="211"/>
        <v>.</v>
      </c>
      <c r="S722" s="8" t="s">
        <v>4</v>
      </c>
      <c r="T722" s="8" t="s">
        <v>4</v>
      </c>
      <c r="U722" s="8" t="str">
        <f t="shared" si="220"/>
        <v>.</v>
      </c>
      <c r="V722" s="3" t="s">
        <v>4</v>
      </c>
      <c r="W722" s="3" t="s">
        <v>4</v>
      </c>
      <c r="X722" s="3" t="s">
        <v>67</v>
      </c>
      <c r="Y722" s="14" t="s">
        <v>4</v>
      </c>
      <c r="Z722" s="14" t="s">
        <v>4</v>
      </c>
      <c r="AA722" s="14" t="s">
        <v>4</v>
      </c>
      <c r="AB722" s="14" t="str">
        <f t="shared" si="223"/>
        <v>.</v>
      </c>
      <c r="AC722" s="3" t="s">
        <v>321</v>
      </c>
      <c r="AD722" s="9">
        <v>0</v>
      </c>
      <c r="AE722" t="str">
        <f t="shared" si="212"/>
        <v>.</v>
      </c>
      <c r="AF722" t="str">
        <f t="shared" si="213"/>
        <v>.</v>
      </c>
      <c r="AG722" t="str">
        <f t="shared" si="219"/>
        <v>.</v>
      </c>
      <c r="AH722" t="str">
        <f t="shared" si="214"/>
        <v>.</v>
      </c>
      <c r="AI722" t="str">
        <f t="shared" si="215"/>
        <v>.</v>
      </c>
      <c r="AJ722" t="str">
        <f t="shared" si="216"/>
        <v>.</v>
      </c>
      <c r="AK722" t="str">
        <f t="shared" si="217"/>
        <v>.</v>
      </c>
      <c r="AL722" s="3" t="s">
        <v>4</v>
      </c>
      <c r="AM722" s="14" t="str">
        <f t="shared" si="218"/>
        <v>.</v>
      </c>
      <c r="AN722" s="3" t="s">
        <v>4</v>
      </c>
    </row>
    <row r="723" spans="1:40" ht="13.5" thickBot="1" x14ac:dyDescent="0.25">
      <c r="A723" s="5">
        <v>42574</v>
      </c>
      <c r="B723" s="3">
        <v>71</v>
      </c>
      <c r="C723" s="7" t="s">
        <v>358</v>
      </c>
      <c r="D723" s="6">
        <v>0.41736111111111113</v>
      </c>
      <c r="E723" s="13">
        <v>10</v>
      </c>
      <c r="F723" s="13">
        <f t="shared" si="206"/>
        <v>225</v>
      </c>
      <c r="G723" s="3">
        <v>49.7</v>
      </c>
      <c r="H723" s="3" t="s">
        <v>365</v>
      </c>
      <c r="I723" s="3">
        <v>35.700000000000003</v>
      </c>
      <c r="J723" t="str">
        <f t="shared" si="207"/>
        <v>.</v>
      </c>
      <c r="K723" t="str">
        <f t="shared" si="208"/>
        <v>.</v>
      </c>
      <c r="L723" t="str">
        <f t="shared" si="221"/>
        <v>.</v>
      </c>
      <c r="M723" s="3">
        <v>176</v>
      </c>
      <c r="N723" t="str">
        <f>IF(B723=B723, N722, IF(M723=".",".",IF(M723&lt;22.5,"N",IF(M723&lt;67.5,"NE",IF(M723&lt;112.5,"E",IF(M723&lt;157.5,"SE",IF(M723&lt;202.5,"S",IF(M723&lt;247.5,"SW",IF(M723&lt;292.5,"W",IF(M723&lt;337.5,"NW","N"))))))))))</f>
        <v>S</v>
      </c>
      <c r="O723" t="str">
        <f t="shared" si="209"/>
        <v>.</v>
      </c>
      <c r="P723" t="str">
        <f t="shared" si="222"/>
        <v>.</v>
      </c>
      <c r="Q723" s="8">
        <f>IF(AN723=".",".",IF(B723=B722,SQRT((AI723-AI721)^2+(AJ723-AJ721)^2),0))</f>
        <v>22.463579753843494</v>
      </c>
      <c r="R723" s="8">
        <f>IF(AN723=".",".",IF(B723=B722,Q723+R721,0))</f>
        <v>27.159161214213398</v>
      </c>
      <c r="S723" s="8">
        <v>1</v>
      </c>
      <c r="T723" s="8" t="s">
        <v>4</v>
      </c>
      <c r="U723" s="8" t="str">
        <f t="shared" si="220"/>
        <v>.</v>
      </c>
      <c r="V723" s="3" t="s">
        <v>6</v>
      </c>
      <c r="W723" s="3">
        <v>0.6</v>
      </c>
      <c r="X723" s="3" t="s">
        <v>111</v>
      </c>
      <c r="Y723" s="14">
        <v>0</v>
      </c>
      <c r="Z723" s="14">
        <v>0</v>
      </c>
      <c r="AA723" s="14">
        <v>1</v>
      </c>
      <c r="AB723" s="14">
        <f t="shared" si="223"/>
        <v>1</v>
      </c>
      <c r="AC723" s="3" t="s">
        <v>321</v>
      </c>
      <c r="AD723" s="9">
        <v>0</v>
      </c>
      <c r="AE723" t="str">
        <f t="shared" si="212"/>
        <v>.</v>
      </c>
      <c r="AF723" t="str">
        <f t="shared" si="213"/>
        <v>.</v>
      </c>
      <c r="AG723" t="str">
        <f t="shared" si="219"/>
        <v>.</v>
      </c>
      <c r="AH723" t="str">
        <f t="shared" si="214"/>
        <v>.</v>
      </c>
      <c r="AI723">
        <f t="shared" si="215"/>
        <v>7.5336991643655562</v>
      </c>
      <c r="AJ723">
        <f t="shared" si="216"/>
        <v>-107.73691742806102</v>
      </c>
      <c r="AK723" t="str">
        <f t="shared" si="217"/>
        <v>.</v>
      </c>
      <c r="AL723" s="3">
        <v>108</v>
      </c>
      <c r="AM723" s="14">
        <f t="shared" si="218"/>
        <v>32.918399999999998</v>
      </c>
      <c r="AN723" s="3">
        <v>3.0717794835100198</v>
      </c>
    </row>
    <row r="724" spans="1:40" ht="13.5" thickBot="1" x14ac:dyDescent="0.25">
      <c r="A724" s="5">
        <v>42574</v>
      </c>
      <c r="B724" s="3">
        <v>71</v>
      </c>
      <c r="C724" s="7" t="s">
        <v>358</v>
      </c>
      <c r="D724" s="6">
        <v>0.4604166666666667</v>
      </c>
      <c r="E724" s="13">
        <v>11</v>
      </c>
      <c r="F724" s="13">
        <f t="shared" si="206"/>
        <v>287</v>
      </c>
      <c r="G724" s="3">
        <v>52.7</v>
      </c>
      <c r="H724" s="3" t="s">
        <v>365</v>
      </c>
      <c r="I724" s="3">
        <v>37.5</v>
      </c>
      <c r="J724" t="str">
        <f t="shared" si="207"/>
        <v>.</v>
      </c>
      <c r="K724" t="str">
        <f t="shared" si="208"/>
        <v>.</v>
      </c>
      <c r="L724" t="str">
        <f t="shared" si="221"/>
        <v>.</v>
      </c>
      <c r="M724" s="3">
        <v>176</v>
      </c>
      <c r="N724" t="str">
        <f>IF(B724=B723, N723, IF(M724=".",".",IF(M724&lt;22.5,"N",IF(M724&lt;67.5,"NE",IF(M724&lt;112.5,"E",IF(M724&lt;157.5,"SE",IF(M724&lt;202.5,"S",IF(M724&lt;247.5,"SW",IF(M724&lt;292.5,"W",IF(M724&lt;337.5,"NW","N"))))))))))</f>
        <v>S</v>
      </c>
      <c r="O724" t="str">
        <f t="shared" si="209"/>
        <v>.</v>
      </c>
      <c r="P724" t="str">
        <f t="shared" si="222"/>
        <v>.</v>
      </c>
      <c r="Q724" s="8">
        <f t="shared" ref="Q724:Q787" si="224">IF(AN724=".",".",IF(B724=B723,SQRT((AI724-AI723)^2+(AJ724-AJ723)^2),0))</f>
        <v>0</v>
      </c>
      <c r="R724" s="8">
        <f t="shared" ref="R724:R787" si="225">IF(AN724=".",".",IF(B724=B723,Q724+R723,0))</f>
        <v>27.159161214213398</v>
      </c>
      <c r="S724" s="8">
        <v>1</v>
      </c>
      <c r="T724" s="8" t="s">
        <v>4</v>
      </c>
      <c r="U724" s="8" t="str">
        <f t="shared" si="220"/>
        <v>.</v>
      </c>
      <c r="V724" s="3" t="s">
        <v>6</v>
      </c>
      <c r="W724" s="3">
        <v>0</v>
      </c>
      <c r="X724" s="3" t="s">
        <v>4</v>
      </c>
      <c r="Y724" s="14">
        <v>0</v>
      </c>
      <c r="Z724" s="14">
        <v>0</v>
      </c>
      <c r="AA724" s="14">
        <v>1</v>
      </c>
      <c r="AB724" s="14" t="str">
        <f t="shared" si="223"/>
        <v>.</v>
      </c>
      <c r="AC724" s="3" t="s">
        <v>321</v>
      </c>
      <c r="AD724" s="9">
        <v>0</v>
      </c>
      <c r="AE724">
        <f t="shared" si="212"/>
        <v>0</v>
      </c>
      <c r="AF724">
        <f t="shared" si="213"/>
        <v>0</v>
      </c>
      <c r="AG724">
        <f t="shared" si="219"/>
        <v>1</v>
      </c>
      <c r="AH724">
        <f t="shared" si="214"/>
        <v>0</v>
      </c>
      <c r="AI724">
        <f t="shared" si="215"/>
        <v>7.5336991643655562</v>
      </c>
      <c r="AJ724">
        <f t="shared" si="216"/>
        <v>-107.73691742806102</v>
      </c>
      <c r="AK724">
        <f t="shared" si="217"/>
        <v>0</v>
      </c>
      <c r="AL724" s="3">
        <v>108</v>
      </c>
      <c r="AM724" s="14">
        <f t="shared" si="218"/>
        <v>32.918399999999998</v>
      </c>
      <c r="AN724" s="3">
        <v>3.0717794835100198</v>
      </c>
    </row>
    <row r="725" spans="1:40" ht="13.5" thickBot="1" x14ac:dyDescent="0.25">
      <c r="A725" s="5">
        <v>42574</v>
      </c>
      <c r="B725" s="3">
        <v>71</v>
      </c>
      <c r="C725" s="7" t="s">
        <v>358</v>
      </c>
      <c r="D725" s="6">
        <v>0.5</v>
      </c>
      <c r="E725" s="13">
        <v>12</v>
      </c>
      <c r="F725" s="13">
        <f t="shared" si="206"/>
        <v>343.99999999999994</v>
      </c>
      <c r="G725" s="3">
        <v>42.4</v>
      </c>
      <c r="H725" s="3" t="s">
        <v>366</v>
      </c>
      <c r="I725" s="3">
        <v>32</v>
      </c>
      <c r="J725" t="str">
        <f t="shared" si="207"/>
        <v>.</v>
      </c>
      <c r="K725" t="str">
        <f t="shared" si="208"/>
        <v>.</v>
      </c>
      <c r="L725" t="str">
        <f t="shared" si="221"/>
        <v>.</v>
      </c>
      <c r="M725" s="3">
        <v>176</v>
      </c>
      <c r="N725" t="str">
        <f>IF(B725=B725, N724, IF(M725=".",".",IF(M725&lt;22.5,"N",IF(M725&lt;67.5,"NE",IF(M725&lt;112.5,"E",IF(M725&lt;157.5,"SE",IF(M725&lt;202.5,"S",IF(M725&lt;247.5,"SW",IF(M725&lt;292.5,"W",IF(M725&lt;337.5,"NW","N"))))))))))</f>
        <v>S</v>
      </c>
      <c r="O725" t="str">
        <f t="shared" si="209"/>
        <v>.</v>
      </c>
      <c r="P725" t="str">
        <f t="shared" si="222"/>
        <v>.</v>
      </c>
      <c r="Q725" s="8">
        <f t="shared" si="224"/>
        <v>0</v>
      </c>
      <c r="R725" s="8">
        <f t="shared" si="225"/>
        <v>27.159161214213398</v>
      </c>
      <c r="S725" s="8">
        <v>1</v>
      </c>
      <c r="T725" s="8" t="s">
        <v>4</v>
      </c>
      <c r="U725" s="8" t="str">
        <f t="shared" si="220"/>
        <v>.</v>
      </c>
      <c r="V725" s="3" t="s">
        <v>6</v>
      </c>
      <c r="W725" s="3">
        <v>2.6</v>
      </c>
      <c r="X725" s="3" t="s">
        <v>4</v>
      </c>
      <c r="Y725" s="14">
        <v>0</v>
      </c>
      <c r="Z725" s="14">
        <v>0</v>
      </c>
      <c r="AA725" s="14">
        <v>1</v>
      </c>
      <c r="AB725" s="14" t="str">
        <f t="shared" si="223"/>
        <v>.</v>
      </c>
      <c r="AC725" s="3" t="s">
        <v>321</v>
      </c>
      <c r="AD725" s="9">
        <v>0</v>
      </c>
      <c r="AE725">
        <f t="shared" si="212"/>
        <v>0</v>
      </c>
      <c r="AF725">
        <f t="shared" si="213"/>
        <v>0</v>
      </c>
      <c r="AG725">
        <f t="shared" si="219"/>
        <v>1</v>
      </c>
      <c r="AH725">
        <f t="shared" si="214"/>
        <v>0</v>
      </c>
      <c r="AI725">
        <f t="shared" si="215"/>
        <v>7.5336991643655562</v>
      </c>
      <c r="AJ725">
        <f t="shared" si="216"/>
        <v>-107.73691742806102</v>
      </c>
      <c r="AK725">
        <f t="shared" si="217"/>
        <v>0</v>
      </c>
      <c r="AL725" s="3">
        <v>108</v>
      </c>
      <c r="AM725" s="14">
        <f t="shared" si="218"/>
        <v>32.918399999999998</v>
      </c>
      <c r="AN725" s="3">
        <v>3.0717794835100198</v>
      </c>
    </row>
    <row r="726" spans="1:40" ht="13.5" thickBot="1" x14ac:dyDescent="0.25">
      <c r="A726" s="5">
        <v>42574</v>
      </c>
      <c r="B726" s="3">
        <v>71</v>
      </c>
      <c r="C726" s="7" t="s">
        <v>358</v>
      </c>
      <c r="D726" s="6">
        <v>0.54097222222222219</v>
      </c>
      <c r="E726" s="13">
        <v>13</v>
      </c>
      <c r="F726" s="13">
        <f t="shared" si="206"/>
        <v>402.99999999999989</v>
      </c>
      <c r="G726" s="3">
        <v>34.4</v>
      </c>
      <c r="H726" s="3" t="s">
        <v>366</v>
      </c>
      <c r="I726" s="3">
        <v>31.3</v>
      </c>
      <c r="J726" t="str">
        <f t="shared" si="207"/>
        <v>.</v>
      </c>
      <c r="K726" t="str">
        <f t="shared" si="208"/>
        <v>.</v>
      </c>
      <c r="L726" t="str">
        <f t="shared" si="221"/>
        <v>.</v>
      </c>
      <c r="M726" s="3">
        <v>176</v>
      </c>
      <c r="N726" t="str">
        <f>IF(B726=B725, N725, IF(M726=".",".",IF(M726&lt;22.5,"N",IF(M726&lt;67.5,"NE",IF(M726&lt;112.5,"E",IF(M726&lt;157.5,"SE",IF(M726&lt;202.5,"S",IF(M726&lt;247.5,"SW",IF(M726&lt;292.5,"W",IF(M726&lt;337.5,"NW","N"))))))))))</f>
        <v>S</v>
      </c>
      <c r="O726" t="str">
        <f t="shared" si="209"/>
        <v>.</v>
      </c>
      <c r="P726" t="str">
        <f t="shared" si="222"/>
        <v>.</v>
      </c>
      <c r="Q726" s="8">
        <f t="shared" si="224"/>
        <v>0</v>
      </c>
      <c r="R726" s="8">
        <f t="shared" si="225"/>
        <v>27.159161214213398</v>
      </c>
      <c r="S726" s="8">
        <v>1</v>
      </c>
      <c r="T726" s="8" t="s">
        <v>4</v>
      </c>
      <c r="U726" s="8" t="str">
        <f t="shared" si="220"/>
        <v>.</v>
      </c>
      <c r="V726" s="3" t="s">
        <v>6</v>
      </c>
      <c r="W726" s="3">
        <v>0</v>
      </c>
      <c r="X726" s="3" t="s">
        <v>43</v>
      </c>
      <c r="Y726" s="14">
        <v>0</v>
      </c>
      <c r="Z726" s="14">
        <v>0</v>
      </c>
      <c r="AA726" s="14">
        <v>1</v>
      </c>
      <c r="AB726" s="14" t="str">
        <f t="shared" si="223"/>
        <v>.</v>
      </c>
      <c r="AC726" s="3" t="s">
        <v>321</v>
      </c>
      <c r="AD726" s="9">
        <v>0</v>
      </c>
      <c r="AE726">
        <f t="shared" si="212"/>
        <v>0</v>
      </c>
      <c r="AF726">
        <f t="shared" si="213"/>
        <v>0</v>
      </c>
      <c r="AG726">
        <f t="shared" si="219"/>
        <v>1</v>
      </c>
      <c r="AH726">
        <f t="shared" si="214"/>
        <v>0</v>
      </c>
      <c r="AI726">
        <f t="shared" si="215"/>
        <v>7.5336991643655562</v>
      </c>
      <c r="AJ726">
        <f t="shared" si="216"/>
        <v>-107.73691742806102</v>
      </c>
      <c r="AK726">
        <f t="shared" si="217"/>
        <v>0</v>
      </c>
      <c r="AL726" s="3">
        <v>108</v>
      </c>
      <c r="AM726" s="14">
        <f t="shared" si="218"/>
        <v>32.918399999999998</v>
      </c>
      <c r="AN726" s="3">
        <v>3.0717794835100198</v>
      </c>
    </row>
    <row r="727" spans="1:40" ht="13.5" thickBot="1" x14ac:dyDescent="0.25">
      <c r="A727" s="5">
        <v>42574</v>
      </c>
      <c r="B727" s="3">
        <v>71</v>
      </c>
      <c r="C727" s="7" t="s">
        <v>358</v>
      </c>
      <c r="D727" s="6">
        <v>0.58263888888888882</v>
      </c>
      <c r="E727" s="13">
        <v>14</v>
      </c>
      <c r="F727" s="13">
        <f t="shared" si="206"/>
        <v>462.99999999999983</v>
      </c>
      <c r="G727" s="3">
        <v>33.200000000000003</v>
      </c>
      <c r="H727" s="3" t="s">
        <v>366</v>
      </c>
      <c r="I727" s="3">
        <v>29.4</v>
      </c>
      <c r="J727" t="str">
        <f t="shared" si="207"/>
        <v>.</v>
      </c>
      <c r="K727" t="str">
        <f t="shared" si="208"/>
        <v>.</v>
      </c>
      <c r="L727" t="str">
        <f t="shared" si="221"/>
        <v>.</v>
      </c>
      <c r="M727" s="3">
        <v>176</v>
      </c>
      <c r="N727" t="str">
        <f>IF(B727=B727, N726, IF(M727=".",".",IF(M727&lt;22.5,"N",IF(M727&lt;67.5,"NE",IF(M727&lt;112.5,"E",IF(M727&lt;157.5,"SE",IF(M727&lt;202.5,"S",IF(M727&lt;247.5,"SW",IF(M727&lt;292.5,"W",IF(M727&lt;337.5,"NW","N"))))))))))</f>
        <v>S</v>
      </c>
      <c r="O727" t="str">
        <f t="shared" si="209"/>
        <v>.</v>
      </c>
      <c r="P727" t="str">
        <f t="shared" si="222"/>
        <v>.</v>
      </c>
      <c r="Q727" s="8">
        <f t="shared" si="224"/>
        <v>0</v>
      </c>
      <c r="R727" s="8">
        <f t="shared" si="225"/>
        <v>27.159161214213398</v>
      </c>
      <c r="S727" s="8">
        <v>1</v>
      </c>
      <c r="T727" s="8" t="s">
        <v>4</v>
      </c>
      <c r="U727" s="8" t="str">
        <f t="shared" si="220"/>
        <v>.</v>
      </c>
      <c r="V727" s="3" t="s">
        <v>6</v>
      </c>
      <c r="W727" s="3">
        <v>0</v>
      </c>
      <c r="X727" s="3" t="s">
        <v>43</v>
      </c>
      <c r="Y727" s="14">
        <v>0</v>
      </c>
      <c r="Z727" s="14">
        <v>0</v>
      </c>
      <c r="AA727" s="14">
        <v>1</v>
      </c>
      <c r="AB727" s="14" t="str">
        <f t="shared" si="223"/>
        <v>.</v>
      </c>
      <c r="AC727" s="3" t="s">
        <v>321</v>
      </c>
      <c r="AD727" s="9">
        <v>0</v>
      </c>
      <c r="AE727">
        <f t="shared" si="212"/>
        <v>0</v>
      </c>
      <c r="AF727">
        <f t="shared" si="213"/>
        <v>0</v>
      </c>
      <c r="AG727">
        <f t="shared" si="219"/>
        <v>1</v>
      </c>
      <c r="AH727">
        <f t="shared" si="214"/>
        <v>0</v>
      </c>
      <c r="AI727">
        <f t="shared" si="215"/>
        <v>7.5336991643655562</v>
      </c>
      <c r="AJ727">
        <f t="shared" si="216"/>
        <v>-107.73691742806102</v>
      </c>
      <c r="AK727">
        <f t="shared" si="217"/>
        <v>0</v>
      </c>
      <c r="AL727" s="3">
        <v>108</v>
      </c>
      <c r="AM727" s="14">
        <f t="shared" si="218"/>
        <v>32.918399999999998</v>
      </c>
      <c r="AN727" s="3">
        <v>3.0717794835100198</v>
      </c>
    </row>
    <row r="728" spans="1:40" ht="13.5" thickBot="1" x14ac:dyDescent="0.25">
      <c r="A728" s="5">
        <v>42574</v>
      </c>
      <c r="B728" s="3">
        <v>71</v>
      </c>
      <c r="C728" s="7" t="s">
        <v>358</v>
      </c>
      <c r="D728" s="6">
        <v>0.62569444444444444</v>
      </c>
      <c r="E728" s="13">
        <v>15</v>
      </c>
      <c r="F728" s="13">
        <f t="shared" si="206"/>
        <v>524.99999999999989</v>
      </c>
      <c r="G728" s="3">
        <v>27</v>
      </c>
      <c r="H728" s="3" t="s">
        <v>366</v>
      </c>
      <c r="I728" s="3">
        <v>26.7</v>
      </c>
      <c r="J728" t="str">
        <f t="shared" si="207"/>
        <v>.</v>
      </c>
      <c r="K728" t="str">
        <f t="shared" si="208"/>
        <v>.</v>
      </c>
      <c r="L728" t="str">
        <f t="shared" si="221"/>
        <v>.</v>
      </c>
      <c r="M728" s="3">
        <v>176</v>
      </c>
      <c r="N728" t="str">
        <f>IF(B728=B727, N727, IF(M728=".",".",IF(M728&lt;22.5,"N",IF(M728&lt;67.5,"NE",IF(M728&lt;112.5,"E",IF(M728&lt;157.5,"SE",IF(M728&lt;202.5,"S",IF(M728&lt;247.5,"SW",IF(M728&lt;292.5,"W",IF(M728&lt;337.5,"NW","N"))))))))))</f>
        <v>S</v>
      </c>
      <c r="O728" t="str">
        <f t="shared" si="209"/>
        <v>.</v>
      </c>
      <c r="P728" t="str">
        <f t="shared" si="222"/>
        <v>.</v>
      </c>
      <c r="Q728" s="8">
        <f t="shared" si="224"/>
        <v>0</v>
      </c>
      <c r="R728" s="8">
        <f t="shared" si="225"/>
        <v>27.159161214213398</v>
      </c>
      <c r="S728" s="8">
        <v>1</v>
      </c>
      <c r="T728" s="8" t="s">
        <v>4</v>
      </c>
      <c r="U728" s="8" t="str">
        <f t="shared" si="220"/>
        <v>.</v>
      </c>
      <c r="V728" s="3" t="s">
        <v>6</v>
      </c>
      <c r="W728" s="3">
        <v>2.5</v>
      </c>
      <c r="X728" s="3" t="s">
        <v>43</v>
      </c>
      <c r="Y728" s="14">
        <v>0</v>
      </c>
      <c r="Z728" s="14">
        <v>0</v>
      </c>
      <c r="AA728" s="14">
        <v>1</v>
      </c>
      <c r="AB728" s="14" t="str">
        <f t="shared" si="223"/>
        <v>.</v>
      </c>
      <c r="AC728" s="3" t="s">
        <v>321</v>
      </c>
      <c r="AD728" s="9">
        <v>0</v>
      </c>
      <c r="AE728">
        <f t="shared" si="212"/>
        <v>0</v>
      </c>
      <c r="AF728">
        <f t="shared" si="213"/>
        <v>0</v>
      </c>
      <c r="AG728">
        <f t="shared" si="219"/>
        <v>1</v>
      </c>
      <c r="AH728">
        <f t="shared" si="214"/>
        <v>0</v>
      </c>
      <c r="AI728">
        <f t="shared" si="215"/>
        <v>7.5336991643655562</v>
      </c>
      <c r="AJ728">
        <f t="shared" si="216"/>
        <v>-107.73691742806102</v>
      </c>
      <c r="AK728">
        <f t="shared" si="217"/>
        <v>0</v>
      </c>
      <c r="AL728" s="3">
        <v>108</v>
      </c>
      <c r="AM728" s="14">
        <f t="shared" si="218"/>
        <v>32.918399999999998</v>
      </c>
      <c r="AN728" s="3">
        <v>3.0717794835100198</v>
      </c>
    </row>
    <row r="729" spans="1:40" ht="13.5" thickBot="1" x14ac:dyDescent="0.25">
      <c r="A729" s="5">
        <v>42574</v>
      </c>
      <c r="B729" s="3">
        <v>71</v>
      </c>
      <c r="C729" s="7" t="s">
        <v>358</v>
      </c>
      <c r="D729" s="6">
        <v>0.66597222222222219</v>
      </c>
      <c r="E729" s="13">
        <v>16</v>
      </c>
      <c r="F729" s="13">
        <f t="shared" si="206"/>
        <v>582.99999999999989</v>
      </c>
      <c r="G729" s="3">
        <v>26.4</v>
      </c>
      <c r="H729" s="3" t="s">
        <v>366</v>
      </c>
      <c r="I729" s="3">
        <v>25.8</v>
      </c>
      <c r="J729" t="str">
        <f t="shared" si="207"/>
        <v>.</v>
      </c>
      <c r="K729" t="str">
        <f t="shared" si="208"/>
        <v>.</v>
      </c>
      <c r="L729" t="str">
        <f t="shared" si="221"/>
        <v>.</v>
      </c>
      <c r="M729" s="3">
        <v>176</v>
      </c>
      <c r="N729" t="str">
        <f>IF(B729=B729, N728, IF(M729=".",".",IF(M729&lt;22.5,"N",IF(M729&lt;67.5,"NE",IF(M729&lt;112.5,"E",IF(M729&lt;157.5,"SE",IF(M729&lt;202.5,"S",IF(M729&lt;247.5,"SW",IF(M729&lt;292.5,"W",IF(M729&lt;337.5,"NW","N"))))))))))</f>
        <v>S</v>
      </c>
      <c r="O729" t="str">
        <f t="shared" si="209"/>
        <v>.</v>
      </c>
      <c r="P729" t="str">
        <f t="shared" si="222"/>
        <v>.</v>
      </c>
      <c r="Q729" s="8">
        <f t="shared" si="224"/>
        <v>0</v>
      </c>
      <c r="R729" s="8">
        <f t="shared" si="225"/>
        <v>27.159161214213398</v>
      </c>
      <c r="S729" s="8">
        <v>1</v>
      </c>
      <c r="T729" s="8">
        <f>SQRT((AJ729-AJ719)^2+(AI729-AI719)^2)</f>
        <v>26.276311740562928</v>
      </c>
      <c r="U729" s="8">
        <f t="shared" si="220"/>
        <v>1.033598683192954</v>
      </c>
      <c r="V729" s="3" t="s">
        <v>6</v>
      </c>
      <c r="W729" s="3">
        <v>0</v>
      </c>
      <c r="X729" s="3" t="s">
        <v>43</v>
      </c>
      <c r="Y729" s="14">
        <v>0</v>
      </c>
      <c r="Z729" s="14">
        <v>0</v>
      </c>
      <c r="AA729" s="14">
        <v>1</v>
      </c>
      <c r="AB729" s="14" t="str">
        <f t="shared" si="223"/>
        <v>.</v>
      </c>
      <c r="AC729" s="3" t="s">
        <v>321</v>
      </c>
      <c r="AD729" s="9">
        <v>0</v>
      </c>
      <c r="AE729">
        <f t="shared" si="212"/>
        <v>0</v>
      </c>
      <c r="AF729">
        <f t="shared" si="213"/>
        <v>0</v>
      </c>
      <c r="AG729">
        <f t="shared" si="219"/>
        <v>1</v>
      </c>
      <c r="AH729">
        <f t="shared" si="214"/>
        <v>0</v>
      </c>
      <c r="AI729">
        <f t="shared" si="215"/>
        <v>7.5336991643655562</v>
      </c>
      <c r="AJ729">
        <f t="shared" si="216"/>
        <v>-107.73691742806102</v>
      </c>
      <c r="AK729">
        <f t="shared" si="217"/>
        <v>0</v>
      </c>
      <c r="AL729" s="3">
        <v>108</v>
      </c>
      <c r="AM729" s="14">
        <f t="shared" si="218"/>
        <v>32.918399999999998</v>
      </c>
      <c r="AN729" s="3">
        <v>3.0717794835100198</v>
      </c>
    </row>
    <row r="730" spans="1:40" ht="13.5" thickBot="1" x14ac:dyDescent="0.25">
      <c r="A730" s="5">
        <v>42574</v>
      </c>
      <c r="B730" s="3">
        <v>72</v>
      </c>
      <c r="C730" s="7" t="s">
        <v>359</v>
      </c>
      <c r="D730" s="6">
        <v>0.2638888888888889</v>
      </c>
      <c r="E730" s="13">
        <v>6</v>
      </c>
      <c r="F730" s="13">
        <f t="shared" si="206"/>
        <v>0</v>
      </c>
      <c r="G730" s="3" t="s">
        <v>4</v>
      </c>
      <c r="H730" s="3" t="s">
        <v>4</v>
      </c>
      <c r="I730" s="3">
        <v>21.6</v>
      </c>
      <c r="J730" t="str">
        <f t="shared" si="207"/>
        <v>.</v>
      </c>
      <c r="K730" t="str">
        <f t="shared" si="208"/>
        <v>.</v>
      </c>
      <c r="L730" t="str">
        <f t="shared" si="221"/>
        <v>.</v>
      </c>
      <c r="M730" s="3">
        <v>45</v>
      </c>
      <c r="N730" t="str">
        <f>IF(B730=B729, N729, IF(M730=".",".",IF(M730&lt;22.5,"N",IF(M730&lt;67.5,"NE",IF(M730&lt;112.5,"E",IF(M730&lt;157.5,"SE",IF(M730&lt;202.5,"S",IF(M730&lt;247.5,"SW",IF(M730&lt;292.5,"W",IF(M730&lt;337.5,"NW","N"))))))))))</f>
        <v>NE</v>
      </c>
      <c r="O730" t="str">
        <f t="shared" si="209"/>
        <v>.</v>
      </c>
      <c r="P730" t="str">
        <f t="shared" si="222"/>
        <v>.</v>
      </c>
      <c r="Q730" s="8">
        <f t="shared" si="224"/>
        <v>0</v>
      </c>
      <c r="R730" s="8">
        <f t="shared" si="225"/>
        <v>0</v>
      </c>
      <c r="S730" s="8">
        <v>0</v>
      </c>
      <c r="T730" s="8" t="s">
        <v>4</v>
      </c>
      <c r="U730" s="8" t="str">
        <f t="shared" si="220"/>
        <v>.</v>
      </c>
      <c r="V730" s="3" t="s">
        <v>7</v>
      </c>
      <c r="W730" s="3">
        <v>0</v>
      </c>
      <c r="X730" s="3" t="s">
        <v>4</v>
      </c>
      <c r="Y730" s="14">
        <v>2</v>
      </c>
      <c r="Z730" s="14">
        <v>1</v>
      </c>
      <c r="AA730" s="14">
        <v>0</v>
      </c>
      <c r="AB730" s="14">
        <f t="shared" si="223"/>
        <v>0</v>
      </c>
      <c r="AC730" s="3" t="s">
        <v>322</v>
      </c>
      <c r="AD730" s="9">
        <v>1</v>
      </c>
      <c r="AE730" t="str">
        <f t="shared" si="212"/>
        <v>.</v>
      </c>
      <c r="AF730" t="str">
        <f t="shared" si="213"/>
        <v>.</v>
      </c>
      <c r="AG730" t="str">
        <f t="shared" si="219"/>
        <v>.</v>
      </c>
      <c r="AH730" t="str">
        <f t="shared" si="214"/>
        <v>.</v>
      </c>
      <c r="AI730">
        <f t="shared" si="215"/>
        <v>70.710678118654741</v>
      </c>
      <c r="AJ730">
        <f t="shared" si="216"/>
        <v>70.710678118654755</v>
      </c>
      <c r="AK730" t="str">
        <f t="shared" si="217"/>
        <v>.</v>
      </c>
      <c r="AL730" s="3">
        <v>100</v>
      </c>
      <c r="AM730" s="14">
        <f t="shared" si="218"/>
        <v>30.48</v>
      </c>
      <c r="AN730" s="3">
        <v>0.78539816339744828</v>
      </c>
    </row>
    <row r="731" spans="1:40" ht="13.5" thickBot="1" x14ac:dyDescent="0.25">
      <c r="A731" s="5">
        <v>42574</v>
      </c>
      <c r="B731" s="3">
        <v>72</v>
      </c>
      <c r="C731" s="7" t="s">
        <v>359</v>
      </c>
      <c r="D731" s="6">
        <v>0.2986111111111111</v>
      </c>
      <c r="E731" s="13">
        <v>7</v>
      </c>
      <c r="F731" s="13">
        <f t="shared" si="206"/>
        <v>49.999999999999986</v>
      </c>
      <c r="G731" s="3" t="s">
        <v>4</v>
      </c>
      <c r="H731" s="3" t="s">
        <v>4</v>
      </c>
      <c r="I731" s="3">
        <v>23.7</v>
      </c>
      <c r="J731" t="str">
        <f t="shared" si="207"/>
        <v>.</v>
      </c>
      <c r="K731" t="str">
        <f t="shared" si="208"/>
        <v>.</v>
      </c>
      <c r="L731" t="str">
        <f t="shared" si="221"/>
        <v>.</v>
      </c>
      <c r="M731" s="3">
        <v>45</v>
      </c>
      <c r="N731" t="str">
        <f>IF(B731=B731, N730, IF(M731=".",".",IF(M731&lt;22.5,"N",IF(M731&lt;67.5,"NE",IF(M731&lt;112.5,"E",IF(M731&lt;157.5,"SE",IF(M731&lt;202.5,"S",IF(M731&lt;247.5,"SW",IF(M731&lt;292.5,"W",IF(M731&lt;337.5,"NW","N"))))))))))</f>
        <v>NE</v>
      </c>
      <c r="O731" t="str">
        <f t="shared" si="209"/>
        <v>.</v>
      </c>
      <c r="P731" t="str">
        <f t="shared" si="222"/>
        <v>.</v>
      </c>
      <c r="Q731" s="8">
        <f t="shared" si="224"/>
        <v>0</v>
      </c>
      <c r="R731" s="8">
        <f t="shared" si="225"/>
        <v>0</v>
      </c>
      <c r="S731" s="8">
        <v>0</v>
      </c>
      <c r="T731" s="8" t="s">
        <v>4</v>
      </c>
      <c r="U731" s="8" t="str">
        <f t="shared" si="220"/>
        <v>.</v>
      </c>
      <c r="V731" s="3" t="s">
        <v>7</v>
      </c>
      <c r="W731" s="3">
        <v>1</v>
      </c>
      <c r="X731" s="3" t="s">
        <v>76</v>
      </c>
      <c r="Y731" s="14">
        <v>2</v>
      </c>
      <c r="Z731" s="14">
        <v>1</v>
      </c>
      <c r="AA731" s="14">
        <v>0</v>
      </c>
      <c r="AB731" s="14">
        <f t="shared" si="223"/>
        <v>0</v>
      </c>
      <c r="AC731" s="3" t="s">
        <v>322</v>
      </c>
      <c r="AD731" s="9">
        <v>1</v>
      </c>
      <c r="AE731">
        <f t="shared" si="212"/>
        <v>0</v>
      </c>
      <c r="AF731">
        <f t="shared" si="213"/>
        <v>0</v>
      </c>
      <c r="AG731">
        <f t="shared" si="219"/>
        <v>1</v>
      </c>
      <c r="AH731">
        <f t="shared" si="214"/>
        <v>0</v>
      </c>
      <c r="AI731">
        <f t="shared" si="215"/>
        <v>70.710678118654741</v>
      </c>
      <c r="AJ731">
        <f t="shared" si="216"/>
        <v>70.710678118654755</v>
      </c>
      <c r="AK731">
        <f t="shared" si="217"/>
        <v>0</v>
      </c>
      <c r="AL731" s="3">
        <v>100</v>
      </c>
      <c r="AM731" s="14">
        <f t="shared" si="218"/>
        <v>30.48</v>
      </c>
      <c r="AN731" s="3">
        <v>0.78539816339744828</v>
      </c>
    </row>
    <row r="732" spans="1:40" ht="13.5" thickBot="1" x14ac:dyDescent="0.25">
      <c r="A732" s="5">
        <v>42574</v>
      </c>
      <c r="B732" s="3">
        <v>72</v>
      </c>
      <c r="C732" s="7" t="s">
        <v>359</v>
      </c>
      <c r="D732" s="6">
        <v>0.34236111111111112</v>
      </c>
      <c r="E732" s="13">
        <v>8</v>
      </c>
      <c r="F732" s="13">
        <f t="shared" si="206"/>
        <v>113</v>
      </c>
      <c r="G732" s="3" t="s">
        <v>4</v>
      </c>
      <c r="H732" s="3" t="s">
        <v>4</v>
      </c>
      <c r="I732" s="3">
        <v>31.5</v>
      </c>
      <c r="J732" t="str">
        <f t="shared" si="207"/>
        <v>.</v>
      </c>
      <c r="K732" t="str">
        <f t="shared" si="208"/>
        <v>.</v>
      </c>
      <c r="L732" t="str">
        <f t="shared" si="221"/>
        <v>.</v>
      </c>
      <c r="M732" s="3">
        <v>45</v>
      </c>
      <c r="N732" t="str">
        <f>IF(B732=B731, N731, IF(M732=".",".",IF(M732&lt;22.5,"N",IF(M732&lt;67.5,"NE",IF(M732&lt;112.5,"E",IF(M732&lt;157.5,"SE",IF(M732&lt;202.5,"S",IF(M732&lt;247.5,"SW",IF(M732&lt;292.5,"W",IF(M732&lt;337.5,"NW","N"))))))))))</f>
        <v>NE</v>
      </c>
      <c r="O732" t="str">
        <f t="shared" si="209"/>
        <v>.</v>
      </c>
      <c r="P732" t="str">
        <f t="shared" si="222"/>
        <v>.</v>
      </c>
      <c r="Q732" s="8">
        <f t="shared" si="224"/>
        <v>0</v>
      </c>
      <c r="R732" s="8">
        <f t="shared" si="225"/>
        <v>0</v>
      </c>
      <c r="S732" s="8">
        <v>0</v>
      </c>
      <c r="T732" s="8" t="s">
        <v>4</v>
      </c>
      <c r="U732" s="8" t="str">
        <f t="shared" si="220"/>
        <v>.</v>
      </c>
      <c r="V732" s="3" t="s">
        <v>7</v>
      </c>
      <c r="W732" s="3">
        <v>0</v>
      </c>
      <c r="X732" s="3" t="s">
        <v>84</v>
      </c>
      <c r="Y732" s="14">
        <v>2</v>
      </c>
      <c r="Z732" s="14">
        <v>1</v>
      </c>
      <c r="AA732" s="14">
        <v>0</v>
      </c>
      <c r="AB732" s="14">
        <f t="shared" si="223"/>
        <v>0</v>
      </c>
      <c r="AC732" s="3" t="s">
        <v>322</v>
      </c>
      <c r="AD732" s="9">
        <v>1</v>
      </c>
      <c r="AE732">
        <f t="shared" si="212"/>
        <v>0</v>
      </c>
      <c r="AF732">
        <f t="shared" si="213"/>
        <v>0</v>
      </c>
      <c r="AG732">
        <f t="shared" si="219"/>
        <v>1</v>
      </c>
      <c r="AH732">
        <f t="shared" si="214"/>
        <v>0</v>
      </c>
      <c r="AI732">
        <f t="shared" si="215"/>
        <v>70.710678118654741</v>
      </c>
      <c r="AJ732">
        <f t="shared" si="216"/>
        <v>70.710678118654755</v>
      </c>
      <c r="AK732">
        <f t="shared" si="217"/>
        <v>0</v>
      </c>
      <c r="AL732" s="3">
        <v>100</v>
      </c>
      <c r="AM732" s="14">
        <f t="shared" si="218"/>
        <v>30.48</v>
      </c>
      <c r="AN732" s="3">
        <v>0.78539816339744828</v>
      </c>
    </row>
    <row r="733" spans="1:40" ht="13.5" thickBot="1" x14ac:dyDescent="0.25">
      <c r="A733" s="5">
        <v>42574</v>
      </c>
      <c r="B733" s="3">
        <v>72</v>
      </c>
      <c r="C733" s="7" t="s">
        <v>359</v>
      </c>
      <c r="D733" s="6">
        <v>0.38750000000000001</v>
      </c>
      <c r="E733" s="13">
        <v>9</v>
      </c>
      <c r="F733" s="13">
        <f t="shared" si="206"/>
        <v>178</v>
      </c>
      <c r="G733" s="3" t="s">
        <v>4</v>
      </c>
      <c r="H733" s="3" t="s">
        <v>4</v>
      </c>
      <c r="I733" s="3">
        <v>33</v>
      </c>
      <c r="J733" t="str">
        <f t="shared" si="207"/>
        <v>.</v>
      </c>
      <c r="K733" t="str">
        <f t="shared" si="208"/>
        <v>.</v>
      </c>
      <c r="L733" t="str">
        <f t="shared" si="221"/>
        <v>.</v>
      </c>
      <c r="M733" s="3">
        <v>45</v>
      </c>
      <c r="N733" t="str">
        <f>IF(B733=B733, N732, IF(M733=".",".",IF(M733&lt;22.5,"N",IF(M733&lt;67.5,"NE",IF(M733&lt;112.5,"E",IF(M733&lt;157.5,"SE",IF(M733&lt;202.5,"S",IF(M733&lt;247.5,"SW",IF(M733&lt;292.5,"W",IF(M733&lt;337.5,"NW","N"))))))))))</f>
        <v>NE</v>
      </c>
      <c r="O733" t="str">
        <f t="shared" si="209"/>
        <v>.</v>
      </c>
      <c r="P733" t="str">
        <f t="shared" si="222"/>
        <v>.</v>
      </c>
      <c r="Q733" s="8">
        <f t="shared" si="224"/>
        <v>0</v>
      </c>
      <c r="R733" s="8">
        <f t="shared" si="225"/>
        <v>0</v>
      </c>
      <c r="S733" s="8">
        <v>0</v>
      </c>
      <c r="T733" s="8" t="s">
        <v>4</v>
      </c>
      <c r="U733" s="8" t="str">
        <f t="shared" si="220"/>
        <v>.</v>
      </c>
      <c r="V733" s="3" t="s">
        <v>7</v>
      </c>
      <c r="W733" s="3">
        <v>1.6</v>
      </c>
      <c r="X733" s="3" t="s">
        <v>108</v>
      </c>
      <c r="Y733" s="14">
        <v>2</v>
      </c>
      <c r="Z733" s="14">
        <v>1</v>
      </c>
      <c r="AA733" s="14">
        <v>0</v>
      </c>
      <c r="AB733" s="14">
        <f t="shared" si="223"/>
        <v>0</v>
      </c>
      <c r="AC733" s="3" t="s">
        <v>322</v>
      </c>
      <c r="AD733" s="9">
        <v>1</v>
      </c>
      <c r="AE733">
        <f t="shared" si="212"/>
        <v>0</v>
      </c>
      <c r="AF733">
        <f t="shared" si="213"/>
        <v>0</v>
      </c>
      <c r="AG733">
        <f t="shared" si="219"/>
        <v>1</v>
      </c>
      <c r="AH733">
        <f t="shared" si="214"/>
        <v>0</v>
      </c>
      <c r="AI733">
        <f t="shared" si="215"/>
        <v>70.710678118654741</v>
      </c>
      <c r="AJ733">
        <f t="shared" si="216"/>
        <v>70.710678118654755</v>
      </c>
      <c r="AK733">
        <f t="shared" si="217"/>
        <v>0</v>
      </c>
      <c r="AL733" s="3">
        <v>100</v>
      </c>
      <c r="AM733" s="14">
        <f t="shared" si="218"/>
        <v>30.48</v>
      </c>
      <c r="AN733" s="3">
        <v>0.78539816339744828</v>
      </c>
    </row>
    <row r="734" spans="1:40" ht="13.5" thickBot="1" x14ac:dyDescent="0.25">
      <c r="A734" s="5">
        <v>42574</v>
      </c>
      <c r="B734" s="3">
        <v>72</v>
      </c>
      <c r="C734" s="7" t="s">
        <v>359</v>
      </c>
      <c r="D734" s="6">
        <v>0.42083333333333334</v>
      </c>
      <c r="E734" s="13">
        <v>10</v>
      </c>
      <c r="F734" s="13">
        <f t="shared" si="206"/>
        <v>226</v>
      </c>
      <c r="G734" s="3" t="s">
        <v>4</v>
      </c>
      <c r="H734" s="3" t="s">
        <v>4</v>
      </c>
      <c r="I734" s="3">
        <v>35.299999999999997</v>
      </c>
      <c r="J734" t="str">
        <f t="shared" si="207"/>
        <v>.</v>
      </c>
      <c r="K734" t="str">
        <f t="shared" si="208"/>
        <v>.</v>
      </c>
      <c r="L734" t="str">
        <f t="shared" si="221"/>
        <v>.</v>
      </c>
      <c r="M734" s="3">
        <v>45</v>
      </c>
      <c r="N734" t="str">
        <f>IF(B734=B733, N733, IF(M734=".",".",IF(M734&lt;22.5,"N",IF(M734&lt;67.5,"NE",IF(M734&lt;112.5,"E",IF(M734&lt;157.5,"SE",IF(M734&lt;202.5,"S",IF(M734&lt;247.5,"SW",IF(M734&lt;292.5,"W",IF(M734&lt;337.5,"NW","N"))))))))))</f>
        <v>NE</v>
      </c>
      <c r="O734" t="str">
        <f t="shared" si="209"/>
        <v>.</v>
      </c>
      <c r="P734" t="str">
        <f t="shared" si="222"/>
        <v>.</v>
      </c>
      <c r="Q734" s="8">
        <f t="shared" si="224"/>
        <v>0</v>
      </c>
      <c r="R734" s="8">
        <f t="shared" si="225"/>
        <v>0</v>
      </c>
      <c r="S734" s="8">
        <v>0</v>
      </c>
      <c r="T734" s="8" t="s">
        <v>4</v>
      </c>
      <c r="U734" s="8" t="str">
        <f t="shared" si="220"/>
        <v>.</v>
      </c>
      <c r="V734" s="3" t="s">
        <v>7</v>
      </c>
      <c r="W734" s="3">
        <v>0.3</v>
      </c>
      <c r="X734" s="3" t="s">
        <v>13</v>
      </c>
      <c r="Y734" s="14">
        <v>2</v>
      </c>
      <c r="Z734" s="14">
        <v>1</v>
      </c>
      <c r="AA734" s="14">
        <v>0</v>
      </c>
      <c r="AB734" s="14">
        <f t="shared" si="223"/>
        <v>0</v>
      </c>
      <c r="AC734" s="3" t="s">
        <v>322</v>
      </c>
      <c r="AD734" s="9">
        <v>1</v>
      </c>
      <c r="AE734">
        <f t="shared" si="212"/>
        <v>0</v>
      </c>
      <c r="AF734">
        <f t="shared" si="213"/>
        <v>0</v>
      </c>
      <c r="AG734">
        <f t="shared" si="219"/>
        <v>1</v>
      </c>
      <c r="AH734">
        <f t="shared" si="214"/>
        <v>0</v>
      </c>
      <c r="AI734">
        <f t="shared" si="215"/>
        <v>70.710678118654741</v>
      </c>
      <c r="AJ734">
        <f t="shared" si="216"/>
        <v>70.710678118654755</v>
      </c>
      <c r="AK734">
        <f t="shared" si="217"/>
        <v>0</v>
      </c>
      <c r="AL734" s="3">
        <v>100</v>
      </c>
      <c r="AM734" s="14">
        <f t="shared" si="218"/>
        <v>30.48</v>
      </c>
      <c r="AN734" s="3">
        <v>0.78539816339744828</v>
      </c>
    </row>
    <row r="735" spans="1:40" ht="13.5" thickBot="1" x14ac:dyDescent="0.25">
      <c r="A735" s="5">
        <v>42574</v>
      </c>
      <c r="B735" s="3">
        <v>72</v>
      </c>
      <c r="C735" s="7" t="s">
        <v>359</v>
      </c>
      <c r="D735" s="6">
        <v>0.46180555555555558</v>
      </c>
      <c r="E735" s="13">
        <v>11</v>
      </c>
      <c r="F735" s="13">
        <f t="shared" si="206"/>
        <v>285</v>
      </c>
      <c r="G735" s="3">
        <v>31.6</v>
      </c>
      <c r="H735" s="3" t="s">
        <v>365</v>
      </c>
      <c r="I735" s="3">
        <v>34.200000000000003</v>
      </c>
      <c r="J735" t="str">
        <f t="shared" si="207"/>
        <v>.</v>
      </c>
      <c r="K735" t="str">
        <f t="shared" si="208"/>
        <v>.</v>
      </c>
      <c r="L735" t="str">
        <f t="shared" si="221"/>
        <v>.</v>
      </c>
      <c r="M735" s="3">
        <v>45</v>
      </c>
      <c r="N735" t="str">
        <f>IF(B735=B735, N734, IF(M735=".",".",IF(M735&lt;22.5,"N",IF(M735&lt;67.5,"NE",IF(M735&lt;112.5,"E",IF(M735&lt;157.5,"SE",IF(M735&lt;202.5,"S",IF(M735&lt;247.5,"SW",IF(M735&lt;292.5,"W",IF(M735&lt;337.5,"NW","N"))))))))))</f>
        <v>NE</v>
      </c>
      <c r="O735" t="str">
        <f t="shared" si="209"/>
        <v>.</v>
      </c>
      <c r="P735" t="str">
        <f t="shared" si="222"/>
        <v>.</v>
      </c>
      <c r="Q735" s="8">
        <f t="shared" si="224"/>
        <v>0</v>
      </c>
      <c r="R735" s="8">
        <f t="shared" si="225"/>
        <v>0</v>
      </c>
      <c r="S735" s="8">
        <v>0</v>
      </c>
      <c r="T735" s="8" t="s">
        <v>4</v>
      </c>
      <c r="U735" s="8" t="str">
        <f t="shared" si="220"/>
        <v>.</v>
      </c>
      <c r="V735" s="3" t="s">
        <v>88</v>
      </c>
      <c r="W735" s="3">
        <v>1.2</v>
      </c>
      <c r="X735" s="3" t="s">
        <v>180</v>
      </c>
      <c r="Y735" s="14">
        <v>2</v>
      </c>
      <c r="Z735" s="14">
        <v>1</v>
      </c>
      <c r="AA735" s="14">
        <v>0</v>
      </c>
      <c r="AB735" s="14">
        <f t="shared" si="223"/>
        <v>0</v>
      </c>
      <c r="AC735" s="3" t="s">
        <v>322</v>
      </c>
      <c r="AD735" s="9">
        <v>1</v>
      </c>
      <c r="AE735">
        <f t="shared" si="212"/>
        <v>0</v>
      </c>
      <c r="AF735">
        <f t="shared" si="213"/>
        <v>0</v>
      </c>
      <c r="AG735">
        <f t="shared" si="219"/>
        <v>1</v>
      </c>
      <c r="AH735">
        <f t="shared" si="214"/>
        <v>0</v>
      </c>
      <c r="AI735">
        <f t="shared" si="215"/>
        <v>70.710678118654741</v>
      </c>
      <c r="AJ735">
        <f t="shared" si="216"/>
        <v>70.710678118654755</v>
      </c>
      <c r="AK735">
        <f t="shared" si="217"/>
        <v>0</v>
      </c>
      <c r="AL735" s="3">
        <v>100</v>
      </c>
      <c r="AM735" s="14">
        <f t="shared" si="218"/>
        <v>30.48</v>
      </c>
      <c r="AN735" s="3">
        <v>0.78539816339744828</v>
      </c>
    </row>
    <row r="736" spans="1:40" ht="13.5" thickBot="1" x14ac:dyDescent="0.25">
      <c r="A736" s="5">
        <v>42574</v>
      </c>
      <c r="B736" s="3">
        <v>72</v>
      </c>
      <c r="C736" s="7" t="s">
        <v>359</v>
      </c>
      <c r="D736" s="6">
        <v>0.50277777777777777</v>
      </c>
      <c r="E736" s="13">
        <v>12</v>
      </c>
      <c r="F736" s="13">
        <f t="shared" si="206"/>
        <v>343.99999999999994</v>
      </c>
      <c r="G736" s="3">
        <v>31.2</v>
      </c>
      <c r="H736" s="3" t="s">
        <v>366</v>
      </c>
      <c r="I736" s="3">
        <v>33.200000000000003</v>
      </c>
      <c r="J736" t="str">
        <f t="shared" si="207"/>
        <v>.</v>
      </c>
      <c r="K736" t="str">
        <f t="shared" si="208"/>
        <v>.</v>
      </c>
      <c r="L736" t="str">
        <f t="shared" si="221"/>
        <v>.</v>
      </c>
      <c r="M736" s="3">
        <v>45</v>
      </c>
      <c r="N736" t="str">
        <f>IF(B736=B735, N735, IF(M736=".",".",IF(M736&lt;22.5,"N",IF(M736&lt;67.5,"NE",IF(M736&lt;112.5,"E",IF(M736&lt;157.5,"SE",IF(M736&lt;202.5,"S",IF(M736&lt;247.5,"SW",IF(M736&lt;292.5,"W",IF(M736&lt;337.5,"NW","N"))))))))))</f>
        <v>NE</v>
      </c>
      <c r="O736" t="str">
        <f t="shared" si="209"/>
        <v>.</v>
      </c>
      <c r="P736" t="str">
        <f t="shared" si="222"/>
        <v>.</v>
      </c>
      <c r="Q736" s="8">
        <f t="shared" si="224"/>
        <v>0</v>
      </c>
      <c r="R736" s="8">
        <f t="shared" si="225"/>
        <v>0</v>
      </c>
      <c r="S736" s="8">
        <v>0</v>
      </c>
      <c r="T736" s="8" t="s">
        <v>4</v>
      </c>
      <c r="U736" s="8" t="str">
        <f t="shared" si="220"/>
        <v>.</v>
      </c>
      <c r="V736" s="3" t="s">
        <v>6</v>
      </c>
      <c r="W736" s="3">
        <v>0.5</v>
      </c>
      <c r="X736" s="3" t="s">
        <v>13</v>
      </c>
      <c r="Y736" s="14">
        <v>2</v>
      </c>
      <c r="Z736" s="14">
        <v>1</v>
      </c>
      <c r="AA736" s="14">
        <v>0</v>
      </c>
      <c r="AB736" s="14">
        <f t="shared" si="223"/>
        <v>0</v>
      </c>
      <c r="AC736" s="3" t="s">
        <v>322</v>
      </c>
      <c r="AD736" s="9">
        <v>1</v>
      </c>
      <c r="AE736">
        <f t="shared" si="212"/>
        <v>0</v>
      </c>
      <c r="AF736">
        <f t="shared" si="213"/>
        <v>0</v>
      </c>
      <c r="AG736">
        <f t="shared" si="219"/>
        <v>1</v>
      </c>
      <c r="AH736">
        <f t="shared" si="214"/>
        <v>0</v>
      </c>
      <c r="AI736">
        <f t="shared" si="215"/>
        <v>70.710678118654741</v>
      </c>
      <c r="AJ736">
        <f t="shared" si="216"/>
        <v>70.710678118654755</v>
      </c>
      <c r="AK736">
        <f t="shared" si="217"/>
        <v>0</v>
      </c>
      <c r="AL736" s="3">
        <v>100</v>
      </c>
      <c r="AM736" s="14">
        <f t="shared" si="218"/>
        <v>30.48</v>
      </c>
      <c r="AN736" s="3">
        <v>0.78539816339744828</v>
      </c>
    </row>
    <row r="737" spans="1:40" ht="13.5" thickBot="1" x14ac:dyDescent="0.25">
      <c r="A737" s="5">
        <v>42574</v>
      </c>
      <c r="B737" s="3">
        <v>72</v>
      </c>
      <c r="C737" s="7" t="s">
        <v>359</v>
      </c>
      <c r="D737" s="6">
        <v>0.54305555555555551</v>
      </c>
      <c r="E737" s="13">
        <v>13</v>
      </c>
      <c r="F737" s="13">
        <f t="shared" si="206"/>
        <v>401.99999999999989</v>
      </c>
      <c r="G737" s="3">
        <v>28.5</v>
      </c>
      <c r="H737" s="3" t="s">
        <v>366</v>
      </c>
      <c r="I737" s="3">
        <v>30.5</v>
      </c>
      <c r="J737" t="str">
        <f t="shared" si="207"/>
        <v>.</v>
      </c>
      <c r="K737" t="str">
        <f t="shared" si="208"/>
        <v>.</v>
      </c>
      <c r="L737" t="str">
        <f t="shared" si="221"/>
        <v>.</v>
      </c>
      <c r="M737" s="3">
        <v>45</v>
      </c>
      <c r="N737" t="str">
        <f>IF(B737=B736, N736, IF(M737=".",".",IF(M737&lt;22.5,"N",IF(M737&lt;67.5,"NE",IF(M737&lt;112.5,"E",IF(M737&lt;157.5,"SE",IF(M737&lt;202.5,"S",IF(M737&lt;247.5,"SW",IF(M737&lt;292.5,"W",IF(M737&lt;337.5,"NW","N"))))))))))</f>
        <v>NE</v>
      </c>
      <c r="O737" t="str">
        <f t="shared" si="209"/>
        <v>.</v>
      </c>
      <c r="P737" t="str">
        <f t="shared" si="222"/>
        <v>.</v>
      </c>
      <c r="Q737" s="8">
        <f t="shared" si="224"/>
        <v>0</v>
      </c>
      <c r="R737" s="8">
        <f t="shared" si="225"/>
        <v>0</v>
      </c>
      <c r="S737" s="8">
        <v>0</v>
      </c>
      <c r="T737" s="8" t="s">
        <v>4</v>
      </c>
      <c r="U737" s="8" t="str">
        <f t="shared" si="220"/>
        <v>.</v>
      </c>
      <c r="V737" s="3" t="s">
        <v>6</v>
      </c>
      <c r="W737" s="3">
        <v>0.1</v>
      </c>
      <c r="X737" s="3" t="s">
        <v>43</v>
      </c>
      <c r="Y737" s="14">
        <v>0</v>
      </c>
      <c r="Z737" s="14">
        <v>0</v>
      </c>
      <c r="AA737" s="14">
        <v>1</v>
      </c>
      <c r="AB737" s="14">
        <f t="shared" si="223"/>
        <v>1</v>
      </c>
      <c r="AC737" s="3" t="s">
        <v>322</v>
      </c>
      <c r="AD737" s="9">
        <v>1</v>
      </c>
      <c r="AE737">
        <f t="shared" si="212"/>
        <v>0</v>
      </c>
      <c r="AF737">
        <f t="shared" si="213"/>
        <v>0</v>
      </c>
      <c r="AG737">
        <f t="shared" si="219"/>
        <v>1</v>
      </c>
      <c r="AH737">
        <f t="shared" si="214"/>
        <v>0</v>
      </c>
      <c r="AI737">
        <f t="shared" si="215"/>
        <v>70.710678118654741</v>
      </c>
      <c r="AJ737">
        <f t="shared" si="216"/>
        <v>70.710678118654755</v>
      </c>
      <c r="AK737">
        <f t="shared" si="217"/>
        <v>0</v>
      </c>
      <c r="AL737" s="3">
        <v>100</v>
      </c>
      <c r="AM737" s="14">
        <f t="shared" si="218"/>
        <v>30.48</v>
      </c>
      <c r="AN737" s="3">
        <v>0.78539816339744828</v>
      </c>
    </row>
    <row r="738" spans="1:40" ht="13.5" thickBot="1" x14ac:dyDescent="0.25">
      <c r="A738" s="5">
        <v>42574</v>
      </c>
      <c r="B738" s="3">
        <v>72</v>
      </c>
      <c r="C738" s="7" t="s">
        <v>359</v>
      </c>
      <c r="D738" s="6">
        <v>0.58472222222222225</v>
      </c>
      <c r="E738" s="13">
        <v>14</v>
      </c>
      <c r="F738" s="13">
        <f t="shared" si="206"/>
        <v>462</v>
      </c>
      <c r="G738" s="3">
        <v>28.1</v>
      </c>
      <c r="H738" s="3" t="s">
        <v>366</v>
      </c>
      <c r="I738" s="3">
        <v>28.6</v>
      </c>
      <c r="J738" t="str">
        <f t="shared" si="207"/>
        <v>.</v>
      </c>
      <c r="K738" t="str">
        <f t="shared" si="208"/>
        <v>.</v>
      </c>
      <c r="L738" t="str">
        <f t="shared" si="221"/>
        <v>.</v>
      </c>
      <c r="M738" s="3">
        <v>45</v>
      </c>
      <c r="N738" t="str">
        <f>IF(B738=B738, N737, IF(M738=".",".",IF(M738&lt;22.5,"N",IF(M738&lt;67.5,"NE",IF(M738&lt;112.5,"E",IF(M738&lt;157.5,"SE",IF(M738&lt;202.5,"S",IF(M738&lt;247.5,"SW",IF(M738&lt;292.5,"W",IF(M738&lt;337.5,"NW","N"))))))))))</f>
        <v>NE</v>
      </c>
      <c r="O738" t="str">
        <f t="shared" si="209"/>
        <v>.</v>
      </c>
      <c r="P738" t="str">
        <f t="shared" si="222"/>
        <v>.</v>
      </c>
      <c r="Q738" s="8">
        <f t="shared" si="224"/>
        <v>0</v>
      </c>
      <c r="R738" s="8">
        <f t="shared" si="225"/>
        <v>0</v>
      </c>
      <c r="S738" s="8">
        <v>0</v>
      </c>
      <c r="T738" s="8" t="s">
        <v>4</v>
      </c>
      <c r="U738" s="8" t="str">
        <f t="shared" si="220"/>
        <v>.</v>
      </c>
      <c r="V738" s="3" t="s">
        <v>6</v>
      </c>
      <c r="W738" s="3">
        <v>0</v>
      </c>
      <c r="X738" s="3" t="s">
        <v>43</v>
      </c>
      <c r="Y738" s="14">
        <v>0</v>
      </c>
      <c r="Z738" s="14">
        <v>0</v>
      </c>
      <c r="AA738" s="14">
        <v>1</v>
      </c>
      <c r="AB738" s="14" t="str">
        <f t="shared" si="223"/>
        <v>.</v>
      </c>
      <c r="AC738" s="3" t="s">
        <v>322</v>
      </c>
      <c r="AD738" s="9">
        <v>1</v>
      </c>
      <c r="AE738">
        <f t="shared" si="212"/>
        <v>0</v>
      </c>
      <c r="AF738">
        <f t="shared" si="213"/>
        <v>0</v>
      </c>
      <c r="AG738">
        <f t="shared" si="219"/>
        <v>1</v>
      </c>
      <c r="AH738">
        <f t="shared" si="214"/>
        <v>0</v>
      </c>
      <c r="AI738">
        <f t="shared" si="215"/>
        <v>70.710678118654741</v>
      </c>
      <c r="AJ738">
        <f t="shared" si="216"/>
        <v>70.710678118654755</v>
      </c>
      <c r="AK738">
        <f t="shared" si="217"/>
        <v>0</v>
      </c>
      <c r="AL738" s="3">
        <v>100</v>
      </c>
      <c r="AM738" s="14">
        <f t="shared" si="218"/>
        <v>30.48</v>
      </c>
      <c r="AN738" s="3">
        <v>0.78539816339744828</v>
      </c>
    </row>
    <row r="739" spans="1:40" ht="13.5" thickBot="1" x14ac:dyDescent="0.25">
      <c r="A739" s="5">
        <v>42574</v>
      </c>
      <c r="B739" s="3">
        <v>72</v>
      </c>
      <c r="C739" s="7" t="s">
        <v>359</v>
      </c>
      <c r="D739" s="6">
        <v>0.62777777777777777</v>
      </c>
      <c r="E739" s="13">
        <v>15</v>
      </c>
      <c r="F739" s="13">
        <f t="shared" si="206"/>
        <v>524</v>
      </c>
      <c r="G739" s="3">
        <v>25.3</v>
      </c>
      <c r="H739" s="3" t="s">
        <v>366</v>
      </c>
      <c r="I739" s="3">
        <v>26.7</v>
      </c>
      <c r="J739" t="str">
        <f t="shared" si="207"/>
        <v>.</v>
      </c>
      <c r="K739" t="str">
        <f t="shared" si="208"/>
        <v>.</v>
      </c>
      <c r="L739" t="str">
        <f t="shared" si="221"/>
        <v>.</v>
      </c>
      <c r="M739" s="3">
        <v>45</v>
      </c>
      <c r="N739" t="str">
        <f>IF(B739=B738, N738, IF(M739=".",".",IF(M739&lt;22.5,"N",IF(M739&lt;67.5,"NE",IF(M739&lt;112.5,"E",IF(M739&lt;157.5,"SE",IF(M739&lt;202.5,"S",IF(M739&lt;247.5,"SW",IF(M739&lt;292.5,"W",IF(M739&lt;337.5,"NW","N"))))))))))</f>
        <v>NE</v>
      </c>
      <c r="O739" t="str">
        <f t="shared" si="209"/>
        <v>.</v>
      </c>
      <c r="P739" t="str">
        <f t="shared" si="222"/>
        <v>.</v>
      </c>
      <c r="Q739" s="8">
        <f t="shared" si="224"/>
        <v>0</v>
      </c>
      <c r="R739" s="8">
        <f t="shared" si="225"/>
        <v>0</v>
      </c>
      <c r="S739" s="8">
        <v>0</v>
      </c>
      <c r="T739" s="8" t="s">
        <v>4</v>
      </c>
      <c r="U739" s="8" t="str">
        <f t="shared" si="220"/>
        <v>.</v>
      </c>
      <c r="V739" s="3" t="s">
        <v>6</v>
      </c>
      <c r="W739" s="3">
        <v>3.9</v>
      </c>
      <c r="X739" s="3" t="s">
        <v>43</v>
      </c>
      <c r="Y739" s="14">
        <v>0</v>
      </c>
      <c r="Z739" s="14">
        <v>0</v>
      </c>
      <c r="AA739" s="14">
        <v>1</v>
      </c>
      <c r="AB739" s="14" t="str">
        <f t="shared" si="223"/>
        <v>.</v>
      </c>
      <c r="AC739" s="3" t="s">
        <v>322</v>
      </c>
      <c r="AD739" s="9">
        <v>1</v>
      </c>
      <c r="AE739">
        <f t="shared" si="212"/>
        <v>0</v>
      </c>
      <c r="AF739">
        <f t="shared" si="213"/>
        <v>0</v>
      </c>
      <c r="AG739">
        <f t="shared" si="219"/>
        <v>1</v>
      </c>
      <c r="AH739">
        <f t="shared" si="214"/>
        <v>0</v>
      </c>
      <c r="AI739">
        <f t="shared" si="215"/>
        <v>70.710678118654741</v>
      </c>
      <c r="AJ739">
        <f t="shared" si="216"/>
        <v>70.710678118654755</v>
      </c>
      <c r="AK739">
        <f t="shared" si="217"/>
        <v>0</v>
      </c>
      <c r="AL739" s="3">
        <v>100</v>
      </c>
      <c r="AM739" s="14">
        <f t="shared" si="218"/>
        <v>30.48</v>
      </c>
      <c r="AN739" s="3">
        <v>0.78539816339744828</v>
      </c>
    </row>
    <row r="740" spans="1:40" ht="13.5" thickBot="1" x14ac:dyDescent="0.25">
      <c r="A740" s="5">
        <v>42574</v>
      </c>
      <c r="B740" s="3">
        <v>72</v>
      </c>
      <c r="C740" s="7" t="s">
        <v>359</v>
      </c>
      <c r="D740" s="6">
        <v>0.66736111111111107</v>
      </c>
      <c r="E740" s="13">
        <v>16</v>
      </c>
      <c r="F740" s="13">
        <f t="shared" si="206"/>
        <v>581</v>
      </c>
      <c r="G740" s="3">
        <v>24.9</v>
      </c>
      <c r="H740" s="3" t="s">
        <v>366</v>
      </c>
      <c r="I740" s="3">
        <v>26</v>
      </c>
      <c r="J740" t="str">
        <f t="shared" si="207"/>
        <v>.</v>
      </c>
      <c r="K740" t="str">
        <f t="shared" si="208"/>
        <v>.</v>
      </c>
      <c r="L740" t="str">
        <f t="shared" si="221"/>
        <v>.</v>
      </c>
      <c r="M740" s="3">
        <v>45</v>
      </c>
      <c r="N740" t="str">
        <f>IF(B740=B740, N739, IF(M740=".",".",IF(M740&lt;22.5,"N",IF(M740&lt;67.5,"NE",IF(M740&lt;112.5,"E",IF(M740&lt;157.5,"SE",IF(M740&lt;202.5,"S",IF(M740&lt;247.5,"SW",IF(M740&lt;292.5,"W",IF(M740&lt;337.5,"NW","N"))))))))))</f>
        <v>NE</v>
      </c>
      <c r="O740" t="str">
        <f t="shared" si="209"/>
        <v>.</v>
      </c>
      <c r="P740" t="str">
        <f t="shared" si="222"/>
        <v>.</v>
      </c>
      <c r="Q740" s="8">
        <f t="shared" si="224"/>
        <v>0</v>
      </c>
      <c r="R740" s="8">
        <f t="shared" si="225"/>
        <v>0</v>
      </c>
      <c r="S740" s="8">
        <v>0</v>
      </c>
      <c r="T740" s="8">
        <f>SQRT((AJ740-AJ730)^2+(AI740-AI730)^2)</f>
        <v>0</v>
      </c>
      <c r="U740" s="8">
        <f t="shared" si="220"/>
        <v>0</v>
      </c>
      <c r="V740" s="3" t="s">
        <v>6</v>
      </c>
      <c r="W740" s="3">
        <v>0</v>
      </c>
      <c r="X740" s="3" t="s">
        <v>43</v>
      </c>
      <c r="Y740" s="14">
        <v>0</v>
      </c>
      <c r="Z740" s="14">
        <v>0</v>
      </c>
      <c r="AA740" s="14">
        <v>1</v>
      </c>
      <c r="AB740" s="14" t="str">
        <f t="shared" si="223"/>
        <v>.</v>
      </c>
      <c r="AC740" s="3" t="s">
        <v>322</v>
      </c>
      <c r="AD740" s="9">
        <v>1</v>
      </c>
      <c r="AE740">
        <f t="shared" si="212"/>
        <v>0</v>
      </c>
      <c r="AF740">
        <f t="shared" si="213"/>
        <v>0</v>
      </c>
      <c r="AG740">
        <f t="shared" si="219"/>
        <v>1</v>
      </c>
      <c r="AH740">
        <f t="shared" si="214"/>
        <v>0</v>
      </c>
      <c r="AI740">
        <f t="shared" si="215"/>
        <v>70.710678118654741</v>
      </c>
      <c r="AJ740">
        <f t="shared" si="216"/>
        <v>70.710678118654755</v>
      </c>
      <c r="AK740">
        <f t="shared" si="217"/>
        <v>0</v>
      </c>
      <c r="AL740" s="3">
        <v>100</v>
      </c>
      <c r="AM740" s="14">
        <f t="shared" si="218"/>
        <v>30.48</v>
      </c>
      <c r="AN740" s="3">
        <v>0.78539816339744828</v>
      </c>
    </row>
    <row r="741" spans="1:40" ht="13.5" thickBot="1" x14ac:dyDescent="0.25">
      <c r="A741" s="5">
        <v>42574</v>
      </c>
      <c r="B741" s="3">
        <v>73</v>
      </c>
      <c r="C741" s="7" t="s">
        <v>359</v>
      </c>
      <c r="D741" s="6">
        <v>0.2638888888888889</v>
      </c>
      <c r="E741" s="13">
        <v>6</v>
      </c>
      <c r="F741" s="13">
        <f t="shared" si="206"/>
        <v>0</v>
      </c>
      <c r="G741" s="3" t="s">
        <v>4</v>
      </c>
      <c r="H741" s="3" t="s">
        <v>4</v>
      </c>
      <c r="I741" s="3">
        <v>21.6</v>
      </c>
      <c r="J741" t="str">
        <f t="shared" si="207"/>
        <v>.</v>
      </c>
      <c r="K741" t="str">
        <f t="shared" si="208"/>
        <v>.</v>
      </c>
      <c r="L741" t="str">
        <f t="shared" si="221"/>
        <v>.</v>
      </c>
      <c r="M741" s="3">
        <v>45</v>
      </c>
      <c r="N741" t="str">
        <f>IF(B741=B740, N740, IF(M741=".",".",IF(M741&lt;22.5,"N",IF(M741&lt;67.5,"NE",IF(M741&lt;112.5,"E",IF(M741&lt;157.5,"SE",IF(M741&lt;202.5,"S",IF(M741&lt;247.5,"SW",IF(M741&lt;292.5,"W",IF(M741&lt;337.5,"NW","N"))))))))))</f>
        <v>NE</v>
      </c>
      <c r="O741" t="str">
        <f t="shared" si="209"/>
        <v>.</v>
      </c>
      <c r="P741" t="str">
        <f t="shared" si="222"/>
        <v>.</v>
      </c>
      <c r="Q741" s="8">
        <f t="shared" si="224"/>
        <v>0</v>
      </c>
      <c r="R741" s="8">
        <f t="shared" si="225"/>
        <v>0</v>
      </c>
      <c r="S741" s="8">
        <v>0</v>
      </c>
      <c r="T741" s="8" t="s">
        <v>4</v>
      </c>
      <c r="U741" s="8" t="str">
        <f t="shared" si="220"/>
        <v>.</v>
      </c>
      <c r="V741" s="3" t="s">
        <v>8</v>
      </c>
      <c r="W741" s="3">
        <v>0</v>
      </c>
      <c r="X741" s="3" t="s">
        <v>4</v>
      </c>
      <c r="Y741" s="14">
        <v>2</v>
      </c>
      <c r="Z741" s="14">
        <v>1</v>
      </c>
      <c r="AA741" s="14">
        <v>0</v>
      </c>
      <c r="AB741" s="14">
        <f t="shared" si="223"/>
        <v>0</v>
      </c>
      <c r="AC741" s="3" t="s">
        <v>323</v>
      </c>
      <c r="AD741" s="9">
        <v>1</v>
      </c>
      <c r="AE741" t="str">
        <f t="shared" si="212"/>
        <v>.</v>
      </c>
      <c r="AF741" t="str">
        <f t="shared" si="213"/>
        <v>.</v>
      </c>
      <c r="AG741" t="str">
        <f t="shared" si="219"/>
        <v>.</v>
      </c>
      <c r="AH741" t="str">
        <f t="shared" si="214"/>
        <v>.</v>
      </c>
      <c r="AI741">
        <f t="shared" si="215"/>
        <v>70.710678118654741</v>
      </c>
      <c r="AJ741">
        <f t="shared" si="216"/>
        <v>70.710678118654755</v>
      </c>
      <c r="AK741" t="str">
        <f t="shared" si="217"/>
        <v>.</v>
      </c>
      <c r="AL741" s="3">
        <v>100</v>
      </c>
      <c r="AM741" s="14">
        <f t="shared" si="218"/>
        <v>30.48</v>
      </c>
      <c r="AN741" s="3">
        <v>0.78539816339744828</v>
      </c>
    </row>
    <row r="742" spans="1:40" ht="13.5" thickBot="1" x14ac:dyDescent="0.25">
      <c r="A742" s="5">
        <v>42574</v>
      </c>
      <c r="B742" s="3">
        <v>73</v>
      </c>
      <c r="C742" s="7" t="s">
        <v>359</v>
      </c>
      <c r="D742" s="6">
        <v>0.2986111111111111</v>
      </c>
      <c r="E742" s="13">
        <v>7</v>
      </c>
      <c r="F742" s="13">
        <f t="shared" si="206"/>
        <v>49.999999999999986</v>
      </c>
      <c r="G742" s="3" t="s">
        <v>4</v>
      </c>
      <c r="H742" s="3" t="s">
        <v>4</v>
      </c>
      <c r="I742" s="3">
        <v>23.7</v>
      </c>
      <c r="J742" t="str">
        <f t="shared" si="207"/>
        <v>.</v>
      </c>
      <c r="K742" t="str">
        <f t="shared" si="208"/>
        <v>.</v>
      </c>
      <c r="L742" t="str">
        <f t="shared" si="221"/>
        <v>.</v>
      </c>
      <c r="M742" s="3">
        <v>45</v>
      </c>
      <c r="N742" t="str">
        <f>IF(B742=B742, N741, IF(M742=".",".",IF(M742&lt;22.5,"N",IF(M742&lt;67.5,"NE",IF(M742&lt;112.5,"E",IF(M742&lt;157.5,"SE",IF(M742&lt;202.5,"S",IF(M742&lt;247.5,"SW",IF(M742&lt;292.5,"W",IF(M742&lt;337.5,"NW","N"))))))))))</f>
        <v>NE</v>
      </c>
      <c r="O742" t="str">
        <f t="shared" si="209"/>
        <v>.</v>
      </c>
      <c r="P742" t="str">
        <f t="shared" si="222"/>
        <v>.</v>
      </c>
      <c r="Q742" s="8">
        <f t="shared" si="224"/>
        <v>0</v>
      </c>
      <c r="R742" s="8">
        <f t="shared" si="225"/>
        <v>0</v>
      </c>
      <c r="S742" s="8">
        <v>0</v>
      </c>
      <c r="T742" s="8" t="s">
        <v>4</v>
      </c>
      <c r="U742" s="8" t="str">
        <f t="shared" si="220"/>
        <v>.</v>
      </c>
      <c r="V742" s="3" t="s">
        <v>8</v>
      </c>
      <c r="W742" s="3">
        <v>1.4</v>
      </c>
      <c r="X742" s="3" t="s">
        <v>75</v>
      </c>
      <c r="Y742" s="14">
        <v>2</v>
      </c>
      <c r="Z742" s="14">
        <v>1</v>
      </c>
      <c r="AA742" s="14">
        <v>0</v>
      </c>
      <c r="AB742" s="14">
        <f t="shared" si="223"/>
        <v>0</v>
      </c>
      <c r="AC742" s="3" t="s">
        <v>323</v>
      </c>
      <c r="AD742" s="9">
        <v>1</v>
      </c>
      <c r="AE742">
        <f t="shared" si="212"/>
        <v>0</v>
      </c>
      <c r="AF742">
        <f t="shared" si="213"/>
        <v>0</v>
      </c>
      <c r="AG742">
        <f t="shared" si="219"/>
        <v>1</v>
      </c>
      <c r="AH742">
        <f t="shared" si="214"/>
        <v>0</v>
      </c>
      <c r="AI742">
        <f t="shared" si="215"/>
        <v>70.710678118654741</v>
      </c>
      <c r="AJ742">
        <f t="shared" si="216"/>
        <v>70.710678118654755</v>
      </c>
      <c r="AK742">
        <f t="shared" si="217"/>
        <v>0</v>
      </c>
      <c r="AL742" s="3">
        <v>100</v>
      </c>
      <c r="AM742" s="14">
        <f t="shared" si="218"/>
        <v>30.48</v>
      </c>
      <c r="AN742" s="3">
        <v>0.78539816339744828</v>
      </c>
    </row>
    <row r="743" spans="1:40" ht="13.5" thickBot="1" x14ac:dyDescent="0.25">
      <c r="A743" s="5">
        <v>42574</v>
      </c>
      <c r="B743" s="3">
        <v>73</v>
      </c>
      <c r="C743" s="7" t="s">
        <v>359</v>
      </c>
      <c r="D743" s="6">
        <v>0.34236111111111112</v>
      </c>
      <c r="E743" s="13">
        <v>8</v>
      </c>
      <c r="F743" s="13">
        <f t="shared" si="206"/>
        <v>113</v>
      </c>
      <c r="G743" s="3" t="s">
        <v>4</v>
      </c>
      <c r="H743" s="3" t="s">
        <v>4</v>
      </c>
      <c r="I743" s="3">
        <v>31.5</v>
      </c>
      <c r="J743" t="str">
        <f t="shared" si="207"/>
        <v>.</v>
      </c>
      <c r="K743" t="str">
        <f t="shared" si="208"/>
        <v>.</v>
      </c>
      <c r="L743" t="str">
        <f t="shared" si="221"/>
        <v>.</v>
      </c>
      <c r="M743" s="3">
        <v>45</v>
      </c>
      <c r="N743" t="str">
        <f>IF(B743=B742, N742, IF(M743=".",".",IF(M743&lt;22.5,"N",IF(M743&lt;67.5,"NE",IF(M743&lt;112.5,"E",IF(M743&lt;157.5,"SE",IF(M743&lt;202.5,"S",IF(M743&lt;247.5,"SW",IF(M743&lt;292.5,"W",IF(M743&lt;337.5,"NW","N"))))))))))</f>
        <v>NE</v>
      </c>
      <c r="O743" t="str">
        <f t="shared" si="209"/>
        <v>.</v>
      </c>
      <c r="P743" t="str">
        <f t="shared" si="222"/>
        <v>.</v>
      </c>
      <c r="Q743" s="8">
        <f t="shared" si="224"/>
        <v>0</v>
      </c>
      <c r="R743" s="8">
        <f t="shared" si="225"/>
        <v>0</v>
      </c>
      <c r="S743" s="8">
        <v>1</v>
      </c>
      <c r="T743" s="8" t="s">
        <v>4</v>
      </c>
      <c r="U743" s="8" t="str">
        <f t="shared" si="220"/>
        <v>.</v>
      </c>
      <c r="V743" s="3" t="s">
        <v>8</v>
      </c>
      <c r="W743" s="3">
        <v>0</v>
      </c>
      <c r="X743" s="3" t="s">
        <v>83</v>
      </c>
      <c r="Y743" s="14">
        <v>2</v>
      </c>
      <c r="Z743" s="14">
        <v>1</v>
      </c>
      <c r="AA743" s="14">
        <v>0</v>
      </c>
      <c r="AB743" s="14">
        <f t="shared" si="223"/>
        <v>0</v>
      </c>
      <c r="AC743" s="3" t="s">
        <v>323</v>
      </c>
      <c r="AD743" s="9">
        <v>1</v>
      </c>
      <c r="AE743">
        <f t="shared" si="212"/>
        <v>0</v>
      </c>
      <c r="AF743">
        <f t="shared" si="213"/>
        <v>0</v>
      </c>
      <c r="AG743">
        <f t="shared" si="219"/>
        <v>1</v>
      </c>
      <c r="AH743">
        <f t="shared" si="214"/>
        <v>0</v>
      </c>
      <c r="AI743">
        <f t="shared" si="215"/>
        <v>70.710678118654741</v>
      </c>
      <c r="AJ743">
        <f t="shared" si="216"/>
        <v>70.710678118654755</v>
      </c>
      <c r="AK743">
        <f t="shared" si="217"/>
        <v>0</v>
      </c>
      <c r="AL743" s="3">
        <v>100</v>
      </c>
      <c r="AM743" s="14">
        <f t="shared" si="218"/>
        <v>30.48</v>
      </c>
      <c r="AN743" s="3">
        <v>0.78539816339744828</v>
      </c>
    </row>
    <row r="744" spans="1:40" ht="13.5" thickBot="1" x14ac:dyDescent="0.25">
      <c r="A744" s="5">
        <v>42574</v>
      </c>
      <c r="B744" s="3">
        <v>73</v>
      </c>
      <c r="C744" s="7" t="s">
        <v>359</v>
      </c>
      <c r="D744" s="6">
        <v>0.38750000000000001</v>
      </c>
      <c r="E744" s="13">
        <v>9</v>
      </c>
      <c r="F744" s="13">
        <f t="shared" si="206"/>
        <v>178</v>
      </c>
      <c r="G744" s="3">
        <v>34.200000000000003</v>
      </c>
      <c r="H744" s="3" t="s">
        <v>365</v>
      </c>
      <c r="I744" s="3">
        <v>33</v>
      </c>
      <c r="J744">
        <f t="shared" si="207"/>
        <v>2.3561944901923448</v>
      </c>
      <c r="K744">
        <f t="shared" si="208"/>
        <v>225</v>
      </c>
      <c r="L744">
        <f>(K744-MOD(M743+180,360))</f>
        <v>0</v>
      </c>
      <c r="M744" s="3">
        <v>45</v>
      </c>
      <c r="N744" t="str">
        <f>IF(B744=B744, N743, IF(M744=".",".",IF(M744&lt;22.5,"N",IF(M744&lt;67.5,"NE",IF(M744&lt;112.5,"E",IF(M744&lt;157.5,"SE",IF(M744&lt;202.5,"S",IF(M744&lt;247.5,"SW",IF(M744&lt;292.5,"W",IF(M744&lt;337.5,"NW","N"))))))))))</f>
        <v>NE</v>
      </c>
      <c r="O744" t="str">
        <f t="shared" si="209"/>
        <v>SW</v>
      </c>
      <c r="P744">
        <f t="shared" si="222"/>
        <v>6</v>
      </c>
      <c r="Q744" s="8">
        <f t="shared" si="224"/>
        <v>1.999999999999996</v>
      </c>
      <c r="R744" s="8">
        <f t="shared" si="225"/>
        <v>1.999999999999996</v>
      </c>
      <c r="S744" s="8">
        <v>1</v>
      </c>
      <c r="T744" s="8" t="s">
        <v>4</v>
      </c>
      <c r="U744" s="8" t="str">
        <f t="shared" si="220"/>
        <v>.</v>
      </c>
      <c r="V744" s="3" t="s">
        <v>88</v>
      </c>
      <c r="W744" s="3">
        <v>1.6</v>
      </c>
      <c r="X744" s="3" t="s">
        <v>106</v>
      </c>
      <c r="Y744" s="14">
        <v>2</v>
      </c>
      <c r="Z744" s="14">
        <v>1</v>
      </c>
      <c r="AA744" s="14">
        <v>0</v>
      </c>
      <c r="AB744" s="14">
        <f t="shared" si="223"/>
        <v>0</v>
      </c>
      <c r="AC744" s="3" t="s">
        <v>323</v>
      </c>
      <c r="AD744" s="9">
        <v>1</v>
      </c>
      <c r="AE744">
        <f t="shared" si="212"/>
        <v>-1.4142135623730923</v>
      </c>
      <c r="AF744">
        <f t="shared" si="213"/>
        <v>-1.4142135623730923</v>
      </c>
      <c r="AG744">
        <f t="shared" si="219"/>
        <v>1</v>
      </c>
      <c r="AH744">
        <f t="shared" si="214"/>
        <v>1.999999999999996</v>
      </c>
      <c r="AI744">
        <f t="shared" si="215"/>
        <v>69.296464556281649</v>
      </c>
      <c r="AJ744">
        <f t="shared" si="216"/>
        <v>69.296464556281663</v>
      </c>
      <c r="AK744">
        <f t="shared" si="217"/>
        <v>-1.4142135623730923</v>
      </c>
      <c r="AL744" s="3">
        <v>98</v>
      </c>
      <c r="AM744" s="14">
        <f t="shared" si="218"/>
        <v>29.8704</v>
      </c>
      <c r="AN744" s="3">
        <v>0.78539816339744828</v>
      </c>
    </row>
    <row r="745" spans="1:40" ht="13.5" thickBot="1" x14ac:dyDescent="0.25">
      <c r="A745" s="5">
        <v>42574</v>
      </c>
      <c r="B745" s="3">
        <v>73</v>
      </c>
      <c r="C745" s="7" t="s">
        <v>359</v>
      </c>
      <c r="D745" s="6">
        <v>0.42083333333333334</v>
      </c>
      <c r="E745" s="13">
        <v>10</v>
      </c>
      <c r="F745" s="13">
        <f t="shared" si="206"/>
        <v>226</v>
      </c>
      <c r="G745" s="3">
        <v>35.799999999999997</v>
      </c>
      <c r="H745" s="3" t="s">
        <v>365</v>
      </c>
      <c r="I745" s="3">
        <v>35.299999999999997</v>
      </c>
      <c r="J745" t="str">
        <f t="shared" si="207"/>
        <v>.</v>
      </c>
      <c r="K745" t="str">
        <f t="shared" si="208"/>
        <v>.</v>
      </c>
      <c r="L745" t="str">
        <f t="shared" si="221"/>
        <v>.</v>
      </c>
      <c r="M745" s="3">
        <v>45</v>
      </c>
      <c r="N745" t="str">
        <f>IF(B745=B744, N744, IF(M745=".",".",IF(M745&lt;22.5,"N",IF(M745&lt;67.5,"NE",IF(M745&lt;112.5,"E",IF(M745&lt;157.5,"SE",IF(M745&lt;202.5,"S",IF(M745&lt;247.5,"SW",IF(M745&lt;292.5,"W",IF(M745&lt;337.5,"NW","N"))))))))))</f>
        <v>NE</v>
      </c>
      <c r="O745" t="str">
        <f t="shared" si="209"/>
        <v>.</v>
      </c>
      <c r="P745" t="str">
        <f t="shared" si="222"/>
        <v>.</v>
      </c>
      <c r="Q745" s="8">
        <f t="shared" si="224"/>
        <v>0</v>
      </c>
      <c r="R745" s="8">
        <f t="shared" si="225"/>
        <v>1.999999999999996</v>
      </c>
      <c r="S745" s="8">
        <v>1</v>
      </c>
      <c r="T745" s="8" t="s">
        <v>4</v>
      </c>
      <c r="U745" s="8" t="str">
        <f t="shared" si="220"/>
        <v>.</v>
      </c>
      <c r="V745" s="3" t="s">
        <v>6</v>
      </c>
      <c r="W745" s="3">
        <v>0.3</v>
      </c>
      <c r="X745" s="3" t="s">
        <v>4</v>
      </c>
      <c r="Y745" s="14">
        <v>2</v>
      </c>
      <c r="Z745" s="14">
        <v>1</v>
      </c>
      <c r="AA745" s="14">
        <v>0</v>
      </c>
      <c r="AB745" s="14">
        <f t="shared" si="223"/>
        <v>0</v>
      </c>
      <c r="AC745" s="3" t="s">
        <v>323</v>
      </c>
      <c r="AD745" s="9">
        <v>1</v>
      </c>
      <c r="AE745">
        <f t="shared" si="212"/>
        <v>0</v>
      </c>
      <c r="AF745">
        <f t="shared" si="213"/>
        <v>0</v>
      </c>
      <c r="AG745">
        <f t="shared" si="219"/>
        <v>1</v>
      </c>
      <c r="AH745">
        <f t="shared" si="214"/>
        <v>0</v>
      </c>
      <c r="AI745">
        <f t="shared" si="215"/>
        <v>69.296464556281649</v>
      </c>
      <c r="AJ745">
        <f t="shared" si="216"/>
        <v>69.296464556281663</v>
      </c>
      <c r="AK745">
        <f t="shared" si="217"/>
        <v>0</v>
      </c>
      <c r="AL745" s="3">
        <v>98</v>
      </c>
      <c r="AM745" s="14">
        <f t="shared" si="218"/>
        <v>29.8704</v>
      </c>
      <c r="AN745" s="3">
        <v>0.78539816339744828</v>
      </c>
    </row>
    <row r="746" spans="1:40" ht="13.5" thickBot="1" x14ac:dyDescent="0.25">
      <c r="A746" s="5">
        <v>42574</v>
      </c>
      <c r="B746" s="3">
        <v>73</v>
      </c>
      <c r="C746" s="7" t="s">
        <v>359</v>
      </c>
      <c r="D746" s="6">
        <v>0.46180555555555558</v>
      </c>
      <c r="E746" s="13">
        <v>11</v>
      </c>
      <c r="F746" s="13">
        <f t="shared" si="206"/>
        <v>285</v>
      </c>
      <c r="G746" s="3">
        <v>42.5</v>
      </c>
      <c r="H746" s="3" t="s">
        <v>365</v>
      </c>
      <c r="I746" s="3">
        <v>34.200000000000003</v>
      </c>
      <c r="J746" t="str">
        <f t="shared" si="207"/>
        <v>.</v>
      </c>
      <c r="K746" t="str">
        <f t="shared" si="208"/>
        <v>.</v>
      </c>
      <c r="L746" t="str">
        <f t="shared" si="221"/>
        <v>.</v>
      </c>
      <c r="M746" s="3">
        <v>45</v>
      </c>
      <c r="N746" t="str">
        <f>IF(B746=B746, N745, IF(M746=".",".",IF(M746&lt;22.5,"N",IF(M746&lt;67.5,"NE",IF(M746&lt;112.5,"E",IF(M746&lt;157.5,"SE",IF(M746&lt;202.5,"S",IF(M746&lt;247.5,"SW",IF(M746&lt;292.5,"W",IF(M746&lt;337.5,"NW","N"))))))))))</f>
        <v>NE</v>
      </c>
      <c r="O746" t="str">
        <f t="shared" si="209"/>
        <v>.</v>
      </c>
      <c r="P746" t="str">
        <f t="shared" si="222"/>
        <v>.</v>
      </c>
      <c r="Q746" s="8">
        <f t="shared" si="224"/>
        <v>0</v>
      </c>
      <c r="R746" s="8">
        <f t="shared" si="225"/>
        <v>1.999999999999996</v>
      </c>
      <c r="S746" s="8">
        <v>1</v>
      </c>
      <c r="T746" s="8" t="s">
        <v>4</v>
      </c>
      <c r="U746" s="8" t="str">
        <f t="shared" si="220"/>
        <v>.</v>
      </c>
      <c r="V746" s="3" t="s">
        <v>6</v>
      </c>
      <c r="W746" s="3">
        <v>1.2</v>
      </c>
      <c r="X746" s="3" t="s">
        <v>4</v>
      </c>
      <c r="Y746" s="14">
        <v>2</v>
      </c>
      <c r="Z746" s="14">
        <v>1</v>
      </c>
      <c r="AA746" s="14">
        <v>0</v>
      </c>
      <c r="AB746" s="14">
        <f t="shared" si="223"/>
        <v>0</v>
      </c>
      <c r="AC746" s="3" t="s">
        <v>323</v>
      </c>
      <c r="AD746" s="9">
        <v>1</v>
      </c>
      <c r="AE746">
        <f t="shared" si="212"/>
        <v>0</v>
      </c>
      <c r="AF746">
        <f t="shared" si="213"/>
        <v>0</v>
      </c>
      <c r="AG746">
        <f t="shared" si="219"/>
        <v>1</v>
      </c>
      <c r="AH746">
        <f t="shared" si="214"/>
        <v>0</v>
      </c>
      <c r="AI746">
        <f t="shared" si="215"/>
        <v>69.296464556281649</v>
      </c>
      <c r="AJ746">
        <f t="shared" si="216"/>
        <v>69.296464556281663</v>
      </c>
      <c r="AK746">
        <f t="shared" si="217"/>
        <v>0</v>
      </c>
      <c r="AL746" s="3">
        <v>98</v>
      </c>
      <c r="AM746" s="14">
        <f t="shared" si="218"/>
        <v>29.8704</v>
      </c>
      <c r="AN746" s="3">
        <v>0.78539816339744828</v>
      </c>
    </row>
    <row r="747" spans="1:40" ht="13.5" thickBot="1" x14ac:dyDescent="0.25">
      <c r="A747" s="5">
        <v>42574</v>
      </c>
      <c r="B747" s="3">
        <v>73</v>
      </c>
      <c r="C747" s="7" t="s">
        <v>359</v>
      </c>
      <c r="D747" s="6">
        <v>0.50277777777777777</v>
      </c>
      <c r="E747" s="13">
        <v>12</v>
      </c>
      <c r="F747" s="13">
        <f t="shared" si="206"/>
        <v>343.99999999999994</v>
      </c>
      <c r="G747" s="3">
        <v>36</v>
      </c>
      <c r="H747" s="3" t="s">
        <v>366</v>
      </c>
      <c r="I747" s="3">
        <v>33.200000000000003</v>
      </c>
      <c r="J747" t="str">
        <f t="shared" si="207"/>
        <v>.</v>
      </c>
      <c r="K747" t="str">
        <f t="shared" si="208"/>
        <v>.</v>
      </c>
      <c r="L747" t="str">
        <f t="shared" si="221"/>
        <v>.</v>
      </c>
      <c r="M747" s="3">
        <v>45</v>
      </c>
      <c r="N747" t="str">
        <f>IF(B747=B746, N746, IF(M747=".",".",IF(M747&lt;22.5,"N",IF(M747&lt;67.5,"NE",IF(M747&lt;112.5,"E",IF(M747&lt;157.5,"SE",IF(M747&lt;202.5,"S",IF(M747&lt;247.5,"SW",IF(M747&lt;292.5,"W",IF(M747&lt;337.5,"NW","N"))))))))))</f>
        <v>NE</v>
      </c>
      <c r="O747" t="str">
        <f t="shared" si="209"/>
        <v>.</v>
      </c>
      <c r="P747" t="str">
        <f t="shared" si="222"/>
        <v>.</v>
      </c>
      <c r="Q747" s="8">
        <f t="shared" si="224"/>
        <v>0</v>
      </c>
      <c r="R747" s="8">
        <f t="shared" si="225"/>
        <v>1.999999999999996</v>
      </c>
      <c r="S747" s="8">
        <v>1</v>
      </c>
      <c r="T747" s="8" t="s">
        <v>4</v>
      </c>
      <c r="U747" s="8" t="str">
        <f t="shared" si="220"/>
        <v>.</v>
      </c>
      <c r="V747" s="3" t="s">
        <v>6</v>
      </c>
      <c r="W747" s="3">
        <v>0.5</v>
      </c>
      <c r="X747" s="3" t="s">
        <v>43</v>
      </c>
      <c r="Y747" s="14">
        <v>0</v>
      </c>
      <c r="Z747" s="14">
        <v>0</v>
      </c>
      <c r="AA747" s="14">
        <v>1</v>
      </c>
      <c r="AB747" s="14">
        <f t="shared" si="223"/>
        <v>1</v>
      </c>
      <c r="AC747" s="3" t="s">
        <v>323</v>
      </c>
      <c r="AD747" s="9">
        <v>1</v>
      </c>
      <c r="AE747">
        <f t="shared" si="212"/>
        <v>0</v>
      </c>
      <c r="AF747">
        <f t="shared" si="213"/>
        <v>0</v>
      </c>
      <c r="AG747">
        <f t="shared" si="219"/>
        <v>1</v>
      </c>
      <c r="AH747">
        <f t="shared" si="214"/>
        <v>0</v>
      </c>
      <c r="AI747">
        <f t="shared" si="215"/>
        <v>69.296464556281649</v>
      </c>
      <c r="AJ747">
        <f t="shared" si="216"/>
        <v>69.296464556281663</v>
      </c>
      <c r="AK747">
        <f t="shared" si="217"/>
        <v>0</v>
      </c>
      <c r="AL747" s="3">
        <v>98</v>
      </c>
      <c r="AM747" s="14">
        <f t="shared" si="218"/>
        <v>29.8704</v>
      </c>
      <c r="AN747" s="3">
        <v>0.78539816339744828</v>
      </c>
    </row>
    <row r="748" spans="1:40" ht="13.5" thickBot="1" x14ac:dyDescent="0.25">
      <c r="A748" s="5">
        <v>42574</v>
      </c>
      <c r="B748" s="3">
        <v>73</v>
      </c>
      <c r="C748" s="7" t="s">
        <v>359</v>
      </c>
      <c r="D748" s="6">
        <v>0.54305555555555551</v>
      </c>
      <c r="E748" s="13">
        <v>13</v>
      </c>
      <c r="F748" s="13">
        <f t="shared" si="206"/>
        <v>401.99999999999989</v>
      </c>
      <c r="G748" s="3">
        <v>28.9</v>
      </c>
      <c r="H748" s="3" t="s">
        <v>366</v>
      </c>
      <c r="I748" s="3">
        <v>30.5</v>
      </c>
      <c r="J748" t="str">
        <f t="shared" si="207"/>
        <v>.</v>
      </c>
      <c r="K748" t="str">
        <f t="shared" si="208"/>
        <v>.</v>
      </c>
      <c r="L748" t="str">
        <f t="shared" si="221"/>
        <v>.</v>
      </c>
      <c r="M748" s="3">
        <v>45</v>
      </c>
      <c r="N748" t="str">
        <f>IF(B748=B748, N747, IF(M748=".",".",IF(M748&lt;22.5,"N",IF(M748&lt;67.5,"NE",IF(M748&lt;112.5,"E",IF(M748&lt;157.5,"SE",IF(M748&lt;202.5,"S",IF(M748&lt;247.5,"SW",IF(M748&lt;292.5,"W",IF(M748&lt;337.5,"NW","N"))))))))))</f>
        <v>NE</v>
      </c>
      <c r="O748" t="str">
        <f t="shared" si="209"/>
        <v>.</v>
      </c>
      <c r="P748" t="str">
        <f t="shared" si="222"/>
        <v>.</v>
      </c>
      <c r="Q748" s="8">
        <f t="shared" si="224"/>
        <v>0</v>
      </c>
      <c r="R748" s="8">
        <f t="shared" si="225"/>
        <v>1.999999999999996</v>
      </c>
      <c r="S748" s="8">
        <v>1</v>
      </c>
      <c r="T748" s="8" t="s">
        <v>4</v>
      </c>
      <c r="U748" s="8" t="str">
        <f t="shared" si="220"/>
        <v>.</v>
      </c>
      <c r="V748" s="3" t="s">
        <v>6</v>
      </c>
      <c r="W748" s="3">
        <v>0.1</v>
      </c>
      <c r="X748" s="3" t="s">
        <v>43</v>
      </c>
      <c r="Y748" s="14">
        <v>0</v>
      </c>
      <c r="Z748" s="14">
        <v>0</v>
      </c>
      <c r="AA748" s="14">
        <v>1</v>
      </c>
      <c r="AB748" s="14" t="str">
        <f t="shared" si="223"/>
        <v>.</v>
      </c>
      <c r="AC748" s="3" t="s">
        <v>323</v>
      </c>
      <c r="AD748" s="9">
        <v>1</v>
      </c>
      <c r="AE748">
        <f t="shared" si="212"/>
        <v>0</v>
      </c>
      <c r="AF748">
        <f t="shared" si="213"/>
        <v>0</v>
      </c>
      <c r="AG748">
        <f t="shared" si="219"/>
        <v>1</v>
      </c>
      <c r="AH748">
        <f t="shared" si="214"/>
        <v>0</v>
      </c>
      <c r="AI748">
        <f t="shared" si="215"/>
        <v>69.296464556281649</v>
      </c>
      <c r="AJ748">
        <f t="shared" si="216"/>
        <v>69.296464556281663</v>
      </c>
      <c r="AK748">
        <f t="shared" si="217"/>
        <v>0</v>
      </c>
      <c r="AL748" s="3">
        <v>98</v>
      </c>
      <c r="AM748" s="14">
        <f t="shared" si="218"/>
        <v>29.8704</v>
      </c>
      <c r="AN748" s="3">
        <v>0.78539816339744828</v>
      </c>
    </row>
    <row r="749" spans="1:40" ht="13.5" thickBot="1" x14ac:dyDescent="0.25">
      <c r="A749" s="5">
        <v>42574</v>
      </c>
      <c r="B749" s="3">
        <v>73</v>
      </c>
      <c r="C749" s="7" t="s">
        <v>359</v>
      </c>
      <c r="D749" s="6">
        <v>0.58472222222222225</v>
      </c>
      <c r="E749" s="13">
        <v>14</v>
      </c>
      <c r="F749" s="13">
        <f t="shared" si="206"/>
        <v>462</v>
      </c>
      <c r="G749" s="3">
        <v>29.5</v>
      </c>
      <c r="H749" s="3" t="s">
        <v>366</v>
      </c>
      <c r="I749" s="3">
        <v>28.6</v>
      </c>
      <c r="J749" t="str">
        <f t="shared" si="207"/>
        <v>.</v>
      </c>
      <c r="K749" t="str">
        <f t="shared" si="208"/>
        <v>.</v>
      </c>
      <c r="L749" t="str">
        <f t="shared" si="221"/>
        <v>.</v>
      </c>
      <c r="M749" s="3">
        <v>45</v>
      </c>
      <c r="N749" t="str">
        <f>IF(B749=B748, N748, IF(M749=".",".",IF(M749&lt;22.5,"N",IF(M749&lt;67.5,"NE",IF(M749&lt;112.5,"E",IF(M749&lt;157.5,"SE",IF(M749&lt;202.5,"S",IF(M749&lt;247.5,"SW",IF(M749&lt;292.5,"W",IF(M749&lt;337.5,"NW","N"))))))))))</f>
        <v>NE</v>
      </c>
      <c r="O749" t="str">
        <f t="shared" si="209"/>
        <v>.</v>
      </c>
      <c r="P749" t="str">
        <f t="shared" si="222"/>
        <v>.</v>
      </c>
      <c r="Q749" s="8">
        <f t="shared" si="224"/>
        <v>0</v>
      </c>
      <c r="R749" s="8">
        <f t="shared" si="225"/>
        <v>1.999999999999996</v>
      </c>
      <c r="S749" s="8">
        <v>1</v>
      </c>
      <c r="T749" s="8" t="s">
        <v>4</v>
      </c>
      <c r="U749" s="8" t="str">
        <f t="shared" si="220"/>
        <v>.</v>
      </c>
      <c r="V749" s="3" t="s">
        <v>6</v>
      </c>
      <c r="W749" s="3">
        <v>0</v>
      </c>
      <c r="X749" s="3" t="s">
        <v>43</v>
      </c>
      <c r="Y749" s="14">
        <v>0</v>
      </c>
      <c r="Z749" s="14">
        <v>0</v>
      </c>
      <c r="AA749" s="14">
        <v>1</v>
      </c>
      <c r="AB749" s="14" t="str">
        <f t="shared" si="223"/>
        <v>.</v>
      </c>
      <c r="AC749" s="3" t="s">
        <v>323</v>
      </c>
      <c r="AD749" s="9">
        <v>1</v>
      </c>
      <c r="AE749">
        <f t="shared" si="212"/>
        <v>0</v>
      </c>
      <c r="AF749">
        <f t="shared" si="213"/>
        <v>0</v>
      </c>
      <c r="AG749">
        <f t="shared" si="219"/>
        <v>1</v>
      </c>
      <c r="AH749">
        <f t="shared" si="214"/>
        <v>0</v>
      </c>
      <c r="AI749">
        <f t="shared" si="215"/>
        <v>69.296464556281649</v>
      </c>
      <c r="AJ749">
        <f t="shared" si="216"/>
        <v>69.296464556281663</v>
      </c>
      <c r="AK749">
        <f t="shared" si="217"/>
        <v>0</v>
      </c>
      <c r="AL749" s="3">
        <v>98</v>
      </c>
      <c r="AM749" s="14">
        <f t="shared" si="218"/>
        <v>29.8704</v>
      </c>
      <c r="AN749" s="3">
        <v>0.78539816339744828</v>
      </c>
    </row>
    <row r="750" spans="1:40" ht="13.5" thickBot="1" x14ac:dyDescent="0.25">
      <c r="A750" s="5">
        <v>42574</v>
      </c>
      <c r="B750" s="3">
        <v>73</v>
      </c>
      <c r="C750" s="7" t="s">
        <v>359</v>
      </c>
      <c r="D750" s="6">
        <v>0.62777777777777777</v>
      </c>
      <c r="E750" s="13">
        <v>15</v>
      </c>
      <c r="F750" s="13">
        <f t="shared" si="206"/>
        <v>524</v>
      </c>
      <c r="G750" s="3">
        <v>25.1</v>
      </c>
      <c r="H750" s="3" t="s">
        <v>366</v>
      </c>
      <c r="I750" s="3">
        <v>26.7</v>
      </c>
      <c r="J750" t="str">
        <f t="shared" si="207"/>
        <v>.</v>
      </c>
      <c r="K750" t="str">
        <f t="shared" si="208"/>
        <v>.</v>
      </c>
      <c r="L750" t="str">
        <f t="shared" si="221"/>
        <v>.</v>
      </c>
      <c r="M750" s="3">
        <v>45</v>
      </c>
      <c r="N750" t="str">
        <f>IF(B750=B750, N749, IF(M750=".",".",IF(M750&lt;22.5,"N",IF(M750&lt;67.5,"NE",IF(M750&lt;112.5,"E",IF(M750&lt;157.5,"SE",IF(M750&lt;202.5,"S",IF(M750&lt;247.5,"SW",IF(M750&lt;292.5,"W",IF(M750&lt;337.5,"NW","N"))))))))))</f>
        <v>NE</v>
      </c>
      <c r="O750" t="str">
        <f t="shared" si="209"/>
        <v>.</v>
      </c>
      <c r="P750" t="str">
        <f t="shared" si="222"/>
        <v>.</v>
      </c>
      <c r="Q750" s="8">
        <f t="shared" si="224"/>
        <v>0</v>
      </c>
      <c r="R750" s="8">
        <f t="shared" si="225"/>
        <v>1.999999999999996</v>
      </c>
      <c r="S750" s="8">
        <v>1</v>
      </c>
      <c r="T750" s="8" t="s">
        <v>4</v>
      </c>
      <c r="U750" s="8" t="str">
        <f t="shared" si="220"/>
        <v>.</v>
      </c>
      <c r="V750" s="3" t="s">
        <v>6</v>
      </c>
      <c r="W750" s="3">
        <v>3.9</v>
      </c>
      <c r="X750" s="3" t="s">
        <v>43</v>
      </c>
      <c r="Y750" s="14">
        <v>0</v>
      </c>
      <c r="Z750" s="14">
        <v>0</v>
      </c>
      <c r="AA750" s="14">
        <v>1</v>
      </c>
      <c r="AB750" s="14" t="str">
        <f t="shared" si="223"/>
        <v>.</v>
      </c>
      <c r="AC750" s="3" t="s">
        <v>323</v>
      </c>
      <c r="AD750" s="9">
        <v>1</v>
      </c>
      <c r="AE750">
        <f t="shared" si="212"/>
        <v>0</v>
      </c>
      <c r="AF750">
        <f t="shared" si="213"/>
        <v>0</v>
      </c>
      <c r="AG750">
        <f t="shared" si="219"/>
        <v>1</v>
      </c>
      <c r="AH750">
        <f t="shared" si="214"/>
        <v>0</v>
      </c>
      <c r="AI750">
        <f t="shared" si="215"/>
        <v>69.296464556281649</v>
      </c>
      <c r="AJ750">
        <f t="shared" si="216"/>
        <v>69.296464556281663</v>
      </c>
      <c r="AK750">
        <f t="shared" si="217"/>
        <v>0</v>
      </c>
      <c r="AL750" s="3">
        <v>98</v>
      </c>
      <c r="AM750" s="14">
        <f t="shared" si="218"/>
        <v>29.8704</v>
      </c>
      <c r="AN750" s="3">
        <v>0.78539816339744828</v>
      </c>
    </row>
    <row r="751" spans="1:40" ht="13.5" thickBot="1" x14ac:dyDescent="0.25">
      <c r="A751" s="5">
        <v>42574</v>
      </c>
      <c r="B751" s="3">
        <v>73</v>
      </c>
      <c r="C751" s="7" t="s">
        <v>359</v>
      </c>
      <c r="D751" s="6">
        <v>0.66736111111111107</v>
      </c>
      <c r="E751" s="13">
        <v>16</v>
      </c>
      <c r="F751" s="13">
        <f t="shared" si="206"/>
        <v>581</v>
      </c>
      <c r="G751" s="3">
        <v>24.7</v>
      </c>
      <c r="H751" s="3" t="s">
        <v>366</v>
      </c>
      <c r="I751" s="3">
        <v>26</v>
      </c>
      <c r="J751" t="str">
        <f t="shared" si="207"/>
        <v>.</v>
      </c>
      <c r="K751" t="str">
        <f t="shared" si="208"/>
        <v>.</v>
      </c>
      <c r="L751" t="str">
        <f t="shared" si="221"/>
        <v>.</v>
      </c>
      <c r="M751" s="3">
        <v>45</v>
      </c>
      <c r="N751" t="str">
        <f>IF(B751=B750, N750, IF(M751=".",".",IF(M751&lt;22.5,"N",IF(M751&lt;67.5,"NE",IF(M751&lt;112.5,"E",IF(M751&lt;157.5,"SE",IF(M751&lt;202.5,"S",IF(M751&lt;247.5,"SW",IF(M751&lt;292.5,"W",IF(M751&lt;337.5,"NW","N"))))))))))</f>
        <v>NE</v>
      </c>
      <c r="O751" t="str">
        <f t="shared" si="209"/>
        <v>.</v>
      </c>
      <c r="P751" t="str">
        <f t="shared" si="222"/>
        <v>.</v>
      </c>
      <c r="Q751" s="8">
        <f t="shared" si="224"/>
        <v>0</v>
      </c>
      <c r="R751" s="8">
        <f t="shared" si="225"/>
        <v>1.999999999999996</v>
      </c>
      <c r="S751" s="8">
        <v>1</v>
      </c>
      <c r="T751" s="8">
        <f>SQRT((AJ751-AJ741)^2+(AI751-AI741)^2)</f>
        <v>1.999999999999996</v>
      </c>
      <c r="U751" s="8">
        <f t="shared" si="220"/>
        <v>1</v>
      </c>
      <c r="V751" s="3" t="s">
        <v>6</v>
      </c>
      <c r="W751" s="3">
        <v>0</v>
      </c>
      <c r="X751" s="3" t="s">
        <v>43</v>
      </c>
      <c r="Y751" s="14">
        <v>0</v>
      </c>
      <c r="Z751" s="14">
        <v>0</v>
      </c>
      <c r="AA751" s="14">
        <v>1</v>
      </c>
      <c r="AB751" s="14" t="str">
        <f t="shared" si="223"/>
        <v>.</v>
      </c>
      <c r="AC751" s="3" t="s">
        <v>323</v>
      </c>
      <c r="AD751" s="9">
        <v>1</v>
      </c>
      <c r="AE751">
        <f t="shared" si="212"/>
        <v>0</v>
      </c>
      <c r="AF751">
        <f t="shared" si="213"/>
        <v>0</v>
      </c>
      <c r="AG751">
        <f t="shared" si="219"/>
        <v>1</v>
      </c>
      <c r="AH751">
        <f t="shared" si="214"/>
        <v>0</v>
      </c>
      <c r="AI751">
        <f t="shared" si="215"/>
        <v>69.296464556281649</v>
      </c>
      <c r="AJ751">
        <f t="shared" si="216"/>
        <v>69.296464556281663</v>
      </c>
      <c r="AK751">
        <f t="shared" si="217"/>
        <v>0</v>
      </c>
      <c r="AL751" s="3">
        <v>98</v>
      </c>
      <c r="AM751" s="14">
        <f t="shared" si="218"/>
        <v>29.8704</v>
      </c>
      <c r="AN751" s="3">
        <v>0.78539816339744828</v>
      </c>
    </row>
    <row r="752" spans="1:40" ht="13.5" thickBot="1" x14ac:dyDescent="0.25">
      <c r="A752" s="5">
        <v>42574</v>
      </c>
      <c r="B752" s="3">
        <v>74</v>
      </c>
      <c r="C752" s="7" t="s">
        <v>358</v>
      </c>
      <c r="D752" s="6">
        <v>0.26597222222222222</v>
      </c>
      <c r="E752" s="13">
        <v>6</v>
      </c>
      <c r="F752" s="13">
        <f t="shared" si="206"/>
        <v>0</v>
      </c>
      <c r="G752" s="3">
        <v>19.100000000000001</v>
      </c>
      <c r="H752" s="3" t="s">
        <v>365</v>
      </c>
      <c r="I752" s="3">
        <v>22.2</v>
      </c>
      <c r="J752" t="str">
        <f t="shared" si="207"/>
        <v>.</v>
      </c>
      <c r="K752" t="str">
        <f t="shared" si="208"/>
        <v>.</v>
      </c>
      <c r="L752" t="str">
        <f t="shared" si="221"/>
        <v>.</v>
      </c>
      <c r="M752" s="3">
        <v>316</v>
      </c>
      <c r="N752" t="str">
        <f>IF(B752=B751, N751, IF(M752=".",".",IF(M752&lt;22.5,"N",IF(M752&lt;67.5,"NE",IF(M752&lt;112.5,"E",IF(M752&lt;157.5,"SE",IF(M752&lt;202.5,"S",IF(M752&lt;247.5,"SW",IF(M752&lt;292.5,"W",IF(M752&lt;337.5,"NW","N"))))))))))</f>
        <v>NW</v>
      </c>
      <c r="O752" t="str">
        <f t="shared" si="209"/>
        <v>.</v>
      </c>
      <c r="P752" t="str">
        <f t="shared" si="222"/>
        <v>.</v>
      </c>
      <c r="Q752" s="8">
        <f t="shared" si="224"/>
        <v>0</v>
      </c>
      <c r="R752" s="8">
        <f t="shared" si="225"/>
        <v>0</v>
      </c>
      <c r="S752" s="8">
        <v>1</v>
      </c>
      <c r="T752" s="8" t="s">
        <v>4</v>
      </c>
      <c r="U752" s="8" t="str">
        <f t="shared" si="220"/>
        <v>.</v>
      </c>
      <c r="V752" s="3" t="s">
        <v>6</v>
      </c>
      <c r="W752" s="3">
        <v>0.4</v>
      </c>
      <c r="X752" s="3" t="s">
        <v>4</v>
      </c>
      <c r="Y752" s="14">
        <v>2</v>
      </c>
      <c r="Z752" s="14">
        <v>1</v>
      </c>
      <c r="AA752" s="14">
        <v>0</v>
      </c>
      <c r="AB752" s="14">
        <f t="shared" si="223"/>
        <v>0</v>
      </c>
      <c r="AC752" s="3" t="s">
        <v>324</v>
      </c>
      <c r="AD752" s="9">
        <v>0</v>
      </c>
      <c r="AE752" t="str">
        <f t="shared" si="212"/>
        <v>.</v>
      </c>
      <c r="AF752" t="str">
        <f t="shared" si="213"/>
        <v>.</v>
      </c>
      <c r="AG752" t="str">
        <f t="shared" si="219"/>
        <v>.</v>
      </c>
      <c r="AH752" t="str">
        <f t="shared" si="214"/>
        <v>.</v>
      </c>
      <c r="AI752">
        <f t="shared" si="215"/>
        <v>-71.549812157276747</v>
      </c>
      <c r="AJ752">
        <f t="shared" si="216"/>
        <v>74.091999434881032</v>
      </c>
      <c r="AK752" t="str">
        <f t="shared" si="217"/>
        <v>.</v>
      </c>
      <c r="AL752" s="3">
        <v>103</v>
      </c>
      <c r="AM752" s="14">
        <f t="shared" si="218"/>
        <v>31.394400000000001</v>
      </c>
      <c r="AN752" s="3">
        <v>5.5152404363020811</v>
      </c>
    </row>
    <row r="753" spans="1:40" ht="13.5" thickBot="1" x14ac:dyDescent="0.25">
      <c r="A753" s="5">
        <v>42574</v>
      </c>
      <c r="B753" s="3">
        <v>74</v>
      </c>
      <c r="C753" s="7" t="s">
        <v>358</v>
      </c>
      <c r="D753" s="6">
        <v>0.30277777777777776</v>
      </c>
      <c r="E753" s="13">
        <v>7</v>
      </c>
      <c r="F753" s="13">
        <f t="shared" si="206"/>
        <v>52.999999999999972</v>
      </c>
      <c r="G753" s="3">
        <v>22.7</v>
      </c>
      <c r="H753" s="3" t="s">
        <v>366</v>
      </c>
      <c r="I753" s="3">
        <v>23.2</v>
      </c>
      <c r="J753">
        <f t="shared" si="207"/>
        <v>0.76794487087750496</v>
      </c>
      <c r="K753">
        <f t="shared" si="208"/>
        <v>316</v>
      </c>
      <c r="L753">
        <f>(K753-MOD(M752+180,360))</f>
        <v>180</v>
      </c>
      <c r="M753" s="3">
        <v>316</v>
      </c>
      <c r="N753" t="str">
        <f>IF(B753=B753, N752, IF(M753=".",".",IF(M753&lt;22.5,"N",IF(M753&lt;67.5,"NE",IF(M753&lt;112.5,"E",IF(M753&lt;157.5,"SE",IF(M753&lt;202.5,"S",IF(M753&lt;247.5,"SW",IF(M753&lt;292.5,"W",IF(M753&lt;337.5,"NW","N"))))))))))</f>
        <v>NW</v>
      </c>
      <c r="O753" t="str">
        <f t="shared" si="209"/>
        <v>NW</v>
      </c>
      <c r="P753">
        <f t="shared" si="222"/>
        <v>8</v>
      </c>
      <c r="Q753" s="8">
        <f t="shared" si="224"/>
        <v>12.000000000000012</v>
      </c>
      <c r="R753" s="8">
        <f t="shared" si="225"/>
        <v>12.000000000000012</v>
      </c>
      <c r="S753" s="8">
        <v>1</v>
      </c>
      <c r="T753" s="8" t="s">
        <v>4</v>
      </c>
      <c r="U753" s="8" t="str">
        <f t="shared" si="220"/>
        <v>.</v>
      </c>
      <c r="V753" s="3" t="s">
        <v>21</v>
      </c>
      <c r="W753" s="3">
        <v>3.4</v>
      </c>
      <c r="X753" s="3" t="s">
        <v>4</v>
      </c>
      <c r="Y753" s="14">
        <v>2</v>
      </c>
      <c r="Z753" s="14">
        <v>1</v>
      </c>
      <c r="AA753" s="14">
        <v>0</v>
      </c>
      <c r="AB753" s="14">
        <f t="shared" si="223"/>
        <v>0</v>
      </c>
      <c r="AC753" s="3" t="s">
        <v>324</v>
      </c>
      <c r="AD753" s="9">
        <v>0</v>
      </c>
      <c r="AE753">
        <f t="shared" si="212"/>
        <v>8.6320776040638236</v>
      </c>
      <c r="AF753">
        <f t="shared" si="213"/>
        <v>8.6320776040638236</v>
      </c>
      <c r="AG753">
        <f t="shared" si="219"/>
        <v>1</v>
      </c>
      <c r="AH753">
        <f t="shared" si="214"/>
        <v>12.000000000000012</v>
      </c>
      <c r="AI753">
        <f t="shared" si="215"/>
        <v>-79.885712602784722</v>
      </c>
      <c r="AJ753">
        <f t="shared" si="216"/>
        <v>82.724077038944856</v>
      </c>
      <c r="AK753">
        <f t="shared" si="217"/>
        <v>-8.3359004455079742</v>
      </c>
      <c r="AL753" s="3">
        <v>115</v>
      </c>
      <c r="AM753" s="14">
        <f t="shared" si="218"/>
        <v>35.052</v>
      </c>
      <c r="AN753" s="3">
        <v>5.5152404363020811</v>
      </c>
    </row>
    <row r="754" spans="1:40" ht="13.5" thickBot="1" x14ac:dyDescent="0.25">
      <c r="A754" s="5">
        <v>42574</v>
      </c>
      <c r="B754" s="3">
        <v>74</v>
      </c>
      <c r="C754" s="7" t="s">
        <v>358</v>
      </c>
      <c r="D754" s="6">
        <v>0.34652777777777777</v>
      </c>
      <c r="E754" s="13">
        <v>8</v>
      </c>
      <c r="F754" s="13">
        <f t="shared" si="206"/>
        <v>115.99999999999999</v>
      </c>
      <c r="G754" s="3">
        <v>30.4</v>
      </c>
      <c r="H754" s="3" t="s">
        <v>365</v>
      </c>
      <c r="I754" s="3">
        <v>29.9</v>
      </c>
      <c r="J754">
        <f t="shared" si="207"/>
        <v>0.57720132238813637</v>
      </c>
      <c r="K754">
        <f t="shared" si="208"/>
        <v>33.071199702210208</v>
      </c>
      <c r="L754">
        <f t="shared" si="221"/>
        <v>-77.071199702210208</v>
      </c>
      <c r="M754" s="3">
        <v>318</v>
      </c>
      <c r="N754" t="str">
        <f>IF(B754=B753, N753, IF(M754=".",".",IF(M754&lt;22.5,"N",IF(M754&lt;67.5,"NE",IF(M754&lt;112.5,"E",IF(M754&lt;157.5,"SE",IF(M754&lt;202.5,"S",IF(M754&lt;247.5,"SW",IF(M754&lt;292.5,"W",IF(M754&lt;337.5,"NW","N"))))))))))</f>
        <v>NW</v>
      </c>
      <c r="O754" t="str">
        <f t="shared" si="209"/>
        <v>NE</v>
      </c>
      <c r="P754">
        <f t="shared" si="222"/>
        <v>2</v>
      </c>
      <c r="Q754" s="8">
        <f t="shared" si="224"/>
        <v>4.1536411894296208</v>
      </c>
      <c r="R754" s="8">
        <f t="shared" si="225"/>
        <v>16.153641189429635</v>
      </c>
      <c r="S754" s="8">
        <v>1</v>
      </c>
      <c r="T754" s="8" t="s">
        <v>4</v>
      </c>
      <c r="U754" s="8" t="str">
        <f t="shared" si="220"/>
        <v>.</v>
      </c>
      <c r="V754" s="3" t="s">
        <v>6</v>
      </c>
      <c r="W754" s="3">
        <v>0</v>
      </c>
      <c r="X754" s="3" t="s">
        <v>4</v>
      </c>
      <c r="Y754" s="14">
        <v>2</v>
      </c>
      <c r="Z754" s="14">
        <v>1</v>
      </c>
      <c r="AA754" s="14">
        <v>0</v>
      </c>
      <c r="AB754" s="14">
        <f t="shared" si="223"/>
        <v>0</v>
      </c>
      <c r="AC754" s="3" t="s">
        <v>324</v>
      </c>
      <c r="AD754" s="9">
        <v>0</v>
      </c>
      <c r="AE754">
        <f t="shared" si="212"/>
        <v>3.4807227164328793</v>
      </c>
      <c r="AF754">
        <f t="shared" si="213"/>
        <v>3.4807227164328793</v>
      </c>
      <c r="AG754">
        <f t="shared" si="219"/>
        <v>1</v>
      </c>
      <c r="AH754">
        <f t="shared" si="214"/>
        <v>4.1536411894296208</v>
      </c>
      <c r="AI754">
        <f t="shared" si="215"/>
        <v>-77.619150337627545</v>
      </c>
      <c r="AJ754">
        <f t="shared" si="216"/>
        <v>86.204799755377735</v>
      </c>
      <c r="AK754">
        <f t="shared" si="217"/>
        <v>2.2665622651571766</v>
      </c>
      <c r="AL754" s="3">
        <v>116</v>
      </c>
      <c r="AM754" s="14">
        <f t="shared" si="218"/>
        <v>35.3568</v>
      </c>
      <c r="AN754" s="3">
        <v>5.5501470213419681</v>
      </c>
    </row>
    <row r="755" spans="1:40" ht="13.5" thickBot="1" x14ac:dyDescent="0.25">
      <c r="A755" s="5">
        <v>42574</v>
      </c>
      <c r="B755" s="3">
        <v>74</v>
      </c>
      <c r="C755" s="7" t="s">
        <v>358</v>
      </c>
      <c r="D755" s="6">
        <v>0.38958333333333334</v>
      </c>
      <c r="E755" s="13">
        <v>9</v>
      </c>
      <c r="F755" s="13">
        <f t="shared" si="206"/>
        <v>178</v>
      </c>
      <c r="G755" s="3">
        <v>36.6</v>
      </c>
      <c r="H755" s="3" t="s">
        <v>365</v>
      </c>
      <c r="I755" s="3">
        <v>33.4</v>
      </c>
      <c r="J755">
        <f t="shared" si="207"/>
        <v>1.5505936345431508</v>
      </c>
      <c r="K755">
        <f t="shared" si="208"/>
        <v>271.15752900082668</v>
      </c>
      <c r="L755">
        <f t="shared" si="221"/>
        <v>-121.91367070138352</v>
      </c>
      <c r="M755" s="3">
        <v>316</v>
      </c>
      <c r="N755" t="str">
        <f>IF(B755=B755, N754, IF(M755=".",".",IF(M755&lt;22.5,"N",IF(M755&lt;67.5,"NE",IF(M755&lt;112.5,"E",IF(M755&lt;157.5,"SE",IF(M755&lt;202.5,"S",IF(M755&lt;247.5,"SW",IF(M755&lt;292.5,"W",IF(M755&lt;337.5,"NW","N"))))))))))</f>
        <v>NW</v>
      </c>
      <c r="O755" t="str">
        <f t="shared" si="209"/>
        <v>W</v>
      </c>
      <c r="P755">
        <f t="shared" si="222"/>
        <v>7</v>
      </c>
      <c r="Q755" s="8">
        <f t="shared" si="224"/>
        <v>5.7410256738996921</v>
      </c>
      <c r="R755" s="8">
        <f t="shared" si="225"/>
        <v>21.894666863329327</v>
      </c>
      <c r="S755" s="8">
        <v>1</v>
      </c>
      <c r="T755" s="8" t="s">
        <v>4</v>
      </c>
      <c r="U755" s="8" t="str">
        <f t="shared" si="220"/>
        <v>.</v>
      </c>
      <c r="V755" s="3" t="s">
        <v>6</v>
      </c>
      <c r="W755" s="3">
        <v>1.1000000000000001</v>
      </c>
      <c r="X755" s="3" t="s">
        <v>4</v>
      </c>
      <c r="Y755" s="14">
        <v>2</v>
      </c>
      <c r="Z755" s="14">
        <v>1</v>
      </c>
      <c r="AA755" s="14">
        <v>0</v>
      </c>
      <c r="AB755" s="14">
        <f t="shared" si="223"/>
        <v>0</v>
      </c>
      <c r="AC755" s="3" t="s">
        <v>324</v>
      </c>
      <c r="AD755" s="9">
        <v>0</v>
      </c>
      <c r="AE755">
        <f t="shared" si="212"/>
        <v>0.1159762852603734</v>
      </c>
      <c r="AF755">
        <f t="shared" si="213"/>
        <v>0.1159762852603734</v>
      </c>
      <c r="AG755">
        <f t="shared" si="219"/>
        <v>1</v>
      </c>
      <c r="AH755">
        <f t="shared" si="214"/>
        <v>5.7410256738996921</v>
      </c>
      <c r="AI755">
        <f t="shared" si="215"/>
        <v>-83.359004455079713</v>
      </c>
      <c r="AJ755">
        <f t="shared" si="216"/>
        <v>86.320776040638108</v>
      </c>
      <c r="AK755">
        <f t="shared" si="217"/>
        <v>-5.7398541174521682</v>
      </c>
      <c r="AL755" s="3">
        <v>120</v>
      </c>
      <c r="AM755" s="14">
        <f t="shared" si="218"/>
        <v>36.576000000000001</v>
      </c>
      <c r="AN755" s="3">
        <v>5.5152404363020811</v>
      </c>
    </row>
    <row r="756" spans="1:40" ht="13.5" thickBot="1" x14ac:dyDescent="0.25">
      <c r="A756" s="5">
        <v>42574</v>
      </c>
      <c r="B756" s="3">
        <v>74</v>
      </c>
      <c r="C756" s="7" t="s">
        <v>358</v>
      </c>
      <c r="D756" s="6">
        <v>0.43055555555555558</v>
      </c>
      <c r="E756" s="13">
        <v>10</v>
      </c>
      <c r="F756" s="13">
        <f t="shared" si="206"/>
        <v>237.00000000000003</v>
      </c>
      <c r="G756" s="3">
        <v>42.1</v>
      </c>
      <c r="H756" s="3" t="s">
        <v>365</v>
      </c>
      <c r="I756" s="3">
        <v>36.9</v>
      </c>
      <c r="J756" t="str">
        <f t="shared" si="207"/>
        <v>.</v>
      </c>
      <c r="K756" t="str">
        <f t="shared" si="208"/>
        <v>.</v>
      </c>
      <c r="L756" t="str">
        <f t="shared" si="221"/>
        <v>.</v>
      </c>
      <c r="M756" s="3">
        <v>316</v>
      </c>
      <c r="N756" t="str">
        <f>IF(B756=B755, N755, IF(M756=".",".",IF(M756&lt;22.5,"N",IF(M756&lt;67.5,"NE",IF(M756&lt;112.5,"E",IF(M756&lt;157.5,"SE",IF(M756&lt;202.5,"S",IF(M756&lt;247.5,"SW",IF(M756&lt;292.5,"W",IF(M756&lt;337.5,"NW","N"))))))))))</f>
        <v>NW</v>
      </c>
      <c r="O756" t="str">
        <f t="shared" si="209"/>
        <v>.</v>
      </c>
      <c r="P756" t="str">
        <f t="shared" si="222"/>
        <v>.</v>
      </c>
      <c r="Q756" s="8">
        <f t="shared" si="224"/>
        <v>0</v>
      </c>
      <c r="R756" s="8">
        <f t="shared" si="225"/>
        <v>21.894666863329327</v>
      </c>
      <c r="S756" s="8">
        <v>1</v>
      </c>
      <c r="T756" s="8" t="s">
        <v>4</v>
      </c>
      <c r="U756" s="8" t="str">
        <f t="shared" si="220"/>
        <v>.</v>
      </c>
      <c r="V756" s="3" t="s">
        <v>6</v>
      </c>
      <c r="W756" s="3">
        <v>1</v>
      </c>
      <c r="X756" s="3" t="s">
        <v>114</v>
      </c>
      <c r="Y756" s="14">
        <v>2</v>
      </c>
      <c r="Z756" s="14">
        <v>1</v>
      </c>
      <c r="AA756" s="14">
        <v>0</v>
      </c>
      <c r="AB756" s="14">
        <f t="shared" si="223"/>
        <v>0</v>
      </c>
      <c r="AC756" s="3" t="s">
        <v>324</v>
      </c>
      <c r="AD756" s="9">
        <v>0</v>
      </c>
      <c r="AE756">
        <f t="shared" si="212"/>
        <v>0</v>
      </c>
      <c r="AF756">
        <f t="shared" si="213"/>
        <v>0</v>
      </c>
      <c r="AG756">
        <f t="shared" si="219"/>
        <v>1</v>
      </c>
      <c r="AH756">
        <f t="shared" si="214"/>
        <v>0</v>
      </c>
      <c r="AI756">
        <f t="shared" si="215"/>
        <v>-83.359004455079713</v>
      </c>
      <c r="AJ756">
        <f t="shared" si="216"/>
        <v>86.320776040638108</v>
      </c>
      <c r="AK756">
        <f t="shared" si="217"/>
        <v>0</v>
      </c>
      <c r="AL756" s="3">
        <v>120</v>
      </c>
      <c r="AM756" s="14">
        <f t="shared" si="218"/>
        <v>36.576000000000001</v>
      </c>
      <c r="AN756" s="3">
        <v>5.5152404363020811</v>
      </c>
    </row>
    <row r="757" spans="1:40" ht="13.5" thickBot="1" x14ac:dyDescent="0.25">
      <c r="A757" s="5">
        <v>42574</v>
      </c>
      <c r="B757" s="3">
        <v>74</v>
      </c>
      <c r="C757" s="7" t="s">
        <v>358</v>
      </c>
      <c r="D757" s="6">
        <v>0.46458333333333335</v>
      </c>
      <c r="E757" s="13">
        <v>11</v>
      </c>
      <c r="F757" s="13">
        <f t="shared" si="206"/>
        <v>286</v>
      </c>
      <c r="G757" s="3">
        <v>44.1</v>
      </c>
      <c r="H757" s="3" t="s">
        <v>365</v>
      </c>
      <c r="I757" s="3">
        <v>35.5</v>
      </c>
      <c r="J757" t="str">
        <f t="shared" si="207"/>
        <v>.</v>
      </c>
      <c r="K757" t="str">
        <f t="shared" si="208"/>
        <v>.</v>
      </c>
      <c r="L757" t="str">
        <f t="shared" si="221"/>
        <v>.</v>
      </c>
      <c r="M757" s="3">
        <v>316</v>
      </c>
      <c r="N757" t="str">
        <f>IF(B757=B757, N756, IF(M757=".",".",IF(M757&lt;22.5,"N",IF(M757&lt;67.5,"NE",IF(M757&lt;112.5,"E",IF(M757&lt;157.5,"SE",IF(M757&lt;202.5,"S",IF(M757&lt;247.5,"SW",IF(M757&lt;292.5,"W",IF(M757&lt;337.5,"NW","N"))))))))))</f>
        <v>NW</v>
      </c>
      <c r="O757" t="str">
        <f t="shared" si="209"/>
        <v>.</v>
      </c>
      <c r="P757" t="str">
        <f t="shared" si="222"/>
        <v>.</v>
      </c>
      <c r="Q757" s="8">
        <f t="shared" si="224"/>
        <v>0</v>
      </c>
      <c r="R757" s="8">
        <f t="shared" si="225"/>
        <v>21.894666863329327</v>
      </c>
      <c r="S757" s="8">
        <v>1</v>
      </c>
      <c r="T757" s="8" t="s">
        <v>4</v>
      </c>
      <c r="U757" s="8" t="str">
        <f t="shared" si="220"/>
        <v>.</v>
      </c>
      <c r="V757" s="3" t="s">
        <v>6</v>
      </c>
      <c r="W757" s="3">
        <v>1.2</v>
      </c>
      <c r="X757" s="3" t="s">
        <v>10</v>
      </c>
      <c r="Y757" s="14">
        <v>2</v>
      </c>
      <c r="Z757" s="14">
        <v>1</v>
      </c>
      <c r="AA757" s="14">
        <v>0</v>
      </c>
      <c r="AB757" s="14">
        <f t="shared" si="223"/>
        <v>0</v>
      </c>
      <c r="AC757" s="3" t="s">
        <v>324</v>
      </c>
      <c r="AD757" s="9">
        <v>0</v>
      </c>
      <c r="AE757">
        <f t="shared" si="212"/>
        <v>0</v>
      </c>
      <c r="AF757">
        <f t="shared" si="213"/>
        <v>0</v>
      </c>
      <c r="AG757">
        <f t="shared" si="219"/>
        <v>1</v>
      </c>
      <c r="AH757">
        <f t="shared" si="214"/>
        <v>0</v>
      </c>
      <c r="AI757">
        <f t="shared" si="215"/>
        <v>-83.359004455079713</v>
      </c>
      <c r="AJ757">
        <f t="shared" si="216"/>
        <v>86.320776040638108</v>
      </c>
      <c r="AK757">
        <f t="shared" si="217"/>
        <v>0</v>
      </c>
      <c r="AL757" s="3">
        <v>120</v>
      </c>
      <c r="AM757" s="14">
        <f t="shared" si="218"/>
        <v>36.576000000000001</v>
      </c>
      <c r="AN757" s="3">
        <v>5.5152404363020811</v>
      </c>
    </row>
    <row r="758" spans="1:40" ht="13.5" thickBot="1" x14ac:dyDescent="0.25">
      <c r="A758" s="5">
        <v>42574</v>
      </c>
      <c r="B758" s="3">
        <v>74</v>
      </c>
      <c r="C758" s="7" t="s">
        <v>358</v>
      </c>
      <c r="D758" s="6">
        <v>0.50486111111111109</v>
      </c>
      <c r="E758" s="13">
        <v>12</v>
      </c>
      <c r="F758" s="13">
        <f t="shared" si="206"/>
        <v>343.99999999999994</v>
      </c>
      <c r="G758" s="3">
        <v>37.6</v>
      </c>
      <c r="H758" s="3" t="s">
        <v>366</v>
      </c>
      <c r="I758" s="3">
        <v>32.1</v>
      </c>
      <c r="J758" t="str">
        <f t="shared" si="207"/>
        <v>.</v>
      </c>
      <c r="K758" t="str">
        <f t="shared" si="208"/>
        <v>.</v>
      </c>
      <c r="L758" t="str">
        <f t="shared" si="221"/>
        <v>.</v>
      </c>
      <c r="M758" s="3">
        <v>316</v>
      </c>
      <c r="N758" t="str">
        <f>IF(B758=B757, N757, IF(M758=".",".",IF(M758&lt;22.5,"N",IF(M758&lt;67.5,"NE",IF(M758&lt;112.5,"E",IF(M758&lt;157.5,"SE",IF(M758&lt;202.5,"S",IF(M758&lt;247.5,"SW",IF(M758&lt;292.5,"W",IF(M758&lt;337.5,"NW","N"))))))))))</f>
        <v>NW</v>
      </c>
      <c r="O758" t="str">
        <f t="shared" si="209"/>
        <v>.</v>
      </c>
      <c r="P758" t="str">
        <f t="shared" si="222"/>
        <v>.</v>
      </c>
      <c r="Q758" s="8">
        <f t="shared" si="224"/>
        <v>0</v>
      </c>
      <c r="R758" s="8">
        <f t="shared" si="225"/>
        <v>21.894666863329327</v>
      </c>
      <c r="S758" s="8">
        <v>1</v>
      </c>
      <c r="T758" s="8" t="s">
        <v>4</v>
      </c>
      <c r="U758" s="8" t="str">
        <f t="shared" si="220"/>
        <v>.</v>
      </c>
      <c r="V758" s="3" t="s">
        <v>6</v>
      </c>
      <c r="W758" s="3">
        <v>1.9</v>
      </c>
      <c r="X758" s="3" t="s">
        <v>13</v>
      </c>
      <c r="Y758" s="14">
        <v>2</v>
      </c>
      <c r="Z758" s="14">
        <v>1</v>
      </c>
      <c r="AA758" s="14">
        <v>0</v>
      </c>
      <c r="AB758" s="14">
        <f t="shared" si="223"/>
        <v>0</v>
      </c>
      <c r="AC758" s="3" t="s">
        <v>324</v>
      </c>
      <c r="AD758" s="9">
        <v>0</v>
      </c>
      <c r="AE758">
        <f t="shared" si="212"/>
        <v>0</v>
      </c>
      <c r="AF758">
        <f t="shared" si="213"/>
        <v>0</v>
      </c>
      <c r="AG758">
        <f t="shared" si="219"/>
        <v>1</v>
      </c>
      <c r="AH758">
        <f t="shared" si="214"/>
        <v>0</v>
      </c>
      <c r="AI758">
        <f t="shared" si="215"/>
        <v>-83.359004455079713</v>
      </c>
      <c r="AJ758">
        <f t="shared" si="216"/>
        <v>86.320776040638108</v>
      </c>
      <c r="AK758">
        <f t="shared" si="217"/>
        <v>0</v>
      </c>
      <c r="AL758" s="3">
        <v>120</v>
      </c>
      <c r="AM758" s="14">
        <f t="shared" si="218"/>
        <v>36.576000000000001</v>
      </c>
      <c r="AN758" s="3">
        <v>5.5152404363020811</v>
      </c>
    </row>
    <row r="759" spans="1:40" ht="13.5" thickBot="1" x14ac:dyDescent="0.25">
      <c r="A759" s="5">
        <v>42574</v>
      </c>
      <c r="B759" s="3">
        <v>74</v>
      </c>
      <c r="C759" s="7" t="s">
        <v>358</v>
      </c>
      <c r="D759" s="6">
        <v>0.5444444444444444</v>
      </c>
      <c r="E759" s="13">
        <v>13</v>
      </c>
      <c r="F759" s="13">
        <f t="shared" si="206"/>
        <v>400.99999999999989</v>
      </c>
      <c r="G759" s="3">
        <v>31.3</v>
      </c>
      <c r="H759" s="3" t="s">
        <v>366</v>
      </c>
      <c r="I759" s="3">
        <v>31.1</v>
      </c>
      <c r="J759" t="str">
        <f t="shared" si="207"/>
        <v>.</v>
      </c>
      <c r="K759" t="str">
        <f t="shared" si="208"/>
        <v>.</v>
      </c>
      <c r="L759" t="str">
        <f t="shared" si="221"/>
        <v>.</v>
      </c>
      <c r="M759" s="3">
        <v>316</v>
      </c>
      <c r="N759" t="str">
        <f>IF(B759=B759, N758, IF(M759=".",".",IF(M759&lt;22.5,"N",IF(M759&lt;67.5,"NE",IF(M759&lt;112.5,"E",IF(M759&lt;157.5,"SE",IF(M759&lt;202.5,"S",IF(M759&lt;247.5,"SW",IF(M759&lt;292.5,"W",IF(M759&lt;337.5,"NW","N"))))))))))</f>
        <v>NW</v>
      </c>
      <c r="O759" t="str">
        <f t="shared" si="209"/>
        <v>.</v>
      </c>
      <c r="P759" t="str">
        <f t="shared" si="222"/>
        <v>.</v>
      </c>
      <c r="Q759" s="8">
        <f t="shared" si="224"/>
        <v>0</v>
      </c>
      <c r="R759" s="8">
        <f t="shared" si="225"/>
        <v>21.894666863329327</v>
      </c>
      <c r="S759" s="8">
        <v>1</v>
      </c>
      <c r="T759" s="8" t="s">
        <v>4</v>
      </c>
      <c r="U759" s="8" t="str">
        <f t="shared" si="220"/>
        <v>.</v>
      </c>
      <c r="V759" s="3" t="s">
        <v>6</v>
      </c>
      <c r="W759" s="3">
        <v>0</v>
      </c>
      <c r="X759" s="3" t="s">
        <v>13</v>
      </c>
      <c r="Y759" s="14">
        <v>2</v>
      </c>
      <c r="Z759" s="14">
        <v>1</v>
      </c>
      <c r="AA759" s="14">
        <v>0</v>
      </c>
      <c r="AB759" s="14">
        <f t="shared" si="223"/>
        <v>0</v>
      </c>
      <c r="AC759" s="3" t="s">
        <v>324</v>
      </c>
      <c r="AD759" s="9">
        <v>0</v>
      </c>
      <c r="AE759">
        <f t="shared" si="212"/>
        <v>0</v>
      </c>
      <c r="AF759">
        <f t="shared" si="213"/>
        <v>0</v>
      </c>
      <c r="AG759">
        <f t="shared" si="219"/>
        <v>1</v>
      </c>
      <c r="AH759">
        <f t="shared" si="214"/>
        <v>0</v>
      </c>
      <c r="AI759">
        <f t="shared" si="215"/>
        <v>-83.359004455079713</v>
      </c>
      <c r="AJ759">
        <f t="shared" si="216"/>
        <v>86.320776040638108</v>
      </c>
      <c r="AK759">
        <f t="shared" si="217"/>
        <v>0</v>
      </c>
      <c r="AL759" s="3">
        <v>120</v>
      </c>
      <c r="AM759" s="14">
        <f t="shared" si="218"/>
        <v>36.576000000000001</v>
      </c>
      <c r="AN759" s="3">
        <v>5.5152404363020811</v>
      </c>
    </row>
    <row r="760" spans="1:40" ht="13.5" thickBot="1" x14ac:dyDescent="0.25">
      <c r="A760" s="5">
        <v>42574</v>
      </c>
      <c r="B760" s="3">
        <v>74</v>
      </c>
      <c r="C760" s="7" t="s">
        <v>358</v>
      </c>
      <c r="D760" s="6">
        <v>0.58611111111111114</v>
      </c>
      <c r="E760" s="13">
        <v>14</v>
      </c>
      <c r="F760" s="13">
        <f t="shared" si="206"/>
        <v>461</v>
      </c>
      <c r="G760" s="3">
        <v>31.1</v>
      </c>
      <c r="H760" s="3" t="s">
        <v>366</v>
      </c>
      <c r="I760" s="3">
        <v>29.2</v>
      </c>
      <c r="J760" t="str">
        <f t="shared" si="207"/>
        <v>.</v>
      </c>
      <c r="K760" t="str">
        <f t="shared" si="208"/>
        <v>.</v>
      </c>
      <c r="L760" t="str">
        <f t="shared" si="221"/>
        <v>.</v>
      </c>
      <c r="M760" s="3">
        <v>316</v>
      </c>
      <c r="N760" t="str">
        <f>IF(B760=B759, N759, IF(M760=".",".",IF(M760&lt;22.5,"N",IF(M760&lt;67.5,"NE",IF(M760&lt;112.5,"E",IF(M760&lt;157.5,"SE",IF(M760&lt;202.5,"S",IF(M760&lt;247.5,"SW",IF(M760&lt;292.5,"W",IF(M760&lt;337.5,"NW","N"))))))))))</f>
        <v>NW</v>
      </c>
      <c r="O760" t="str">
        <f t="shared" si="209"/>
        <v>.</v>
      </c>
      <c r="P760" t="str">
        <f t="shared" si="222"/>
        <v>.</v>
      </c>
      <c r="Q760" s="8">
        <f t="shared" si="224"/>
        <v>0</v>
      </c>
      <c r="R760" s="8">
        <f t="shared" si="225"/>
        <v>21.894666863329327</v>
      </c>
      <c r="S760" s="8">
        <v>1</v>
      </c>
      <c r="T760" s="8" t="s">
        <v>4</v>
      </c>
      <c r="U760" s="8" t="str">
        <f t="shared" si="220"/>
        <v>.</v>
      </c>
      <c r="V760" s="3" t="s">
        <v>6</v>
      </c>
      <c r="W760" s="3">
        <v>0</v>
      </c>
      <c r="X760" s="3" t="s">
        <v>43</v>
      </c>
      <c r="Y760" s="14">
        <v>0</v>
      </c>
      <c r="Z760" s="14">
        <v>0</v>
      </c>
      <c r="AA760" s="14">
        <v>1</v>
      </c>
      <c r="AB760" s="14">
        <f t="shared" si="223"/>
        <v>1</v>
      </c>
      <c r="AC760" s="3" t="s">
        <v>324</v>
      </c>
      <c r="AD760" s="9">
        <v>0</v>
      </c>
      <c r="AE760">
        <f t="shared" si="212"/>
        <v>0</v>
      </c>
      <c r="AF760">
        <f t="shared" si="213"/>
        <v>0</v>
      </c>
      <c r="AG760">
        <f t="shared" si="219"/>
        <v>1</v>
      </c>
      <c r="AH760">
        <f t="shared" si="214"/>
        <v>0</v>
      </c>
      <c r="AI760">
        <f t="shared" si="215"/>
        <v>-83.359004455079713</v>
      </c>
      <c r="AJ760">
        <f t="shared" si="216"/>
        <v>86.320776040638108</v>
      </c>
      <c r="AK760">
        <f t="shared" si="217"/>
        <v>0</v>
      </c>
      <c r="AL760" s="3">
        <v>120</v>
      </c>
      <c r="AM760" s="14">
        <f t="shared" si="218"/>
        <v>36.576000000000001</v>
      </c>
      <c r="AN760" s="3">
        <v>5.5152404363020811</v>
      </c>
    </row>
    <row r="761" spans="1:40" ht="13.5" thickBot="1" x14ac:dyDescent="0.25">
      <c r="A761" s="5">
        <v>42574</v>
      </c>
      <c r="B761" s="3">
        <v>74</v>
      </c>
      <c r="C761" s="7" t="s">
        <v>358</v>
      </c>
      <c r="D761" s="6">
        <v>0.62916666666666665</v>
      </c>
      <c r="E761" s="13">
        <v>15</v>
      </c>
      <c r="F761" s="13">
        <f t="shared" si="206"/>
        <v>523</v>
      </c>
      <c r="G761" s="3">
        <v>25.9</v>
      </c>
      <c r="H761" s="3" t="s">
        <v>366</v>
      </c>
      <c r="I761" s="3">
        <v>26</v>
      </c>
      <c r="J761" t="str">
        <f t="shared" si="207"/>
        <v>.</v>
      </c>
      <c r="K761" t="str">
        <f t="shared" si="208"/>
        <v>.</v>
      </c>
      <c r="L761" t="str">
        <f t="shared" si="221"/>
        <v>.</v>
      </c>
      <c r="M761" s="3">
        <v>316</v>
      </c>
      <c r="N761" t="str">
        <f>IF(B761=B761, N760, IF(M761=".",".",IF(M761&lt;22.5,"N",IF(M761&lt;67.5,"NE",IF(M761&lt;112.5,"E",IF(M761&lt;157.5,"SE",IF(M761&lt;202.5,"S",IF(M761&lt;247.5,"SW",IF(M761&lt;292.5,"W",IF(M761&lt;337.5,"NW","N"))))))))))</f>
        <v>NW</v>
      </c>
      <c r="O761" t="str">
        <f t="shared" si="209"/>
        <v>.</v>
      </c>
      <c r="P761" t="str">
        <f t="shared" si="222"/>
        <v>.</v>
      </c>
      <c r="Q761" s="8">
        <f t="shared" si="224"/>
        <v>0</v>
      </c>
      <c r="R761" s="8">
        <f t="shared" si="225"/>
        <v>21.894666863329327</v>
      </c>
      <c r="S761" s="8">
        <v>1</v>
      </c>
      <c r="T761" s="8" t="s">
        <v>4</v>
      </c>
      <c r="U761" s="8" t="str">
        <f t="shared" si="220"/>
        <v>.</v>
      </c>
      <c r="V761" s="3" t="s">
        <v>6</v>
      </c>
      <c r="W761" s="3">
        <v>6.3</v>
      </c>
      <c r="X761" s="3" t="s">
        <v>4</v>
      </c>
      <c r="Y761" s="14">
        <v>0</v>
      </c>
      <c r="Z761" s="14">
        <v>0</v>
      </c>
      <c r="AA761" s="14">
        <v>1</v>
      </c>
      <c r="AB761" s="14" t="str">
        <f t="shared" si="223"/>
        <v>.</v>
      </c>
      <c r="AC761" s="3" t="s">
        <v>324</v>
      </c>
      <c r="AD761" s="9">
        <v>0</v>
      </c>
      <c r="AE761">
        <f t="shared" si="212"/>
        <v>0</v>
      </c>
      <c r="AF761">
        <f t="shared" si="213"/>
        <v>0</v>
      </c>
      <c r="AG761">
        <f t="shared" si="219"/>
        <v>1</v>
      </c>
      <c r="AH761">
        <f t="shared" si="214"/>
        <v>0</v>
      </c>
      <c r="AI761">
        <f t="shared" si="215"/>
        <v>-83.359004455079713</v>
      </c>
      <c r="AJ761">
        <f t="shared" si="216"/>
        <v>86.320776040638108</v>
      </c>
      <c r="AK761">
        <f t="shared" si="217"/>
        <v>0</v>
      </c>
      <c r="AL761" s="3">
        <v>120</v>
      </c>
      <c r="AM761" s="14">
        <f t="shared" si="218"/>
        <v>36.576000000000001</v>
      </c>
      <c r="AN761" s="3">
        <v>5.5152404363020811</v>
      </c>
    </row>
    <row r="762" spans="1:40" ht="13.5" thickBot="1" x14ac:dyDescent="0.25">
      <c r="A762" s="5">
        <v>42574</v>
      </c>
      <c r="B762" s="3">
        <v>74</v>
      </c>
      <c r="C762" s="7" t="s">
        <v>358</v>
      </c>
      <c r="D762" s="6">
        <v>0.66875000000000007</v>
      </c>
      <c r="E762" s="13">
        <v>16</v>
      </c>
      <c r="F762" s="13">
        <f t="shared" si="206"/>
        <v>580.00000000000011</v>
      </c>
      <c r="G762" s="3">
        <v>26.7</v>
      </c>
      <c r="H762" s="3" t="s">
        <v>366</v>
      </c>
      <c r="I762" s="3">
        <v>25.4</v>
      </c>
      <c r="J762" t="str">
        <f t="shared" si="207"/>
        <v>.</v>
      </c>
      <c r="K762" t="str">
        <f t="shared" si="208"/>
        <v>.</v>
      </c>
      <c r="L762" t="str">
        <f t="shared" si="221"/>
        <v>.</v>
      </c>
      <c r="M762" s="3">
        <v>316</v>
      </c>
      <c r="N762" t="str">
        <f>IF(B762=B761, N761, IF(M762=".",".",IF(M762&lt;22.5,"N",IF(M762&lt;67.5,"NE",IF(M762&lt;112.5,"E",IF(M762&lt;157.5,"SE",IF(M762&lt;202.5,"S",IF(M762&lt;247.5,"SW",IF(M762&lt;292.5,"W",IF(M762&lt;337.5,"NW","N"))))))))))</f>
        <v>NW</v>
      </c>
      <c r="O762" t="str">
        <f t="shared" si="209"/>
        <v>.</v>
      </c>
      <c r="P762" t="str">
        <f t="shared" si="222"/>
        <v>.</v>
      </c>
      <c r="Q762" s="8">
        <f t="shared" si="224"/>
        <v>0</v>
      </c>
      <c r="R762" s="8">
        <f t="shared" si="225"/>
        <v>21.894666863329327</v>
      </c>
      <c r="S762" s="8">
        <v>1</v>
      </c>
      <c r="T762" s="8">
        <f>SQRT((AJ762-AJ752)^2+(AI762-AI752)^2)</f>
        <v>17.000000000000014</v>
      </c>
      <c r="U762" s="8">
        <f t="shared" si="220"/>
        <v>1.2879215801958417</v>
      </c>
      <c r="V762" s="3" t="s">
        <v>6</v>
      </c>
      <c r="W762" s="3">
        <v>0.6</v>
      </c>
      <c r="X762" s="3" t="s">
        <v>43</v>
      </c>
      <c r="Y762" s="14">
        <v>0</v>
      </c>
      <c r="Z762" s="14">
        <v>0</v>
      </c>
      <c r="AA762" s="14">
        <v>1</v>
      </c>
      <c r="AB762" s="14" t="str">
        <f t="shared" si="223"/>
        <v>.</v>
      </c>
      <c r="AC762" s="3" t="s">
        <v>324</v>
      </c>
      <c r="AD762" s="9">
        <v>0</v>
      </c>
      <c r="AE762">
        <f t="shared" si="212"/>
        <v>0</v>
      </c>
      <c r="AF762">
        <f t="shared" si="213"/>
        <v>0</v>
      </c>
      <c r="AG762">
        <f t="shared" si="219"/>
        <v>1</v>
      </c>
      <c r="AH762">
        <f t="shared" si="214"/>
        <v>0</v>
      </c>
      <c r="AI762">
        <f t="shared" si="215"/>
        <v>-83.359004455079713</v>
      </c>
      <c r="AJ762">
        <f t="shared" si="216"/>
        <v>86.320776040638108</v>
      </c>
      <c r="AK762">
        <f t="shared" si="217"/>
        <v>0</v>
      </c>
      <c r="AL762" s="3">
        <v>120</v>
      </c>
      <c r="AM762" s="14">
        <f t="shared" si="218"/>
        <v>36.576000000000001</v>
      </c>
      <c r="AN762" s="3">
        <v>5.5152404363020811</v>
      </c>
    </row>
    <row r="763" spans="1:40" ht="13.5" thickBot="1" x14ac:dyDescent="0.25">
      <c r="A763" s="5">
        <v>42574</v>
      </c>
      <c r="B763" s="3">
        <v>75</v>
      </c>
      <c r="C763" s="7" t="s">
        <v>358</v>
      </c>
      <c r="D763" s="6">
        <v>0.26597222222222222</v>
      </c>
      <c r="E763" s="13">
        <v>6</v>
      </c>
      <c r="F763" s="13">
        <f t="shared" si="206"/>
        <v>0</v>
      </c>
      <c r="G763" s="3">
        <v>19.100000000000001</v>
      </c>
      <c r="H763" s="3" t="s">
        <v>365</v>
      </c>
      <c r="I763" s="3">
        <v>22.2</v>
      </c>
      <c r="J763" t="str">
        <f t="shared" si="207"/>
        <v>.</v>
      </c>
      <c r="K763" t="str">
        <f t="shared" si="208"/>
        <v>.</v>
      </c>
      <c r="L763" t="str">
        <f t="shared" si="221"/>
        <v>.</v>
      </c>
      <c r="M763" s="3">
        <v>316</v>
      </c>
      <c r="N763" t="str">
        <f>IF(B763=B763, N762, IF(M763=".",".",IF(M763&lt;22.5,"N",IF(M763&lt;67.5,"NE",IF(M763&lt;112.5,"E",IF(M763&lt;157.5,"SE",IF(M763&lt;202.5,"S",IF(M763&lt;247.5,"SW",IF(M763&lt;292.5,"W",IF(M763&lt;337.5,"NW","N"))))))))))</f>
        <v>NW</v>
      </c>
      <c r="O763" t="str">
        <f t="shared" si="209"/>
        <v>.</v>
      </c>
      <c r="P763" t="str">
        <f t="shared" si="222"/>
        <v>.</v>
      </c>
      <c r="Q763" s="8">
        <f t="shared" si="224"/>
        <v>0</v>
      </c>
      <c r="R763" s="8">
        <f t="shared" si="225"/>
        <v>0</v>
      </c>
      <c r="S763" s="8">
        <v>1</v>
      </c>
      <c r="T763" s="8" t="s">
        <v>4</v>
      </c>
      <c r="U763" s="8" t="str">
        <f t="shared" si="220"/>
        <v>.</v>
      </c>
      <c r="V763" s="3" t="s">
        <v>6</v>
      </c>
      <c r="W763" s="3">
        <v>0.4</v>
      </c>
      <c r="X763" s="3" t="s">
        <v>4</v>
      </c>
      <c r="Y763" s="14">
        <v>2</v>
      </c>
      <c r="Z763" s="14">
        <v>1</v>
      </c>
      <c r="AA763" s="14">
        <v>0</v>
      </c>
      <c r="AB763" s="14">
        <f t="shared" si="223"/>
        <v>0</v>
      </c>
      <c r="AC763" s="3" t="s">
        <v>325</v>
      </c>
      <c r="AD763" s="9">
        <v>0</v>
      </c>
      <c r="AE763" t="str">
        <f t="shared" si="212"/>
        <v>.</v>
      </c>
      <c r="AF763" t="str">
        <f t="shared" si="213"/>
        <v>.</v>
      </c>
      <c r="AG763" t="str">
        <f t="shared" si="219"/>
        <v>.</v>
      </c>
      <c r="AH763" t="str">
        <f t="shared" si="214"/>
        <v>.</v>
      </c>
      <c r="AI763">
        <f t="shared" si="215"/>
        <v>-71.549812157276747</v>
      </c>
      <c r="AJ763">
        <f t="shared" si="216"/>
        <v>74.091999434881032</v>
      </c>
      <c r="AK763" t="str">
        <f t="shared" si="217"/>
        <v>.</v>
      </c>
      <c r="AL763" s="3">
        <v>103</v>
      </c>
      <c r="AM763" s="14">
        <f t="shared" si="218"/>
        <v>31.394400000000001</v>
      </c>
      <c r="AN763" s="3">
        <v>5.5152404363020811</v>
      </c>
    </row>
    <row r="764" spans="1:40" ht="13.5" thickBot="1" x14ac:dyDescent="0.25">
      <c r="A764" s="5">
        <v>42574</v>
      </c>
      <c r="B764" s="3">
        <v>75</v>
      </c>
      <c r="C764" s="7" t="s">
        <v>358</v>
      </c>
      <c r="D764" s="6">
        <v>0.30277777777777776</v>
      </c>
      <c r="E764" s="13">
        <v>7</v>
      </c>
      <c r="F764" s="13">
        <f t="shared" si="206"/>
        <v>52.999999999999972</v>
      </c>
      <c r="G764" s="3">
        <v>21.6</v>
      </c>
      <c r="H764" s="3" t="s">
        <v>366</v>
      </c>
      <c r="I764" s="3">
        <v>23.2</v>
      </c>
      <c r="J764">
        <f t="shared" si="207"/>
        <v>1.4490916368162372</v>
      </c>
      <c r="K764">
        <f t="shared" si="208"/>
        <v>276.9731650827253</v>
      </c>
      <c r="L764">
        <f>(K764-MOD(M763+180,360))</f>
        <v>140.9731650827253</v>
      </c>
      <c r="M764" s="3">
        <v>312</v>
      </c>
      <c r="N764" t="str">
        <f>IF(B764=B763, N763, IF(M764=".",".",IF(M764&lt;22.5,"N",IF(M764&lt;67.5,"NE",IF(M764&lt;112.5,"E",IF(M764&lt;157.5,"SE",IF(M764&lt;202.5,"S",IF(M764&lt;247.5,"SW",IF(M764&lt;292.5,"W",IF(M764&lt;337.5,"NW","N"))))))))))</f>
        <v>NW</v>
      </c>
      <c r="O764" t="str">
        <f t="shared" si="209"/>
        <v>W</v>
      </c>
      <c r="P764">
        <f t="shared" si="222"/>
        <v>7</v>
      </c>
      <c r="Q764" s="8">
        <f t="shared" si="224"/>
        <v>12.518148347571675</v>
      </c>
      <c r="R764" s="8">
        <f t="shared" si="225"/>
        <v>12.518148347571675</v>
      </c>
      <c r="S764" s="8">
        <v>1</v>
      </c>
      <c r="T764" s="8" t="s">
        <v>4</v>
      </c>
      <c r="U764" s="8" t="str">
        <f t="shared" si="220"/>
        <v>.</v>
      </c>
      <c r="V764" s="3" t="s">
        <v>21</v>
      </c>
      <c r="W764" s="3">
        <v>3.4</v>
      </c>
      <c r="X764" s="3" t="s">
        <v>4</v>
      </c>
      <c r="Y764" s="14">
        <v>2</v>
      </c>
      <c r="Z764" s="14">
        <v>1</v>
      </c>
      <c r="AA764" s="14">
        <v>0</v>
      </c>
      <c r="AB764" s="14">
        <f t="shared" si="223"/>
        <v>0</v>
      </c>
      <c r="AC764" s="3" t="s">
        <v>325</v>
      </c>
      <c r="AD764" s="9">
        <v>0</v>
      </c>
      <c r="AE764">
        <f t="shared" si="212"/>
        <v>1.5197590836698964</v>
      </c>
      <c r="AF764">
        <f t="shared" si="213"/>
        <v>1.5197590836698964</v>
      </c>
      <c r="AG764">
        <f t="shared" si="219"/>
        <v>1</v>
      </c>
      <c r="AH764">
        <f t="shared" si="214"/>
        <v>12.518148347571675</v>
      </c>
      <c r="AI764">
        <f t="shared" si="215"/>
        <v>-83.975365278945588</v>
      </c>
      <c r="AJ764">
        <f t="shared" si="216"/>
        <v>75.611758518550928</v>
      </c>
      <c r="AK764">
        <f t="shared" si="217"/>
        <v>-12.425553121668841</v>
      </c>
      <c r="AL764" s="3">
        <v>113</v>
      </c>
      <c r="AM764" s="14">
        <f t="shared" si="218"/>
        <v>34.442399999999999</v>
      </c>
      <c r="AN764" s="3">
        <v>5.4454272662223078</v>
      </c>
    </row>
    <row r="765" spans="1:40" ht="13.5" thickBot="1" x14ac:dyDescent="0.25">
      <c r="A765" s="5">
        <v>42574</v>
      </c>
      <c r="B765" s="3">
        <v>75</v>
      </c>
      <c r="C765" s="7" t="s">
        <v>358</v>
      </c>
      <c r="D765" s="6">
        <v>0.34652777777777777</v>
      </c>
      <c r="E765" s="13">
        <v>8</v>
      </c>
      <c r="F765" s="13">
        <f t="shared" si="206"/>
        <v>115.99999999999999</v>
      </c>
      <c r="G765" s="3">
        <v>36.4</v>
      </c>
      <c r="H765" s="3" t="s">
        <v>365</v>
      </c>
      <c r="I765" s="3">
        <v>29.9</v>
      </c>
      <c r="J765">
        <f t="shared" si="207"/>
        <v>1.8060077149297653</v>
      </c>
      <c r="K765">
        <f t="shared" si="208"/>
        <v>256.52338016645854</v>
      </c>
      <c r="L765">
        <f t="shared" si="221"/>
        <v>-20.449784916266765</v>
      </c>
      <c r="M765" s="3">
        <v>308</v>
      </c>
      <c r="N765" t="str">
        <f>IF(B765=B765, N764, IF(M765=".",".",IF(M765&lt;22.5,"N",IF(M765&lt;67.5,"NE",IF(M765&lt;112.5,"E",IF(M765&lt;157.5,"SE",IF(M765&lt;202.5,"S",IF(M765&lt;247.5,"SW",IF(M765&lt;292.5,"W",IF(M765&lt;337.5,"NW","N"))))))))))</f>
        <v>NW</v>
      </c>
      <c r="O765" t="str">
        <f t="shared" si="209"/>
        <v>W</v>
      </c>
      <c r="P765">
        <f t="shared" si="222"/>
        <v>7</v>
      </c>
      <c r="Q765" s="8">
        <f t="shared" si="224"/>
        <v>10.07533782621134</v>
      </c>
      <c r="R765" s="8">
        <f t="shared" si="225"/>
        <v>22.593486173783013</v>
      </c>
      <c r="S765" s="8">
        <v>1</v>
      </c>
      <c r="T765" s="8" t="s">
        <v>4</v>
      </c>
      <c r="U765" s="8" t="str">
        <f t="shared" si="220"/>
        <v>.</v>
      </c>
      <c r="V765" s="3" t="s">
        <v>6</v>
      </c>
      <c r="W765" s="3">
        <v>0</v>
      </c>
      <c r="X765" s="3" t="s">
        <v>4</v>
      </c>
      <c r="Y765" s="14">
        <v>2</v>
      </c>
      <c r="Z765" s="14">
        <v>1</v>
      </c>
      <c r="AA765" s="14">
        <v>0</v>
      </c>
      <c r="AB765" s="14">
        <f t="shared" si="223"/>
        <v>0</v>
      </c>
      <c r="AC765" s="3" t="s">
        <v>325</v>
      </c>
      <c r="AD765" s="9">
        <v>0</v>
      </c>
      <c r="AE765">
        <f t="shared" si="212"/>
        <v>-2.3480429547975632</v>
      </c>
      <c r="AF765">
        <f t="shared" si="213"/>
        <v>-2.3480429547975632</v>
      </c>
      <c r="AG765">
        <f t="shared" si="219"/>
        <v>1</v>
      </c>
      <c r="AH765">
        <f t="shared" si="214"/>
        <v>10.07533782621134</v>
      </c>
      <c r="AI765">
        <f t="shared" si="215"/>
        <v>-93.773279679199888</v>
      </c>
      <c r="AJ765">
        <f t="shared" si="216"/>
        <v>73.263715563753365</v>
      </c>
      <c r="AK765">
        <f t="shared" si="217"/>
        <v>-9.7979144002542995</v>
      </c>
      <c r="AL765" s="3">
        <v>119</v>
      </c>
      <c r="AM765" s="14">
        <f t="shared" si="218"/>
        <v>36.2712</v>
      </c>
      <c r="AN765" s="3">
        <v>5.3756140961425354</v>
      </c>
    </row>
    <row r="766" spans="1:40" ht="13.5" thickBot="1" x14ac:dyDescent="0.25">
      <c r="A766" s="5">
        <v>42574</v>
      </c>
      <c r="B766" s="3">
        <v>75</v>
      </c>
      <c r="C766" s="7" t="s">
        <v>358</v>
      </c>
      <c r="D766" s="6">
        <v>0.38958333333333334</v>
      </c>
      <c r="E766" s="13">
        <v>9</v>
      </c>
      <c r="F766" s="13">
        <f t="shared" si="206"/>
        <v>178</v>
      </c>
      <c r="G766" s="3">
        <v>27.1</v>
      </c>
      <c r="H766" s="3" t="s">
        <v>365</v>
      </c>
      <c r="I766" s="3">
        <v>33.4</v>
      </c>
      <c r="J766">
        <f t="shared" si="207"/>
        <v>0.90757121103705951</v>
      </c>
      <c r="K766">
        <f t="shared" si="208"/>
        <v>307.99999999999955</v>
      </c>
      <c r="L766">
        <f t="shared" si="221"/>
        <v>51.476619833541008</v>
      </c>
      <c r="M766" s="3">
        <v>308</v>
      </c>
      <c r="N766" t="str">
        <f>IF(B766=B765, N765, IF(M766=".",".",IF(M766&lt;22.5,"N",IF(M766&lt;67.5,"NE",IF(M766&lt;112.5,"E",IF(M766&lt;157.5,"SE",IF(M766&lt;202.5,"S",IF(M766&lt;247.5,"SW",IF(M766&lt;292.5,"W",IF(M766&lt;337.5,"NW","N"))))))))))</f>
        <v>NW</v>
      </c>
      <c r="O766" t="str">
        <f t="shared" si="209"/>
        <v>NW</v>
      </c>
      <c r="P766">
        <f t="shared" si="222"/>
        <v>8</v>
      </c>
      <c r="Q766" s="8">
        <f t="shared" si="224"/>
        <v>1.0000000000000002</v>
      </c>
      <c r="R766" s="8">
        <f t="shared" si="225"/>
        <v>23.593486173783013</v>
      </c>
      <c r="S766" s="8">
        <v>1</v>
      </c>
      <c r="T766" s="8" t="s">
        <v>4</v>
      </c>
      <c r="U766" s="8" t="str">
        <f t="shared" si="220"/>
        <v>.</v>
      </c>
      <c r="V766" s="3" t="s">
        <v>6</v>
      </c>
      <c r="W766" s="3">
        <v>1.1000000000000001</v>
      </c>
      <c r="X766" s="3" t="s">
        <v>109</v>
      </c>
      <c r="Y766" s="14">
        <v>2</v>
      </c>
      <c r="Z766" s="14">
        <v>1</v>
      </c>
      <c r="AA766" s="14">
        <v>0</v>
      </c>
      <c r="AB766" s="14">
        <f t="shared" si="223"/>
        <v>0</v>
      </c>
      <c r="AC766" s="3" t="s">
        <v>325</v>
      </c>
      <c r="AD766" s="9">
        <v>0</v>
      </c>
      <c r="AE766">
        <f t="shared" si="212"/>
        <v>0.61566147532565196</v>
      </c>
      <c r="AF766">
        <f t="shared" si="213"/>
        <v>0.61566147532565196</v>
      </c>
      <c r="AG766">
        <f t="shared" si="219"/>
        <v>1</v>
      </c>
      <c r="AH766">
        <f t="shared" si="214"/>
        <v>1.0000000000000002</v>
      </c>
      <c r="AI766">
        <f t="shared" si="215"/>
        <v>-94.561290432806615</v>
      </c>
      <c r="AJ766">
        <f t="shared" si="216"/>
        <v>73.879377039079017</v>
      </c>
      <c r="AK766">
        <f t="shared" si="217"/>
        <v>-0.78801075360672712</v>
      </c>
      <c r="AL766" s="3">
        <v>120</v>
      </c>
      <c r="AM766" s="14">
        <f t="shared" si="218"/>
        <v>36.576000000000001</v>
      </c>
      <c r="AN766" s="3">
        <v>5.3756140961425354</v>
      </c>
    </row>
    <row r="767" spans="1:40" ht="13.5" thickBot="1" x14ac:dyDescent="0.25">
      <c r="A767" s="5">
        <v>42574</v>
      </c>
      <c r="B767" s="3">
        <v>75</v>
      </c>
      <c r="C767" s="7" t="s">
        <v>358</v>
      </c>
      <c r="D767" s="6">
        <v>0.43055555555555558</v>
      </c>
      <c r="E767" s="13">
        <v>10</v>
      </c>
      <c r="F767" s="13">
        <f t="shared" si="206"/>
        <v>237.00000000000003</v>
      </c>
      <c r="G767" s="3">
        <v>34.200000000000003</v>
      </c>
      <c r="H767" s="3" t="s">
        <v>365</v>
      </c>
      <c r="I767" s="3">
        <v>36.9</v>
      </c>
      <c r="J767" t="str">
        <f t="shared" si="207"/>
        <v>.</v>
      </c>
      <c r="K767" t="str">
        <f t="shared" si="208"/>
        <v>.</v>
      </c>
      <c r="L767" t="str">
        <f t="shared" si="221"/>
        <v>.</v>
      </c>
      <c r="M767" s="3">
        <v>308</v>
      </c>
      <c r="N767" t="str">
        <f>IF(B767=B766, N766, IF(M767=".",".",IF(M767&lt;22.5,"N",IF(M767&lt;67.5,"NE",IF(M767&lt;112.5,"E",IF(M767&lt;157.5,"SE",IF(M767&lt;202.5,"S",IF(M767&lt;247.5,"SW",IF(M767&lt;292.5,"W",IF(M767&lt;337.5,"NW","N"))))))))))</f>
        <v>NW</v>
      </c>
      <c r="O767" t="str">
        <f t="shared" si="209"/>
        <v>.</v>
      </c>
      <c r="P767" t="str">
        <f t="shared" si="222"/>
        <v>.</v>
      </c>
      <c r="Q767" s="8">
        <f t="shared" si="224"/>
        <v>0</v>
      </c>
      <c r="R767" s="8">
        <f t="shared" si="225"/>
        <v>23.593486173783013</v>
      </c>
      <c r="S767" s="8">
        <v>1</v>
      </c>
      <c r="T767" s="8" t="s">
        <v>4</v>
      </c>
      <c r="U767" s="8" t="str">
        <f t="shared" si="220"/>
        <v>.</v>
      </c>
      <c r="V767" s="3" t="s">
        <v>6</v>
      </c>
      <c r="W767" s="3">
        <v>1</v>
      </c>
      <c r="X767" s="3" t="s">
        <v>252</v>
      </c>
      <c r="Y767" s="14">
        <v>2</v>
      </c>
      <c r="Z767" s="14">
        <v>1</v>
      </c>
      <c r="AA767" s="14">
        <v>0</v>
      </c>
      <c r="AB767" s="14">
        <f t="shared" si="223"/>
        <v>0</v>
      </c>
      <c r="AC767" s="3" t="s">
        <v>325</v>
      </c>
      <c r="AD767" s="9">
        <v>0</v>
      </c>
      <c r="AE767">
        <f t="shared" si="212"/>
        <v>0</v>
      </c>
      <c r="AF767">
        <f t="shared" si="213"/>
        <v>0</v>
      </c>
      <c r="AG767">
        <f t="shared" si="219"/>
        <v>1</v>
      </c>
      <c r="AH767">
        <f t="shared" si="214"/>
        <v>0</v>
      </c>
      <c r="AI767">
        <f t="shared" si="215"/>
        <v>-94.561290432806615</v>
      </c>
      <c r="AJ767">
        <f t="shared" si="216"/>
        <v>73.879377039079017</v>
      </c>
      <c r="AK767">
        <f t="shared" si="217"/>
        <v>0</v>
      </c>
      <c r="AL767" s="3">
        <v>120</v>
      </c>
      <c r="AM767" s="14">
        <f t="shared" si="218"/>
        <v>36.576000000000001</v>
      </c>
      <c r="AN767" s="3">
        <v>5.3756140961425354</v>
      </c>
    </row>
    <row r="768" spans="1:40" ht="13.5" thickBot="1" x14ac:dyDescent="0.25">
      <c r="A768" s="5">
        <v>42574</v>
      </c>
      <c r="B768" s="3">
        <v>75</v>
      </c>
      <c r="C768" s="7" t="s">
        <v>358</v>
      </c>
      <c r="D768" s="6">
        <v>0.46458333333333335</v>
      </c>
      <c r="E768" s="13">
        <v>11</v>
      </c>
      <c r="F768" s="13">
        <f t="shared" si="206"/>
        <v>286</v>
      </c>
      <c r="G768" s="3">
        <v>33.200000000000003</v>
      </c>
      <c r="H768" s="3" t="s">
        <v>365</v>
      </c>
      <c r="I768" s="3">
        <v>35.5</v>
      </c>
      <c r="J768" t="str">
        <f t="shared" si="207"/>
        <v>.</v>
      </c>
      <c r="K768" t="str">
        <f t="shared" si="208"/>
        <v>.</v>
      </c>
      <c r="L768" t="str">
        <f t="shared" si="221"/>
        <v>.</v>
      </c>
      <c r="M768" s="3">
        <v>308</v>
      </c>
      <c r="N768" t="str">
        <f>IF(B768=B768, N767, IF(M768=".",".",IF(M768&lt;22.5,"N",IF(M768&lt;67.5,"NE",IF(M768&lt;112.5,"E",IF(M768&lt;157.5,"SE",IF(M768&lt;202.5,"S",IF(M768&lt;247.5,"SW",IF(M768&lt;292.5,"W",IF(M768&lt;337.5,"NW","N"))))))))))</f>
        <v>NW</v>
      </c>
      <c r="O768" t="str">
        <f t="shared" si="209"/>
        <v>.</v>
      </c>
      <c r="P768" t="str">
        <f t="shared" si="222"/>
        <v>.</v>
      </c>
      <c r="Q768" s="8">
        <f t="shared" si="224"/>
        <v>0</v>
      </c>
      <c r="R768" s="8">
        <f t="shared" si="225"/>
        <v>23.593486173783013</v>
      </c>
      <c r="S768" s="8">
        <v>1</v>
      </c>
      <c r="T768" s="8" t="s">
        <v>4</v>
      </c>
      <c r="U768" s="8" t="str">
        <f t="shared" si="220"/>
        <v>.</v>
      </c>
      <c r="V768" s="3" t="s">
        <v>6</v>
      </c>
      <c r="W768" s="3">
        <v>1.2</v>
      </c>
      <c r="X768" s="3" t="s">
        <v>181</v>
      </c>
      <c r="Y768" s="14">
        <v>2</v>
      </c>
      <c r="Z768" s="14">
        <v>1</v>
      </c>
      <c r="AA768" s="14">
        <v>0</v>
      </c>
      <c r="AB768" s="14">
        <f t="shared" si="223"/>
        <v>0</v>
      </c>
      <c r="AC768" s="3" t="s">
        <v>325</v>
      </c>
      <c r="AD768" s="9">
        <v>0</v>
      </c>
      <c r="AE768">
        <f t="shared" si="212"/>
        <v>0</v>
      </c>
      <c r="AF768">
        <f t="shared" si="213"/>
        <v>0</v>
      </c>
      <c r="AG768">
        <f t="shared" si="219"/>
        <v>1</v>
      </c>
      <c r="AH768">
        <f t="shared" si="214"/>
        <v>0</v>
      </c>
      <c r="AI768">
        <f t="shared" si="215"/>
        <v>-94.561290432806615</v>
      </c>
      <c r="AJ768">
        <f t="shared" si="216"/>
        <v>73.879377039079017</v>
      </c>
      <c r="AK768">
        <f t="shared" si="217"/>
        <v>0</v>
      </c>
      <c r="AL768" s="3">
        <v>120</v>
      </c>
      <c r="AM768" s="14">
        <f t="shared" si="218"/>
        <v>36.576000000000001</v>
      </c>
      <c r="AN768" s="3">
        <v>5.3756140961425354</v>
      </c>
    </row>
    <row r="769" spans="1:40" ht="13.5" thickBot="1" x14ac:dyDescent="0.25">
      <c r="A769" s="5">
        <v>42574</v>
      </c>
      <c r="B769" s="3">
        <v>75</v>
      </c>
      <c r="C769" s="7" t="s">
        <v>358</v>
      </c>
      <c r="D769" s="6">
        <v>0.50486111111111109</v>
      </c>
      <c r="E769" s="13">
        <v>12</v>
      </c>
      <c r="F769" s="13">
        <f t="shared" si="206"/>
        <v>343.99999999999994</v>
      </c>
      <c r="G769" s="3">
        <v>33.299999999999997</v>
      </c>
      <c r="H769" s="3" t="s">
        <v>366</v>
      </c>
      <c r="I769" s="3">
        <v>32.1</v>
      </c>
      <c r="J769" t="str">
        <f t="shared" si="207"/>
        <v>.</v>
      </c>
      <c r="K769" t="str">
        <f t="shared" si="208"/>
        <v>.</v>
      </c>
      <c r="L769" t="str">
        <f t="shared" si="221"/>
        <v>.</v>
      </c>
      <c r="M769" s="3">
        <v>308</v>
      </c>
      <c r="N769" t="str">
        <f>IF(B769=B768, N768, IF(M769=".",".",IF(M769&lt;22.5,"N",IF(M769&lt;67.5,"NE",IF(M769&lt;112.5,"E",IF(M769&lt;157.5,"SE",IF(M769&lt;202.5,"S",IF(M769&lt;247.5,"SW",IF(M769&lt;292.5,"W",IF(M769&lt;337.5,"NW","N"))))))))))</f>
        <v>NW</v>
      </c>
      <c r="O769" t="str">
        <f t="shared" si="209"/>
        <v>.</v>
      </c>
      <c r="P769" t="str">
        <f t="shared" si="222"/>
        <v>.</v>
      </c>
      <c r="Q769" s="8">
        <f t="shared" si="224"/>
        <v>0</v>
      </c>
      <c r="R769" s="8">
        <f t="shared" si="225"/>
        <v>23.593486173783013</v>
      </c>
      <c r="S769" s="8">
        <v>1</v>
      </c>
      <c r="T769" s="8" t="s">
        <v>4</v>
      </c>
      <c r="U769" s="8" t="str">
        <f t="shared" si="220"/>
        <v>.</v>
      </c>
      <c r="V769" s="3" t="s">
        <v>6</v>
      </c>
      <c r="W769" s="3">
        <v>1.9</v>
      </c>
      <c r="X769" s="3" t="s">
        <v>13</v>
      </c>
      <c r="Y769" s="14">
        <v>2</v>
      </c>
      <c r="Z769" s="14">
        <v>1</v>
      </c>
      <c r="AA769" s="14">
        <v>0</v>
      </c>
      <c r="AB769" s="14">
        <f t="shared" si="223"/>
        <v>0</v>
      </c>
      <c r="AC769" s="3" t="s">
        <v>325</v>
      </c>
      <c r="AD769" s="9">
        <v>0</v>
      </c>
      <c r="AE769">
        <f t="shared" si="212"/>
        <v>0</v>
      </c>
      <c r="AF769">
        <f t="shared" si="213"/>
        <v>0</v>
      </c>
      <c r="AG769">
        <f t="shared" si="219"/>
        <v>1</v>
      </c>
      <c r="AH769">
        <f t="shared" si="214"/>
        <v>0</v>
      </c>
      <c r="AI769">
        <f t="shared" si="215"/>
        <v>-94.561290432806615</v>
      </c>
      <c r="AJ769">
        <f t="shared" si="216"/>
        <v>73.879377039079017</v>
      </c>
      <c r="AK769">
        <f t="shared" si="217"/>
        <v>0</v>
      </c>
      <c r="AL769" s="3">
        <v>120</v>
      </c>
      <c r="AM769" s="14">
        <f t="shared" si="218"/>
        <v>36.576000000000001</v>
      </c>
      <c r="AN769" s="3">
        <v>5.3756140961425354</v>
      </c>
    </row>
    <row r="770" spans="1:40" ht="13.5" thickBot="1" x14ac:dyDescent="0.25">
      <c r="A770" s="5">
        <v>42574</v>
      </c>
      <c r="B770" s="3">
        <v>75</v>
      </c>
      <c r="C770" s="7" t="s">
        <v>358</v>
      </c>
      <c r="D770" s="6">
        <v>0.5444444444444444</v>
      </c>
      <c r="E770" s="13">
        <v>13</v>
      </c>
      <c r="F770" s="13">
        <f t="shared" ref="F770:F833" si="226">IF(B770=B769,((D770-D769)*1440)+F769,0)</f>
        <v>400.99999999999989</v>
      </c>
      <c r="G770" s="3">
        <v>30.6</v>
      </c>
      <c r="H770" s="3" t="s">
        <v>366</v>
      </c>
      <c r="I770" s="3">
        <v>31.1</v>
      </c>
      <c r="J770">
        <f t="shared" ref="J770:J833" si="227">IF(AH770=".",".",IF(AH770=0,".",ACOS(AF770/(AG770*AH770))))</f>
        <v>1.5644250966750002</v>
      </c>
      <c r="K770">
        <f t="shared" ref="K770:K833" si="228">IF(J770=".",".",IF(AK770&lt;0,360-DEGREES(J770),DEGREES(J770)))</f>
        <v>89.634955403823312</v>
      </c>
      <c r="L770">
        <f>(K770-MOD(M769+180,360))</f>
        <v>-38.365044596176688</v>
      </c>
      <c r="M770" s="3">
        <v>310</v>
      </c>
      <c r="N770" t="str">
        <f>IF(B770=B770, N769, IF(M770=".",".",IF(M770&lt;22.5,"N",IF(M770&lt;67.5,"NE",IF(M770&lt;112.5,"E",IF(M770&lt;157.5,"SE",IF(M770&lt;202.5,"S",IF(M770&lt;247.5,"SW",IF(M770&lt;292.5,"W",IF(M770&lt;337.5,"NW","N"))))))))))</f>
        <v>NW</v>
      </c>
      <c r="O770" t="str">
        <f t="shared" ref="O770:O833" si="229">IF(K770=".",".",IF(K770&lt;22.5,"N",IF(K770&lt;67.5,"NE",IF(K770&lt;112.5,"E",IF(K770&lt;157.5,"SE",IF(K770&lt;202.5,"S",IF(K770&lt;247.5,"SW",IF(K770&lt;292.5,"W",IF(K770&lt;337.5,"NW","N")))))))))</f>
        <v>E</v>
      </c>
      <c r="P770">
        <f t="shared" si="222"/>
        <v>3</v>
      </c>
      <c r="Q770" s="8">
        <f t="shared" si="224"/>
        <v>6.4663107157758422</v>
      </c>
      <c r="R770" s="8">
        <f t="shared" si="225"/>
        <v>30.059796889558854</v>
      </c>
      <c r="S770" s="8">
        <v>1</v>
      </c>
      <c r="T770" s="8" t="s">
        <v>4</v>
      </c>
      <c r="U770" s="8" t="str">
        <f t="shared" si="220"/>
        <v>.</v>
      </c>
      <c r="V770" s="3" t="s">
        <v>21</v>
      </c>
      <c r="W770" s="3">
        <v>0</v>
      </c>
      <c r="X770" s="3" t="s">
        <v>117</v>
      </c>
      <c r="Y770" s="14">
        <v>2</v>
      </c>
      <c r="Z770" s="14">
        <v>1</v>
      </c>
      <c r="AA770" s="14">
        <v>0</v>
      </c>
      <c r="AB770" s="14">
        <f t="shared" si="223"/>
        <v>0</v>
      </c>
      <c r="AC770" s="3" t="s">
        <v>325</v>
      </c>
      <c r="AD770" s="9">
        <v>0</v>
      </c>
      <c r="AE770">
        <f t="shared" ref="AE770:AE833" si="230">IF(AJ770=".",".",IF(AJ769=".",".",IF(B770=B769,AJ770-AJ769,".")))</f>
        <v>4.1198074872994539E-2</v>
      </c>
      <c r="AF770">
        <f t="shared" ref="AF770:AF833" si="231">IF(AE770=".",".", 0*AK770+1*AE770)</f>
        <v>4.1198074872994539E-2</v>
      </c>
      <c r="AG770">
        <f t="shared" si="219"/>
        <v>1</v>
      </c>
      <c r="AH770">
        <f t="shared" ref="AH770:AH833" si="232">IF(AG770=".",".",SQRT((AK770)^2+(AE770)^2))</f>
        <v>6.4663107157758422</v>
      </c>
      <c r="AI770">
        <f t="shared" ref="AI770:AI833" si="233">IF(AN770=".",".",IF(M770&lt;90,AL770*SIN(AN770),IF(M770&lt;180,AL770*SIN(AN770),IF(M770&lt;270,AL770*SIN(AN770),AL770*SIN(AN770)))))</f>
        <v>-88.095110958682483</v>
      </c>
      <c r="AJ770">
        <f t="shared" ref="AJ770:AJ833" si="234">IF(AN770=".",".",IF(M770&lt;90,AL770*COS(AN770),IF(M770&lt;180,AL770*COS(AN770),IF(M770&lt;270,AL770*COS(AN770),AL770*COS(AN770)))))</f>
        <v>73.920575113952012</v>
      </c>
      <c r="AK770">
        <f t="shared" ref="AK770:AK833" si="235">IF(AI770=".",".",IF(AI769=".",".",IF(B770=B769,AI770-AI769,".")))</f>
        <v>6.4661794741241323</v>
      </c>
      <c r="AL770" s="3">
        <v>115</v>
      </c>
      <c r="AM770" s="14">
        <f t="shared" ref="AM770:AM833" si="236">IF(AL770=".",".",AL770*0.3048)</f>
        <v>35.052</v>
      </c>
      <c r="AN770" s="3">
        <v>5.4105206811824216</v>
      </c>
    </row>
    <row r="771" spans="1:40" ht="13.5" thickBot="1" x14ac:dyDescent="0.25">
      <c r="A771" s="5">
        <v>42574</v>
      </c>
      <c r="B771" s="3">
        <v>75</v>
      </c>
      <c r="C771" s="7" t="s">
        <v>358</v>
      </c>
      <c r="D771" s="6">
        <v>0.58611111111111114</v>
      </c>
      <c r="E771" s="13">
        <v>14</v>
      </c>
      <c r="F771" s="13">
        <f t="shared" si="226"/>
        <v>461</v>
      </c>
      <c r="G771" s="3">
        <v>29.4</v>
      </c>
      <c r="H771" s="3" t="s">
        <v>366</v>
      </c>
      <c r="I771" s="3">
        <v>29.2</v>
      </c>
      <c r="J771">
        <f t="shared" si="227"/>
        <v>1.1812653498411965</v>
      </c>
      <c r="K771">
        <f t="shared" si="228"/>
        <v>67.681519030945253</v>
      </c>
      <c r="L771">
        <f t="shared" si="221"/>
        <v>-21.953436372878059</v>
      </c>
      <c r="M771" s="3">
        <v>312</v>
      </c>
      <c r="N771" t="str">
        <f>IF(B771=B770, N770, IF(M771=".",".",IF(M771&lt;22.5,"N",IF(M771&lt;67.5,"NE",IF(M771&lt;112.5,"E",IF(M771&lt;157.5,"SE",IF(M771&lt;202.5,"S",IF(M771&lt;247.5,"SW",IF(M771&lt;292.5,"W",IF(M771&lt;337.5,"NW","N"))))))))))</f>
        <v>NW</v>
      </c>
      <c r="O771" t="str">
        <f t="shared" si="229"/>
        <v>E</v>
      </c>
      <c r="P771">
        <f t="shared" si="222"/>
        <v>3</v>
      </c>
      <c r="Q771" s="8">
        <f t="shared" si="224"/>
        <v>4.4533589316045017</v>
      </c>
      <c r="R771" s="8">
        <f t="shared" si="225"/>
        <v>34.513155821163352</v>
      </c>
      <c r="S771" s="8">
        <v>1</v>
      </c>
      <c r="T771" s="8" t="s">
        <v>4</v>
      </c>
      <c r="U771" s="8" t="str">
        <f t="shared" si="220"/>
        <v>.</v>
      </c>
      <c r="V771" s="3" t="s">
        <v>6</v>
      </c>
      <c r="W771" s="3">
        <v>0</v>
      </c>
      <c r="X771" s="3" t="s">
        <v>119</v>
      </c>
      <c r="Y771" s="14">
        <v>2</v>
      </c>
      <c r="Z771" s="14">
        <v>1</v>
      </c>
      <c r="AA771" s="14">
        <v>0</v>
      </c>
      <c r="AB771" s="14">
        <f t="shared" si="223"/>
        <v>0</v>
      </c>
      <c r="AC771" s="3" t="s">
        <v>325</v>
      </c>
      <c r="AD771" s="9">
        <v>0</v>
      </c>
      <c r="AE771">
        <f t="shared" si="230"/>
        <v>1.6911834045989167</v>
      </c>
      <c r="AF771">
        <f t="shared" si="231"/>
        <v>1.6911834045989167</v>
      </c>
      <c r="AG771">
        <f t="shared" ref="AG771:AG834" si="237">IF(AF771=".",".",1)</f>
        <v>1</v>
      </c>
      <c r="AH771">
        <f t="shared" si="232"/>
        <v>4.4533589316045017</v>
      </c>
      <c r="AI771">
        <f t="shared" si="233"/>
        <v>-83.975365278945588</v>
      </c>
      <c r="AJ771">
        <f t="shared" si="234"/>
        <v>75.611758518550928</v>
      </c>
      <c r="AK771">
        <f t="shared" si="235"/>
        <v>4.1197456797368943</v>
      </c>
      <c r="AL771" s="3">
        <v>113</v>
      </c>
      <c r="AM771" s="14">
        <f t="shared" si="236"/>
        <v>34.442399999999999</v>
      </c>
      <c r="AN771" s="3">
        <v>5.4454272662223078</v>
      </c>
    </row>
    <row r="772" spans="1:40" ht="13.5" thickBot="1" x14ac:dyDescent="0.25">
      <c r="A772" s="5">
        <v>42574</v>
      </c>
      <c r="B772" s="3">
        <v>75</v>
      </c>
      <c r="C772" s="7" t="s">
        <v>358</v>
      </c>
      <c r="D772" s="6">
        <v>0.62916666666666665</v>
      </c>
      <c r="E772" s="13">
        <v>15</v>
      </c>
      <c r="F772" s="13">
        <f t="shared" si="226"/>
        <v>523</v>
      </c>
      <c r="G772" s="3">
        <v>26.2</v>
      </c>
      <c r="H772" s="3" t="s">
        <v>366</v>
      </c>
      <c r="I772" s="3">
        <v>26</v>
      </c>
      <c r="J772">
        <f t="shared" si="227"/>
        <v>3.1065016783087276</v>
      </c>
      <c r="K772">
        <f t="shared" si="228"/>
        <v>182.01056478260296</v>
      </c>
      <c r="L772">
        <f t="shared" si="221"/>
        <v>114.3290457516577</v>
      </c>
      <c r="M772" s="3">
        <v>308</v>
      </c>
      <c r="N772" t="str">
        <f>IF(B772=B772, N771, IF(M772=".",".",IF(M772&lt;22.5,"N",IF(M772&lt;67.5,"NE",IF(M772&lt;112.5,"E",IF(M772&lt;157.5,"SE",IF(M772&lt;202.5,"S",IF(M772&lt;247.5,"SW",IF(M772&lt;292.5,"W",IF(M772&lt;337.5,"NW","N"))))))))))</f>
        <v>NW</v>
      </c>
      <c r="O772" t="str">
        <f t="shared" si="229"/>
        <v>S</v>
      </c>
      <c r="P772">
        <f t="shared" si="222"/>
        <v>5</v>
      </c>
      <c r="Q772" s="8">
        <f t="shared" si="224"/>
        <v>9.7419780648967098</v>
      </c>
      <c r="R772" s="8">
        <f t="shared" si="225"/>
        <v>44.255133886060065</v>
      </c>
      <c r="S772" s="8">
        <v>1</v>
      </c>
      <c r="T772" s="8" t="s">
        <v>4</v>
      </c>
      <c r="U772" s="8" t="str">
        <f t="shared" si="220"/>
        <v>.</v>
      </c>
      <c r="V772" s="3" t="s">
        <v>120</v>
      </c>
      <c r="W772" s="3">
        <v>6.3</v>
      </c>
      <c r="X772" s="3" t="s">
        <v>4</v>
      </c>
      <c r="Y772" s="14">
        <v>2</v>
      </c>
      <c r="Z772" s="14">
        <v>1</v>
      </c>
      <c r="AA772" s="14">
        <v>0</v>
      </c>
      <c r="AB772" s="14">
        <f t="shared" si="223"/>
        <v>0</v>
      </c>
      <c r="AC772" s="3" t="s">
        <v>325</v>
      </c>
      <c r="AD772" s="9">
        <v>0</v>
      </c>
      <c r="AE772">
        <f t="shared" si="230"/>
        <v>-9.735980658705472</v>
      </c>
      <c r="AF772">
        <f t="shared" si="231"/>
        <v>-9.735980658705472</v>
      </c>
      <c r="AG772">
        <f t="shared" si="237"/>
        <v>1</v>
      </c>
      <c r="AH772">
        <f t="shared" si="232"/>
        <v>9.7419780648967098</v>
      </c>
      <c r="AI772">
        <f t="shared" si="233"/>
        <v>-84.317150635919234</v>
      </c>
      <c r="AJ772">
        <f t="shared" si="234"/>
        <v>65.875777859845456</v>
      </c>
      <c r="AK772">
        <f t="shared" si="235"/>
        <v>-0.34178535697364509</v>
      </c>
      <c r="AL772" s="3">
        <v>107</v>
      </c>
      <c r="AM772" s="14">
        <f t="shared" si="236"/>
        <v>32.613599999999998</v>
      </c>
      <c r="AN772" s="3">
        <v>5.3756140961425354</v>
      </c>
    </row>
    <row r="773" spans="1:40" ht="13.5" thickBot="1" x14ac:dyDescent="0.25">
      <c r="A773" s="5">
        <v>42574</v>
      </c>
      <c r="B773" s="3">
        <v>75</v>
      </c>
      <c r="C773" s="7" t="s">
        <v>358</v>
      </c>
      <c r="D773" s="6">
        <v>0.66875000000000007</v>
      </c>
      <c r="E773" s="13">
        <v>16</v>
      </c>
      <c r="F773" s="13">
        <f t="shared" si="226"/>
        <v>580.00000000000011</v>
      </c>
      <c r="G773" s="3">
        <v>24.5</v>
      </c>
      <c r="H773" s="3" t="s">
        <v>366</v>
      </c>
      <c r="I773" s="3">
        <v>25.7</v>
      </c>
      <c r="J773">
        <f t="shared" si="227"/>
        <v>2.5949931349441173</v>
      </c>
      <c r="K773">
        <f t="shared" si="228"/>
        <v>148.68215449772043</v>
      </c>
      <c r="L773">
        <f t="shared" ref="L773:L836" si="238">IF(K773=".",".",IF(K773-K772&gt;180,(K773-K772)-360,IF(K773-K772&lt;-180,-360-(K773-K772),IF(K773-K772&gt;180,360-(K773-K772),K773-K772))))</f>
        <v>-33.328410284882523</v>
      </c>
      <c r="M773" s="3">
        <v>306</v>
      </c>
      <c r="N773" t="str">
        <f>IF(B773=B772, N772, IF(M773=".",".",IF(M773&lt;22.5,"N",IF(M773&lt;67.5,"NE",IF(M773&lt;112.5,"E",IF(M773&lt;157.5,"SE",IF(M773&lt;202.5,"S",IF(M773&lt;247.5,"SW",IF(M773&lt;292.5,"W",IF(M773&lt;337.5,"NW","N"))))))))))</f>
        <v>NW</v>
      </c>
      <c r="O773" t="str">
        <f t="shared" si="229"/>
        <v>SE</v>
      </c>
      <c r="P773">
        <f t="shared" si="222"/>
        <v>4</v>
      </c>
      <c r="Q773" s="8">
        <f t="shared" si="224"/>
        <v>9.6837790017908194</v>
      </c>
      <c r="R773" s="8">
        <f t="shared" si="225"/>
        <v>53.938912887850883</v>
      </c>
      <c r="S773" s="8">
        <v>1</v>
      </c>
      <c r="T773" s="8">
        <f>SQRT((AJ773-AJ763)^2+(AI773-AI763)^2)</f>
        <v>18.212662688073451</v>
      </c>
      <c r="U773" s="8">
        <f t="shared" ref="U773:U836" si="239">IF(T773=".",".",IF(T773=0,0,R773/T773))</f>
        <v>2.9616159817846262</v>
      </c>
      <c r="V773" s="3" t="s">
        <v>14</v>
      </c>
      <c r="W773" s="3">
        <v>1.3</v>
      </c>
      <c r="X773" s="3" t="s">
        <v>4</v>
      </c>
      <c r="Y773" s="14">
        <v>2</v>
      </c>
      <c r="Z773" s="14">
        <v>1</v>
      </c>
      <c r="AA773" s="14">
        <v>0</v>
      </c>
      <c r="AB773" s="14">
        <f t="shared" si="223"/>
        <v>0</v>
      </c>
      <c r="AC773" s="3" t="s">
        <v>325</v>
      </c>
      <c r="AD773" s="9">
        <v>0</v>
      </c>
      <c r="AE773">
        <f t="shared" si="230"/>
        <v>-8.2728231351831099</v>
      </c>
      <c r="AF773">
        <f t="shared" si="231"/>
        <v>-8.2728231351831099</v>
      </c>
      <c r="AG773">
        <f t="shared" si="237"/>
        <v>1</v>
      </c>
      <c r="AH773">
        <f t="shared" si="232"/>
        <v>9.6837790017908194</v>
      </c>
      <c r="AI773">
        <f t="shared" si="233"/>
        <v>-79.283665448744856</v>
      </c>
      <c r="AJ773">
        <f t="shared" si="234"/>
        <v>57.602954724662347</v>
      </c>
      <c r="AK773">
        <f t="shared" si="235"/>
        <v>5.033485187174378</v>
      </c>
      <c r="AL773" s="3">
        <v>98</v>
      </c>
      <c r="AM773" s="14">
        <f t="shared" si="236"/>
        <v>29.8704</v>
      </c>
      <c r="AN773" s="3">
        <v>5.3407075111026483</v>
      </c>
    </row>
    <row r="774" spans="1:40" ht="13.5" thickBot="1" x14ac:dyDescent="0.25">
      <c r="A774" s="5">
        <v>42574</v>
      </c>
      <c r="B774" s="3">
        <v>76</v>
      </c>
      <c r="C774" s="7" t="s">
        <v>359</v>
      </c>
      <c r="D774" s="6">
        <v>0.25972222222222224</v>
      </c>
      <c r="E774" s="13">
        <v>6</v>
      </c>
      <c r="F774" s="13">
        <f t="shared" si="226"/>
        <v>0</v>
      </c>
      <c r="G774" s="3" t="s">
        <v>4</v>
      </c>
      <c r="H774" s="3" t="s">
        <v>4</v>
      </c>
      <c r="I774" s="3">
        <v>21.9</v>
      </c>
      <c r="J774" t="str">
        <f t="shared" si="227"/>
        <v>.</v>
      </c>
      <c r="K774" t="str">
        <f t="shared" si="228"/>
        <v>.</v>
      </c>
      <c r="L774" t="str">
        <f t="shared" si="238"/>
        <v>.</v>
      </c>
      <c r="M774" s="3">
        <v>225</v>
      </c>
      <c r="N774" t="str">
        <f>IF(B774=B774, N773, IF(M774=".",".",IF(M774&lt;22.5,"N",IF(M774&lt;67.5,"NE",IF(M774&lt;112.5,"E",IF(M774&lt;157.5,"SE",IF(M774&lt;202.5,"S",IF(M774&lt;247.5,"SW",IF(M774&lt;292.5,"W",IF(M774&lt;337.5,"NW","N"))))))))))</f>
        <v>NW</v>
      </c>
      <c r="O774" t="str">
        <f t="shared" si="229"/>
        <v>.</v>
      </c>
      <c r="P774" t="str">
        <f t="shared" si="222"/>
        <v>.</v>
      </c>
      <c r="Q774" s="8">
        <f t="shared" si="224"/>
        <v>0</v>
      </c>
      <c r="R774" s="8">
        <f t="shared" si="225"/>
        <v>0</v>
      </c>
      <c r="S774" s="8">
        <v>0</v>
      </c>
      <c r="T774" s="8" t="s">
        <v>4</v>
      </c>
      <c r="U774" s="8" t="str">
        <f t="shared" si="239"/>
        <v>.</v>
      </c>
      <c r="V774" s="3" t="s">
        <v>8</v>
      </c>
      <c r="W774" s="3">
        <v>0</v>
      </c>
      <c r="X774" s="3" t="s">
        <v>4</v>
      </c>
      <c r="Y774" s="14">
        <v>2</v>
      </c>
      <c r="Z774" s="14">
        <v>1</v>
      </c>
      <c r="AA774" s="14">
        <v>0</v>
      </c>
      <c r="AB774" s="14">
        <f t="shared" si="223"/>
        <v>0</v>
      </c>
      <c r="AC774" s="3" t="s">
        <v>326</v>
      </c>
      <c r="AD774" s="9">
        <v>1</v>
      </c>
      <c r="AE774" t="str">
        <f t="shared" si="230"/>
        <v>.</v>
      </c>
      <c r="AF774" t="str">
        <f t="shared" si="231"/>
        <v>.</v>
      </c>
      <c r="AG774" t="str">
        <f t="shared" si="237"/>
        <v>.</v>
      </c>
      <c r="AH774" t="str">
        <f t="shared" si="232"/>
        <v>.</v>
      </c>
      <c r="AI774">
        <f t="shared" si="233"/>
        <v>-70.710678118654741</v>
      </c>
      <c r="AJ774">
        <f t="shared" si="234"/>
        <v>-70.710678118654769</v>
      </c>
      <c r="AK774" t="str">
        <f t="shared" si="235"/>
        <v>.</v>
      </c>
      <c r="AL774" s="3">
        <v>100</v>
      </c>
      <c r="AM774" s="14">
        <f t="shared" si="236"/>
        <v>30.48</v>
      </c>
      <c r="AN774" s="3">
        <v>3.9269908169872414</v>
      </c>
    </row>
    <row r="775" spans="1:40" ht="13.5" thickBot="1" x14ac:dyDescent="0.25">
      <c r="A775" s="5">
        <v>42574</v>
      </c>
      <c r="B775" s="3">
        <v>76</v>
      </c>
      <c r="C775" s="7" t="s">
        <v>359</v>
      </c>
      <c r="D775" s="6">
        <v>0.29236111111111113</v>
      </c>
      <c r="E775" s="13">
        <v>7</v>
      </c>
      <c r="F775" s="13">
        <f t="shared" si="226"/>
        <v>46.999999999999993</v>
      </c>
      <c r="G775" s="3" t="s">
        <v>4</v>
      </c>
      <c r="H775" s="3" t="s">
        <v>4</v>
      </c>
      <c r="I775" s="3">
        <v>24.1</v>
      </c>
      <c r="J775" t="str">
        <f t="shared" si="227"/>
        <v>.</v>
      </c>
      <c r="K775" t="str">
        <f t="shared" si="228"/>
        <v>.</v>
      </c>
      <c r="L775" t="str">
        <f t="shared" si="238"/>
        <v>.</v>
      </c>
      <c r="M775" s="3">
        <v>225</v>
      </c>
      <c r="N775" t="str">
        <f>IF(B775=B774, N774, IF(M775=".",".",IF(M775&lt;22.5,"N",IF(M775&lt;67.5,"NE",IF(M775&lt;112.5,"E",IF(M775&lt;157.5,"SE",IF(M775&lt;202.5,"S",IF(M775&lt;247.5,"SW",IF(M775&lt;292.5,"W",IF(M775&lt;337.5,"NW","N"))))))))))</f>
        <v>NW</v>
      </c>
      <c r="O775" t="str">
        <f t="shared" si="229"/>
        <v>.</v>
      </c>
      <c r="P775" t="str">
        <f t="shared" ref="P775:P838" si="240">IF(O775=".",".",IF(O775="N", 1, IF( O775 ="NE", 2, IF(O775="E",3,IF(O775="SE",4,IF(O775="S",5,IF(O775="SW",6,IF(O775="W",7,8))))))))</f>
        <v>.</v>
      </c>
      <c r="Q775" s="8">
        <f t="shared" si="224"/>
        <v>0</v>
      </c>
      <c r="R775" s="8">
        <f t="shared" si="225"/>
        <v>0</v>
      </c>
      <c r="S775" s="8">
        <v>0</v>
      </c>
      <c r="T775" s="8" t="s">
        <v>4</v>
      </c>
      <c r="U775" s="8" t="str">
        <f t="shared" si="239"/>
        <v>.</v>
      </c>
      <c r="V775" s="3" t="s">
        <v>8</v>
      </c>
      <c r="W775" s="3">
        <v>0.4</v>
      </c>
      <c r="X775" s="3" t="s">
        <v>71</v>
      </c>
      <c r="Y775" s="14">
        <v>2</v>
      </c>
      <c r="Z775" s="14">
        <v>1</v>
      </c>
      <c r="AA775" s="14">
        <v>0</v>
      </c>
      <c r="AB775" s="14">
        <f t="shared" si="223"/>
        <v>0</v>
      </c>
      <c r="AC775" s="3" t="s">
        <v>326</v>
      </c>
      <c r="AD775" s="9">
        <v>1</v>
      </c>
      <c r="AE775">
        <f t="shared" si="230"/>
        <v>0</v>
      </c>
      <c r="AF775">
        <f t="shared" si="231"/>
        <v>0</v>
      </c>
      <c r="AG775">
        <f t="shared" si="237"/>
        <v>1</v>
      </c>
      <c r="AH775">
        <f t="shared" si="232"/>
        <v>0</v>
      </c>
      <c r="AI775">
        <f t="shared" si="233"/>
        <v>-70.710678118654741</v>
      </c>
      <c r="AJ775">
        <f t="shared" si="234"/>
        <v>-70.710678118654769</v>
      </c>
      <c r="AK775">
        <f t="shared" si="235"/>
        <v>0</v>
      </c>
      <c r="AL775" s="3">
        <v>100</v>
      </c>
      <c r="AM775" s="14">
        <f t="shared" si="236"/>
        <v>30.48</v>
      </c>
      <c r="AN775" s="3">
        <v>3.9269908169872414</v>
      </c>
    </row>
    <row r="776" spans="1:40" ht="13.5" thickBot="1" x14ac:dyDescent="0.25">
      <c r="A776" s="5">
        <v>42574</v>
      </c>
      <c r="B776" s="3">
        <v>76</v>
      </c>
      <c r="C776" s="7" t="s">
        <v>359</v>
      </c>
      <c r="D776" s="6">
        <v>0.33194444444444443</v>
      </c>
      <c r="E776" s="13">
        <v>8</v>
      </c>
      <c r="F776" s="13">
        <f t="shared" si="226"/>
        <v>103.99999999999994</v>
      </c>
      <c r="G776" s="3">
        <v>30.5</v>
      </c>
      <c r="H776" s="3" t="s">
        <v>366</v>
      </c>
      <c r="I776" s="3">
        <v>27.5</v>
      </c>
      <c r="J776" t="str">
        <f t="shared" si="227"/>
        <v>.</v>
      </c>
      <c r="K776" t="str">
        <f t="shared" si="228"/>
        <v>.</v>
      </c>
      <c r="L776" t="str">
        <f t="shared" si="238"/>
        <v>.</v>
      </c>
      <c r="M776" s="3">
        <v>225</v>
      </c>
      <c r="N776" t="str">
        <f>IF(B776=B776, N775, IF(M776=".",".",IF(M776&lt;22.5,"N",IF(M776&lt;67.5,"NE",IF(M776&lt;112.5,"E",IF(M776&lt;157.5,"SE",IF(M776&lt;202.5,"S",IF(M776&lt;247.5,"SW",IF(M776&lt;292.5,"W",IF(M776&lt;337.5,"NW","N"))))))))))</f>
        <v>NW</v>
      </c>
      <c r="O776" t="str">
        <f t="shared" si="229"/>
        <v>.</v>
      </c>
      <c r="P776" t="str">
        <f t="shared" si="240"/>
        <v>.</v>
      </c>
      <c r="Q776" s="8">
        <f t="shared" si="224"/>
        <v>0</v>
      </c>
      <c r="R776" s="8">
        <f t="shared" si="225"/>
        <v>0</v>
      </c>
      <c r="S776" s="8">
        <v>0</v>
      </c>
      <c r="T776" s="8" t="s">
        <v>4</v>
      </c>
      <c r="U776" s="8" t="str">
        <f t="shared" si="239"/>
        <v>.</v>
      </c>
      <c r="V776" s="3" t="s">
        <v>79</v>
      </c>
      <c r="W776" s="3">
        <v>0.2</v>
      </c>
      <c r="X776" s="3" t="s">
        <v>80</v>
      </c>
      <c r="Y776" s="14">
        <v>2</v>
      </c>
      <c r="Z776" s="14">
        <v>1</v>
      </c>
      <c r="AA776" s="14">
        <v>0</v>
      </c>
      <c r="AB776" s="14">
        <f t="shared" si="223"/>
        <v>0</v>
      </c>
      <c r="AC776" s="3" t="s">
        <v>326</v>
      </c>
      <c r="AD776" s="9">
        <v>1</v>
      </c>
      <c r="AE776">
        <f t="shared" si="230"/>
        <v>0</v>
      </c>
      <c r="AF776">
        <f t="shared" si="231"/>
        <v>0</v>
      </c>
      <c r="AG776">
        <f t="shared" si="237"/>
        <v>1</v>
      </c>
      <c r="AH776">
        <f t="shared" si="232"/>
        <v>0</v>
      </c>
      <c r="AI776">
        <f t="shared" si="233"/>
        <v>-70.710678118654741</v>
      </c>
      <c r="AJ776">
        <f t="shared" si="234"/>
        <v>-70.710678118654769</v>
      </c>
      <c r="AK776">
        <f t="shared" si="235"/>
        <v>0</v>
      </c>
      <c r="AL776" s="3">
        <v>100</v>
      </c>
      <c r="AM776" s="14">
        <f t="shared" si="236"/>
        <v>30.48</v>
      </c>
      <c r="AN776" s="3">
        <v>3.9269908169872414</v>
      </c>
    </row>
    <row r="777" spans="1:40" ht="13.5" thickBot="1" x14ac:dyDescent="0.25">
      <c r="A777" s="5">
        <v>42574</v>
      </c>
      <c r="B777" s="3">
        <v>76</v>
      </c>
      <c r="C777" s="7" t="s">
        <v>359</v>
      </c>
      <c r="D777" s="6">
        <v>0.3756944444444445</v>
      </c>
      <c r="E777" s="13">
        <v>9</v>
      </c>
      <c r="F777" s="13">
        <f t="shared" si="226"/>
        <v>167.00000000000006</v>
      </c>
      <c r="G777" s="3">
        <v>42.2</v>
      </c>
      <c r="H777" s="3" t="s">
        <v>366</v>
      </c>
      <c r="I777" s="3">
        <v>35.4</v>
      </c>
      <c r="J777" t="str">
        <f t="shared" si="227"/>
        <v>.</v>
      </c>
      <c r="K777" t="str">
        <f t="shared" si="228"/>
        <v>.</v>
      </c>
      <c r="L777" t="str">
        <f t="shared" si="238"/>
        <v>.</v>
      </c>
      <c r="M777" s="3">
        <v>225</v>
      </c>
      <c r="N777" t="str">
        <f>IF(B777=B776, N776, IF(M777=".",".",IF(M777&lt;22.5,"N",IF(M777&lt;67.5,"NE",IF(M777&lt;112.5,"E",IF(M777&lt;157.5,"SE",IF(M777&lt;202.5,"S",IF(M777&lt;247.5,"SW",IF(M777&lt;292.5,"W",IF(M777&lt;337.5,"NW","N"))))))))))</f>
        <v>NW</v>
      </c>
      <c r="O777" t="str">
        <f t="shared" si="229"/>
        <v>.</v>
      </c>
      <c r="P777" t="str">
        <f t="shared" si="240"/>
        <v>.</v>
      </c>
      <c r="Q777" s="8">
        <f t="shared" si="224"/>
        <v>0</v>
      </c>
      <c r="R777" s="8">
        <f t="shared" si="225"/>
        <v>0</v>
      </c>
      <c r="S777" s="8">
        <v>0</v>
      </c>
      <c r="T777" s="8" t="s">
        <v>4</v>
      </c>
      <c r="U777" s="8" t="str">
        <f t="shared" si="239"/>
        <v>.</v>
      </c>
      <c r="V777" s="3" t="s">
        <v>87</v>
      </c>
      <c r="W777" s="3">
        <v>0.6</v>
      </c>
      <c r="X777" s="3" t="s">
        <v>88</v>
      </c>
      <c r="Y777" s="14">
        <v>2</v>
      </c>
      <c r="Z777" s="14">
        <v>1</v>
      </c>
      <c r="AA777" s="14">
        <v>0</v>
      </c>
      <c r="AB777" s="14">
        <f t="shared" si="223"/>
        <v>0</v>
      </c>
      <c r="AC777" s="3" t="s">
        <v>326</v>
      </c>
      <c r="AD777" s="9">
        <v>1</v>
      </c>
      <c r="AE777">
        <f t="shared" si="230"/>
        <v>0</v>
      </c>
      <c r="AF777">
        <f t="shared" si="231"/>
        <v>0</v>
      </c>
      <c r="AG777">
        <f t="shared" si="237"/>
        <v>1</v>
      </c>
      <c r="AH777">
        <f t="shared" si="232"/>
        <v>0</v>
      </c>
      <c r="AI777">
        <f t="shared" si="233"/>
        <v>-70.710678118654741</v>
      </c>
      <c r="AJ777">
        <f t="shared" si="234"/>
        <v>-70.710678118654769</v>
      </c>
      <c r="AK777">
        <f t="shared" si="235"/>
        <v>0</v>
      </c>
      <c r="AL777" s="3">
        <v>100</v>
      </c>
      <c r="AM777" s="14">
        <f t="shared" si="236"/>
        <v>30.48</v>
      </c>
      <c r="AN777" s="3">
        <v>3.9269908169872414</v>
      </c>
    </row>
    <row r="778" spans="1:40" ht="13.5" thickBot="1" x14ac:dyDescent="0.25">
      <c r="A778" s="5">
        <v>42574</v>
      </c>
      <c r="B778" s="3">
        <v>76</v>
      </c>
      <c r="C778" s="7" t="s">
        <v>359</v>
      </c>
      <c r="D778" s="6">
        <v>0.41597222222222219</v>
      </c>
      <c r="E778" s="13">
        <v>10</v>
      </c>
      <c r="F778" s="13">
        <f t="shared" si="226"/>
        <v>224.99999999999994</v>
      </c>
      <c r="G778" s="3">
        <v>45.1</v>
      </c>
      <c r="H778" s="3" t="s">
        <v>365</v>
      </c>
      <c r="I778" s="3">
        <v>36.1</v>
      </c>
      <c r="J778" t="str">
        <f t="shared" si="227"/>
        <v>.</v>
      </c>
      <c r="K778" t="str">
        <f t="shared" si="228"/>
        <v>.</v>
      </c>
      <c r="L778" t="str">
        <f t="shared" si="238"/>
        <v>.</v>
      </c>
      <c r="M778" s="3">
        <v>225</v>
      </c>
      <c r="N778" t="str">
        <f>IF(B778=B778, N777, IF(M778=".",".",IF(M778&lt;22.5,"N",IF(M778&lt;67.5,"NE",IF(M778&lt;112.5,"E",IF(M778&lt;157.5,"SE",IF(M778&lt;202.5,"S",IF(M778&lt;247.5,"SW",IF(M778&lt;292.5,"W",IF(M778&lt;337.5,"NW","N"))))))))))</f>
        <v>NW</v>
      </c>
      <c r="O778" t="str">
        <f t="shared" si="229"/>
        <v>.</v>
      </c>
      <c r="P778" t="str">
        <f t="shared" si="240"/>
        <v>.</v>
      </c>
      <c r="Q778" s="8">
        <f t="shared" si="224"/>
        <v>0</v>
      </c>
      <c r="R778" s="8">
        <f t="shared" si="225"/>
        <v>0</v>
      </c>
      <c r="S778" s="8">
        <v>0</v>
      </c>
      <c r="T778" s="8" t="s">
        <v>4</v>
      </c>
      <c r="U778" s="8" t="str">
        <f t="shared" si="239"/>
        <v>.</v>
      </c>
      <c r="V778" s="3" t="s">
        <v>110</v>
      </c>
      <c r="W778" s="3">
        <v>0</v>
      </c>
      <c r="X778" s="3" t="s">
        <v>6</v>
      </c>
      <c r="Y778" s="14">
        <v>2</v>
      </c>
      <c r="Z778" s="14">
        <v>1</v>
      </c>
      <c r="AA778" s="14">
        <v>0</v>
      </c>
      <c r="AB778" s="14">
        <f t="shared" ref="AB778:AB841" si="241">IF(AA778=0,0,IF(AA778=".",".",IF(AA778=AA777,".",1)))</f>
        <v>0</v>
      </c>
      <c r="AC778" s="3" t="s">
        <v>326</v>
      </c>
      <c r="AD778" s="9">
        <v>1</v>
      </c>
      <c r="AE778">
        <f t="shared" si="230"/>
        <v>0</v>
      </c>
      <c r="AF778">
        <f t="shared" si="231"/>
        <v>0</v>
      </c>
      <c r="AG778">
        <f t="shared" si="237"/>
        <v>1</v>
      </c>
      <c r="AH778">
        <f t="shared" si="232"/>
        <v>0</v>
      </c>
      <c r="AI778">
        <f t="shared" si="233"/>
        <v>-70.710678118654741</v>
      </c>
      <c r="AJ778">
        <f t="shared" si="234"/>
        <v>-70.710678118654769</v>
      </c>
      <c r="AK778">
        <f t="shared" si="235"/>
        <v>0</v>
      </c>
      <c r="AL778" s="3">
        <v>100</v>
      </c>
      <c r="AM778" s="14">
        <f t="shared" si="236"/>
        <v>30.48</v>
      </c>
      <c r="AN778" s="3">
        <v>3.9269908169872414</v>
      </c>
    </row>
    <row r="779" spans="1:40" ht="13.5" thickBot="1" x14ac:dyDescent="0.25">
      <c r="A779" s="5">
        <v>42574</v>
      </c>
      <c r="B779" s="3">
        <v>76</v>
      </c>
      <c r="C779" s="7" t="s">
        <v>359</v>
      </c>
      <c r="D779" s="6">
        <v>0.45902777777777781</v>
      </c>
      <c r="E779" s="13">
        <v>11</v>
      </c>
      <c r="F779" s="13">
        <f t="shared" si="226"/>
        <v>287.00000000000006</v>
      </c>
      <c r="G779" s="3">
        <v>51.2</v>
      </c>
      <c r="H779" s="3" t="s">
        <v>365</v>
      </c>
      <c r="I779" s="3">
        <v>35.200000000000003</v>
      </c>
      <c r="J779" t="str">
        <f t="shared" si="227"/>
        <v>.</v>
      </c>
      <c r="K779" t="str">
        <f t="shared" si="228"/>
        <v>.</v>
      </c>
      <c r="L779" t="str">
        <f t="shared" si="238"/>
        <v>.</v>
      </c>
      <c r="M779" s="3">
        <v>225</v>
      </c>
      <c r="N779" t="str">
        <f>IF(B779=B778, N778, IF(M779=".",".",IF(M779&lt;22.5,"N",IF(M779&lt;67.5,"NE",IF(M779&lt;112.5,"E",IF(M779&lt;157.5,"SE",IF(M779&lt;202.5,"S",IF(M779&lt;247.5,"SW",IF(M779&lt;292.5,"W",IF(M779&lt;337.5,"NW","N"))))))))))</f>
        <v>NW</v>
      </c>
      <c r="O779" t="str">
        <f t="shared" si="229"/>
        <v>.</v>
      </c>
      <c r="P779" t="str">
        <f t="shared" si="240"/>
        <v>.</v>
      </c>
      <c r="Q779" s="8">
        <f t="shared" si="224"/>
        <v>0</v>
      </c>
      <c r="R779" s="8">
        <f t="shared" si="225"/>
        <v>0</v>
      </c>
      <c r="S779" s="8">
        <v>0</v>
      </c>
      <c r="T779" s="8" t="s">
        <v>4</v>
      </c>
      <c r="U779" s="8" t="str">
        <f t="shared" si="239"/>
        <v>.</v>
      </c>
      <c r="V779" s="3" t="s">
        <v>6</v>
      </c>
      <c r="W779" s="3">
        <v>0</v>
      </c>
      <c r="X779" s="3" t="s">
        <v>10</v>
      </c>
      <c r="Y779" s="14">
        <v>0</v>
      </c>
      <c r="Z779" s="14">
        <v>0</v>
      </c>
      <c r="AA779" s="14">
        <v>1</v>
      </c>
      <c r="AB779" s="14">
        <f t="shared" si="241"/>
        <v>1</v>
      </c>
      <c r="AC779" s="3" t="s">
        <v>326</v>
      </c>
      <c r="AD779" s="9">
        <v>1</v>
      </c>
      <c r="AE779">
        <f t="shared" si="230"/>
        <v>0</v>
      </c>
      <c r="AF779">
        <f t="shared" si="231"/>
        <v>0</v>
      </c>
      <c r="AG779">
        <f t="shared" si="237"/>
        <v>1</v>
      </c>
      <c r="AH779">
        <f t="shared" si="232"/>
        <v>0</v>
      </c>
      <c r="AI779">
        <f t="shared" si="233"/>
        <v>-70.710678118654741</v>
      </c>
      <c r="AJ779">
        <f t="shared" si="234"/>
        <v>-70.710678118654769</v>
      </c>
      <c r="AK779">
        <f t="shared" si="235"/>
        <v>0</v>
      </c>
      <c r="AL779" s="3">
        <v>100</v>
      </c>
      <c r="AM779" s="14">
        <f t="shared" si="236"/>
        <v>30.48</v>
      </c>
      <c r="AN779" s="3">
        <v>3.9269908169872414</v>
      </c>
    </row>
    <row r="780" spans="1:40" ht="13.5" thickBot="1" x14ac:dyDescent="0.25">
      <c r="A780" s="5">
        <v>42574</v>
      </c>
      <c r="B780" s="3">
        <v>76</v>
      </c>
      <c r="C780" s="7" t="s">
        <v>359</v>
      </c>
      <c r="D780" s="6">
        <v>0.49791666666666662</v>
      </c>
      <c r="E780" s="13">
        <v>12</v>
      </c>
      <c r="F780" s="13">
        <f t="shared" si="226"/>
        <v>342.99999999999994</v>
      </c>
      <c r="G780" s="3">
        <v>35.6</v>
      </c>
      <c r="H780" s="3" t="s">
        <v>366</v>
      </c>
      <c r="I780" s="3">
        <v>31.6</v>
      </c>
      <c r="J780" t="str">
        <f t="shared" si="227"/>
        <v>.</v>
      </c>
      <c r="K780" t="str">
        <f t="shared" si="228"/>
        <v>.</v>
      </c>
      <c r="L780" t="str">
        <f t="shared" si="238"/>
        <v>.</v>
      </c>
      <c r="M780" s="3">
        <v>225</v>
      </c>
      <c r="N780" t="str">
        <f>IF(B780=B780, N779, IF(M780=".",".",IF(M780&lt;22.5,"N",IF(M780&lt;67.5,"NE",IF(M780&lt;112.5,"E",IF(M780&lt;157.5,"SE",IF(M780&lt;202.5,"S",IF(M780&lt;247.5,"SW",IF(M780&lt;292.5,"W",IF(M780&lt;337.5,"NW","N"))))))))))</f>
        <v>NW</v>
      </c>
      <c r="O780" t="str">
        <f t="shared" si="229"/>
        <v>.</v>
      </c>
      <c r="P780" t="str">
        <f t="shared" si="240"/>
        <v>.</v>
      </c>
      <c r="Q780" s="8">
        <f t="shared" si="224"/>
        <v>0</v>
      </c>
      <c r="R780" s="8">
        <f t="shared" si="225"/>
        <v>0</v>
      </c>
      <c r="S780" s="8">
        <v>0</v>
      </c>
      <c r="T780" s="8" t="s">
        <v>4</v>
      </c>
      <c r="U780" s="8" t="str">
        <f t="shared" si="239"/>
        <v>.</v>
      </c>
      <c r="V780" s="3" t="s">
        <v>6</v>
      </c>
      <c r="W780" s="3">
        <v>0.6</v>
      </c>
      <c r="X780" s="3" t="s">
        <v>172</v>
      </c>
      <c r="Y780" s="14">
        <v>0</v>
      </c>
      <c r="Z780" s="14">
        <v>0</v>
      </c>
      <c r="AA780" s="14">
        <v>1</v>
      </c>
      <c r="AB780" s="14" t="str">
        <f t="shared" si="241"/>
        <v>.</v>
      </c>
      <c r="AC780" s="3" t="s">
        <v>326</v>
      </c>
      <c r="AD780" s="9">
        <v>1</v>
      </c>
      <c r="AE780">
        <f t="shared" si="230"/>
        <v>0</v>
      </c>
      <c r="AF780">
        <f t="shared" si="231"/>
        <v>0</v>
      </c>
      <c r="AG780">
        <f t="shared" si="237"/>
        <v>1</v>
      </c>
      <c r="AH780">
        <f t="shared" si="232"/>
        <v>0</v>
      </c>
      <c r="AI780">
        <f t="shared" si="233"/>
        <v>-70.710678118654741</v>
      </c>
      <c r="AJ780">
        <f t="shared" si="234"/>
        <v>-70.710678118654769</v>
      </c>
      <c r="AK780">
        <f t="shared" si="235"/>
        <v>0</v>
      </c>
      <c r="AL780" s="3">
        <v>100</v>
      </c>
      <c r="AM780" s="14">
        <f t="shared" si="236"/>
        <v>30.48</v>
      </c>
      <c r="AN780" s="3">
        <v>3.9269908169872414</v>
      </c>
    </row>
    <row r="781" spans="1:40" ht="13.5" thickBot="1" x14ac:dyDescent="0.25">
      <c r="A781" s="5">
        <v>42574</v>
      </c>
      <c r="B781" s="3">
        <v>76</v>
      </c>
      <c r="C781" s="7" t="s">
        <v>359</v>
      </c>
      <c r="D781" s="6">
        <v>0.54027777777777775</v>
      </c>
      <c r="E781" s="13">
        <v>13</v>
      </c>
      <c r="F781" s="13">
        <f t="shared" si="226"/>
        <v>403.99999999999994</v>
      </c>
      <c r="G781" s="3">
        <v>30.5</v>
      </c>
      <c r="H781" s="3" t="s">
        <v>366</v>
      </c>
      <c r="I781" s="3">
        <v>30.3</v>
      </c>
      <c r="J781" t="str">
        <f t="shared" si="227"/>
        <v>.</v>
      </c>
      <c r="K781" t="str">
        <f t="shared" si="228"/>
        <v>.</v>
      </c>
      <c r="L781" t="str">
        <f t="shared" si="238"/>
        <v>.</v>
      </c>
      <c r="M781" s="3">
        <v>225</v>
      </c>
      <c r="N781" t="str">
        <f>IF(B781=B780, N780, IF(M781=".",".",IF(M781&lt;22.5,"N",IF(M781&lt;67.5,"NE",IF(M781&lt;112.5,"E",IF(M781&lt;157.5,"SE",IF(M781&lt;202.5,"S",IF(M781&lt;247.5,"SW",IF(M781&lt;292.5,"W",IF(M781&lt;337.5,"NW","N"))))))))))</f>
        <v>NW</v>
      </c>
      <c r="O781" t="str">
        <f t="shared" si="229"/>
        <v>.</v>
      </c>
      <c r="P781" t="str">
        <f t="shared" si="240"/>
        <v>.</v>
      </c>
      <c r="Q781" s="8">
        <f t="shared" si="224"/>
        <v>0</v>
      </c>
      <c r="R781" s="8">
        <f t="shared" si="225"/>
        <v>0</v>
      </c>
      <c r="S781" s="8">
        <v>0</v>
      </c>
      <c r="T781" s="8" t="s">
        <v>4</v>
      </c>
      <c r="U781" s="8" t="str">
        <f t="shared" si="239"/>
        <v>.</v>
      </c>
      <c r="V781" s="3" t="s">
        <v>6</v>
      </c>
      <c r="W781" s="3">
        <v>0</v>
      </c>
      <c r="X781" s="3" t="s">
        <v>182</v>
      </c>
      <c r="Y781" s="14">
        <v>0</v>
      </c>
      <c r="Z781" s="14">
        <v>0</v>
      </c>
      <c r="AA781" s="14">
        <v>1</v>
      </c>
      <c r="AB781" s="14" t="str">
        <f t="shared" si="241"/>
        <v>.</v>
      </c>
      <c r="AC781" s="3" t="s">
        <v>326</v>
      </c>
      <c r="AD781" s="9">
        <v>1</v>
      </c>
      <c r="AE781">
        <f t="shared" si="230"/>
        <v>0</v>
      </c>
      <c r="AF781">
        <f t="shared" si="231"/>
        <v>0</v>
      </c>
      <c r="AG781">
        <f t="shared" si="237"/>
        <v>1</v>
      </c>
      <c r="AH781">
        <f t="shared" si="232"/>
        <v>0</v>
      </c>
      <c r="AI781">
        <f t="shared" si="233"/>
        <v>-70.710678118654741</v>
      </c>
      <c r="AJ781">
        <f t="shared" si="234"/>
        <v>-70.710678118654769</v>
      </c>
      <c r="AK781">
        <f t="shared" si="235"/>
        <v>0</v>
      </c>
      <c r="AL781" s="3">
        <v>100</v>
      </c>
      <c r="AM781" s="14">
        <f t="shared" si="236"/>
        <v>30.48</v>
      </c>
      <c r="AN781" s="3">
        <v>3.9269908169872414</v>
      </c>
    </row>
    <row r="782" spans="1:40" ht="13.5" thickBot="1" x14ac:dyDescent="0.25">
      <c r="A782" s="5">
        <v>42574</v>
      </c>
      <c r="B782" s="3">
        <v>76</v>
      </c>
      <c r="C782" s="7" t="s">
        <v>359</v>
      </c>
      <c r="D782" s="6">
        <v>0.58124999999999993</v>
      </c>
      <c r="E782" s="13">
        <v>14</v>
      </c>
      <c r="F782" s="13">
        <f t="shared" si="226"/>
        <v>462.99999999999989</v>
      </c>
      <c r="G782" s="3">
        <v>30.2</v>
      </c>
      <c r="H782" s="3" t="s">
        <v>366</v>
      </c>
      <c r="I782" s="3">
        <v>28.6</v>
      </c>
      <c r="J782" t="str">
        <f t="shared" si="227"/>
        <v>.</v>
      </c>
      <c r="K782" t="str">
        <f t="shared" si="228"/>
        <v>.</v>
      </c>
      <c r="L782" t="str">
        <f t="shared" si="238"/>
        <v>.</v>
      </c>
      <c r="M782" s="3">
        <v>225</v>
      </c>
      <c r="N782" t="str">
        <f>IF(B782=B781, N781, IF(M782=".",".",IF(M782&lt;22.5,"N",IF(M782&lt;67.5,"NE",IF(M782&lt;112.5,"E",IF(M782&lt;157.5,"SE",IF(M782&lt;202.5,"S",IF(M782&lt;247.5,"SW",IF(M782&lt;292.5,"W",IF(M782&lt;337.5,"NW","N"))))))))))</f>
        <v>NW</v>
      </c>
      <c r="O782" t="str">
        <f t="shared" si="229"/>
        <v>.</v>
      </c>
      <c r="P782" t="str">
        <f t="shared" si="240"/>
        <v>.</v>
      </c>
      <c r="Q782" s="8">
        <f t="shared" si="224"/>
        <v>0</v>
      </c>
      <c r="R782" s="8">
        <f t="shared" si="225"/>
        <v>0</v>
      </c>
      <c r="S782" s="8">
        <v>0</v>
      </c>
      <c r="T782" s="8" t="s">
        <v>4</v>
      </c>
      <c r="U782" s="8" t="str">
        <f t="shared" si="239"/>
        <v>.</v>
      </c>
      <c r="V782" s="3" t="s">
        <v>6</v>
      </c>
      <c r="W782" s="3">
        <v>0.8</v>
      </c>
      <c r="X782" s="3" t="s">
        <v>43</v>
      </c>
      <c r="Y782" s="14">
        <v>0</v>
      </c>
      <c r="Z782" s="14">
        <v>0</v>
      </c>
      <c r="AA782" s="14">
        <v>1</v>
      </c>
      <c r="AB782" s="14" t="str">
        <f t="shared" si="241"/>
        <v>.</v>
      </c>
      <c r="AC782" s="3" t="s">
        <v>326</v>
      </c>
      <c r="AD782" s="9">
        <v>1</v>
      </c>
      <c r="AE782">
        <f t="shared" si="230"/>
        <v>0</v>
      </c>
      <c r="AF782">
        <f t="shared" si="231"/>
        <v>0</v>
      </c>
      <c r="AG782">
        <f t="shared" si="237"/>
        <v>1</v>
      </c>
      <c r="AH782">
        <f t="shared" si="232"/>
        <v>0</v>
      </c>
      <c r="AI782">
        <f t="shared" si="233"/>
        <v>-70.710678118654741</v>
      </c>
      <c r="AJ782">
        <f t="shared" si="234"/>
        <v>-70.710678118654769</v>
      </c>
      <c r="AK782">
        <f t="shared" si="235"/>
        <v>0</v>
      </c>
      <c r="AL782" s="3">
        <v>100</v>
      </c>
      <c r="AM782" s="14">
        <f t="shared" si="236"/>
        <v>30.48</v>
      </c>
      <c r="AN782" s="3">
        <v>3.9269908169872414</v>
      </c>
    </row>
    <row r="783" spans="1:40" ht="13.5" thickBot="1" x14ac:dyDescent="0.25">
      <c r="A783" s="5">
        <v>42574</v>
      </c>
      <c r="B783" s="3">
        <v>76</v>
      </c>
      <c r="C783" s="7" t="s">
        <v>359</v>
      </c>
      <c r="D783" s="6">
        <v>0.62430555555555556</v>
      </c>
      <c r="E783" s="13">
        <v>15</v>
      </c>
      <c r="F783" s="13">
        <f t="shared" si="226"/>
        <v>525</v>
      </c>
      <c r="G783" s="3">
        <v>26.6</v>
      </c>
      <c r="H783" s="3" t="s">
        <v>366</v>
      </c>
      <c r="I783" s="3">
        <v>26.5</v>
      </c>
      <c r="J783" t="str">
        <f t="shared" si="227"/>
        <v>.</v>
      </c>
      <c r="K783" t="str">
        <f t="shared" si="228"/>
        <v>.</v>
      </c>
      <c r="L783" t="str">
        <f t="shared" si="238"/>
        <v>.</v>
      </c>
      <c r="M783" s="3">
        <v>225</v>
      </c>
      <c r="N783" t="str">
        <f>IF(B783=B783, N782, IF(M783=".",".",IF(M783&lt;22.5,"N",IF(M783&lt;67.5,"NE",IF(M783&lt;112.5,"E",IF(M783&lt;157.5,"SE",IF(M783&lt;202.5,"S",IF(M783&lt;247.5,"SW",IF(M783&lt;292.5,"W",IF(M783&lt;337.5,"NW","N"))))))))))</f>
        <v>NW</v>
      </c>
      <c r="O783" t="str">
        <f t="shared" si="229"/>
        <v>.</v>
      </c>
      <c r="P783" t="str">
        <f t="shared" si="240"/>
        <v>.</v>
      </c>
      <c r="Q783" s="8">
        <f t="shared" si="224"/>
        <v>0</v>
      </c>
      <c r="R783" s="8">
        <f t="shared" si="225"/>
        <v>0</v>
      </c>
      <c r="S783" s="8">
        <v>0</v>
      </c>
      <c r="T783" s="8" t="s">
        <v>4</v>
      </c>
      <c r="U783" s="8" t="str">
        <f t="shared" si="239"/>
        <v>.</v>
      </c>
      <c r="V783" s="3" t="s">
        <v>6</v>
      </c>
      <c r="W783" s="3">
        <v>3</v>
      </c>
      <c r="X783" s="3" t="s">
        <v>43</v>
      </c>
      <c r="Y783" s="14">
        <v>0</v>
      </c>
      <c r="Z783" s="14">
        <v>0</v>
      </c>
      <c r="AA783" s="14">
        <v>1</v>
      </c>
      <c r="AB783" s="14" t="str">
        <f t="shared" si="241"/>
        <v>.</v>
      </c>
      <c r="AC783" s="3" t="s">
        <v>326</v>
      </c>
      <c r="AD783" s="9">
        <v>1</v>
      </c>
      <c r="AE783">
        <f t="shared" si="230"/>
        <v>0</v>
      </c>
      <c r="AF783">
        <f t="shared" si="231"/>
        <v>0</v>
      </c>
      <c r="AG783">
        <f t="shared" si="237"/>
        <v>1</v>
      </c>
      <c r="AH783">
        <f t="shared" si="232"/>
        <v>0</v>
      </c>
      <c r="AI783">
        <f t="shared" si="233"/>
        <v>-70.710678118654741</v>
      </c>
      <c r="AJ783">
        <f t="shared" si="234"/>
        <v>-70.710678118654769</v>
      </c>
      <c r="AK783">
        <f t="shared" si="235"/>
        <v>0</v>
      </c>
      <c r="AL783" s="3">
        <v>100</v>
      </c>
      <c r="AM783" s="14">
        <f t="shared" si="236"/>
        <v>30.48</v>
      </c>
      <c r="AN783" s="3">
        <v>3.9269908169872414</v>
      </c>
    </row>
    <row r="784" spans="1:40" ht="13.5" thickBot="1" x14ac:dyDescent="0.25">
      <c r="A784" s="5">
        <v>42574</v>
      </c>
      <c r="B784" s="3">
        <v>76</v>
      </c>
      <c r="C784" s="7" t="s">
        <v>359</v>
      </c>
      <c r="D784" s="6">
        <v>0.66319444444444442</v>
      </c>
      <c r="E784" s="13">
        <v>16</v>
      </c>
      <c r="F784" s="13">
        <f t="shared" si="226"/>
        <v>581</v>
      </c>
      <c r="G784" s="3">
        <v>25.4</v>
      </c>
      <c r="H784" s="3" t="s">
        <v>366</v>
      </c>
      <c r="I784" s="3">
        <v>25.4</v>
      </c>
      <c r="J784" t="str">
        <f t="shared" si="227"/>
        <v>.</v>
      </c>
      <c r="K784" t="str">
        <f t="shared" si="228"/>
        <v>.</v>
      </c>
      <c r="L784" t="str">
        <f t="shared" si="238"/>
        <v>.</v>
      </c>
      <c r="M784" s="3">
        <v>225</v>
      </c>
      <c r="N784" t="str">
        <f>IF(B784=B783, N783, IF(M784=".",".",IF(M784&lt;22.5,"N",IF(M784&lt;67.5,"NE",IF(M784&lt;112.5,"E",IF(M784&lt;157.5,"SE",IF(M784&lt;202.5,"S",IF(M784&lt;247.5,"SW",IF(M784&lt;292.5,"W",IF(M784&lt;337.5,"NW","N"))))))))))</f>
        <v>NW</v>
      </c>
      <c r="O784" t="str">
        <f t="shared" si="229"/>
        <v>.</v>
      </c>
      <c r="P784" t="str">
        <f t="shared" si="240"/>
        <v>.</v>
      </c>
      <c r="Q784" s="8">
        <f t="shared" si="224"/>
        <v>0</v>
      </c>
      <c r="R784" s="8">
        <f t="shared" si="225"/>
        <v>0</v>
      </c>
      <c r="S784" s="8">
        <v>0</v>
      </c>
      <c r="T784" s="8">
        <f>SQRT((AJ784-AJ774)^2+(AI784-AI774)^2)</f>
        <v>0</v>
      </c>
      <c r="U784" s="8">
        <f t="shared" si="239"/>
        <v>0</v>
      </c>
      <c r="V784" s="3" t="s">
        <v>6</v>
      </c>
      <c r="W784" s="3">
        <v>1.4</v>
      </c>
      <c r="X784" s="3" t="s">
        <v>43</v>
      </c>
      <c r="Y784" s="14">
        <v>0</v>
      </c>
      <c r="Z784" s="14">
        <v>0</v>
      </c>
      <c r="AA784" s="14">
        <v>1</v>
      </c>
      <c r="AB784" s="14" t="str">
        <f t="shared" si="241"/>
        <v>.</v>
      </c>
      <c r="AC784" s="3" t="s">
        <v>326</v>
      </c>
      <c r="AD784" s="9">
        <v>1</v>
      </c>
      <c r="AE784">
        <f t="shared" si="230"/>
        <v>0</v>
      </c>
      <c r="AF784">
        <f t="shared" si="231"/>
        <v>0</v>
      </c>
      <c r="AG784">
        <f t="shared" si="237"/>
        <v>1</v>
      </c>
      <c r="AH784">
        <f t="shared" si="232"/>
        <v>0</v>
      </c>
      <c r="AI784">
        <f t="shared" si="233"/>
        <v>-70.710678118654741</v>
      </c>
      <c r="AJ784">
        <f t="shared" si="234"/>
        <v>-70.710678118654769</v>
      </c>
      <c r="AK784">
        <f t="shared" si="235"/>
        <v>0</v>
      </c>
      <c r="AL784" s="3">
        <v>100</v>
      </c>
      <c r="AM784" s="14">
        <f t="shared" si="236"/>
        <v>30.48</v>
      </c>
      <c r="AN784" s="3">
        <v>3.9269908169872414</v>
      </c>
    </row>
    <row r="785" spans="1:40" ht="13.5" thickBot="1" x14ac:dyDescent="0.25">
      <c r="A785" s="5">
        <v>42574</v>
      </c>
      <c r="B785" s="3">
        <v>77</v>
      </c>
      <c r="C785" s="7" t="s">
        <v>359</v>
      </c>
      <c r="D785" s="6">
        <v>0.25972222222222224</v>
      </c>
      <c r="E785" s="13">
        <v>6</v>
      </c>
      <c r="F785" s="13">
        <f t="shared" si="226"/>
        <v>0</v>
      </c>
      <c r="G785" s="3" t="s">
        <v>4</v>
      </c>
      <c r="H785" s="3" t="s">
        <v>4</v>
      </c>
      <c r="I785" s="3">
        <v>21.9</v>
      </c>
      <c r="J785" t="str">
        <f t="shared" si="227"/>
        <v>.</v>
      </c>
      <c r="K785" t="str">
        <f t="shared" si="228"/>
        <v>.</v>
      </c>
      <c r="L785" t="str">
        <f t="shared" si="238"/>
        <v>.</v>
      </c>
      <c r="M785" s="3">
        <v>225</v>
      </c>
      <c r="N785" t="str">
        <f>IF(B785=B785, N784, IF(M785=".",".",IF(M785&lt;22.5,"N",IF(M785&lt;67.5,"NE",IF(M785&lt;112.5,"E",IF(M785&lt;157.5,"SE",IF(M785&lt;202.5,"S",IF(M785&lt;247.5,"SW",IF(M785&lt;292.5,"W",IF(M785&lt;337.5,"NW","N"))))))))))</f>
        <v>NW</v>
      </c>
      <c r="O785" t="str">
        <f t="shared" si="229"/>
        <v>.</v>
      </c>
      <c r="P785" t="str">
        <f t="shared" si="240"/>
        <v>.</v>
      </c>
      <c r="Q785" s="8">
        <f t="shared" si="224"/>
        <v>0</v>
      </c>
      <c r="R785" s="8">
        <f t="shared" si="225"/>
        <v>0</v>
      </c>
      <c r="S785" s="8">
        <v>0</v>
      </c>
      <c r="T785" s="8" t="s">
        <v>4</v>
      </c>
      <c r="U785" s="8" t="str">
        <f t="shared" si="239"/>
        <v>.</v>
      </c>
      <c r="V785" s="3" t="s">
        <v>8</v>
      </c>
      <c r="W785" s="3">
        <v>0</v>
      </c>
      <c r="X785" s="3" t="s">
        <v>4</v>
      </c>
      <c r="Y785" s="14">
        <v>2</v>
      </c>
      <c r="Z785" s="14">
        <v>1</v>
      </c>
      <c r="AA785" s="14">
        <v>0</v>
      </c>
      <c r="AB785" s="14">
        <f t="shared" si="241"/>
        <v>0</v>
      </c>
      <c r="AC785" s="3" t="s">
        <v>327</v>
      </c>
      <c r="AD785" s="9">
        <v>1</v>
      </c>
      <c r="AE785" t="str">
        <f t="shared" si="230"/>
        <v>.</v>
      </c>
      <c r="AF785" t="str">
        <f t="shared" si="231"/>
        <v>.</v>
      </c>
      <c r="AG785" t="str">
        <f t="shared" si="237"/>
        <v>.</v>
      </c>
      <c r="AH785" t="str">
        <f t="shared" si="232"/>
        <v>.</v>
      </c>
      <c r="AI785">
        <f t="shared" si="233"/>
        <v>-70.710678118654741</v>
      </c>
      <c r="AJ785">
        <f t="shared" si="234"/>
        <v>-70.710678118654769</v>
      </c>
      <c r="AK785" t="str">
        <f t="shared" si="235"/>
        <v>.</v>
      </c>
      <c r="AL785" s="3">
        <v>100</v>
      </c>
      <c r="AM785" s="14">
        <f t="shared" si="236"/>
        <v>30.48</v>
      </c>
      <c r="AN785" s="3">
        <v>3.9269908169872414</v>
      </c>
    </row>
    <row r="786" spans="1:40" ht="13.5" thickBot="1" x14ac:dyDescent="0.25">
      <c r="A786" s="5">
        <v>42574</v>
      </c>
      <c r="B786" s="3">
        <v>77</v>
      </c>
      <c r="C786" s="7" t="s">
        <v>359</v>
      </c>
      <c r="D786" s="6">
        <v>0.29236111111111113</v>
      </c>
      <c r="E786" s="13">
        <v>7</v>
      </c>
      <c r="F786" s="13">
        <f t="shared" si="226"/>
        <v>46.999999999999993</v>
      </c>
      <c r="G786" s="3" t="s">
        <v>4</v>
      </c>
      <c r="H786" s="3" t="s">
        <v>4</v>
      </c>
      <c r="I786" s="3">
        <v>24.1</v>
      </c>
      <c r="J786" t="str">
        <f t="shared" si="227"/>
        <v>.</v>
      </c>
      <c r="K786" t="str">
        <f t="shared" si="228"/>
        <v>.</v>
      </c>
      <c r="L786" t="str">
        <f t="shared" si="238"/>
        <v>.</v>
      </c>
      <c r="M786" s="3">
        <v>225</v>
      </c>
      <c r="N786" t="str">
        <f>IF(B786=B785, N785, IF(M786=".",".",IF(M786&lt;22.5,"N",IF(M786&lt;67.5,"NE",IF(M786&lt;112.5,"E",IF(M786&lt;157.5,"SE",IF(M786&lt;202.5,"S",IF(M786&lt;247.5,"SW",IF(M786&lt;292.5,"W",IF(M786&lt;337.5,"NW","N"))))))))))</f>
        <v>NW</v>
      </c>
      <c r="O786" t="str">
        <f t="shared" si="229"/>
        <v>.</v>
      </c>
      <c r="P786" t="str">
        <f t="shared" si="240"/>
        <v>.</v>
      </c>
      <c r="Q786" s="8">
        <f t="shared" si="224"/>
        <v>0</v>
      </c>
      <c r="R786" s="8">
        <f t="shared" si="225"/>
        <v>0</v>
      </c>
      <c r="S786" s="8">
        <v>0</v>
      </c>
      <c r="T786" s="8" t="s">
        <v>4</v>
      </c>
      <c r="U786" s="8" t="str">
        <f t="shared" si="239"/>
        <v>.</v>
      </c>
      <c r="V786" s="3" t="s">
        <v>8</v>
      </c>
      <c r="W786" s="3">
        <v>0.4</v>
      </c>
      <c r="X786" s="3" t="s">
        <v>19</v>
      </c>
      <c r="Y786" s="14">
        <v>2</v>
      </c>
      <c r="Z786" s="14">
        <v>1</v>
      </c>
      <c r="AA786" s="14">
        <v>0</v>
      </c>
      <c r="AB786" s="14">
        <f t="shared" si="241"/>
        <v>0</v>
      </c>
      <c r="AC786" s="3" t="s">
        <v>327</v>
      </c>
      <c r="AD786" s="9">
        <v>1</v>
      </c>
      <c r="AE786">
        <f t="shared" si="230"/>
        <v>0</v>
      </c>
      <c r="AF786">
        <f t="shared" si="231"/>
        <v>0</v>
      </c>
      <c r="AG786">
        <f t="shared" si="237"/>
        <v>1</v>
      </c>
      <c r="AH786">
        <f t="shared" si="232"/>
        <v>0</v>
      </c>
      <c r="AI786">
        <f t="shared" si="233"/>
        <v>-70.710678118654741</v>
      </c>
      <c r="AJ786">
        <f t="shared" si="234"/>
        <v>-70.710678118654769</v>
      </c>
      <c r="AK786">
        <f t="shared" si="235"/>
        <v>0</v>
      </c>
      <c r="AL786" s="3">
        <v>100</v>
      </c>
      <c r="AM786" s="14">
        <f t="shared" si="236"/>
        <v>30.48</v>
      </c>
      <c r="AN786" s="3">
        <v>3.9269908169872414</v>
      </c>
    </row>
    <row r="787" spans="1:40" ht="13.5" thickBot="1" x14ac:dyDescent="0.25">
      <c r="A787" s="5">
        <v>42574</v>
      </c>
      <c r="B787" s="3">
        <v>77</v>
      </c>
      <c r="C787" s="7" t="s">
        <v>359</v>
      </c>
      <c r="D787" s="6">
        <v>0.33194444444444443</v>
      </c>
      <c r="E787" s="13">
        <v>8</v>
      </c>
      <c r="F787" s="13">
        <f t="shared" si="226"/>
        <v>103.99999999999994</v>
      </c>
      <c r="G787" s="3" t="s">
        <v>4</v>
      </c>
      <c r="H787" s="3" t="s">
        <v>4</v>
      </c>
      <c r="I787" s="3">
        <v>27.5</v>
      </c>
      <c r="J787" t="str">
        <f t="shared" si="227"/>
        <v>.</v>
      </c>
      <c r="K787" t="str">
        <f t="shared" si="228"/>
        <v>.</v>
      </c>
      <c r="L787" t="str">
        <f t="shared" si="238"/>
        <v>.</v>
      </c>
      <c r="M787" s="3">
        <v>225</v>
      </c>
      <c r="N787" t="str">
        <f>IF(B787=B787, N786, IF(M787=".",".",IF(M787&lt;22.5,"N",IF(M787&lt;67.5,"NE",IF(M787&lt;112.5,"E",IF(M787&lt;157.5,"SE",IF(M787&lt;202.5,"S",IF(M787&lt;247.5,"SW",IF(M787&lt;292.5,"W",IF(M787&lt;337.5,"NW","N"))))))))))</f>
        <v>NW</v>
      </c>
      <c r="O787" t="str">
        <f t="shared" si="229"/>
        <v>.</v>
      </c>
      <c r="P787" t="str">
        <f t="shared" si="240"/>
        <v>.</v>
      </c>
      <c r="Q787" s="8">
        <f t="shared" si="224"/>
        <v>0</v>
      </c>
      <c r="R787" s="8">
        <f t="shared" si="225"/>
        <v>0</v>
      </c>
      <c r="S787" s="8">
        <v>0</v>
      </c>
      <c r="T787" s="8" t="s">
        <v>4</v>
      </c>
      <c r="U787" s="8" t="str">
        <f t="shared" si="239"/>
        <v>.</v>
      </c>
      <c r="V787" s="3" t="s">
        <v>8</v>
      </c>
      <c r="W787" s="3">
        <v>0.2</v>
      </c>
      <c r="X787" s="3" t="s">
        <v>77</v>
      </c>
      <c r="Y787" s="14">
        <v>2</v>
      </c>
      <c r="Z787" s="14">
        <v>1</v>
      </c>
      <c r="AA787" s="14">
        <v>0</v>
      </c>
      <c r="AB787" s="14">
        <f t="shared" si="241"/>
        <v>0</v>
      </c>
      <c r="AC787" s="3" t="s">
        <v>327</v>
      </c>
      <c r="AD787" s="9">
        <v>1</v>
      </c>
      <c r="AE787">
        <f t="shared" si="230"/>
        <v>0</v>
      </c>
      <c r="AF787">
        <f t="shared" si="231"/>
        <v>0</v>
      </c>
      <c r="AG787">
        <f t="shared" si="237"/>
        <v>1</v>
      </c>
      <c r="AH787">
        <f t="shared" si="232"/>
        <v>0</v>
      </c>
      <c r="AI787">
        <f t="shared" si="233"/>
        <v>-70.710678118654741</v>
      </c>
      <c r="AJ787">
        <f t="shared" si="234"/>
        <v>-70.710678118654769</v>
      </c>
      <c r="AK787">
        <f t="shared" si="235"/>
        <v>0</v>
      </c>
      <c r="AL787" s="3">
        <v>100</v>
      </c>
      <c r="AM787" s="14">
        <f t="shared" si="236"/>
        <v>30.48</v>
      </c>
      <c r="AN787" s="3">
        <v>3.9269908169872414</v>
      </c>
    </row>
    <row r="788" spans="1:40" ht="13.5" thickBot="1" x14ac:dyDescent="0.25">
      <c r="A788" s="5">
        <v>42574</v>
      </c>
      <c r="B788" s="3">
        <v>77</v>
      </c>
      <c r="C788" s="7" t="s">
        <v>359</v>
      </c>
      <c r="D788" s="6">
        <v>0.3756944444444445</v>
      </c>
      <c r="E788" s="13">
        <v>9</v>
      </c>
      <c r="F788" s="13">
        <f t="shared" si="226"/>
        <v>167.00000000000006</v>
      </c>
      <c r="G788" s="3" t="s">
        <v>4</v>
      </c>
      <c r="H788" s="3" t="s">
        <v>4</v>
      </c>
      <c r="I788" s="3">
        <v>35.4</v>
      </c>
      <c r="J788" t="str">
        <f t="shared" si="227"/>
        <v>.</v>
      </c>
      <c r="K788" t="str">
        <f t="shared" si="228"/>
        <v>.</v>
      </c>
      <c r="L788" t="str">
        <f t="shared" si="238"/>
        <v>.</v>
      </c>
      <c r="M788" s="3">
        <v>225</v>
      </c>
      <c r="N788" t="str">
        <f>IF(B788=B787, N787, IF(M788=".",".",IF(M788&lt;22.5,"N",IF(M788&lt;67.5,"NE",IF(M788&lt;112.5,"E",IF(M788&lt;157.5,"SE",IF(M788&lt;202.5,"S",IF(M788&lt;247.5,"SW",IF(M788&lt;292.5,"W",IF(M788&lt;337.5,"NW","N"))))))))))</f>
        <v>NW</v>
      </c>
      <c r="O788" t="str">
        <f t="shared" si="229"/>
        <v>.</v>
      </c>
      <c r="P788" t="str">
        <f t="shared" si="240"/>
        <v>.</v>
      </c>
      <c r="Q788" s="8">
        <f t="shared" ref="Q788:Q851" si="242">IF(AN788=".",".",IF(B788=B787,SQRT((AI788-AI787)^2+(AJ788-AJ787)^2),0))</f>
        <v>0</v>
      </c>
      <c r="R788" s="8">
        <f t="shared" ref="R788:R851" si="243">IF(AN788=".",".",IF(B788=B787,Q788+R787,0))</f>
        <v>0</v>
      </c>
      <c r="S788" s="8">
        <v>0</v>
      </c>
      <c r="T788" s="8" t="s">
        <v>4</v>
      </c>
      <c r="U788" s="8" t="str">
        <f t="shared" si="239"/>
        <v>.</v>
      </c>
      <c r="V788" s="3" t="s">
        <v>8</v>
      </c>
      <c r="W788" s="3">
        <v>0.6</v>
      </c>
      <c r="X788" s="3" t="s">
        <v>30</v>
      </c>
      <c r="Y788" s="14">
        <v>2</v>
      </c>
      <c r="Z788" s="14">
        <v>1</v>
      </c>
      <c r="AA788" s="14">
        <v>0</v>
      </c>
      <c r="AB788" s="14">
        <f t="shared" si="241"/>
        <v>0</v>
      </c>
      <c r="AC788" s="3" t="s">
        <v>327</v>
      </c>
      <c r="AD788" s="9">
        <v>1</v>
      </c>
      <c r="AE788">
        <f t="shared" si="230"/>
        <v>0</v>
      </c>
      <c r="AF788">
        <f t="shared" si="231"/>
        <v>0</v>
      </c>
      <c r="AG788">
        <f t="shared" si="237"/>
        <v>1</v>
      </c>
      <c r="AH788">
        <f t="shared" si="232"/>
        <v>0</v>
      </c>
      <c r="AI788">
        <f t="shared" si="233"/>
        <v>-70.710678118654741</v>
      </c>
      <c r="AJ788">
        <f t="shared" si="234"/>
        <v>-70.710678118654769</v>
      </c>
      <c r="AK788">
        <f t="shared" si="235"/>
        <v>0</v>
      </c>
      <c r="AL788" s="3">
        <v>100</v>
      </c>
      <c r="AM788" s="14">
        <f t="shared" si="236"/>
        <v>30.48</v>
      </c>
      <c r="AN788" s="3">
        <v>3.9269908169872414</v>
      </c>
    </row>
    <row r="789" spans="1:40" ht="13.5" thickBot="1" x14ac:dyDescent="0.25">
      <c r="A789" s="5">
        <v>42574</v>
      </c>
      <c r="B789" s="3">
        <v>77</v>
      </c>
      <c r="C789" s="7" t="s">
        <v>359</v>
      </c>
      <c r="D789" s="6">
        <v>0.41597222222222219</v>
      </c>
      <c r="E789" s="13">
        <v>10</v>
      </c>
      <c r="F789" s="13">
        <f t="shared" si="226"/>
        <v>224.99999999999994</v>
      </c>
      <c r="G789" s="3" t="s">
        <v>4</v>
      </c>
      <c r="H789" s="3" t="s">
        <v>4</v>
      </c>
      <c r="I789" s="3">
        <v>36.1</v>
      </c>
      <c r="J789" t="str">
        <f t="shared" si="227"/>
        <v>.</v>
      </c>
      <c r="K789" t="str">
        <f t="shared" si="228"/>
        <v>.</v>
      </c>
      <c r="L789" t="str">
        <f t="shared" si="238"/>
        <v>.</v>
      </c>
      <c r="M789" s="3">
        <v>225</v>
      </c>
      <c r="N789" t="str">
        <f>IF(B789=B789, N788, IF(M789=".",".",IF(M789&lt;22.5,"N",IF(M789&lt;67.5,"NE",IF(M789&lt;112.5,"E",IF(M789&lt;157.5,"SE",IF(M789&lt;202.5,"S",IF(M789&lt;247.5,"SW",IF(M789&lt;292.5,"W",IF(M789&lt;337.5,"NW","N"))))))))))</f>
        <v>NW</v>
      </c>
      <c r="O789" t="str">
        <f t="shared" si="229"/>
        <v>.</v>
      </c>
      <c r="P789" t="str">
        <f t="shared" si="240"/>
        <v>.</v>
      </c>
      <c r="Q789" s="8">
        <f t="shared" si="242"/>
        <v>0</v>
      </c>
      <c r="R789" s="8">
        <f t="shared" si="243"/>
        <v>0</v>
      </c>
      <c r="S789" s="8">
        <v>0</v>
      </c>
      <c r="T789" s="8" t="s">
        <v>4</v>
      </c>
      <c r="U789" s="8" t="str">
        <f t="shared" si="239"/>
        <v>.</v>
      </c>
      <c r="V789" s="3" t="s">
        <v>8</v>
      </c>
      <c r="W789" s="3">
        <v>0</v>
      </c>
      <c r="X789" s="3" t="s">
        <v>30</v>
      </c>
      <c r="Y789" s="14">
        <v>2</v>
      </c>
      <c r="Z789" s="14">
        <v>1</v>
      </c>
      <c r="AA789" s="14">
        <v>0</v>
      </c>
      <c r="AB789" s="14">
        <f t="shared" si="241"/>
        <v>0</v>
      </c>
      <c r="AC789" s="3" t="s">
        <v>327</v>
      </c>
      <c r="AD789" s="9">
        <v>1</v>
      </c>
      <c r="AE789">
        <f t="shared" si="230"/>
        <v>0</v>
      </c>
      <c r="AF789">
        <f t="shared" si="231"/>
        <v>0</v>
      </c>
      <c r="AG789">
        <f t="shared" si="237"/>
        <v>1</v>
      </c>
      <c r="AH789">
        <f t="shared" si="232"/>
        <v>0</v>
      </c>
      <c r="AI789">
        <f t="shared" si="233"/>
        <v>-70.710678118654741</v>
      </c>
      <c r="AJ789">
        <f t="shared" si="234"/>
        <v>-70.710678118654769</v>
      </c>
      <c r="AK789">
        <f t="shared" si="235"/>
        <v>0</v>
      </c>
      <c r="AL789" s="3">
        <v>100</v>
      </c>
      <c r="AM789" s="14">
        <f t="shared" si="236"/>
        <v>30.48</v>
      </c>
      <c r="AN789" s="3">
        <v>3.9269908169872414</v>
      </c>
    </row>
    <row r="790" spans="1:40" ht="13.5" thickBot="1" x14ac:dyDescent="0.25">
      <c r="A790" s="5">
        <v>42574</v>
      </c>
      <c r="B790" s="3">
        <v>77</v>
      </c>
      <c r="C790" s="7" t="s">
        <v>359</v>
      </c>
      <c r="D790" s="6">
        <v>0.45902777777777781</v>
      </c>
      <c r="E790" s="13">
        <v>11</v>
      </c>
      <c r="F790" s="13">
        <f t="shared" si="226"/>
        <v>287.00000000000006</v>
      </c>
      <c r="G790" s="3" t="s">
        <v>4</v>
      </c>
      <c r="H790" s="3" t="s">
        <v>4</v>
      </c>
      <c r="I790" s="3">
        <v>35.200000000000003</v>
      </c>
      <c r="J790" t="str">
        <f t="shared" si="227"/>
        <v>.</v>
      </c>
      <c r="K790" t="str">
        <f t="shared" si="228"/>
        <v>.</v>
      </c>
      <c r="L790" t="str">
        <f t="shared" si="238"/>
        <v>.</v>
      </c>
      <c r="M790" s="3">
        <v>225</v>
      </c>
      <c r="N790" t="str">
        <f>IF(B790=B789, N789, IF(M790=".",".",IF(M790&lt;22.5,"N",IF(M790&lt;67.5,"NE",IF(M790&lt;112.5,"E",IF(M790&lt;157.5,"SE",IF(M790&lt;202.5,"S",IF(M790&lt;247.5,"SW",IF(M790&lt;292.5,"W",IF(M790&lt;337.5,"NW","N"))))))))))</f>
        <v>NW</v>
      </c>
      <c r="O790" t="str">
        <f t="shared" si="229"/>
        <v>.</v>
      </c>
      <c r="P790" t="str">
        <f t="shared" si="240"/>
        <v>.</v>
      </c>
      <c r="Q790" s="8">
        <f t="shared" si="242"/>
        <v>0</v>
      </c>
      <c r="R790" s="8">
        <f t="shared" si="243"/>
        <v>0</v>
      </c>
      <c r="S790" s="8">
        <v>0</v>
      </c>
      <c r="T790" s="8" t="s">
        <v>4</v>
      </c>
      <c r="U790" s="8" t="str">
        <f t="shared" si="239"/>
        <v>.</v>
      </c>
      <c r="V790" s="3" t="s">
        <v>6</v>
      </c>
      <c r="W790" s="3">
        <v>0</v>
      </c>
      <c r="X790" s="3" t="s">
        <v>4</v>
      </c>
      <c r="Y790" s="14">
        <v>2</v>
      </c>
      <c r="Z790" s="14">
        <v>1</v>
      </c>
      <c r="AA790" s="14">
        <v>0</v>
      </c>
      <c r="AB790" s="14">
        <f t="shared" si="241"/>
        <v>0</v>
      </c>
      <c r="AC790" s="3" t="s">
        <v>327</v>
      </c>
      <c r="AD790" s="9">
        <v>1</v>
      </c>
      <c r="AE790">
        <f t="shared" si="230"/>
        <v>0</v>
      </c>
      <c r="AF790">
        <f t="shared" si="231"/>
        <v>0</v>
      </c>
      <c r="AG790">
        <f t="shared" si="237"/>
        <v>1</v>
      </c>
      <c r="AH790">
        <f t="shared" si="232"/>
        <v>0</v>
      </c>
      <c r="AI790">
        <f t="shared" si="233"/>
        <v>-70.710678118654741</v>
      </c>
      <c r="AJ790">
        <f t="shared" si="234"/>
        <v>-70.710678118654769</v>
      </c>
      <c r="AK790">
        <f t="shared" si="235"/>
        <v>0</v>
      </c>
      <c r="AL790" s="3">
        <v>100</v>
      </c>
      <c r="AM790" s="14">
        <f t="shared" si="236"/>
        <v>30.48</v>
      </c>
      <c r="AN790" s="3">
        <v>3.9269908169872414</v>
      </c>
    </row>
    <row r="791" spans="1:40" ht="13.5" thickBot="1" x14ac:dyDescent="0.25">
      <c r="A791" s="5">
        <v>42574</v>
      </c>
      <c r="B791" s="3">
        <v>77</v>
      </c>
      <c r="C791" s="7" t="s">
        <v>359</v>
      </c>
      <c r="D791" s="6">
        <v>0.49791666666666662</v>
      </c>
      <c r="E791" s="13">
        <v>12</v>
      </c>
      <c r="F791" s="13">
        <f t="shared" si="226"/>
        <v>342.99999999999994</v>
      </c>
      <c r="G791" s="3">
        <v>25.6</v>
      </c>
      <c r="H791" s="3" t="s">
        <v>366</v>
      </c>
      <c r="I791" s="3">
        <v>31.6</v>
      </c>
      <c r="J791" t="str">
        <f t="shared" si="227"/>
        <v>.</v>
      </c>
      <c r="K791" t="str">
        <f t="shared" si="228"/>
        <v>.</v>
      </c>
      <c r="L791" t="str">
        <f t="shared" si="238"/>
        <v>.</v>
      </c>
      <c r="M791" s="3">
        <v>225</v>
      </c>
      <c r="N791" t="str">
        <f>IF(B791=B791, N790, IF(M791=".",".",IF(M791&lt;22.5,"N",IF(M791&lt;67.5,"NE",IF(M791&lt;112.5,"E",IF(M791&lt;157.5,"SE",IF(M791&lt;202.5,"S",IF(M791&lt;247.5,"SW",IF(M791&lt;292.5,"W",IF(M791&lt;337.5,"NW","N"))))))))))</f>
        <v>NW</v>
      </c>
      <c r="O791" t="str">
        <f t="shared" si="229"/>
        <v>.</v>
      </c>
      <c r="P791" t="str">
        <f t="shared" si="240"/>
        <v>.</v>
      </c>
      <c r="Q791" s="8">
        <f t="shared" si="242"/>
        <v>0</v>
      </c>
      <c r="R791" s="8">
        <f t="shared" si="243"/>
        <v>0</v>
      </c>
      <c r="S791" s="8">
        <v>0</v>
      </c>
      <c r="T791" s="8" t="s">
        <v>4</v>
      </c>
      <c r="U791" s="8" t="str">
        <f t="shared" si="239"/>
        <v>.</v>
      </c>
      <c r="V791" s="3" t="s">
        <v>6</v>
      </c>
      <c r="W791" s="3">
        <v>0.6</v>
      </c>
      <c r="X791" s="3" t="s">
        <v>172</v>
      </c>
      <c r="Y791" s="14">
        <v>2</v>
      </c>
      <c r="Z791" s="14">
        <v>1</v>
      </c>
      <c r="AA791" s="14">
        <v>0</v>
      </c>
      <c r="AB791" s="14">
        <f t="shared" si="241"/>
        <v>0</v>
      </c>
      <c r="AC791" s="3" t="s">
        <v>327</v>
      </c>
      <c r="AD791" s="9">
        <v>1</v>
      </c>
      <c r="AE791">
        <f t="shared" si="230"/>
        <v>0</v>
      </c>
      <c r="AF791">
        <f t="shared" si="231"/>
        <v>0</v>
      </c>
      <c r="AG791">
        <f t="shared" si="237"/>
        <v>1</v>
      </c>
      <c r="AH791">
        <f t="shared" si="232"/>
        <v>0</v>
      </c>
      <c r="AI791">
        <f t="shared" si="233"/>
        <v>-70.710678118654741</v>
      </c>
      <c r="AJ791">
        <f t="shared" si="234"/>
        <v>-70.710678118654769</v>
      </c>
      <c r="AK791">
        <f t="shared" si="235"/>
        <v>0</v>
      </c>
      <c r="AL791" s="3">
        <v>100</v>
      </c>
      <c r="AM791" s="14">
        <f t="shared" si="236"/>
        <v>30.48</v>
      </c>
      <c r="AN791" s="3">
        <v>3.9269908169872414</v>
      </c>
    </row>
    <row r="792" spans="1:40" ht="13.5" thickBot="1" x14ac:dyDescent="0.25">
      <c r="A792" s="5">
        <v>42574</v>
      </c>
      <c r="B792" s="3">
        <v>77</v>
      </c>
      <c r="C792" s="7" t="s">
        <v>359</v>
      </c>
      <c r="D792" s="6">
        <v>0.54027777777777775</v>
      </c>
      <c r="E792" s="13">
        <v>13</v>
      </c>
      <c r="F792" s="13">
        <f t="shared" si="226"/>
        <v>403.99999999999994</v>
      </c>
      <c r="G792" s="3">
        <v>30.5</v>
      </c>
      <c r="H792" s="3" t="s">
        <v>366</v>
      </c>
      <c r="I792" s="3">
        <v>30.3</v>
      </c>
      <c r="J792" t="str">
        <f t="shared" si="227"/>
        <v>.</v>
      </c>
      <c r="K792" t="str">
        <f t="shared" si="228"/>
        <v>.</v>
      </c>
      <c r="L792" t="str">
        <f t="shared" si="238"/>
        <v>.</v>
      </c>
      <c r="M792" s="3">
        <v>225</v>
      </c>
      <c r="N792" t="str">
        <f>IF(B792=B791, N791, IF(M792=".",".",IF(M792&lt;22.5,"N",IF(M792&lt;67.5,"NE",IF(M792&lt;112.5,"E",IF(M792&lt;157.5,"SE",IF(M792&lt;202.5,"S",IF(M792&lt;247.5,"SW",IF(M792&lt;292.5,"W",IF(M792&lt;337.5,"NW","N"))))))))))</f>
        <v>NW</v>
      </c>
      <c r="O792" t="str">
        <f t="shared" si="229"/>
        <v>.</v>
      </c>
      <c r="P792" t="str">
        <f t="shared" si="240"/>
        <v>.</v>
      </c>
      <c r="Q792" s="8">
        <f t="shared" si="242"/>
        <v>0</v>
      </c>
      <c r="R792" s="8">
        <f t="shared" si="243"/>
        <v>0</v>
      </c>
      <c r="S792" s="8">
        <v>0</v>
      </c>
      <c r="T792" s="8" t="s">
        <v>4</v>
      </c>
      <c r="U792" s="8" t="str">
        <f t="shared" si="239"/>
        <v>.</v>
      </c>
      <c r="V792" s="3" t="s">
        <v>6</v>
      </c>
      <c r="W792" s="3">
        <v>0</v>
      </c>
      <c r="X792" s="3" t="s">
        <v>182</v>
      </c>
      <c r="Y792" s="14">
        <v>2</v>
      </c>
      <c r="Z792" s="14">
        <v>1</v>
      </c>
      <c r="AA792" s="14">
        <v>0</v>
      </c>
      <c r="AB792" s="14">
        <f t="shared" si="241"/>
        <v>0</v>
      </c>
      <c r="AC792" s="3" t="s">
        <v>327</v>
      </c>
      <c r="AD792" s="9">
        <v>1</v>
      </c>
      <c r="AE792">
        <f t="shared" si="230"/>
        <v>0</v>
      </c>
      <c r="AF792">
        <f t="shared" si="231"/>
        <v>0</v>
      </c>
      <c r="AG792">
        <f t="shared" si="237"/>
        <v>1</v>
      </c>
      <c r="AH792">
        <f t="shared" si="232"/>
        <v>0</v>
      </c>
      <c r="AI792">
        <f t="shared" si="233"/>
        <v>-70.710678118654741</v>
      </c>
      <c r="AJ792">
        <f t="shared" si="234"/>
        <v>-70.710678118654769</v>
      </c>
      <c r="AK792">
        <f t="shared" si="235"/>
        <v>0</v>
      </c>
      <c r="AL792" s="3">
        <v>100</v>
      </c>
      <c r="AM792" s="14">
        <f t="shared" si="236"/>
        <v>30.48</v>
      </c>
      <c r="AN792" s="3">
        <v>3.9269908169872414</v>
      </c>
    </row>
    <row r="793" spans="1:40" ht="13.5" thickBot="1" x14ac:dyDescent="0.25">
      <c r="A793" s="5">
        <v>42574</v>
      </c>
      <c r="B793" s="3">
        <v>77</v>
      </c>
      <c r="C793" s="7" t="s">
        <v>359</v>
      </c>
      <c r="D793" s="6">
        <v>0.58124999999999993</v>
      </c>
      <c r="E793" s="13">
        <v>14</v>
      </c>
      <c r="F793" s="13">
        <f t="shared" si="226"/>
        <v>462.99999999999989</v>
      </c>
      <c r="G793" s="3">
        <v>30.2</v>
      </c>
      <c r="H793" s="3" t="s">
        <v>366</v>
      </c>
      <c r="I793" s="3">
        <v>28.6</v>
      </c>
      <c r="J793" t="str">
        <f t="shared" si="227"/>
        <v>.</v>
      </c>
      <c r="K793" t="str">
        <f t="shared" si="228"/>
        <v>.</v>
      </c>
      <c r="L793" t="str">
        <f t="shared" si="238"/>
        <v>.</v>
      </c>
      <c r="M793" s="3">
        <v>225</v>
      </c>
      <c r="N793" t="str">
        <f>IF(B793=B793, N792, IF(M793=".",".",IF(M793&lt;22.5,"N",IF(M793&lt;67.5,"NE",IF(M793&lt;112.5,"E",IF(M793&lt;157.5,"SE",IF(M793&lt;202.5,"S",IF(M793&lt;247.5,"SW",IF(M793&lt;292.5,"W",IF(M793&lt;337.5,"NW","N"))))))))))</f>
        <v>NW</v>
      </c>
      <c r="O793" t="str">
        <f t="shared" si="229"/>
        <v>.</v>
      </c>
      <c r="P793" t="str">
        <f t="shared" si="240"/>
        <v>.</v>
      </c>
      <c r="Q793" s="8">
        <f t="shared" si="242"/>
        <v>0</v>
      </c>
      <c r="R793" s="8">
        <f t="shared" si="243"/>
        <v>0</v>
      </c>
      <c r="S793" s="8">
        <v>0</v>
      </c>
      <c r="T793" s="8" t="s">
        <v>4</v>
      </c>
      <c r="U793" s="8" t="str">
        <f t="shared" si="239"/>
        <v>.</v>
      </c>
      <c r="V793" s="3" t="s">
        <v>6</v>
      </c>
      <c r="W793" s="3">
        <v>0.8</v>
      </c>
      <c r="X793" s="3" t="s">
        <v>13</v>
      </c>
      <c r="Y793" s="14">
        <v>2</v>
      </c>
      <c r="Z793" s="14">
        <v>1</v>
      </c>
      <c r="AA793" s="14">
        <v>0</v>
      </c>
      <c r="AB793" s="14">
        <f t="shared" si="241"/>
        <v>0</v>
      </c>
      <c r="AC793" s="3" t="s">
        <v>327</v>
      </c>
      <c r="AD793" s="9">
        <v>1</v>
      </c>
      <c r="AE793">
        <f t="shared" si="230"/>
        <v>0</v>
      </c>
      <c r="AF793">
        <f t="shared" si="231"/>
        <v>0</v>
      </c>
      <c r="AG793">
        <f t="shared" si="237"/>
        <v>1</v>
      </c>
      <c r="AH793">
        <f t="shared" si="232"/>
        <v>0</v>
      </c>
      <c r="AI793">
        <f t="shared" si="233"/>
        <v>-70.710678118654741</v>
      </c>
      <c r="AJ793">
        <f t="shared" si="234"/>
        <v>-70.710678118654769</v>
      </c>
      <c r="AK793">
        <f t="shared" si="235"/>
        <v>0</v>
      </c>
      <c r="AL793" s="3">
        <v>100</v>
      </c>
      <c r="AM793" s="14">
        <f t="shared" si="236"/>
        <v>30.48</v>
      </c>
      <c r="AN793" s="3">
        <v>3.9269908169872414</v>
      </c>
    </row>
    <row r="794" spans="1:40" ht="13.5" thickBot="1" x14ac:dyDescent="0.25">
      <c r="A794" s="5">
        <v>42574</v>
      </c>
      <c r="B794" s="3">
        <v>77</v>
      </c>
      <c r="C794" s="7" t="s">
        <v>359</v>
      </c>
      <c r="D794" s="6">
        <v>0.62430555555555556</v>
      </c>
      <c r="E794" s="13">
        <v>15</v>
      </c>
      <c r="F794" s="13">
        <f t="shared" si="226"/>
        <v>525</v>
      </c>
      <c r="G794" s="3">
        <v>26.6</v>
      </c>
      <c r="H794" s="3" t="s">
        <v>366</v>
      </c>
      <c r="I794" s="3">
        <v>26.5</v>
      </c>
      <c r="J794" t="str">
        <f t="shared" si="227"/>
        <v>.</v>
      </c>
      <c r="K794" t="str">
        <f t="shared" si="228"/>
        <v>.</v>
      </c>
      <c r="L794" t="str">
        <f t="shared" si="238"/>
        <v>.</v>
      </c>
      <c r="M794" s="3">
        <v>225</v>
      </c>
      <c r="N794" t="str">
        <f>IF(B794=B793, N793, IF(M794=".",".",IF(M794&lt;22.5,"N",IF(M794&lt;67.5,"NE",IF(M794&lt;112.5,"E",IF(M794&lt;157.5,"SE",IF(M794&lt;202.5,"S",IF(M794&lt;247.5,"SW",IF(M794&lt;292.5,"W",IF(M794&lt;337.5,"NW","N"))))))))))</f>
        <v>NW</v>
      </c>
      <c r="O794" t="str">
        <f t="shared" si="229"/>
        <v>.</v>
      </c>
      <c r="P794" t="str">
        <f t="shared" si="240"/>
        <v>.</v>
      </c>
      <c r="Q794" s="8">
        <f t="shared" si="242"/>
        <v>0</v>
      </c>
      <c r="R794" s="8">
        <f t="shared" si="243"/>
        <v>0</v>
      </c>
      <c r="S794" s="8">
        <v>0</v>
      </c>
      <c r="T794" s="8" t="s">
        <v>4</v>
      </c>
      <c r="U794" s="8" t="str">
        <f t="shared" si="239"/>
        <v>.</v>
      </c>
      <c r="V794" s="3" t="s">
        <v>6</v>
      </c>
      <c r="W794" s="3">
        <v>3</v>
      </c>
      <c r="X794" s="3" t="s">
        <v>13</v>
      </c>
      <c r="Y794" s="14">
        <v>2</v>
      </c>
      <c r="Z794" s="14">
        <v>1</v>
      </c>
      <c r="AA794" s="14">
        <v>0</v>
      </c>
      <c r="AB794" s="14">
        <f t="shared" si="241"/>
        <v>0</v>
      </c>
      <c r="AC794" s="3" t="s">
        <v>327</v>
      </c>
      <c r="AD794" s="9">
        <v>1</v>
      </c>
      <c r="AE794">
        <f t="shared" si="230"/>
        <v>0</v>
      </c>
      <c r="AF794">
        <f t="shared" si="231"/>
        <v>0</v>
      </c>
      <c r="AG794">
        <f t="shared" si="237"/>
        <v>1</v>
      </c>
      <c r="AH794">
        <f t="shared" si="232"/>
        <v>0</v>
      </c>
      <c r="AI794">
        <f t="shared" si="233"/>
        <v>-70.710678118654741</v>
      </c>
      <c r="AJ794">
        <f t="shared" si="234"/>
        <v>-70.710678118654769</v>
      </c>
      <c r="AK794">
        <f t="shared" si="235"/>
        <v>0</v>
      </c>
      <c r="AL794" s="3">
        <v>100</v>
      </c>
      <c r="AM794" s="14">
        <f t="shared" si="236"/>
        <v>30.48</v>
      </c>
      <c r="AN794" s="3">
        <v>3.9269908169872414</v>
      </c>
    </row>
    <row r="795" spans="1:40" ht="13.5" thickBot="1" x14ac:dyDescent="0.25">
      <c r="A795" s="5">
        <v>42574</v>
      </c>
      <c r="B795" s="3">
        <v>77</v>
      </c>
      <c r="C795" s="7" t="s">
        <v>359</v>
      </c>
      <c r="D795" s="6">
        <v>0.66319444444444442</v>
      </c>
      <c r="E795" s="13">
        <v>16</v>
      </c>
      <c r="F795" s="13">
        <f t="shared" si="226"/>
        <v>581</v>
      </c>
      <c r="G795" s="3">
        <v>25.4</v>
      </c>
      <c r="H795" s="3" t="s">
        <v>366</v>
      </c>
      <c r="I795" s="3">
        <v>25.4</v>
      </c>
      <c r="J795" t="str">
        <f t="shared" si="227"/>
        <v>.</v>
      </c>
      <c r="K795" t="str">
        <f t="shared" si="228"/>
        <v>.</v>
      </c>
      <c r="L795" t="str">
        <f t="shared" si="238"/>
        <v>.</v>
      </c>
      <c r="M795" s="3">
        <v>225</v>
      </c>
      <c r="N795" t="str">
        <f>IF(B795=B795, N794, IF(M795=".",".",IF(M795&lt;22.5,"N",IF(M795&lt;67.5,"NE",IF(M795&lt;112.5,"E",IF(M795&lt;157.5,"SE",IF(M795&lt;202.5,"S",IF(M795&lt;247.5,"SW",IF(M795&lt;292.5,"W",IF(M795&lt;337.5,"NW","N"))))))))))</f>
        <v>NW</v>
      </c>
      <c r="O795" t="str">
        <f t="shared" si="229"/>
        <v>.</v>
      </c>
      <c r="P795" t="str">
        <f t="shared" si="240"/>
        <v>.</v>
      </c>
      <c r="Q795" s="8">
        <f t="shared" si="242"/>
        <v>0</v>
      </c>
      <c r="R795" s="8">
        <f t="shared" si="243"/>
        <v>0</v>
      </c>
      <c r="S795" s="8">
        <v>0</v>
      </c>
      <c r="T795" s="8">
        <f>SQRT((AJ795-AJ785)^2+(AI795-AI785)^2)</f>
        <v>0</v>
      </c>
      <c r="U795" s="8">
        <f t="shared" si="239"/>
        <v>0</v>
      </c>
      <c r="V795" s="3" t="s">
        <v>6</v>
      </c>
      <c r="W795" s="3">
        <v>1.4</v>
      </c>
      <c r="X795" s="3" t="s">
        <v>13</v>
      </c>
      <c r="Y795" s="14">
        <v>2</v>
      </c>
      <c r="Z795" s="14">
        <v>1</v>
      </c>
      <c r="AA795" s="14">
        <v>0</v>
      </c>
      <c r="AB795" s="14">
        <f t="shared" si="241"/>
        <v>0</v>
      </c>
      <c r="AC795" s="3" t="s">
        <v>327</v>
      </c>
      <c r="AD795" s="9">
        <v>1</v>
      </c>
      <c r="AE795">
        <f t="shared" si="230"/>
        <v>0</v>
      </c>
      <c r="AF795">
        <f t="shared" si="231"/>
        <v>0</v>
      </c>
      <c r="AG795">
        <f t="shared" si="237"/>
        <v>1</v>
      </c>
      <c r="AH795">
        <f t="shared" si="232"/>
        <v>0</v>
      </c>
      <c r="AI795">
        <f t="shared" si="233"/>
        <v>-70.710678118654741</v>
      </c>
      <c r="AJ795">
        <f t="shared" si="234"/>
        <v>-70.710678118654769</v>
      </c>
      <c r="AK795">
        <f t="shared" si="235"/>
        <v>0</v>
      </c>
      <c r="AL795" s="3">
        <v>100</v>
      </c>
      <c r="AM795" s="14">
        <f t="shared" si="236"/>
        <v>30.48</v>
      </c>
      <c r="AN795" s="3">
        <v>3.9269908169872414</v>
      </c>
    </row>
    <row r="796" spans="1:40" ht="13.5" thickBot="1" x14ac:dyDescent="0.25">
      <c r="A796" s="5">
        <v>42574</v>
      </c>
      <c r="B796" s="3">
        <v>78</v>
      </c>
      <c r="C796" s="7" t="s">
        <v>359</v>
      </c>
      <c r="D796" s="6">
        <v>0.25972222222222224</v>
      </c>
      <c r="E796" s="13">
        <v>6</v>
      </c>
      <c r="F796" s="13">
        <f t="shared" si="226"/>
        <v>0</v>
      </c>
      <c r="G796" s="3" t="s">
        <v>4</v>
      </c>
      <c r="H796" s="3" t="s">
        <v>4</v>
      </c>
      <c r="I796" s="3">
        <v>21.9</v>
      </c>
      <c r="J796" t="str">
        <f t="shared" si="227"/>
        <v>.</v>
      </c>
      <c r="K796" t="str">
        <f t="shared" si="228"/>
        <v>.</v>
      </c>
      <c r="L796" t="str">
        <f t="shared" si="238"/>
        <v>.</v>
      </c>
      <c r="M796" s="3">
        <v>225</v>
      </c>
      <c r="N796" t="str">
        <f>IF(B796=B795, N795, IF(M796=".",".",IF(M796&lt;22.5,"N",IF(M796&lt;67.5,"NE",IF(M796&lt;112.5,"E",IF(M796&lt;157.5,"SE",IF(M796&lt;202.5,"S",IF(M796&lt;247.5,"SW",IF(M796&lt;292.5,"W",IF(M796&lt;337.5,"NW","N"))))))))))</f>
        <v>SW</v>
      </c>
      <c r="O796" t="str">
        <f t="shared" si="229"/>
        <v>.</v>
      </c>
      <c r="P796" t="str">
        <f t="shared" si="240"/>
        <v>.</v>
      </c>
      <c r="Q796" s="8">
        <f t="shared" si="242"/>
        <v>0</v>
      </c>
      <c r="R796" s="8">
        <f t="shared" si="243"/>
        <v>0</v>
      </c>
      <c r="S796" s="8">
        <v>0</v>
      </c>
      <c r="T796" s="8" t="s">
        <v>4</v>
      </c>
      <c r="U796" s="8" t="str">
        <f t="shared" si="239"/>
        <v>.</v>
      </c>
      <c r="V796" s="3" t="s">
        <v>7</v>
      </c>
      <c r="W796" s="3">
        <v>0</v>
      </c>
      <c r="X796" s="3" t="s">
        <v>4</v>
      </c>
      <c r="Y796" s="14">
        <v>2</v>
      </c>
      <c r="Z796" s="14">
        <v>1</v>
      </c>
      <c r="AA796" s="14">
        <v>0</v>
      </c>
      <c r="AB796" s="14">
        <f t="shared" si="241"/>
        <v>0</v>
      </c>
      <c r="AC796" s="3" t="s">
        <v>328</v>
      </c>
      <c r="AD796" s="9">
        <v>1</v>
      </c>
      <c r="AE796" t="str">
        <f t="shared" si="230"/>
        <v>.</v>
      </c>
      <c r="AF796" t="str">
        <f t="shared" si="231"/>
        <v>.</v>
      </c>
      <c r="AG796" t="str">
        <f t="shared" si="237"/>
        <v>.</v>
      </c>
      <c r="AH796" t="str">
        <f t="shared" si="232"/>
        <v>.</v>
      </c>
      <c r="AI796">
        <f t="shared" si="233"/>
        <v>-70.710678118654741</v>
      </c>
      <c r="AJ796">
        <f t="shared" si="234"/>
        <v>-70.710678118654769</v>
      </c>
      <c r="AK796" t="str">
        <f t="shared" si="235"/>
        <v>.</v>
      </c>
      <c r="AL796" s="3">
        <v>100</v>
      </c>
      <c r="AM796" s="14">
        <f t="shared" si="236"/>
        <v>30.48</v>
      </c>
      <c r="AN796" s="3">
        <v>3.9269908169872414</v>
      </c>
    </row>
    <row r="797" spans="1:40" ht="13.5" thickBot="1" x14ac:dyDescent="0.25">
      <c r="A797" s="5">
        <v>42574</v>
      </c>
      <c r="B797" s="3">
        <v>78</v>
      </c>
      <c r="C797" s="7" t="s">
        <v>359</v>
      </c>
      <c r="D797" s="6">
        <v>0.29236111111111113</v>
      </c>
      <c r="E797" s="13">
        <v>7</v>
      </c>
      <c r="F797" s="13">
        <f t="shared" si="226"/>
        <v>46.999999999999993</v>
      </c>
      <c r="G797" s="3" t="s">
        <v>4</v>
      </c>
      <c r="H797" s="3" t="s">
        <v>4</v>
      </c>
      <c r="I797" s="3">
        <v>24.1</v>
      </c>
      <c r="J797" t="str">
        <f t="shared" si="227"/>
        <v>.</v>
      </c>
      <c r="K797" t="str">
        <f t="shared" si="228"/>
        <v>.</v>
      </c>
      <c r="L797" t="str">
        <f t="shared" si="238"/>
        <v>.</v>
      </c>
      <c r="M797" s="3">
        <v>225</v>
      </c>
      <c r="N797" t="str">
        <f>IF(B797=B796, N796, IF(M797=".",".",IF(M797&lt;22.5,"N",IF(M797&lt;67.5,"NE",IF(M797&lt;112.5,"E",IF(M797&lt;157.5,"SE",IF(M797&lt;202.5,"S",IF(M797&lt;247.5,"SW",IF(M797&lt;292.5,"W",IF(M797&lt;337.5,"NW","N"))))))))))</f>
        <v>SW</v>
      </c>
      <c r="O797" t="str">
        <f t="shared" si="229"/>
        <v>.</v>
      </c>
      <c r="P797" t="str">
        <f t="shared" si="240"/>
        <v>.</v>
      </c>
      <c r="Q797" s="8">
        <f t="shared" si="242"/>
        <v>0</v>
      </c>
      <c r="R797" s="8">
        <f t="shared" si="243"/>
        <v>0</v>
      </c>
      <c r="S797" s="8">
        <v>0</v>
      </c>
      <c r="T797" s="8" t="s">
        <v>4</v>
      </c>
      <c r="U797" s="8" t="str">
        <f t="shared" si="239"/>
        <v>.</v>
      </c>
      <c r="V797" s="3" t="s">
        <v>7</v>
      </c>
      <c r="W797" s="3">
        <v>0.4</v>
      </c>
      <c r="X797" s="3" t="s">
        <v>70</v>
      </c>
      <c r="Y797" s="14">
        <v>2</v>
      </c>
      <c r="Z797" s="14">
        <v>1</v>
      </c>
      <c r="AA797" s="14">
        <v>0</v>
      </c>
      <c r="AB797" s="14">
        <f t="shared" si="241"/>
        <v>0</v>
      </c>
      <c r="AC797" s="3" t="s">
        <v>328</v>
      </c>
      <c r="AD797" s="9">
        <v>1</v>
      </c>
      <c r="AE797">
        <f t="shared" si="230"/>
        <v>0</v>
      </c>
      <c r="AF797">
        <f t="shared" si="231"/>
        <v>0</v>
      </c>
      <c r="AG797">
        <f t="shared" si="237"/>
        <v>1</v>
      </c>
      <c r="AH797">
        <f t="shared" si="232"/>
        <v>0</v>
      </c>
      <c r="AI797">
        <f t="shared" si="233"/>
        <v>-70.710678118654741</v>
      </c>
      <c r="AJ797">
        <f t="shared" si="234"/>
        <v>-70.710678118654769</v>
      </c>
      <c r="AK797">
        <f t="shared" si="235"/>
        <v>0</v>
      </c>
      <c r="AL797" s="3">
        <v>100</v>
      </c>
      <c r="AM797" s="14">
        <f t="shared" si="236"/>
        <v>30.48</v>
      </c>
      <c r="AN797" s="3">
        <v>3.9269908169872414</v>
      </c>
    </row>
    <row r="798" spans="1:40" ht="13.5" thickBot="1" x14ac:dyDescent="0.25">
      <c r="A798" s="5">
        <v>42574</v>
      </c>
      <c r="B798" s="3">
        <v>78</v>
      </c>
      <c r="C798" s="7" t="s">
        <v>359</v>
      </c>
      <c r="D798" s="6">
        <v>0.33194444444444443</v>
      </c>
      <c r="E798" s="13">
        <v>8</v>
      </c>
      <c r="F798" s="13">
        <f t="shared" si="226"/>
        <v>103.99999999999994</v>
      </c>
      <c r="G798" s="3" t="s">
        <v>4</v>
      </c>
      <c r="H798" s="3" t="s">
        <v>4</v>
      </c>
      <c r="I798" s="3">
        <v>27.5</v>
      </c>
      <c r="J798" t="str">
        <f t="shared" si="227"/>
        <v>.</v>
      </c>
      <c r="K798" t="str">
        <f t="shared" si="228"/>
        <v>.</v>
      </c>
      <c r="L798" t="str">
        <f t="shared" si="238"/>
        <v>.</v>
      </c>
      <c r="M798" s="3">
        <v>225</v>
      </c>
      <c r="N798" t="str">
        <f>IF(B798=B798, N797, IF(M798=".",".",IF(M798&lt;22.5,"N",IF(M798&lt;67.5,"NE",IF(M798&lt;112.5,"E",IF(M798&lt;157.5,"SE",IF(M798&lt;202.5,"S",IF(M798&lt;247.5,"SW",IF(M798&lt;292.5,"W",IF(M798&lt;337.5,"NW","N"))))))))))</f>
        <v>SW</v>
      </c>
      <c r="O798" t="str">
        <f t="shared" si="229"/>
        <v>.</v>
      </c>
      <c r="P798" t="str">
        <f t="shared" si="240"/>
        <v>.</v>
      </c>
      <c r="Q798" s="8">
        <f t="shared" si="242"/>
        <v>0</v>
      </c>
      <c r="R798" s="8">
        <f t="shared" si="243"/>
        <v>0</v>
      </c>
      <c r="S798" s="8">
        <v>0</v>
      </c>
      <c r="T798" s="8" t="s">
        <v>4</v>
      </c>
      <c r="U798" s="8" t="str">
        <f t="shared" si="239"/>
        <v>.</v>
      </c>
      <c r="V798" s="3" t="s">
        <v>7</v>
      </c>
      <c r="W798" s="3">
        <v>0.2</v>
      </c>
      <c r="X798" s="3" t="s">
        <v>78</v>
      </c>
      <c r="Y798" s="14">
        <v>2</v>
      </c>
      <c r="Z798" s="14">
        <v>1</v>
      </c>
      <c r="AA798" s="14">
        <v>0</v>
      </c>
      <c r="AB798" s="14">
        <f t="shared" si="241"/>
        <v>0</v>
      </c>
      <c r="AC798" s="3" t="s">
        <v>328</v>
      </c>
      <c r="AD798" s="9">
        <v>1</v>
      </c>
      <c r="AE798">
        <f t="shared" si="230"/>
        <v>0</v>
      </c>
      <c r="AF798">
        <f t="shared" si="231"/>
        <v>0</v>
      </c>
      <c r="AG798">
        <f t="shared" si="237"/>
        <v>1</v>
      </c>
      <c r="AH798">
        <f t="shared" si="232"/>
        <v>0</v>
      </c>
      <c r="AI798">
        <f t="shared" si="233"/>
        <v>-70.710678118654741</v>
      </c>
      <c r="AJ798">
        <f t="shared" si="234"/>
        <v>-70.710678118654769</v>
      </c>
      <c r="AK798">
        <f t="shared" si="235"/>
        <v>0</v>
      </c>
      <c r="AL798" s="3">
        <v>100</v>
      </c>
      <c r="AM798" s="14">
        <f t="shared" si="236"/>
        <v>30.48</v>
      </c>
      <c r="AN798" s="3">
        <v>3.9269908169872414</v>
      </c>
    </row>
    <row r="799" spans="1:40" ht="13.5" thickBot="1" x14ac:dyDescent="0.25">
      <c r="A799" s="5">
        <v>42574</v>
      </c>
      <c r="B799" s="3">
        <v>78</v>
      </c>
      <c r="C799" s="7" t="s">
        <v>359</v>
      </c>
      <c r="D799" s="6">
        <v>0.3756944444444445</v>
      </c>
      <c r="E799" s="13">
        <v>9</v>
      </c>
      <c r="F799" s="13">
        <f t="shared" si="226"/>
        <v>167.00000000000006</v>
      </c>
      <c r="G799" s="3" t="s">
        <v>4</v>
      </c>
      <c r="H799" s="3" t="s">
        <v>4</v>
      </c>
      <c r="I799" s="3">
        <v>35.4</v>
      </c>
      <c r="J799" t="str">
        <f t="shared" si="227"/>
        <v>.</v>
      </c>
      <c r="K799" t="str">
        <f t="shared" si="228"/>
        <v>.</v>
      </c>
      <c r="L799" t="str">
        <f t="shared" si="238"/>
        <v>.</v>
      </c>
      <c r="M799" s="3">
        <v>225</v>
      </c>
      <c r="N799" t="str">
        <f>IF(B799=B798, N798, IF(M799=".",".",IF(M799&lt;22.5,"N",IF(M799&lt;67.5,"NE",IF(M799&lt;112.5,"E",IF(M799&lt;157.5,"SE",IF(M799&lt;202.5,"S",IF(M799&lt;247.5,"SW",IF(M799&lt;292.5,"W",IF(M799&lt;337.5,"NW","N"))))))))))</f>
        <v>SW</v>
      </c>
      <c r="O799" t="str">
        <f t="shared" si="229"/>
        <v>.</v>
      </c>
      <c r="P799" t="str">
        <f t="shared" si="240"/>
        <v>.</v>
      </c>
      <c r="Q799" s="8">
        <f t="shared" si="242"/>
        <v>0</v>
      </c>
      <c r="R799" s="8">
        <f t="shared" si="243"/>
        <v>0</v>
      </c>
      <c r="S799" s="8">
        <v>0</v>
      </c>
      <c r="T799" s="8" t="s">
        <v>4</v>
      </c>
      <c r="U799" s="8" t="str">
        <f t="shared" si="239"/>
        <v>.</v>
      </c>
      <c r="V799" s="3" t="s">
        <v>7</v>
      </c>
      <c r="W799" s="3">
        <v>0.6</v>
      </c>
      <c r="X799" s="3" t="s">
        <v>4</v>
      </c>
      <c r="Y799" s="14">
        <v>2</v>
      </c>
      <c r="Z799" s="14">
        <v>1</v>
      </c>
      <c r="AA799" s="14">
        <v>0</v>
      </c>
      <c r="AB799" s="14">
        <f t="shared" si="241"/>
        <v>0</v>
      </c>
      <c r="AC799" s="3" t="s">
        <v>328</v>
      </c>
      <c r="AD799" s="9">
        <v>1</v>
      </c>
      <c r="AE799">
        <f t="shared" si="230"/>
        <v>0</v>
      </c>
      <c r="AF799">
        <f t="shared" si="231"/>
        <v>0</v>
      </c>
      <c r="AG799">
        <f t="shared" si="237"/>
        <v>1</v>
      </c>
      <c r="AH799">
        <f t="shared" si="232"/>
        <v>0</v>
      </c>
      <c r="AI799">
        <f t="shared" si="233"/>
        <v>-70.710678118654741</v>
      </c>
      <c r="AJ799">
        <f t="shared" si="234"/>
        <v>-70.710678118654769</v>
      </c>
      <c r="AK799">
        <f t="shared" si="235"/>
        <v>0</v>
      </c>
      <c r="AL799" s="3">
        <v>100</v>
      </c>
      <c r="AM799" s="14">
        <f t="shared" si="236"/>
        <v>30.48</v>
      </c>
      <c r="AN799" s="3">
        <v>3.9269908169872414</v>
      </c>
    </row>
    <row r="800" spans="1:40" ht="13.5" thickBot="1" x14ac:dyDescent="0.25">
      <c r="A800" s="5">
        <v>42574</v>
      </c>
      <c r="B800" s="3">
        <v>78</v>
      </c>
      <c r="C800" s="7" t="s">
        <v>359</v>
      </c>
      <c r="D800" s="6">
        <v>0.41597222222222219</v>
      </c>
      <c r="E800" s="13">
        <v>10</v>
      </c>
      <c r="F800" s="13">
        <f t="shared" si="226"/>
        <v>224.99999999999994</v>
      </c>
      <c r="G800" s="3" t="s">
        <v>4</v>
      </c>
      <c r="H800" s="3" t="s">
        <v>4</v>
      </c>
      <c r="I800" s="3">
        <v>36.1</v>
      </c>
      <c r="J800" t="str">
        <f t="shared" si="227"/>
        <v>.</v>
      </c>
      <c r="K800" t="str">
        <f t="shared" si="228"/>
        <v>.</v>
      </c>
      <c r="L800" t="str">
        <f t="shared" si="238"/>
        <v>.</v>
      </c>
      <c r="M800" s="3">
        <v>225</v>
      </c>
      <c r="N800" t="str">
        <f>IF(B800=B800, N799, IF(M800=".",".",IF(M800&lt;22.5,"N",IF(M800&lt;67.5,"NE",IF(M800&lt;112.5,"E",IF(M800&lt;157.5,"SE",IF(M800&lt;202.5,"S",IF(M800&lt;247.5,"SW",IF(M800&lt;292.5,"W",IF(M800&lt;337.5,"NW","N"))))))))))</f>
        <v>SW</v>
      </c>
      <c r="O800" t="str">
        <f t="shared" si="229"/>
        <v>.</v>
      </c>
      <c r="P800" t="str">
        <f t="shared" si="240"/>
        <v>.</v>
      </c>
      <c r="Q800" s="8">
        <f t="shared" si="242"/>
        <v>0</v>
      </c>
      <c r="R800" s="8">
        <f t="shared" si="243"/>
        <v>0</v>
      </c>
      <c r="S800" s="8">
        <v>0</v>
      </c>
      <c r="T800" s="8" t="s">
        <v>4</v>
      </c>
      <c r="U800" s="8" t="str">
        <f t="shared" si="239"/>
        <v>.</v>
      </c>
      <c r="V800" s="3" t="s">
        <v>7</v>
      </c>
      <c r="W800" s="3">
        <v>0</v>
      </c>
      <c r="X800" s="3" t="s">
        <v>108</v>
      </c>
      <c r="Y800" s="14">
        <v>2</v>
      </c>
      <c r="Z800" s="14">
        <v>1</v>
      </c>
      <c r="AA800" s="14">
        <v>0</v>
      </c>
      <c r="AB800" s="14">
        <f t="shared" si="241"/>
        <v>0</v>
      </c>
      <c r="AC800" s="3" t="s">
        <v>328</v>
      </c>
      <c r="AD800" s="9">
        <v>1</v>
      </c>
      <c r="AE800">
        <f t="shared" si="230"/>
        <v>0</v>
      </c>
      <c r="AF800">
        <f t="shared" si="231"/>
        <v>0</v>
      </c>
      <c r="AG800">
        <f t="shared" si="237"/>
        <v>1</v>
      </c>
      <c r="AH800">
        <f t="shared" si="232"/>
        <v>0</v>
      </c>
      <c r="AI800">
        <f t="shared" si="233"/>
        <v>-70.710678118654741</v>
      </c>
      <c r="AJ800">
        <f t="shared" si="234"/>
        <v>-70.710678118654769</v>
      </c>
      <c r="AK800">
        <f t="shared" si="235"/>
        <v>0</v>
      </c>
      <c r="AL800" s="3">
        <v>100</v>
      </c>
      <c r="AM800" s="14">
        <f t="shared" si="236"/>
        <v>30.48</v>
      </c>
      <c r="AN800" s="3">
        <v>3.9269908169872414</v>
      </c>
    </row>
    <row r="801" spans="1:40" ht="13.5" thickBot="1" x14ac:dyDescent="0.25">
      <c r="A801" s="5">
        <v>42574</v>
      </c>
      <c r="B801" s="3">
        <v>78</v>
      </c>
      <c r="C801" s="7" t="s">
        <v>359</v>
      </c>
      <c r="D801" s="6">
        <v>0.45902777777777781</v>
      </c>
      <c r="E801" s="13">
        <v>11</v>
      </c>
      <c r="F801" s="13">
        <f t="shared" si="226"/>
        <v>287.00000000000006</v>
      </c>
      <c r="G801" s="3" t="s">
        <v>4</v>
      </c>
      <c r="H801" s="3" t="s">
        <v>4</v>
      </c>
      <c r="I801" s="3">
        <v>35.200000000000003</v>
      </c>
      <c r="J801" t="str">
        <f t="shared" si="227"/>
        <v>.</v>
      </c>
      <c r="K801" t="str">
        <f t="shared" si="228"/>
        <v>.</v>
      </c>
      <c r="L801" t="str">
        <f t="shared" si="238"/>
        <v>.</v>
      </c>
      <c r="M801" s="3">
        <v>225</v>
      </c>
      <c r="N801" t="str">
        <f>IF(B801=B800, N800, IF(M801=".",".",IF(M801&lt;22.5,"N",IF(M801&lt;67.5,"NE",IF(M801&lt;112.5,"E",IF(M801&lt;157.5,"SE",IF(M801&lt;202.5,"S",IF(M801&lt;247.5,"SW",IF(M801&lt;292.5,"W",IF(M801&lt;337.5,"NW","N"))))))))))</f>
        <v>SW</v>
      </c>
      <c r="O801" t="str">
        <f t="shared" si="229"/>
        <v>.</v>
      </c>
      <c r="P801" t="str">
        <f t="shared" si="240"/>
        <v>.</v>
      </c>
      <c r="Q801" s="8">
        <f t="shared" si="242"/>
        <v>0</v>
      </c>
      <c r="R801" s="8">
        <f t="shared" si="243"/>
        <v>0</v>
      </c>
      <c r="S801" s="8">
        <v>0</v>
      </c>
      <c r="T801" s="8" t="s">
        <v>4</v>
      </c>
      <c r="U801" s="8" t="str">
        <f t="shared" si="239"/>
        <v>.</v>
      </c>
      <c r="V801" s="3" t="s">
        <v>7</v>
      </c>
      <c r="W801" s="3">
        <v>0</v>
      </c>
      <c r="X801" s="3" t="s">
        <v>115</v>
      </c>
      <c r="Y801" s="14">
        <v>2</v>
      </c>
      <c r="Z801" s="14">
        <v>1</v>
      </c>
      <c r="AA801" s="14">
        <v>0</v>
      </c>
      <c r="AB801" s="14">
        <f t="shared" si="241"/>
        <v>0</v>
      </c>
      <c r="AC801" s="3" t="s">
        <v>328</v>
      </c>
      <c r="AD801" s="9">
        <v>1</v>
      </c>
      <c r="AE801">
        <f t="shared" si="230"/>
        <v>0</v>
      </c>
      <c r="AF801">
        <f t="shared" si="231"/>
        <v>0</v>
      </c>
      <c r="AG801">
        <f t="shared" si="237"/>
        <v>1</v>
      </c>
      <c r="AH801">
        <f t="shared" si="232"/>
        <v>0</v>
      </c>
      <c r="AI801">
        <f t="shared" si="233"/>
        <v>-70.710678118654741</v>
      </c>
      <c r="AJ801">
        <f t="shared" si="234"/>
        <v>-70.710678118654769</v>
      </c>
      <c r="AK801">
        <f t="shared" si="235"/>
        <v>0</v>
      </c>
      <c r="AL801" s="3">
        <v>100</v>
      </c>
      <c r="AM801" s="14">
        <f t="shared" si="236"/>
        <v>30.48</v>
      </c>
      <c r="AN801" s="3">
        <v>3.9269908169872414</v>
      </c>
    </row>
    <row r="802" spans="1:40" ht="13.5" thickBot="1" x14ac:dyDescent="0.25">
      <c r="A802" s="5">
        <v>42574</v>
      </c>
      <c r="B802" s="3">
        <v>78</v>
      </c>
      <c r="C802" s="7" t="s">
        <v>359</v>
      </c>
      <c r="D802" s="6">
        <v>0.49791666666666662</v>
      </c>
      <c r="E802" s="13">
        <v>12</v>
      </c>
      <c r="F802" s="13">
        <f t="shared" si="226"/>
        <v>342.99999999999994</v>
      </c>
      <c r="G802" s="3" t="s">
        <v>4</v>
      </c>
      <c r="H802" s="3" t="s">
        <v>4</v>
      </c>
      <c r="I802" s="3">
        <v>31.6</v>
      </c>
      <c r="J802" t="str">
        <f t="shared" si="227"/>
        <v>.</v>
      </c>
      <c r="K802" t="str">
        <f t="shared" si="228"/>
        <v>.</v>
      </c>
      <c r="L802" t="str">
        <f t="shared" si="238"/>
        <v>.</v>
      </c>
      <c r="M802" s="3">
        <v>225</v>
      </c>
      <c r="N802" t="str">
        <f>IF(B802=B802, N801, IF(M802=".",".",IF(M802&lt;22.5,"N",IF(M802&lt;67.5,"NE",IF(M802&lt;112.5,"E",IF(M802&lt;157.5,"SE",IF(M802&lt;202.5,"S",IF(M802&lt;247.5,"SW",IF(M802&lt;292.5,"W",IF(M802&lt;337.5,"NW","N"))))))))))</f>
        <v>SW</v>
      </c>
      <c r="O802" t="str">
        <f t="shared" si="229"/>
        <v>.</v>
      </c>
      <c r="P802" t="str">
        <f t="shared" si="240"/>
        <v>.</v>
      </c>
      <c r="Q802" s="8">
        <f t="shared" si="242"/>
        <v>0</v>
      </c>
      <c r="R802" s="8">
        <f t="shared" si="243"/>
        <v>0</v>
      </c>
      <c r="S802" s="8">
        <v>0</v>
      </c>
      <c r="T802" s="8" t="s">
        <v>4</v>
      </c>
      <c r="U802" s="8" t="str">
        <f t="shared" si="239"/>
        <v>.</v>
      </c>
      <c r="V802" s="3" t="s">
        <v>6</v>
      </c>
      <c r="W802" s="3">
        <v>0.6</v>
      </c>
      <c r="X802" s="3" t="s">
        <v>172</v>
      </c>
      <c r="Y802" s="14">
        <v>2</v>
      </c>
      <c r="Z802" s="14">
        <v>1</v>
      </c>
      <c r="AA802" s="14">
        <v>0</v>
      </c>
      <c r="AB802" s="14">
        <f t="shared" si="241"/>
        <v>0</v>
      </c>
      <c r="AC802" s="3" t="s">
        <v>328</v>
      </c>
      <c r="AD802" s="9">
        <v>1</v>
      </c>
      <c r="AE802">
        <f t="shared" si="230"/>
        <v>0</v>
      </c>
      <c r="AF802">
        <f t="shared" si="231"/>
        <v>0</v>
      </c>
      <c r="AG802">
        <f t="shared" si="237"/>
        <v>1</v>
      </c>
      <c r="AH802">
        <f t="shared" si="232"/>
        <v>0</v>
      </c>
      <c r="AI802">
        <f t="shared" si="233"/>
        <v>-70.710678118654741</v>
      </c>
      <c r="AJ802">
        <f t="shared" si="234"/>
        <v>-70.710678118654769</v>
      </c>
      <c r="AK802">
        <f t="shared" si="235"/>
        <v>0</v>
      </c>
      <c r="AL802" s="3">
        <v>100</v>
      </c>
      <c r="AM802" s="14">
        <f t="shared" si="236"/>
        <v>30.48</v>
      </c>
      <c r="AN802" s="3">
        <v>3.9269908169872414</v>
      </c>
    </row>
    <row r="803" spans="1:40" ht="13.5" thickBot="1" x14ac:dyDescent="0.25">
      <c r="A803" s="5">
        <v>42574</v>
      </c>
      <c r="B803" s="3">
        <v>78</v>
      </c>
      <c r="C803" s="7" t="s">
        <v>359</v>
      </c>
      <c r="D803" s="6">
        <v>0.54027777777777775</v>
      </c>
      <c r="E803" s="13">
        <v>13</v>
      </c>
      <c r="F803" s="13">
        <f t="shared" si="226"/>
        <v>403.99999999999994</v>
      </c>
      <c r="G803" s="3" t="s">
        <v>4</v>
      </c>
      <c r="H803" s="3" t="s">
        <v>4</v>
      </c>
      <c r="I803" s="3">
        <v>30.3</v>
      </c>
      <c r="J803" t="str">
        <f t="shared" si="227"/>
        <v>.</v>
      </c>
      <c r="K803" t="str">
        <f t="shared" si="228"/>
        <v>.</v>
      </c>
      <c r="L803" t="str">
        <f t="shared" si="238"/>
        <v>.</v>
      </c>
      <c r="M803" s="3">
        <v>225</v>
      </c>
      <c r="N803" t="str">
        <f>IF(B803=B802, N802, IF(M803=".",".",IF(M803&lt;22.5,"N",IF(M803&lt;67.5,"NE",IF(M803&lt;112.5,"E",IF(M803&lt;157.5,"SE",IF(M803&lt;202.5,"S",IF(M803&lt;247.5,"SW",IF(M803&lt;292.5,"W",IF(M803&lt;337.5,"NW","N"))))))))))</f>
        <v>SW</v>
      </c>
      <c r="O803" t="str">
        <f t="shared" si="229"/>
        <v>.</v>
      </c>
      <c r="P803" t="str">
        <f t="shared" si="240"/>
        <v>.</v>
      </c>
      <c r="Q803" s="8">
        <f t="shared" si="242"/>
        <v>0</v>
      </c>
      <c r="R803" s="8">
        <f t="shared" si="243"/>
        <v>0</v>
      </c>
      <c r="S803" s="8">
        <v>0</v>
      </c>
      <c r="T803" s="8" t="s">
        <v>4</v>
      </c>
      <c r="U803" s="8" t="str">
        <f t="shared" si="239"/>
        <v>.</v>
      </c>
      <c r="V803" s="3" t="s">
        <v>6</v>
      </c>
      <c r="W803" s="3">
        <v>0</v>
      </c>
      <c r="X803" s="3" t="s">
        <v>367</v>
      </c>
      <c r="Y803" s="14">
        <v>2</v>
      </c>
      <c r="Z803" s="14">
        <v>1</v>
      </c>
      <c r="AA803" s="14">
        <v>0</v>
      </c>
      <c r="AB803" s="14">
        <f t="shared" si="241"/>
        <v>0</v>
      </c>
      <c r="AC803" s="3" t="s">
        <v>328</v>
      </c>
      <c r="AD803" s="9">
        <v>1</v>
      </c>
      <c r="AE803">
        <f t="shared" si="230"/>
        <v>0</v>
      </c>
      <c r="AF803">
        <f t="shared" si="231"/>
        <v>0</v>
      </c>
      <c r="AG803">
        <f t="shared" si="237"/>
        <v>1</v>
      </c>
      <c r="AH803">
        <f t="shared" si="232"/>
        <v>0</v>
      </c>
      <c r="AI803">
        <f t="shared" si="233"/>
        <v>-70.710678118654741</v>
      </c>
      <c r="AJ803">
        <f t="shared" si="234"/>
        <v>-70.710678118654769</v>
      </c>
      <c r="AK803">
        <f t="shared" si="235"/>
        <v>0</v>
      </c>
      <c r="AL803" s="3">
        <v>100</v>
      </c>
      <c r="AM803" s="14">
        <f t="shared" si="236"/>
        <v>30.48</v>
      </c>
      <c r="AN803" s="3">
        <v>3.9269908169872414</v>
      </c>
    </row>
    <row r="804" spans="1:40" ht="13.5" thickBot="1" x14ac:dyDescent="0.25">
      <c r="A804" s="5">
        <v>42574</v>
      </c>
      <c r="B804" s="3">
        <v>78</v>
      </c>
      <c r="C804" s="7" t="s">
        <v>359</v>
      </c>
      <c r="D804" s="6">
        <v>0.58124999999999993</v>
      </c>
      <c r="E804" s="13">
        <v>14</v>
      </c>
      <c r="F804" s="13">
        <f t="shared" si="226"/>
        <v>462.99999999999989</v>
      </c>
      <c r="G804" s="3" t="s">
        <v>4</v>
      </c>
      <c r="H804" s="3" t="s">
        <v>4</v>
      </c>
      <c r="I804" s="3">
        <v>28.6</v>
      </c>
      <c r="J804" t="str">
        <f t="shared" si="227"/>
        <v>.</v>
      </c>
      <c r="K804" t="str">
        <f t="shared" si="228"/>
        <v>.</v>
      </c>
      <c r="L804" t="str">
        <f t="shared" si="238"/>
        <v>.</v>
      </c>
      <c r="M804" s="3">
        <v>225</v>
      </c>
      <c r="N804" t="str">
        <f>IF(B804=B804, N803, IF(M804=".",".",IF(M804&lt;22.5,"N",IF(M804&lt;67.5,"NE",IF(M804&lt;112.5,"E",IF(M804&lt;157.5,"SE",IF(M804&lt;202.5,"S",IF(M804&lt;247.5,"SW",IF(M804&lt;292.5,"W",IF(M804&lt;337.5,"NW","N"))))))))))</f>
        <v>SW</v>
      </c>
      <c r="O804" t="str">
        <f t="shared" si="229"/>
        <v>.</v>
      </c>
      <c r="P804" t="str">
        <f t="shared" si="240"/>
        <v>.</v>
      </c>
      <c r="Q804" s="8">
        <f t="shared" si="242"/>
        <v>0</v>
      </c>
      <c r="R804" s="8">
        <f t="shared" si="243"/>
        <v>0</v>
      </c>
      <c r="S804" s="8">
        <v>0</v>
      </c>
      <c r="T804" s="8" t="s">
        <v>4</v>
      </c>
      <c r="U804" s="8" t="str">
        <f t="shared" si="239"/>
        <v>.</v>
      </c>
      <c r="V804" s="3" t="s">
        <v>6</v>
      </c>
      <c r="W804" s="3">
        <v>0.8</v>
      </c>
      <c r="X804" s="3" t="s">
        <v>118</v>
      </c>
      <c r="Y804" s="14">
        <v>2</v>
      </c>
      <c r="Z804" s="14">
        <v>1</v>
      </c>
      <c r="AA804" s="14">
        <v>0</v>
      </c>
      <c r="AB804" s="14">
        <f t="shared" si="241"/>
        <v>0</v>
      </c>
      <c r="AC804" s="3" t="s">
        <v>328</v>
      </c>
      <c r="AD804" s="9">
        <v>1</v>
      </c>
      <c r="AE804">
        <f t="shared" si="230"/>
        <v>0</v>
      </c>
      <c r="AF804">
        <f t="shared" si="231"/>
        <v>0</v>
      </c>
      <c r="AG804">
        <f t="shared" si="237"/>
        <v>1</v>
      </c>
      <c r="AH804">
        <f t="shared" si="232"/>
        <v>0</v>
      </c>
      <c r="AI804">
        <f t="shared" si="233"/>
        <v>-70.710678118654741</v>
      </c>
      <c r="AJ804">
        <f t="shared" si="234"/>
        <v>-70.710678118654769</v>
      </c>
      <c r="AK804">
        <f t="shared" si="235"/>
        <v>0</v>
      </c>
      <c r="AL804" s="3">
        <v>100</v>
      </c>
      <c r="AM804" s="14">
        <f t="shared" si="236"/>
        <v>30.48</v>
      </c>
      <c r="AN804" s="3">
        <v>3.9269908169872414</v>
      </c>
    </row>
    <row r="805" spans="1:40" ht="13.5" thickBot="1" x14ac:dyDescent="0.25">
      <c r="A805" s="5">
        <v>42574</v>
      </c>
      <c r="B805" s="3">
        <v>78</v>
      </c>
      <c r="C805" s="7" t="s">
        <v>359</v>
      </c>
      <c r="D805" s="6">
        <v>0.62430555555555556</v>
      </c>
      <c r="E805" s="13">
        <v>15</v>
      </c>
      <c r="F805" s="13">
        <f t="shared" si="226"/>
        <v>525</v>
      </c>
      <c r="G805" s="3" t="s">
        <v>4</v>
      </c>
      <c r="H805" s="3" t="s">
        <v>4</v>
      </c>
      <c r="I805" s="3">
        <v>26.5</v>
      </c>
      <c r="J805" t="str">
        <f t="shared" si="227"/>
        <v>.</v>
      </c>
      <c r="K805" t="str">
        <f t="shared" si="228"/>
        <v>.</v>
      </c>
      <c r="L805" t="str">
        <f t="shared" si="238"/>
        <v>.</v>
      </c>
      <c r="M805" s="3">
        <v>225</v>
      </c>
      <c r="N805" t="str">
        <f>IF(B805=B804, N804, IF(M805=".",".",IF(M805&lt;22.5,"N",IF(M805&lt;67.5,"NE",IF(M805&lt;112.5,"E",IF(M805&lt;157.5,"SE",IF(M805&lt;202.5,"S",IF(M805&lt;247.5,"SW",IF(M805&lt;292.5,"W",IF(M805&lt;337.5,"NW","N"))))))))))</f>
        <v>SW</v>
      </c>
      <c r="O805" t="str">
        <f t="shared" si="229"/>
        <v>.</v>
      </c>
      <c r="P805" t="str">
        <f t="shared" si="240"/>
        <v>.</v>
      </c>
      <c r="Q805" s="8">
        <f t="shared" si="242"/>
        <v>0</v>
      </c>
      <c r="R805" s="8">
        <f t="shared" si="243"/>
        <v>0</v>
      </c>
      <c r="S805" s="8">
        <v>0</v>
      </c>
      <c r="T805" s="8" t="s">
        <v>4</v>
      </c>
      <c r="U805" s="8" t="str">
        <f t="shared" si="239"/>
        <v>.</v>
      </c>
      <c r="V805" s="3" t="s">
        <v>6</v>
      </c>
      <c r="W805" s="3">
        <v>3</v>
      </c>
      <c r="X805" s="3" t="s">
        <v>13</v>
      </c>
      <c r="Y805" s="14">
        <v>2</v>
      </c>
      <c r="Z805" s="14">
        <v>1</v>
      </c>
      <c r="AA805" s="14">
        <v>0</v>
      </c>
      <c r="AB805" s="14">
        <f t="shared" si="241"/>
        <v>0</v>
      </c>
      <c r="AC805" s="3" t="s">
        <v>328</v>
      </c>
      <c r="AD805" s="9">
        <v>1</v>
      </c>
      <c r="AE805">
        <f t="shared" si="230"/>
        <v>0</v>
      </c>
      <c r="AF805">
        <f t="shared" si="231"/>
        <v>0</v>
      </c>
      <c r="AG805">
        <f t="shared" si="237"/>
        <v>1</v>
      </c>
      <c r="AH805">
        <f t="shared" si="232"/>
        <v>0</v>
      </c>
      <c r="AI805">
        <f t="shared" si="233"/>
        <v>-70.710678118654741</v>
      </c>
      <c r="AJ805">
        <f t="shared" si="234"/>
        <v>-70.710678118654769</v>
      </c>
      <c r="AK805">
        <f t="shared" si="235"/>
        <v>0</v>
      </c>
      <c r="AL805" s="3">
        <v>100</v>
      </c>
      <c r="AM805" s="14">
        <f t="shared" si="236"/>
        <v>30.48</v>
      </c>
      <c r="AN805" s="3">
        <v>3.9269908169872414</v>
      </c>
    </row>
    <row r="806" spans="1:40" ht="13.5" thickBot="1" x14ac:dyDescent="0.25">
      <c r="A806" s="5">
        <v>42574</v>
      </c>
      <c r="B806" s="3">
        <v>78</v>
      </c>
      <c r="C806" s="7" t="s">
        <v>359</v>
      </c>
      <c r="D806" s="6">
        <v>0.66319444444444442</v>
      </c>
      <c r="E806" s="13">
        <v>16</v>
      </c>
      <c r="F806" s="13">
        <f t="shared" si="226"/>
        <v>581</v>
      </c>
      <c r="G806" s="3" t="s">
        <v>4</v>
      </c>
      <c r="H806" s="3" t="s">
        <v>4</v>
      </c>
      <c r="I806" s="3">
        <v>25.4</v>
      </c>
      <c r="J806" t="str">
        <f t="shared" si="227"/>
        <v>.</v>
      </c>
      <c r="K806" t="str">
        <f t="shared" si="228"/>
        <v>.</v>
      </c>
      <c r="L806" t="str">
        <f t="shared" si="238"/>
        <v>.</v>
      </c>
      <c r="M806" s="3">
        <v>225</v>
      </c>
      <c r="N806" t="str">
        <f>IF(B806=B806, N805, IF(M806=".",".",IF(M806&lt;22.5,"N",IF(M806&lt;67.5,"NE",IF(M806&lt;112.5,"E",IF(M806&lt;157.5,"SE",IF(M806&lt;202.5,"S",IF(M806&lt;247.5,"SW",IF(M806&lt;292.5,"W",IF(M806&lt;337.5,"NW","N"))))))))))</f>
        <v>SW</v>
      </c>
      <c r="O806" t="str">
        <f t="shared" si="229"/>
        <v>.</v>
      </c>
      <c r="P806" t="str">
        <f t="shared" si="240"/>
        <v>.</v>
      </c>
      <c r="Q806" s="8">
        <f t="shared" si="242"/>
        <v>0</v>
      </c>
      <c r="R806" s="8">
        <f t="shared" si="243"/>
        <v>0</v>
      </c>
      <c r="S806" s="8">
        <v>0</v>
      </c>
      <c r="T806" s="8">
        <f>SQRT((AJ806-AJ796)^2+(AI806-AI796)^2)</f>
        <v>0</v>
      </c>
      <c r="U806" s="8">
        <f t="shared" si="239"/>
        <v>0</v>
      </c>
      <c r="V806" s="3" t="s">
        <v>6</v>
      </c>
      <c r="W806" s="3">
        <v>1.4</v>
      </c>
      <c r="X806" s="3" t="s">
        <v>13</v>
      </c>
      <c r="Y806" s="14">
        <v>2</v>
      </c>
      <c r="Z806" s="14">
        <v>1</v>
      </c>
      <c r="AA806" s="14">
        <v>0</v>
      </c>
      <c r="AB806" s="14">
        <f t="shared" si="241"/>
        <v>0</v>
      </c>
      <c r="AC806" s="3" t="s">
        <v>328</v>
      </c>
      <c r="AD806" s="9">
        <v>1</v>
      </c>
      <c r="AE806">
        <f t="shared" si="230"/>
        <v>0</v>
      </c>
      <c r="AF806">
        <f t="shared" si="231"/>
        <v>0</v>
      </c>
      <c r="AG806">
        <f t="shared" si="237"/>
        <v>1</v>
      </c>
      <c r="AH806">
        <f t="shared" si="232"/>
        <v>0</v>
      </c>
      <c r="AI806">
        <f t="shared" si="233"/>
        <v>-70.710678118654741</v>
      </c>
      <c r="AJ806">
        <f t="shared" si="234"/>
        <v>-70.710678118654769</v>
      </c>
      <c r="AK806">
        <f t="shared" si="235"/>
        <v>0</v>
      </c>
      <c r="AL806" s="3">
        <v>100</v>
      </c>
      <c r="AM806" s="14">
        <f t="shared" si="236"/>
        <v>30.48</v>
      </c>
      <c r="AN806" s="3">
        <v>3.9269908169872414</v>
      </c>
    </row>
    <row r="807" spans="1:40" ht="13.5" thickBot="1" x14ac:dyDescent="0.25">
      <c r="A807" s="5">
        <v>42574</v>
      </c>
      <c r="B807" s="3">
        <v>79</v>
      </c>
      <c r="C807" s="7" t="s">
        <v>358</v>
      </c>
      <c r="D807" s="6">
        <v>0.26111111111111113</v>
      </c>
      <c r="E807" s="13">
        <v>6</v>
      </c>
      <c r="F807" s="13">
        <f t="shared" si="226"/>
        <v>0</v>
      </c>
      <c r="G807" s="3">
        <v>17</v>
      </c>
      <c r="H807" s="3" t="s">
        <v>365</v>
      </c>
      <c r="I807" s="3">
        <v>21.4</v>
      </c>
      <c r="J807" t="str">
        <f t="shared" si="227"/>
        <v>.</v>
      </c>
      <c r="K807" t="str">
        <f t="shared" si="228"/>
        <v>.</v>
      </c>
      <c r="L807" t="str">
        <f t="shared" si="238"/>
        <v>.</v>
      </c>
      <c r="M807" s="3">
        <v>162</v>
      </c>
      <c r="N807" t="str">
        <f>IF(B807=B806, N806, IF(M807=".",".",IF(M807&lt;22.5,"N",IF(M807&lt;67.5,"NE",IF(M807&lt;112.5,"E",IF(M807&lt;157.5,"SE",IF(M807&lt;202.5,"S",IF(M807&lt;247.5,"SW",IF(M807&lt;292.5,"W",IF(M807&lt;337.5,"NW","N"))))))))))</f>
        <v>S</v>
      </c>
      <c r="O807" t="str">
        <f t="shared" si="229"/>
        <v>.</v>
      </c>
      <c r="P807" t="str">
        <f t="shared" si="240"/>
        <v>.</v>
      </c>
      <c r="Q807" s="8">
        <f t="shared" si="242"/>
        <v>0</v>
      </c>
      <c r="R807" s="8">
        <f t="shared" si="243"/>
        <v>0</v>
      </c>
      <c r="S807" s="8">
        <v>1</v>
      </c>
      <c r="T807" s="8" t="s">
        <v>4</v>
      </c>
      <c r="U807" s="8" t="str">
        <f t="shared" si="239"/>
        <v>.</v>
      </c>
      <c r="V807" s="3" t="s">
        <v>6</v>
      </c>
      <c r="W807" s="3">
        <v>0.2</v>
      </c>
      <c r="X807" s="3" t="s">
        <v>4</v>
      </c>
      <c r="Y807" s="14">
        <v>2</v>
      </c>
      <c r="Z807" s="14">
        <v>1</v>
      </c>
      <c r="AA807" s="14">
        <v>0</v>
      </c>
      <c r="AB807" s="14">
        <f t="shared" si="241"/>
        <v>0</v>
      </c>
      <c r="AC807" s="3" t="s">
        <v>329</v>
      </c>
      <c r="AD807" s="9">
        <v>0</v>
      </c>
      <c r="AE807" t="str">
        <f t="shared" si="230"/>
        <v>.</v>
      </c>
      <c r="AF807" t="str">
        <f t="shared" si="231"/>
        <v>.</v>
      </c>
      <c r="AG807" t="str">
        <f t="shared" si="237"/>
        <v>.</v>
      </c>
      <c r="AH807" t="str">
        <f t="shared" si="232"/>
        <v>.</v>
      </c>
      <c r="AI807">
        <f t="shared" si="233"/>
        <v>31.519733426244645</v>
      </c>
      <c r="AJ807">
        <f t="shared" si="234"/>
        <v>-97.007764662105657</v>
      </c>
      <c r="AK807" t="str">
        <f t="shared" si="235"/>
        <v>.</v>
      </c>
      <c r="AL807" s="3">
        <v>102</v>
      </c>
      <c r="AM807" s="14">
        <f t="shared" si="236"/>
        <v>31.089600000000001</v>
      </c>
      <c r="AN807" s="3">
        <v>2.8274333882308138</v>
      </c>
    </row>
    <row r="808" spans="1:40" ht="13.5" thickBot="1" x14ac:dyDescent="0.25">
      <c r="A808" s="5">
        <v>42574</v>
      </c>
      <c r="B808" s="3">
        <v>79</v>
      </c>
      <c r="C808" s="7" t="s">
        <v>358</v>
      </c>
      <c r="D808" s="6">
        <v>0.29375000000000001</v>
      </c>
      <c r="E808" s="13">
        <v>7</v>
      </c>
      <c r="F808" s="13">
        <f t="shared" si="226"/>
        <v>46.999999999999993</v>
      </c>
      <c r="G808" s="3">
        <v>19.100000000000001</v>
      </c>
      <c r="H808" s="3" t="s">
        <v>366</v>
      </c>
      <c r="I808" s="3">
        <v>23.6</v>
      </c>
      <c r="J808">
        <f t="shared" si="227"/>
        <v>2.953954034715645</v>
      </c>
      <c r="K808">
        <f t="shared" si="228"/>
        <v>190.75090093515249</v>
      </c>
      <c r="L808">
        <f>(K808-MOD(M807+180,360))</f>
        <v>-151.24909906484751</v>
      </c>
      <c r="M808" s="3">
        <v>164</v>
      </c>
      <c r="N808" t="str">
        <f>IF(B808=B808, N807, IF(M808=".",".",IF(M808&lt;22.5,"N",IF(M808&lt;67.5,"NE",IF(M808&lt;112.5,"E",IF(M808&lt;157.5,"SE",IF(M808&lt;202.5,"S",IF(M808&lt;247.5,"SW",IF(M808&lt;292.5,"W",IF(M808&lt;337.5,"NW","N"))))))))))</f>
        <v>S</v>
      </c>
      <c r="O808" t="str">
        <f t="shared" si="229"/>
        <v>S</v>
      </c>
      <c r="P808">
        <f t="shared" si="240"/>
        <v>5</v>
      </c>
      <c r="Q808" s="8">
        <f t="shared" si="242"/>
        <v>7.9085757506258689</v>
      </c>
      <c r="R808" s="8">
        <f t="shared" si="243"/>
        <v>7.9085757506258689</v>
      </c>
      <c r="S808" s="8">
        <v>1</v>
      </c>
      <c r="T808" s="8" t="s">
        <v>4</v>
      </c>
      <c r="U808" s="8" t="str">
        <f t="shared" si="239"/>
        <v>.</v>
      </c>
      <c r="V808" s="3" t="s">
        <v>72</v>
      </c>
      <c r="W808" s="3">
        <v>1.9</v>
      </c>
      <c r="X808" s="3" t="s">
        <v>73</v>
      </c>
      <c r="Y808" s="14">
        <v>2</v>
      </c>
      <c r="Z808" s="14">
        <v>1</v>
      </c>
      <c r="AA808" s="14">
        <v>0</v>
      </c>
      <c r="AB808" s="14">
        <f t="shared" si="241"/>
        <v>0</v>
      </c>
      <c r="AC808" s="3" t="s">
        <v>329</v>
      </c>
      <c r="AD808" s="9">
        <v>0</v>
      </c>
      <c r="AE808">
        <f t="shared" si="230"/>
        <v>-7.7697601951711022</v>
      </c>
      <c r="AF808">
        <f t="shared" si="231"/>
        <v>-7.7697601951711022</v>
      </c>
      <c r="AG808">
        <f t="shared" si="237"/>
        <v>1</v>
      </c>
      <c r="AH808">
        <f t="shared" si="232"/>
        <v>7.9085757506258689</v>
      </c>
      <c r="AI808">
        <f t="shared" si="233"/>
        <v>30.044471784052917</v>
      </c>
      <c r="AJ808">
        <f t="shared" si="234"/>
        <v>-104.77752485727676</v>
      </c>
      <c r="AK808">
        <f t="shared" si="235"/>
        <v>-1.4752616421917288</v>
      </c>
      <c r="AL808" s="3">
        <v>109</v>
      </c>
      <c r="AM808" s="14">
        <f t="shared" si="236"/>
        <v>33.223199999999999</v>
      </c>
      <c r="AN808" s="3">
        <v>2.8623399732707004</v>
      </c>
    </row>
    <row r="809" spans="1:40" ht="13.5" thickBot="1" x14ac:dyDescent="0.25">
      <c r="A809" s="5">
        <v>42574</v>
      </c>
      <c r="B809" s="3">
        <v>79</v>
      </c>
      <c r="C809" s="7" t="s">
        <v>358</v>
      </c>
      <c r="D809" s="6">
        <v>0.3354166666666667</v>
      </c>
      <c r="E809" s="13">
        <v>8</v>
      </c>
      <c r="F809" s="13">
        <f t="shared" si="226"/>
        <v>107.00000000000003</v>
      </c>
      <c r="G809" s="3">
        <v>27</v>
      </c>
      <c r="H809" s="3" t="s">
        <v>365</v>
      </c>
      <c r="I809" s="3">
        <v>27.9</v>
      </c>
      <c r="J809">
        <f t="shared" si="227"/>
        <v>2.1858934461918413</v>
      </c>
      <c r="K809">
        <f t="shared" si="228"/>
        <v>234.75753106790057</v>
      </c>
      <c r="L809">
        <f t="shared" si="238"/>
        <v>44.006630132748086</v>
      </c>
      <c r="M809" s="3">
        <v>168</v>
      </c>
      <c r="N809" t="str">
        <f>IF(B809=B808, N808, IF(M809=".",".",IF(M809&lt;22.5,"N",IF(M809&lt;67.5,"NE",IF(M809&lt;112.5,"E",IF(M809&lt;157.5,"SE",IF(M809&lt;202.5,"S",IF(M809&lt;247.5,"SW",IF(M809&lt;292.5,"W",IF(M809&lt;337.5,"NW","N"))))))))))</f>
        <v>S</v>
      </c>
      <c r="O809" t="str">
        <f t="shared" si="229"/>
        <v>SW</v>
      </c>
      <c r="P809">
        <f t="shared" si="240"/>
        <v>6</v>
      </c>
      <c r="Q809" s="8">
        <f t="shared" si="242"/>
        <v>8.2750316528779102</v>
      </c>
      <c r="R809" s="8">
        <f t="shared" si="243"/>
        <v>16.183607403503778</v>
      </c>
      <c r="S809" s="8">
        <v>1</v>
      </c>
      <c r="T809" s="8" t="s">
        <v>4</v>
      </c>
      <c r="U809" s="8" t="str">
        <f t="shared" si="239"/>
        <v>.</v>
      </c>
      <c r="V809" s="3" t="s">
        <v>25</v>
      </c>
      <c r="W809" s="3">
        <v>0</v>
      </c>
      <c r="X809" s="3" t="s">
        <v>4</v>
      </c>
      <c r="Y809" s="14">
        <v>2</v>
      </c>
      <c r="Z809" s="14">
        <v>1</v>
      </c>
      <c r="AA809" s="14">
        <v>0</v>
      </c>
      <c r="AB809" s="14">
        <f t="shared" si="241"/>
        <v>0</v>
      </c>
      <c r="AC809" s="3" t="s">
        <v>329</v>
      </c>
      <c r="AD809" s="9">
        <v>0</v>
      </c>
      <c r="AE809">
        <f t="shared" si="230"/>
        <v>-4.7750064249094777</v>
      </c>
      <c r="AF809">
        <f t="shared" si="231"/>
        <v>-4.7750064249094777</v>
      </c>
      <c r="AG809">
        <f t="shared" si="237"/>
        <v>1</v>
      </c>
      <c r="AH809">
        <f t="shared" si="232"/>
        <v>8.2750316528779102</v>
      </c>
      <c r="AI809">
        <f t="shared" si="233"/>
        <v>23.286109371589042</v>
      </c>
      <c r="AJ809">
        <f t="shared" si="234"/>
        <v>-109.55253128218624</v>
      </c>
      <c r="AK809">
        <f t="shared" si="235"/>
        <v>-6.7583624124638746</v>
      </c>
      <c r="AL809" s="3">
        <v>112</v>
      </c>
      <c r="AM809" s="14">
        <f t="shared" si="236"/>
        <v>34.137599999999999</v>
      </c>
      <c r="AN809" s="3">
        <v>2.9321531433504737</v>
      </c>
    </row>
    <row r="810" spans="1:40" ht="13.5" thickBot="1" x14ac:dyDescent="0.25">
      <c r="A810" s="5">
        <v>42574</v>
      </c>
      <c r="B810" s="3">
        <v>79</v>
      </c>
      <c r="C810" s="7" t="s">
        <v>358</v>
      </c>
      <c r="D810" s="6">
        <v>0.37777777777777777</v>
      </c>
      <c r="E810" s="13">
        <v>9</v>
      </c>
      <c r="F810" s="13">
        <f t="shared" si="226"/>
        <v>167.99999999999997</v>
      </c>
      <c r="G810" s="3">
        <v>50.8</v>
      </c>
      <c r="H810" s="3" t="s">
        <v>365</v>
      </c>
      <c r="I810" s="3">
        <v>36.299999999999997</v>
      </c>
      <c r="J810">
        <f t="shared" si="227"/>
        <v>1.6929693744344996</v>
      </c>
      <c r="K810">
        <f t="shared" si="228"/>
        <v>263</v>
      </c>
      <c r="L810">
        <f t="shared" si="238"/>
        <v>28.242468932099428</v>
      </c>
      <c r="M810" s="3">
        <v>178</v>
      </c>
      <c r="N810" t="str">
        <f>IF(B810=B810, N809, IF(M810=".",".",IF(M810&lt;22.5,"N",IF(M810&lt;67.5,"NE",IF(M810&lt;112.5,"E",IF(M810&lt;157.5,"SE",IF(M810&lt;202.5,"S",IF(M810&lt;247.5,"SW",IF(M810&lt;292.5,"W",IF(M810&lt;337.5,"NW","N"))))))))))</f>
        <v>S</v>
      </c>
      <c r="O810" t="str">
        <f t="shared" si="229"/>
        <v>W</v>
      </c>
      <c r="P810">
        <f t="shared" si="240"/>
        <v>7</v>
      </c>
      <c r="Q810" s="8">
        <f t="shared" si="242"/>
        <v>19.522886375475409</v>
      </c>
      <c r="R810" s="8">
        <f t="shared" si="243"/>
        <v>35.706493778979187</v>
      </c>
      <c r="S810" s="8">
        <v>1</v>
      </c>
      <c r="T810" s="8" t="s">
        <v>4</v>
      </c>
      <c r="U810" s="8" t="str">
        <f t="shared" si="239"/>
        <v>.</v>
      </c>
      <c r="V810" s="3" t="s">
        <v>6</v>
      </c>
      <c r="W810" s="3">
        <v>0</v>
      </c>
      <c r="X810" s="3" t="s">
        <v>4</v>
      </c>
      <c r="Y810" s="14">
        <v>2</v>
      </c>
      <c r="Z810" s="14">
        <v>1</v>
      </c>
      <c r="AA810" s="14">
        <v>0</v>
      </c>
      <c r="AB810" s="14">
        <f t="shared" si="241"/>
        <v>0</v>
      </c>
      <c r="AC810" s="3" t="s">
        <v>329</v>
      </c>
      <c r="AD810" s="9">
        <v>0</v>
      </c>
      <c r="AE810">
        <f t="shared" si="230"/>
        <v>-2.3792413439524864</v>
      </c>
      <c r="AF810">
        <f t="shared" si="231"/>
        <v>-2.3792413439524864</v>
      </c>
      <c r="AG810">
        <f t="shared" si="237"/>
        <v>1</v>
      </c>
      <c r="AH810">
        <f t="shared" si="232"/>
        <v>19.522886375475409</v>
      </c>
      <c r="AI810">
        <f t="shared" si="233"/>
        <v>3.908743630680128</v>
      </c>
      <c r="AJ810">
        <f t="shared" si="234"/>
        <v>-111.93177262613872</v>
      </c>
      <c r="AK810">
        <f t="shared" si="235"/>
        <v>-19.377365740908914</v>
      </c>
      <c r="AL810" s="3">
        <v>112</v>
      </c>
      <c r="AM810" s="14">
        <f t="shared" si="236"/>
        <v>34.137599999999999</v>
      </c>
      <c r="AN810" s="3">
        <v>3.1066860685499065</v>
      </c>
    </row>
    <row r="811" spans="1:40" ht="13.5" thickBot="1" x14ac:dyDescent="0.25">
      <c r="A811" s="5">
        <v>42574</v>
      </c>
      <c r="B811" s="3">
        <v>79</v>
      </c>
      <c r="C811" s="7" t="s">
        <v>358</v>
      </c>
      <c r="D811" s="6">
        <v>0.41736111111111113</v>
      </c>
      <c r="E811" s="13">
        <v>10</v>
      </c>
      <c r="F811" s="13">
        <f t="shared" si="226"/>
        <v>225</v>
      </c>
      <c r="G811" s="3">
        <v>54.8</v>
      </c>
      <c r="H811" s="3" t="s">
        <v>365</v>
      </c>
      <c r="I811" s="3">
        <v>35.700000000000003</v>
      </c>
      <c r="J811" t="str">
        <f t="shared" si="227"/>
        <v>.</v>
      </c>
      <c r="K811" t="str">
        <f t="shared" si="228"/>
        <v>.</v>
      </c>
      <c r="L811" t="str">
        <f t="shared" si="238"/>
        <v>.</v>
      </c>
      <c r="M811" s="3">
        <v>178</v>
      </c>
      <c r="N811" t="str">
        <f>IF(B811=B810, N810, IF(M811=".",".",IF(M811&lt;22.5,"N",IF(M811&lt;67.5,"NE",IF(M811&lt;112.5,"E",IF(M811&lt;157.5,"SE",IF(M811&lt;202.5,"S",IF(M811&lt;247.5,"SW",IF(M811&lt;292.5,"W",IF(M811&lt;337.5,"NW","N"))))))))))</f>
        <v>S</v>
      </c>
      <c r="O811" t="str">
        <f t="shared" si="229"/>
        <v>.</v>
      </c>
      <c r="P811" t="str">
        <f t="shared" si="240"/>
        <v>.</v>
      </c>
      <c r="Q811" s="8">
        <f t="shared" si="242"/>
        <v>0</v>
      </c>
      <c r="R811" s="8">
        <f t="shared" si="243"/>
        <v>35.706493778979187</v>
      </c>
      <c r="S811" s="8">
        <v>1</v>
      </c>
      <c r="T811" s="8" t="s">
        <v>4</v>
      </c>
      <c r="U811" s="8" t="str">
        <f t="shared" si="239"/>
        <v>.</v>
      </c>
      <c r="V811" s="3" t="s">
        <v>6</v>
      </c>
      <c r="W811" s="3">
        <v>0.6</v>
      </c>
      <c r="X811" s="3" t="s">
        <v>10</v>
      </c>
      <c r="Y811" s="14">
        <v>0</v>
      </c>
      <c r="Z811" s="14">
        <v>0</v>
      </c>
      <c r="AA811" s="14">
        <v>1</v>
      </c>
      <c r="AB811" s="14">
        <f t="shared" si="241"/>
        <v>1</v>
      </c>
      <c r="AC811" s="3" t="s">
        <v>329</v>
      </c>
      <c r="AD811" s="9">
        <v>0</v>
      </c>
      <c r="AE811">
        <f t="shared" si="230"/>
        <v>0</v>
      </c>
      <c r="AF811">
        <f t="shared" si="231"/>
        <v>0</v>
      </c>
      <c r="AG811">
        <f t="shared" si="237"/>
        <v>1</v>
      </c>
      <c r="AH811">
        <f t="shared" si="232"/>
        <v>0</v>
      </c>
      <c r="AI811">
        <f t="shared" si="233"/>
        <v>3.908743630680128</v>
      </c>
      <c r="AJ811">
        <f t="shared" si="234"/>
        <v>-111.93177262613872</v>
      </c>
      <c r="AK811">
        <f t="shared" si="235"/>
        <v>0</v>
      </c>
      <c r="AL811" s="3">
        <v>112</v>
      </c>
      <c r="AM811" s="14">
        <f t="shared" si="236"/>
        <v>34.137599999999999</v>
      </c>
      <c r="AN811" s="3">
        <v>3.1066860685499065</v>
      </c>
    </row>
    <row r="812" spans="1:40" ht="13.5" thickBot="1" x14ac:dyDescent="0.25">
      <c r="A812" s="5">
        <v>42574</v>
      </c>
      <c r="B812" s="3">
        <v>79</v>
      </c>
      <c r="C812" s="7" t="s">
        <v>358</v>
      </c>
      <c r="D812" s="6">
        <v>0.4604166666666667</v>
      </c>
      <c r="E812" s="13">
        <v>11</v>
      </c>
      <c r="F812" s="13">
        <f t="shared" si="226"/>
        <v>287</v>
      </c>
      <c r="G812" s="3">
        <v>55.2</v>
      </c>
      <c r="H812" s="3" t="s">
        <v>365</v>
      </c>
      <c r="I812" s="3">
        <v>37.5</v>
      </c>
      <c r="J812" t="str">
        <f t="shared" si="227"/>
        <v>.</v>
      </c>
      <c r="K812" t="str">
        <f t="shared" si="228"/>
        <v>.</v>
      </c>
      <c r="L812" t="str">
        <f t="shared" si="238"/>
        <v>.</v>
      </c>
      <c r="M812" s="3">
        <v>178</v>
      </c>
      <c r="N812" t="str">
        <f>IF(B812=B811, N811, IF(M812=".",".",IF(M812&lt;22.5,"N",IF(M812&lt;67.5,"NE",IF(M812&lt;112.5,"E",IF(M812&lt;157.5,"SE",IF(M812&lt;202.5,"S",IF(M812&lt;247.5,"SW",IF(M812&lt;292.5,"W",IF(M812&lt;337.5,"NW","N"))))))))))</f>
        <v>S</v>
      </c>
      <c r="O812" t="str">
        <f t="shared" si="229"/>
        <v>.</v>
      </c>
      <c r="P812" t="str">
        <f t="shared" si="240"/>
        <v>.</v>
      </c>
      <c r="Q812" s="8">
        <f t="shared" si="242"/>
        <v>0</v>
      </c>
      <c r="R812" s="8">
        <f t="shared" si="243"/>
        <v>35.706493778979187</v>
      </c>
      <c r="S812" s="8">
        <v>1</v>
      </c>
      <c r="T812" s="8" t="s">
        <v>4</v>
      </c>
      <c r="U812" s="8" t="str">
        <f t="shared" si="239"/>
        <v>.</v>
      </c>
      <c r="V812" s="3" t="s">
        <v>6</v>
      </c>
      <c r="W812" s="3">
        <v>0</v>
      </c>
      <c r="X812" s="3" t="s">
        <v>4</v>
      </c>
      <c r="Y812" s="14">
        <v>0</v>
      </c>
      <c r="Z812" s="14">
        <v>0</v>
      </c>
      <c r="AA812" s="14">
        <v>1</v>
      </c>
      <c r="AB812" s="14" t="str">
        <f t="shared" si="241"/>
        <v>.</v>
      </c>
      <c r="AC812" s="3" t="s">
        <v>329</v>
      </c>
      <c r="AD812" s="9">
        <v>0</v>
      </c>
      <c r="AE812">
        <f t="shared" si="230"/>
        <v>0</v>
      </c>
      <c r="AF812">
        <f t="shared" si="231"/>
        <v>0</v>
      </c>
      <c r="AG812">
        <f t="shared" si="237"/>
        <v>1</v>
      </c>
      <c r="AH812">
        <f t="shared" si="232"/>
        <v>0</v>
      </c>
      <c r="AI812">
        <f t="shared" si="233"/>
        <v>3.908743630680128</v>
      </c>
      <c r="AJ812">
        <f t="shared" si="234"/>
        <v>-111.93177262613872</v>
      </c>
      <c r="AK812">
        <f t="shared" si="235"/>
        <v>0</v>
      </c>
      <c r="AL812" s="3">
        <v>112</v>
      </c>
      <c r="AM812" s="14">
        <f t="shared" si="236"/>
        <v>34.137599999999999</v>
      </c>
      <c r="AN812" s="3">
        <v>3.1066860685499065</v>
      </c>
    </row>
    <row r="813" spans="1:40" ht="13.5" thickBot="1" x14ac:dyDescent="0.25">
      <c r="A813" s="5">
        <v>42574</v>
      </c>
      <c r="B813" s="3">
        <v>79</v>
      </c>
      <c r="C813" s="7" t="s">
        <v>358</v>
      </c>
      <c r="D813" s="6">
        <v>0.5</v>
      </c>
      <c r="E813" s="13">
        <v>12</v>
      </c>
      <c r="F813" s="13">
        <f t="shared" si="226"/>
        <v>343.99999999999994</v>
      </c>
      <c r="G813" s="3">
        <v>44.7</v>
      </c>
      <c r="H813" s="3" t="s">
        <v>366</v>
      </c>
      <c r="I813" s="3">
        <v>32</v>
      </c>
      <c r="J813" t="str">
        <f t="shared" si="227"/>
        <v>.</v>
      </c>
      <c r="K813" t="str">
        <f t="shared" si="228"/>
        <v>.</v>
      </c>
      <c r="L813" t="str">
        <f t="shared" si="238"/>
        <v>.</v>
      </c>
      <c r="M813" s="3">
        <v>178</v>
      </c>
      <c r="N813" t="str">
        <f>IF(B813=B813, N812, IF(M813=".",".",IF(M813&lt;22.5,"N",IF(M813&lt;67.5,"NE",IF(M813&lt;112.5,"E",IF(M813&lt;157.5,"SE",IF(M813&lt;202.5,"S",IF(M813&lt;247.5,"SW",IF(M813&lt;292.5,"W",IF(M813&lt;337.5,"NW","N"))))))))))</f>
        <v>S</v>
      </c>
      <c r="O813" t="str">
        <f t="shared" si="229"/>
        <v>.</v>
      </c>
      <c r="P813" t="str">
        <f t="shared" si="240"/>
        <v>.</v>
      </c>
      <c r="Q813" s="8">
        <f t="shared" si="242"/>
        <v>0</v>
      </c>
      <c r="R813" s="8">
        <f t="shared" si="243"/>
        <v>35.706493778979187</v>
      </c>
      <c r="S813" s="8">
        <v>1</v>
      </c>
      <c r="T813" s="8" t="s">
        <v>4</v>
      </c>
      <c r="U813" s="8" t="str">
        <f t="shared" si="239"/>
        <v>.</v>
      </c>
      <c r="V813" s="3" t="s">
        <v>6</v>
      </c>
      <c r="W813" s="3">
        <v>2.6</v>
      </c>
      <c r="X813" s="3" t="s">
        <v>4</v>
      </c>
      <c r="Y813" s="14">
        <v>0</v>
      </c>
      <c r="Z813" s="14">
        <v>0</v>
      </c>
      <c r="AA813" s="14">
        <v>1</v>
      </c>
      <c r="AB813" s="14" t="str">
        <f t="shared" si="241"/>
        <v>.</v>
      </c>
      <c r="AC813" s="3" t="s">
        <v>329</v>
      </c>
      <c r="AD813" s="9">
        <v>0</v>
      </c>
      <c r="AE813">
        <f t="shared" si="230"/>
        <v>0</v>
      </c>
      <c r="AF813">
        <f t="shared" si="231"/>
        <v>0</v>
      </c>
      <c r="AG813">
        <f t="shared" si="237"/>
        <v>1</v>
      </c>
      <c r="AH813">
        <f t="shared" si="232"/>
        <v>0</v>
      </c>
      <c r="AI813">
        <f t="shared" si="233"/>
        <v>3.908743630680128</v>
      </c>
      <c r="AJ813">
        <f t="shared" si="234"/>
        <v>-111.93177262613872</v>
      </c>
      <c r="AK813">
        <f t="shared" si="235"/>
        <v>0</v>
      </c>
      <c r="AL813" s="3">
        <v>112</v>
      </c>
      <c r="AM813" s="14">
        <f t="shared" si="236"/>
        <v>34.137599999999999</v>
      </c>
      <c r="AN813" s="3">
        <v>3.1066860685499065</v>
      </c>
    </row>
    <row r="814" spans="1:40" ht="13.5" thickBot="1" x14ac:dyDescent="0.25">
      <c r="A814" s="5">
        <v>42574</v>
      </c>
      <c r="B814" s="3">
        <v>79</v>
      </c>
      <c r="C814" s="7" t="s">
        <v>358</v>
      </c>
      <c r="D814" s="6">
        <v>0.54097222222222219</v>
      </c>
      <c r="E814" s="13">
        <v>13</v>
      </c>
      <c r="F814" s="13">
        <f t="shared" si="226"/>
        <v>402.99999999999989</v>
      </c>
      <c r="G814" s="3">
        <v>34.799999999999997</v>
      </c>
      <c r="H814" s="3" t="s">
        <v>366</v>
      </c>
      <c r="I814" s="3">
        <v>31.1</v>
      </c>
      <c r="J814" t="str">
        <f t="shared" si="227"/>
        <v>.</v>
      </c>
      <c r="K814" t="str">
        <f t="shared" si="228"/>
        <v>.</v>
      </c>
      <c r="L814" t="str">
        <f t="shared" si="238"/>
        <v>.</v>
      </c>
      <c r="M814" s="3">
        <v>178</v>
      </c>
      <c r="N814" t="str">
        <f>IF(B814=B813, N813, IF(M814=".",".",IF(M814&lt;22.5,"N",IF(M814&lt;67.5,"NE",IF(M814&lt;112.5,"E",IF(M814&lt;157.5,"SE",IF(M814&lt;202.5,"S",IF(M814&lt;247.5,"SW",IF(M814&lt;292.5,"W",IF(M814&lt;337.5,"NW","N"))))))))))</f>
        <v>S</v>
      </c>
      <c r="O814" t="str">
        <f t="shared" si="229"/>
        <v>.</v>
      </c>
      <c r="P814" t="str">
        <f t="shared" si="240"/>
        <v>.</v>
      </c>
      <c r="Q814" s="8">
        <f t="shared" si="242"/>
        <v>0</v>
      </c>
      <c r="R814" s="8">
        <f t="shared" si="243"/>
        <v>35.706493778979187</v>
      </c>
      <c r="S814" s="8">
        <v>1</v>
      </c>
      <c r="T814" s="8" t="s">
        <v>4</v>
      </c>
      <c r="U814" s="8" t="str">
        <f t="shared" si="239"/>
        <v>.</v>
      </c>
      <c r="V814" s="3" t="s">
        <v>6</v>
      </c>
      <c r="W814" s="3">
        <v>0</v>
      </c>
      <c r="X814" s="3" t="s">
        <v>43</v>
      </c>
      <c r="Y814" s="14">
        <v>0</v>
      </c>
      <c r="Z814" s="14">
        <v>0</v>
      </c>
      <c r="AA814" s="14">
        <v>1</v>
      </c>
      <c r="AB814" s="14" t="str">
        <f t="shared" si="241"/>
        <v>.</v>
      </c>
      <c r="AC814" s="3" t="s">
        <v>329</v>
      </c>
      <c r="AD814" s="9">
        <v>0</v>
      </c>
      <c r="AE814">
        <f t="shared" si="230"/>
        <v>0</v>
      </c>
      <c r="AF814">
        <f t="shared" si="231"/>
        <v>0</v>
      </c>
      <c r="AG814">
        <f t="shared" si="237"/>
        <v>1</v>
      </c>
      <c r="AH814">
        <f t="shared" si="232"/>
        <v>0</v>
      </c>
      <c r="AI814">
        <f t="shared" si="233"/>
        <v>3.908743630680128</v>
      </c>
      <c r="AJ814">
        <f t="shared" si="234"/>
        <v>-111.93177262613872</v>
      </c>
      <c r="AK814">
        <f t="shared" si="235"/>
        <v>0</v>
      </c>
      <c r="AL814" s="3">
        <v>112</v>
      </c>
      <c r="AM814" s="14">
        <f t="shared" si="236"/>
        <v>34.137599999999999</v>
      </c>
      <c r="AN814" s="3">
        <v>3.1066860685499065</v>
      </c>
    </row>
    <row r="815" spans="1:40" ht="13.5" thickBot="1" x14ac:dyDescent="0.25">
      <c r="A815" s="5">
        <v>42574</v>
      </c>
      <c r="B815" s="3">
        <v>79</v>
      </c>
      <c r="C815" s="7" t="s">
        <v>358</v>
      </c>
      <c r="D815" s="6">
        <v>0.58263888888888882</v>
      </c>
      <c r="E815" s="13">
        <v>14</v>
      </c>
      <c r="F815" s="13">
        <f t="shared" si="226"/>
        <v>462.99999999999983</v>
      </c>
      <c r="G815" s="3">
        <v>32.9</v>
      </c>
      <c r="H815" s="3" t="s">
        <v>366</v>
      </c>
      <c r="I815" s="3">
        <v>29.4</v>
      </c>
      <c r="J815" t="str">
        <f t="shared" si="227"/>
        <v>.</v>
      </c>
      <c r="K815" t="str">
        <f t="shared" si="228"/>
        <v>.</v>
      </c>
      <c r="L815" t="str">
        <f t="shared" si="238"/>
        <v>.</v>
      </c>
      <c r="M815" s="3">
        <v>178</v>
      </c>
      <c r="N815" t="str">
        <f>IF(B815=B815, N814, IF(M815=".",".",IF(M815&lt;22.5,"N",IF(M815&lt;67.5,"NE",IF(M815&lt;112.5,"E",IF(M815&lt;157.5,"SE",IF(M815&lt;202.5,"S",IF(M815&lt;247.5,"SW",IF(M815&lt;292.5,"W",IF(M815&lt;337.5,"NW","N"))))))))))</f>
        <v>S</v>
      </c>
      <c r="O815" t="str">
        <f t="shared" si="229"/>
        <v>.</v>
      </c>
      <c r="P815" t="str">
        <f t="shared" si="240"/>
        <v>.</v>
      </c>
      <c r="Q815" s="8">
        <f t="shared" si="242"/>
        <v>0</v>
      </c>
      <c r="R815" s="8">
        <f t="shared" si="243"/>
        <v>35.706493778979187</v>
      </c>
      <c r="S815" s="8">
        <v>1</v>
      </c>
      <c r="T815" s="8" t="s">
        <v>4</v>
      </c>
      <c r="U815" s="8" t="str">
        <f t="shared" si="239"/>
        <v>.</v>
      </c>
      <c r="V815" s="3" t="s">
        <v>6</v>
      </c>
      <c r="W815" s="3">
        <v>0</v>
      </c>
      <c r="X815" s="3" t="s">
        <v>43</v>
      </c>
      <c r="Y815" s="14">
        <v>0</v>
      </c>
      <c r="Z815" s="14">
        <v>0</v>
      </c>
      <c r="AA815" s="14">
        <v>1</v>
      </c>
      <c r="AB815" s="14" t="str">
        <f t="shared" si="241"/>
        <v>.</v>
      </c>
      <c r="AC815" s="3" t="s">
        <v>329</v>
      </c>
      <c r="AD815" s="9">
        <v>0</v>
      </c>
      <c r="AE815">
        <f t="shared" si="230"/>
        <v>0</v>
      </c>
      <c r="AF815">
        <f t="shared" si="231"/>
        <v>0</v>
      </c>
      <c r="AG815">
        <f t="shared" si="237"/>
        <v>1</v>
      </c>
      <c r="AH815">
        <f t="shared" si="232"/>
        <v>0</v>
      </c>
      <c r="AI815">
        <f t="shared" si="233"/>
        <v>3.908743630680128</v>
      </c>
      <c r="AJ815">
        <f t="shared" si="234"/>
        <v>-111.93177262613872</v>
      </c>
      <c r="AK815">
        <f t="shared" si="235"/>
        <v>0</v>
      </c>
      <c r="AL815" s="3">
        <v>112</v>
      </c>
      <c r="AM815" s="14">
        <f t="shared" si="236"/>
        <v>34.137599999999999</v>
      </c>
      <c r="AN815" s="3">
        <v>3.1066860685499065</v>
      </c>
    </row>
    <row r="816" spans="1:40" ht="13.5" thickBot="1" x14ac:dyDescent="0.25">
      <c r="A816" s="5">
        <v>42574</v>
      </c>
      <c r="B816" s="3">
        <v>79</v>
      </c>
      <c r="C816" s="7" t="s">
        <v>358</v>
      </c>
      <c r="D816" s="6">
        <v>0.62569444444444444</v>
      </c>
      <c r="E816" s="13">
        <v>15</v>
      </c>
      <c r="F816" s="13">
        <f t="shared" si="226"/>
        <v>524.99999999999989</v>
      </c>
      <c r="G816" s="3">
        <v>26.2</v>
      </c>
      <c r="H816" s="3" t="s">
        <v>366</v>
      </c>
      <c r="I816" s="3">
        <v>26.7</v>
      </c>
      <c r="J816" t="str">
        <f t="shared" si="227"/>
        <v>.</v>
      </c>
      <c r="K816" t="str">
        <f t="shared" si="228"/>
        <v>.</v>
      </c>
      <c r="L816" t="str">
        <f t="shared" si="238"/>
        <v>.</v>
      </c>
      <c r="M816" s="3">
        <v>178</v>
      </c>
      <c r="N816" t="str">
        <f>IF(B816=B815, N815, IF(M816=".",".",IF(M816&lt;22.5,"N",IF(M816&lt;67.5,"NE",IF(M816&lt;112.5,"E",IF(M816&lt;157.5,"SE",IF(M816&lt;202.5,"S",IF(M816&lt;247.5,"SW",IF(M816&lt;292.5,"W",IF(M816&lt;337.5,"NW","N"))))))))))</f>
        <v>S</v>
      </c>
      <c r="O816" t="str">
        <f t="shared" si="229"/>
        <v>.</v>
      </c>
      <c r="P816" t="str">
        <f t="shared" si="240"/>
        <v>.</v>
      </c>
      <c r="Q816" s="8">
        <f t="shared" si="242"/>
        <v>0</v>
      </c>
      <c r="R816" s="8">
        <f t="shared" si="243"/>
        <v>35.706493778979187</v>
      </c>
      <c r="S816" s="8">
        <v>1</v>
      </c>
      <c r="T816" s="8" t="s">
        <v>4</v>
      </c>
      <c r="U816" s="8" t="str">
        <f t="shared" si="239"/>
        <v>.</v>
      </c>
      <c r="V816" s="3" t="s">
        <v>6</v>
      </c>
      <c r="W816" s="3">
        <v>2.5</v>
      </c>
      <c r="X816" s="3" t="s">
        <v>43</v>
      </c>
      <c r="Y816" s="14">
        <v>0</v>
      </c>
      <c r="Z816" s="14">
        <v>0</v>
      </c>
      <c r="AA816" s="14">
        <v>1</v>
      </c>
      <c r="AB816" s="14" t="str">
        <f t="shared" si="241"/>
        <v>.</v>
      </c>
      <c r="AC816" s="3" t="s">
        <v>329</v>
      </c>
      <c r="AD816" s="9">
        <v>0</v>
      </c>
      <c r="AE816">
        <f t="shared" si="230"/>
        <v>0</v>
      </c>
      <c r="AF816">
        <f t="shared" si="231"/>
        <v>0</v>
      </c>
      <c r="AG816">
        <f t="shared" si="237"/>
        <v>1</v>
      </c>
      <c r="AH816">
        <f t="shared" si="232"/>
        <v>0</v>
      </c>
      <c r="AI816">
        <f t="shared" si="233"/>
        <v>3.908743630680128</v>
      </c>
      <c r="AJ816">
        <f t="shared" si="234"/>
        <v>-111.93177262613872</v>
      </c>
      <c r="AK816">
        <f t="shared" si="235"/>
        <v>0</v>
      </c>
      <c r="AL816" s="3">
        <v>112</v>
      </c>
      <c r="AM816" s="14">
        <f t="shared" si="236"/>
        <v>34.137599999999999</v>
      </c>
      <c r="AN816" s="3">
        <v>3.1066860685499065</v>
      </c>
    </row>
    <row r="817" spans="1:40" ht="13.5" thickBot="1" x14ac:dyDescent="0.25">
      <c r="A817" s="5">
        <v>42574</v>
      </c>
      <c r="B817" s="3">
        <v>79</v>
      </c>
      <c r="C817" s="7" t="s">
        <v>358</v>
      </c>
      <c r="D817" s="6">
        <v>0.66597222222222219</v>
      </c>
      <c r="E817" s="13">
        <v>16</v>
      </c>
      <c r="F817" s="13">
        <f t="shared" si="226"/>
        <v>582.99999999999989</v>
      </c>
      <c r="G817" s="3">
        <v>26.4</v>
      </c>
      <c r="H817" s="3" t="s">
        <v>366</v>
      </c>
      <c r="I817" s="3">
        <v>25.8</v>
      </c>
      <c r="J817" t="str">
        <f t="shared" si="227"/>
        <v>.</v>
      </c>
      <c r="K817" t="str">
        <f t="shared" si="228"/>
        <v>.</v>
      </c>
      <c r="L817" t="str">
        <f t="shared" si="238"/>
        <v>.</v>
      </c>
      <c r="M817" s="3">
        <v>178</v>
      </c>
      <c r="N817" t="str">
        <f>IF(B817=B817, N816, IF(M817=".",".",IF(M817&lt;22.5,"N",IF(M817&lt;67.5,"NE",IF(M817&lt;112.5,"E",IF(M817&lt;157.5,"SE",IF(M817&lt;202.5,"S",IF(M817&lt;247.5,"SW",IF(M817&lt;292.5,"W",IF(M817&lt;337.5,"NW","N"))))))))))</f>
        <v>S</v>
      </c>
      <c r="O817" t="str">
        <f t="shared" si="229"/>
        <v>.</v>
      </c>
      <c r="P817" t="str">
        <f t="shared" si="240"/>
        <v>.</v>
      </c>
      <c r="Q817" s="8">
        <f t="shared" si="242"/>
        <v>0</v>
      </c>
      <c r="R817" s="8">
        <f t="shared" si="243"/>
        <v>35.706493778979187</v>
      </c>
      <c r="S817" s="8">
        <v>1</v>
      </c>
      <c r="T817" s="8">
        <f>SQRT((AJ817-AJ807)^2+(AI817-AI807)^2)</f>
        <v>31.386187586282126</v>
      </c>
      <c r="U817" s="8">
        <f t="shared" si="239"/>
        <v>1.1376499194373426</v>
      </c>
      <c r="V817" s="3" t="s">
        <v>6</v>
      </c>
      <c r="W817" s="3">
        <v>0</v>
      </c>
      <c r="X817" s="3" t="s">
        <v>43</v>
      </c>
      <c r="Y817" s="14">
        <v>0</v>
      </c>
      <c r="Z817" s="14">
        <v>0</v>
      </c>
      <c r="AA817" s="14">
        <v>1</v>
      </c>
      <c r="AB817" s="14" t="str">
        <f t="shared" si="241"/>
        <v>.</v>
      </c>
      <c r="AC817" s="3" t="s">
        <v>329</v>
      </c>
      <c r="AD817" s="9">
        <v>0</v>
      </c>
      <c r="AE817">
        <f t="shared" si="230"/>
        <v>0</v>
      </c>
      <c r="AF817">
        <f t="shared" si="231"/>
        <v>0</v>
      </c>
      <c r="AG817">
        <f t="shared" si="237"/>
        <v>1</v>
      </c>
      <c r="AH817">
        <f t="shared" si="232"/>
        <v>0</v>
      </c>
      <c r="AI817">
        <f t="shared" si="233"/>
        <v>3.908743630680128</v>
      </c>
      <c r="AJ817">
        <f t="shared" si="234"/>
        <v>-111.93177262613872</v>
      </c>
      <c r="AK817">
        <f t="shared" si="235"/>
        <v>0</v>
      </c>
      <c r="AL817" s="3">
        <v>112</v>
      </c>
      <c r="AM817" s="14">
        <f t="shared" si="236"/>
        <v>34.137599999999999</v>
      </c>
      <c r="AN817" s="3">
        <v>3.1066860685499065</v>
      </c>
    </row>
    <row r="818" spans="1:40" ht="13.5" thickBot="1" x14ac:dyDescent="0.25">
      <c r="A818" s="5">
        <v>42574</v>
      </c>
      <c r="B818" s="3">
        <v>80</v>
      </c>
      <c r="C818" s="7" t="s">
        <v>359</v>
      </c>
      <c r="D818" s="6">
        <v>0.2638888888888889</v>
      </c>
      <c r="E818" s="13">
        <v>6</v>
      </c>
      <c r="F818" s="13">
        <f t="shared" si="226"/>
        <v>0</v>
      </c>
      <c r="G818" s="3" t="s">
        <v>4</v>
      </c>
      <c r="H818" s="3" t="s">
        <v>4</v>
      </c>
      <c r="I818" s="3">
        <v>21.6</v>
      </c>
      <c r="J818" t="str">
        <f t="shared" si="227"/>
        <v>.</v>
      </c>
      <c r="K818" t="str">
        <f t="shared" si="228"/>
        <v>.</v>
      </c>
      <c r="L818" t="str">
        <f t="shared" si="238"/>
        <v>.</v>
      </c>
      <c r="M818" s="3">
        <v>45</v>
      </c>
      <c r="N818" t="str">
        <f>IF(B818=B817, N817, IF(M818=".",".",IF(M818&lt;22.5,"N",IF(M818&lt;67.5,"NE",IF(M818&lt;112.5,"E",IF(M818&lt;157.5,"SE",IF(M818&lt;202.5,"S",IF(M818&lt;247.5,"SW",IF(M818&lt;292.5,"W",IF(M818&lt;337.5,"NW","N"))))))))))</f>
        <v>NE</v>
      </c>
      <c r="O818" t="str">
        <f t="shared" si="229"/>
        <v>.</v>
      </c>
      <c r="P818" t="str">
        <f t="shared" si="240"/>
        <v>.</v>
      </c>
      <c r="Q818" s="8">
        <f t="shared" si="242"/>
        <v>0</v>
      </c>
      <c r="R818" s="8">
        <f t="shared" si="243"/>
        <v>0</v>
      </c>
      <c r="S818" s="8">
        <v>0</v>
      </c>
      <c r="T818" s="8" t="s">
        <v>4</v>
      </c>
      <c r="U818" s="8" t="str">
        <f t="shared" si="239"/>
        <v>.</v>
      </c>
      <c r="V818" s="3" t="s">
        <v>7</v>
      </c>
      <c r="W818" s="3">
        <v>0</v>
      </c>
      <c r="X818" s="3" t="s">
        <v>4</v>
      </c>
      <c r="Y818" s="14">
        <v>2</v>
      </c>
      <c r="Z818" s="14">
        <v>1</v>
      </c>
      <c r="AA818" s="14">
        <v>0</v>
      </c>
      <c r="AB818" s="14">
        <f t="shared" si="241"/>
        <v>0</v>
      </c>
      <c r="AC818" s="3" t="s">
        <v>330</v>
      </c>
      <c r="AD818" s="9">
        <v>1</v>
      </c>
      <c r="AE818" t="str">
        <f t="shared" si="230"/>
        <v>.</v>
      </c>
      <c r="AF818" t="str">
        <f t="shared" si="231"/>
        <v>.</v>
      </c>
      <c r="AG818" t="str">
        <f t="shared" si="237"/>
        <v>.</v>
      </c>
      <c r="AH818" t="str">
        <f t="shared" si="232"/>
        <v>.</v>
      </c>
      <c r="AI818">
        <f t="shared" si="233"/>
        <v>70.710678118654741</v>
      </c>
      <c r="AJ818">
        <f t="shared" si="234"/>
        <v>70.710678118654755</v>
      </c>
      <c r="AK818" t="str">
        <f t="shared" si="235"/>
        <v>.</v>
      </c>
      <c r="AL818" s="3">
        <v>100</v>
      </c>
      <c r="AM818" s="14">
        <f t="shared" si="236"/>
        <v>30.48</v>
      </c>
      <c r="AN818" s="3">
        <v>0.78539816339744828</v>
      </c>
    </row>
    <row r="819" spans="1:40" ht="13.5" thickBot="1" x14ac:dyDescent="0.25">
      <c r="A819" s="5">
        <v>42574</v>
      </c>
      <c r="B819" s="3">
        <v>80</v>
      </c>
      <c r="C819" s="7" t="s">
        <v>359</v>
      </c>
      <c r="D819" s="6">
        <v>0.2986111111111111</v>
      </c>
      <c r="E819" s="13">
        <v>7</v>
      </c>
      <c r="F819" s="13">
        <f t="shared" si="226"/>
        <v>49.999999999999986</v>
      </c>
      <c r="G819" s="3" t="s">
        <v>4</v>
      </c>
      <c r="H819" s="3" t="s">
        <v>4</v>
      </c>
      <c r="I819" s="3">
        <v>23.7</v>
      </c>
      <c r="J819" t="str">
        <f t="shared" si="227"/>
        <v>.</v>
      </c>
      <c r="K819" t="str">
        <f t="shared" si="228"/>
        <v>.</v>
      </c>
      <c r="L819" t="str">
        <f t="shared" si="238"/>
        <v>.</v>
      </c>
      <c r="M819" s="3">
        <v>45</v>
      </c>
      <c r="N819" t="str">
        <f>IF(B819=B819, N818, IF(M819=".",".",IF(M819&lt;22.5,"N",IF(M819&lt;67.5,"NE",IF(M819&lt;112.5,"E",IF(M819&lt;157.5,"SE",IF(M819&lt;202.5,"S",IF(M819&lt;247.5,"SW",IF(M819&lt;292.5,"W",IF(M819&lt;337.5,"NW","N"))))))))))</f>
        <v>NE</v>
      </c>
      <c r="O819" t="str">
        <f t="shared" si="229"/>
        <v>.</v>
      </c>
      <c r="P819" t="str">
        <f t="shared" si="240"/>
        <v>.</v>
      </c>
      <c r="Q819" s="8">
        <f t="shared" si="242"/>
        <v>0</v>
      </c>
      <c r="R819" s="8">
        <f t="shared" si="243"/>
        <v>0</v>
      </c>
      <c r="S819" s="8">
        <v>0</v>
      </c>
      <c r="T819" s="8" t="s">
        <v>4</v>
      </c>
      <c r="U819" s="8" t="str">
        <f t="shared" si="239"/>
        <v>.</v>
      </c>
      <c r="V819" s="3" t="s">
        <v>7</v>
      </c>
      <c r="W819" s="3">
        <v>1.4</v>
      </c>
      <c r="X819" s="3" t="s">
        <v>6</v>
      </c>
      <c r="Y819" s="14">
        <v>2</v>
      </c>
      <c r="Z819" s="14">
        <v>1</v>
      </c>
      <c r="AA819" s="14">
        <v>0</v>
      </c>
      <c r="AB819" s="14">
        <f t="shared" si="241"/>
        <v>0</v>
      </c>
      <c r="AC819" s="3" t="s">
        <v>330</v>
      </c>
      <c r="AD819" s="9">
        <v>1</v>
      </c>
      <c r="AE819">
        <f t="shared" si="230"/>
        <v>0</v>
      </c>
      <c r="AF819">
        <f t="shared" si="231"/>
        <v>0</v>
      </c>
      <c r="AG819">
        <f t="shared" si="237"/>
        <v>1</v>
      </c>
      <c r="AH819">
        <f t="shared" si="232"/>
        <v>0</v>
      </c>
      <c r="AI819">
        <f t="shared" si="233"/>
        <v>70.710678118654741</v>
      </c>
      <c r="AJ819">
        <f t="shared" si="234"/>
        <v>70.710678118654755</v>
      </c>
      <c r="AK819">
        <f t="shared" si="235"/>
        <v>0</v>
      </c>
      <c r="AL819" s="3">
        <v>100</v>
      </c>
      <c r="AM819" s="14">
        <f t="shared" si="236"/>
        <v>30.48</v>
      </c>
      <c r="AN819" s="3">
        <v>0.78539816339744828</v>
      </c>
    </row>
    <row r="820" spans="1:40" ht="13.5" thickBot="1" x14ac:dyDescent="0.25">
      <c r="A820" s="5">
        <v>42574</v>
      </c>
      <c r="B820" s="3">
        <v>80</v>
      </c>
      <c r="C820" s="7" t="s">
        <v>359</v>
      </c>
      <c r="D820" s="6">
        <v>0.34236111111111112</v>
      </c>
      <c r="E820" s="13">
        <v>8</v>
      </c>
      <c r="F820" s="13">
        <f t="shared" si="226"/>
        <v>113</v>
      </c>
      <c r="G820" s="3">
        <v>33.6</v>
      </c>
      <c r="H820" s="3" t="s">
        <v>366</v>
      </c>
      <c r="I820" s="3">
        <v>31.5</v>
      </c>
      <c r="J820" t="str">
        <f t="shared" si="227"/>
        <v>.</v>
      </c>
      <c r="K820" t="str">
        <f t="shared" si="228"/>
        <v>.</v>
      </c>
      <c r="L820" t="str">
        <f t="shared" si="238"/>
        <v>.</v>
      </c>
      <c r="M820" s="3">
        <v>45</v>
      </c>
      <c r="N820" t="str">
        <f>IF(B820=B819, N819, IF(M820=".",".",IF(M820&lt;22.5,"N",IF(M820&lt;67.5,"NE",IF(M820&lt;112.5,"E",IF(M820&lt;157.5,"SE",IF(M820&lt;202.5,"S",IF(M820&lt;247.5,"SW",IF(M820&lt;292.5,"W",IF(M820&lt;337.5,"NW","N"))))))))))</f>
        <v>NE</v>
      </c>
      <c r="O820" t="str">
        <f t="shared" si="229"/>
        <v>.</v>
      </c>
      <c r="P820" t="str">
        <f t="shared" si="240"/>
        <v>.</v>
      </c>
      <c r="Q820" s="8">
        <f t="shared" si="242"/>
        <v>0</v>
      </c>
      <c r="R820" s="8">
        <f t="shared" si="243"/>
        <v>0</v>
      </c>
      <c r="S820" s="8">
        <v>0</v>
      </c>
      <c r="T820" s="8" t="s">
        <v>4</v>
      </c>
      <c r="U820" s="8" t="str">
        <f t="shared" si="239"/>
        <v>.</v>
      </c>
      <c r="V820" s="3" t="s">
        <v>85</v>
      </c>
      <c r="W820" s="3">
        <v>0</v>
      </c>
      <c r="X820" s="3" t="s">
        <v>86</v>
      </c>
      <c r="Y820" s="14">
        <v>2</v>
      </c>
      <c r="Z820" s="14">
        <v>1</v>
      </c>
      <c r="AA820" s="14">
        <v>0</v>
      </c>
      <c r="AB820" s="14">
        <f t="shared" si="241"/>
        <v>0</v>
      </c>
      <c r="AC820" s="3" t="s">
        <v>330</v>
      </c>
      <c r="AD820" s="9">
        <v>1</v>
      </c>
      <c r="AE820">
        <f t="shared" si="230"/>
        <v>0</v>
      </c>
      <c r="AF820">
        <f t="shared" si="231"/>
        <v>0</v>
      </c>
      <c r="AG820">
        <f t="shared" si="237"/>
        <v>1</v>
      </c>
      <c r="AH820">
        <f t="shared" si="232"/>
        <v>0</v>
      </c>
      <c r="AI820">
        <f t="shared" si="233"/>
        <v>70.710678118654741</v>
      </c>
      <c r="AJ820">
        <f t="shared" si="234"/>
        <v>70.710678118654755</v>
      </c>
      <c r="AK820">
        <f t="shared" si="235"/>
        <v>0</v>
      </c>
      <c r="AL820" s="3">
        <v>100</v>
      </c>
      <c r="AM820" s="14">
        <f t="shared" si="236"/>
        <v>30.48</v>
      </c>
      <c r="AN820" s="3">
        <v>0.78539816339744828</v>
      </c>
    </row>
    <row r="821" spans="1:40" ht="13.5" thickBot="1" x14ac:dyDescent="0.25">
      <c r="A821" s="5">
        <v>42574</v>
      </c>
      <c r="B821" s="3">
        <v>80</v>
      </c>
      <c r="C821" s="7" t="s">
        <v>359</v>
      </c>
      <c r="D821" s="6">
        <v>0.38750000000000001</v>
      </c>
      <c r="E821" s="13">
        <v>9</v>
      </c>
      <c r="F821" s="13">
        <f t="shared" si="226"/>
        <v>178</v>
      </c>
      <c r="G821" s="3">
        <v>29.6</v>
      </c>
      <c r="H821" s="3" t="s">
        <v>366</v>
      </c>
      <c r="I821" s="3">
        <v>33</v>
      </c>
      <c r="J821" t="str">
        <f t="shared" si="227"/>
        <v>.</v>
      </c>
      <c r="K821" t="str">
        <f t="shared" si="228"/>
        <v>.</v>
      </c>
      <c r="L821" t="str">
        <f t="shared" si="238"/>
        <v>.</v>
      </c>
      <c r="M821" s="3">
        <v>45</v>
      </c>
      <c r="N821" t="str">
        <f>IF(B821=B821, N820, IF(M821=".",".",IF(M821&lt;22.5,"N",IF(M821&lt;67.5,"NE",IF(M821&lt;112.5,"E",IF(M821&lt;157.5,"SE",IF(M821&lt;202.5,"S",IF(M821&lt;247.5,"SW",IF(M821&lt;292.5,"W",IF(M821&lt;337.5,"NW","N"))))))))))</f>
        <v>NE</v>
      </c>
      <c r="O821" t="str">
        <f t="shared" si="229"/>
        <v>.</v>
      </c>
      <c r="P821" t="str">
        <f t="shared" si="240"/>
        <v>.</v>
      </c>
      <c r="Q821" s="8">
        <f t="shared" si="242"/>
        <v>0</v>
      </c>
      <c r="R821" s="8">
        <f t="shared" si="243"/>
        <v>0</v>
      </c>
      <c r="S821" s="8">
        <v>1</v>
      </c>
      <c r="T821" s="8" t="s">
        <v>4</v>
      </c>
      <c r="U821" s="8" t="str">
        <f t="shared" si="239"/>
        <v>.</v>
      </c>
      <c r="V821" s="3" t="s">
        <v>88</v>
      </c>
      <c r="W821" s="3">
        <v>1.6</v>
      </c>
      <c r="X821" s="3" t="s">
        <v>105</v>
      </c>
      <c r="Y821" s="14">
        <v>2</v>
      </c>
      <c r="Z821" s="14">
        <v>1</v>
      </c>
      <c r="AA821" s="14">
        <v>0</v>
      </c>
      <c r="AB821" s="14">
        <f t="shared" si="241"/>
        <v>0</v>
      </c>
      <c r="AC821" s="3" t="s">
        <v>330</v>
      </c>
      <c r="AD821" s="9">
        <v>1</v>
      </c>
      <c r="AE821">
        <f t="shared" si="230"/>
        <v>0</v>
      </c>
      <c r="AF821">
        <f t="shared" si="231"/>
        <v>0</v>
      </c>
      <c r="AG821">
        <f t="shared" si="237"/>
        <v>1</v>
      </c>
      <c r="AH821">
        <f t="shared" si="232"/>
        <v>0</v>
      </c>
      <c r="AI821">
        <f t="shared" si="233"/>
        <v>70.710678118654741</v>
      </c>
      <c r="AJ821">
        <f t="shared" si="234"/>
        <v>70.710678118654755</v>
      </c>
      <c r="AK821">
        <f t="shared" si="235"/>
        <v>0</v>
      </c>
      <c r="AL821" s="3">
        <v>100</v>
      </c>
      <c r="AM821" s="14">
        <f t="shared" si="236"/>
        <v>30.48</v>
      </c>
      <c r="AN821" s="3">
        <v>0.78539816339744828</v>
      </c>
    </row>
    <row r="822" spans="1:40" ht="13.5" thickBot="1" x14ac:dyDescent="0.25">
      <c r="A822" s="5">
        <v>42574</v>
      </c>
      <c r="B822" s="3">
        <v>80</v>
      </c>
      <c r="C822" s="7" t="s">
        <v>359</v>
      </c>
      <c r="D822" s="6">
        <v>0.42083333333333334</v>
      </c>
      <c r="E822" s="13">
        <v>10</v>
      </c>
      <c r="F822" s="13">
        <f t="shared" si="226"/>
        <v>226</v>
      </c>
      <c r="G822" s="3">
        <v>34.700000000000003</v>
      </c>
      <c r="H822" s="3" t="s">
        <v>366</v>
      </c>
      <c r="I822" s="3">
        <v>35.299999999999997</v>
      </c>
      <c r="J822">
        <f t="shared" si="227"/>
        <v>2.3561944901923448</v>
      </c>
      <c r="K822">
        <f t="shared" si="228"/>
        <v>225</v>
      </c>
      <c r="L822">
        <f>(K822-MOD(M821+180,360))</f>
        <v>0</v>
      </c>
      <c r="M822" s="3">
        <v>45</v>
      </c>
      <c r="N822" t="str">
        <f>IF(B822=B821, N821, IF(M822=".",".",IF(M822&lt;22.5,"N",IF(M822&lt;67.5,"NE",IF(M822&lt;112.5,"E",IF(M822&lt;157.5,"SE",IF(M822&lt;202.5,"S",IF(M822&lt;247.5,"SW",IF(M822&lt;292.5,"W",IF(M822&lt;337.5,"NW","N"))))))))))</f>
        <v>NE</v>
      </c>
      <c r="O822" t="str">
        <f t="shared" si="229"/>
        <v>SW</v>
      </c>
      <c r="P822">
        <f t="shared" si="240"/>
        <v>6</v>
      </c>
      <c r="Q822" s="8">
        <f t="shared" si="242"/>
        <v>0.99999999999998801</v>
      </c>
      <c r="R822" s="8">
        <f t="shared" si="243"/>
        <v>0.99999999999998801</v>
      </c>
      <c r="S822" s="8">
        <v>1</v>
      </c>
      <c r="T822" s="8" t="s">
        <v>4</v>
      </c>
      <c r="U822" s="8" t="str">
        <f t="shared" si="239"/>
        <v>.</v>
      </c>
      <c r="V822" s="3" t="s">
        <v>6</v>
      </c>
      <c r="W822" s="3">
        <v>0.3</v>
      </c>
      <c r="X822" s="3" t="s">
        <v>112</v>
      </c>
      <c r="Y822" s="14">
        <v>2</v>
      </c>
      <c r="Z822" s="14">
        <v>1</v>
      </c>
      <c r="AA822" s="14">
        <v>0</v>
      </c>
      <c r="AB822" s="14">
        <f t="shared" si="241"/>
        <v>0</v>
      </c>
      <c r="AC822" s="3" t="s">
        <v>330</v>
      </c>
      <c r="AD822" s="9">
        <v>1</v>
      </c>
      <c r="AE822">
        <f t="shared" si="230"/>
        <v>-0.70710678118653902</v>
      </c>
      <c r="AF822">
        <f t="shared" si="231"/>
        <v>-0.70710678118653902</v>
      </c>
      <c r="AG822">
        <f t="shared" si="237"/>
        <v>1</v>
      </c>
      <c r="AH822">
        <f t="shared" si="232"/>
        <v>0.99999999999998801</v>
      </c>
      <c r="AI822">
        <f t="shared" si="233"/>
        <v>70.003571337468202</v>
      </c>
      <c r="AJ822">
        <f t="shared" si="234"/>
        <v>70.003571337468216</v>
      </c>
      <c r="AK822">
        <f t="shared" si="235"/>
        <v>-0.70710678118653902</v>
      </c>
      <c r="AL822" s="3">
        <v>99</v>
      </c>
      <c r="AM822" s="14">
        <f t="shared" si="236"/>
        <v>30.1752</v>
      </c>
      <c r="AN822" s="3">
        <v>0.78539816339744828</v>
      </c>
    </row>
    <row r="823" spans="1:40" ht="13.5" thickBot="1" x14ac:dyDescent="0.25">
      <c r="A823" s="5">
        <v>42574</v>
      </c>
      <c r="B823" s="3">
        <v>80</v>
      </c>
      <c r="C823" s="7" t="s">
        <v>359</v>
      </c>
      <c r="D823" s="6">
        <v>0.46180555555555558</v>
      </c>
      <c r="E823" s="13">
        <v>11</v>
      </c>
      <c r="F823" s="13">
        <f t="shared" si="226"/>
        <v>285</v>
      </c>
      <c r="G823" s="3">
        <v>39.700000000000003</v>
      </c>
      <c r="H823" s="3" t="s">
        <v>366</v>
      </c>
      <c r="I823" s="3">
        <v>34.200000000000003</v>
      </c>
      <c r="J823" t="str">
        <f t="shared" si="227"/>
        <v>.</v>
      </c>
      <c r="K823" t="str">
        <f t="shared" si="228"/>
        <v>.</v>
      </c>
      <c r="L823" t="str">
        <f t="shared" si="238"/>
        <v>.</v>
      </c>
      <c r="M823" s="3">
        <v>45</v>
      </c>
      <c r="N823" t="str">
        <f>IF(B823=B823, N822, IF(M823=".",".",IF(M823&lt;22.5,"N",IF(M823&lt;67.5,"NE",IF(M823&lt;112.5,"E",IF(M823&lt;157.5,"SE",IF(M823&lt;202.5,"S",IF(M823&lt;247.5,"SW",IF(M823&lt;292.5,"W",IF(M823&lt;337.5,"NW","N"))))))))))</f>
        <v>NE</v>
      </c>
      <c r="O823" t="str">
        <f t="shared" si="229"/>
        <v>.</v>
      </c>
      <c r="P823" t="str">
        <f t="shared" si="240"/>
        <v>.</v>
      </c>
      <c r="Q823" s="8">
        <f t="shared" si="242"/>
        <v>0</v>
      </c>
      <c r="R823" s="8">
        <f t="shared" si="243"/>
        <v>0.99999999999998801</v>
      </c>
      <c r="S823" s="8">
        <v>1</v>
      </c>
      <c r="T823" s="8" t="s">
        <v>4</v>
      </c>
      <c r="U823" s="8" t="str">
        <f t="shared" si="239"/>
        <v>.</v>
      </c>
      <c r="V823" s="3" t="s">
        <v>6</v>
      </c>
      <c r="W823" s="3">
        <v>1.2</v>
      </c>
      <c r="X823" s="3" t="s">
        <v>4</v>
      </c>
      <c r="Y823" s="14">
        <v>2</v>
      </c>
      <c r="Z823" s="14">
        <v>1</v>
      </c>
      <c r="AA823" s="14">
        <v>0</v>
      </c>
      <c r="AB823" s="14">
        <f t="shared" si="241"/>
        <v>0</v>
      </c>
      <c r="AC823" s="3" t="s">
        <v>330</v>
      </c>
      <c r="AD823" s="9">
        <v>1</v>
      </c>
      <c r="AE823">
        <f t="shared" si="230"/>
        <v>0</v>
      </c>
      <c r="AF823">
        <f t="shared" si="231"/>
        <v>0</v>
      </c>
      <c r="AG823">
        <f t="shared" si="237"/>
        <v>1</v>
      </c>
      <c r="AH823">
        <f t="shared" si="232"/>
        <v>0</v>
      </c>
      <c r="AI823">
        <f t="shared" si="233"/>
        <v>70.003571337468202</v>
      </c>
      <c r="AJ823">
        <f t="shared" si="234"/>
        <v>70.003571337468216</v>
      </c>
      <c r="AK823">
        <f t="shared" si="235"/>
        <v>0</v>
      </c>
      <c r="AL823" s="3">
        <v>99</v>
      </c>
      <c r="AM823" s="14">
        <f t="shared" si="236"/>
        <v>30.1752</v>
      </c>
      <c r="AN823" s="3">
        <v>0.78539816339744828</v>
      </c>
    </row>
    <row r="824" spans="1:40" ht="13.5" thickBot="1" x14ac:dyDescent="0.25">
      <c r="A824" s="5">
        <v>42574</v>
      </c>
      <c r="B824" s="3">
        <v>80</v>
      </c>
      <c r="C824" s="7" t="s">
        <v>359</v>
      </c>
      <c r="D824" s="6">
        <v>0.50277777777777777</v>
      </c>
      <c r="E824" s="13">
        <v>12</v>
      </c>
      <c r="F824" s="13">
        <f t="shared" si="226"/>
        <v>343.99999999999994</v>
      </c>
      <c r="G824" s="3">
        <v>34.799999999999997</v>
      </c>
      <c r="H824" s="3" t="s">
        <v>366</v>
      </c>
      <c r="I824" s="3">
        <v>33.200000000000003</v>
      </c>
      <c r="J824" t="str">
        <f t="shared" si="227"/>
        <v>.</v>
      </c>
      <c r="K824" t="str">
        <f t="shared" si="228"/>
        <v>.</v>
      </c>
      <c r="L824" t="str">
        <f t="shared" si="238"/>
        <v>.</v>
      </c>
      <c r="M824" s="3">
        <v>45</v>
      </c>
      <c r="N824" t="str">
        <f>IF(B824=B823, N823, IF(M824=".",".",IF(M824&lt;22.5,"N",IF(M824&lt;67.5,"NE",IF(M824&lt;112.5,"E",IF(M824&lt;157.5,"SE",IF(M824&lt;202.5,"S",IF(M824&lt;247.5,"SW",IF(M824&lt;292.5,"W",IF(M824&lt;337.5,"NW","N"))))))))))</f>
        <v>NE</v>
      </c>
      <c r="O824" t="str">
        <f t="shared" si="229"/>
        <v>.</v>
      </c>
      <c r="P824" t="str">
        <f t="shared" si="240"/>
        <v>.</v>
      </c>
      <c r="Q824" s="8">
        <f t="shared" si="242"/>
        <v>0</v>
      </c>
      <c r="R824" s="8">
        <f t="shared" si="243"/>
        <v>0.99999999999998801</v>
      </c>
      <c r="S824" s="8">
        <v>1</v>
      </c>
      <c r="T824" s="8" t="s">
        <v>4</v>
      </c>
      <c r="U824" s="8" t="str">
        <f t="shared" si="239"/>
        <v>.</v>
      </c>
      <c r="V824" s="3" t="s">
        <v>6</v>
      </c>
      <c r="W824" s="3">
        <v>0.5</v>
      </c>
      <c r="X824" s="3" t="s">
        <v>13</v>
      </c>
      <c r="Y824" s="14">
        <v>2</v>
      </c>
      <c r="Z824" s="14">
        <v>1</v>
      </c>
      <c r="AA824" s="14">
        <v>0</v>
      </c>
      <c r="AB824" s="14">
        <f t="shared" si="241"/>
        <v>0</v>
      </c>
      <c r="AC824" s="3" t="s">
        <v>330</v>
      </c>
      <c r="AD824" s="9">
        <v>1</v>
      </c>
      <c r="AE824">
        <f t="shared" si="230"/>
        <v>0</v>
      </c>
      <c r="AF824">
        <f t="shared" si="231"/>
        <v>0</v>
      </c>
      <c r="AG824">
        <f t="shared" si="237"/>
        <v>1</v>
      </c>
      <c r="AH824">
        <f t="shared" si="232"/>
        <v>0</v>
      </c>
      <c r="AI824">
        <f t="shared" si="233"/>
        <v>70.003571337468202</v>
      </c>
      <c r="AJ824">
        <f t="shared" si="234"/>
        <v>70.003571337468216</v>
      </c>
      <c r="AK824">
        <f t="shared" si="235"/>
        <v>0</v>
      </c>
      <c r="AL824" s="3">
        <v>99</v>
      </c>
      <c r="AM824" s="14">
        <f t="shared" si="236"/>
        <v>30.1752</v>
      </c>
      <c r="AN824" s="3">
        <v>0.78539816339744828</v>
      </c>
    </row>
    <row r="825" spans="1:40" ht="13.5" thickBot="1" x14ac:dyDescent="0.25">
      <c r="A825" s="5">
        <v>42574</v>
      </c>
      <c r="B825" s="3">
        <v>80</v>
      </c>
      <c r="C825" s="7" t="s">
        <v>359</v>
      </c>
      <c r="D825" s="6">
        <v>0.54305555555555551</v>
      </c>
      <c r="E825" s="13">
        <v>13</v>
      </c>
      <c r="F825" s="13">
        <f t="shared" si="226"/>
        <v>401.99999999999989</v>
      </c>
      <c r="G825" s="3">
        <v>30.5</v>
      </c>
      <c r="H825" s="3" t="s">
        <v>366</v>
      </c>
      <c r="I825" s="3">
        <v>30.5</v>
      </c>
      <c r="J825" t="str">
        <f t="shared" si="227"/>
        <v>.</v>
      </c>
      <c r="K825" t="str">
        <f t="shared" si="228"/>
        <v>.</v>
      </c>
      <c r="L825" t="str">
        <f t="shared" si="238"/>
        <v>.</v>
      </c>
      <c r="M825" s="3">
        <v>45</v>
      </c>
      <c r="N825" t="str">
        <f>IF(B825=B825, N824, IF(M825=".",".",IF(M825&lt;22.5,"N",IF(M825&lt;67.5,"NE",IF(M825&lt;112.5,"E",IF(M825&lt;157.5,"SE",IF(M825&lt;202.5,"S",IF(M825&lt;247.5,"SW",IF(M825&lt;292.5,"W",IF(M825&lt;337.5,"NW","N"))))))))))</f>
        <v>NE</v>
      </c>
      <c r="O825" t="str">
        <f t="shared" si="229"/>
        <v>.</v>
      </c>
      <c r="P825" t="str">
        <f t="shared" si="240"/>
        <v>.</v>
      </c>
      <c r="Q825" s="8">
        <f t="shared" si="242"/>
        <v>0</v>
      </c>
      <c r="R825" s="8">
        <f t="shared" si="243"/>
        <v>0.99999999999998801</v>
      </c>
      <c r="S825" s="8">
        <v>1</v>
      </c>
      <c r="T825" s="8" t="s">
        <v>4</v>
      </c>
      <c r="U825" s="8" t="str">
        <f t="shared" si="239"/>
        <v>.</v>
      </c>
      <c r="V825" s="3" t="s">
        <v>6</v>
      </c>
      <c r="W825" s="3">
        <v>0.1</v>
      </c>
      <c r="X825" s="3" t="s">
        <v>116</v>
      </c>
      <c r="Y825" s="14">
        <v>0</v>
      </c>
      <c r="Z825" s="14">
        <v>0</v>
      </c>
      <c r="AA825" s="14">
        <v>1</v>
      </c>
      <c r="AB825" s="14">
        <f t="shared" si="241"/>
        <v>1</v>
      </c>
      <c r="AC825" s="3" t="s">
        <v>330</v>
      </c>
      <c r="AD825" s="9">
        <v>1</v>
      </c>
      <c r="AE825">
        <f t="shared" si="230"/>
        <v>0</v>
      </c>
      <c r="AF825">
        <f t="shared" si="231"/>
        <v>0</v>
      </c>
      <c r="AG825">
        <f t="shared" si="237"/>
        <v>1</v>
      </c>
      <c r="AH825">
        <f t="shared" si="232"/>
        <v>0</v>
      </c>
      <c r="AI825">
        <f t="shared" si="233"/>
        <v>70.003571337468202</v>
      </c>
      <c r="AJ825">
        <f t="shared" si="234"/>
        <v>70.003571337468216</v>
      </c>
      <c r="AK825">
        <f t="shared" si="235"/>
        <v>0</v>
      </c>
      <c r="AL825" s="3">
        <v>99</v>
      </c>
      <c r="AM825" s="14">
        <f t="shared" si="236"/>
        <v>30.1752</v>
      </c>
      <c r="AN825" s="3">
        <v>0.78539816339744828</v>
      </c>
    </row>
    <row r="826" spans="1:40" ht="13.5" thickBot="1" x14ac:dyDescent="0.25">
      <c r="A826" s="5">
        <v>42574</v>
      </c>
      <c r="B826" s="3">
        <v>80</v>
      </c>
      <c r="C826" s="7" t="s">
        <v>359</v>
      </c>
      <c r="D826" s="6">
        <v>0.58472222222222225</v>
      </c>
      <c r="E826" s="13">
        <v>14</v>
      </c>
      <c r="F826" s="13">
        <f t="shared" si="226"/>
        <v>462</v>
      </c>
      <c r="G826" s="3">
        <v>30</v>
      </c>
      <c r="H826" s="3" t="s">
        <v>366</v>
      </c>
      <c r="I826" s="3">
        <v>28.6</v>
      </c>
      <c r="J826" t="str">
        <f t="shared" si="227"/>
        <v>.</v>
      </c>
      <c r="K826" t="str">
        <f t="shared" si="228"/>
        <v>.</v>
      </c>
      <c r="L826" t="str">
        <f t="shared" si="238"/>
        <v>.</v>
      </c>
      <c r="M826" s="3">
        <v>45</v>
      </c>
      <c r="N826" t="str">
        <f>IF(B826=B825, N825, IF(M826=".",".",IF(M826&lt;22.5,"N",IF(M826&lt;67.5,"NE",IF(M826&lt;112.5,"E",IF(M826&lt;157.5,"SE",IF(M826&lt;202.5,"S",IF(M826&lt;247.5,"SW",IF(M826&lt;292.5,"W",IF(M826&lt;337.5,"NW","N"))))))))))</f>
        <v>NE</v>
      </c>
      <c r="O826" t="str">
        <f t="shared" si="229"/>
        <v>.</v>
      </c>
      <c r="P826" t="str">
        <f t="shared" si="240"/>
        <v>.</v>
      </c>
      <c r="Q826" s="8">
        <f t="shared" si="242"/>
        <v>0</v>
      </c>
      <c r="R826" s="8">
        <f t="shared" si="243"/>
        <v>0.99999999999998801</v>
      </c>
      <c r="S826" s="8">
        <v>1</v>
      </c>
      <c r="T826" s="8" t="s">
        <v>4</v>
      </c>
      <c r="U826" s="8" t="str">
        <f t="shared" si="239"/>
        <v>.</v>
      </c>
      <c r="V826" s="3" t="s">
        <v>6</v>
      </c>
      <c r="W826" s="3">
        <v>0</v>
      </c>
      <c r="X826" s="3" t="s">
        <v>43</v>
      </c>
      <c r="Y826" s="14">
        <v>0</v>
      </c>
      <c r="Z826" s="14">
        <v>0</v>
      </c>
      <c r="AA826" s="14">
        <v>1</v>
      </c>
      <c r="AB826" s="14" t="str">
        <f t="shared" si="241"/>
        <v>.</v>
      </c>
      <c r="AC826" s="3" t="s">
        <v>330</v>
      </c>
      <c r="AD826" s="9">
        <v>1</v>
      </c>
      <c r="AE826">
        <f t="shared" si="230"/>
        <v>0</v>
      </c>
      <c r="AF826">
        <f t="shared" si="231"/>
        <v>0</v>
      </c>
      <c r="AG826">
        <f t="shared" si="237"/>
        <v>1</v>
      </c>
      <c r="AH826">
        <f t="shared" si="232"/>
        <v>0</v>
      </c>
      <c r="AI826">
        <f t="shared" si="233"/>
        <v>70.003571337468202</v>
      </c>
      <c r="AJ826">
        <f t="shared" si="234"/>
        <v>70.003571337468216</v>
      </c>
      <c r="AK826">
        <f t="shared" si="235"/>
        <v>0</v>
      </c>
      <c r="AL826" s="3">
        <v>99</v>
      </c>
      <c r="AM826" s="14">
        <f t="shared" si="236"/>
        <v>30.1752</v>
      </c>
      <c r="AN826" s="3">
        <v>0.78539816339744828</v>
      </c>
    </row>
    <row r="827" spans="1:40" ht="13.5" thickBot="1" x14ac:dyDescent="0.25">
      <c r="A827" s="5">
        <v>42574</v>
      </c>
      <c r="B827" s="3">
        <v>80</v>
      </c>
      <c r="C827" s="7" t="s">
        <v>359</v>
      </c>
      <c r="D827" s="6">
        <v>0.62777777777777777</v>
      </c>
      <c r="E827" s="13">
        <v>15</v>
      </c>
      <c r="F827" s="13">
        <f t="shared" si="226"/>
        <v>524</v>
      </c>
      <c r="G827" s="3">
        <v>25.9</v>
      </c>
      <c r="H827" s="3" t="s">
        <v>366</v>
      </c>
      <c r="I827" s="3">
        <v>26.7</v>
      </c>
      <c r="J827" t="str">
        <f t="shared" si="227"/>
        <v>.</v>
      </c>
      <c r="K827" t="str">
        <f t="shared" si="228"/>
        <v>.</v>
      </c>
      <c r="L827" t="str">
        <f t="shared" si="238"/>
        <v>.</v>
      </c>
      <c r="M827" s="3">
        <v>45</v>
      </c>
      <c r="N827" t="str">
        <f>IF(B827=B826, N826, IF(M827=".",".",IF(M827&lt;22.5,"N",IF(M827&lt;67.5,"NE",IF(M827&lt;112.5,"E",IF(M827&lt;157.5,"SE",IF(M827&lt;202.5,"S",IF(M827&lt;247.5,"SW",IF(M827&lt;292.5,"W",IF(M827&lt;337.5,"NW","N"))))))))))</f>
        <v>NE</v>
      </c>
      <c r="O827" t="str">
        <f t="shared" si="229"/>
        <v>.</v>
      </c>
      <c r="P827" t="str">
        <f t="shared" si="240"/>
        <v>.</v>
      </c>
      <c r="Q827" s="8">
        <f t="shared" si="242"/>
        <v>0</v>
      </c>
      <c r="R827" s="8">
        <f t="shared" si="243"/>
        <v>0.99999999999998801</v>
      </c>
      <c r="S827" s="8">
        <v>1</v>
      </c>
      <c r="T827" s="8" t="s">
        <v>4</v>
      </c>
      <c r="U827" s="8" t="str">
        <f t="shared" si="239"/>
        <v>.</v>
      </c>
      <c r="V827" s="3" t="s">
        <v>6</v>
      </c>
      <c r="W827" s="3">
        <v>3.9</v>
      </c>
      <c r="X827" s="3" t="s">
        <v>43</v>
      </c>
      <c r="Y827" s="14">
        <v>0</v>
      </c>
      <c r="Z827" s="14">
        <v>0</v>
      </c>
      <c r="AA827" s="14">
        <v>1</v>
      </c>
      <c r="AB827" s="14" t="str">
        <f t="shared" si="241"/>
        <v>.</v>
      </c>
      <c r="AC827" s="3" t="s">
        <v>330</v>
      </c>
      <c r="AD827" s="9">
        <v>1</v>
      </c>
      <c r="AE827">
        <f t="shared" si="230"/>
        <v>0</v>
      </c>
      <c r="AF827">
        <f t="shared" si="231"/>
        <v>0</v>
      </c>
      <c r="AG827">
        <f t="shared" si="237"/>
        <v>1</v>
      </c>
      <c r="AH827">
        <f t="shared" si="232"/>
        <v>0</v>
      </c>
      <c r="AI827">
        <f t="shared" si="233"/>
        <v>70.003571337468202</v>
      </c>
      <c r="AJ827">
        <f t="shared" si="234"/>
        <v>70.003571337468216</v>
      </c>
      <c r="AK827">
        <f t="shared" si="235"/>
        <v>0</v>
      </c>
      <c r="AL827" s="3">
        <v>99</v>
      </c>
      <c r="AM827" s="14">
        <f t="shared" si="236"/>
        <v>30.1752</v>
      </c>
      <c r="AN827" s="3">
        <v>0.78539816339744828</v>
      </c>
    </row>
    <row r="828" spans="1:40" ht="13.5" thickBot="1" x14ac:dyDescent="0.25">
      <c r="A828" s="5">
        <v>42574</v>
      </c>
      <c r="B828" s="3">
        <v>80</v>
      </c>
      <c r="C828" s="7" t="s">
        <v>359</v>
      </c>
      <c r="D828" s="6">
        <v>0.66736111111111107</v>
      </c>
      <c r="E828" s="13">
        <v>16</v>
      </c>
      <c r="F828" s="13">
        <f t="shared" si="226"/>
        <v>581</v>
      </c>
      <c r="G828" s="3">
        <v>26.7</v>
      </c>
      <c r="H828" s="3" t="s">
        <v>366</v>
      </c>
      <c r="I828" s="3">
        <v>26</v>
      </c>
      <c r="J828" t="str">
        <f t="shared" si="227"/>
        <v>.</v>
      </c>
      <c r="K828" t="str">
        <f t="shared" si="228"/>
        <v>.</v>
      </c>
      <c r="L828" t="str">
        <f t="shared" si="238"/>
        <v>.</v>
      </c>
      <c r="M828" s="3">
        <v>45</v>
      </c>
      <c r="N828" t="str">
        <f>IF(B828=B828, N827, IF(M828=".",".",IF(M828&lt;22.5,"N",IF(M828&lt;67.5,"NE",IF(M828&lt;112.5,"E",IF(M828&lt;157.5,"SE",IF(M828&lt;202.5,"S",IF(M828&lt;247.5,"SW",IF(M828&lt;292.5,"W",IF(M828&lt;337.5,"NW","N"))))))))))</f>
        <v>NE</v>
      </c>
      <c r="O828" t="str">
        <f t="shared" si="229"/>
        <v>.</v>
      </c>
      <c r="P828" t="str">
        <f t="shared" si="240"/>
        <v>.</v>
      </c>
      <c r="Q828" s="8">
        <f t="shared" si="242"/>
        <v>0</v>
      </c>
      <c r="R828" s="8">
        <f t="shared" si="243"/>
        <v>0.99999999999998801</v>
      </c>
      <c r="S828" s="8">
        <v>1</v>
      </c>
      <c r="T828" s="8">
        <f>SQRT((AJ828-AJ818)^2+(AI828-AI818)^2)</f>
        <v>0.99999999999998801</v>
      </c>
      <c r="U828" s="8">
        <f t="shared" si="239"/>
        <v>1</v>
      </c>
      <c r="V828" s="3" t="s">
        <v>6</v>
      </c>
      <c r="W828" s="3">
        <v>0</v>
      </c>
      <c r="X828" s="3" t="s">
        <v>43</v>
      </c>
      <c r="Y828" s="14">
        <v>0</v>
      </c>
      <c r="Z828" s="14">
        <v>0</v>
      </c>
      <c r="AA828" s="14">
        <v>1</v>
      </c>
      <c r="AB828" s="14" t="str">
        <f t="shared" si="241"/>
        <v>.</v>
      </c>
      <c r="AC828" s="3" t="s">
        <v>330</v>
      </c>
      <c r="AD828" s="9">
        <v>1</v>
      </c>
      <c r="AE828">
        <f t="shared" si="230"/>
        <v>0</v>
      </c>
      <c r="AF828">
        <f t="shared" si="231"/>
        <v>0</v>
      </c>
      <c r="AG828">
        <f t="shared" si="237"/>
        <v>1</v>
      </c>
      <c r="AH828">
        <f t="shared" si="232"/>
        <v>0</v>
      </c>
      <c r="AI828">
        <f t="shared" si="233"/>
        <v>70.003571337468202</v>
      </c>
      <c r="AJ828">
        <f t="shared" si="234"/>
        <v>70.003571337468216</v>
      </c>
      <c r="AK828">
        <f t="shared" si="235"/>
        <v>0</v>
      </c>
      <c r="AL828" s="3">
        <v>99</v>
      </c>
      <c r="AM828" s="14">
        <f t="shared" si="236"/>
        <v>30.1752</v>
      </c>
      <c r="AN828" s="3">
        <v>0.78539816339744828</v>
      </c>
    </row>
    <row r="829" spans="1:40" ht="13.5" thickBot="1" x14ac:dyDescent="0.25">
      <c r="A829" s="5">
        <v>42575</v>
      </c>
      <c r="B829" s="3">
        <v>81</v>
      </c>
      <c r="C829" s="7" t="s">
        <v>358</v>
      </c>
      <c r="D829" s="6">
        <v>0.26250000000000001</v>
      </c>
      <c r="E829" s="13">
        <v>6</v>
      </c>
      <c r="F829" s="13">
        <f t="shared" si="226"/>
        <v>0</v>
      </c>
      <c r="G829" s="3">
        <v>21.2</v>
      </c>
      <c r="H829" s="3" t="s">
        <v>366</v>
      </c>
      <c r="I829" s="3">
        <v>21.7</v>
      </c>
      <c r="J829" t="str">
        <f t="shared" si="227"/>
        <v>.</v>
      </c>
      <c r="K829" t="str">
        <f t="shared" si="228"/>
        <v>.</v>
      </c>
      <c r="L829" t="str">
        <f t="shared" si="238"/>
        <v>.</v>
      </c>
      <c r="M829" s="3">
        <v>54</v>
      </c>
      <c r="N829" t="str">
        <f>IF(B829=B828, N828, IF(M829=".",".",IF(M829&lt;22.5,"N",IF(M829&lt;67.5,"NE",IF(M829&lt;112.5,"E",IF(M829&lt;157.5,"SE",IF(M829&lt;202.5,"S",IF(M829&lt;247.5,"SW",IF(M829&lt;292.5,"W",IF(M829&lt;337.5,"NW","N"))))))))))</f>
        <v>NE</v>
      </c>
      <c r="O829" t="str">
        <f t="shared" si="229"/>
        <v>.</v>
      </c>
      <c r="P829" t="str">
        <f t="shared" si="240"/>
        <v>.</v>
      </c>
      <c r="Q829" s="8">
        <f t="shared" si="242"/>
        <v>0</v>
      </c>
      <c r="R829" s="8">
        <f t="shared" si="243"/>
        <v>0</v>
      </c>
      <c r="S829" s="8">
        <v>1</v>
      </c>
      <c r="T829" s="8" t="s">
        <v>4</v>
      </c>
      <c r="U829" s="8" t="str">
        <f t="shared" si="239"/>
        <v>.</v>
      </c>
      <c r="V829" s="3" t="s">
        <v>128</v>
      </c>
      <c r="W829" s="3">
        <v>0</v>
      </c>
      <c r="X829" s="3" t="s">
        <v>4</v>
      </c>
      <c r="Y829" s="14">
        <v>2</v>
      </c>
      <c r="Z829" s="14">
        <v>1</v>
      </c>
      <c r="AA829" s="14">
        <v>0</v>
      </c>
      <c r="AB829" s="14">
        <f t="shared" si="241"/>
        <v>0</v>
      </c>
      <c r="AC829" s="3" t="s">
        <v>331</v>
      </c>
      <c r="AD829" s="9">
        <v>0</v>
      </c>
      <c r="AE829" t="str">
        <f t="shared" si="230"/>
        <v>.</v>
      </c>
      <c r="AF829" t="str">
        <f t="shared" si="231"/>
        <v>.</v>
      </c>
      <c r="AG829" t="str">
        <f t="shared" si="237"/>
        <v>.</v>
      </c>
      <c r="AH829" t="str">
        <f t="shared" si="232"/>
        <v>.</v>
      </c>
      <c r="AI829">
        <f t="shared" si="233"/>
        <v>82.519733426244642</v>
      </c>
      <c r="AJ829">
        <f t="shared" si="234"/>
        <v>59.954095733832261</v>
      </c>
      <c r="AK829" t="str">
        <f t="shared" si="235"/>
        <v>.</v>
      </c>
      <c r="AL829" s="3">
        <v>102</v>
      </c>
      <c r="AM829" s="14">
        <f t="shared" si="236"/>
        <v>31.089600000000001</v>
      </c>
      <c r="AN829" s="3">
        <v>0.94247779607693793</v>
      </c>
    </row>
    <row r="830" spans="1:40" ht="13.5" thickBot="1" x14ac:dyDescent="0.25">
      <c r="A830" s="5">
        <v>42575</v>
      </c>
      <c r="B830" s="3">
        <v>81</v>
      </c>
      <c r="C830" s="7" t="s">
        <v>358</v>
      </c>
      <c r="D830" s="6">
        <v>0.30138888888888887</v>
      </c>
      <c r="E830" s="13">
        <v>7</v>
      </c>
      <c r="F830" s="13">
        <f t="shared" si="226"/>
        <v>55.999999999999957</v>
      </c>
      <c r="G830" s="3">
        <v>22.3</v>
      </c>
      <c r="H830" s="3" t="s">
        <v>366</v>
      </c>
      <c r="I830" s="3">
        <v>23</v>
      </c>
      <c r="J830">
        <f t="shared" si="227"/>
        <v>2.1991148575128525</v>
      </c>
      <c r="K830">
        <f t="shared" si="228"/>
        <v>234.00000000000017</v>
      </c>
      <c r="L830">
        <v>0</v>
      </c>
      <c r="M830" s="3">
        <v>54</v>
      </c>
      <c r="N830" t="str">
        <f>IF(B830=B830, N829, IF(M830=".",".",IF(M830&lt;22.5,"N",IF(M830&lt;67.5,"NE",IF(M830&lt;112.5,"E",IF(M830&lt;157.5,"SE",IF(M830&lt;202.5,"S",IF(M830&lt;247.5,"SW",IF(M830&lt;292.5,"W",IF(M830&lt;337.5,"NW","N"))))))))))</f>
        <v>NE</v>
      </c>
      <c r="O830" t="str">
        <f t="shared" si="229"/>
        <v>SW</v>
      </c>
      <c r="P830">
        <f t="shared" si="240"/>
        <v>6</v>
      </c>
      <c r="Q830" s="8">
        <f t="shared" si="242"/>
        <v>0.50000000000000511</v>
      </c>
      <c r="R830" s="8">
        <f t="shared" si="243"/>
        <v>0.50000000000000511</v>
      </c>
      <c r="S830" s="8">
        <v>1</v>
      </c>
      <c r="T830" s="8" t="s">
        <v>4</v>
      </c>
      <c r="U830" s="8" t="str">
        <f t="shared" si="239"/>
        <v>.</v>
      </c>
      <c r="V830" s="3" t="s">
        <v>41</v>
      </c>
      <c r="W830" s="3">
        <v>0</v>
      </c>
      <c r="X830" s="3" t="s">
        <v>183</v>
      </c>
      <c r="Y830" s="14">
        <v>2</v>
      </c>
      <c r="Z830" s="14">
        <v>1</v>
      </c>
      <c r="AA830" s="14">
        <v>0</v>
      </c>
      <c r="AB830" s="14">
        <f t="shared" si="241"/>
        <v>0</v>
      </c>
      <c r="AC830" s="3" t="s">
        <v>331</v>
      </c>
      <c r="AD830" s="9">
        <v>0</v>
      </c>
      <c r="AE830">
        <f t="shared" si="230"/>
        <v>-0.29389262614623846</v>
      </c>
      <c r="AF830">
        <f t="shared" si="231"/>
        <v>-0.29389262614623846</v>
      </c>
      <c r="AG830">
        <f t="shared" si="237"/>
        <v>1</v>
      </c>
      <c r="AH830">
        <f t="shared" si="232"/>
        <v>0.50000000000000511</v>
      </c>
      <c r="AI830">
        <f t="shared" si="233"/>
        <v>82.115224929057163</v>
      </c>
      <c r="AJ830">
        <f t="shared" si="234"/>
        <v>59.660203107686023</v>
      </c>
      <c r="AK830">
        <f t="shared" si="235"/>
        <v>-0.40450849718747861</v>
      </c>
      <c r="AL830" s="3">
        <v>101.5</v>
      </c>
      <c r="AM830" s="14">
        <f t="shared" si="236"/>
        <v>30.937200000000001</v>
      </c>
      <c r="AN830" s="3">
        <v>0.94247779607693793</v>
      </c>
    </row>
    <row r="831" spans="1:40" ht="13.5" thickBot="1" x14ac:dyDescent="0.25">
      <c r="A831" s="5">
        <v>42575</v>
      </c>
      <c r="B831" s="3">
        <v>81</v>
      </c>
      <c r="C831" s="7" t="s">
        <v>358</v>
      </c>
      <c r="D831" s="6">
        <v>0.33749999999999997</v>
      </c>
      <c r="E831" s="13">
        <v>8</v>
      </c>
      <c r="F831" s="13">
        <f t="shared" si="226"/>
        <v>107.99999999999993</v>
      </c>
      <c r="G831" s="3">
        <v>21.8</v>
      </c>
      <c r="H831" s="3" t="s">
        <v>366</v>
      </c>
      <c r="I831" s="3">
        <v>23.1</v>
      </c>
      <c r="J831">
        <f t="shared" si="227"/>
        <v>0.50592902346219493</v>
      </c>
      <c r="K831">
        <f t="shared" si="228"/>
        <v>331.01240222244104</v>
      </c>
      <c r="L831">
        <f t="shared" si="238"/>
        <v>97.012402222440869</v>
      </c>
      <c r="M831" s="3">
        <v>52</v>
      </c>
      <c r="N831" t="str">
        <f>IF(B831=B830, N830, IF(M831=".",".",IF(M831&lt;22.5,"N",IF(M831&lt;67.5,"NE",IF(M831&lt;112.5,"E",IF(M831&lt;157.5,"SE",IF(M831&lt;202.5,"S",IF(M831&lt;247.5,"SW",IF(M831&lt;292.5,"W",IF(M831&lt;337.5,"NW","N"))))))))))</f>
        <v>NE</v>
      </c>
      <c r="O831" t="str">
        <f t="shared" si="229"/>
        <v>NW</v>
      </c>
      <c r="P831">
        <f t="shared" si="240"/>
        <v>8</v>
      </c>
      <c r="Q831" s="8">
        <f t="shared" si="242"/>
        <v>3.5865771625051961</v>
      </c>
      <c r="R831" s="8">
        <f t="shared" si="243"/>
        <v>4.0865771625052014</v>
      </c>
      <c r="S831" s="8">
        <v>1</v>
      </c>
      <c r="T831" s="8" t="s">
        <v>4</v>
      </c>
      <c r="U831" s="8" t="str">
        <f t="shared" si="239"/>
        <v>.</v>
      </c>
      <c r="V831" s="3" t="s">
        <v>33</v>
      </c>
      <c r="W831" s="3">
        <v>0</v>
      </c>
      <c r="X831" s="3" t="s">
        <v>4</v>
      </c>
      <c r="Y831" s="14">
        <v>2</v>
      </c>
      <c r="Z831" s="14">
        <v>1</v>
      </c>
      <c r="AA831" s="14">
        <v>0</v>
      </c>
      <c r="AB831" s="14">
        <f t="shared" si="241"/>
        <v>0</v>
      </c>
      <c r="AC831" s="3" t="s">
        <v>331</v>
      </c>
      <c r="AD831" s="9">
        <v>0</v>
      </c>
      <c r="AE831">
        <f t="shared" si="230"/>
        <v>3.137267375531124</v>
      </c>
      <c r="AF831">
        <f t="shared" si="231"/>
        <v>3.137267375531124</v>
      </c>
      <c r="AG831">
        <f t="shared" si="237"/>
        <v>1</v>
      </c>
      <c r="AH831">
        <f t="shared" si="232"/>
        <v>3.5865771625051961</v>
      </c>
      <c r="AI831">
        <f t="shared" si="233"/>
        <v>80.377096867885641</v>
      </c>
      <c r="AJ831">
        <f t="shared" si="234"/>
        <v>62.797470483217147</v>
      </c>
      <c r="AK831">
        <f t="shared" si="235"/>
        <v>-1.7381280611715226</v>
      </c>
      <c r="AL831" s="3">
        <v>102</v>
      </c>
      <c r="AM831" s="14">
        <f t="shared" si="236"/>
        <v>31.089600000000001</v>
      </c>
      <c r="AN831" s="3">
        <v>0.90757121103705141</v>
      </c>
    </row>
    <row r="832" spans="1:40" ht="13.5" thickBot="1" x14ac:dyDescent="0.25">
      <c r="A832" s="5">
        <v>42575</v>
      </c>
      <c r="B832" s="3">
        <v>81</v>
      </c>
      <c r="C832" s="7" t="s">
        <v>358</v>
      </c>
      <c r="D832" s="6">
        <v>0.3756944444444445</v>
      </c>
      <c r="E832" s="13">
        <v>9</v>
      </c>
      <c r="F832" s="13">
        <f t="shared" si="226"/>
        <v>163.00000000000006</v>
      </c>
      <c r="G832" s="3">
        <v>23.8</v>
      </c>
      <c r="H832" s="3" t="s">
        <v>366</v>
      </c>
      <c r="I832" s="3">
        <v>23.6</v>
      </c>
      <c r="J832" t="str">
        <f t="shared" si="227"/>
        <v>.</v>
      </c>
      <c r="K832" t="str">
        <f t="shared" si="228"/>
        <v>.</v>
      </c>
      <c r="L832" t="str">
        <f t="shared" si="238"/>
        <v>.</v>
      </c>
      <c r="M832" s="3">
        <v>52</v>
      </c>
      <c r="N832" t="str">
        <f>IF(B832=B832, N831, IF(M832=".",".",IF(M832&lt;22.5,"N",IF(M832&lt;67.5,"NE",IF(M832&lt;112.5,"E",IF(M832&lt;157.5,"SE",IF(M832&lt;202.5,"S",IF(M832&lt;247.5,"SW",IF(M832&lt;292.5,"W",IF(M832&lt;337.5,"NW","N"))))))))))</f>
        <v>NE</v>
      </c>
      <c r="O832" t="str">
        <f t="shared" si="229"/>
        <v>.</v>
      </c>
      <c r="P832" t="str">
        <f t="shared" si="240"/>
        <v>.</v>
      </c>
      <c r="Q832" s="8">
        <f t="shared" si="242"/>
        <v>0</v>
      </c>
      <c r="R832" s="8">
        <f t="shared" si="243"/>
        <v>4.0865771625052014</v>
      </c>
      <c r="S832" s="8">
        <v>1</v>
      </c>
      <c r="T832" s="8" t="s">
        <v>4</v>
      </c>
      <c r="U832" s="8" t="str">
        <f t="shared" si="239"/>
        <v>.</v>
      </c>
      <c r="V832" s="3" t="s">
        <v>6</v>
      </c>
      <c r="W832" s="3">
        <v>0</v>
      </c>
      <c r="X832" s="3" t="s">
        <v>183</v>
      </c>
      <c r="Y832" s="14">
        <v>2</v>
      </c>
      <c r="Z832" s="14">
        <v>1</v>
      </c>
      <c r="AA832" s="14">
        <v>0</v>
      </c>
      <c r="AB832" s="14">
        <f t="shared" si="241"/>
        <v>0</v>
      </c>
      <c r="AC832" s="3" t="s">
        <v>331</v>
      </c>
      <c r="AD832" s="9">
        <v>0</v>
      </c>
      <c r="AE832">
        <f t="shared" si="230"/>
        <v>0</v>
      </c>
      <c r="AF832">
        <f t="shared" si="231"/>
        <v>0</v>
      </c>
      <c r="AG832">
        <f t="shared" si="237"/>
        <v>1</v>
      </c>
      <c r="AH832">
        <f t="shared" si="232"/>
        <v>0</v>
      </c>
      <c r="AI832">
        <f t="shared" si="233"/>
        <v>80.377096867885641</v>
      </c>
      <c r="AJ832">
        <f t="shared" si="234"/>
        <v>62.797470483217147</v>
      </c>
      <c r="AK832">
        <f t="shared" si="235"/>
        <v>0</v>
      </c>
      <c r="AL832" s="3">
        <v>102</v>
      </c>
      <c r="AM832" s="14">
        <f t="shared" si="236"/>
        <v>31.089600000000001</v>
      </c>
      <c r="AN832" s="3">
        <v>0.90757121103705141</v>
      </c>
    </row>
    <row r="833" spans="1:40" ht="13.5" thickBot="1" x14ac:dyDescent="0.25">
      <c r="A833" s="5">
        <v>42575</v>
      </c>
      <c r="B833" s="3">
        <v>81</v>
      </c>
      <c r="C833" s="7" t="s">
        <v>358</v>
      </c>
      <c r="D833" s="6">
        <v>0.41875000000000001</v>
      </c>
      <c r="E833" s="13">
        <v>10</v>
      </c>
      <c r="F833" s="13">
        <f t="shared" si="226"/>
        <v>225</v>
      </c>
      <c r="G833" s="3">
        <v>25.3</v>
      </c>
      <c r="H833" s="3" t="s">
        <v>366</v>
      </c>
      <c r="I833" s="3">
        <v>23.8</v>
      </c>
      <c r="J833">
        <f t="shared" si="227"/>
        <v>0.90757121103705385</v>
      </c>
      <c r="K833">
        <f t="shared" si="228"/>
        <v>52.000000000000142</v>
      </c>
      <c r="L833">
        <f>IF(K833=".",".",IF(K833-K831&gt;180,(K833-K831)-360,IF(K833-K831&lt;-180,-360-(K833-K831),IF(K833-K831&gt;180,360-(K833-K831),K833-K831))))</f>
        <v>-80.987597777559131</v>
      </c>
      <c r="M833" s="3">
        <v>52</v>
      </c>
      <c r="N833" t="str">
        <f>IF(B833=B832, N832, IF(M833=".",".",IF(M833&lt;22.5,"N",IF(M833&lt;67.5,"NE",IF(M833&lt;112.5,"E",IF(M833&lt;157.5,"SE",IF(M833&lt;202.5,"S",IF(M833&lt;247.5,"SW",IF(M833&lt;292.5,"W",IF(M833&lt;337.5,"NW","N"))))))))))</f>
        <v>NE</v>
      </c>
      <c r="O833" t="str">
        <f t="shared" si="229"/>
        <v>NE</v>
      </c>
      <c r="P833">
        <f t="shared" si="240"/>
        <v>2</v>
      </c>
      <c r="Q833" s="8">
        <f t="shared" si="242"/>
        <v>1.0000000000000044</v>
      </c>
      <c r="R833" s="8">
        <f t="shared" si="243"/>
        <v>5.0865771625052059</v>
      </c>
      <c r="S833" s="8">
        <v>1</v>
      </c>
      <c r="T833" s="8" t="s">
        <v>4</v>
      </c>
      <c r="U833" s="8" t="str">
        <f t="shared" si="239"/>
        <v>.</v>
      </c>
      <c r="V833" s="3" t="s">
        <v>41</v>
      </c>
      <c r="W833" s="3">
        <v>0.2</v>
      </c>
      <c r="X833" s="3" t="s">
        <v>4</v>
      </c>
      <c r="Y833" s="14">
        <v>2</v>
      </c>
      <c r="Z833" s="14">
        <v>1</v>
      </c>
      <c r="AA833" s="14">
        <v>0</v>
      </c>
      <c r="AB833" s="14">
        <f t="shared" si="241"/>
        <v>0</v>
      </c>
      <c r="AC833" s="3" t="s">
        <v>331</v>
      </c>
      <c r="AD833" s="9">
        <v>0</v>
      </c>
      <c r="AE833">
        <f t="shared" si="230"/>
        <v>0.61566147532565907</v>
      </c>
      <c r="AF833">
        <f t="shared" si="231"/>
        <v>0.61566147532565907</v>
      </c>
      <c r="AG833">
        <f t="shared" si="237"/>
        <v>1</v>
      </c>
      <c r="AH833">
        <f t="shared" si="232"/>
        <v>1.0000000000000044</v>
      </c>
      <c r="AI833">
        <f t="shared" si="233"/>
        <v>81.165107621492368</v>
      </c>
      <c r="AJ833">
        <f t="shared" si="234"/>
        <v>63.413131958542806</v>
      </c>
      <c r="AK833">
        <f t="shared" si="235"/>
        <v>0.78801075360672712</v>
      </c>
      <c r="AL833" s="3">
        <v>103</v>
      </c>
      <c r="AM833" s="14">
        <f t="shared" si="236"/>
        <v>31.394400000000001</v>
      </c>
      <c r="AN833" s="3">
        <v>0.90757121103705141</v>
      </c>
    </row>
    <row r="834" spans="1:40" ht="13.5" thickBot="1" x14ac:dyDescent="0.25">
      <c r="A834" s="5">
        <v>42575</v>
      </c>
      <c r="B834" s="3">
        <v>81</v>
      </c>
      <c r="C834" s="7" t="s">
        <v>358</v>
      </c>
      <c r="D834" s="6">
        <v>0.46249999999999997</v>
      </c>
      <c r="E834" s="13">
        <v>11</v>
      </c>
      <c r="F834" s="13">
        <f t="shared" ref="F834:F897" si="244">IF(B834=B833,((D834-D833)*1440)+F833,0)</f>
        <v>287.99999999999994</v>
      </c>
      <c r="G834" s="3">
        <v>26.2</v>
      </c>
      <c r="H834" s="3" t="s">
        <v>366</v>
      </c>
      <c r="I834" s="3">
        <v>24.8</v>
      </c>
      <c r="J834" t="str">
        <f t="shared" ref="J834:J897" si="245">IF(AH834=".",".",IF(AH834=0,".",ACOS(AF834/(AG834*AH834))))</f>
        <v>.</v>
      </c>
      <c r="K834" t="str">
        <f t="shared" ref="K834:K897" si="246">IF(J834=".",".",IF(AK834&lt;0,360-DEGREES(J834),DEGREES(J834)))</f>
        <v>.</v>
      </c>
      <c r="L834" t="str">
        <f t="shared" si="238"/>
        <v>.</v>
      </c>
      <c r="M834" s="3">
        <v>52</v>
      </c>
      <c r="N834" t="str">
        <f>IF(B834=B834, N833, IF(M834=".",".",IF(M834&lt;22.5,"N",IF(M834&lt;67.5,"NE",IF(M834&lt;112.5,"E",IF(M834&lt;157.5,"SE",IF(M834&lt;202.5,"S",IF(M834&lt;247.5,"SW",IF(M834&lt;292.5,"W",IF(M834&lt;337.5,"NW","N"))))))))))</f>
        <v>NE</v>
      </c>
      <c r="O834" t="str">
        <f t="shared" ref="O834:O897" si="247">IF(K834=".",".",IF(K834&lt;22.5,"N",IF(K834&lt;67.5,"NE",IF(K834&lt;112.5,"E",IF(K834&lt;157.5,"SE",IF(K834&lt;202.5,"S",IF(K834&lt;247.5,"SW",IF(K834&lt;292.5,"W",IF(K834&lt;337.5,"NW","N")))))))))</f>
        <v>.</v>
      </c>
      <c r="P834" t="str">
        <f t="shared" si="240"/>
        <v>.</v>
      </c>
      <c r="Q834" s="8">
        <f t="shared" si="242"/>
        <v>0</v>
      </c>
      <c r="R834" s="8">
        <f t="shared" si="243"/>
        <v>5.0865771625052059</v>
      </c>
      <c r="S834" s="8">
        <v>1</v>
      </c>
      <c r="T834" s="8" t="s">
        <v>4</v>
      </c>
      <c r="U834" s="8" t="str">
        <f t="shared" si="239"/>
        <v>.</v>
      </c>
      <c r="V834" s="3" t="s">
        <v>6</v>
      </c>
      <c r="W834" s="3">
        <v>2.5</v>
      </c>
      <c r="X834" s="3" t="s">
        <v>4</v>
      </c>
      <c r="Y834" s="14">
        <v>2</v>
      </c>
      <c r="Z834" s="14">
        <v>1</v>
      </c>
      <c r="AA834" s="14">
        <v>0</v>
      </c>
      <c r="AB834" s="14">
        <f t="shared" si="241"/>
        <v>0</v>
      </c>
      <c r="AC834" s="3" t="s">
        <v>331</v>
      </c>
      <c r="AD834" s="9">
        <v>0</v>
      </c>
      <c r="AE834">
        <f t="shared" ref="AE834:AE897" si="248">IF(AJ834=".",".",IF(AJ833=".",".",IF(B834=B833,AJ834-AJ833,".")))</f>
        <v>0</v>
      </c>
      <c r="AF834">
        <f t="shared" ref="AF834:AF897" si="249">IF(AE834=".",".", 0*AK834+1*AE834)</f>
        <v>0</v>
      </c>
      <c r="AG834">
        <f t="shared" si="237"/>
        <v>1</v>
      </c>
      <c r="AH834">
        <f t="shared" ref="AH834:AH897" si="250">IF(AG834=".",".",SQRT((AK834)^2+(AE834)^2))</f>
        <v>0</v>
      </c>
      <c r="AI834">
        <f t="shared" ref="AI834:AI897" si="251">IF(AN834=".",".",IF(M834&lt;90,AL834*SIN(AN834),IF(M834&lt;180,AL834*SIN(AN834),IF(M834&lt;270,AL834*SIN(AN834),AL834*SIN(AN834)))))</f>
        <v>81.165107621492368</v>
      </c>
      <c r="AJ834">
        <f t="shared" ref="AJ834:AJ897" si="252">IF(AN834=".",".",IF(M834&lt;90,AL834*COS(AN834),IF(M834&lt;180,AL834*COS(AN834),IF(M834&lt;270,AL834*COS(AN834),AL834*COS(AN834)))))</f>
        <v>63.413131958542806</v>
      </c>
      <c r="AK834">
        <f t="shared" ref="AK834:AK897" si="253">IF(AI834=".",".",IF(AI833=".",".",IF(B834=B833,AI834-AI833,".")))</f>
        <v>0</v>
      </c>
      <c r="AL834" s="3">
        <v>103</v>
      </c>
      <c r="AM834" s="14">
        <f t="shared" ref="AM834:AM897" si="254">IF(AL834=".",".",AL834*0.3048)</f>
        <v>31.394400000000001</v>
      </c>
      <c r="AN834" s="3">
        <v>0.90757121103705141</v>
      </c>
    </row>
    <row r="835" spans="1:40" ht="13.5" thickBot="1" x14ac:dyDescent="0.25">
      <c r="A835" s="5">
        <v>42575</v>
      </c>
      <c r="B835" s="3">
        <v>81</v>
      </c>
      <c r="C835" s="7" t="s">
        <v>358</v>
      </c>
      <c r="D835" s="6">
        <v>0.50347222222222221</v>
      </c>
      <c r="E835" s="13">
        <v>12</v>
      </c>
      <c r="F835" s="13">
        <f t="shared" si="244"/>
        <v>347</v>
      </c>
      <c r="G835" s="3">
        <v>26</v>
      </c>
      <c r="H835" s="3" t="s">
        <v>366</v>
      </c>
      <c r="I835" s="3">
        <v>26.1</v>
      </c>
      <c r="J835">
        <f t="shared" si="245"/>
        <v>0.25524568881139231</v>
      </c>
      <c r="K835">
        <f t="shared" si="246"/>
        <v>14.624500707802358</v>
      </c>
      <c r="L835">
        <f>IF(K835=".",".",IF(K835-K833&gt;180,(K835-K833)-360,IF(K835-K833&lt;-180,-360-(K835-K833),IF(K835-K833&gt;180,360-(K835-K833),K835-K833))))</f>
        <v>-37.375499292197787</v>
      </c>
      <c r="M835" s="3">
        <v>50</v>
      </c>
      <c r="N835" t="str">
        <f>IF(B835=B834, N834, IF(M835=".",".",IF(M835&lt;22.5,"N",IF(M835&lt;67.5,"NE",IF(M835&lt;112.5,"E",IF(M835&lt;157.5,"SE",IF(M835&lt;202.5,"S",IF(M835&lt;247.5,"SW",IF(M835&lt;292.5,"W",IF(M835&lt;337.5,"NW","N"))))))))))</f>
        <v>NE</v>
      </c>
      <c r="O835" t="str">
        <f t="shared" si="247"/>
        <v>N</v>
      </c>
      <c r="P835">
        <f t="shared" si="240"/>
        <v>1</v>
      </c>
      <c r="Q835" s="8">
        <f t="shared" si="242"/>
        <v>6.2090965912246929</v>
      </c>
      <c r="R835" s="8">
        <f t="shared" si="243"/>
        <v>11.295673753729899</v>
      </c>
      <c r="S835" s="8">
        <v>1</v>
      </c>
      <c r="T835" s="8" t="s">
        <v>4</v>
      </c>
      <c r="U835" s="8" t="str">
        <f t="shared" si="239"/>
        <v>.</v>
      </c>
      <c r="V835" s="3" t="s">
        <v>6</v>
      </c>
      <c r="W835" s="3">
        <v>1.8</v>
      </c>
      <c r="X835" s="3" t="s">
        <v>4</v>
      </c>
      <c r="Y835" s="14">
        <v>2</v>
      </c>
      <c r="Z835" s="14">
        <v>1</v>
      </c>
      <c r="AA835" s="14">
        <v>0</v>
      </c>
      <c r="AB835" s="14">
        <f t="shared" si="241"/>
        <v>0</v>
      </c>
      <c r="AC835" s="3" t="s">
        <v>331</v>
      </c>
      <c r="AD835" s="9">
        <v>0</v>
      </c>
      <c r="AE835">
        <f t="shared" si="248"/>
        <v>6.0079298876034386</v>
      </c>
      <c r="AF835">
        <f t="shared" si="249"/>
        <v>6.0079298876034386</v>
      </c>
      <c r="AG835">
        <f t="shared" ref="AG835:AG898" si="255">IF(AF835=".",".",1)</f>
        <v>1</v>
      </c>
      <c r="AH835">
        <f t="shared" si="250"/>
        <v>6.2090965912246929</v>
      </c>
      <c r="AI835">
        <f t="shared" si="251"/>
        <v>82.732799856849624</v>
      </c>
      <c r="AJ835">
        <f t="shared" si="252"/>
        <v>69.421061846146245</v>
      </c>
      <c r="AK835">
        <f t="shared" si="253"/>
        <v>1.5676922353572564</v>
      </c>
      <c r="AL835" s="3">
        <v>108</v>
      </c>
      <c r="AM835" s="14">
        <f t="shared" si="254"/>
        <v>32.918399999999998</v>
      </c>
      <c r="AN835" s="3">
        <v>0.87266462599716477</v>
      </c>
    </row>
    <row r="836" spans="1:40" ht="13.5" thickBot="1" x14ac:dyDescent="0.25">
      <c r="A836" s="5">
        <v>42575</v>
      </c>
      <c r="B836" s="3">
        <v>81</v>
      </c>
      <c r="C836" s="7" t="s">
        <v>358</v>
      </c>
      <c r="D836" s="6">
        <v>0.55902777777777779</v>
      </c>
      <c r="E836" s="13">
        <v>13</v>
      </c>
      <c r="F836" s="13">
        <f t="shared" si="244"/>
        <v>427</v>
      </c>
      <c r="G836" s="3">
        <v>38.299999999999997</v>
      </c>
      <c r="H836" s="3" t="s">
        <v>365</v>
      </c>
      <c r="I836" s="3">
        <v>29.7</v>
      </c>
      <c r="J836">
        <f t="shared" si="245"/>
        <v>0.87266462599716232</v>
      </c>
      <c r="K836">
        <f t="shared" si="246"/>
        <v>49.999999999999858</v>
      </c>
      <c r="L836">
        <f t="shared" si="238"/>
        <v>35.375499292197503</v>
      </c>
      <c r="M836" s="3">
        <v>50</v>
      </c>
      <c r="N836" t="str">
        <f>IF(B836=B836, N835, IF(M836=".",".",IF(M836&lt;22.5,"N",IF(M836&lt;67.5,"NE",IF(M836&lt;112.5,"E",IF(M836&lt;157.5,"SE",IF(M836&lt;202.5,"S",IF(M836&lt;247.5,"SW",IF(M836&lt;292.5,"W",IF(M836&lt;337.5,"NW","N"))))))))))</f>
        <v>NE</v>
      </c>
      <c r="O836" t="str">
        <f t="shared" si="247"/>
        <v>NE</v>
      </c>
      <c r="P836">
        <f t="shared" si="240"/>
        <v>2</v>
      </c>
      <c r="Q836" s="8">
        <f t="shared" si="242"/>
        <v>5.0000000000000053</v>
      </c>
      <c r="R836" s="8">
        <f t="shared" si="243"/>
        <v>16.295673753729904</v>
      </c>
      <c r="S836" s="8">
        <v>1</v>
      </c>
      <c r="T836" s="8" t="s">
        <v>4</v>
      </c>
      <c r="U836" s="8" t="str">
        <f t="shared" si="239"/>
        <v>.</v>
      </c>
      <c r="V836" s="3" t="s">
        <v>15</v>
      </c>
      <c r="W836" s="3">
        <v>3.1</v>
      </c>
      <c r="X836" s="3" t="s">
        <v>4</v>
      </c>
      <c r="Y836" s="14">
        <v>2</v>
      </c>
      <c r="Z836" s="14">
        <v>1</v>
      </c>
      <c r="AA836" s="14">
        <v>0</v>
      </c>
      <c r="AB836" s="14">
        <f t="shared" si="241"/>
        <v>0</v>
      </c>
      <c r="AC836" s="3" t="s">
        <v>331</v>
      </c>
      <c r="AD836" s="9">
        <v>0</v>
      </c>
      <c r="AE836">
        <f t="shared" si="248"/>
        <v>3.2139380484327091</v>
      </c>
      <c r="AF836">
        <f t="shared" si="249"/>
        <v>3.2139380484327091</v>
      </c>
      <c r="AG836">
        <f t="shared" si="255"/>
        <v>1</v>
      </c>
      <c r="AH836">
        <f t="shared" si="250"/>
        <v>5.0000000000000053</v>
      </c>
      <c r="AI836">
        <f t="shared" si="251"/>
        <v>86.563022072444511</v>
      </c>
      <c r="AJ836">
        <f t="shared" si="252"/>
        <v>72.634999894578954</v>
      </c>
      <c r="AK836">
        <f t="shared" si="253"/>
        <v>3.8302222155948868</v>
      </c>
      <c r="AL836" s="3">
        <v>113</v>
      </c>
      <c r="AM836" s="14">
        <f t="shared" si="254"/>
        <v>34.442399999999999</v>
      </c>
      <c r="AN836" s="3">
        <v>0.87266462599716477</v>
      </c>
    </row>
    <row r="837" spans="1:40" ht="13.5" thickBot="1" x14ac:dyDescent="0.25">
      <c r="A837" s="5">
        <v>42575</v>
      </c>
      <c r="B837" s="3">
        <v>81</v>
      </c>
      <c r="C837" s="7" t="s">
        <v>358</v>
      </c>
      <c r="D837" s="6">
        <v>0.58611111111111114</v>
      </c>
      <c r="E837" s="13">
        <v>14</v>
      </c>
      <c r="F837" s="13">
        <f t="shared" si="244"/>
        <v>466</v>
      </c>
      <c r="G837" s="3">
        <v>38.4</v>
      </c>
      <c r="H837" s="3" t="s">
        <v>365</v>
      </c>
      <c r="I837" s="3">
        <v>31.9</v>
      </c>
      <c r="J837" t="str">
        <f t="shared" si="245"/>
        <v>.</v>
      </c>
      <c r="K837" t="str">
        <f t="shared" si="246"/>
        <v>.</v>
      </c>
      <c r="L837" t="str">
        <f t="shared" ref="L837:L900" si="256">IF(K837=".",".",IF(K837-K836&gt;180,(K837-K836)-360,IF(K837-K836&lt;-180,-360-(K837-K836),IF(K837-K836&gt;180,360-(K837-K836),K837-K836))))</f>
        <v>.</v>
      </c>
      <c r="M837" s="3">
        <v>50</v>
      </c>
      <c r="N837" t="str">
        <f>IF(B837=B836, N836, IF(M837=".",".",IF(M837&lt;22.5,"N",IF(M837&lt;67.5,"NE",IF(M837&lt;112.5,"E",IF(M837&lt;157.5,"SE",IF(M837&lt;202.5,"S",IF(M837&lt;247.5,"SW",IF(M837&lt;292.5,"W",IF(M837&lt;337.5,"NW","N"))))))))))</f>
        <v>NE</v>
      </c>
      <c r="O837" t="str">
        <f t="shared" si="247"/>
        <v>.</v>
      </c>
      <c r="P837" t="str">
        <f t="shared" si="240"/>
        <v>.</v>
      </c>
      <c r="Q837" s="8">
        <f t="shared" si="242"/>
        <v>0</v>
      </c>
      <c r="R837" s="8">
        <f t="shared" si="243"/>
        <v>16.295673753729904</v>
      </c>
      <c r="S837" s="8">
        <v>1</v>
      </c>
      <c r="T837" s="8" t="s">
        <v>4</v>
      </c>
      <c r="U837" s="8" t="str">
        <f t="shared" ref="U837:U900" si="257">IF(T837=".",".",IF(T837=0,0,R837/T837))</f>
        <v>.</v>
      </c>
      <c r="V837" s="3" t="s">
        <v>6</v>
      </c>
      <c r="W837" s="3">
        <v>3.5</v>
      </c>
      <c r="X837" s="3" t="s">
        <v>4</v>
      </c>
      <c r="Y837" s="14">
        <v>2</v>
      </c>
      <c r="Z837" s="14">
        <v>1</v>
      </c>
      <c r="AA837" s="14">
        <v>0</v>
      </c>
      <c r="AB837" s="14">
        <f t="shared" si="241"/>
        <v>0</v>
      </c>
      <c r="AC837" s="3" t="s">
        <v>331</v>
      </c>
      <c r="AD837" s="9">
        <v>0</v>
      </c>
      <c r="AE837">
        <f t="shared" si="248"/>
        <v>0</v>
      </c>
      <c r="AF837">
        <f t="shared" si="249"/>
        <v>0</v>
      </c>
      <c r="AG837">
        <f t="shared" si="255"/>
        <v>1</v>
      </c>
      <c r="AH837">
        <f t="shared" si="250"/>
        <v>0</v>
      </c>
      <c r="AI837">
        <f t="shared" si="251"/>
        <v>86.563022072444511</v>
      </c>
      <c r="AJ837">
        <f t="shared" si="252"/>
        <v>72.634999894578954</v>
      </c>
      <c r="AK837">
        <f t="shared" si="253"/>
        <v>0</v>
      </c>
      <c r="AL837" s="3">
        <v>113</v>
      </c>
      <c r="AM837" s="14">
        <f t="shared" si="254"/>
        <v>34.442399999999999</v>
      </c>
      <c r="AN837" s="3">
        <v>0.87266462599716477</v>
      </c>
    </row>
    <row r="838" spans="1:40" ht="13.5" thickBot="1" x14ac:dyDescent="0.25">
      <c r="A838" s="5">
        <v>42575</v>
      </c>
      <c r="B838" s="3">
        <v>81</v>
      </c>
      <c r="C838" s="7" t="s">
        <v>358</v>
      </c>
      <c r="D838" s="6">
        <v>0.62847222222222221</v>
      </c>
      <c r="E838" s="13">
        <v>15</v>
      </c>
      <c r="F838" s="13">
        <f t="shared" si="244"/>
        <v>527</v>
      </c>
      <c r="G838" s="3">
        <v>42.6</v>
      </c>
      <c r="H838" s="3" t="s">
        <v>365</v>
      </c>
      <c r="I838" s="3">
        <v>32.200000000000003</v>
      </c>
      <c r="J838" t="str">
        <f t="shared" si="245"/>
        <v>.</v>
      </c>
      <c r="K838" t="str">
        <f t="shared" si="246"/>
        <v>.</v>
      </c>
      <c r="L838" t="str">
        <f t="shared" si="256"/>
        <v>.</v>
      </c>
      <c r="M838" s="3">
        <v>50</v>
      </c>
      <c r="N838" t="str">
        <f>IF(B838=B838, N837, IF(M838=".",".",IF(M838&lt;22.5,"N",IF(M838&lt;67.5,"NE",IF(M838&lt;112.5,"E",IF(M838&lt;157.5,"SE",IF(M838&lt;202.5,"S",IF(M838&lt;247.5,"SW",IF(M838&lt;292.5,"W",IF(M838&lt;337.5,"NW","N"))))))))))</f>
        <v>NE</v>
      </c>
      <c r="O838" t="str">
        <f t="shared" si="247"/>
        <v>.</v>
      </c>
      <c r="P838" t="str">
        <f t="shared" si="240"/>
        <v>.</v>
      </c>
      <c r="Q838" s="8">
        <f t="shared" si="242"/>
        <v>0</v>
      </c>
      <c r="R838" s="8">
        <f t="shared" si="243"/>
        <v>16.295673753729904</v>
      </c>
      <c r="S838" s="8">
        <v>1</v>
      </c>
      <c r="T838" s="8" t="s">
        <v>4</v>
      </c>
      <c r="U838" s="8" t="str">
        <f t="shared" si="257"/>
        <v>.</v>
      </c>
      <c r="V838" s="3" t="s">
        <v>6</v>
      </c>
      <c r="W838" s="3">
        <v>3.2</v>
      </c>
      <c r="X838" s="3" t="s">
        <v>4</v>
      </c>
      <c r="Y838" s="14">
        <v>2</v>
      </c>
      <c r="Z838" s="14">
        <v>1</v>
      </c>
      <c r="AA838" s="14">
        <v>0</v>
      </c>
      <c r="AB838" s="14">
        <f t="shared" si="241"/>
        <v>0</v>
      </c>
      <c r="AC838" s="3" t="s">
        <v>331</v>
      </c>
      <c r="AD838" s="9">
        <v>0</v>
      </c>
      <c r="AE838">
        <f t="shared" si="248"/>
        <v>0</v>
      </c>
      <c r="AF838">
        <f t="shared" si="249"/>
        <v>0</v>
      </c>
      <c r="AG838">
        <f t="shared" si="255"/>
        <v>1</v>
      </c>
      <c r="AH838">
        <f t="shared" si="250"/>
        <v>0</v>
      </c>
      <c r="AI838">
        <f t="shared" si="251"/>
        <v>86.563022072444511</v>
      </c>
      <c r="AJ838">
        <f t="shared" si="252"/>
        <v>72.634999894578954</v>
      </c>
      <c r="AK838">
        <f t="shared" si="253"/>
        <v>0</v>
      </c>
      <c r="AL838" s="3">
        <v>113</v>
      </c>
      <c r="AM838" s="14">
        <f t="shared" si="254"/>
        <v>34.442399999999999</v>
      </c>
      <c r="AN838" s="3">
        <v>0.87266462599716477</v>
      </c>
    </row>
    <row r="839" spans="1:40" ht="13.5" thickBot="1" x14ac:dyDescent="0.25">
      <c r="A839" s="5">
        <v>42575</v>
      </c>
      <c r="B839" s="3">
        <v>81</v>
      </c>
      <c r="C839" s="7" t="s">
        <v>358</v>
      </c>
      <c r="D839" s="6">
        <v>0.66666666666666663</v>
      </c>
      <c r="E839" s="13">
        <v>16</v>
      </c>
      <c r="F839" s="13">
        <f t="shared" si="244"/>
        <v>582</v>
      </c>
      <c r="G839" s="3">
        <v>36</v>
      </c>
      <c r="H839" s="3" t="s">
        <v>365</v>
      </c>
      <c r="I839" s="3">
        <v>29.9</v>
      </c>
      <c r="J839" t="str">
        <f t="shared" si="245"/>
        <v>.</v>
      </c>
      <c r="K839" t="str">
        <f t="shared" si="246"/>
        <v>.</v>
      </c>
      <c r="L839" t="str">
        <f t="shared" si="256"/>
        <v>.</v>
      </c>
      <c r="M839" s="3">
        <v>50</v>
      </c>
      <c r="N839" t="str">
        <f>IF(B839=B838, N838, IF(M839=".",".",IF(M839&lt;22.5,"N",IF(M839&lt;67.5,"NE",IF(M839&lt;112.5,"E",IF(M839&lt;157.5,"SE",IF(M839&lt;202.5,"S",IF(M839&lt;247.5,"SW",IF(M839&lt;292.5,"W",IF(M839&lt;337.5,"NW","N"))))))))))</f>
        <v>NE</v>
      </c>
      <c r="O839" t="str">
        <f t="shared" si="247"/>
        <v>.</v>
      </c>
      <c r="P839" t="str">
        <f t="shared" ref="P839:P902" si="258">IF(O839=".",".",IF(O839="N", 1, IF( O839 ="NE", 2, IF(O839="E",3,IF(O839="SE",4,IF(O839="S",5,IF(O839="SW",6,IF(O839="W",7,8))))))))</f>
        <v>.</v>
      </c>
      <c r="Q839" s="8">
        <f t="shared" si="242"/>
        <v>0</v>
      </c>
      <c r="R839" s="8">
        <f t="shared" si="243"/>
        <v>16.295673753729904</v>
      </c>
      <c r="S839" s="8">
        <v>1</v>
      </c>
      <c r="T839" s="8">
        <f>SQRT((AJ839-AJ829)^2+(AI839-AI829)^2)</f>
        <v>13.309902832497746</v>
      </c>
      <c r="U839" s="8">
        <f t="shared" si="257"/>
        <v>1.2243270261854982</v>
      </c>
      <c r="V839" s="3" t="s">
        <v>6</v>
      </c>
      <c r="W839" s="3">
        <v>5.8</v>
      </c>
      <c r="X839" s="3" t="s">
        <v>248</v>
      </c>
      <c r="Y839" s="14">
        <v>1</v>
      </c>
      <c r="Z839" s="14">
        <v>1</v>
      </c>
      <c r="AA839" s="14">
        <v>0</v>
      </c>
      <c r="AB839" s="14">
        <f t="shared" si="241"/>
        <v>0</v>
      </c>
      <c r="AC839" s="3" t="s">
        <v>331</v>
      </c>
      <c r="AD839" s="9">
        <v>0</v>
      </c>
      <c r="AE839">
        <f t="shared" si="248"/>
        <v>0</v>
      </c>
      <c r="AF839">
        <f t="shared" si="249"/>
        <v>0</v>
      </c>
      <c r="AG839">
        <f t="shared" si="255"/>
        <v>1</v>
      </c>
      <c r="AH839">
        <f t="shared" si="250"/>
        <v>0</v>
      </c>
      <c r="AI839">
        <f t="shared" si="251"/>
        <v>86.563022072444511</v>
      </c>
      <c r="AJ839">
        <f t="shared" si="252"/>
        <v>72.634999894578954</v>
      </c>
      <c r="AK839">
        <f t="shared" si="253"/>
        <v>0</v>
      </c>
      <c r="AL839" s="3">
        <v>113</v>
      </c>
      <c r="AM839" s="14">
        <f t="shared" si="254"/>
        <v>34.442399999999999</v>
      </c>
      <c r="AN839" s="3">
        <v>0.87266462599716477</v>
      </c>
    </row>
    <row r="840" spans="1:40" ht="13.5" thickBot="1" x14ac:dyDescent="0.25">
      <c r="A840" s="5">
        <v>42575</v>
      </c>
      <c r="B840" s="3">
        <v>82</v>
      </c>
      <c r="C840" s="7" t="s">
        <v>359</v>
      </c>
      <c r="D840" s="6">
        <v>0.26041666666666669</v>
      </c>
      <c r="E840" s="13">
        <v>6</v>
      </c>
      <c r="F840" s="13">
        <f t="shared" si="244"/>
        <v>0</v>
      </c>
      <c r="G840" s="3" t="s">
        <v>4</v>
      </c>
      <c r="H840" s="3" t="s">
        <v>4</v>
      </c>
      <c r="I840" s="3">
        <v>21.8</v>
      </c>
      <c r="J840" t="str">
        <f t="shared" si="245"/>
        <v>.</v>
      </c>
      <c r="K840" t="str">
        <f t="shared" si="246"/>
        <v>.</v>
      </c>
      <c r="L840" t="str">
        <f t="shared" si="256"/>
        <v>.</v>
      </c>
      <c r="M840" s="3">
        <v>135</v>
      </c>
      <c r="N840" t="str">
        <f>IF(B840=B840, N839, IF(M840=".",".",IF(M840&lt;22.5,"N",IF(M840&lt;67.5,"NE",IF(M840&lt;112.5,"E",IF(M840&lt;157.5,"SE",IF(M840&lt;202.5,"S",IF(M840&lt;247.5,"SW",IF(M840&lt;292.5,"W",IF(M840&lt;337.5,"NW","N"))))))))))</f>
        <v>NE</v>
      </c>
      <c r="O840" t="str">
        <f t="shared" si="247"/>
        <v>.</v>
      </c>
      <c r="P840" t="str">
        <f t="shared" si="258"/>
        <v>.</v>
      </c>
      <c r="Q840" s="8">
        <f t="shared" si="242"/>
        <v>0</v>
      </c>
      <c r="R840" s="8">
        <f t="shared" si="243"/>
        <v>0</v>
      </c>
      <c r="S840" s="8">
        <v>0</v>
      </c>
      <c r="T840" s="8" t="s">
        <v>4</v>
      </c>
      <c r="U840" s="8" t="str">
        <f t="shared" si="257"/>
        <v>.</v>
      </c>
      <c r="V840" s="3" t="s">
        <v>7</v>
      </c>
      <c r="W840" s="3">
        <v>0</v>
      </c>
      <c r="X840" s="3" t="s">
        <v>4</v>
      </c>
      <c r="Y840" s="14">
        <v>2</v>
      </c>
      <c r="Z840" s="14">
        <v>1</v>
      </c>
      <c r="AA840" s="14">
        <v>0</v>
      </c>
      <c r="AB840" s="14">
        <f t="shared" si="241"/>
        <v>0</v>
      </c>
      <c r="AC840" s="3" t="s">
        <v>332</v>
      </c>
      <c r="AD840" s="9">
        <v>1</v>
      </c>
      <c r="AE840" t="str">
        <f t="shared" si="248"/>
        <v>.</v>
      </c>
      <c r="AF840" t="str">
        <f t="shared" si="249"/>
        <v>.</v>
      </c>
      <c r="AG840" t="str">
        <f t="shared" si="255"/>
        <v>.</v>
      </c>
      <c r="AH840" t="str">
        <f t="shared" si="250"/>
        <v>.</v>
      </c>
      <c r="AI840">
        <f t="shared" si="251"/>
        <v>70.710678118654755</v>
      </c>
      <c r="AJ840">
        <f t="shared" si="252"/>
        <v>-70.710678118654741</v>
      </c>
      <c r="AK840" t="str">
        <f t="shared" si="253"/>
        <v>.</v>
      </c>
      <c r="AL840" s="3">
        <v>100</v>
      </c>
      <c r="AM840" s="14">
        <f t="shared" si="254"/>
        <v>30.48</v>
      </c>
      <c r="AN840" s="3">
        <v>2.3561944901923448</v>
      </c>
    </row>
    <row r="841" spans="1:40" ht="13.5" thickBot="1" x14ac:dyDescent="0.25">
      <c r="A841" s="5">
        <v>42575</v>
      </c>
      <c r="B841" s="3">
        <v>82</v>
      </c>
      <c r="C841" s="7" t="s">
        <v>359</v>
      </c>
      <c r="D841" s="6">
        <v>0.29722222222222222</v>
      </c>
      <c r="E841" s="13">
        <v>7</v>
      </c>
      <c r="F841" s="13">
        <f t="shared" si="244"/>
        <v>52.999999999999972</v>
      </c>
      <c r="G841" s="3" t="s">
        <v>4</v>
      </c>
      <c r="H841" s="3" t="s">
        <v>4</v>
      </c>
      <c r="I841" s="3">
        <v>23.2</v>
      </c>
      <c r="J841" t="str">
        <f t="shared" si="245"/>
        <v>.</v>
      </c>
      <c r="K841" t="str">
        <f t="shared" si="246"/>
        <v>.</v>
      </c>
      <c r="L841" t="str">
        <f t="shared" si="256"/>
        <v>.</v>
      </c>
      <c r="M841" s="3">
        <v>135</v>
      </c>
      <c r="N841" t="str">
        <f>IF(B841=B840, N840, IF(M841=".",".",IF(M841&lt;22.5,"N",IF(M841&lt;67.5,"NE",IF(M841&lt;112.5,"E",IF(M841&lt;157.5,"SE",IF(M841&lt;202.5,"S",IF(M841&lt;247.5,"SW",IF(M841&lt;292.5,"W",IF(M841&lt;337.5,"NW","N"))))))))))</f>
        <v>NE</v>
      </c>
      <c r="O841" t="str">
        <f t="shared" si="247"/>
        <v>.</v>
      </c>
      <c r="P841" t="str">
        <f t="shared" si="258"/>
        <v>.</v>
      </c>
      <c r="Q841" s="8">
        <f t="shared" si="242"/>
        <v>0</v>
      </c>
      <c r="R841" s="8">
        <f t="shared" si="243"/>
        <v>0</v>
      </c>
      <c r="S841" s="8">
        <v>0</v>
      </c>
      <c r="T841" s="8" t="s">
        <v>4</v>
      </c>
      <c r="U841" s="8" t="str">
        <f t="shared" si="257"/>
        <v>.</v>
      </c>
      <c r="V841" s="3" t="s">
        <v>7</v>
      </c>
      <c r="W841" s="3">
        <v>0.7</v>
      </c>
      <c r="X841" s="3" t="s">
        <v>184</v>
      </c>
      <c r="Y841" s="14">
        <v>2</v>
      </c>
      <c r="Z841" s="14">
        <v>1</v>
      </c>
      <c r="AA841" s="14">
        <v>0</v>
      </c>
      <c r="AB841" s="14">
        <f t="shared" si="241"/>
        <v>0</v>
      </c>
      <c r="AC841" s="3" t="s">
        <v>332</v>
      </c>
      <c r="AD841" s="9">
        <v>1</v>
      </c>
      <c r="AE841">
        <f t="shared" si="248"/>
        <v>0</v>
      </c>
      <c r="AF841">
        <f t="shared" si="249"/>
        <v>0</v>
      </c>
      <c r="AG841">
        <f t="shared" si="255"/>
        <v>1</v>
      </c>
      <c r="AH841">
        <f t="shared" si="250"/>
        <v>0</v>
      </c>
      <c r="AI841">
        <f t="shared" si="251"/>
        <v>70.710678118654755</v>
      </c>
      <c r="AJ841">
        <f t="shared" si="252"/>
        <v>-70.710678118654741</v>
      </c>
      <c r="AK841">
        <f t="shared" si="253"/>
        <v>0</v>
      </c>
      <c r="AL841" s="3">
        <v>100</v>
      </c>
      <c r="AM841" s="14">
        <f t="shared" si="254"/>
        <v>30.48</v>
      </c>
      <c r="AN841" s="3">
        <v>2.3561944901923448</v>
      </c>
    </row>
    <row r="842" spans="1:40" ht="13.5" thickBot="1" x14ac:dyDescent="0.25">
      <c r="A842" s="5">
        <v>42575</v>
      </c>
      <c r="B842" s="3">
        <v>82</v>
      </c>
      <c r="C842" s="7" t="s">
        <v>359</v>
      </c>
      <c r="D842" s="6">
        <v>0.3354166666666667</v>
      </c>
      <c r="E842" s="13">
        <v>8</v>
      </c>
      <c r="F842" s="13">
        <f t="shared" si="244"/>
        <v>108.00000000000001</v>
      </c>
      <c r="G842" s="3" t="s">
        <v>4</v>
      </c>
      <c r="H842" s="3" t="s">
        <v>4</v>
      </c>
      <c r="I842" s="3">
        <v>23.3</v>
      </c>
      <c r="J842" t="str">
        <f t="shared" si="245"/>
        <v>.</v>
      </c>
      <c r="K842" t="str">
        <f t="shared" si="246"/>
        <v>.</v>
      </c>
      <c r="L842" t="str">
        <f t="shared" si="256"/>
        <v>.</v>
      </c>
      <c r="M842" s="3">
        <v>135</v>
      </c>
      <c r="N842" t="str">
        <f>IF(B842=B841, N841, IF(M842=".",".",IF(M842&lt;22.5,"N",IF(M842&lt;67.5,"NE",IF(M842&lt;112.5,"E",IF(M842&lt;157.5,"SE",IF(M842&lt;202.5,"S",IF(M842&lt;247.5,"SW",IF(M842&lt;292.5,"W",IF(M842&lt;337.5,"NW","N"))))))))))</f>
        <v>NE</v>
      </c>
      <c r="O842" t="str">
        <f t="shared" si="247"/>
        <v>.</v>
      </c>
      <c r="P842" t="str">
        <f t="shared" si="258"/>
        <v>.</v>
      </c>
      <c r="Q842" s="8">
        <f t="shared" si="242"/>
        <v>0</v>
      </c>
      <c r="R842" s="8">
        <f t="shared" si="243"/>
        <v>0</v>
      </c>
      <c r="S842" s="8">
        <v>0</v>
      </c>
      <c r="T842" s="8" t="s">
        <v>4</v>
      </c>
      <c r="U842" s="8" t="str">
        <f t="shared" si="257"/>
        <v>.</v>
      </c>
      <c r="V842" s="3" t="s">
        <v>7</v>
      </c>
      <c r="W842" s="3">
        <v>0</v>
      </c>
      <c r="X842" s="3" t="s">
        <v>152</v>
      </c>
      <c r="Y842" s="14">
        <v>2</v>
      </c>
      <c r="Z842" s="14">
        <v>1</v>
      </c>
      <c r="AA842" s="14">
        <v>0</v>
      </c>
      <c r="AB842" s="14">
        <f t="shared" ref="AB842:AB905" si="259">IF(AA842=0,0,IF(AA842=".",".",IF(AA842=AA841,".",1)))</f>
        <v>0</v>
      </c>
      <c r="AC842" s="3" t="s">
        <v>332</v>
      </c>
      <c r="AD842" s="9">
        <v>1</v>
      </c>
      <c r="AE842">
        <f t="shared" si="248"/>
        <v>0</v>
      </c>
      <c r="AF842">
        <f t="shared" si="249"/>
        <v>0</v>
      </c>
      <c r="AG842">
        <f t="shared" si="255"/>
        <v>1</v>
      </c>
      <c r="AH842">
        <f t="shared" si="250"/>
        <v>0</v>
      </c>
      <c r="AI842">
        <f t="shared" si="251"/>
        <v>70.710678118654755</v>
      </c>
      <c r="AJ842">
        <f t="shared" si="252"/>
        <v>-70.710678118654741</v>
      </c>
      <c r="AK842">
        <f t="shared" si="253"/>
        <v>0</v>
      </c>
      <c r="AL842" s="3">
        <v>100</v>
      </c>
      <c r="AM842" s="14">
        <f t="shared" si="254"/>
        <v>30.48</v>
      </c>
      <c r="AN842" s="3">
        <v>2.3561944901923448</v>
      </c>
    </row>
    <row r="843" spans="1:40" ht="13.5" thickBot="1" x14ac:dyDescent="0.25">
      <c r="A843" s="5">
        <v>42575</v>
      </c>
      <c r="B843" s="3">
        <v>82</v>
      </c>
      <c r="C843" s="7" t="s">
        <v>359</v>
      </c>
      <c r="D843" s="6">
        <v>0.37291666666666662</v>
      </c>
      <c r="E843" s="13">
        <v>9</v>
      </c>
      <c r="F843" s="13">
        <f t="shared" si="244"/>
        <v>161.99999999999989</v>
      </c>
      <c r="G843" s="3" t="s">
        <v>4</v>
      </c>
      <c r="H843" s="3" t="s">
        <v>4</v>
      </c>
      <c r="I843" s="3">
        <v>23.1</v>
      </c>
      <c r="J843" t="str">
        <f t="shared" si="245"/>
        <v>.</v>
      </c>
      <c r="K843" t="str">
        <f t="shared" si="246"/>
        <v>.</v>
      </c>
      <c r="L843" t="str">
        <f t="shared" si="256"/>
        <v>.</v>
      </c>
      <c r="M843" s="3">
        <v>135</v>
      </c>
      <c r="N843" t="str">
        <f>IF(B843=B843, N842, IF(M843=".",".",IF(M843&lt;22.5,"N",IF(M843&lt;67.5,"NE",IF(M843&lt;112.5,"E",IF(M843&lt;157.5,"SE",IF(M843&lt;202.5,"S",IF(M843&lt;247.5,"SW",IF(M843&lt;292.5,"W",IF(M843&lt;337.5,"NW","N"))))))))))</f>
        <v>NE</v>
      </c>
      <c r="O843" t="str">
        <f t="shared" si="247"/>
        <v>.</v>
      </c>
      <c r="P843" t="str">
        <f t="shared" si="258"/>
        <v>.</v>
      </c>
      <c r="Q843" s="8">
        <f t="shared" si="242"/>
        <v>0</v>
      </c>
      <c r="R843" s="8">
        <f t="shared" si="243"/>
        <v>0</v>
      </c>
      <c r="S843" s="8">
        <v>0</v>
      </c>
      <c r="T843" s="8" t="s">
        <v>4</v>
      </c>
      <c r="U843" s="8" t="str">
        <f t="shared" si="257"/>
        <v>.</v>
      </c>
      <c r="V843" s="3" t="s">
        <v>7</v>
      </c>
      <c r="W843" s="3">
        <v>0</v>
      </c>
      <c r="X843" s="3" t="s">
        <v>6</v>
      </c>
      <c r="Y843" s="14">
        <v>2</v>
      </c>
      <c r="Z843" s="14">
        <v>1</v>
      </c>
      <c r="AA843" s="14">
        <v>0</v>
      </c>
      <c r="AB843" s="14">
        <f t="shared" si="259"/>
        <v>0</v>
      </c>
      <c r="AC843" s="3" t="s">
        <v>332</v>
      </c>
      <c r="AD843" s="9">
        <v>1</v>
      </c>
      <c r="AE843">
        <f t="shared" si="248"/>
        <v>0</v>
      </c>
      <c r="AF843">
        <f t="shared" si="249"/>
        <v>0</v>
      </c>
      <c r="AG843">
        <f t="shared" si="255"/>
        <v>1</v>
      </c>
      <c r="AH843">
        <f t="shared" si="250"/>
        <v>0</v>
      </c>
      <c r="AI843">
        <f t="shared" si="251"/>
        <v>70.710678118654755</v>
      </c>
      <c r="AJ843">
        <f t="shared" si="252"/>
        <v>-70.710678118654741</v>
      </c>
      <c r="AK843">
        <f t="shared" si="253"/>
        <v>0</v>
      </c>
      <c r="AL843" s="3">
        <v>100</v>
      </c>
      <c r="AM843" s="14">
        <f t="shared" si="254"/>
        <v>30.48</v>
      </c>
      <c r="AN843" s="3">
        <v>2.3561944901923448</v>
      </c>
    </row>
    <row r="844" spans="1:40" ht="13.5" thickBot="1" x14ac:dyDescent="0.25">
      <c r="A844" s="5">
        <v>42575</v>
      </c>
      <c r="B844" s="3">
        <v>82</v>
      </c>
      <c r="C844" s="7" t="s">
        <v>359</v>
      </c>
      <c r="D844" s="6">
        <v>0.41736111111111113</v>
      </c>
      <c r="E844" s="13">
        <v>10</v>
      </c>
      <c r="F844" s="13">
        <f t="shared" si="244"/>
        <v>225.99999999999997</v>
      </c>
      <c r="G844" s="3">
        <v>24.1</v>
      </c>
      <c r="H844" s="3" t="s">
        <v>366</v>
      </c>
      <c r="I844" s="3">
        <v>23.9</v>
      </c>
      <c r="J844" t="str">
        <f t="shared" si="245"/>
        <v>.</v>
      </c>
      <c r="K844" t="str">
        <f t="shared" si="246"/>
        <v>.</v>
      </c>
      <c r="L844" t="str">
        <f t="shared" si="256"/>
        <v>.</v>
      </c>
      <c r="M844" s="3">
        <v>135</v>
      </c>
      <c r="N844" t="str">
        <f>IF(B844=B843, N843, IF(M844=".",".",IF(M844&lt;22.5,"N",IF(M844&lt;67.5,"NE",IF(M844&lt;112.5,"E",IF(M844&lt;157.5,"SE",IF(M844&lt;202.5,"S",IF(M844&lt;247.5,"SW",IF(M844&lt;292.5,"W",IF(M844&lt;337.5,"NW","N"))))))))))</f>
        <v>NE</v>
      </c>
      <c r="O844" t="str">
        <f t="shared" si="247"/>
        <v>.</v>
      </c>
      <c r="P844" t="str">
        <f t="shared" si="258"/>
        <v>.</v>
      </c>
      <c r="Q844" s="8">
        <f t="shared" si="242"/>
        <v>0</v>
      </c>
      <c r="R844" s="8">
        <f t="shared" si="243"/>
        <v>0</v>
      </c>
      <c r="S844" s="8">
        <v>0</v>
      </c>
      <c r="T844" s="8" t="s">
        <v>4</v>
      </c>
      <c r="U844" s="8" t="str">
        <f t="shared" si="257"/>
        <v>.</v>
      </c>
      <c r="V844" s="3" t="s">
        <v>6</v>
      </c>
      <c r="W844" s="3">
        <v>0</v>
      </c>
      <c r="X844" s="3" t="s">
        <v>231</v>
      </c>
      <c r="Y844" s="14">
        <v>2</v>
      </c>
      <c r="Z844" s="14">
        <v>1</v>
      </c>
      <c r="AA844" s="14">
        <v>0</v>
      </c>
      <c r="AB844" s="14">
        <f t="shared" si="259"/>
        <v>0</v>
      </c>
      <c r="AC844" s="3" t="s">
        <v>332</v>
      </c>
      <c r="AD844" s="9">
        <v>1</v>
      </c>
      <c r="AE844">
        <f t="shared" si="248"/>
        <v>0</v>
      </c>
      <c r="AF844">
        <f t="shared" si="249"/>
        <v>0</v>
      </c>
      <c r="AG844">
        <f t="shared" si="255"/>
        <v>1</v>
      </c>
      <c r="AH844">
        <f t="shared" si="250"/>
        <v>0</v>
      </c>
      <c r="AI844">
        <f t="shared" si="251"/>
        <v>70.710678118654755</v>
      </c>
      <c r="AJ844">
        <f t="shared" si="252"/>
        <v>-70.710678118654741</v>
      </c>
      <c r="AK844">
        <f t="shared" si="253"/>
        <v>0</v>
      </c>
      <c r="AL844" s="3">
        <v>100</v>
      </c>
      <c r="AM844" s="14">
        <f t="shared" si="254"/>
        <v>30.48</v>
      </c>
      <c r="AN844" s="3">
        <v>2.3561944901923448</v>
      </c>
    </row>
    <row r="845" spans="1:40" ht="13.5" thickBot="1" x14ac:dyDescent="0.25">
      <c r="A845" s="5">
        <v>42575</v>
      </c>
      <c r="B845" s="3">
        <v>82</v>
      </c>
      <c r="C845" s="7" t="s">
        <v>359</v>
      </c>
      <c r="D845" s="6">
        <v>0.4604166666666667</v>
      </c>
      <c r="E845" s="13">
        <v>11</v>
      </c>
      <c r="F845" s="13">
        <f t="shared" si="244"/>
        <v>288</v>
      </c>
      <c r="G845" s="3">
        <v>24.9</v>
      </c>
      <c r="H845" s="3" t="s">
        <v>366</v>
      </c>
      <c r="I845" s="3">
        <v>25.2</v>
      </c>
      <c r="J845" t="str">
        <f t="shared" si="245"/>
        <v>.</v>
      </c>
      <c r="K845" t="str">
        <f t="shared" si="246"/>
        <v>.</v>
      </c>
      <c r="L845" t="str">
        <f t="shared" si="256"/>
        <v>.</v>
      </c>
      <c r="M845" s="3">
        <v>135</v>
      </c>
      <c r="N845" t="str">
        <f>IF(B845=B845, N844, IF(M845=".",".",IF(M845&lt;22.5,"N",IF(M845&lt;67.5,"NE",IF(M845&lt;112.5,"E",IF(M845&lt;157.5,"SE",IF(M845&lt;202.5,"S",IF(M845&lt;247.5,"SW",IF(M845&lt;292.5,"W",IF(M845&lt;337.5,"NW","N"))))))))))</f>
        <v>NE</v>
      </c>
      <c r="O845" t="str">
        <f t="shared" si="247"/>
        <v>.</v>
      </c>
      <c r="P845" t="str">
        <f t="shared" si="258"/>
        <v>.</v>
      </c>
      <c r="Q845" s="8">
        <f t="shared" si="242"/>
        <v>0</v>
      </c>
      <c r="R845" s="8">
        <f t="shared" si="243"/>
        <v>0</v>
      </c>
      <c r="S845" s="8">
        <v>0</v>
      </c>
      <c r="T845" s="8" t="s">
        <v>4</v>
      </c>
      <c r="U845" s="8" t="str">
        <f t="shared" si="257"/>
        <v>.</v>
      </c>
      <c r="V845" s="3" t="s">
        <v>6</v>
      </c>
      <c r="W845" s="3">
        <v>0</v>
      </c>
      <c r="X845" s="3" t="s">
        <v>4</v>
      </c>
      <c r="Y845" s="14">
        <v>2</v>
      </c>
      <c r="Z845" s="14">
        <v>1</v>
      </c>
      <c r="AA845" s="14">
        <v>0</v>
      </c>
      <c r="AB845" s="14">
        <f t="shared" si="259"/>
        <v>0</v>
      </c>
      <c r="AC845" s="3" t="s">
        <v>332</v>
      </c>
      <c r="AD845" s="9">
        <v>1</v>
      </c>
      <c r="AE845">
        <f t="shared" si="248"/>
        <v>0</v>
      </c>
      <c r="AF845">
        <f t="shared" si="249"/>
        <v>0</v>
      </c>
      <c r="AG845">
        <f t="shared" si="255"/>
        <v>1</v>
      </c>
      <c r="AH845">
        <f t="shared" si="250"/>
        <v>0</v>
      </c>
      <c r="AI845">
        <f t="shared" si="251"/>
        <v>70.710678118654755</v>
      </c>
      <c r="AJ845">
        <f t="shared" si="252"/>
        <v>-70.710678118654741</v>
      </c>
      <c r="AK845">
        <f t="shared" si="253"/>
        <v>0</v>
      </c>
      <c r="AL845" s="3">
        <v>100</v>
      </c>
      <c r="AM845" s="14">
        <f t="shared" si="254"/>
        <v>30.48</v>
      </c>
      <c r="AN845" s="3">
        <v>2.3561944901923448</v>
      </c>
    </row>
    <row r="846" spans="1:40" ht="13.5" thickBot="1" x14ac:dyDescent="0.25">
      <c r="A846" s="5">
        <v>42575</v>
      </c>
      <c r="B846" s="3">
        <v>82</v>
      </c>
      <c r="C846" s="7" t="s">
        <v>359</v>
      </c>
      <c r="D846" s="6">
        <v>0.50069444444444444</v>
      </c>
      <c r="E846" s="13">
        <v>12</v>
      </c>
      <c r="F846" s="13">
        <f t="shared" si="244"/>
        <v>345.99999999999994</v>
      </c>
      <c r="G846" s="3" t="s">
        <v>4</v>
      </c>
      <c r="H846" s="3" t="s">
        <v>4</v>
      </c>
      <c r="I846" s="3">
        <v>26</v>
      </c>
      <c r="J846" t="str">
        <f t="shared" si="245"/>
        <v>.</v>
      </c>
      <c r="K846" t="str">
        <f t="shared" si="246"/>
        <v>.</v>
      </c>
      <c r="L846" t="str">
        <f t="shared" si="256"/>
        <v>.</v>
      </c>
      <c r="M846" s="3">
        <v>135</v>
      </c>
      <c r="N846" t="str">
        <f>IF(B846=B845, N845, IF(M846=".",".",IF(M846&lt;22.5,"N",IF(M846&lt;67.5,"NE",IF(M846&lt;112.5,"E",IF(M846&lt;157.5,"SE",IF(M846&lt;202.5,"S",IF(M846&lt;247.5,"SW",IF(M846&lt;292.5,"W",IF(M846&lt;337.5,"NW","N"))))))))))</f>
        <v>NE</v>
      </c>
      <c r="O846" t="str">
        <f t="shared" si="247"/>
        <v>.</v>
      </c>
      <c r="P846" t="str">
        <f t="shared" si="258"/>
        <v>.</v>
      </c>
      <c r="Q846" s="8">
        <f t="shared" si="242"/>
        <v>0</v>
      </c>
      <c r="R846" s="8">
        <f t="shared" si="243"/>
        <v>0</v>
      </c>
      <c r="S846" s="8">
        <v>0</v>
      </c>
      <c r="T846" s="8" t="s">
        <v>4</v>
      </c>
      <c r="U846" s="8" t="str">
        <f t="shared" si="257"/>
        <v>.</v>
      </c>
      <c r="V846" s="3" t="s">
        <v>8</v>
      </c>
      <c r="W846" s="3">
        <v>0.3</v>
      </c>
      <c r="X846" s="3" t="s">
        <v>238</v>
      </c>
      <c r="Y846" s="14">
        <v>2</v>
      </c>
      <c r="Z846" s="14">
        <v>1</v>
      </c>
      <c r="AA846" s="14">
        <v>0</v>
      </c>
      <c r="AB846" s="14">
        <f t="shared" si="259"/>
        <v>0</v>
      </c>
      <c r="AC846" s="3" t="s">
        <v>332</v>
      </c>
      <c r="AD846" s="9">
        <v>1</v>
      </c>
      <c r="AE846">
        <f t="shared" si="248"/>
        <v>0</v>
      </c>
      <c r="AF846">
        <f t="shared" si="249"/>
        <v>0</v>
      </c>
      <c r="AG846">
        <f t="shared" si="255"/>
        <v>1</v>
      </c>
      <c r="AH846">
        <f t="shared" si="250"/>
        <v>0</v>
      </c>
      <c r="AI846">
        <f t="shared" si="251"/>
        <v>70.710678118654755</v>
      </c>
      <c r="AJ846">
        <f t="shared" si="252"/>
        <v>-70.710678118654741</v>
      </c>
      <c r="AK846">
        <f t="shared" si="253"/>
        <v>0</v>
      </c>
      <c r="AL846" s="3">
        <v>100</v>
      </c>
      <c r="AM846" s="14">
        <f t="shared" si="254"/>
        <v>30.48</v>
      </c>
      <c r="AN846" s="3">
        <v>2.3561944901923448</v>
      </c>
    </row>
    <row r="847" spans="1:40" ht="13.5" thickBot="1" x14ac:dyDescent="0.25">
      <c r="A847" s="5">
        <v>42575</v>
      </c>
      <c r="B847" s="3">
        <v>82</v>
      </c>
      <c r="C847" s="7" t="s">
        <v>359</v>
      </c>
      <c r="D847" s="6">
        <v>0.5541666666666667</v>
      </c>
      <c r="E847" s="13">
        <v>13</v>
      </c>
      <c r="F847" s="13">
        <f t="shared" si="244"/>
        <v>423</v>
      </c>
      <c r="G847" s="3" t="s">
        <v>4</v>
      </c>
      <c r="H847" s="3" t="s">
        <v>4</v>
      </c>
      <c r="I847" s="3">
        <v>28.5</v>
      </c>
      <c r="J847" t="str">
        <f t="shared" si="245"/>
        <v>.</v>
      </c>
      <c r="K847" t="str">
        <f t="shared" si="246"/>
        <v>.</v>
      </c>
      <c r="L847" t="str">
        <f t="shared" si="256"/>
        <v>.</v>
      </c>
      <c r="M847" s="3">
        <v>135</v>
      </c>
      <c r="N847" t="str">
        <f>IF(B847=B847, N846, IF(M847=".",".",IF(M847&lt;22.5,"N",IF(M847&lt;67.5,"NE",IF(M847&lt;112.5,"E",IF(M847&lt;157.5,"SE",IF(M847&lt;202.5,"S",IF(M847&lt;247.5,"SW",IF(M847&lt;292.5,"W",IF(M847&lt;337.5,"NW","N"))))))))))</f>
        <v>NE</v>
      </c>
      <c r="O847" t="str">
        <f t="shared" si="247"/>
        <v>.</v>
      </c>
      <c r="P847" t="str">
        <f t="shared" si="258"/>
        <v>.</v>
      </c>
      <c r="Q847" s="8">
        <f t="shared" si="242"/>
        <v>0</v>
      </c>
      <c r="R847" s="8">
        <f t="shared" si="243"/>
        <v>0</v>
      </c>
      <c r="S847" s="8">
        <v>0</v>
      </c>
      <c r="T847" s="8" t="s">
        <v>4</v>
      </c>
      <c r="U847" s="8" t="str">
        <f t="shared" si="257"/>
        <v>.</v>
      </c>
      <c r="V847" s="3" t="s">
        <v>6</v>
      </c>
      <c r="W847" s="3">
        <v>1.4</v>
      </c>
      <c r="X847" s="3" t="s">
        <v>244</v>
      </c>
      <c r="Y847" s="14">
        <v>2</v>
      </c>
      <c r="Z847" s="14">
        <v>1</v>
      </c>
      <c r="AA847" s="14">
        <v>0</v>
      </c>
      <c r="AB847" s="14">
        <f t="shared" si="259"/>
        <v>0</v>
      </c>
      <c r="AC847" s="3" t="s">
        <v>332</v>
      </c>
      <c r="AD847" s="9">
        <v>1</v>
      </c>
      <c r="AE847">
        <f t="shared" si="248"/>
        <v>0</v>
      </c>
      <c r="AF847">
        <f t="shared" si="249"/>
        <v>0</v>
      </c>
      <c r="AG847">
        <f t="shared" si="255"/>
        <v>1</v>
      </c>
      <c r="AH847">
        <f t="shared" si="250"/>
        <v>0</v>
      </c>
      <c r="AI847">
        <f t="shared" si="251"/>
        <v>70.710678118654755</v>
      </c>
      <c r="AJ847">
        <f t="shared" si="252"/>
        <v>-70.710678118654741</v>
      </c>
      <c r="AK847">
        <f t="shared" si="253"/>
        <v>0</v>
      </c>
      <c r="AL847" s="3">
        <v>100</v>
      </c>
      <c r="AM847" s="14">
        <f t="shared" si="254"/>
        <v>30.48</v>
      </c>
      <c r="AN847" s="3">
        <v>2.3561944901923448</v>
      </c>
    </row>
    <row r="848" spans="1:40" ht="13.5" thickBot="1" x14ac:dyDescent="0.25">
      <c r="A848" s="5">
        <v>42575</v>
      </c>
      <c r="B848" s="3">
        <v>82</v>
      </c>
      <c r="C848" s="7" t="s">
        <v>359</v>
      </c>
      <c r="D848" s="6">
        <v>0.58402777777777781</v>
      </c>
      <c r="E848" s="13">
        <v>14</v>
      </c>
      <c r="F848" s="13">
        <f t="shared" si="244"/>
        <v>466</v>
      </c>
      <c r="G848" s="3" t="s">
        <v>4</v>
      </c>
      <c r="H848" s="3" t="s">
        <v>4</v>
      </c>
      <c r="I848" s="3">
        <v>31.7</v>
      </c>
      <c r="J848" t="str">
        <f t="shared" si="245"/>
        <v>.</v>
      </c>
      <c r="K848" t="str">
        <f t="shared" si="246"/>
        <v>.</v>
      </c>
      <c r="L848" t="str">
        <f t="shared" si="256"/>
        <v>.</v>
      </c>
      <c r="M848" s="3">
        <v>135</v>
      </c>
      <c r="N848" t="str">
        <f>IF(B848=B847, N847, IF(M848=".",".",IF(M848&lt;22.5,"N",IF(M848&lt;67.5,"NE",IF(M848&lt;112.5,"E",IF(M848&lt;157.5,"SE",IF(M848&lt;202.5,"S",IF(M848&lt;247.5,"SW",IF(M848&lt;292.5,"W",IF(M848&lt;337.5,"NW","N"))))))))))</f>
        <v>NE</v>
      </c>
      <c r="O848" t="str">
        <f t="shared" si="247"/>
        <v>.</v>
      </c>
      <c r="P848" t="str">
        <f t="shared" si="258"/>
        <v>.</v>
      </c>
      <c r="Q848" s="8">
        <f t="shared" si="242"/>
        <v>0</v>
      </c>
      <c r="R848" s="8">
        <f t="shared" si="243"/>
        <v>0</v>
      </c>
      <c r="S848" s="8">
        <v>0</v>
      </c>
      <c r="T848" s="8" t="s">
        <v>4</v>
      </c>
      <c r="U848" s="8" t="str">
        <f t="shared" si="257"/>
        <v>.</v>
      </c>
      <c r="V848" s="3" t="s">
        <v>6</v>
      </c>
      <c r="W848" s="3">
        <v>1.2</v>
      </c>
      <c r="X848" s="3" t="s">
        <v>4</v>
      </c>
      <c r="Y848" s="14">
        <v>2</v>
      </c>
      <c r="Z848" s="14">
        <v>1</v>
      </c>
      <c r="AA848" s="14">
        <v>0</v>
      </c>
      <c r="AB848" s="14">
        <f t="shared" si="259"/>
        <v>0</v>
      </c>
      <c r="AC848" s="3" t="s">
        <v>332</v>
      </c>
      <c r="AD848" s="9">
        <v>1</v>
      </c>
      <c r="AE848">
        <f t="shared" si="248"/>
        <v>0</v>
      </c>
      <c r="AF848">
        <f t="shared" si="249"/>
        <v>0</v>
      </c>
      <c r="AG848">
        <f t="shared" si="255"/>
        <v>1</v>
      </c>
      <c r="AH848">
        <f t="shared" si="250"/>
        <v>0</v>
      </c>
      <c r="AI848">
        <f t="shared" si="251"/>
        <v>70.710678118654755</v>
      </c>
      <c r="AJ848">
        <f t="shared" si="252"/>
        <v>-70.710678118654741</v>
      </c>
      <c r="AK848">
        <f t="shared" si="253"/>
        <v>0</v>
      </c>
      <c r="AL848" s="3">
        <v>100</v>
      </c>
      <c r="AM848" s="14">
        <f t="shared" si="254"/>
        <v>30.48</v>
      </c>
      <c r="AN848" s="3">
        <v>2.3561944901923448</v>
      </c>
    </row>
    <row r="849" spans="1:40" ht="13.5" thickBot="1" x14ac:dyDescent="0.25">
      <c r="A849" s="5">
        <v>42575</v>
      </c>
      <c r="B849" s="3">
        <v>82</v>
      </c>
      <c r="C849" s="7" t="s">
        <v>359</v>
      </c>
      <c r="D849" s="6">
        <v>0.62569444444444444</v>
      </c>
      <c r="E849" s="13">
        <v>15</v>
      </c>
      <c r="F849" s="13">
        <f t="shared" si="244"/>
        <v>526</v>
      </c>
      <c r="G849" s="3" t="s">
        <v>4</v>
      </c>
      <c r="H849" s="3" t="s">
        <v>4</v>
      </c>
      <c r="I849" s="3">
        <v>29.7</v>
      </c>
      <c r="J849" t="str">
        <f t="shared" si="245"/>
        <v>.</v>
      </c>
      <c r="K849" t="str">
        <f t="shared" si="246"/>
        <v>.</v>
      </c>
      <c r="L849" t="str">
        <f t="shared" si="256"/>
        <v>.</v>
      </c>
      <c r="M849" s="3">
        <v>135</v>
      </c>
      <c r="N849" t="str">
        <f>IF(B849=B849, N848, IF(M849=".",".",IF(M849&lt;22.5,"N",IF(M849&lt;67.5,"NE",IF(M849&lt;112.5,"E",IF(M849&lt;157.5,"SE",IF(M849&lt;202.5,"S",IF(M849&lt;247.5,"SW",IF(M849&lt;292.5,"W",IF(M849&lt;337.5,"NW","N"))))))))))</f>
        <v>NE</v>
      </c>
      <c r="O849" t="str">
        <f t="shared" si="247"/>
        <v>.</v>
      </c>
      <c r="P849" t="str">
        <f t="shared" si="258"/>
        <v>.</v>
      </c>
      <c r="Q849" s="8">
        <f t="shared" si="242"/>
        <v>0</v>
      </c>
      <c r="R849" s="8">
        <f t="shared" si="243"/>
        <v>0</v>
      </c>
      <c r="S849" s="8">
        <v>0</v>
      </c>
      <c r="T849" s="8" t="s">
        <v>4</v>
      </c>
      <c r="U849" s="8" t="str">
        <f t="shared" si="257"/>
        <v>.</v>
      </c>
      <c r="V849" s="3" t="s">
        <v>8</v>
      </c>
      <c r="W849" s="3">
        <v>4.5</v>
      </c>
      <c r="X849" s="3" t="s">
        <v>115</v>
      </c>
      <c r="Y849" s="14">
        <v>2</v>
      </c>
      <c r="Z849" s="14">
        <v>1</v>
      </c>
      <c r="AA849" s="14">
        <v>0</v>
      </c>
      <c r="AB849" s="14">
        <f t="shared" si="259"/>
        <v>0</v>
      </c>
      <c r="AC849" s="3" t="s">
        <v>332</v>
      </c>
      <c r="AD849" s="9">
        <v>1</v>
      </c>
      <c r="AE849">
        <f t="shared" si="248"/>
        <v>0</v>
      </c>
      <c r="AF849">
        <f t="shared" si="249"/>
        <v>0</v>
      </c>
      <c r="AG849">
        <f t="shared" si="255"/>
        <v>1</v>
      </c>
      <c r="AH849">
        <f t="shared" si="250"/>
        <v>0</v>
      </c>
      <c r="AI849">
        <f t="shared" si="251"/>
        <v>70.710678118654755</v>
      </c>
      <c r="AJ849">
        <f t="shared" si="252"/>
        <v>-70.710678118654741</v>
      </c>
      <c r="AK849">
        <f t="shared" si="253"/>
        <v>0</v>
      </c>
      <c r="AL849" s="3">
        <v>100</v>
      </c>
      <c r="AM849" s="14">
        <f t="shared" si="254"/>
        <v>30.48</v>
      </c>
      <c r="AN849" s="3">
        <v>2.3561944901923448</v>
      </c>
    </row>
    <row r="850" spans="1:40" ht="13.5" thickBot="1" x14ac:dyDescent="0.25">
      <c r="A850" s="5">
        <v>42575</v>
      </c>
      <c r="B850" s="3">
        <v>82</v>
      </c>
      <c r="C850" s="7" t="s">
        <v>359</v>
      </c>
      <c r="D850" s="6">
        <v>0.66388888888888886</v>
      </c>
      <c r="E850" s="13">
        <v>16</v>
      </c>
      <c r="F850" s="13">
        <f t="shared" si="244"/>
        <v>581</v>
      </c>
      <c r="G850" s="3">
        <v>32.4</v>
      </c>
      <c r="H850" s="3" t="s">
        <v>365</v>
      </c>
      <c r="I850" s="3">
        <v>30.7</v>
      </c>
      <c r="J850" t="str">
        <f t="shared" si="245"/>
        <v>.</v>
      </c>
      <c r="K850" t="str">
        <f t="shared" si="246"/>
        <v>.</v>
      </c>
      <c r="L850" t="str">
        <f t="shared" si="256"/>
        <v>.</v>
      </c>
      <c r="M850" s="3">
        <v>135</v>
      </c>
      <c r="N850" t="str">
        <f>IF(B850=B849, N849, IF(M850=".",".",IF(M850&lt;22.5,"N",IF(M850&lt;67.5,"NE",IF(M850&lt;112.5,"E",IF(M850&lt;157.5,"SE",IF(M850&lt;202.5,"S",IF(M850&lt;247.5,"SW",IF(M850&lt;292.5,"W",IF(M850&lt;337.5,"NW","N"))))))))))</f>
        <v>NE</v>
      </c>
      <c r="O850" t="str">
        <f t="shared" si="247"/>
        <v>.</v>
      </c>
      <c r="P850" t="str">
        <f t="shared" si="258"/>
        <v>.</v>
      </c>
      <c r="Q850" s="8">
        <f t="shared" si="242"/>
        <v>0</v>
      </c>
      <c r="R850" s="8">
        <f t="shared" si="243"/>
        <v>0</v>
      </c>
      <c r="S850" s="8">
        <v>0</v>
      </c>
      <c r="T850" s="8">
        <f>SQRT((AJ850-AJ840)^2+(AI850-AI840)^2)</f>
        <v>0</v>
      </c>
      <c r="U850" s="8">
        <f t="shared" si="257"/>
        <v>0</v>
      </c>
      <c r="V850" s="3" t="s">
        <v>110</v>
      </c>
      <c r="W850" s="3">
        <v>5.5</v>
      </c>
      <c r="X850" s="3" t="s">
        <v>247</v>
      </c>
      <c r="Y850" s="14">
        <v>2</v>
      </c>
      <c r="Z850" s="14">
        <v>1</v>
      </c>
      <c r="AA850" s="14">
        <v>0</v>
      </c>
      <c r="AB850" s="14">
        <f t="shared" si="259"/>
        <v>0</v>
      </c>
      <c r="AC850" s="3" t="s">
        <v>332</v>
      </c>
      <c r="AD850" s="9">
        <v>1</v>
      </c>
      <c r="AE850">
        <f t="shared" si="248"/>
        <v>0</v>
      </c>
      <c r="AF850">
        <f t="shared" si="249"/>
        <v>0</v>
      </c>
      <c r="AG850">
        <f t="shared" si="255"/>
        <v>1</v>
      </c>
      <c r="AH850">
        <f t="shared" si="250"/>
        <v>0</v>
      </c>
      <c r="AI850">
        <f t="shared" si="251"/>
        <v>70.710678118654755</v>
      </c>
      <c r="AJ850">
        <f t="shared" si="252"/>
        <v>-70.710678118654741</v>
      </c>
      <c r="AK850">
        <f t="shared" si="253"/>
        <v>0</v>
      </c>
      <c r="AL850" s="3">
        <v>100</v>
      </c>
      <c r="AM850" s="14">
        <f t="shared" si="254"/>
        <v>30.48</v>
      </c>
      <c r="AN850" s="3">
        <v>2.3561944901923448</v>
      </c>
    </row>
    <row r="851" spans="1:40" ht="13.5" thickBot="1" x14ac:dyDescent="0.25">
      <c r="A851" s="5">
        <v>42575</v>
      </c>
      <c r="B851" s="3">
        <v>83</v>
      </c>
      <c r="C851" s="7" t="s">
        <v>359</v>
      </c>
      <c r="D851" s="6">
        <v>0.26458333333333334</v>
      </c>
      <c r="E851" s="13">
        <v>6</v>
      </c>
      <c r="F851" s="13">
        <f t="shared" si="244"/>
        <v>0</v>
      </c>
      <c r="G851" s="3" t="s">
        <v>4</v>
      </c>
      <c r="H851" s="3" t="s">
        <v>4</v>
      </c>
      <c r="I851" s="3">
        <v>21.8</v>
      </c>
      <c r="J851" t="str">
        <f t="shared" si="245"/>
        <v>.</v>
      </c>
      <c r="K851" t="str">
        <f t="shared" si="246"/>
        <v>.</v>
      </c>
      <c r="L851" t="str">
        <f t="shared" si="256"/>
        <v>.</v>
      </c>
      <c r="M851" s="3">
        <v>315</v>
      </c>
      <c r="N851" t="str">
        <f>IF(B851=B851, N850, IF(M851=".",".",IF(M851&lt;22.5,"N",IF(M851&lt;67.5,"NE",IF(M851&lt;112.5,"E",IF(M851&lt;157.5,"SE",IF(M851&lt;202.5,"S",IF(M851&lt;247.5,"SW",IF(M851&lt;292.5,"W",IF(M851&lt;337.5,"NW","N"))))))))))</f>
        <v>NE</v>
      </c>
      <c r="O851" t="str">
        <f t="shared" si="247"/>
        <v>.</v>
      </c>
      <c r="P851" t="str">
        <f t="shared" si="258"/>
        <v>.</v>
      </c>
      <c r="Q851" s="8">
        <f t="shared" si="242"/>
        <v>0</v>
      </c>
      <c r="R851" s="8">
        <f t="shared" si="243"/>
        <v>0</v>
      </c>
      <c r="S851" s="8">
        <v>0</v>
      </c>
      <c r="T851" s="8" t="s">
        <v>4</v>
      </c>
      <c r="U851" s="8" t="str">
        <f t="shared" si="257"/>
        <v>.</v>
      </c>
      <c r="V851" s="3" t="s">
        <v>8</v>
      </c>
      <c r="W851" s="3">
        <v>0</v>
      </c>
      <c r="X851" s="3" t="s">
        <v>4</v>
      </c>
      <c r="Y851" s="14">
        <v>2</v>
      </c>
      <c r="Z851" s="14">
        <v>1</v>
      </c>
      <c r="AA851" s="14">
        <v>0</v>
      </c>
      <c r="AB851" s="14">
        <f t="shared" si="259"/>
        <v>0</v>
      </c>
      <c r="AC851" s="3" t="s">
        <v>333</v>
      </c>
      <c r="AD851" s="9">
        <v>1</v>
      </c>
      <c r="AE851" t="str">
        <f t="shared" si="248"/>
        <v>.</v>
      </c>
      <c r="AF851" t="str">
        <f t="shared" si="249"/>
        <v>.</v>
      </c>
      <c r="AG851" t="str">
        <f t="shared" si="255"/>
        <v>.</v>
      </c>
      <c r="AH851" t="str">
        <f t="shared" si="250"/>
        <v>.</v>
      </c>
      <c r="AI851">
        <f t="shared" si="251"/>
        <v>-70.710678118654769</v>
      </c>
      <c r="AJ851">
        <f t="shared" si="252"/>
        <v>70.710678118654741</v>
      </c>
      <c r="AK851" t="str">
        <f t="shared" si="253"/>
        <v>.</v>
      </c>
      <c r="AL851" s="3">
        <v>100</v>
      </c>
      <c r="AM851" s="14">
        <f t="shared" si="254"/>
        <v>30.48</v>
      </c>
      <c r="AN851" s="3">
        <v>5.497787143782138</v>
      </c>
    </row>
    <row r="852" spans="1:40" ht="13.5" thickBot="1" x14ac:dyDescent="0.25">
      <c r="A852" s="5">
        <v>42575</v>
      </c>
      <c r="B852" s="3">
        <v>83</v>
      </c>
      <c r="C852" s="7" t="s">
        <v>359</v>
      </c>
      <c r="D852" s="6">
        <v>0.30763888888888891</v>
      </c>
      <c r="E852" s="13">
        <v>7</v>
      </c>
      <c r="F852" s="13">
        <f t="shared" si="244"/>
        <v>62.000000000000021</v>
      </c>
      <c r="G852" s="3" t="s">
        <v>4</v>
      </c>
      <c r="H852" s="3" t="s">
        <v>4</v>
      </c>
      <c r="I852" s="3">
        <v>23.3</v>
      </c>
      <c r="J852" t="str">
        <f t="shared" si="245"/>
        <v>.</v>
      </c>
      <c r="K852" t="str">
        <f t="shared" si="246"/>
        <v>.</v>
      </c>
      <c r="L852" t="str">
        <f t="shared" si="256"/>
        <v>.</v>
      </c>
      <c r="M852" s="3">
        <v>315</v>
      </c>
      <c r="N852" t="str">
        <f>IF(B852=B851, N851, IF(M852=".",".",IF(M852&lt;22.5,"N",IF(M852&lt;67.5,"NE",IF(M852&lt;112.5,"E",IF(M852&lt;157.5,"SE",IF(M852&lt;202.5,"S",IF(M852&lt;247.5,"SW",IF(M852&lt;292.5,"W",IF(M852&lt;337.5,"NW","N"))))))))))</f>
        <v>NE</v>
      </c>
      <c r="O852" t="str">
        <f t="shared" si="247"/>
        <v>.</v>
      </c>
      <c r="P852" t="str">
        <f t="shared" si="258"/>
        <v>.</v>
      </c>
      <c r="Q852" s="8">
        <f t="shared" ref="Q852:Q915" si="260">IF(AN852=".",".",IF(B852=B851,SQRT((AI852-AI851)^2+(AJ852-AJ851)^2),0))</f>
        <v>0</v>
      </c>
      <c r="R852" s="8">
        <f t="shared" ref="R852:R915" si="261">IF(AN852=".",".",IF(B852=B851,Q852+R851,0))</f>
        <v>0</v>
      </c>
      <c r="S852" s="8">
        <v>0</v>
      </c>
      <c r="T852" s="8" t="s">
        <v>4</v>
      </c>
      <c r="U852" s="8" t="str">
        <f t="shared" si="257"/>
        <v>.</v>
      </c>
      <c r="V852" s="3" t="s">
        <v>8</v>
      </c>
      <c r="W852" s="3">
        <v>0</v>
      </c>
      <c r="X852" s="3" t="s">
        <v>188</v>
      </c>
      <c r="Y852" s="14">
        <v>2</v>
      </c>
      <c r="Z852" s="14">
        <v>1</v>
      </c>
      <c r="AA852" s="14">
        <v>0</v>
      </c>
      <c r="AB852" s="14">
        <f t="shared" si="259"/>
        <v>0</v>
      </c>
      <c r="AC852" s="3" t="s">
        <v>333</v>
      </c>
      <c r="AD852" s="9">
        <v>1</v>
      </c>
      <c r="AE852">
        <f t="shared" si="248"/>
        <v>0</v>
      </c>
      <c r="AF852">
        <f t="shared" si="249"/>
        <v>0</v>
      </c>
      <c r="AG852">
        <f t="shared" si="255"/>
        <v>1</v>
      </c>
      <c r="AH852">
        <f t="shared" si="250"/>
        <v>0</v>
      </c>
      <c r="AI852">
        <f t="shared" si="251"/>
        <v>-70.710678118654769</v>
      </c>
      <c r="AJ852">
        <f t="shared" si="252"/>
        <v>70.710678118654741</v>
      </c>
      <c r="AK852">
        <f t="shared" si="253"/>
        <v>0</v>
      </c>
      <c r="AL852" s="3">
        <v>100</v>
      </c>
      <c r="AM852" s="14">
        <f t="shared" si="254"/>
        <v>30.48</v>
      </c>
      <c r="AN852" s="3">
        <v>5.497787143782138</v>
      </c>
    </row>
    <row r="853" spans="1:40" ht="13.5" thickBot="1" x14ac:dyDescent="0.25">
      <c r="A853" s="5">
        <v>42575</v>
      </c>
      <c r="B853" s="3">
        <v>83</v>
      </c>
      <c r="C853" s="7" t="s">
        <v>359</v>
      </c>
      <c r="D853" s="6">
        <v>0.3430555555555555</v>
      </c>
      <c r="E853" s="13">
        <v>8</v>
      </c>
      <c r="F853" s="13">
        <f t="shared" si="244"/>
        <v>112.99999999999991</v>
      </c>
      <c r="G853" s="3" t="s">
        <v>4</v>
      </c>
      <c r="H853" s="3" t="s">
        <v>4</v>
      </c>
      <c r="I853" s="3">
        <v>22.6</v>
      </c>
      <c r="J853" t="str">
        <f t="shared" si="245"/>
        <v>.</v>
      </c>
      <c r="K853" t="str">
        <f t="shared" si="246"/>
        <v>.</v>
      </c>
      <c r="L853" t="str">
        <f t="shared" si="256"/>
        <v>.</v>
      </c>
      <c r="M853" s="3">
        <v>315</v>
      </c>
      <c r="N853" t="str">
        <f>IF(B853=B853, N852, IF(M853=".",".",IF(M853&lt;22.5,"N",IF(M853&lt;67.5,"NE",IF(M853&lt;112.5,"E",IF(M853&lt;157.5,"SE",IF(M853&lt;202.5,"S",IF(M853&lt;247.5,"SW",IF(M853&lt;292.5,"W",IF(M853&lt;337.5,"NW","N"))))))))))</f>
        <v>NE</v>
      </c>
      <c r="O853" t="str">
        <f t="shared" si="247"/>
        <v>.</v>
      </c>
      <c r="P853" t="str">
        <f t="shared" si="258"/>
        <v>.</v>
      </c>
      <c r="Q853" s="8">
        <f t="shared" si="260"/>
        <v>0</v>
      </c>
      <c r="R853" s="8">
        <f t="shared" si="261"/>
        <v>0</v>
      </c>
      <c r="S853" s="8">
        <v>0</v>
      </c>
      <c r="T853" s="8" t="s">
        <v>4</v>
      </c>
      <c r="U853" s="8" t="str">
        <f t="shared" si="257"/>
        <v>.</v>
      </c>
      <c r="V853" s="3" t="s">
        <v>8</v>
      </c>
      <c r="W853" s="3">
        <v>0.4</v>
      </c>
      <c r="X853" s="3" t="s">
        <v>108</v>
      </c>
      <c r="Y853" s="14">
        <v>2</v>
      </c>
      <c r="Z853" s="14">
        <v>1</v>
      </c>
      <c r="AA853" s="14">
        <v>0</v>
      </c>
      <c r="AB853" s="14">
        <f t="shared" si="259"/>
        <v>0</v>
      </c>
      <c r="AC853" s="3" t="s">
        <v>333</v>
      </c>
      <c r="AD853" s="9">
        <v>1</v>
      </c>
      <c r="AE853">
        <f t="shared" si="248"/>
        <v>0</v>
      </c>
      <c r="AF853">
        <f t="shared" si="249"/>
        <v>0</v>
      </c>
      <c r="AG853">
        <f t="shared" si="255"/>
        <v>1</v>
      </c>
      <c r="AH853">
        <f t="shared" si="250"/>
        <v>0</v>
      </c>
      <c r="AI853">
        <f t="shared" si="251"/>
        <v>-70.710678118654769</v>
      </c>
      <c r="AJ853">
        <f t="shared" si="252"/>
        <v>70.710678118654741</v>
      </c>
      <c r="AK853">
        <f t="shared" si="253"/>
        <v>0</v>
      </c>
      <c r="AL853" s="3">
        <v>100</v>
      </c>
      <c r="AM853" s="14">
        <f t="shared" si="254"/>
        <v>30.48</v>
      </c>
      <c r="AN853" s="3">
        <v>5.497787143782138</v>
      </c>
    </row>
    <row r="854" spans="1:40" ht="13.5" thickBot="1" x14ac:dyDescent="0.25">
      <c r="A854" s="5">
        <v>42575</v>
      </c>
      <c r="B854" s="3">
        <v>83</v>
      </c>
      <c r="C854" s="7" t="s">
        <v>359</v>
      </c>
      <c r="D854" s="6">
        <v>0.38125000000000003</v>
      </c>
      <c r="E854" s="13">
        <v>9</v>
      </c>
      <c r="F854" s="13">
        <f t="shared" si="244"/>
        <v>168.00000000000006</v>
      </c>
      <c r="G854" s="3" t="s">
        <v>4</v>
      </c>
      <c r="H854" s="3" t="s">
        <v>4</v>
      </c>
      <c r="I854" s="3">
        <v>24.1</v>
      </c>
      <c r="J854" t="str">
        <f t="shared" si="245"/>
        <v>.</v>
      </c>
      <c r="K854" t="str">
        <f t="shared" si="246"/>
        <v>.</v>
      </c>
      <c r="L854" t="str">
        <f t="shared" si="256"/>
        <v>.</v>
      </c>
      <c r="M854" s="3">
        <v>315</v>
      </c>
      <c r="N854" t="str">
        <f>IF(B854=B853, N853, IF(M854=".",".",IF(M854&lt;22.5,"N",IF(M854&lt;67.5,"NE",IF(M854&lt;112.5,"E",IF(M854&lt;157.5,"SE",IF(M854&lt;202.5,"S",IF(M854&lt;247.5,"SW",IF(M854&lt;292.5,"W",IF(M854&lt;337.5,"NW","N"))))))))))</f>
        <v>NE</v>
      </c>
      <c r="O854" t="str">
        <f t="shared" si="247"/>
        <v>.</v>
      </c>
      <c r="P854" t="str">
        <f t="shared" si="258"/>
        <v>.</v>
      </c>
      <c r="Q854" s="8">
        <f t="shared" si="260"/>
        <v>0</v>
      </c>
      <c r="R854" s="8">
        <f t="shared" si="261"/>
        <v>0</v>
      </c>
      <c r="S854" s="8">
        <v>0</v>
      </c>
      <c r="T854" s="8" t="s">
        <v>4</v>
      </c>
      <c r="U854" s="8" t="str">
        <f t="shared" si="257"/>
        <v>.</v>
      </c>
      <c r="V854" s="3" t="s">
        <v>8</v>
      </c>
      <c r="W854" s="3">
        <v>0</v>
      </c>
      <c r="X854" s="3" t="s">
        <v>6</v>
      </c>
      <c r="Y854" s="14">
        <v>2</v>
      </c>
      <c r="Z854" s="14">
        <v>1</v>
      </c>
      <c r="AA854" s="14">
        <v>0</v>
      </c>
      <c r="AB854" s="14">
        <f t="shared" si="259"/>
        <v>0</v>
      </c>
      <c r="AC854" s="3" t="s">
        <v>333</v>
      </c>
      <c r="AD854" s="9">
        <v>1</v>
      </c>
      <c r="AE854">
        <f t="shared" si="248"/>
        <v>0</v>
      </c>
      <c r="AF854">
        <f t="shared" si="249"/>
        <v>0</v>
      </c>
      <c r="AG854">
        <f t="shared" si="255"/>
        <v>1</v>
      </c>
      <c r="AH854">
        <f t="shared" si="250"/>
        <v>0</v>
      </c>
      <c r="AI854">
        <f t="shared" si="251"/>
        <v>-70.710678118654769</v>
      </c>
      <c r="AJ854">
        <f t="shared" si="252"/>
        <v>70.710678118654741</v>
      </c>
      <c r="AK854">
        <f t="shared" si="253"/>
        <v>0</v>
      </c>
      <c r="AL854" s="3">
        <v>100</v>
      </c>
      <c r="AM854" s="14">
        <f t="shared" si="254"/>
        <v>30.48</v>
      </c>
      <c r="AN854" s="3">
        <v>5.497787143782138</v>
      </c>
    </row>
    <row r="855" spans="1:40" ht="13.5" thickBot="1" x14ac:dyDescent="0.25">
      <c r="A855" s="5">
        <v>42575</v>
      </c>
      <c r="B855" s="3">
        <v>83</v>
      </c>
      <c r="C855" s="7" t="s">
        <v>359</v>
      </c>
      <c r="D855" s="6">
        <v>0.42291666666666666</v>
      </c>
      <c r="E855" s="13">
        <v>10</v>
      </c>
      <c r="F855" s="13">
        <f t="shared" si="244"/>
        <v>228</v>
      </c>
      <c r="G855" s="3" t="s">
        <v>4</v>
      </c>
      <c r="H855" s="3" t="s">
        <v>4</v>
      </c>
      <c r="I855" s="3">
        <v>24.2</v>
      </c>
      <c r="J855" t="str">
        <f t="shared" si="245"/>
        <v>.</v>
      </c>
      <c r="K855" t="str">
        <f t="shared" si="246"/>
        <v>.</v>
      </c>
      <c r="L855" t="str">
        <f t="shared" si="256"/>
        <v>.</v>
      </c>
      <c r="M855" s="3">
        <v>315</v>
      </c>
      <c r="N855" t="str">
        <f>IF(B855=B855, N854, IF(M855=".",".",IF(M855&lt;22.5,"N",IF(M855&lt;67.5,"NE",IF(M855&lt;112.5,"E",IF(M855&lt;157.5,"SE",IF(M855&lt;202.5,"S",IF(M855&lt;247.5,"SW",IF(M855&lt;292.5,"W",IF(M855&lt;337.5,"NW","N"))))))))))</f>
        <v>NE</v>
      </c>
      <c r="O855" t="str">
        <f t="shared" si="247"/>
        <v>.</v>
      </c>
      <c r="P855" t="str">
        <f t="shared" si="258"/>
        <v>.</v>
      </c>
      <c r="Q855" s="8">
        <f t="shared" si="260"/>
        <v>0</v>
      </c>
      <c r="R855" s="8">
        <f t="shared" si="261"/>
        <v>0</v>
      </c>
      <c r="S855" s="8">
        <v>0</v>
      </c>
      <c r="T855" s="8" t="s">
        <v>4</v>
      </c>
      <c r="U855" s="8" t="str">
        <f t="shared" si="257"/>
        <v>.</v>
      </c>
      <c r="V855" s="3" t="s">
        <v>8</v>
      </c>
      <c r="W855" s="3">
        <v>1</v>
      </c>
      <c r="X855" s="3" t="s">
        <v>4</v>
      </c>
      <c r="Y855" s="14">
        <v>2</v>
      </c>
      <c r="Z855" s="14">
        <v>1</v>
      </c>
      <c r="AA855" s="14">
        <v>0</v>
      </c>
      <c r="AB855" s="14">
        <f t="shared" si="259"/>
        <v>0</v>
      </c>
      <c r="AC855" s="3" t="s">
        <v>333</v>
      </c>
      <c r="AD855" s="9">
        <v>1</v>
      </c>
      <c r="AE855">
        <f t="shared" si="248"/>
        <v>0</v>
      </c>
      <c r="AF855">
        <f t="shared" si="249"/>
        <v>0</v>
      </c>
      <c r="AG855">
        <f t="shared" si="255"/>
        <v>1</v>
      </c>
      <c r="AH855">
        <f t="shared" si="250"/>
        <v>0</v>
      </c>
      <c r="AI855">
        <f t="shared" si="251"/>
        <v>-70.710678118654769</v>
      </c>
      <c r="AJ855">
        <f t="shared" si="252"/>
        <v>70.710678118654741</v>
      </c>
      <c r="AK855">
        <f t="shared" si="253"/>
        <v>0</v>
      </c>
      <c r="AL855" s="3">
        <v>100</v>
      </c>
      <c r="AM855" s="14">
        <f t="shared" si="254"/>
        <v>30.48</v>
      </c>
      <c r="AN855" s="3">
        <v>5.497787143782138</v>
      </c>
    </row>
    <row r="856" spans="1:40" ht="13.5" thickBot="1" x14ac:dyDescent="0.25">
      <c r="A856" s="5">
        <v>42575</v>
      </c>
      <c r="B856" s="3">
        <v>83</v>
      </c>
      <c r="C856" s="7" t="s">
        <v>359</v>
      </c>
      <c r="D856" s="6">
        <v>0.46736111111111112</v>
      </c>
      <c r="E856" s="13">
        <v>11</v>
      </c>
      <c r="F856" s="13">
        <f t="shared" si="244"/>
        <v>292</v>
      </c>
      <c r="G856" s="3" t="s">
        <v>4</v>
      </c>
      <c r="H856" s="3" t="s">
        <v>4</v>
      </c>
      <c r="I856" s="3">
        <v>24.3</v>
      </c>
      <c r="J856" t="str">
        <f t="shared" si="245"/>
        <v>.</v>
      </c>
      <c r="K856" t="str">
        <f t="shared" si="246"/>
        <v>.</v>
      </c>
      <c r="L856" t="str">
        <f t="shared" si="256"/>
        <v>.</v>
      </c>
      <c r="M856" s="3">
        <v>315</v>
      </c>
      <c r="N856" t="str">
        <f>IF(B856=B855, N855, IF(M856=".",".",IF(M856&lt;22.5,"N",IF(M856&lt;67.5,"NE",IF(M856&lt;112.5,"E",IF(M856&lt;157.5,"SE",IF(M856&lt;202.5,"S",IF(M856&lt;247.5,"SW",IF(M856&lt;292.5,"W",IF(M856&lt;337.5,"NW","N"))))))))))</f>
        <v>NE</v>
      </c>
      <c r="O856" t="str">
        <f t="shared" si="247"/>
        <v>.</v>
      </c>
      <c r="P856" t="str">
        <f t="shared" si="258"/>
        <v>.</v>
      </c>
      <c r="Q856" s="8">
        <f t="shared" si="260"/>
        <v>0</v>
      </c>
      <c r="R856" s="8">
        <f t="shared" si="261"/>
        <v>0</v>
      </c>
      <c r="S856" s="8">
        <v>0</v>
      </c>
      <c r="T856" s="8" t="s">
        <v>4</v>
      </c>
      <c r="U856" s="8" t="str">
        <f t="shared" si="257"/>
        <v>.</v>
      </c>
      <c r="V856" s="3" t="s">
        <v>8</v>
      </c>
      <c r="W856" s="3">
        <v>0.3</v>
      </c>
      <c r="X856" s="3" t="s">
        <v>6</v>
      </c>
      <c r="Y856" s="14">
        <v>2</v>
      </c>
      <c r="Z856" s="14">
        <v>1</v>
      </c>
      <c r="AA856" s="14">
        <v>0</v>
      </c>
      <c r="AB856" s="14">
        <f t="shared" si="259"/>
        <v>0</v>
      </c>
      <c r="AC856" s="3" t="s">
        <v>333</v>
      </c>
      <c r="AD856" s="9">
        <v>1</v>
      </c>
      <c r="AE856">
        <f t="shared" si="248"/>
        <v>0</v>
      </c>
      <c r="AF856">
        <f t="shared" si="249"/>
        <v>0</v>
      </c>
      <c r="AG856">
        <f t="shared" si="255"/>
        <v>1</v>
      </c>
      <c r="AH856">
        <f t="shared" si="250"/>
        <v>0</v>
      </c>
      <c r="AI856">
        <f t="shared" si="251"/>
        <v>-70.710678118654769</v>
      </c>
      <c r="AJ856">
        <f t="shared" si="252"/>
        <v>70.710678118654741</v>
      </c>
      <c r="AK856">
        <f t="shared" si="253"/>
        <v>0</v>
      </c>
      <c r="AL856" s="3">
        <v>100</v>
      </c>
      <c r="AM856" s="14">
        <f t="shared" si="254"/>
        <v>30.48</v>
      </c>
      <c r="AN856" s="3">
        <v>5.497787143782138</v>
      </c>
    </row>
    <row r="857" spans="1:40" ht="13.5" thickBot="1" x14ac:dyDescent="0.25">
      <c r="A857" s="5">
        <v>42575</v>
      </c>
      <c r="B857" s="3">
        <v>83</v>
      </c>
      <c r="C857" s="7" t="s">
        <v>359</v>
      </c>
      <c r="D857" s="6">
        <v>0.50694444444444442</v>
      </c>
      <c r="E857" s="13">
        <v>12</v>
      </c>
      <c r="F857" s="13">
        <f t="shared" si="244"/>
        <v>348.99999999999994</v>
      </c>
      <c r="G857" s="3" t="s">
        <v>4</v>
      </c>
      <c r="H857" s="3" t="s">
        <v>4</v>
      </c>
      <c r="I857" s="3">
        <v>25.7</v>
      </c>
      <c r="J857" t="str">
        <f t="shared" si="245"/>
        <v>.</v>
      </c>
      <c r="K857" t="str">
        <f t="shared" si="246"/>
        <v>.</v>
      </c>
      <c r="L857" t="str">
        <f t="shared" si="256"/>
        <v>.</v>
      </c>
      <c r="M857" s="3">
        <v>315</v>
      </c>
      <c r="N857" t="str">
        <f>IF(B857=B856, N856, IF(M857=".",".",IF(M857&lt;22.5,"N",IF(M857&lt;67.5,"NE",IF(M857&lt;112.5,"E",IF(M857&lt;157.5,"SE",IF(M857&lt;202.5,"S",IF(M857&lt;247.5,"SW",IF(M857&lt;292.5,"W",IF(M857&lt;337.5,"NW","N"))))))))))</f>
        <v>NE</v>
      </c>
      <c r="O857" t="str">
        <f t="shared" si="247"/>
        <v>.</v>
      </c>
      <c r="P857" t="str">
        <f t="shared" si="258"/>
        <v>.</v>
      </c>
      <c r="Q857" s="8">
        <f t="shared" si="260"/>
        <v>0</v>
      </c>
      <c r="R857" s="8">
        <f t="shared" si="261"/>
        <v>0</v>
      </c>
      <c r="S857" s="8">
        <v>0</v>
      </c>
      <c r="T857" s="8" t="s">
        <v>4</v>
      </c>
      <c r="U857" s="8" t="str">
        <f t="shared" si="257"/>
        <v>.</v>
      </c>
      <c r="V857" s="3" t="s">
        <v>8</v>
      </c>
      <c r="W857" s="3">
        <v>0</v>
      </c>
      <c r="X857" s="3" t="s">
        <v>240</v>
      </c>
      <c r="Y857" s="14">
        <v>2</v>
      </c>
      <c r="Z857" s="14">
        <v>1</v>
      </c>
      <c r="AA857" s="14">
        <v>0</v>
      </c>
      <c r="AB857" s="14">
        <f t="shared" si="259"/>
        <v>0</v>
      </c>
      <c r="AC857" s="3" t="s">
        <v>333</v>
      </c>
      <c r="AD857" s="9">
        <v>1</v>
      </c>
      <c r="AE857">
        <f t="shared" si="248"/>
        <v>0</v>
      </c>
      <c r="AF857">
        <f t="shared" si="249"/>
        <v>0</v>
      </c>
      <c r="AG857">
        <f t="shared" si="255"/>
        <v>1</v>
      </c>
      <c r="AH857">
        <f t="shared" si="250"/>
        <v>0</v>
      </c>
      <c r="AI857">
        <f t="shared" si="251"/>
        <v>-70.710678118654769</v>
      </c>
      <c r="AJ857">
        <f t="shared" si="252"/>
        <v>70.710678118654741</v>
      </c>
      <c r="AK857">
        <f t="shared" si="253"/>
        <v>0</v>
      </c>
      <c r="AL857" s="3">
        <v>100</v>
      </c>
      <c r="AM857" s="14">
        <f t="shared" si="254"/>
        <v>30.48</v>
      </c>
      <c r="AN857" s="3">
        <v>5.497787143782138</v>
      </c>
    </row>
    <row r="858" spans="1:40" ht="13.5" thickBot="1" x14ac:dyDescent="0.25">
      <c r="A858" s="5">
        <v>42575</v>
      </c>
      <c r="B858" s="3">
        <v>83</v>
      </c>
      <c r="C858" s="7" t="s">
        <v>359</v>
      </c>
      <c r="D858" s="6">
        <v>0.5625</v>
      </c>
      <c r="E858" s="13">
        <v>13</v>
      </c>
      <c r="F858" s="13">
        <f t="shared" si="244"/>
        <v>429</v>
      </c>
      <c r="G858" s="3" t="s">
        <v>4</v>
      </c>
      <c r="H858" s="3" t="s">
        <v>4</v>
      </c>
      <c r="I858" s="3">
        <v>32.1</v>
      </c>
      <c r="J858" t="str">
        <f t="shared" si="245"/>
        <v>.</v>
      </c>
      <c r="K858" t="str">
        <f t="shared" si="246"/>
        <v>.</v>
      </c>
      <c r="L858" t="str">
        <f t="shared" si="256"/>
        <v>.</v>
      </c>
      <c r="M858" s="3">
        <v>315</v>
      </c>
      <c r="N858" t="str">
        <f>IF(B858=B858, N857, IF(M858=".",".",IF(M858&lt;22.5,"N",IF(M858&lt;67.5,"NE",IF(M858&lt;112.5,"E",IF(M858&lt;157.5,"SE",IF(M858&lt;202.5,"S",IF(M858&lt;247.5,"SW",IF(M858&lt;292.5,"W",IF(M858&lt;337.5,"NW","N"))))))))))</f>
        <v>NE</v>
      </c>
      <c r="O858" t="str">
        <f t="shared" si="247"/>
        <v>.</v>
      </c>
      <c r="P858" t="str">
        <f t="shared" si="258"/>
        <v>.</v>
      </c>
      <c r="Q858" s="8">
        <f t="shared" si="260"/>
        <v>0</v>
      </c>
      <c r="R858" s="8">
        <f t="shared" si="261"/>
        <v>0</v>
      </c>
      <c r="S858" s="8">
        <v>0</v>
      </c>
      <c r="T858" s="8" t="s">
        <v>4</v>
      </c>
      <c r="U858" s="8" t="str">
        <f t="shared" si="257"/>
        <v>.</v>
      </c>
      <c r="V858" s="3" t="s">
        <v>8</v>
      </c>
      <c r="W858" s="3">
        <v>2.4</v>
      </c>
      <c r="X858" s="3" t="s">
        <v>239</v>
      </c>
      <c r="Y858" s="14">
        <v>2</v>
      </c>
      <c r="Z858" s="14">
        <v>1</v>
      </c>
      <c r="AA858" s="14">
        <v>0</v>
      </c>
      <c r="AB858" s="14">
        <f t="shared" si="259"/>
        <v>0</v>
      </c>
      <c r="AC858" s="3" t="s">
        <v>333</v>
      </c>
      <c r="AD858" s="9">
        <v>1</v>
      </c>
      <c r="AE858">
        <f t="shared" si="248"/>
        <v>0</v>
      </c>
      <c r="AF858">
        <f t="shared" si="249"/>
        <v>0</v>
      </c>
      <c r="AG858">
        <f t="shared" si="255"/>
        <v>1</v>
      </c>
      <c r="AH858">
        <f t="shared" si="250"/>
        <v>0</v>
      </c>
      <c r="AI858">
        <f t="shared" si="251"/>
        <v>-70.710678118654769</v>
      </c>
      <c r="AJ858">
        <f t="shared" si="252"/>
        <v>70.710678118654741</v>
      </c>
      <c r="AK858">
        <f t="shared" si="253"/>
        <v>0</v>
      </c>
      <c r="AL858" s="3">
        <v>100</v>
      </c>
      <c r="AM858" s="14">
        <f t="shared" si="254"/>
        <v>30.48</v>
      </c>
      <c r="AN858" s="3">
        <v>5.497787143782138</v>
      </c>
    </row>
    <row r="859" spans="1:40" ht="13.5" thickBot="1" x14ac:dyDescent="0.25">
      <c r="A859" s="5">
        <v>42575</v>
      </c>
      <c r="B859" s="3">
        <v>83</v>
      </c>
      <c r="C859" s="7" t="s">
        <v>359</v>
      </c>
      <c r="D859" s="6">
        <v>0.58888888888888891</v>
      </c>
      <c r="E859" s="13">
        <v>14</v>
      </c>
      <c r="F859" s="13">
        <f t="shared" si="244"/>
        <v>467</v>
      </c>
      <c r="G859" s="3">
        <v>37.5</v>
      </c>
      <c r="H859" s="3" t="s">
        <v>365</v>
      </c>
      <c r="I859" s="3">
        <v>30.8</v>
      </c>
      <c r="J859" t="str">
        <f t="shared" si="245"/>
        <v>.</v>
      </c>
      <c r="K859" t="str">
        <f t="shared" si="246"/>
        <v>.</v>
      </c>
      <c r="L859" t="str">
        <f t="shared" si="256"/>
        <v>.</v>
      </c>
      <c r="M859" s="3">
        <v>315</v>
      </c>
      <c r="N859" t="str">
        <f>IF(B859=B858, N858, IF(M859=".",".",IF(M859&lt;22.5,"N",IF(M859&lt;67.5,"NE",IF(M859&lt;112.5,"E",IF(M859&lt;157.5,"SE",IF(M859&lt;202.5,"S",IF(M859&lt;247.5,"SW",IF(M859&lt;292.5,"W",IF(M859&lt;337.5,"NW","N"))))))))))</f>
        <v>NE</v>
      </c>
      <c r="O859" t="str">
        <f t="shared" si="247"/>
        <v>.</v>
      </c>
      <c r="P859" t="str">
        <f t="shared" si="258"/>
        <v>.</v>
      </c>
      <c r="Q859" s="8">
        <f t="shared" si="260"/>
        <v>0</v>
      </c>
      <c r="R859" s="8">
        <f t="shared" si="261"/>
        <v>0</v>
      </c>
      <c r="S859" s="8">
        <v>0</v>
      </c>
      <c r="T859" s="8" t="s">
        <v>4</v>
      </c>
      <c r="U859" s="8" t="str">
        <f t="shared" si="257"/>
        <v>.</v>
      </c>
      <c r="V859" s="3" t="s">
        <v>110</v>
      </c>
      <c r="W859" s="3">
        <v>3.4</v>
      </c>
      <c r="X859" s="3" t="s">
        <v>245</v>
      </c>
      <c r="Y859" s="14">
        <v>2</v>
      </c>
      <c r="Z859" s="14">
        <v>1</v>
      </c>
      <c r="AA859" s="14">
        <v>0</v>
      </c>
      <c r="AB859" s="14">
        <f t="shared" si="259"/>
        <v>0</v>
      </c>
      <c r="AC859" s="3" t="s">
        <v>333</v>
      </c>
      <c r="AD859" s="9">
        <v>1</v>
      </c>
      <c r="AE859">
        <f t="shared" si="248"/>
        <v>0</v>
      </c>
      <c r="AF859">
        <f t="shared" si="249"/>
        <v>0</v>
      </c>
      <c r="AG859">
        <f t="shared" si="255"/>
        <v>1</v>
      </c>
      <c r="AH859">
        <f t="shared" si="250"/>
        <v>0</v>
      </c>
      <c r="AI859">
        <f t="shared" si="251"/>
        <v>-70.710678118654769</v>
      </c>
      <c r="AJ859">
        <f t="shared" si="252"/>
        <v>70.710678118654741</v>
      </c>
      <c r="AK859">
        <f t="shared" si="253"/>
        <v>0</v>
      </c>
      <c r="AL859" s="3">
        <v>100</v>
      </c>
      <c r="AM859" s="14">
        <f t="shared" si="254"/>
        <v>30.48</v>
      </c>
      <c r="AN859" s="3">
        <v>5.497787143782138</v>
      </c>
    </row>
    <row r="860" spans="1:40" ht="13.5" thickBot="1" x14ac:dyDescent="0.25">
      <c r="A860" s="5">
        <v>42575</v>
      </c>
      <c r="B860" s="3">
        <v>83</v>
      </c>
      <c r="C860" s="7" t="s">
        <v>359</v>
      </c>
      <c r="D860" s="6">
        <v>0.63124999999999998</v>
      </c>
      <c r="E860" s="13">
        <v>15</v>
      </c>
      <c r="F860" s="13">
        <f t="shared" si="244"/>
        <v>528</v>
      </c>
      <c r="G860" s="3">
        <v>35.4</v>
      </c>
      <c r="H860" s="3" t="s">
        <v>365</v>
      </c>
      <c r="I860" s="3">
        <v>32.6</v>
      </c>
      <c r="J860" t="str">
        <f t="shared" si="245"/>
        <v>.</v>
      </c>
      <c r="K860" t="str">
        <f t="shared" si="246"/>
        <v>.</v>
      </c>
      <c r="L860" t="str">
        <f t="shared" si="256"/>
        <v>.</v>
      </c>
      <c r="M860" s="3">
        <v>315</v>
      </c>
      <c r="N860" t="str">
        <f>IF(B860=B860, N859, IF(M860=".",".",IF(M860&lt;22.5,"N",IF(M860&lt;67.5,"NE",IF(M860&lt;112.5,"E",IF(M860&lt;157.5,"SE",IF(M860&lt;202.5,"S",IF(M860&lt;247.5,"SW",IF(M860&lt;292.5,"W",IF(M860&lt;337.5,"NW","N"))))))))))</f>
        <v>NE</v>
      </c>
      <c r="O860" t="str">
        <f t="shared" si="247"/>
        <v>.</v>
      </c>
      <c r="P860" t="str">
        <f t="shared" si="258"/>
        <v>.</v>
      </c>
      <c r="Q860" s="8">
        <f t="shared" si="260"/>
        <v>0</v>
      </c>
      <c r="R860" s="8">
        <f t="shared" si="261"/>
        <v>0</v>
      </c>
      <c r="S860" s="8">
        <v>0</v>
      </c>
      <c r="T860" s="8" t="s">
        <v>4</v>
      </c>
      <c r="U860" s="8" t="str">
        <f t="shared" si="257"/>
        <v>.</v>
      </c>
      <c r="V860" s="3" t="s">
        <v>6</v>
      </c>
      <c r="W860" s="3">
        <v>1.9</v>
      </c>
      <c r="X860" s="3" t="s">
        <v>4</v>
      </c>
      <c r="Y860" s="14">
        <v>2</v>
      </c>
      <c r="Z860" s="14">
        <v>1</v>
      </c>
      <c r="AA860" s="14">
        <v>0</v>
      </c>
      <c r="AB860" s="14">
        <f t="shared" si="259"/>
        <v>0</v>
      </c>
      <c r="AC860" s="3" t="s">
        <v>333</v>
      </c>
      <c r="AD860" s="9">
        <v>1</v>
      </c>
      <c r="AE860">
        <f t="shared" si="248"/>
        <v>0</v>
      </c>
      <c r="AF860">
        <f t="shared" si="249"/>
        <v>0</v>
      </c>
      <c r="AG860">
        <f t="shared" si="255"/>
        <v>1</v>
      </c>
      <c r="AH860">
        <f t="shared" si="250"/>
        <v>0</v>
      </c>
      <c r="AI860">
        <f t="shared" si="251"/>
        <v>-70.710678118654769</v>
      </c>
      <c r="AJ860">
        <f t="shared" si="252"/>
        <v>70.710678118654741</v>
      </c>
      <c r="AK860">
        <f t="shared" si="253"/>
        <v>0</v>
      </c>
      <c r="AL860" s="3">
        <v>100</v>
      </c>
      <c r="AM860" s="14">
        <f t="shared" si="254"/>
        <v>30.48</v>
      </c>
      <c r="AN860" s="3">
        <v>5.497787143782138</v>
      </c>
    </row>
    <row r="861" spans="1:40" ht="13.5" thickBot="1" x14ac:dyDescent="0.25">
      <c r="A861" s="5">
        <v>42575</v>
      </c>
      <c r="B861" s="3">
        <v>83</v>
      </c>
      <c r="C861" s="7" t="s">
        <v>359</v>
      </c>
      <c r="D861" s="6">
        <v>0.66875000000000007</v>
      </c>
      <c r="E861" s="13">
        <v>16</v>
      </c>
      <c r="F861" s="13">
        <f t="shared" si="244"/>
        <v>582.00000000000011</v>
      </c>
      <c r="G861" s="3">
        <v>38.4</v>
      </c>
      <c r="H861" s="3" t="s">
        <v>365</v>
      </c>
      <c r="I861" s="3">
        <v>30.7</v>
      </c>
      <c r="J861" t="str">
        <f t="shared" si="245"/>
        <v>.</v>
      </c>
      <c r="K861" t="str">
        <f t="shared" si="246"/>
        <v>.</v>
      </c>
      <c r="L861" t="str">
        <f t="shared" si="256"/>
        <v>.</v>
      </c>
      <c r="M861" s="3">
        <v>315</v>
      </c>
      <c r="N861" t="str">
        <f>IF(B861=B860, N860, IF(M861=".",".",IF(M861&lt;22.5,"N",IF(M861&lt;67.5,"NE",IF(M861&lt;112.5,"E",IF(M861&lt;157.5,"SE",IF(M861&lt;202.5,"S",IF(M861&lt;247.5,"SW",IF(M861&lt;292.5,"W",IF(M861&lt;337.5,"NW","N"))))))))))</f>
        <v>NE</v>
      </c>
      <c r="O861" t="str">
        <f t="shared" si="247"/>
        <v>.</v>
      </c>
      <c r="P861" t="str">
        <f t="shared" si="258"/>
        <v>.</v>
      </c>
      <c r="Q861" s="8">
        <f t="shared" si="260"/>
        <v>0</v>
      </c>
      <c r="R861" s="8">
        <f t="shared" si="261"/>
        <v>0</v>
      </c>
      <c r="S861" s="8">
        <v>0</v>
      </c>
      <c r="T861" s="8">
        <f>SQRT((AJ861-AJ851)^2+(AI861-AI851)^2)</f>
        <v>0</v>
      </c>
      <c r="U861" s="8">
        <f t="shared" si="257"/>
        <v>0</v>
      </c>
      <c r="V861" s="3" t="s">
        <v>6</v>
      </c>
      <c r="W861" s="3">
        <v>7.2</v>
      </c>
      <c r="X861" s="3" t="s">
        <v>43</v>
      </c>
      <c r="Y861" s="14">
        <v>0</v>
      </c>
      <c r="Z861" s="14">
        <v>0</v>
      </c>
      <c r="AA861" s="14">
        <v>1</v>
      </c>
      <c r="AB861" s="14">
        <f t="shared" si="259"/>
        <v>1</v>
      </c>
      <c r="AC861" s="3" t="s">
        <v>333</v>
      </c>
      <c r="AD861" s="9">
        <v>1</v>
      </c>
      <c r="AE861">
        <f t="shared" si="248"/>
        <v>0</v>
      </c>
      <c r="AF861">
        <f t="shared" si="249"/>
        <v>0</v>
      </c>
      <c r="AG861">
        <f t="shared" si="255"/>
        <v>1</v>
      </c>
      <c r="AH861">
        <f t="shared" si="250"/>
        <v>0</v>
      </c>
      <c r="AI861">
        <f t="shared" si="251"/>
        <v>-70.710678118654769</v>
      </c>
      <c r="AJ861">
        <f t="shared" si="252"/>
        <v>70.710678118654741</v>
      </c>
      <c r="AK861">
        <f t="shared" si="253"/>
        <v>0</v>
      </c>
      <c r="AL861" s="3">
        <v>100</v>
      </c>
      <c r="AM861" s="14">
        <f t="shared" si="254"/>
        <v>30.48</v>
      </c>
      <c r="AN861" s="3">
        <v>5.497787143782138</v>
      </c>
    </row>
    <row r="862" spans="1:40" ht="13.5" thickBot="1" x14ac:dyDescent="0.25">
      <c r="A862" s="5">
        <v>42575</v>
      </c>
      <c r="B862" s="3">
        <v>84</v>
      </c>
      <c r="C862" s="7" t="s">
        <v>359</v>
      </c>
      <c r="D862" s="6">
        <v>0.26041666666666669</v>
      </c>
      <c r="E862" s="13">
        <v>6</v>
      </c>
      <c r="F862" s="13">
        <f t="shared" si="244"/>
        <v>0</v>
      </c>
      <c r="G862" s="3" t="s">
        <v>4</v>
      </c>
      <c r="H862" s="3" t="s">
        <v>4</v>
      </c>
      <c r="I862" s="3">
        <v>21.8</v>
      </c>
      <c r="J862" t="str">
        <f t="shared" si="245"/>
        <v>.</v>
      </c>
      <c r="K862" t="str">
        <f t="shared" si="246"/>
        <v>.</v>
      </c>
      <c r="L862" t="str">
        <f t="shared" si="256"/>
        <v>.</v>
      </c>
      <c r="M862" s="3">
        <v>135</v>
      </c>
      <c r="N862" t="str">
        <f>IF(B862=B862, N861, IF(M862=".",".",IF(M862&lt;22.5,"N",IF(M862&lt;67.5,"NE",IF(M862&lt;112.5,"E",IF(M862&lt;157.5,"SE",IF(M862&lt;202.5,"S",IF(M862&lt;247.5,"SW",IF(M862&lt;292.5,"W",IF(M862&lt;337.5,"NW","N"))))))))))</f>
        <v>NE</v>
      </c>
      <c r="O862" t="str">
        <f t="shared" si="247"/>
        <v>.</v>
      </c>
      <c r="P862" t="str">
        <f t="shared" si="258"/>
        <v>.</v>
      </c>
      <c r="Q862" s="8">
        <f t="shared" si="260"/>
        <v>0</v>
      </c>
      <c r="R862" s="8">
        <f t="shared" si="261"/>
        <v>0</v>
      </c>
      <c r="S862" s="8">
        <v>0</v>
      </c>
      <c r="T862" s="8" t="s">
        <v>4</v>
      </c>
      <c r="U862" s="8" t="str">
        <f t="shared" si="257"/>
        <v>.</v>
      </c>
      <c r="V862" s="3" t="s">
        <v>8</v>
      </c>
      <c r="W862" s="3">
        <v>0</v>
      </c>
      <c r="X862" s="3" t="s">
        <v>4</v>
      </c>
      <c r="Y862" s="14">
        <v>2</v>
      </c>
      <c r="Z862" s="14">
        <v>1</v>
      </c>
      <c r="AA862" s="14">
        <v>0</v>
      </c>
      <c r="AB862" s="14">
        <f t="shared" si="259"/>
        <v>0</v>
      </c>
      <c r="AC862" s="3" t="s">
        <v>334</v>
      </c>
      <c r="AD862" s="9">
        <v>1</v>
      </c>
      <c r="AE862" t="str">
        <f t="shared" si="248"/>
        <v>.</v>
      </c>
      <c r="AF862" t="str">
        <f t="shared" si="249"/>
        <v>.</v>
      </c>
      <c r="AG862" t="str">
        <f t="shared" si="255"/>
        <v>.</v>
      </c>
      <c r="AH862" t="str">
        <f t="shared" si="250"/>
        <v>.</v>
      </c>
      <c r="AI862">
        <f t="shared" si="251"/>
        <v>70.710678118654755</v>
      </c>
      <c r="AJ862">
        <f t="shared" si="252"/>
        <v>-70.710678118654741</v>
      </c>
      <c r="AK862" t="str">
        <f t="shared" si="253"/>
        <v>.</v>
      </c>
      <c r="AL862" s="3">
        <v>100</v>
      </c>
      <c r="AM862" s="14">
        <f t="shared" si="254"/>
        <v>30.48</v>
      </c>
      <c r="AN862" s="3">
        <v>2.3561944901923448</v>
      </c>
    </row>
    <row r="863" spans="1:40" ht="13.5" thickBot="1" x14ac:dyDescent="0.25">
      <c r="A863" s="5">
        <v>42575</v>
      </c>
      <c r="B863" s="3">
        <v>84</v>
      </c>
      <c r="C863" s="7" t="s">
        <v>359</v>
      </c>
      <c r="D863" s="6">
        <v>0.29722222222222222</v>
      </c>
      <c r="E863" s="13">
        <v>7</v>
      </c>
      <c r="F863" s="13">
        <f t="shared" si="244"/>
        <v>52.999999999999972</v>
      </c>
      <c r="G863" s="3" t="s">
        <v>4</v>
      </c>
      <c r="H863" s="3" t="s">
        <v>4</v>
      </c>
      <c r="I863" s="3">
        <v>23.2</v>
      </c>
      <c r="J863" t="str">
        <f t="shared" si="245"/>
        <v>.</v>
      </c>
      <c r="K863" t="str">
        <f t="shared" si="246"/>
        <v>.</v>
      </c>
      <c r="L863" t="str">
        <f t="shared" si="256"/>
        <v>.</v>
      </c>
      <c r="M863" s="3">
        <v>135</v>
      </c>
      <c r="N863" t="str">
        <f>IF(B863=B862, N862, IF(M863=".",".",IF(M863&lt;22.5,"N",IF(M863&lt;67.5,"NE",IF(M863&lt;112.5,"E",IF(M863&lt;157.5,"SE",IF(M863&lt;202.5,"S",IF(M863&lt;247.5,"SW",IF(M863&lt;292.5,"W",IF(M863&lt;337.5,"NW","N"))))))))))</f>
        <v>NE</v>
      </c>
      <c r="O863" t="str">
        <f t="shared" si="247"/>
        <v>.</v>
      </c>
      <c r="P863" t="str">
        <f t="shared" si="258"/>
        <v>.</v>
      </c>
      <c r="Q863" s="8">
        <f t="shared" si="260"/>
        <v>0</v>
      </c>
      <c r="R863" s="8">
        <f t="shared" si="261"/>
        <v>0</v>
      </c>
      <c r="S863" s="8">
        <v>0</v>
      </c>
      <c r="T863" s="8" t="s">
        <v>4</v>
      </c>
      <c r="U863" s="8" t="str">
        <f t="shared" si="257"/>
        <v>.</v>
      </c>
      <c r="V863" s="3" t="s">
        <v>8</v>
      </c>
      <c r="W863" s="3">
        <v>0.7</v>
      </c>
      <c r="X863" s="3" t="s">
        <v>186</v>
      </c>
      <c r="Y863" s="14">
        <v>2</v>
      </c>
      <c r="Z863" s="14">
        <v>1</v>
      </c>
      <c r="AA863" s="14">
        <v>0</v>
      </c>
      <c r="AB863" s="14">
        <f t="shared" si="259"/>
        <v>0</v>
      </c>
      <c r="AC863" s="3" t="s">
        <v>334</v>
      </c>
      <c r="AD863" s="9">
        <v>1</v>
      </c>
      <c r="AE863">
        <f t="shared" si="248"/>
        <v>0</v>
      </c>
      <c r="AF863">
        <f t="shared" si="249"/>
        <v>0</v>
      </c>
      <c r="AG863">
        <f t="shared" si="255"/>
        <v>1</v>
      </c>
      <c r="AH863">
        <f t="shared" si="250"/>
        <v>0</v>
      </c>
      <c r="AI863">
        <f t="shared" si="251"/>
        <v>70.710678118654755</v>
      </c>
      <c r="AJ863">
        <f t="shared" si="252"/>
        <v>-70.710678118654741</v>
      </c>
      <c r="AK863">
        <f t="shared" si="253"/>
        <v>0</v>
      </c>
      <c r="AL863" s="3">
        <v>100</v>
      </c>
      <c r="AM863" s="14">
        <f t="shared" si="254"/>
        <v>30.48</v>
      </c>
      <c r="AN863" s="3">
        <v>2.3561944901923448</v>
      </c>
    </row>
    <row r="864" spans="1:40" ht="13.5" thickBot="1" x14ac:dyDescent="0.25">
      <c r="A864" s="5">
        <v>42575</v>
      </c>
      <c r="B864" s="3">
        <v>84</v>
      </c>
      <c r="C864" s="7" t="s">
        <v>359</v>
      </c>
      <c r="D864" s="6">
        <v>0.3354166666666667</v>
      </c>
      <c r="E864" s="13">
        <v>8</v>
      </c>
      <c r="F864" s="13">
        <f t="shared" si="244"/>
        <v>108.00000000000001</v>
      </c>
      <c r="G864" s="3" t="s">
        <v>4</v>
      </c>
      <c r="H864" s="3" t="s">
        <v>4</v>
      </c>
      <c r="I864" s="3">
        <v>23.3</v>
      </c>
      <c r="J864" t="str">
        <f t="shared" si="245"/>
        <v>.</v>
      </c>
      <c r="K864" t="str">
        <f t="shared" si="246"/>
        <v>.</v>
      </c>
      <c r="L864" t="str">
        <f t="shared" si="256"/>
        <v>.</v>
      </c>
      <c r="M864" s="3">
        <v>135</v>
      </c>
      <c r="N864" t="str">
        <f>IF(B864=B864, N863, IF(M864=".",".",IF(M864&lt;22.5,"N",IF(M864&lt;67.5,"NE",IF(M864&lt;112.5,"E",IF(M864&lt;157.5,"SE",IF(M864&lt;202.5,"S",IF(M864&lt;247.5,"SW",IF(M864&lt;292.5,"W",IF(M864&lt;337.5,"NW","N"))))))))))</f>
        <v>NE</v>
      </c>
      <c r="O864" t="str">
        <f t="shared" si="247"/>
        <v>.</v>
      </c>
      <c r="P864" t="str">
        <f t="shared" si="258"/>
        <v>.</v>
      </c>
      <c r="Q864" s="8">
        <f t="shared" si="260"/>
        <v>0</v>
      </c>
      <c r="R864" s="8">
        <f t="shared" si="261"/>
        <v>0</v>
      </c>
      <c r="S864" s="8">
        <v>0</v>
      </c>
      <c r="T864" s="8" t="s">
        <v>4</v>
      </c>
      <c r="U864" s="8" t="str">
        <f t="shared" si="257"/>
        <v>.</v>
      </c>
      <c r="V864" s="3" t="s">
        <v>8</v>
      </c>
      <c r="W864" s="3">
        <v>0</v>
      </c>
      <c r="X864" s="3" t="s">
        <v>253</v>
      </c>
      <c r="Y864" s="14">
        <v>2</v>
      </c>
      <c r="Z864" s="14">
        <v>1</v>
      </c>
      <c r="AA864" s="14">
        <v>0</v>
      </c>
      <c r="AB864" s="14">
        <f t="shared" si="259"/>
        <v>0</v>
      </c>
      <c r="AC864" s="3" t="s">
        <v>334</v>
      </c>
      <c r="AD864" s="9">
        <v>1</v>
      </c>
      <c r="AE864">
        <f t="shared" si="248"/>
        <v>0</v>
      </c>
      <c r="AF864">
        <f t="shared" si="249"/>
        <v>0</v>
      </c>
      <c r="AG864">
        <f t="shared" si="255"/>
        <v>1</v>
      </c>
      <c r="AH864">
        <f t="shared" si="250"/>
        <v>0</v>
      </c>
      <c r="AI864">
        <f t="shared" si="251"/>
        <v>70.710678118654755</v>
      </c>
      <c r="AJ864">
        <f t="shared" si="252"/>
        <v>-70.710678118654741</v>
      </c>
      <c r="AK864">
        <f t="shared" si="253"/>
        <v>0</v>
      </c>
      <c r="AL864" s="3">
        <v>100</v>
      </c>
      <c r="AM864" s="14">
        <f t="shared" si="254"/>
        <v>30.48</v>
      </c>
      <c r="AN864" s="3">
        <v>2.3561944901923448</v>
      </c>
    </row>
    <row r="865" spans="1:40" ht="13.5" thickBot="1" x14ac:dyDescent="0.25">
      <c r="A865" s="5">
        <v>42575</v>
      </c>
      <c r="B865" s="3">
        <v>84</v>
      </c>
      <c r="C865" s="7" t="s">
        <v>359</v>
      </c>
      <c r="D865" s="6">
        <v>0.37291666666666662</v>
      </c>
      <c r="E865" s="13">
        <v>9</v>
      </c>
      <c r="F865" s="13">
        <f t="shared" si="244"/>
        <v>161.99999999999989</v>
      </c>
      <c r="G865" s="3" t="s">
        <v>4</v>
      </c>
      <c r="H865" s="3" t="s">
        <v>4</v>
      </c>
      <c r="I865" s="3">
        <v>23.1</v>
      </c>
      <c r="J865" t="str">
        <f t="shared" si="245"/>
        <v>.</v>
      </c>
      <c r="K865" t="str">
        <f t="shared" si="246"/>
        <v>.</v>
      </c>
      <c r="L865" t="str">
        <f t="shared" si="256"/>
        <v>.</v>
      </c>
      <c r="M865" s="3">
        <v>135</v>
      </c>
      <c r="N865" t="str">
        <f>IF(B865=B864, N864, IF(M865=".",".",IF(M865&lt;22.5,"N",IF(M865&lt;67.5,"NE",IF(M865&lt;112.5,"E",IF(M865&lt;157.5,"SE",IF(M865&lt;202.5,"S",IF(M865&lt;247.5,"SW",IF(M865&lt;292.5,"W",IF(M865&lt;337.5,"NW","N"))))))))))</f>
        <v>NE</v>
      </c>
      <c r="O865" t="str">
        <f t="shared" si="247"/>
        <v>.</v>
      </c>
      <c r="P865" t="str">
        <f t="shared" si="258"/>
        <v>.</v>
      </c>
      <c r="Q865" s="8">
        <f t="shared" si="260"/>
        <v>0</v>
      </c>
      <c r="R865" s="8">
        <f t="shared" si="261"/>
        <v>0</v>
      </c>
      <c r="S865" s="8">
        <v>0</v>
      </c>
      <c r="T865" s="8" t="s">
        <v>4</v>
      </c>
      <c r="U865" s="8" t="str">
        <f t="shared" si="257"/>
        <v>.</v>
      </c>
      <c r="V865" s="3" t="s">
        <v>8</v>
      </c>
      <c r="W865" s="3">
        <v>0</v>
      </c>
      <c r="X865" s="3" t="s">
        <v>6</v>
      </c>
      <c r="Y865" s="14">
        <v>2</v>
      </c>
      <c r="Z865" s="14">
        <v>1</v>
      </c>
      <c r="AA865" s="14">
        <v>0</v>
      </c>
      <c r="AB865" s="14">
        <f t="shared" si="259"/>
        <v>0</v>
      </c>
      <c r="AC865" s="3" t="s">
        <v>334</v>
      </c>
      <c r="AD865" s="9">
        <v>1</v>
      </c>
      <c r="AE865">
        <f t="shared" si="248"/>
        <v>0</v>
      </c>
      <c r="AF865">
        <f t="shared" si="249"/>
        <v>0</v>
      </c>
      <c r="AG865">
        <f t="shared" si="255"/>
        <v>1</v>
      </c>
      <c r="AH865">
        <f t="shared" si="250"/>
        <v>0</v>
      </c>
      <c r="AI865">
        <f t="shared" si="251"/>
        <v>70.710678118654755</v>
      </c>
      <c r="AJ865">
        <f t="shared" si="252"/>
        <v>-70.710678118654741</v>
      </c>
      <c r="AK865">
        <f t="shared" si="253"/>
        <v>0</v>
      </c>
      <c r="AL865" s="3">
        <v>100</v>
      </c>
      <c r="AM865" s="14">
        <f t="shared" si="254"/>
        <v>30.48</v>
      </c>
      <c r="AN865" s="3">
        <v>2.3561944901923448</v>
      </c>
    </row>
    <row r="866" spans="1:40" ht="13.5" thickBot="1" x14ac:dyDescent="0.25">
      <c r="A866" s="5">
        <v>42575</v>
      </c>
      <c r="B866" s="3">
        <v>84</v>
      </c>
      <c r="C866" s="7" t="s">
        <v>359</v>
      </c>
      <c r="D866" s="6">
        <v>0.41736111111111113</v>
      </c>
      <c r="E866" s="13">
        <v>10</v>
      </c>
      <c r="F866" s="13">
        <f t="shared" si="244"/>
        <v>225.99999999999997</v>
      </c>
      <c r="G866" s="3">
        <v>24.1</v>
      </c>
      <c r="H866" s="3" t="s">
        <v>366</v>
      </c>
      <c r="I866" s="3">
        <v>23.9</v>
      </c>
      <c r="J866" t="str">
        <f t="shared" si="245"/>
        <v>.</v>
      </c>
      <c r="K866" t="str">
        <f t="shared" si="246"/>
        <v>.</v>
      </c>
      <c r="L866" t="str">
        <f t="shared" si="256"/>
        <v>.</v>
      </c>
      <c r="M866" s="3">
        <v>135</v>
      </c>
      <c r="N866" t="str">
        <f>IF(B866=B866, N865, IF(M866=".",".",IF(M866&lt;22.5,"N",IF(M866&lt;67.5,"NE",IF(M866&lt;112.5,"E",IF(M866&lt;157.5,"SE",IF(M866&lt;202.5,"S",IF(M866&lt;247.5,"SW",IF(M866&lt;292.5,"W",IF(M866&lt;337.5,"NW","N"))))))))))</f>
        <v>NE</v>
      </c>
      <c r="O866" t="str">
        <f t="shared" si="247"/>
        <v>.</v>
      </c>
      <c r="P866" t="str">
        <f t="shared" si="258"/>
        <v>.</v>
      </c>
      <c r="Q866" s="8">
        <f t="shared" si="260"/>
        <v>0</v>
      </c>
      <c r="R866" s="8">
        <f t="shared" si="261"/>
        <v>0</v>
      </c>
      <c r="S866" s="8">
        <v>0</v>
      </c>
      <c r="T866" s="8" t="s">
        <v>4</v>
      </c>
      <c r="U866" s="8" t="str">
        <f t="shared" si="257"/>
        <v>.</v>
      </c>
      <c r="V866" s="3" t="s">
        <v>6</v>
      </c>
      <c r="W866" s="3">
        <v>0</v>
      </c>
      <c r="X866" s="3" t="s">
        <v>231</v>
      </c>
      <c r="Y866" s="14">
        <v>2</v>
      </c>
      <c r="Z866" s="14">
        <v>1</v>
      </c>
      <c r="AA866" s="14">
        <v>0</v>
      </c>
      <c r="AB866" s="14">
        <f t="shared" si="259"/>
        <v>0</v>
      </c>
      <c r="AC866" s="3" t="s">
        <v>334</v>
      </c>
      <c r="AD866" s="9">
        <v>1</v>
      </c>
      <c r="AE866">
        <f t="shared" si="248"/>
        <v>0</v>
      </c>
      <c r="AF866">
        <f t="shared" si="249"/>
        <v>0</v>
      </c>
      <c r="AG866">
        <f t="shared" si="255"/>
        <v>1</v>
      </c>
      <c r="AH866">
        <f t="shared" si="250"/>
        <v>0</v>
      </c>
      <c r="AI866">
        <f t="shared" si="251"/>
        <v>70.710678118654755</v>
      </c>
      <c r="AJ866">
        <f t="shared" si="252"/>
        <v>-70.710678118654741</v>
      </c>
      <c r="AK866">
        <f t="shared" si="253"/>
        <v>0</v>
      </c>
      <c r="AL866" s="3">
        <v>100</v>
      </c>
      <c r="AM866" s="14">
        <f t="shared" si="254"/>
        <v>30.48</v>
      </c>
      <c r="AN866" s="3">
        <v>2.3561944901923448</v>
      </c>
    </row>
    <row r="867" spans="1:40" ht="13.5" thickBot="1" x14ac:dyDescent="0.25">
      <c r="A867" s="5">
        <v>42575</v>
      </c>
      <c r="B867" s="3">
        <v>84</v>
      </c>
      <c r="C867" s="7" t="s">
        <v>359</v>
      </c>
      <c r="D867" s="6">
        <v>0.4604166666666667</v>
      </c>
      <c r="E867" s="13">
        <v>11</v>
      </c>
      <c r="F867" s="13">
        <f t="shared" si="244"/>
        <v>288</v>
      </c>
      <c r="G867" s="3">
        <v>24.9</v>
      </c>
      <c r="H867" s="3" t="s">
        <v>366</v>
      </c>
      <c r="I867" s="3">
        <v>25.2</v>
      </c>
      <c r="J867" t="str">
        <f t="shared" si="245"/>
        <v>.</v>
      </c>
      <c r="K867" t="str">
        <f t="shared" si="246"/>
        <v>.</v>
      </c>
      <c r="L867" t="str">
        <f t="shared" si="256"/>
        <v>.</v>
      </c>
      <c r="M867" s="3">
        <v>135</v>
      </c>
      <c r="N867" t="str">
        <f>IF(B867=B866, N866, IF(M867=".",".",IF(M867&lt;22.5,"N",IF(M867&lt;67.5,"NE",IF(M867&lt;112.5,"E",IF(M867&lt;157.5,"SE",IF(M867&lt;202.5,"S",IF(M867&lt;247.5,"SW",IF(M867&lt;292.5,"W",IF(M867&lt;337.5,"NW","N"))))))))))</f>
        <v>NE</v>
      </c>
      <c r="O867" t="str">
        <f t="shared" si="247"/>
        <v>.</v>
      </c>
      <c r="P867" t="str">
        <f t="shared" si="258"/>
        <v>.</v>
      </c>
      <c r="Q867" s="8">
        <f t="shared" si="260"/>
        <v>0</v>
      </c>
      <c r="R867" s="8">
        <f t="shared" si="261"/>
        <v>0</v>
      </c>
      <c r="S867" s="8">
        <v>0</v>
      </c>
      <c r="T867" s="8" t="s">
        <v>4</v>
      </c>
      <c r="U867" s="8" t="str">
        <f t="shared" si="257"/>
        <v>.</v>
      </c>
      <c r="V867" s="3" t="s">
        <v>6</v>
      </c>
      <c r="W867" s="3">
        <v>0</v>
      </c>
      <c r="X867" s="3" t="s">
        <v>4</v>
      </c>
      <c r="Y867" s="14">
        <v>1</v>
      </c>
      <c r="Z867" s="14">
        <v>1</v>
      </c>
      <c r="AA867" s="14">
        <v>0</v>
      </c>
      <c r="AB867" s="14">
        <f t="shared" si="259"/>
        <v>0</v>
      </c>
      <c r="AC867" s="3" t="s">
        <v>334</v>
      </c>
      <c r="AD867" s="9">
        <v>1</v>
      </c>
      <c r="AE867">
        <f t="shared" si="248"/>
        <v>0</v>
      </c>
      <c r="AF867">
        <f t="shared" si="249"/>
        <v>0</v>
      </c>
      <c r="AG867">
        <f t="shared" si="255"/>
        <v>1</v>
      </c>
      <c r="AH867">
        <f t="shared" si="250"/>
        <v>0</v>
      </c>
      <c r="AI867">
        <f t="shared" si="251"/>
        <v>70.710678118654755</v>
      </c>
      <c r="AJ867">
        <f t="shared" si="252"/>
        <v>-70.710678118654741</v>
      </c>
      <c r="AK867">
        <f t="shared" si="253"/>
        <v>0</v>
      </c>
      <c r="AL867" s="3">
        <v>100</v>
      </c>
      <c r="AM867" s="14">
        <f t="shared" si="254"/>
        <v>30.48</v>
      </c>
      <c r="AN867" s="3">
        <v>2.3561944901923448</v>
      </c>
    </row>
    <row r="868" spans="1:40" ht="13.5" thickBot="1" x14ac:dyDescent="0.25">
      <c r="A868" s="5">
        <v>42575</v>
      </c>
      <c r="B868" s="3">
        <v>84</v>
      </c>
      <c r="C868" s="7" t="s">
        <v>359</v>
      </c>
      <c r="D868" s="6">
        <v>0.50069444444444444</v>
      </c>
      <c r="E868" s="13">
        <v>12</v>
      </c>
      <c r="F868" s="13">
        <f t="shared" si="244"/>
        <v>345.99999999999994</v>
      </c>
      <c r="G868" s="3">
        <v>25.6</v>
      </c>
      <c r="H868" s="3" t="s">
        <v>366</v>
      </c>
      <c r="I868" s="3">
        <v>26</v>
      </c>
      <c r="J868" t="str">
        <f t="shared" si="245"/>
        <v>.</v>
      </c>
      <c r="K868" t="str">
        <f t="shared" si="246"/>
        <v>.</v>
      </c>
      <c r="L868" t="str">
        <f t="shared" si="256"/>
        <v>.</v>
      </c>
      <c r="M868" s="3">
        <v>135</v>
      </c>
      <c r="N868" t="str">
        <f>IF(B868=B868, N867, IF(M868=".",".",IF(M868&lt;22.5,"N",IF(M868&lt;67.5,"NE",IF(M868&lt;112.5,"E",IF(M868&lt;157.5,"SE",IF(M868&lt;202.5,"S",IF(M868&lt;247.5,"SW",IF(M868&lt;292.5,"W",IF(M868&lt;337.5,"NW","N"))))))))))</f>
        <v>NE</v>
      </c>
      <c r="O868" t="str">
        <f t="shared" si="247"/>
        <v>.</v>
      </c>
      <c r="P868" t="str">
        <f t="shared" si="258"/>
        <v>.</v>
      </c>
      <c r="Q868" s="8">
        <f t="shared" si="260"/>
        <v>0</v>
      </c>
      <c r="R868" s="8">
        <f t="shared" si="261"/>
        <v>0</v>
      </c>
      <c r="S868" s="8">
        <v>0</v>
      </c>
      <c r="T868" s="8" t="s">
        <v>4</v>
      </c>
      <c r="U868" s="8" t="str">
        <f t="shared" si="257"/>
        <v>.</v>
      </c>
      <c r="V868" s="3" t="s">
        <v>6</v>
      </c>
      <c r="W868" s="3">
        <v>0.3</v>
      </c>
      <c r="X868" s="3" t="s">
        <v>4</v>
      </c>
      <c r="Y868" s="14">
        <v>1</v>
      </c>
      <c r="Z868" s="14">
        <v>1</v>
      </c>
      <c r="AA868" s="14">
        <v>0</v>
      </c>
      <c r="AB868" s="14">
        <f t="shared" si="259"/>
        <v>0</v>
      </c>
      <c r="AC868" s="3" t="s">
        <v>334</v>
      </c>
      <c r="AD868" s="9">
        <v>1</v>
      </c>
      <c r="AE868">
        <f t="shared" si="248"/>
        <v>0</v>
      </c>
      <c r="AF868">
        <f t="shared" si="249"/>
        <v>0</v>
      </c>
      <c r="AG868">
        <f t="shared" si="255"/>
        <v>1</v>
      </c>
      <c r="AH868">
        <f t="shared" si="250"/>
        <v>0</v>
      </c>
      <c r="AI868">
        <f t="shared" si="251"/>
        <v>70.710678118654755</v>
      </c>
      <c r="AJ868">
        <f t="shared" si="252"/>
        <v>-70.710678118654741</v>
      </c>
      <c r="AK868">
        <f t="shared" si="253"/>
        <v>0</v>
      </c>
      <c r="AL868" s="3">
        <v>100</v>
      </c>
      <c r="AM868" s="14">
        <f t="shared" si="254"/>
        <v>30.48</v>
      </c>
      <c r="AN868" s="3">
        <v>2.3561944901923448</v>
      </c>
    </row>
    <row r="869" spans="1:40" ht="13.5" thickBot="1" x14ac:dyDescent="0.25">
      <c r="A869" s="5">
        <v>42575</v>
      </c>
      <c r="B869" s="3">
        <v>84</v>
      </c>
      <c r="C869" s="7" t="s">
        <v>359</v>
      </c>
      <c r="D869" s="6">
        <v>0.5541666666666667</v>
      </c>
      <c r="E869" s="13">
        <v>13</v>
      </c>
      <c r="F869" s="13">
        <f t="shared" si="244"/>
        <v>423</v>
      </c>
      <c r="G869" s="3">
        <v>26.8</v>
      </c>
      <c r="H869" s="3" t="s">
        <v>365</v>
      </c>
      <c r="I869" s="3">
        <v>28.5</v>
      </c>
      <c r="J869" t="str">
        <f t="shared" si="245"/>
        <v>.</v>
      </c>
      <c r="K869" t="str">
        <f t="shared" si="246"/>
        <v>.</v>
      </c>
      <c r="L869" t="str">
        <f t="shared" si="256"/>
        <v>.</v>
      </c>
      <c r="M869" s="3">
        <v>135</v>
      </c>
      <c r="N869" t="str">
        <f>IF(B869=B868, N868, IF(M869=".",".",IF(M869&lt;22.5,"N",IF(M869&lt;67.5,"NE",IF(M869&lt;112.5,"E",IF(M869&lt;157.5,"SE",IF(M869&lt;202.5,"S",IF(M869&lt;247.5,"SW",IF(M869&lt;292.5,"W",IF(M869&lt;337.5,"NW","N"))))))))))</f>
        <v>NE</v>
      </c>
      <c r="O869" t="str">
        <f t="shared" si="247"/>
        <v>.</v>
      </c>
      <c r="P869" t="str">
        <f t="shared" si="258"/>
        <v>.</v>
      </c>
      <c r="Q869" s="8">
        <f t="shared" si="260"/>
        <v>0</v>
      </c>
      <c r="R869" s="8">
        <f t="shared" si="261"/>
        <v>0</v>
      </c>
      <c r="S869" s="8">
        <v>0</v>
      </c>
      <c r="T869" s="8" t="s">
        <v>4</v>
      </c>
      <c r="U869" s="8" t="str">
        <f t="shared" si="257"/>
        <v>.</v>
      </c>
      <c r="V869" s="3" t="s">
        <v>6</v>
      </c>
      <c r="W869" s="3">
        <v>1.4</v>
      </c>
      <c r="X869" s="3" t="s">
        <v>4</v>
      </c>
      <c r="Y869" s="14">
        <v>1</v>
      </c>
      <c r="Z869" s="14">
        <v>1</v>
      </c>
      <c r="AA869" s="14">
        <v>0</v>
      </c>
      <c r="AB869" s="14">
        <f t="shared" si="259"/>
        <v>0</v>
      </c>
      <c r="AC869" s="3" t="s">
        <v>334</v>
      </c>
      <c r="AD869" s="9">
        <v>1</v>
      </c>
      <c r="AE869">
        <f t="shared" si="248"/>
        <v>0</v>
      </c>
      <c r="AF869">
        <f t="shared" si="249"/>
        <v>0</v>
      </c>
      <c r="AG869">
        <f t="shared" si="255"/>
        <v>1</v>
      </c>
      <c r="AH869">
        <f t="shared" si="250"/>
        <v>0</v>
      </c>
      <c r="AI869">
        <f t="shared" si="251"/>
        <v>70.710678118654755</v>
      </c>
      <c r="AJ869">
        <f t="shared" si="252"/>
        <v>-70.710678118654741</v>
      </c>
      <c r="AK869">
        <f t="shared" si="253"/>
        <v>0</v>
      </c>
      <c r="AL869" s="3">
        <v>100</v>
      </c>
      <c r="AM869" s="14">
        <f t="shared" si="254"/>
        <v>30.48</v>
      </c>
      <c r="AN869" s="3">
        <v>2.3561944901923448</v>
      </c>
    </row>
    <row r="870" spans="1:40" ht="13.5" thickBot="1" x14ac:dyDescent="0.25">
      <c r="A870" s="5">
        <v>42575</v>
      </c>
      <c r="B870" s="3">
        <v>84</v>
      </c>
      <c r="C870" s="7" t="s">
        <v>359</v>
      </c>
      <c r="D870" s="6">
        <v>0.58402777777777781</v>
      </c>
      <c r="E870" s="13">
        <v>14</v>
      </c>
      <c r="F870" s="13">
        <f t="shared" si="244"/>
        <v>466</v>
      </c>
      <c r="G870" s="3">
        <v>29</v>
      </c>
      <c r="H870" s="3" t="s">
        <v>365</v>
      </c>
      <c r="I870" s="3">
        <v>31.7</v>
      </c>
      <c r="J870" t="str">
        <f t="shared" si="245"/>
        <v>.</v>
      </c>
      <c r="K870" t="str">
        <f t="shared" si="246"/>
        <v>.</v>
      </c>
      <c r="L870" t="str">
        <f t="shared" si="256"/>
        <v>.</v>
      </c>
      <c r="M870" s="3">
        <v>135</v>
      </c>
      <c r="N870" t="str">
        <f>IF(B870=B870, N869, IF(M870=".",".",IF(M870&lt;22.5,"N",IF(M870&lt;67.5,"NE",IF(M870&lt;112.5,"E",IF(M870&lt;157.5,"SE",IF(M870&lt;202.5,"S",IF(M870&lt;247.5,"SW",IF(M870&lt;292.5,"W",IF(M870&lt;337.5,"NW","N"))))))))))</f>
        <v>NE</v>
      </c>
      <c r="O870" t="str">
        <f t="shared" si="247"/>
        <v>.</v>
      </c>
      <c r="P870" t="str">
        <f t="shared" si="258"/>
        <v>.</v>
      </c>
      <c r="Q870" s="8">
        <f t="shared" si="260"/>
        <v>0</v>
      </c>
      <c r="R870" s="8">
        <f t="shared" si="261"/>
        <v>0</v>
      </c>
      <c r="S870" s="8">
        <v>0</v>
      </c>
      <c r="T870" s="8" t="s">
        <v>4</v>
      </c>
      <c r="U870" s="8" t="str">
        <f t="shared" si="257"/>
        <v>.</v>
      </c>
      <c r="V870" s="3" t="s">
        <v>6</v>
      </c>
      <c r="W870" s="3">
        <v>1.2</v>
      </c>
      <c r="X870" s="3" t="s">
        <v>4</v>
      </c>
      <c r="Y870" s="14">
        <v>1</v>
      </c>
      <c r="Z870" s="14">
        <v>1</v>
      </c>
      <c r="AA870" s="14">
        <v>0</v>
      </c>
      <c r="AB870" s="14">
        <f t="shared" si="259"/>
        <v>0</v>
      </c>
      <c r="AC870" s="3" t="s">
        <v>334</v>
      </c>
      <c r="AD870" s="9">
        <v>1</v>
      </c>
      <c r="AE870">
        <f t="shared" si="248"/>
        <v>0</v>
      </c>
      <c r="AF870">
        <f t="shared" si="249"/>
        <v>0</v>
      </c>
      <c r="AG870">
        <f t="shared" si="255"/>
        <v>1</v>
      </c>
      <c r="AH870">
        <f t="shared" si="250"/>
        <v>0</v>
      </c>
      <c r="AI870">
        <f t="shared" si="251"/>
        <v>70.710678118654755</v>
      </c>
      <c r="AJ870">
        <f t="shared" si="252"/>
        <v>-70.710678118654741</v>
      </c>
      <c r="AK870">
        <f t="shared" si="253"/>
        <v>0</v>
      </c>
      <c r="AL870" s="3">
        <v>100</v>
      </c>
      <c r="AM870" s="14">
        <f t="shared" si="254"/>
        <v>30.48</v>
      </c>
      <c r="AN870" s="3">
        <v>2.3561944901923448</v>
      </c>
    </row>
    <row r="871" spans="1:40" ht="13.5" thickBot="1" x14ac:dyDescent="0.25">
      <c r="A871" s="5">
        <v>42575</v>
      </c>
      <c r="B871" s="3">
        <v>84</v>
      </c>
      <c r="C871" s="7" t="s">
        <v>359</v>
      </c>
      <c r="D871" s="6">
        <v>0.62569444444444444</v>
      </c>
      <c r="E871" s="13">
        <v>15</v>
      </c>
      <c r="F871" s="13">
        <f t="shared" si="244"/>
        <v>526</v>
      </c>
      <c r="G871" s="3">
        <v>29.1</v>
      </c>
      <c r="H871" s="3" t="s">
        <v>365</v>
      </c>
      <c r="I871" s="3">
        <v>29.7</v>
      </c>
      <c r="J871" t="str">
        <f t="shared" si="245"/>
        <v>.</v>
      </c>
      <c r="K871" t="str">
        <f t="shared" si="246"/>
        <v>.</v>
      </c>
      <c r="L871" t="str">
        <f t="shared" si="256"/>
        <v>.</v>
      </c>
      <c r="M871" s="3">
        <v>135</v>
      </c>
      <c r="N871" t="str">
        <f>IF(B871=B870, N870, IF(M871=".",".",IF(M871&lt;22.5,"N",IF(M871&lt;67.5,"NE",IF(M871&lt;112.5,"E",IF(M871&lt;157.5,"SE",IF(M871&lt;202.5,"S",IF(M871&lt;247.5,"SW",IF(M871&lt;292.5,"W",IF(M871&lt;337.5,"NW","N"))))))))))</f>
        <v>NE</v>
      </c>
      <c r="O871" t="str">
        <f t="shared" si="247"/>
        <v>.</v>
      </c>
      <c r="P871" t="str">
        <f t="shared" si="258"/>
        <v>.</v>
      </c>
      <c r="Q871" s="8">
        <f t="shared" si="260"/>
        <v>0</v>
      </c>
      <c r="R871" s="8">
        <f t="shared" si="261"/>
        <v>0</v>
      </c>
      <c r="S871" s="8">
        <v>0</v>
      </c>
      <c r="T871" s="8" t="s">
        <v>4</v>
      </c>
      <c r="U871" s="8" t="str">
        <f t="shared" si="257"/>
        <v>.</v>
      </c>
      <c r="V871" s="3" t="s">
        <v>6</v>
      </c>
      <c r="W871" s="3">
        <v>4.5</v>
      </c>
      <c r="X871" s="3" t="s">
        <v>4</v>
      </c>
      <c r="Y871" s="14">
        <v>1</v>
      </c>
      <c r="Z871" s="14">
        <v>1</v>
      </c>
      <c r="AA871" s="14">
        <v>0</v>
      </c>
      <c r="AB871" s="14">
        <f t="shared" si="259"/>
        <v>0</v>
      </c>
      <c r="AC871" s="3" t="s">
        <v>334</v>
      </c>
      <c r="AD871" s="9">
        <v>1</v>
      </c>
      <c r="AE871">
        <f t="shared" si="248"/>
        <v>0</v>
      </c>
      <c r="AF871">
        <f t="shared" si="249"/>
        <v>0</v>
      </c>
      <c r="AG871">
        <f t="shared" si="255"/>
        <v>1</v>
      </c>
      <c r="AH871">
        <f t="shared" si="250"/>
        <v>0</v>
      </c>
      <c r="AI871">
        <f t="shared" si="251"/>
        <v>70.710678118654755</v>
      </c>
      <c r="AJ871">
        <f t="shared" si="252"/>
        <v>-70.710678118654741</v>
      </c>
      <c r="AK871">
        <f t="shared" si="253"/>
        <v>0</v>
      </c>
      <c r="AL871" s="3">
        <v>100</v>
      </c>
      <c r="AM871" s="14">
        <f t="shared" si="254"/>
        <v>30.48</v>
      </c>
      <c r="AN871" s="3">
        <v>2.3561944901923448</v>
      </c>
    </row>
    <row r="872" spans="1:40" ht="13.5" thickBot="1" x14ac:dyDescent="0.25">
      <c r="A872" s="5">
        <v>42575</v>
      </c>
      <c r="B872" s="3">
        <v>84</v>
      </c>
      <c r="C872" s="7" t="s">
        <v>359</v>
      </c>
      <c r="D872" s="6">
        <v>0.66388888888888886</v>
      </c>
      <c r="E872" s="13">
        <v>16</v>
      </c>
      <c r="F872" s="13">
        <f t="shared" si="244"/>
        <v>581</v>
      </c>
      <c r="G872" s="3">
        <v>36</v>
      </c>
      <c r="H872" s="3" t="s">
        <v>365</v>
      </c>
      <c r="I872" s="3">
        <v>30.7</v>
      </c>
      <c r="J872" t="str">
        <f t="shared" si="245"/>
        <v>.</v>
      </c>
      <c r="K872" t="str">
        <f t="shared" si="246"/>
        <v>.</v>
      </c>
      <c r="L872" t="str">
        <f t="shared" si="256"/>
        <v>.</v>
      </c>
      <c r="M872" s="3">
        <v>135</v>
      </c>
      <c r="N872" t="str">
        <f>IF(B872=B871, N871, IF(M872=".",".",IF(M872&lt;22.5,"N",IF(M872&lt;67.5,"NE",IF(M872&lt;112.5,"E",IF(M872&lt;157.5,"SE",IF(M872&lt;202.5,"S",IF(M872&lt;247.5,"SW",IF(M872&lt;292.5,"W",IF(M872&lt;337.5,"NW","N"))))))))))</f>
        <v>NE</v>
      </c>
      <c r="O872" t="str">
        <f t="shared" si="247"/>
        <v>.</v>
      </c>
      <c r="P872" t="str">
        <f t="shared" si="258"/>
        <v>.</v>
      </c>
      <c r="Q872" s="8">
        <f t="shared" si="260"/>
        <v>0</v>
      </c>
      <c r="R872" s="8">
        <f t="shared" si="261"/>
        <v>0</v>
      </c>
      <c r="S872" s="8">
        <v>0</v>
      </c>
      <c r="T872" s="8">
        <f>SQRT((AJ872-AJ862)^2+(AI872-AI862)^2)</f>
        <v>0</v>
      </c>
      <c r="U872" s="8">
        <f t="shared" si="257"/>
        <v>0</v>
      </c>
      <c r="V872" s="3" t="s">
        <v>6</v>
      </c>
      <c r="W872" s="3">
        <v>5.5</v>
      </c>
      <c r="X872" s="3" t="s">
        <v>4</v>
      </c>
      <c r="Y872" s="14">
        <v>1</v>
      </c>
      <c r="Z872" s="14">
        <v>1</v>
      </c>
      <c r="AA872" s="14">
        <v>0</v>
      </c>
      <c r="AB872" s="14">
        <f t="shared" si="259"/>
        <v>0</v>
      </c>
      <c r="AC872" s="3" t="s">
        <v>334</v>
      </c>
      <c r="AD872" s="9">
        <v>1</v>
      </c>
      <c r="AE872">
        <f t="shared" si="248"/>
        <v>0</v>
      </c>
      <c r="AF872">
        <f t="shared" si="249"/>
        <v>0</v>
      </c>
      <c r="AG872">
        <f t="shared" si="255"/>
        <v>1</v>
      </c>
      <c r="AH872">
        <f t="shared" si="250"/>
        <v>0</v>
      </c>
      <c r="AI872">
        <f t="shared" si="251"/>
        <v>70.710678118654755</v>
      </c>
      <c r="AJ872">
        <f t="shared" si="252"/>
        <v>-70.710678118654741</v>
      </c>
      <c r="AK872">
        <f t="shared" si="253"/>
        <v>0</v>
      </c>
      <c r="AL872" s="3">
        <v>100</v>
      </c>
      <c r="AM872" s="14">
        <f t="shared" si="254"/>
        <v>30.48</v>
      </c>
      <c r="AN872" s="3">
        <v>2.3561944901923448</v>
      </c>
    </row>
    <row r="873" spans="1:40" ht="13.5" thickBot="1" x14ac:dyDescent="0.25">
      <c r="A873" s="5">
        <v>42575</v>
      </c>
      <c r="B873" s="3">
        <v>85</v>
      </c>
      <c r="C873" s="7" t="s">
        <v>358</v>
      </c>
      <c r="D873" s="6">
        <v>0.25763888888888892</v>
      </c>
      <c r="E873" s="13">
        <v>6</v>
      </c>
      <c r="F873" s="13">
        <f t="shared" si="244"/>
        <v>0</v>
      </c>
      <c r="G873" s="3">
        <v>21.1</v>
      </c>
      <c r="H873" s="3" t="s">
        <v>366</v>
      </c>
      <c r="I873" s="3">
        <v>23</v>
      </c>
      <c r="J873" t="str">
        <f t="shared" si="245"/>
        <v>.</v>
      </c>
      <c r="K873" t="str">
        <f t="shared" si="246"/>
        <v>.</v>
      </c>
      <c r="L873" t="str">
        <f t="shared" si="256"/>
        <v>.</v>
      </c>
      <c r="M873" s="3">
        <v>218</v>
      </c>
      <c r="N873" t="str">
        <f>IF(B873=B873, N872, IF(M873=".",".",IF(M873&lt;22.5,"N",IF(M873&lt;67.5,"NE",IF(M873&lt;112.5,"E",IF(M873&lt;157.5,"SE",IF(M873&lt;202.5,"S",IF(M873&lt;247.5,"SW",IF(M873&lt;292.5,"W",IF(M873&lt;337.5,"NW","N"))))))))))</f>
        <v>NE</v>
      </c>
      <c r="O873" t="str">
        <f t="shared" si="247"/>
        <v>.</v>
      </c>
      <c r="P873" t="str">
        <f t="shared" si="258"/>
        <v>.</v>
      </c>
      <c r="Q873" s="8">
        <f t="shared" si="260"/>
        <v>0</v>
      </c>
      <c r="R873" s="8">
        <f t="shared" si="261"/>
        <v>0</v>
      </c>
      <c r="S873" s="8">
        <v>1</v>
      </c>
      <c r="T873" s="8" t="s">
        <v>4</v>
      </c>
      <c r="U873" s="8" t="str">
        <f t="shared" si="257"/>
        <v>.</v>
      </c>
      <c r="V873" s="3" t="s">
        <v>128</v>
      </c>
      <c r="W873" s="3">
        <v>0.4</v>
      </c>
      <c r="X873" s="3" t="s">
        <v>4</v>
      </c>
      <c r="Y873" s="14">
        <v>2</v>
      </c>
      <c r="Z873" s="14">
        <v>1</v>
      </c>
      <c r="AA873" s="14">
        <v>0</v>
      </c>
      <c r="AB873" s="14">
        <f t="shared" si="259"/>
        <v>0</v>
      </c>
      <c r="AC873" s="3" t="s">
        <v>335</v>
      </c>
      <c r="AD873" s="9">
        <v>0</v>
      </c>
      <c r="AE873" t="str">
        <f t="shared" si="248"/>
        <v>.</v>
      </c>
      <c r="AF873" t="str">
        <f t="shared" si="249"/>
        <v>.</v>
      </c>
      <c r="AG873" t="str">
        <f t="shared" si="255"/>
        <v>.</v>
      </c>
      <c r="AH873" t="str">
        <f t="shared" si="250"/>
        <v>.</v>
      </c>
      <c r="AI873">
        <f t="shared" si="251"/>
        <v>-67.722762285822398</v>
      </c>
      <c r="AJ873">
        <f t="shared" si="252"/>
        <v>-86.681182896739415</v>
      </c>
      <c r="AK873" t="str">
        <f t="shared" si="253"/>
        <v>.</v>
      </c>
      <c r="AL873" s="3">
        <v>110</v>
      </c>
      <c r="AM873" s="14">
        <f t="shared" si="254"/>
        <v>33.527999999999999</v>
      </c>
      <c r="AN873" s="3">
        <v>3.8048177693476384</v>
      </c>
    </row>
    <row r="874" spans="1:40" ht="13.5" thickBot="1" x14ac:dyDescent="0.25">
      <c r="A874" s="5">
        <v>42575</v>
      </c>
      <c r="B874" s="3">
        <v>85</v>
      </c>
      <c r="C874" s="7" t="s">
        <v>358</v>
      </c>
      <c r="D874" s="6">
        <v>0.28958333333333336</v>
      </c>
      <c r="E874" s="13">
        <v>7</v>
      </c>
      <c r="F874" s="13">
        <f t="shared" si="244"/>
        <v>46</v>
      </c>
      <c r="G874" s="3">
        <v>21.9</v>
      </c>
      <c r="H874" s="3" t="s">
        <v>366</v>
      </c>
      <c r="I874" s="3">
        <v>22.1</v>
      </c>
      <c r="J874">
        <f t="shared" si="245"/>
        <v>0.66322511575784748</v>
      </c>
      <c r="K874">
        <f t="shared" si="246"/>
        <v>38.000000000000128</v>
      </c>
      <c r="L874">
        <v>0</v>
      </c>
      <c r="M874" s="3">
        <v>218</v>
      </c>
      <c r="N874" t="str">
        <f>IF(B874=B873, N873, IF(M874=".",".",IF(M874&lt;22.5,"N",IF(M874&lt;67.5,"NE",IF(M874&lt;112.5,"E",IF(M874&lt;157.5,"SE",IF(M874&lt;202.5,"S",IF(M874&lt;247.5,"SW",IF(M874&lt;292.5,"W",IF(M874&lt;337.5,"NW","N"))))))))))</f>
        <v>NE</v>
      </c>
      <c r="O874" t="str">
        <f t="shared" si="247"/>
        <v>NE</v>
      </c>
      <c r="P874">
        <f t="shared" si="258"/>
        <v>2</v>
      </c>
      <c r="Q874" s="8">
        <f t="shared" si="260"/>
        <v>3.2499999999999911</v>
      </c>
      <c r="R874" s="8">
        <f t="shared" si="261"/>
        <v>3.2499999999999911</v>
      </c>
      <c r="S874" s="8">
        <v>1</v>
      </c>
      <c r="T874" s="8" t="s">
        <v>4</v>
      </c>
      <c r="U874" s="8" t="str">
        <f t="shared" si="257"/>
        <v>.</v>
      </c>
      <c r="V874" s="3" t="s">
        <v>27</v>
      </c>
      <c r="W874" s="3">
        <v>1.6</v>
      </c>
      <c r="X874" s="3" t="s">
        <v>183</v>
      </c>
      <c r="Y874" s="14">
        <v>2</v>
      </c>
      <c r="Z874" s="14">
        <v>1</v>
      </c>
      <c r="AA874" s="14">
        <v>0</v>
      </c>
      <c r="AB874" s="14">
        <f t="shared" si="259"/>
        <v>0</v>
      </c>
      <c r="AC874" s="3" t="s">
        <v>335</v>
      </c>
      <c r="AD874" s="9">
        <v>0</v>
      </c>
      <c r="AE874">
        <f t="shared" si="248"/>
        <v>2.5610349492218347</v>
      </c>
      <c r="AF874">
        <f t="shared" si="249"/>
        <v>2.5610349492218347</v>
      </c>
      <c r="AG874">
        <f t="shared" si="255"/>
        <v>1</v>
      </c>
      <c r="AH874">
        <f t="shared" si="250"/>
        <v>3.2499999999999911</v>
      </c>
      <c r="AI874">
        <f t="shared" si="251"/>
        <v>-65.721862491014008</v>
      </c>
      <c r="AJ874">
        <f t="shared" si="252"/>
        <v>-84.12014794751758</v>
      </c>
      <c r="AK874">
        <f t="shared" si="253"/>
        <v>2.0008997948083902</v>
      </c>
      <c r="AL874" s="3">
        <v>106.75</v>
      </c>
      <c r="AM874" s="14">
        <f t="shared" si="254"/>
        <v>32.537399999999998</v>
      </c>
      <c r="AN874" s="3">
        <v>3.8048177693476384</v>
      </c>
    </row>
    <row r="875" spans="1:40" ht="13.5" thickBot="1" x14ac:dyDescent="0.25">
      <c r="A875" s="5">
        <v>42575</v>
      </c>
      <c r="B875" s="3">
        <v>85</v>
      </c>
      <c r="C875" s="7" t="s">
        <v>358</v>
      </c>
      <c r="D875" s="6">
        <v>0.33333333333333331</v>
      </c>
      <c r="E875" s="13">
        <v>8</v>
      </c>
      <c r="F875" s="13">
        <f t="shared" si="244"/>
        <v>108.99999999999994</v>
      </c>
      <c r="G875" s="3">
        <v>21.7</v>
      </c>
      <c r="H875" s="3" t="s">
        <v>366</v>
      </c>
      <c r="I875" s="3">
        <v>28.3</v>
      </c>
      <c r="J875">
        <f t="shared" si="245"/>
        <v>2.1942017364573845</v>
      </c>
      <c r="K875">
        <f t="shared" si="246"/>
        <v>125.71849889928467</v>
      </c>
      <c r="L875">
        <f t="shared" si="256"/>
        <v>87.71849889928454</v>
      </c>
      <c r="M875" s="3">
        <v>216</v>
      </c>
      <c r="N875" t="str">
        <f>IF(B875=B875, N874, IF(M875=".",".",IF(M875&lt;22.5,"N",IF(M875&lt;67.5,"NE",IF(M875&lt;112.5,"E",IF(M875&lt;157.5,"SE",IF(M875&lt;202.5,"S",IF(M875&lt;247.5,"SW",IF(M875&lt;292.5,"W",IF(M875&lt;337.5,"NW","N"))))))))))</f>
        <v>NE</v>
      </c>
      <c r="O875" t="str">
        <f t="shared" si="247"/>
        <v>SE</v>
      </c>
      <c r="P875">
        <f t="shared" si="258"/>
        <v>4</v>
      </c>
      <c r="Q875" s="8">
        <f t="shared" si="260"/>
        <v>3.7255662381733892</v>
      </c>
      <c r="R875" s="8">
        <f t="shared" si="261"/>
        <v>6.9755662381733803</v>
      </c>
      <c r="S875" s="8">
        <v>1</v>
      </c>
      <c r="T875" s="8" t="s">
        <v>4</v>
      </c>
      <c r="U875" s="8" t="str">
        <f t="shared" si="257"/>
        <v>.</v>
      </c>
      <c r="V875" s="3" t="s">
        <v>6</v>
      </c>
      <c r="W875" s="3">
        <v>0</v>
      </c>
      <c r="X875" s="3" t="s">
        <v>4</v>
      </c>
      <c r="Y875" s="14">
        <v>2</v>
      </c>
      <c r="Z875" s="14">
        <v>1</v>
      </c>
      <c r="AA875" s="14">
        <v>0</v>
      </c>
      <c r="AB875" s="14">
        <f t="shared" si="259"/>
        <v>0</v>
      </c>
      <c r="AC875" s="3" t="s">
        <v>335</v>
      </c>
      <c r="AD875" s="9">
        <v>0</v>
      </c>
      <c r="AE875">
        <f t="shared" si="248"/>
        <v>-2.174998146110724</v>
      </c>
      <c r="AF875">
        <f t="shared" si="249"/>
        <v>-2.174998146110724</v>
      </c>
      <c r="AG875">
        <f t="shared" si="255"/>
        <v>1</v>
      </c>
      <c r="AH875">
        <f t="shared" si="250"/>
        <v>3.7255662381733892</v>
      </c>
      <c r="AI875">
        <f t="shared" si="251"/>
        <v>-62.697093597456629</v>
      </c>
      <c r="AJ875">
        <f t="shared" si="252"/>
        <v>-86.295146093628304</v>
      </c>
      <c r="AK875">
        <f t="shared" si="253"/>
        <v>3.0247688935573791</v>
      </c>
      <c r="AL875" s="3">
        <v>106.66666669999999</v>
      </c>
      <c r="AM875" s="14">
        <f t="shared" si="254"/>
        <v>32.512000010160001</v>
      </c>
      <c r="AN875" s="3">
        <v>3.7699111843077517</v>
      </c>
    </row>
    <row r="876" spans="1:40" ht="13.5" thickBot="1" x14ac:dyDescent="0.25">
      <c r="A876" s="5">
        <v>42575</v>
      </c>
      <c r="B876" s="3">
        <v>85</v>
      </c>
      <c r="C876" s="7" t="s">
        <v>358</v>
      </c>
      <c r="D876" s="6">
        <v>0.37222222222222223</v>
      </c>
      <c r="E876" s="13">
        <v>9</v>
      </c>
      <c r="F876" s="13">
        <f t="shared" si="244"/>
        <v>165</v>
      </c>
      <c r="G876" s="3">
        <v>24.2</v>
      </c>
      <c r="H876" s="3" t="s">
        <v>366</v>
      </c>
      <c r="I876" s="3">
        <v>22.9</v>
      </c>
      <c r="J876" t="str">
        <f t="shared" si="245"/>
        <v>.</v>
      </c>
      <c r="K876" t="str">
        <f t="shared" si="246"/>
        <v>.</v>
      </c>
      <c r="L876" t="str">
        <f t="shared" si="256"/>
        <v>.</v>
      </c>
      <c r="M876" s="3">
        <v>216</v>
      </c>
      <c r="N876" t="str">
        <f>IF(B876=B875, N875, IF(M876=".",".",IF(M876&lt;22.5,"N",IF(M876&lt;67.5,"NE",IF(M876&lt;112.5,"E",IF(M876&lt;157.5,"SE",IF(M876&lt;202.5,"S",IF(M876&lt;247.5,"SW",IF(M876&lt;292.5,"W",IF(M876&lt;337.5,"NW","N"))))))))))</f>
        <v>NE</v>
      </c>
      <c r="O876" t="str">
        <f t="shared" si="247"/>
        <v>.</v>
      </c>
      <c r="P876" t="str">
        <f t="shared" si="258"/>
        <v>.</v>
      </c>
      <c r="Q876" s="8">
        <f t="shared" si="260"/>
        <v>0</v>
      </c>
      <c r="R876" s="8">
        <f t="shared" si="261"/>
        <v>6.9755662381733803</v>
      </c>
      <c r="S876" s="8">
        <v>1</v>
      </c>
      <c r="T876" s="8" t="s">
        <v>4</v>
      </c>
      <c r="U876" s="8" t="str">
        <f t="shared" si="257"/>
        <v>.</v>
      </c>
      <c r="V876" s="3" t="s">
        <v>6</v>
      </c>
      <c r="W876" s="3">
        <v>0.3</v>
      </c>
      <c r="X876" s="3" t="s">
        <v>183</v>
      </c>
      <c r="Y876" s="14">
        <v>2</v>
      </c>
      <c r="Z876" s="14">
        <v>1</v>
      </c>
      <c r="AA876" s="14">
        <v>0</v>
      </c>
      <c r="AB876" s="14">
        <f t="shared" si="259"/>
        <v>0</v>
      </c>
      <c r="AC876" s="3" t="s">
        <v>335</v>
      </c>
      <c r="AD876" s="9">
        <v>0</v>
      </c>
      <c r="AE876">
        <f t="shared" si="248"/>
        <v>0</v>
      </c>
      <c r="AF876">
        <f t="shared" si="249"/>
        <v>0</v>
      </c>
      <c r="AG876">
        <f t="shared" si="255"/>
        <v>1</v>
      </c>
      <c r="AH876">
        <f t="shared" si="250"/>
        <v>0</v>
      </c>
      <c r="AI876">
        <f t="shared" si="251"/>
        <v>-62.697093597456629</v>
      </c>
      <c r="AJ876">
        <f t="shared" si="252"/>
        <v>-86.295146093628304</v>
      </c>
      <c r="AK876">
        <f t="shared" si="253"/>
        <v>0</v>
      </c>
      <c r="AL876" s="3">
        <v>106.66666669999999</v>
      </c>
      <c r="AM876" s="14">
        <f t="shared" si="254"/>
        <v>32.512000010160001</v>
      </c>
      <c r="AN876" s="3">
        <v>3.7699111843077517</v>
      </c>
    </row>
    <row r="877" spans="1:40" ht="13.5" thickBot="1" x14ac:dyDescent="0.25">
      <c r="A877" s="5">
        <v>42575</v>
      </c>
      <c r="B877" s="3">
        <v>85</v>
      </c>
      <c r="C877" s="7" t="s">
        <v>358</v>
      </c>
      <c r="D877" s="6">
        <v>0.4145833333333333</v>
      </c>
      <c r="E877" s="13">
        <v>10</v>
      </c>
      <c r="F877" s="13">
        <f t="shared" si="244"/>
        <v>225.99999999999994</v>
      </c>
      <c r="G877" s="3">
        <v>24.9</v>
      </c>
      <c r="H877" s="3" t="s">
        <v>366</v>
      </c>
      <c r="I877" s="3">
        <v>23.8</v>
      </c>
      <c r="J877" t="str">
        <f t="shared" si="245"/>
        <v>.</v>
      </c>
      <c r="K877" t="str">
        <f t="shared" si="246"/>
        <v>.</v>
      </c>
      <c r="L877" t="str">
        <f t="shared" si="256"/>
        <v>.</v>
      </c>
      <c r="M877" s="3">
        <v>216</v>
      </c>
      <c r="N877" t="str">
        <f>IF(B877=B877, N876, IF(M877=".",".",IF(M877&lt;22.5,"N",IF(M877&lt;67.5,"NE",IF(M877&lt;112.5,"E",IF(M877&lt;157.5,"SE",IF(M877&lt;202.5,"S",IF(M877&lt;247.5,"SW",IF(M877&lt;292.5,"W",IF(M877&lt;337.5,"NW","N"))))))))))</f>
        <v>NE</v>
      </c>
      <c r="O877" t="str">
        <f t="shared" si="247"/>
        <v>.</v>
      </c>
      <c r="P877" t="str">
        <f t="shared" si="258"/>
        <v>.</v>
      </c>
      <c r="Q877" s="8">
        <f t="shared" si="260"/>
        <v>0</v>
      </c>
      <c r="R877" s="8">
        <f t="shared" si="261"/>
        <v>6.9755662381733803</v>
      </c>
      <c r="S877" s="8">
        <v>1</v>
      </c>
      <c r="T877" s="8" t="s">
        <v>4</v>
      </c>
      <c r="U877" s="8" t="str">
        <f t="shared" si="257"/>
        <v>.</v>
      </c>
      <c r="V877" s="3" t="s">
        <v>6</v>
      </c>
      <c r="W877" s="3">
        <v>1.4</v>
      </c>
      <c r="X877" s="3" t="s">
        <v>4</v>
      </c>
      <c r="Y877" s="14">
        <v>2</v>
      </c>
      <c r="Z877" s="14">
        <v>1</v>
      </c>
      <c r="AA877" s="14">
        <v>0</v>
      </c>
      <c r="AB877" s="14">
        <f t="shared" si="259"/>
        <v>0</v>
      </c>
      <c r="AC877" s="3" t="s">
        <v>335</v>
      </c>
      <c r="AD877" s="9">
        <v>0</v>
      </c>
      <c r="AE877">
        <f t="shared" si="248"/>
        <v>0</v>
      </c>
      <c r="AF877">
        <f t="shared" si="249"/>
        <v>0</v>
      </c>
      <c r="AG877">
        <f t="shared" si="255"/>
        <v>1</v>
      </c>
      <c r="AH877">
        <f t="shared" si="250"/>
        <v>0</v>
      </c>
      <c r="AI877">
        <f t="shared" si="251"/>
        <v>-62.697093597456629</v>
      </c>
      <c r="AJ877">
        <f t="shared" si="252"/>
        <v>-86.295146093628304</v>
      </c>
      <c r="AK877">
        <f t="shared" si="253"/>
        <v>0</v>
      </c>
      <c r="AL877" s="3">
        <v>106.66666669999999</v>
      </c>
      <c r="AM877" s="14">
        <f t="shared" si="254"/>
        <v>32.512000010160001</v>
      </c>
      <c r="AN877" s="3">
        <v>3.7699111843077517</v>
      </c>
    </row>
    <row r="878" spans="1:40" ht="13.5" thickBot="1" x14ac:dyDescent="0.25">
      <c r="A878" s="5">
        <v>42575</v>
      </c>
      <c r="B878" s="3">
        <v>85</v>
      </c>
      <c r="C878" s="7" t="s">
        <v>358</v>
      </c>
      <c r="D878" s="6">
        <v>0.45763888888888887</v>
      </c>
      <c r="E878" s="13">
        <v>11</v>
      </c>
      <c r="F878" s="13">
        <f t="shared" si="244"/>
        <v>287.99999999999994</v>
      </c>
      <c r="G878" s="3">
        <v>26</v>
      </c>
      <c r="H878" s="3" t="s">
        <v>366</v>
      </c>
      <c r="I878" s="3">
        <v>24.8</v>
      </c>
      <c r="J878" t="str">
        <f t="shared" si="245"/>
        <v>.</v>
      </c>
      <c r="K878" t="str">
        <f t="shared" si="246"/>
        <v>.</v>
      </c>
      <c r="L878" t="str">
        <f t="shared" si="256"/>
        <v>.</v>
      </c>
      <c r="M878" s="3">
        <v>216</v>
      </c>
      <c r="N878" t="str">
        <f>IF(B878=B877, N877, IF(M878=".",".",IF(M878&lt;22.5,"N",IF(M878&lt;67.5,"NE",IF(M878&lt;112.5,"E",IF(M878&lt;157.5,"SE",IF(M878&lt;202.5,"S",IF(M878&lt;247.5,"SW",IF(M878&lt;292.5,"W",IF(M878&lt;337.5,"NW","N"))))))))))</f>
        <v>NE</v>
      </c>
      <c r="O878" t="str">
        <f t="shared" si="247"/>
        <v>.</v>
      </c>
      <c r="P878" t="str">
        <f t="shared" si="258"/>
        <v>.</v>
      </c>
      <c r="Q878" s="8">
        <f t="shared" si="260"/>
        <v>0</v>
      </c>
      <c r="R878" s="8">
        <f t="shared" si="261"/>
        <v>6.9755662381733803</v>
      </c>
      <c r="S878" s="8">
        <v>1</v>
      </c>
      <c r="T878" s="8" t="s">
        <v>4</v>
      </c>
      <c r="U878" s="8" t="str">
        <f t="shared" si="257"/>
        <v>.</v>
      </c>
      <c r="V878" s="3" t="s">
        <v>6</v>
      </c>
      <c r="W878" s="3">
        <v>3</v>
      </c>
      <c r="X878" s="3" t="s">
        <v>4</v>
      </c>
      <c r="Y878" s="14">
        <v>2</v>
      </c>
      <c r="Z878" s="14">
        <v>1</v>
      </c>
      <c r="AA878" s="14">
        <v>0</v>
      </c>
      <c r="AB878" s="14">
        <f t="shared" si="259"/>
        <v>0</v>
      </c>
      <c r="AC878" s="3" t="s">
        <v>335</v>
      </c>
      <c r="AD878" s="9">
        <v>0</v>
      </c>
      <c r="AE878">
        <f t="shared" si="248"/>
        <v>0</v>
      </c>
      <c r="AF878">
        <f t="shared" si="249"/>
        <v>0</v>
      </c>
      <c r="AG878">
        <f t="shared" si="255"/>
        <v>1</v>
      </c>
      <c r="AH878">
        <f t="shared" si="250"/>
        <v>0</v>
      </c>
      <c r="AI878">
        <f t="shared" si="251"/>
        <v>-62.697093597456629</v>
      </c>
      <c r="AJ878">
        <f t="shared" si="252"/>
        <v>-86.295146093628304</v>
      </c>
      <c r="AK878">
        <f t="shared" si="253"/>
        <v>0</v>
      </c>
      <c r="AL878" s="3">
        <v>106.66666669999999</v>
      </c>
      <c r="AM878" s="14">
        <f t="shared" si="254"/>
        <v>32.512000010160001</v>
      </c>
      <c r="AN878" s="3">
        <v>3.7699111843077517</v>
      </c>
    </row>
    <row r="879" spans="1:40" ht="13.5" thickBot="1" x14ac:dyDescent="0.25">
      <c r="A879" s="5">
        <v>42575</v>
      </c>
      <c r="B879" s="3">
        <v>85</v>
      </c>
      <c r="C879" s="7" t="s">
        <v>358</v>
      </c>
      <c r="D879" s="6">
        <v>0.49861111111111112</v>
      </c>
      <c r="E879" s="13">
        <v>12</v>
      </c>
      <c r="F879" s="13">
        <f t="shared" si="244"/>
        <v>347</v>
      </c>
      <c r="G879" s="3">
        <v>27</v>
      </c>
      <c r="H879" s="3" t="s">
        <v>366</v>
      </c>
      <c r="I879" s="3">
        <v>25.4</v>
      </c>
      <c r="J879" t="str">
        <f t="shared" si="245"/>
        <v>.</v>
      </c>
      <c r="K879" t="str">
        <f t="shared" si="246"/>
        <v>.</v>
      </c>
      <c r="L879" t="str">
        <f t="shared" si="256"/>
        <v>.</v>
      </c>
      <c r="M879" s="3">
        <v>216</v>
      </c>
      <c r="N879" t="str">
        <f>IF(B879=B879, N878, IF(M879=".",".",IF(M879&lt;22.5,"N",IF(M879&lt;67.5,"NE",IF(M879&lt;112.5,"E",IF(M879&lt;157.5,"SE",IF(M879&lt;202.5,"S",IF(M879&lt;247.5,"SW",IF(M879&lt;292.5,"W",IF(M879&lt;337.5,"NW","N"))))))))))</f>
        <v>NE</v>
      </c>
      <c r="O879" t="str">
        <f t="shared" si="247"/>
        <v>.</v>
      </c>
      <c r="P879" t="str">
        <f t="shared" si="258"/>
        <v>.</v>
      </c>
      <c r="Q879" s="8">
        <f t="shared" si="260"/>
        <v>0</v>
      </c>
      <c r="R879" s="8">
        <f t="shared" si="261"/>
        <v>6.9755662381733803</v>
      </c>
      <c r="S879" s="8">
        <v>1</v>
      </c>
      <c r="T879" s="8" t="s">
        <v>4</v>
      </c>
      <c r="U879" s="8" t="str">
        <f t="shared" si="257"/>
        <v>.</v>
      </c>
      <c r="V879" s="3" t="s">
        <v>6</v>
      </c>
      <c r="W879" s="3">
        <v>0</v>
      </c>
      <c r="X879" s="3" t="s">
        <v>4</v>
      </c>
      <c r="Y879" s="14">
        <v>2</v>
      </c>
      <c r="Z879" s="14">
        <v>1</v>
      </c>
      <c r="AA879" s="14">
        <v>0</v>
      </c>
      <c r="AB879" s="14">
        <f t="shared" si="259"/>
        <v>0</v>
      </c>
      <c r="AC879" s="3" t="s">
        <v>335</v>
      </c>
      <c r="AD879" s="9">
        <v>0</v>
      </c>
      <c r="AE879">
        <f t="shared" si="248"/>
        <v>0</v>
      </c>
      <c r="AF879">
        <f t="shared" si="249"/>
        <v>0</v>
      </c>
      <c r="AG879">
        <f t="shared" si="255"/>
        <v>1</v>
      </c>
      <c r="AH879">
        <f t="shared" si="250"/>
        <v>0</v>
      </c>
      <c r="AI879">
        <f t="shared" si="251"/>
        <v>-62.697093597456629</v>
      </c>
      <c r="AJ879">
        <f t="shared" si="252"/>
        <v>-86.295146093628304</v>
      </c>
      <c r="AK879">
        <f t="shared" si="253"/>
        <v>0</v>
      </c>
      <c r="AL879" s="3">
        <v>106.66666669999999</v>
      </c>
      <c r="AM879" s="14">
        <f t="shared" si="254"/>
        <v>32.512000010160001</v>
      </c>
      <c r="AN879" s="3">
        <v>3.7699111843077517</v>
      </c>
    </row>
    <row r="880" spans="1:40" ht="13.5" thickBot="1" x14ac:dyDescent="0.25">
      <c r="A880" s="5">
        <v>42575</v>
      </c>
      <c r="B880" s="3">
        <v>85</v>
      </c>
      <c r="C880" s="7" t="s">
        <v>358</v>
      </c>
      <c r="D880" s="6">
        <v>0.54791666666666672</v>
      </c>
      <c r="E880" s="13">
        <v>13</v>
      </c>
      <c r="F880" s="13">
        <f t="shared" si="244"/>
        <v>418.00000000000006</v>
      </c>
      <c r="G880" s="3">
        <v>30.6</v>
      </c>
      <c r="H880" s="3" t="s">
        <v>365</v>
      </c>
      <c r="I880" s="3">
        <v>29.6</v>
      </c>
      <c r="J880">
        <f t="shared" si="245"/>
        <v>1.0835953103602547</v>
      </c>
      <c r="K880">
        <f t="shared" si="246"/>
        <v>297.91456201618882</v>
      </c>
      <c r="L880">
        <f>IF(K880=".",".",IF(K880-K875&gt;180,(K880-K875)-360,IF(K880-K875&lt;-180,-360-(K880-K875),IF(K880-K875&gt;180,360-(K880-K875),K880-K875))))</f>
        <v>172.19606311690416</v>
      </c>
      <c r="M880" s="3">
        <v>220</v>
      </c>
      <c r="N880" t="str">
        <f>IF(B880=B879, N879, IF(M880=".",".",IF(M880&lt;22.5,"N",IF(M880&lt;67.5,"NE",IF(M880&lt;112.5,"E",IF(M880&lt;157.5,"SE",IF(M880&lt;202.5,"S",IF(M880&lt;247.5,"SW",IF(M880&lt;292.5,"W",IF(M880&lt;337.5,"NW","N"))))))))))</f>
        <v>NE</v>
      </c>
      <c r="O880" t="str">
        <f t="shared" si="247"/>
        <v>NW</v>
      </c>
      <c r="P880">
        <f t="shared" si="258"/>
        <v>8</v>
      </c>
      <c r="Q880" s="8">
        <f t="shared" si="260"/>
        <v>7.6093402946692636</v>
      </c>
      <c r="R880" s="8">
        <f t="shared" si="261"/>
        <v>14.584906532842645</v>
      </c>
      <c r="S880" s="8">
        <v>1</v>
      </c>
      <c r="T880" s="8" t="s">
        <v>4</v>
      </c>
      <c r="U880" s="8" t="str">
        <f t="shared" si="257"/>
        <v>.</v>
      </c>
      <c r="V880" s="3" t="s">
        <v>27</v>
      </c>
      <c r="W880" s="3">
        <v>1.6</v>
      </c>
      <c r="X880" s="3" t="s">
        <v>243</v>
      </c>
      <c r="Y880" s="14">
        <v>1</v>
      </c>
      <c r="Z880" s="14">
        <v>1</v>
      </c>
      <c r="AA880" s="14">
        <v>0</v>
      </c>
      <c r="AB880" s="14">
        <f t="shared" si="259"/>
        <v>0</v>
      </c>
      <c r="AC880" s="3" t="s">
        <v>335</v>
      </c>
      <c r="AD880" s="9">
        <v>0</v>
      </c>
      <c r="AE880">
        <f t="shared" si="248"/>
        <v>3.56234623677868</v>
      </c>
      <c r="AF880">
        <f t="shared" si="249"/>
        <v>3.56234623677868</v>
      </c>
      <c r="AG880">
        <f t="shared" si="255"/>
        <v>1</v>
      </c>
      <c r="AH880">
        <f t="shared" si="250"/>
        <v>7.6093402946692636</v>
      </c>
      <c r="AI880">
        <f t="shared" si="251"/>
        <v>-69.421061846146245</v>
      </c>
      <c r="AJ880">
        <f t="shared" si="252"/>
        <v>-82.732799856849624</v>
      </c>
      <c r="AK880">
        <f t="shared" si="253"/>
        <v>-6.7239682486896157</v>
      </c>
      <c r="AL880" s="3">
        <v>108</v>
      </c>
      <c r="AM880" s="14">
        <f t="shared" si="254"/>
        <v>32.918399999999998</v>
      </c>
      <c r="AN880" s="3">
        <v>3.839724354387525</v>
      </c>
    </row>
    <row r="881" spans="1:40" ht="13.5" thickBot="1" x14ac:dyDescent="0.25">
      <c r="A881" s="5">
        <v>42575</v>
      </c>
      <c r="B881" s="3">
        <v>85</v>
      </c>
      <c r="C881" s="7" t="s">
        <v>358</v>
      </c>
      <c r="D881" s="6">
        <v>0.56666666666666665</v>
      </c>
      <c r="E881" s="13">
        <v>14</v>
      </c>
      <c r="F881" s="13">
        <f t="shared" si="244"/>
        <v>444.99999999999994</v>
      </c>
      <c r="G881" s="3">
        <v>49.7</v>
      </c>
      <c r="H881" s="3" t="s">
        <v>365</v>
      </c>
      <c r="I881" s="3">
        <v>30.8</v>
      </c>
      <c r="J881" t="str">
        <f t="shared" si="245"/>
        <v>.</v>
      </c>
      <c r="K881" t="str">
        <f t="shared" si="246"/>
        <v>.</v>
      </c>
      <c r="L881" t="str">
        <f t="shared" si="256"/>
        <v>.</v>
      </c>
      <c r="M881" s="3">
        <v>220</v>
      </c>
      <c r="N881" t="str">
        <f>IF(B881=B881, N880, IF(M881=".",".",IF(M881&lt;22.5,"N",IF(M881&lt;67.5,"NE",IF(M881&lt;112.5,"E",IF(M881&lt;157.5,"SE",IF(M881&lt;202.5,"S",IF(M881&lt;247.5,"SW",IF(M881&lt;292.5,"W",IF(M881&lt;337.5,"NW","N"))))))))))</f>
        <v>NE</v>
      </c>
      <c r="O881" t="str">
        <f t="shared" si="247"/>
        <v>.</v>
      </c>
      <c r="P881" t="str">
        <f t="shared" si="258"/>
        <v>.</v>
      </c>
      <c r="Q881" s="8">
        <f t="shared" si="260"/>
        <v>0</v>
      </c>
      <c r="R881" s="8">
        <f t="shared" si="261"/>
        <v>14.584906532842645</v>
      </c>
      <c r="S881" s="8">
        <v>1</v>
      </c>
      <c r="T881" s="8" t="s">
        <v>4</v>
      </c>
      <c r="U881" s="8" t="str">
        <f t="shared" si="257"/>
        <v>.</v>
      </c>
      <c r="V881" s="3" t="s">
        <v>6</v>
      </c>
      <c r="W881" s="3">
        <v>3.3</v>
      </c>
      <c r="X881" s="3" t="s">
        <v>4</v>
      </c>
      <c r="Y881" s="14">
        <v>0</v>
      </c>
      <c r="Z881" s="14">
        <v>0</v>
      </c>
      <c r="AA881" s="14">
        <v>1</v>
      </c>
      <c r="AB881" s="14">
        <f t="shared" si="259"/>
        <v>1</v>
      </c>
      <c r="AC881" s="3" t="s">
        <v>335</v>
      </c>
      <c r="AD881" s="9">
        <v>0</v>
      </c>
      <c r="AE881">
        <f t="shared" si="248"/>
        <v>0</v>
      </c>
      <c r="AF881">
        <f t="shared" si="249"/>
        <v>0</v>
      </c>
      <c r="AG881">
        <f t="shared" si="255"/>
        <v>1</v>
      </c>
      <c r="AH881">
        <f t="shared" si="250"/>
        <v>0</v>
      </c>
      <c r="AI881">
        <f t="shared" si="251"/>
        <v>-69.421061846146245</v>
      </c>
      <c r="AJ881">
        <f t="shared" si="252"/>
        <v>-82.732799856849624</v>
      </c>
      <c r="AK881">
        <f t="shared" si="253"/>
        <v>0</v>
      </c>
      <c r="AL881" s="3">
        <v>108</v>
      </c>
      <c r="AM881" s="14">
        <f t="shared" si="254"/>
        <v>32.918399999999998</v>
      </c>
      <c r="AN881" s="3">
        <v>3.839724354387525</v>
      </c>
    </row>
    <row r="882" spans="1:40" ht="13.5" thickBot="1" x14ac:dyDescent="0.25">
      <c r="A882" s="5">
        <v>42575</v>
      </c>
      <c r="B882" s="3">
        <v>85</v>
      </c>
      <c r="C882" s="7" t="s">
        <v>358</v>
      </c>
      <c r="D882" s="6">
        <v>0.62361111111111112</v>
      </c>
      <c r="E882" s="13">
        <v>15</v>
      </c>
      <c r="F882" s="13">
        <f t="shared" si="244"/>
        <v>527</v>
      </c>
      <c r="G882" s="3">
        <v>42.6</v>
      </c>
      <c r="H882" s="3" t="s">
        <v>365</v>
      </c>
      <c r="I882" s="3">
        <v>29.6</v>
      </c>
      <c r="J882" t="str">
        <f t="shared" si="245"/>
        <v>.</v>
      </c>
      <c r="K882" t="str">
        <f t="shared" si="246"/>
        <v>.</v>
      </c>
      <c r="L882" t="str">
        <f t="shared" si="256"/>
        <v>.</v>
      </c>
      <c r="M882" s="3">
        <v>220</v>
      </c>
      <c r="N882" t="str">
        <f>IF(B882=B881, N881, IF(M882=".",".",IF(M882&lt;22.5,"N",IF(M882&lt;67.5,"NE",IF(M882&lt;112.5,"E",IF(M882&lt;157.5,"SE",IF(M882&lt;202.5,"S",IF(M882&lt;247.5,"SW",IF(M882&lt;292.5,"W",IF(M882&lt;337.5,"NW","N"))))))))))</f>
        <v>NE</v>
      </c>
      <c r="O882" t="str">
        <f t="shared" si="247"/>
        <v>.</v>
      </c>
      <c r="P882" t="str">
        <f t="shared" si="258"/>
        <v>.</v>
      </c>
      <c r="Q882" s="8">
        <f t="shared" si="260"/>
        <v>0</v>
      </c>
      <c r="R882" s="8">
        <f t="shared" si="261"/>
        <v>14.584906532842645</v>
      </c>
      <c r="S882" s="8">
        <v>1</v>
      </c>
      <c r="T882" s="8" t="s">
        <v>4</v>
      </c>
      <c r="U882" s="8" t="str">
        <f t="shared" si="257"/>
        <v>.</v>
      </c>
      <c r="V882" s="3" t="s">
        <v>6</v>
      </c>
      <c r="W882" s="3">
        <v>6.7</v>
      </c>
      <c r="X882" s="3" t="s">
        <v>43</v>
      </c>
      <c r="Y882" s="14">
        <v>0</v>
      </c>
      <c r="Z882" s="14">
        <v>0</v>
      </c>
      <c r="AA882" s="14">
        <v>1</v>
      </c>
      <c r="AB882" s="14" t="str">
        <f t="shared" si="259"/>
        <v>.</v>
      </c>
      <c r="AC882" s="3" t="s">
        <v>335</v>
      </c>
      <c r="AD882" s="9">
        <v>0</v>
      </c>
      <c r="AE882">
        <f t="shared" si="248"/>
        <v>0</v>
      </c>
      <c r="AF882">
        <f t="shared" si="249"/>
        <v>0</v>
      </c>
      <c r="AG882">
        <f t="shared" si="255"/>
        <v>1</v>
      </c>
      <c r="AH882">
        <f t="shared" si="250"/>
        <v>0</v>
      </c>
      <c r="AI882">
        <f t="shared" si="251"/>
        <v>-69.421061846146245</v>
      </c>
      <c r="AJ882">
        <f t="shared" si="252"/>
        <v>-82.732799856849624</v>
      </c>
      <c r="AK882">
        <f t="shared" si="253"/>
        <v>0</v>
      </c>
      <c r="AL882" s="3">
        <v>108</v>
      </c>
      <c r="AM882" s="14">
        <f t="shared" si="254"/>
        <v>32.918399999999998</v>
      </c>
      <c r="AN882" s="3">
        <v>3.839724354387525</v>
      </c>
    </row>
    <row r="883" spans="1:40" ht="13.5" thickBot="1" x14ac:dyDescent="0.25">
      <c r="A883" s="5">
        <v>42575</v>
      </c>
      <c r="B883" s="3">
        <v>85</v>
      </c>
      <c r="C883" s="7" t="s">
        <v>358</v>
      </c>
      <c r="D883" s="6">
        <v>0.66180555555555554</v>
      </c>
      <c r="E883" s="13">
        <v>16</v>
      </c>
      <c r="F883" s="13">
        <f t="shared" si="244"/>
        <v>582</v>
      </c>
      <c r="G883" s="3">
        <v>40.200000000000003</v>
      </c>
      <c r="H883" s="3" t="s">
        <v>365</v>
      </c>
      <c r="I883" s="3">
        <v>30.4</v>
      </c>
      <c r="J883" t="str">
        <f t="shared" si="245"/>
        <v>.</v>
      </c>
      <c r="K883" t="str">
        <f t="shared" si="246"/>
        <v>.</v>
      </c>
      <c r="L883" t="str">
        <f t="shared" si="256"/>
        <v>.</v>
      </c>
      <c r="M883" s="3">
        <v>220</v>
      </c>
      <c r="N883" t="str">
        <f>IF(B883=B883, N882, IF(M883=".",".",IF(M883&lt;22.5,"N",IF(M883&lt;67.5,"NE",IF(M883&lt;112.5,"E",IF(M883&lt;157.5,"SE",IF(M883&lt;202.5,"S",IF(M883&lt;247.5,"SW",IF(M883&lt;292.5,"W",IF(M883&lt;337.5,"NW","N"))))))))))</f>
        <v>NE</v>
      </c>
      <c r="O883" t="str">
        <f t="shared" si="247"/>
        <v>.</v>
      </c>
      <c r="P883" t="str">
        <f t="shared" si="258"/>
        <v>.</v>
      </c>
      <c r="Q883" s="8">
        <f t="shared" si="260"/>
        <v>0</v>
      </c>
      <c r="R883" s="8">
        <f t="shared" si="261"/>
        <v>14.584906532842645</v>
      </c>
      <c r="S883" s="8">
        <v>1</v>
      </c>
      <c r="T883" s="8">
        <f>SQRT((AJ883-AJ873)^2+(AI883-AI873)^2)</f>
        <v>4.2981333188124253</v>
      </c>
      <c r="U883" s="8">
        <f t="shared" si="257"/>
        <v>3.393311805617155</v>
      </c>
      <c r="V883" s="3" t="s">
        <v>6</v>
      </c>
      <c r="W883" s="3">
        <v>6.9</v>
      </c>
      <c r="X883" s="3" t="s">
        <v>43</v>
      </c>
      <c r="Y883" s="14">
        <v>0</v>
      </c>
      <c r="Z883" s="14">
        <v>0</v>
      </c>
      <c r="AA883" s="14">
        <v>1</v>
      </c>
      <c r="AB883" s="14" t="str">
        <f t="shared" si="259"/>
        <v>.</v>
      </c>
      <c r="AC883" s="3" t="s">
        <v>335</v>
      </c>
      <c r="AD883" s="9">
        <v>0</v>
      </c>
      <c r="AE883">
        <f t="shared" si="248"/>
        <v>0</v>
      </c>
      <c r="AF883">
        <f t="shared" si="249"/>
        <v>0</v>
      </c>
      <c r="AG883">
        <f t="shared" si="255"/>
        <v>1</v>
      </c>
      <c r="AH883">
        <f t="shared" si="250"/>
        <v>0</v>
      </c>
      <c r="AI883">
        <f t="shared" si="251"/>
        <v>-69.421061846146245</v>
      </c>
      <c r="AJ883">
        <f t="shared" si="252"/>
        <v>-82.732799856849624</v>
      </c>
      <c r="AK883">
        <f t="shared" si="253"/>
        <v>0</v>
      </c>
      <c r="AL883" s="3">
        <v>108</v>
      </c>
      <c r="AM883" s="14">
        <f t="shared" si="254"/>
        <v>32.918399999999998</v>
      </c>
      <c r="AN883" s="3">
        <v>3.839724354387525</v>
      </c>
    </row>
    <row r="884" spans="1:40" ht="13.5" thickBot="1" x14ac:dyDescent="0.25">
      <c r="A884" s="5">
        <v>42575</v>
      </c>
      <c r="B884" s="3">
        <v>86</v>
      </c>
      <c r="C884" s="7" t="s">
        <v>358</v>
      </c>
      <c r="D884" s="6">
        <v>0.25763888888888892</v>
      </c>
      <c r="E884" s="13">
        <v>6</v>
      </c>
      <c r="F884" s="13">
        <f t="shared" si="244"/>
        <v>0</v>
      </c>
      <c r="G884" s="3">
        <v>21.1</v>
      </c>
      <c r="H884" s="3" t="s">
        <v>366</v>
      </c>
      <c r="I884" s="3">
        <v>23</v>
      </c>
      <c r="J884" t="str">
        <f t="shared" si="245"/>
        <v>.</v>
      </c>
      <c r="K884" t="str">
        <f t="shared" si="246"/>
        <v>.</v>
      </c>
      <c r="L884" t="str">
        <f t="shared" si="256"/>
        <v>.</v>
      </c>
      <c r="M884" s="3">
        <v>218</v>
      </c>
      <c r="N884" t="str">
        <f>IF(B884=B883, N883, IF(M884=".",".",IF(M884&lt;22.5,"N",IF(M884&lt;67.5,"NE",IF(M884&lt;112.5,"E",IF(M884&lt;157.5,"SE",IF(M884&lt;202.5,"S",IF(M884&lt;247.5,"SW",IF(M884&lt;292.5,"W",IF(M884&lt;337.5,"NW","N"))))))))))</f>
        <v>SW</v>
      </c>
      <c r="O884" t="str">
        <f t="shared" si="247"/>
        <v>.</v>
      </c>
      <c r="P884" t="str">
        <f t="shared" si="258"/>
        <v>.</v>
      </c>
      <c r="Q884" s="8">
        <f t="shared" si="260"/>
        <v>0</v>
      </c>
      <c r="R884" s="8">
        <f t="shared" si="261"/>
        <v>0</v>
      </c>
      <c r="S884" s="8">
        <v>1</v>
      </c>
      <c r="T884" s="8" t="s">
        <v>4</v>
      </c>
      <c r="U884" s="8" t="str">
        <f t="shared" si="257"/>
        <v>.</v>
      </c>
      <c r="V884" s="3" t="s">
        <v>128</v>
      </c>
      <c r="W884" s="3">
        <v>0.4</v>
      </c>
      <c r="X884" s="3" t="s">
        <v>4</v>
      </c>
      <c r="Y884" s="14">
        <v>2</v>
      </c>
      <c r="Z884" s="14">
        <v>1</v>
      </c>
      <c r="AA884" s="14">
        <v>0</v>
      </c>
      <c r="AB884" s="14">
        <f t="shared" si="259"/>
        <v>0</v>
      </c>
      <c r="AC884" s="3" t="s">
        <v>336</v>
      </c>
      <c r="AD884" s="9">
        <v>0</v>
      </c>
      <c r="AE884" t="str">
        <f t="shared" si="248"/>
        <v>.</v>
      </c>
      <c r="AF884" t="str">
        <f t="shared" si="249"/>
        <v>.</v>
      </c>
      <c r="AG884" t="str">
        <f t="shared" si="255"/>
        <v>.</v>
      </c>
      <c r="AH884" t="str">
        <f t="shared" si="250"/>
        <v>.</v>
      </c>
      <c r="AI884">
        <f t="shared" si="251"/>
        <v>-67.722762285822398</v>
      </c>
      <c r="AJ884">
        <f t="shared" si="252"/>
        <v>-86.681182896739415</v>
      </c>
      <c r="AK884" t="str">
        <f t="shared" si="253"/>
        <v>.</v>
      </c>
      <c r="AL884" s="3">
        <v>110</v>
      </c>
      <c r="AM884" s="14">
        <f t="shared" si="254"/>
        <v>33.527999999999999</v>
      </c>
      <c r="AN884" s="3">
        <v>3.8048177693476384</v>
      </c>
    </row>
    <row r="885" spans="1:40" ht="13.5" thickBot="1" x14ac:dyDescent="0.25">
      <c r="A885" s="5">
        <v>42575</v>
      </c>
      <c r="B885" s="3">
        <v>86</v>
      </c>
      <c r="C885" s="7" t="s">
        <v>358</v>
      </c>
      <c r="D885" s="6">
        <v>0.28958333333333336</v>
      </c>
      <c r="E885" s="13">
        <v>7</v>
      </c>
      <c r="F885" s="13">
        <f t="shared" si="244"/>
        <v>46</v>
      </c>
      <c r="G885" s="3">
        <v>22.3</v>
      </c>
      <c r="H885" s="3" t="s">
        <v>366</v>
      </c>
      <c r="I885" s="3">
        <v>22.1</v>
      </c>
      <c r="J885">
        <f t="shared" si="245"/>
        <v>0.64589102627821893</v>
      </c>
      <c r="K885">
        <f t="shared" si="246"/>
        <v>322.99317016888472</v>
      </c>
      <c r="L885">
        <f>-360+(K885-MOD(M884+180,360))</f>
        <v>-75.006829831115283</v>
      </c>
      <c r="M885" s="3">
        <v>228</v>
      </c>
      <c r="N885" t="str">
        <f>IF(B885=B885, N884, IF(M885=".",".",IF(M885&lt;22.5,"N",IF(M885&lt;67.5,"NE",IF(M885&lt;112.5,"E",IF(M885&lt;157.5,"SE",IF(M885&lt;202.5,"S",IF(M885&lt;247.5,"SW",IF(M885&lt;292.5,"W",IF(M885&lt;337.5,"NW","N"))))))))))</f>
        <v>SW</v>
      </c>
      <c r="O885" t="str">
        <f t="shared" si="247"/>
        <v>NW</v>
      </c>
      <c r="P885">
        <f t="shared" si="258"/>
        <v>8</v>
      </c>
      <c r="Q885" s="8">
        <f t="shared" si="260"/>
        <v>19.174063576037714</v>
      </c>
      <c r="R885" s="8">
        <f t="shared" si="261"/>
        <v>19.174063576037714</v>
      </c>
      <c r="S885" s="8">
        <v>1</v>
      </c>
      <c r="T885" s="8" t="s">
        <v>4</v>
      </c>
      <c r="U885" s="8" t="str">
        <f t="shared" si="257"/>
        <v>.</v>
      </c>
      <c r="V885" s="3" t="s">
        <v>41</v>
      </c>
      <c r="W885" s="3">
        <v>1.6</v>
      </c>
      <c r="X885" s="3" t="s">
        <v>183</v>
      </c>
      <c r="Y885" s="14">
        <v>2</v>
      </c>
      <c r="Z885" s="14">
        <v>1</v>
      </c>
      <c r="AA885" s="14">
        <v>0</v>
      </c>
      <c r="AB885" s="14">
        <f t="shared" si="259"/>
        <v>0</v>
      </c>
      <c r="AC885" s="3" t="s">
        <v>336</v>
      </c>
      <c r="AD885" s="9">
        <v>0</v>
      </c>
      <c r="AE885">
        <f t="shared" si="248"/>
        <v>15.311712422503604</v>
      </c>
      <c r="AF885">
        <f t="shared" si="249"/>
        <v>15.311712422503604</v>
      </c>
      <c r="AG885">
        <f t="shared" si="255"/>
        <v>1</v>
      </c>
      <c r="AH885">
        <f t="shared" si="250"/>
        <v>19.174063576037714</v>
      </c>
      <c r="AI885">
        <f t="shared" si="251"/>
        <v>-79.263827085418882</v>
      </c>
      <c r="AJ885">
        <f t="shared" si="252"/>
        <v>-71.369470474235811</v>
      </c>
      <c r="AK885">
        <f t="shared" si="253"/>
        <v>-11.541064799596484</v>
      </c>
      <c r="AL885" s="3">
        <v>106.66</v>
      </c>
      <c r="AM885" s="14">
        <f t="shared" si="254"/>
        <v>32.509968000000001</v>
      </c>
      <c r="AN885" s="3">
        <v>3.9793506945470716</v>
      </c>
    </row>
    <row r="886" spans="1:40" ht="13.5" thickBot="1" x14ac:dyDescent="0.25">
      <c r="A886" s="5">
        <v>42575</v>
      </c>
      <c r="B886" s="3">
        <v>86</v>
      </c>
      <c r="C886" s="7" t="s">
        <v>358</v>
      </c>
      <c r="D886" s="6">
        <v>0.33333333333333331</v>
      </c>
      <c r="E886" s="13">
        <v>8</v>
      </c>
      <c r="F886" s="13">
        <f t="shared" si="244"/>
        <v>108.99999999999994</v>
      </c>
      <c r="G886" s="3">
        <v>22.2</v>
      </c>
      <c r="H886" s="3" t="s">
        <v>366</v>
      </c>
      <c r="I886" s="3">
        <v>28.3</v>
      </c>
      <c r="J886">
        <f t="shared" si="245"/>
        <v>2.4413981247404561</v>
      </c>
      <c r="K886">
        <f t="shared" si="246"/>
        <v>139.88180865878184</v>
      </c>
      <c r="L886">
        <f t="shared" si="256"/>
        <v>-176.88863848989712</v>
      </c>
      <c r="M886" s="3">
        <v>224</v>
      </c>
      <c r="N886" t="str">
        <f>IF(B886=B885, N885, IF(M886=".",".",IF(M886&lt;22.5,"N",IF(M886&lt;67.5,"NE",IF(M886&lt;112.5,"E",IF(M886&lt;157.5,"SE",IF(M886&lt;202.5,"S",IF(M886&lt;247.5,"SW",IF(M886&lt;292.5,"W",IF(M886&lt;337.5,"NW","N"))))))))))</f>
        <v>SW</v>
      </c>
      <c r="O886" t="str">
        <f t="shared" si="247"/>
        <v>SE</v>
      </c>
      <c r="P886">
        <f t="shared" si="258"/>
        <v>4</v>
      </c>
      <c r="Q886" s="8">
        <f t="shared" si="260"/>
        <v>7.4796025791986498</v>
      </c>
      <c r="R886" s="8">
        <f t="shared" si="261"/>
        <v>26.653666155236365</v>
      </c>
      <c r="S886" s="8">
        <v>1</v>
      </c>
      <c r="T886" s="8" t="s">
        <v>4</v>
      </c>
      <c r="U886" s="8" t="str">
        <f t="shared" si="257"/>
        <v>.</v>
      </c>
      <c r="V886" s="3" t="s">
        <v>33</v>
      </c>
      <c r="W886" s="3">
        <v>0</v>
      </c>
      <c r="X886" s="3" t="s">
        <v>4</v>
      </c>
      <c r="Y886" s="14">
        <v>2</v>
      </c>
      <c r="Z886" s="14">
        <v>1</v>
      </c>
      <c r="AA886" s="14">
        <v>0</v>
      </c>
      <c r="AB886" s="14">
        <f t="shared" si="259"/>
        <v>0</v>
      </c>
      <c r="AC886" s="3" t="s">
        <v>336</v>
      </c>
      <c r="AD886" s="9">
        <v>0</v>
      </c>
      <c r="AE886">
        <f t="shared" si="248"/>
        <v>-5.7197781527009539</v>
      </c>
      <c r="AF886">
        <f t="shared" si="249"/>
        <v>-5.7197781527009539</v>
      </c>
      <c r="AG886">
        <f t="shared" si="255"/>
        <v>1</v>
      </c>
      <c r="AH886">
        <f t="shared" si="250"/>
        <v>7.4796025791986498</v>
      </c>
      <c r="AI886">
        <f t="shared" si="251"/>
        <v>-74.44422205734449</v>
      </c>
      <c r="AJ886">
        <f t="shared" si="252"/>
        <v>-77.089248626936765</v>
      </c>
      <c r="AK886">
        <f t="shared" si="253"/>
        <v>4.8196050280743918</v>
      </c>
      <c r="AL886" s="3">
        <v>107.16666669999999</v>
      </c>
      <c r="AM886" s="14">
        <f t="shared" si="254"/>
        <v>32.664400010160001</v>
      </c>
      <c r="AN886" s="3">
        <v>3.9095375244672983</v>
      </c>
    </row>
    <row r="887" spans="1:40" ht="13.5" thickBot="1" x14ac:dyDescent="0.25">
      <c r="A887" s="5">
        <v>42575</v>
      </c>
      <c r="B887" s="3">
        <v>86</v>
      </c>
      <c r="C887" s="7" t="s">
        <v>358</v>
      </c>
      <c r="D887" s="6">
        <v>0.37222222222222223</v>
      </c>
      <c r="E887" s="13">
        <v>9</v>
      </c>
      <c r="F887" s="13">
        <f t="shared" si="244"/>
        <v>165</v>
      </c>
      <c r="G887" s="3">
        <v>24.6</v>
      </c>
      <c r="H887" s="3" t="s">
        <v>366</v>
      </c>
      <c r="I887" s="3">
        <v>22.9</v>
      </c>
      <c r="J887" t="str">
        <f t="shared" si="245"/>
        <v>.</v>
      </c>
      <c r="K887" t="str">
        <f t="shared" si="246"/>
        <v>.</v>
      </c>
      <c r="L887" t="str">
        <f t="shared" si="256"/>
        <v>.</v>
      </c>
      <c r="M887" s="3">
        <v>224</v>
      </c>
      <c r="N887" t="str">
        <f>IF(B887=B886, N886, IF(M887=".",".",IF(M887&lt;22.5,"N",IF(M887&lt;67.5,"NE",IF(M887&lt;112.5,"E",IF(M887&lt;157.5,"SE",IF(M887&lt;202.5,"S",IF(M887&lt;247.5,"SW",IF(M887&lt;292.5,"W",IF(M887&lt;337.5,"NW","N"))))))))))</f>
        <v>SW</v>
      </c>
      <c r="O887" t="str">
        <f t="shared" si="247"/>
        <v>.</v>
      </c>
      <c r="P887" t="str">
        <f t="shared" si="258"/>
        <v>.</v>
      </c>
      <c r="Q887" s="8">
        <f t="shared" si="260"/>
        <v>0</v>
      </c>
      <c r="R887" s="8">
        <f t="shared" si="261"/>
        <v>26.653666155236365</v>
      </c>
      <c r="S887" s="8">
        <v>1</v>
      </c>
      <c r="T887" s="8" t="s">
        <v>4</v>
      </c>
      <c r="U887" s="8" t="str">
        <f t="shared" si="257"/>
        <v>.</v>
      </c>
      <c r="V887" s="3" t="s">
        <v>6</v>
      </c>
      <c r="W887" s="3">
        <v>0.3</v>
      </c>
      <c r="X887" s="3" t="s">
        <v>183</v>
      </c>
      <c r="Y887" s="14">
        <v>2</v>
      </c>
      <c r="Z887" s="14">
        <v>1</v>
      </c>
      <c r="AA887" s="14">
        <v>0</v>
      </c>
      <c r="AB887" s="14">
        <f t="shared" si="259"/>
        <v>0</v>
      </c>
      <c r="AC887" s="3" t="s">
        <v>336</v>
      </c>
      <c r="AD887" s="9">
        <v>0</v>
      </c>
      <c r="AE887">
        <f t="shared" si="248"/>
        <v>0</v>
      </c>
      <c r="AF887">
        <f t="shared" si="249"/>
        <v>0</v>
      </c>
      <c r="AG887">
        <f t="shared" si="255"/>
        <v>1</v>
      </c>
      <c r="AH887">
        <f t="shared" si="250"/>
        <v>0</v>
      </c>
      <c r="AI887">
        <f t="shared" si="251"/>
        <v>-74.44422205734449</v>
      </c>
      <c r="AJ887">
        <f t="shared" si="252"/>
        <v>-77.089248626936765</v>
      </c>
      <c r="AK887">
        <f t="shared" si="253"/>
        <v>0</v>
      </c>
      <c r="AL887" s="3">
        <v>107.16666669999999</v>
      </c>
      <c r="AM887" s="14">
        <f t="shared" si="254"/>
        <v>32.664400010160001</v>
      </c>
      <c r="AN887" s="3">
        <v>3.9095375244672983</v>
      </c>
    </row>
    <row r="888" spans="1:40" ht="13.5" thickBot="1" x14ac:dyDescent="0.25">
      <c r="A888" s="5">
        <v>42575</v>
      </c>
      <c r="B888" s="3">
        <v>86</v>
      </c>
      <c r="C888" s="7" t="s">
        <v>358</v>
      </c>
      <c r="D888" s="6">
        <v>0.4145833333333333</v>
      </c>
      <c r="E888" s="13">
        <v>10</v>
      </c>
      <c r="F888" s="13">
        <f t="shared" si="244"/>
        <v>225.99999999999994</v>
      </c>
      <c r="G888" s="3">
        <v>25.3</v>
      </c>
      <c r="H888" s="3" t="s">
        <v>366</v>
      </c>
      <c r="I888" s="3">
        <v>23.8</v>
      </c>
      <c r="J888" t="str">
        <f t="shared" si="245"/>
        <v>.</v>
      </c>
      <c r="K888" t="str">
        <f t="shared" si="246"/>
        <v>.</v>
      </c>
      <c r="L888" t="str">
        <f t="shared" si="256"/>
        <v>.</v>
      </c>
      <c r="M888" s="3">
        <v>224</v>
      </c>
      <c r="N888" t="str">
        <f>IF(B888=B888, N887, IF(M888=".",".",IF(M888&lt;22.5,"N",IF(M888&lt;67.5,"NE",IF(M888&lt;112.5,"E",IF(M888&lt;157.5,"SE",IF(M888&lt;202.5,"S",IF(M888&lt;247.5,"SW",IF(M888&lt;292.5,"W",IF(M888&lt;337.5,"NW","N"))))))))))</f>
        <v>SW</v>
      </c>
      <c r="O888" t="str">
        <f t="shared" si="247"/>
        <v>.</v>
      </c>
      <c r="P888" t="str">
        <f t="shared" si="258"/>
        <v>.</v>
      </c>
      <c r="Q888" s="8">
        <f t="shared" si="260"/>
        <v>0</v>
      </c>
      <c r="R888" s="8">
        <f t="shared" si="261"/>
        <v>26.653666155236365</v>
      </c>
      <c r="S888" s="8">
        <v>1</v>
      </c>
      <c r="T888" s="8" t="s">
        <v>4</v>
      </c>
      <c r="U888" s="8" t="str">
        <f t="shared" si="257"/>
        <v>.</v>
      </c>
      <c r="V888" s="3" t="s">
        <v>6</v>
      </c>
      <c r="W888" s="3">
        <v>1.4</v>
      </c>
      <c r="X888" s="3" t="s">
        <v>230</v>
      </c>
      <c r="Y888" s="14">
        <v>2</v>
      </c>
      <c r="Z888" s="14">
        <v>1</v>
      </c>
      <c r="AA888" s="14">
        <v>0</v>
      </c>
      <c r="AB888" s="14">
        <f t="shared" si="259"/>
        <v>0</v>
      </c>
      <c r="AC888" s="3" t="s">
        <v>336</v>
      </c>
      <c r="AD888" s="9">
        <v>0</v>
      </c>
      <c r="AE888">
        <f t="shared" si="248"/>
        <v>0</v>
      </c>
      <c r="AF888">
        <f t="shared" si="249"/>
        <v>0</v>
      </c>
      <c r="AG888">
        <f t="shared" si="255"/>
        <v>1</v>
      </c>
      <c r="AH888">
        <f t="shared" si="250"/>
        <v>0</v>
      </c>
      <c r="AI888">
        <f t="shared" si="251"/>
        <v>-74.44422205734449</v>
      </c>
      <c r="AJ888">
        <f t="shared" si="252"/>
        <v>-77.089248626936765</v>
      </c>
      <c r="AK888">
        <f t="shared" si="253"/>
        <v>0</v>
      </c>
      <c r="AL888" s="3">
        <v>107.16666669999999</v>
      </c>
      <c r="AM888" s="14">
        <f t="shared" si="254"/>
        <v>32.664400010160001</v>
      </c>
      <c r="AN888" s="3">
        <v>3.9095375244672983</v>
      </c>
    </row>
    <row r="889" spans="1:40" ht="13.5" thickBot="1" x14ac:dyDescent="0.25">
      <c r="A889" s="5">
        <v>42575</v>
      </c>
      <c r="B889" s="3">
        <v>86</v>
      </c>
      <c r="C889" s="7" t="s">
        <v>358</v>
      </c>
      <c r="D889" s="6">
        <v>0.45763888888888887</v>
      </c>
      <c r="E889" s="13">
        <v>11</v>
      </c>
      <c r="F889" s="13">
        <f t="shared" si="244"/>
        <v>287.99999999999994</v>
      </c>
      <c r="G889" s="3">
        <v>25.9</v>
      </c>
      <c r="H889" s="3" t="s">
        <v>366</v>
      </c>
      <c r="I889" s="3">
        <v>24.8</v>
      </c>
      <c r="J889" t="str">
        <f t="shared" si="245"/>
        <v>.</v>
      </c>
      <c r="K889" t="str">
        <f t="shared" si="246"/>
        <v>.</v>
      </c>
      <c r="L889" t="str">
        <f t="shared" si="256"/>
        <v>.</v>
      </c>
      <c r="M889" s="3">
        <v>224</v>
      </c>
      <c r="N889" t="str">
        <f>IF(B889=B888, N888, IF(M889=".",".",IF(M889&lt;22.5,"N",IF(M889&lt;67.5,"NE",IF(M889&lt;112.5,"E",IF(M889&lt;157.5,"SE",IF(M889&lt;202.5,"S",IF(M889&lt;247.5,"SW",IF(M889&lt;292.5,"W",IF(M889&lt;337.5,"NW","N"))))))))))</f>
        <v>SW</v>
      </c>
      <c r="O889" t="str">
        <f t="shared" si="247"/>
        <v>.</v>
      </c>
      <c r="P889" t="str">
        <f t="shared" si="258"/>
        <v>.</v>
      </c>
      <c r="Q889" s="8">
        <f t="shared" si="260"/>
        <v>0</v>
      </c>
      <c r="R889" s="8">
        <f t="shared" si="261"/>
        <v>26.653666155236365</v>
      </c>
      <c r="S889" s="8">
        <v>1</v>
      </c>
      <c r="T889" s="8" t="s">
        <v>4</v>
      </c>
      <c r="U889" s="8" t="str">
        <f t="shared" si="257"/>
        <v>.</v>
      </c>
      <c r="V889" s="3" t="s">
        <v>6</v>
      </c>
      <c r="W889" s="3">
        <v>3</v>
      </c>
      <c r="X889" s="3" t="s">
        <v>11</v>
      </c>
      <c r="Y889" s="14">
        <v>2</v>
      </c>
      <c r="Z889" s="14">
        <v>1</v>
      </c>
      <c r="AA889" s="14">
        <v>0</v>
      </c>
      <c r="AB889" s="14">
        <f t="shared" si="259"/>
        <v>0</v>
      </c>
      <c r="AC889" s="3" t="s">
        <v>336</v>
      </c>
      <c r="AD889" s="9">
        <v>0</v>
      </c>
      <c r="AE889">
        <f t="shared" si="248"/>
        <v>0</v>
      </c>
      <c r="AF889">
        <f t="shared" si="249"/>
        <v>0</v>
      </c>
      <c r="AG889">
        <f t="shared" si="255"/>
        <v>1</v>
      </c>
      <c r="AH889">
        <f t="shared" si="250"/>
        <v>0</v>
      </c>
      <c r="AI889">
        <f t="shared" si="251"/>
        <v>-74.44422205734449</v>
      </c>
      <c r="AJ889">
        <f t="shared" si="252"/>
        <v>-77.089248626936765</v>
      </c>
      <c r="AK889">
        <f t="shared" si="253"/>
        <v>0</v>
      </c>
      <c r="AL889" s="3">
        <v>107.16666669999999</v>
      </c>
      <c r="AM889" s="14">
        <f t="shared" si="254"/>
        <v>32.664400010160001</v>
      </c>
      <c r="AN889" s="3">
        <v>3.9095375244672983</v>
      </c>
    </row>
    <row r="890" spans="1:40" ht="13.5" thickBot="1" x14ac:dyDescent="0.25">
      <c r="A890" s="5">
        <v>42575</v>
      </c>
      <c r="B890" s="3">
        <v>86</v>
      </c>
      <c r="C890" s="7" t="s">
        <v>358</v>
      </c>
      <c r="D890" s="6">
        <v>0.49861111111111112</v>
      </c>
      <c r="E890" s="13">
        <v>12</v>
      </c>
      <c r="F890" s="13">
        <f t="shared" si="244"/>
        <v>347</v>
      </c>
      <c r="G890" s="3">
        <v>26.7</v>
      </c>
      <c r="H890" s="3" t="s">
        <v>366</v>
      </c>
      <c r="I890" s="3">
        <v>25.4</v>
      </c>
      <c r="J890" t="str">
        <f t="shared" si="245"/>
        <v>.</v>
      </c>
      <c r="K890" t="str">
        <f t="shared" si="246"/>
        <v>.</v>
      </c>
      <c r="L890" t="str">
        <f t="shared" si="256"/>
        <v>.</v>
      </c>
      <c r="M890" s="3">
        <v>224</v>
      </c>
      <c r="N890" t="str">
        <f>IF(B890=B890, N889, IF(M890=".",".",IF(M890&lt;22.5,"N",IF(M890&lt;67.5,"NE",IF(M890&lt;112.5,"E",IF(M890&lt;157.5,"SE",IF(M890&lt;202.5,"S",IF(M890&lt;247.5,"SW",IF(M890&lt;292.5,"W",IF(M890&lt;337.5,"NW","N"))))))))))</f>
        <v>SW</v>
      </c>
      <c r="O890" t="str">
        <f t="shared" si="247"/>
        <v>.</v>
      </c>
      <c r="P890" t="str">
        <f t="shared" si="258"/>
        <v>.</v>
      </c>
      <c r="Q890" s="8">
        <f t="shared" si="260"/>
        <v>0</v>
      </c>
      <c r="R890" s="8">
        <f t="shared" si="261"/>
        <v>26.653666155236365</v>
      </c>
      <c r="S890" s="8">
        <v>1</v>
      </c>
      <c r="T890" s="8" t="s">
        <v>4</v>
      </c>
      <c r="U890" s="8" t="str">
        <f t="shared" si="257"/>
        <v>.</v>
      </c>
      <c r="V890" s="3" t="s">
        <v>6</v>
      </c>
      <c r="W890" s="3">
        <v>0</v>
      </c>
      <c r="X890" s="3" t="s">
        <v>237</v>
      </c>
      <c r="Y890" s="14">
        <v>2</v>
      </c>
      <c r="Z890" s="14">
        <v>1</v>
      </c>
      <c r="AA890" s="14">
        <v>0</v>
      </c>
      <c r="AB890" s="14">
        <f t="shared" si="259"/>
        <v>0</v>
      </c>
      <c r="AC890" s="3" t="s">
        <v>336</v>
      </c>
      <c r="AD890" s="9">
        <v>0</v>
      </c>
      <c r="AE890">
        <f t="shared" si="248"/>
        <v>0</v>
      </c>
      <c r="AF890">
        <f t="shared" si="249"/>
        <v>0</v>
      </c>
      <c r="AG890">
        <f t="shared" si="255"/>
        <v>1</v>
      </c>
      <c r="AH890">
        <f t="shared" si="250"/>
        <v>0</v>
      </c>
      <c r="AI890">
        <f t="shared" si="251"/>
        <v>-74.44422205734449</v>
      </c>
      <c r="AJ890">
        <f t="shared" si="252"/>
        <v>-77.089248626936765</v>
      </c>
      <c r="AK890">
        <f t="shared" si="253"/>
        <v>0</v>
      </c>
      <c r="AL890" s="3">
        <v>107.16666669999999</v>
      </c>
      <c r="AM890" s="14">
        <f t="shared" si="254"/>
        <v>32.664400010160001</v>
      </c>
      <c r="AN890" s="3">
        <v>3.9095375244672983</v>
      </c>
    </row>
    <row r="891" spans="1:40" ht="13.5" thickBot="1" x14ac:dyDescent="0.25">
      <c r="A891" s="5">
        <v>42575</v>
      </c>
      <c r="B891" s="3">
        <v>86</v>
      </c>
      <c r="C891" s="7" t="s">
        <v>358</v>
      </c>
      <c r="D891" s="6">
        <v>0.54791666666666672</v>
      </c>
      <c r="E891" s="13">
        <v>13</v>
      </c>
      <c r="F891" s="13">
        <f t="shared" si="244"/>
        <v>418.00000000000006</v>
      </c>
      <c r="G891" s="3">
        <v>31</v>
      </c>
      <c r="H891" s="3" t="s">
        <v>365</v>
      </c>
      <c r="I891" s="3">
        <v>29.6</v>
      </c>
      <c r="J891">
        <f t="shared" si="245"/>
        <v>0.48344169514125923</v>
      </c>
      <c r="K891">
        <f t="shared" si="246"/>
        <v>332.30083122775562</v>
      </c>
      <c r="L891">
        <f>IF(K891=".",".",IF(K891-K886&gt;180,(K891-K886)-360,IF(K891-K886&lt;-180,-360-(K891-K886),IF(K891-K886&gt;180,360-(K891-K886),K891-K886))))</f>
        <v>-167.58097743102621</v>
      </c>
      <c r="M891" s="3">
        <v>228</v>
      </c>
      <c r="N891" t="str">
        <f>IF(B891=B890, N890, IF(M891=".",".",IF(M891&lt;22.5,"N",IF(M891&lt;67.5,"NE",IF(M891&lt;112.5,"E",IF(M891&lt;157.5,"SE",IF(M891&lt;202.5,"S",IF(M891&lt;247.5,"SW",IF(M891&lt;292.5,"W",IF(M891&lt;337.5,"NW","N"))))))))))</f>
        <v>SW</v>
      </c>
      <c r="O891" t="str">
        <f t="shared" si="247"/>
        <v>NW</v>
      </c>
      <c r="P891">
        <f t="shared" si="258"/>
        <v>8</v>
      </c>
      <c r="Q891" s="8">
        <f t="shared" si="260"/>
        <v>7.7146285398971743</v>
      </c>
      <c r="R891" s="8">
        <f t="shared" si="261"/>
        <v>34.368294695133542</v>
      </c>
      <c r="S891" s="8">
        <v>1</v>
      </c>
      <c r="T891" s="8" t="s">
        <v>4</v>
      </c>
      <c r="U891" s="8" t="str">
        <f t="shared" si="257"/>
        <v>.</v>
      </c>
      <c r="V891" s="3" t="s">
        <v>241</v>
      </c>
      <c r="W891" s="3">
        <v>1.6</v>
      </c>
      <c r="X891" s="3" t="s">
        <v>242</v>
      </c>
      <c r="Y891" s="14">
        <v>2</v>
      </c>
      <c r="Z891" s="14">
        <v>1</v>
      </c>
      <c r="AA891" s="14">
        <v>0</v>
      </c>
      <c r="AB891" s="14">
        <f t="shared" si="259"/>
        <v>0</v>
      </c>
      <c r="AC891" s="3" t="s">
        <v>336</v>
      </c>
      <c r="AD891" s="9">
        <v>0</v>
      </c>
      <c r="AE891">
        <f t="shared" si="248"/>
        <v>6.8305349592566671</v>
      </c>
      <c r="AF891">
        <f t="shared" si="249"/>
        <v>6.8305349592566671</v>
      </c>
      <c r="AG891">
        <f t="shared" si="255"/>
        <v>1</v>
      </c>
      <c r="AH891">
        <f t="shared" si="250"/>
        <v>7.7146285398971743</v>
      </c>
      <c r="AI891">
        <f t="shared" si="251"/>
        <v>-78.030206675126408</v>
      </c>
      <c r="AJ891">
        <f t="shared" si="252"/>
        <v>-70.258713667680098</v>
      </c>
      <c r="AK891">
        <f t="shared" si="253"/>
        <v>-3.5859846177819179</v>
      </c>
      <c r="AL891" s="3">
        <v>105</v>
      </c>
      <c r="AM891" s="14">
        <f t="shared" si="254"/>
        <v>32.004000000000005</v>
      </c>
      <c r="AN891" s="3">
        <v>3.9793506945470716</v>
      </c>
    </row>
    <row r="892" spans="1:40" ht="13.5" thickBot="1" x14ac:dyDescent="0.25">
      <c r="A892" s="5">
        <v>42575</v>
      </c>
      <c r="B892" s="3">
        <v>86</v>
      </c>
      <c r="C892" s="7" t="s">
        <v>358</v>
      </c>
      <c r="D892" s="6">
        <v>0.56666666666666665</v>
      </c>
      <c r="E892" s="13">
        <v>14</v>
      </c>
      <c r="F892" s="13">
        <f t="shared" si="244"/>
        <v>444.99999999999994</v>
      </c>
      <c r="G892" s="3">
        <v>44.6</v>
      </c>
      <c r="H892" s="3" t="s">
        <v>365</v>
      </c>
      <c r="I892" s="3">
        <v>30.8</v>
      </c>
      <c r="J892" t="str">
        <f t="shared" si="245"/>
        <v>.</v>
      </c>
      <c r="K892" t="str">
        <f t="shared" si="246"/>
        <v>.</v>
      </c>
      <c r="L892" t="str">
        <f t="shared" si="256"/>
        <v>.</v>
      </c>
      <c r="M892" s="3">
        <v>228</v>
      </c>
      <c r="N892" t="str">
        <f>IF(B892=B892, N891, IF(M892=".",".",IF(M892&lt;22.5,"N",IF(M892&lt;67.5,"NE",IF(M892&lt;112.5,"E",IF(M892&lt;157.5,"SE",IF(M892&lt;202.5,"S",IF(M892&lt;247.5,"SW",IF(M892&lt;292.5,"W",IF(M892&lt;337.5,"NW","N"))))))))))</f>
        <v>SW</v>
      </c>
      <c r="O892" t="str">
        <f t="shared" si="247"/>
        <v>.</v>
      </c>
      <c r="P892" t="str">
        <f t="shared" si="258"/>
        <v>.</v>
      </c>
      <c r="Q892" s="8">
        <f t="shared" si="260"/>
        <v>0</v>
      </c>
      <c r="R892" s="8">
        <f t="shared" si="261"/>
        <v>34.368294695133542</v>
      </c>
      <c r="S892" s="8">
        <v>1</v>
      </c>
      <c r="T892" s="8" t="s">
        <v>4</v>
      </c>
      <c r="U892" s="8" t="str">
        <f t="shared" si="257"/>
        <v>.</v>
      </c>
      <c r="V892" s="3" t="s">
        <v>6</v>
      </c>
      <c r="W892" s="3">
        <v>3.3</v>
      </c>
      <c r="X892" s="3" t="s">
        <v>4</v>
      </c>
      <c r="Y892" s="14">
        <v>2</v>
      </c>
      <c r="Z892" s="14">
        <v>1</v>
      </c>
      <c r="AA892" s="14">
        <v>0</v>
      </c>
      <c r="AB892" s="14">
        <f t="shared" si="259"/>
        <v>0</v>
      </c>
      <c r="AC892" s="3" t="s">
        <v>336</v>
      </c>
      <c r="AD892" s="9">
        <v>0</v>
      </c>
      <c r="AE892">
        <f t="shared" si="248"/>
        <v>0</v>
      </c>
      <c r="AF892">
        <f t="shared" si="249"/>
        <v>0</v>
      </c>
      <c r="AG892">
        <f t="shared" si="255"/>
        <v>1</v>
      </c>
      <c r="AH892">
        <f t="shared" si="250"/>
        <v>0</v>
      </c>
      <c r="AI892">
        <f t="shared" si="251"/>
        <v>-78.030206675126408</v>
      </c>
      <c r="AJ892">
        <f t="shared" si="252"/>
        <v>-70.258713667680098</v>
      </c>
      <c r="AK892">
        <f t="shared" si="253"/>
        <v>0</v>
      </c>
      <c r="AL892" s="3">
        <v>105</v>
      </c>
      <c r="AM892" s="14">
        <f t="shared" si="254"/>
        <v>32.004000000000005</v>
      </c>
      <c r="AN892" s="3">
        <v>3.9793506945470716</v>
      </c>
    </row>
    <row r="893" spans="1:40" ht="13.5" thickBot="1" x14ac:dyDescent="0.25">
      <c r="A893" s="5">
        <v>42575</v>
      </c>
      <c r="B893" s="3">
        <v>86</v>
      </c>
      <c r="C893" s="7" t="s">
        <v>358</v>
      </c>
      <c r="D893" s="6">
        <v>0.62361111111111112</v>
      </c>
      <c r="E893" s="13">
        <v>15</v>
      </c>
      <c r="F893" s="13">
        <f t="shared" si="244"/>
        <v>527</v>
      </c>
      <c r="G893" s="3">
        <v>40.9</v>
      </c>
      <c r="H893" s="3" t="s">
        <v>365</v>
      </c>
      <c r="I893" s="3">
        <v>29.6</v>
      </c>
      <c r="J893" t="str">
        <f t="shared" si="245"/>
        <v>.</v>
      </c>
      <c r="K893" t="str">
        <f t="shared" si="246"/>
        <v>.</v>
      </c>
      <c r="L893" t="str">
        <f t="shared" si="256"/>
        <v>.</v>
      </c>
      <c r="M893" s="3">
        <v>228</v>
      </c>
      <c r="N893" t="str">
        <f>IF(B893=B892, N892, IF(M893=".",".",IF(M893&lt;22.5,"N",IF(M893&lt;67.5,"NE",IF(M893&lt;112.5,"E",IF(M893&lt;157.5,"SE",IF(M893&lt;202.5,"S",IF(M893&lt;247.5,"SW",IF(M893&lt;292.5,"W",IF(M893&lt;337.5,"NW","N"))))))))))</f>
        <v>SW</v>
      </c>
      <c r="O893" t="str">
        <f t="shared" si="247"/>
        <v>.</v>
      </c>
      <c r="P893" t="str">
        <f t="shared" si="258"/>
        <v>.</v>
      </c>
      <c r="Q893" s="8">
        <f t="shared" si="260"/>
        <v>0</v>
      </c>
      <c r="R893" s="8">
        <f t="shared" si="261"/>
        <v>34.368294695133542</v>
      </c>
      <c r="S893" s="8">
        <v>1</v>
      </c>
      <c r="T893" s="8" t="s">
        <v>4</v>
      </c>
      <c r="U893" s="8" t="str">
        <f t="shared" si="257"/>
        <v>.</v>
      </c>
      <c r="V893" s="3" t="s">
        <v>6</v>
      </c>
      <c r="W893" s="3">
        <v>6.7</v>
      </c>
      <c r="X893" s="3" t="s">
        <v>43</v>
      </c>
      <c r="Y893" s="14">
        <v>0</v>
      </c>
      <c r="Z893" s="14">
        <v>0</v>
      </c>
      <c r="AA893" s="14">
        <v>1</v>
      </c>
      <c r="AB893" s="14">
        <f t="shared" si="259"/>
        <v>1</v>
      </c>
      <c r="AC893" s="3" t="s">
        <v>336</v>
      </c>
      <c r="AD893" s="9">
        <v>0</v>
      </c>
      <c r="AE893">
        <f t="shared" si="248"/>
        <v>0</v>
      </c>
      <c r="AF893">
        <f t="shared" si="249"/>
        <v>0</v>
      </c>
      <c r="AG893">
        <f t="shared" si="255"/>
        <v>1</v>
      </c>
      <c r="AH893">
        <f t="shared" si="250"/>
        <v>0</v>
      </c>
      <c r="AI893">
        <f t="shared" si="251"/>
        <v>-78.030206675126408</v>
      </c>
      <c r="AJ893">
        <f t="shared" si="252"/>
        <v>-70.258713667680098</v>
      </c>
      <c r="AK893">
        <f t="shared" si="253"/>
        <v>0</v>
      </c>
      <c r="AL893" s="3">
        <v>105</v>
      </c>
      <c r="AM893" s="14">
        <f t="shared" si="254"/>
        <v>32.004000000000005</v>
      </c>
      <c r="AN893" s="3">
        <v>3.9793506945470716</v>
      </c>
    </row>
    <row r="894" spans="1:40" ht="13.5" thickBot="1" x14ac:dyDescent="0.25">
      <c r="A894" s="5">
        <v>42575</v>
      </c>
      <c r="B894" s="3">
        <v>86</v>
      </c>
      <c r="C894" s="7" t="s">
        <v>358</v>
      </c>
      <c r="D894" s="6">
        <v>0.66180555555555554</v>
      </c>
      <c r="E894" s="13">
        <v>16</v>
      </c>
      <c r="F894" s="13">
        <f t="shared" si="244"/>
        <v>582</v>
      </c>
      <c r="G894" s="3">
        <v>40.5</v>
      </c>
      <c r="H894" s="3" t="s">
        <v>365</v>
      </c>
      <c r="I894" s="3">
        <v>30.4</v>
      </c>
      <c r="J894" t="str">
        <f t="shared" si="245"/>
        <v>.</v>
      </c>
      <c r="K894" t="str">
        <f t="shared" si="246"/>
        <v>.</v>
      </c>
      <c r="L894" t="str">
        <f t="shared" si="256"/>
        <v>.</v>
      </c>
      <c r="M894" s="3">
        <v>228</v>
      </c>
      <c r="N894" t="str">
        <f>IF(B894=B894, N893, IF(M894=".",".",IF(M894&lt;22.5,"N",IF(M894&lt;67.5,"NE",IF(M894&lt;112.5,"E",IF(M894&lt;157.5,"SE",IF(M894&lt;202.5,"S",IF(M894&lt;247.5,"SW",IF(M894&lt;292.5,"W",IF(M894&lt;337.5,"NW","N"))))))))))</f>
        <v>SW</v>
      </c>
      <c r="O894" t="str">
        <f t="shared" si="247"/>
        <v>.</v>
      </c>
      <c r="P894" t="str">
        <f t="shared" si="258"/>
        <v>.</v>
      </c>
      <c r="Q894" s="8">
        <f t="shared" si="260"/>
        <v>0</v>
      </c>
      <c r="R894" s="8">
        <f t="shared" si="261"/>
        <v>34.368294695133542</v>
      </c>
      <c r="S894" s="8">
        <v>1</v>
      </c>
      <c r="T894" s="8">
        <f>SQRT((AJ894-AJ884)^2+(AI894-AI884)^2)</f>
        <v>19.389195584603165</v>
      </c>
      <c r="U894" s="8">
        <f t="shared" si="257"/>
        <v>1.7725487653765886</v>
      </c>
      <c r="V894" s="3" t="s">
        <v>6</v>
      </c>
      <c r="W894" s="3">
        <v>6.9</v>
      </c>
      <c r="X894" s="3" t="s">
        <v>43</v>
      </c>
      <c r="Y894" s="14">
        <v>0</v>
      </c>
      <c r="Z894" s="14">
        <v>0</v>
      </c>
      <c r="AA894" s="14">
        <v>1</v>
      </c>
      <c r="AB894" s="14" t="str">
        <f t="shared" si="259"/>
        <v>.</v>
      </c>
      <c r="AC894" s="3" t="s">
        <v>336</v>
      </c>
      <c r="AD894" s="9">
        <v>0</v>
      </c>
      <c r="AE894">
        <f t="shared" si="248"/>
        <v>0</v>
      </c>
      <c r="AF894">
        <f t="shared" si="249"/>
        <v>0</v>
      </c>
      <c r="AG894">
        <f t="shared" si="255"/>
        <v>1</v>
      </c>
      <c r="AH894">
        <f t="shared" si="250"/>
        <v>0</v>
      </c>
      <c r="AI894">
        <f t="shared" si="251"/>
        <v>-78.030206675126408</v>
      </c>
      <c r="AJ894">
        <f t="shared" si="252"/>
        <v>-70.258713667680098</v>
      </c>
      <c r="AK894">
        <f t="shared" si="253"/>
        <v>0</v>
      </c>
      <c r="AL894" s="3">
        <v>105</v>
      </c>
      <c r="AM894" s="14">
        <f t="shared" si="254"/>
        <v>32.004000000000005</v>
      </c>
      <c r="AN894" s="3">
        <v>3.9793506945470716</v>
      </c>
    </row>
    <row r="895" spans="1:40" ht="13.5" thickBot="1" x14ac:dyDescent="0.25">
      <c r="A895" s="5">
        <v>42575</v>
      </c>
      <c r="B895" s="3">
        <v>87</v>
      </c>
      <c r="C895" s="7" t="s">
        <v>358</v>
      </c>
      <c r="D895" s="6">
        <v>0.26250000000000001</v>
      </c>
      <c r="E895" s="13">
        <v>6</v>
      </c>
      <c r="F895" s="13">
        <f t="shared" si="244"/>
        <v>0</v>
      </c>
      <c r="G895" s="3">
        <v>21.2</v>
      </c>
      <c r="H895" s="3" t="s">
        <v>366</v>
      </c>
      <c r="I895" s="3">
        <v>21.7</v>
      </c>
      <c r="J895" t="str">
        <f t="shared" si="245"/>
        <v>.</v>
      </c>
      <c r="K895" t="str">
        <f t="shared" si="246"/>
        <v>.</v>
      </c>
      <c r="L895" t="str">
        <f t="shared" si="256"/>
        <v>.</v>
      </c>
      <c r="M895" s="3">
        <v>54</v>
      </c>
      <c r="N895" t="str">
        <f>IF(B895=B894, N894, IF(M895=".",".",IF(M895&lt;22.5,"N",IF(M895&lt;67.5,"NE",IF(M895&lt;112.5,"E",IF(M895&lt;157.5,"SE",IF(M895&lt;202.5,"S",IF(M895&lt;247.5,"SW",IF(M895&lt;292.5,"W",IF(M895&lt;337.5,"NW","N"))))))))))</f>
        <v>NE</v>
      </c>
      <c r="O895" t="str">
        <f t="shared" si="247"/>
        <v>.</v>
      </c>
      <c r="P895" t="str">
        <f t="shared" si="258"/>
        <v>.</v>
      </c>
      <c r="Q895" s="8">
        <f t="shared" si="260"/>
        <v>0</v>
      </c>
      <c r="R895" s="8">
        <f t="shared" si="261"/>
        <v>0</v>
      </c>
      <c r="S895" s="8">
        <v>1</v>
      </c>
      <c r="T895" s="8" t="s">
        <v>4</v>
      </c>
      <c r="U895" s="8" t="str">
        <f t="shared" si="257"/>
        <v>.</v>
      </c>
      <c r="V895" s="3" t="s">
        <v>128</v>
      </c>
      <c r="W895" s="3">
        <v>0</v>
      </c>
      <c r="X895" s="3" t="s">
        <v>4</v>
      </c>
      <c r="Y895" s="14">
        <v>2</v>
      </c>
      <c r="Z895" s="14">
        <v>1</v>
      </c>
      <c r="AA895" s="14">
        <v>0</v>
      </c>
      <c r="AB895" s="14">
        <f t="shared" si="259"/>
        <v>0</v>
      </c>
      <c r="AC895" s="3" t="s">
        <v>337</v>
      </c>
      <c r="AD895" s="9">
        <v>0</v>
      </c>
      <c r="AE895" t="str">
        <f t="shared" si="248"/>
        <v>.</v>
      </c>
      <c r="AF895" t="str">
        <f t="shared" si="249"/>
        <v>.</v>
      </c>
      <c r="AG895" t="str">
        <f t="shared" si="255"/>
        <v>.</v>
      </c>
      <c r="AH895" t="str">
        <f t="shared" si="250"/>
        <v>.</v>
      </c>
      <c r="AI895">
        <f t="shared" si="251"/>
        <v>82.519733426244642</v>
      </c>
      <c r="AJ895">
        <f t="shared" si="252"/>
        <v>59.954095733832261</v>
      </c>
      <c r="AK895" t="str">
        <f t="shared" si="253"/>
        <v>.</v>
      </c>
      <c r="AL895" s="3">
        <v>102</v>
      </c>
      <c r="AM895" s="14">
        <f t="shared" si="254"/>
        <v>31.089600000000001</v>
      </c>
      <c r="AN895" s="3">
        <v>0.94247779607693793</v>
      </c>
    </row>
    <row r="896" spans="1:40" ht="13.5" thickBot="1" x14ac:dyDescent="0.25">
      <c r="A896" s="5">
        <v>42575</v>
      </c>
      <c r="B896" s="3">
        <v>87</v>
      </c>
      <c r="C896" s="7" t="s">
        <v>358</v>
      </c>
      <c r="D896" s="6">
        <v>0.30138888888888887</v>
      </c>
      <c r="E896" s="13">
        <v>7</v>
      </c>
      <c r="F896" s="13">
        <f t="shared" si="244"/>
        <v>55.999999999999957</v>
      </c>
      <c r="G896" s="3">
        <v>22.7</v>
      </c>
      <c r="H896" s="3" t="s">
        <v>366</v>
      </c>
      <c r="I896" s="3">
        <v>23</v>
      </c>
      <c r="J896">
        <f t="shared" si="245"/>
        <v>0.92083475639595636</v>
      </c>
      <c r="K896">
        <f t="shared" si="246"/>
        <v>307.24005482955442</v>
      </c>
      <c r="L896">
        <f>(K896-MOD(M895+180,360))</f>
        <v>73.240054829554424</v>
      </c>
      <c r="M896" s="3">
        <v>52</v>
      </c>
      <c r="N896" t="str">
        <f>IF(B896=B896, N895, IF(M896=".",".",IF(M896&lt;22.5,"N",IF(M896&lt;67.5,"NE",IF(M896&lt;112.5,"E",IF(M896&lt;157.5,"SE",IF(M896&lt;202.5,"S",IF(M896&lt;247.5,"SW",IF(M896&lt;292.5,"W",IF(M896&lt;337.5,"NW","N"))))))))))</f>
        <v>NE</v>
      </c>
      <c r="O896" t="str">
        <f t="shared" si="247"/>
        <v>NW</v>
      </c>
      <c r="P896">
        <f t="shared" si="258"/>
        <v>8</v>
      </c>
      <c r="Q896" s="8">
        <f t="shared" si="260"/>
        <v>3.6812226363738914</v>
      </c>
      <c r="R896" s="8">
        <f t="shared" si="261"/>
        <v>3.6812226363738914</v>
      </c>
      <c r="S896" s="8">
        <v>1</v>
      </c>
      <c r="T896" s="8" t="s">
        <v>4</v>
      </c>
      <c r="U896" s="8" t="str">
        <f t="shared" si="257"/>
        <v>.</v>
      </c>
      <c r="V896" s="3" t="s">
        <v>6</v>
      </c>
      <c r="W896" s="3">
        <v>0</v>
      </c>
      <c r="X896" s="3" t="s">
        <v>183</v>
      </c>
      <c r="Y896" s="14">
        <v>2</v>
      </c>
      <c r="Z896" s="14">
        <v>1</v>
      </c>
      <c r="AA896" s="14">
        <v>0</v>
      </c>
      <c r="AB896" s="14">
        <f t="shared" si="259"/>
        <v>0</v>
      </c>
      <c r="AC896" s="3" t="s">
        <v>337</v>
      </c>
      <c r="AD896" s="9">
        <v>0</v>
      </c>
      <c r="AE896">
        <f t="shared" si="248"/>
        <v>2.2277132740592265</v>
      </c>
      <c r="AF896">
        <f t="shared" si="249"/>
        <v>2.2277132740592265</v>
      </c>
      <c r="AG896">
        <f t="shared" si="255"/>
        <v>1</v>
      </c>
      <c r="AH896">
        <f t="shared" si="250"/>
        <v>3.6812226363738914</v>
      </c>
      <c r="AI896">
        <f t="shared" si="251"/>
        <v>79.589086114278928</v>
      </c>
      <c r="AJ896">
        <f t="shared" si="252"/>
        <v>62.181809007891488</v>
      </c>
      <c r="AK896">
        <f t="shared" si="253"/>
        <v>-2.9306473119657142</v>
      </c>
      <c r="AL896" s="3">
        <v>101</v>
      </c>
      <c r="AM896" s="14">
        <f t="shared" si="254"/>
        <v>30.784800000000001</v>
      </c>
      <c r="AN896" s="3">
        <v>0.90757121103705141</v>
      </c>
    </row>
    <row r="897" spans="1:40" ht="13.5" thickBot="1" x14ac:dyDescent="0.25">
      <c r="A897" s="5">
        <v>42575</v>
      </c>
      <c r="B897" s="3">
        <v>87</v>
      </c>
      <c r="C897" s="7" t="s">
        <v>358</v>
      </c>
      <c r="D897" s="6">
        <v>0.33749999999999997</v>
      </c>
      <c r="E897" s="13">
        <v>8</v>
      </c>
      <c r="F897" s="13">
        <f t="shared" si="244"/>
        <v>107.99999999999993</v>
      </c>
      <c r="G897" s="3">
        <v>21.8</v>
      </c>
      <c r="H897" s="3" t="s">
        <v>366</v>
      </c>
      <c r="I897" s="3">
        <v>23.1</v>
      </c>
      <c r="J897" t="str">
        <f t="shared" si="245"/>
        <v>.</v>
      </c>
      <c r="K897" t="str">
        <f t="shared" si="246"/>
        <v>.</v>
      </c>
      <c r="L897" t="str">
        <f t="shared" si="256"/>
        <v>.</v>
      </c>
      <c r="M897" s="3">
        <v>52</v>
      </c>
      <c r="N897" t="str">
        <f>IF(B897=B896, N896, IF(M897=".",".",IF(M897&lt;22.5,"N",IF(M897&lt;67.5,"NE",IF(M897&lt;112.5,"E",IF(M897&lt;157.5,"SE",IF(M897&lt;202.5,"S",IF(M897&lt;247.5,"SW",IF(M897&lt;292.5,"W",IF(M897&lt;337.5,"NW","N"))))))))))</f>
        <v>NE</v>
      </c>
      <c r="O897" t="str">
        <f t="shared" si="247"/>
        <v>.</v>
      </c>
      <c r="P897" t="str">
        <f t="shared" si="258"/>
        <v>.</v>
      </c>
      <c r="Q897" s="8">
        <f t="shared" si="260"/>
        <v>0</v>
      </c>
      <c r="R897" s="8">
        <f t="shared" si="261"/>
        <v>3.6812226363738914</v>
      </c>
      <c r="S897" s="8">
        <v>1</v>
      </c>
      <c r="T897" s="8" t="s">
        <v>4</v>
      </c>
      <c r="U897" s="8" t="str">
        <f t="shared" si="257"/>
        <v>.</v>
      </c>
      <c r="V897" s="3" t="s">
        <v>6</v>
      </c>
      <c r="W897" s="3">
        <v>0</v>
      </c>
      <c r="X897" s="3" t="s">
        <v>4</v>
      </c>
      <c r="Y897" s="14">
        <v>2</v>
      </c>
      <c r="Z897" s="14">
        <v>1</v>
      </c>
      <c r="AA897" s="14">
        <v>0</v>
      </c>
      <c r="AB897" s="14">
        <f t="shared" si="259"/>
        <v>0</v>
      </c>
      <c r="AC897" s="3" t="s">
        <v>337</v>
      </c>
      <c r="AD897" s="9">
        <v>0</v>
      </c>
      <c r="AE897">
        <f t="shared" si="248"/>
        <v>0</v>
      </c>
      <c r="AF897">
        <f t="shared" si="249"/>
        <v>0</v>
      </c>
      <c r="AG897">
        <f t="shared" si="255"/>
        <v>1</v>
      </c>
      <c r="AH897">
        <f t="shared" si="250"/>
        <v>0</v>
      </c>
      <c r="AI897">
        <f t="shared" si="251"/>
        <v>79.589086114278928</v>
      </c>
      <c r="AJ897">
        <f t="shared" si="252"/>
        <v>62.181809007891488</v>
      </c>
      <c r="AK897">
        <f t="shared" si="253"/>
        <v>0</v>
      </c>
      <c r="AL897" s="3">
        <v>101</v>
      </c>
      <c r="AM897" s="14">
        <f t="shared" si="254"/>
        <v>30.784800000000001</v>
      </c>
      <c r="AN897" s="3">
        <v>0.90757121103705141</v>
      </c>
    </row>
    <row r="898" spans="1:40" ht="13.5" thickBot="1" x14ac:dyDescent="0.25">
      <c r="A898" s="5">
        <v>42575</v>
      </c>
      <c r="B898" s="3">
        <v>87</v>
      </c>
      <c r="C898" s="7" t="s">
        <v>358</v>
      </c>
      <c r="D898" s="6">
        <v>0.3756944444444445</v>
      </c>
      <c r="E898" s="13">
        <v>9</v>
      </c>
      <c r="F898" s="13">
        <f t="shared" ref="F898:F961" si="262">IF(B898=B897,((D898-D897)*1440)+F897,0)</f>
        <v>163.00000000000006</v>
      </c>
      <c r="G898" s="3">
        <v>24.2</v>
      </c>
      <c r="H898" s="3" t="s">
        <v>366</v>
      </c>
      <c r="I898" s="3">
        <v>23.6</v>
      </c>
      <c r="J898" t="str">
        <f t="shared" ref="J898:J961" si="263">IF(AH898=".",".",IF(AH898=0,".",ACOS(AF898/(AG898*AH898))))</f>
        <v>.</v>
      </c>
      <c r="K898" t="str">
        <f t="shared" ref="K898:K961" si="264">IF(J898=".",".",IF(AK898&lt;0,360-DEGREES(J898),DEGREES(J898)))</f>
        <v>.</v>
      </c>
      <c r="L898" t="str">
        <f t="shared" si="256"/>
        <v>.</v>
      </c>
      <c r="M898" s="3">
        <v>52</v>
      </c>
      <c r="N898" t="str">
        <f>IF(B898=B898, N897, IF(M898=".",".",IF(M898&lt;22.5,"N",IF(M898&lt;67.5,"NE",IF(M898&lt;112.5,"E",IF(M898&lt;157.5,"SE",IF(M898&lt;202.5,"S",IF(M898&lt;247.5,"SW",IF(M898&lt;292.5,"W",IF(M898&lt;337.5,"NW","N"))))))))))</f>
        <v>NE</v>
      </c>
      <c r="O898" t="str">
        <f t="shared" ref="O898:O961" si="265">IF(K898=".",".",IF(K898&lt;22.5,"N",IF(K898&lt;67.5,"NE",IF(K898&lt;112.5,"E",IF(K898&lt;157.5,"SE",IF(K898&lt;202.5,"S",IF(K898&lt;247.5,"SW",IF(K898&lt;292.5,"W",IF(K898&lt;337.5,"NW","N")))))))))</f>
        <v>.</v>
      </c>
      <c r="P898" t="str">
        <f t="shared" si="258"/>
        <v>.</v>
      </c>
      <c r="Q898" s="8">
        <f t="shared" si="260"/>
        <v>0</v>
      </c>
      <c r="R898" s="8">
        <f t="shared" si="261"/>
        <v>3.6812226363738914</v>
      </c>
      <c r="S898" s="8">
        <v>1</v>
      </c>
      <c r="T898" s="8" t="s">
        <v>4</v>
      </c>
      <c r="U898" s="8" t="str">
        <f t="shared" si="257"/>
        <v>.</v>
      </c>
      <c r="V898" s="3" t="s">
        <v>6</v>
      </c>
      <c r="W898" s="3">
        <v>0</v>
      </c>
      <c r="X898" s="3" t="s">
        <v>183</v>
      </c>
      <c r="Y898" s="14">
        <v>2</v>
      </c>
      <c r="Z898" s="14">
        <v>1</v>
      </c>
      <c r="AA898" s="14">
        <v>0</v>
      </c>
      <c r="AB898" s="14">
        <f t="shared" si="259"/>
        <v>0</v>
      </c>
      <c r="AC898" s="3" t="s">
        <v>337</v>
      </c>
      <c r="AD898" s="9">
        <v>0</v>
      </c>
      <c r="AE898">
        <f t="shared" ref="AE898:AE961" si="266">IF(AJ898=".",".",IF(AJ897=".",".",IF(B898=B897,AJ898-AJ897,".")))</f>
        <v>0</v>
      </c>
      <c r="AF898">
        <f t="shared" ref="AF898:AF961" si="267">IF(AE898=".",".", 0*AK898+1*AE898)</f>
        <v>0</v>
      </c>
      <c r="AG898">
        <f t="shared" si="255"/>
        <v>1</v>
      </c>
      <c r="AH898">
        <f t="shared" ref="AH898:AH961" si="268">IF(AG898=".",".",SQRT((AK898)^2+(AE898)^2))</f>
        <v>0</v>
      </c>
      <c r="AI898">
        <f t="shared" ref="AI898:AI961" si="269">IF(AN898=".",".",IF(M898&lt;90,AL898*SIN(AN898),IF(M898&lt;180,AL898*SIN(AN898),IF(M898&lt;270,AL898*SIN(AN898),AL898*SIN(AN898)))))</f>
        <v>79.589086114278928</v>
      </c>
      <c r="AJ898">
        <f t="shared" ref="AJ898:AJ961" si="270">IF(AN898=".",".",IF(M898&lt;90,AL898*COS(AN898),IF(M898&lt;180,AL898*COS(AN898),IF(M898&lt;270,AL898*COS(AN898),AL898*COS(AN898)))))</f>
        <v>62.181809007891488</v>
      </c>
      <c r="AK898">
        <f t="shared" ref="AK898:AK961" si="271">IF(AI898=".",".",IF(AI897=".",".",IF(B898=B897,AI898-AI897,".")))</f>
        <v>0</v>
      </c>
      <c r="AL898" s="3">
        <v>101</v>
      </c>
      <c r="AM898" s="14">
        <f t="shared" ref="AM898:AM961" si="272">IF(AL898=".",".",AL898*0.3048)</f>
        <v>30.784800000000001</v>
      </c>
      <c r="AN898" s="3">
        <v>0.90757121103705141</v>
      </c>
    </row>
    <row r="899" spans="1:40" ht="13.5" thickBot="1" x14ac:dyDescent="0.25">
      <c r="A899" s="5">
        <v>42575</v>
      </c>
      <c r="B899" s="3">
        <v>87</v>
      </c>
      <c r="C899" s="7" t="s">
        <v>358</v>
      </c>
      <c r="D899" s="6">
        <v>0.41875000000000001</v>
      </c>
      <c r="E899" s="13">
        <v>10</v>
      </c>
      <c r="F899" s="13">
        <f t="shared" si="262"/>
        <v>225</v>
      </c>
      <c r="G899" s="3">
        <v>25.3</v>
      </c>
      <c r="H899" s="3" t="s">
        <v>366</v>
      </c>
      <c r="I899" s="3">
        <v>23.8</v>
      </c>
      <c r="J899" t="str">
        <f t="shared" si="263"/>
        <v>.</v>
      </c>
      <c r="K899" t="str">
        <f t="shared" si="264"/>
        <v>.</v>
      </c>
      <c r="L899" t="str">
        <f t="shared" si="256"/>
        <v>.</v>
      </c>
      <c r="M899" s="3">
        <v>52</v>
      </c>
      <c r="N899" t="str">
        <f>IF(B899=B898, N898, IF(M899=".",".",IF(M899&lt;22.5,"N",IF(M899&lt;67.5,"NE",IF(M899&lt;112.5,"E",IF(M899&lt;157.5,"SE",IF(M899&lt;202.5,"S",IF(M899&lt;247.5,"SW",IF(M899&lt;292.5,"W",IF(M899&lt;337.5,"NW","N"))))))))))</f>
        <v>NE</v>
      </c>
      <c r="O899" t="str">
        <f t="shared" si="265"/>
        <v>.</v>
      </c>
      <c r="P899" t="str">
        <f t="shared" si="258"/>
        <v>.</v>
      </c>
      <c r="Q899" s="8">
        <f t="shared" si="260"/>
        <v>0</v>
      </c>
      <c r="R899" s="8">
        <f t="shared" si="261"/>
        <v>3.6812226363738914</v>
      </c>
      <c r="S899" s="8">
        <v>1</v>
      </c>
      <c r="T899" s="8" t="s">
        <v>4</v>
      </c>
      <c r="U899" s="8" t="str">
        <f t="shared" si="257"/>
        <v>.</v>
      </c>
      <c r="V899" s="3" t="s">
        <v>6</v>
      </c>
      <c r="W899" s="3">
        <v>0.2</v>
      </c>
      <c r="X899" s="3" t="s">
        <v>4</v>
      </c>
      <c r="Y899" s="14">
        <v>2</v>
      </c>
      <c r="Z899" s="14">
        <v>1</v>
      </c>
      <c r="AA899" s="14">
        <v>0</v>
      </c>
      <c r="AB899" s="14">
        <f t="shared" si="259"/>
        <v>0</v>
      </c>
      <c r="AC899" s="3" t="s">
        <v>337</v>
      </c>
      <c r="AD899" s="9">
        <v>0</v>
      </c>
      <c r="AE899">
        <f t="shared" si="266"/>
        <v>0</v>
      </c>
      <c r="AF899">
        <f t="shared" si="267"/>
        <v>0</v>
      </c>
      <c r="AG899">
        <f t="shared" ref="AG899:AG962" si="273">IF(AF899=".",".",1)</f>
        <v>1</v>
      </c>
      <c r="AH899">
        <f t="shared" si="268"/>
        <v>0</v>
      </c>
      <c r="AI899">
        <f t="shared" si="269"/>
        <v>79.589086114278928</v>
      </c>
      <c r="AJ899">
        <f t="shared" si="270"/>
        <v>62.181809007891488</v>
      </c>
      <c r="AK899">
        <f t="shared" si="271"/>
        <v>0</v>
      </c>
      <c r="AL899" s="3">
        <v>101</v>
      </c>
      <c r="AM899" s="14">
        <f t="shared" si="272"/>
        <v>30.784800000000001</v>
      </c>
      <c r="AN899" s="3">
        <v>0.90757121103705141</v>
      </c>
    </row>
    <row r="900" spans="1:40" ht="13.5" thickBot="1" x14ac:dyDescent="0.25">
      <c r="A900" s="5">
        <v>42575</v>
      </c>
      <c r="B900" s="3">
        <v>87</v>
      </c>
      <c r="C900" s="7" t="s">
        <v>358</v>
      </c>
      <c r="D900" s="6">
        <v>0.46249999999999997</v>
      </c>
      <c r="E900" s="13">
        <v>11</v>
      </c>
      <c r="F900" s="13">
        <f t="shared" si="262"/>
        <v>287.99999999999994</v>
      </c>
      <c r="G900" s="3">
        <v>26.3</v>
      </c>
      <c r="H900" s="3" t="s">
        <v>366</v>
      </c>
      <c r="I900" s="3">
        <v>24.8</v>
      </c>
      <c r="J900" t="str">
        <f t="shared" si="263"/>
        <v>.</v>
      </c>
      <c r="K900" t="str">
        <f t="shared" si="264"/>
        <v>.</v>
      </c>
      <c r="L900" t="str">
        <f t="shared" si="256"/>
        <v>.</v>
      </c>
      <c r="M900" s="3">
        <v>52</v>
      </c>
      <c r="N900" t="str">
        <f>IF(B900=B900, N899, IF(M900=".",".",IF(M900&lt;22.5,"N",IF(M900&lt;67.5,"NE",IF(M900&lt;112.5,"E",IF(M900&lt;157.5,"SE",IF(M900&lt;202.5,"S",IF(M900&lt;247.5,"SW",IF(M900&lt;292.5,"W",IF(M900&lt;337.5,"NW","N"))))))))))</f>
        <v>NE</v>
      </c>
      <c r="O900" t="str">
        <f t="shared" si="265"/>
        <v>.</v>
      </c>
      <c r="P900" t="str">
        <f t="shared" si="258"/>
        <v>.</v>
      </c>
      <c r="Q900" s="8">
        <f t="shared" si="260"/>
        <v>0</v>
      </c>
      <c r="R900" s="8">
        <f t="shared" si="261"/>
        <v>3.6812226363738914</v>
      </c>
      <c r="S900" s="8">
        <v>1</v>
      </c>
      <c r="T900" s="8" t="s">
        <v>4</v>
      </c>
      <c r="U900" s="8" t="str">
        <f t="shared" si="257"/>
        <v>.</v>
      </c>
      <c r="V900" s="3" t="s">
        <v>234</v>
      </c>
      <c r="W900" s="3">
        <v>2.5</v>
      </c>
      <c r="X900" s="3" t="s">
        <v>4</v>
      </c>
      <c r="Y900" s="14">
        <v>2</v>
      </c>
      <c r="Z900" s="14">
        <v>1</v>
      </c>
      <c r="AA900" s="14">
        <v>0</v>
      </c>
      <c r="AB900" s="14">
        <f t="shared" si="259"/>
        <v>0</v>
      </c>
      <c r="AC900" s="3" t="s">
        <v>337</v>
      </c>
      <c r="AD900" s="9">
        <v>0</v>
      </c>
      <c r="AE900">
        <f t="shared" si="266"/>
        <v>0</v>
      </c>
      <c r="AF900">
        <f t="shared" si="267"/>
        <v>0</v>
      </c>
      <c r="AG900">
        <f t="shared" si="273"/>
        <v>1</v>
      </c>
      <c r="AH900">
        <f t="shared" si="268"/>
        <v>0</v>
      </c>
      <c r="AI900">
        <f t="shared" si="269"/>
        <v>79.589086114278928</v>
      </c>
      <c r="AJ900">
        <f t="shared" si="270"/>
        <v>62.181809007891488</v>
      </c>
      <c r="AK900">
        <f t="shared" si="271"/>
        <v>0</v>
      </c>
      <c r="AL900" s="3">
        <v>101</v>
      </c>
      <c r="AM900" s="14">
        <f t="shared" si="272"/>
        <v>30.784800000000001</v>
      </c>
      <c r="AN900" s="3">
        <v>0.90757121103705141</v>
      </c>
    </row>
    <row r="901" spans="1:40" ht="13.5" thickBot="1" x14ac:dyDescent="0.25">
      <c r="A901" s="5">
        <v>42575</v>
      </c>
      <c r="B901" s="3">
        <v>87</v>
      </c>
      <c r="C901" s="7" t="s">
        <v>358</v>
      </c>
      <c r="D901" s="6">
        <v>0.50347222222222221</v>
      </c>
      <c r="E901" s="13">
        <v>12</v>
      </c>
      <c r="F901" s="13">
        <f t="shared" si="262"/>
        <v>347</v>
      </c>
      <c r="G901" s="3">
        <v>25.9</v>
      </c>
      <c r="H901" s="3" t="s">
        <v>366</v>
      </c>
      <c r="I901" s="3">
        <v>26.1</v>
      </c>
      <c r="J901" t="str">
        <f t="shared" si="263"/>
        <v>.</v>
      </c>
      <c r="K901" t="str">
        <f t="shared" si="264"/>
        <v>.</v>
      </c>
      <c r="L901" t="str">
        <f t="shared" ref="L901:L964" si="274">IF(K901=".",".",IF(K901-K900&gt;180,(K901-K900)-360,IF(K901-K900&lt;-180,-360-(K901-K900),IF(K901-K900&gt;180,360-(K901-K900),K901-K900))))</f>
        <v>.</v>
      </c>
      <c r="M901" s="3">
        <v>52</v>
      </c>
      <c r="N901" t="str">
        <f>IF(B901=B900, N900, IF(M901=".",".",IF(M901&lt;22.5,"N",IF(M901&lt;67.5,"NE",IF(M901&lt;112.5,"E",IF(M901&lt;157.5,"SE",IF(M901&lt;202.5,"S",IF(M901&lt;247.5,"SW",IF(M901&lt;292.5,"W",IF(M901&lt;337.5,"NW","N"))))))))))</f>
        <v>NE</v>
      </c>
      <c r="O901" t="str">
        <f t="shared" si="265"/>
        <v>.</v>
      </c>
      <c r="P901" t="str">
        <f t="shared" si="258"/>
        <v>.</v>
      </c>
      <c r="Q901" s="8">
        <f t="shared" si="260"/>
        <v>0</v>
      </c>
      <c r="R901" s="8">
        <f t="shared" si="261"/>
        <v>3.6812226363738914</v>
      </c>
      <c r="S901" s="8">
        <v>1</v>
      </c>
      <c r="T901" s="8" t="s">
        <v>4</v>
      </c>
      <c r="U901" s="8" t="str">
        <f t="shared" ref="U901:U964" si="275">IF(T901=".",".",IF(T901=0,0,R901/T901))</f>
        <v>.</v>
      </c>
      <c r="V901" s="3" t="s">
        <v>6</v>
      </c>
      <c r="W901" s="3">
        <v>1.8</v>
      </c>
      <c r="X901" s="3" t="s">
        <v>4</v>
      </c>
      <c r="Y901" s="14">
        <v>2</v>
      </c>
      <c r="Z901" s="14">
        <v>1</v>
      </c>
      <c r="AA901" s="14">
        <v>0</v>
      </c>
      <c r="AB901" s="14">
        <f t="shared" si="259"/>
        <v>0</v>
      </c>
      <c r="AC901" s="3" t="s">
        <v>337</v>
      </c>
      <c r="AD901" s="9">
        <v>0</v>
      </c>
      <c r="AE901">
        <f t="shared" si="266"/>
        <v>0</v>
      </c>
      <c r="AF901">
        <f t="shared" si="267"/>
        <v>0</v>
      </c>
      <c r="AG901">
        <f t="shared" si="273"/>
        <v>1</v>
      </c>
      <c r="AH901">
        <f t="shared" si="268"/>
        <v>0</v>
      </c>
      <c r="AI901">
        <f t="shared" si="269"/>
        <v>79.589086114278928</v>
      </c>
      <c r="AJ901">
        <f t="shared" si="270"/>
        <v>62.181809007891488</v>
      </c>
      <c r="AK901">
        <f t="shared" si="271"/>
        <v>0</v>
      </c>
      <c r="AL901" s="3">
        <v>101</v>
      </c>
      <c r="AM901" s="14">
        <f t="shared" si="272"/>
        <v>30.784800000000001</v>
      </c>
      <c r="AN901" s="3">
        <v>0.90757121103705141</v>
      </c>
    </row>
    <row r="902" spans="1:40" ht="13.5" thickBot="1" x14ac:dyDescent="0.25">
      <c r="A902" s="5">
        <v>42575</v>
      </c>
      <c r="B902" s="3">
        <v>87</v>
      </c>
      <c r="C902" s="7" t="s">
        <v>358</v>
      </c>
      <c r="D902" s="6">
        <v>0.55902777777777779</v>
      </c>
      <c r="E902" s="13">
        <v>13</v>
      </c>
      <c r="F902" s="13">
        <f t="shared" si="262"/>
        <v>427</v>
      </c>
      <c r="G902" s="3">
        <v>46</v>
      </c>
      <c r="H902" s="3" t="s">
        <v>365</v>
      </c>
      <c r="I902" s="3">
        <v>29.7</v>
      </c>
      <c r="J902">
        <f t="shared" si="263"/>
        <v>0.42442990052598306</v>
      </c>
      <c r="K902">
        <f t="shared" si="264"/>
        <v>335.68195800070379</v>
      </c>
      <c r="L902">
        <f>IF(K902=".",".",IF(K902-K896&gt;180,(K902-K896)-360,IF(K902-K896&lt;-180,-360-(K902-K896),IF(K902-K896&gt;180,360-(K902-K896),K902-K896))))</f>
        <v>28.441903171149363</v>
      </c>
      <c r="M902" s="3">
        <v>48</v>
      </c>
      <c r="N902" t="str">
        <f>IF(B902=B901, N901, IF(M902=".",".",IF(M902&lt;22.5,"N",IF(M902&lt;67.5,"NE",IF(M902&lt;112.5,"E",IF(M902&lt;157.5,"SE",IF(M902&lt;202.5,"S",IF(M902&lt;247.5,"SW",IF(M902&lt;292.5,"W",IF(M902&lt;337.5,"NW","N"))))))))))</f>
        <v>NE</v>
      </c>
      <c r="O902" t="str">
        <f t="shared" si="265"/>
        <v>NW</v>
      </c>
      <c r="P902">
        <f t="shared" si="258"/>
        <v>8</v>
      </c>
      <c r="Q902" s="8">
        <f t="shared" si="260"/>
        <v>7.3947528893193457</v>
      </c>
      <c r="R902" s="8">
        <f t="shared" si="261"/>
        <v>11.075975525693238</v>
      </c>
      <c r="S902" s="8">
        <v>1</v>
      </c>
      <c r="T902" s="8" t="s">
        <v>4</v>
      </c>
      <c r="U902" s="8" t="str">
        <f t="shared" si="275"/>
        <v>.</v>
      </c>
      <c r="V902" s="3" t="s">
        <v>27</v>
      </c>
      <c r="W902" s="3">
        <v>3.1</v>
      </c>
      <c r="X902" s="3" t="s">
        <v>4</v>
      </c>
      <c r="Y902" s="14">
        <v>2</v>
      </c>
      <c r="Z902" s="14">
        <v>1</v>
      </c>
      <c r="AA902" s="14">
        <v>0</v>
      </c>
      <c r="AB902" s="14">
        <f t="shared" si="259"/>
        <v>0</v>
      </c>
      <c r="AC902" s="3" t="s">
        <v>337</v>
      </c>
      <c r="AD902" s="9">
        <v>0</v>
      </c>
      <c r="AE902">
        <f t="shared" si="266"/>
        <v>6.7386434470709133</v>
      </c>
      <c r="AF902">
        <f t="shared" si="267"/>
        <v>6.7386434470709133</v>
      </c>
      <c r="AG902">
        <f t="shared" si="273"/>
        <v>1</v>
      </c>
      <c r="AH902">
        <f t="shared" si="268"/>
        <v>7.3947528893193457</v>
      </c>
      <c r="AI902">
        <f t="shared" si="269"/>
        <v>76.543917024171606</v>
      </c>
      <c r="AJ902">
        <f t="shared" si="270"/>
        <v>68.920452454962401</v>
      </c>
      <c r="AK902">
        <f t="shared" si="271"/>
        <v>-3.0451690901073221</v>
      </c>
      <c r="AL902" s="3">
        <v>103</v>
      </c>
      <c r="AM902" s="14">
        <f t="shared" si="272"/>
        <v>31.394400000000001</v>
      </c>
      <c r="AN902" s="3">
        <v>0.83775804095727824</v>
      </c>
    </row>
    <row r="903" spans="1:40" ht="13.5" thickBot="1" x14ac:dyDescent="0.25">
      <c r="A903" s="5">
        <v>42575</v>
      </c>
      <c r="B903" s="3">
        <v>87</v>
      </c>
      <c r="C903" s="7" t="s">
        <v>358</v>
      </c>
      <c r="D903" s="6">
        <v>0.58611111111111114</v>
      </c>
      <c r="E903" s="13">
        <v>14</v>
      </c>
      <c r="F903" s="13">
        <f t="shared" si="262"/>
        <v>466</v>
      </c>
      <c r="G903" s="3">
        <v>51.3</v>
      </c>
      <c r="H903" s="3" t="s">
        <v>365</v>
      </c>
      <c r="I903" s="3">
        <v>31.9</v>
      </c>
      <c r="J903">
        <f t="shared" si="263"/>
        <v>2.6985185450086826</v>
      </c>
      <c r="K903">
        <f t="shared" si="264"/>
        <v>154.6137235667812</v>
      </c>
      <c r="L903">
        <f t="shared" si="274"/>
        <v>-178.93176556607742</v>
      </c>
      <c r="M903" s="3">
        <v>50</v>
      </c>
      <c r="N903" t="str">
        <f>IF(B903=B903, N902, IF(M903=".",".",IF(M903&lt;22.5,"N",IF(M903&lt;67.5,"NE",IF(M903&lt;112.5,"E",IF(M903&lt;157.5,"SE",IF(M903&lt;202.5,"S",IF(M903&lt;247.5,"SW",IF(M903&lt;292.5,"W",IF(M903&lt;337.5,"NW","N"))))))))))</f>
        <v>NE</v>
      </c>
      <c r="O903" t="str">
        <f t="shared" si="265"/>
        <v>SE</v>
      </c>
      <c r="P903">
        <f t="shared" ref="P903:P966" si="276">IF(O903=".",".",IF(O903="N", 1, IF( O903 ="NE", 2, IF(O903="E",3,IF(O903="SE",4,IF(O903="S",5,IF(O903="SW",6,IF(O903="W",7,8))))))))</f>
        <v>4</v>
      </c>
      <c r="Q903" s="8">
        <f t="shared" si="260"/>
        <v>3.714827408475462</v>
      </c>
      <c r="R903" s="8">
        <f t="shared" si="261"/>
        <v>14.790802934168699</v>
      </c>
      <c r="S903" s="8">
        <v>1</v>
      </c>
      <c r="T903" s="8" t="s">
        <v>4</v>
      </c>
      <c r="U903" s="8" t="str">
        <f t="shared" si="275"/>
        <v>.</v>
      </c>
      <c r="V903" s="3" t="s">
        <v>6</v>
      </c>
      <c r="W903" s="3">
        <v>3.5</v>
      </c>
      <c r="X903" s="3" t="s">
        <v>43</v>
      </c>
      <c r="Y903" s="14">
        <v>0</v>
      </c>
      <c r="Z903" s="14">
        <v>0</v>
      </c>
      <c r="AA903" s="14">
        <v>1</v>
      </c>
      <c r="AB903" s="14">
        <f t="shared" si="259"/>
        <v>1</v>
      </c>
      <c r="AC903" s="3" t="s">
        <v>337</v>
      </c>
      <c r="AD903" s="9">
        <v>0</v>
      </c>
      <c r="AE903">
        <f t="shared" si="266"/>
        <v>-3.3561162669353877</v>
      </c>
      <c r="AF903">
        <f t="shared" si="267"/>
        <v>-3.3561162669353877</v>
      </c>
      <c r="AG903">
        <f t="shared" si="273"/>
        <v>1</v>
      </c>
      <c r="AH903">
        <f t="shared" si="268"/>
        <v>3.714827408475462</v>
      </c>
      <c r="AI903">
        <f t="shared" si="269"/>
        <v>78.136533198135751</v>
      </c>
      <c r="AJ903">
        <f t="shared" si="270"/>
        <v>65.564336188027013</v>
      </c>
      <c r="AK903">
        <f t="shared" si="271"/>
        <v>1.5926161739641458</v>
      </c>
      <c r="AL903" s="3">
        <v>102</v>
      </c>
      <c r="AM903" s="14">
        <f t="shared" si="272"/>
        <v>31.089600000000001</v>
      </c>
      <c r="AN903" s="3">
        <v>0.87266462599716477</v>
      </c>
    </row>
    <row r="904" spans="1:40" ht="13.5" thickBot="1" x14ac:dyDescent="0.25">
      <c r="A904" s="5">
        <v>42575</v>
      </c>
      <c r="B904" s="3">
        <v>87</v>
      </c>
      <c r="C904" s="7" t="s">
        <v>358</v>
      </c>
      <c r="D904" s="6">
        <v>0.62847222222222221</v>
      </c>
      <c r="E904" s="13">
        <v>15</v>
      </c>
      <c r="F904" s="13">
        <f t="shared" si="262"/>
        <v>527</v>
      </c>
      <c r="G904" s="3">
        <v>50.6</v>
      </c>
      <c r="H904" s="3" t="s">
        <v>365</v>
      </c>
      <c r="I904" s="3">
        <v>32.200000000000003</v>
      </c>
      <c r="J904" t="str">
        <f t="shared" si="263"/>
        <v>.</v>
      </c>
      <c r="K904" t="str">
        <f t="shared" si="264"/>
        <v>.</v>
      </c>
      <c r="L904" t="str">
        <f t="shared" si="274"/>
        <v>.</v>
      </c>
      <c r="M904" s="3">
        <v>50</v>
      </c>
      <c r="N904" t="str">
        <f>IF(B904=B903, N903, IF(M904=".",".",IF(M904&lt;22.5,"N",IF(M904&lt;67.5,"NE",IF(M904&lt;112.5,"E",IF(M904&lt;157.5,"SE",IF(M904&lt;202.5,"S",IF(M904&lt;247.5,"SW",IF(M904&lt;292.5,"W",IF(M904&lt;337.5,"NW","N"))))))))))</f>
        <v>NE</v>
      </c>
      <c r="O904" t="str">
        <f t="shared" si="265"/>
        <v>.</v>
      </c>
      <c r="P904" t="str">
        <f t="shared" si="276"/>
        <v>.</v>
      </c>
      <c r="Q904" s="8">
        <f t="shared" si="260"/>
        <v>0</v>
      </c>
      <c r="R904" s="8">
        <f t="shared" si="261"/>
        <v>14.790802934168699</v>
      </c>
      <c r="S904" s="8">
        <v>1</v>
      </c>
      <c r="T904" s="8" t="s">
        <v>4</v>
      </c>
      <c r="U904" s="8" t="str">
        <f t="shared" si="275"/>
        <v>.</v>
      </c>
      <c r="V904" s="3" t="s">
        <v>6</v>
      </c>
      <c r="W904" s="3">
        <v>3.2</v>
      </c>
      <c r="X904" s="3" t="s">
        <v>43</v>
      </c>
      <c r="Y904" s="14">
        <v>0</v>
      </c>
      <c r="Z904" s="14">
        <v>0</v>
      </c>
      <c r="AA904" s="14">
        <v>1</v>
      </c>
      <c r="AB904" s="14" t="str">
        <f t="shared" si="259"/>
        <v>.</v>
      </c>
      <c r="AC904" s="3" t="s">
        <v>337</v>
      </c>
      <c r="AD904" s="9">
        <v>0</v>
      </c>
      <c r="AE904">
        <f t="shared" si="266"/>
        <v>0</v>
      </c>
      <c r="AF904">
        <f t="shared" si="267"/>
        <v>0</v>
      </c>
      <c r="AG904">
        <f t="shared" si="273"/>
        <v>1</v>
      </c>
      <c r="AH904">
        <f t="shared" si="268"/>
        <v>0</v>
      </c>
      <c r="AI904">
        <f t="shared" si="269"/>
        <v>78.136533198135751</v>
      </c>
      <c r="AJ904">
        <f t="shared" si="270"/>
        <v>65.564336188027013</v>
      </c>
      <c r="AK904">
        <f t="shared" si="271"/>
        <v>0</v>
      </c>
      <c r="AL904" s="3">
        <v>102</v>
      </c>
      <c r="AM904" s="14">
        <f t="shared" si="272"/>
        <v>31.089600000000001</v>
      </c>
      <c r="AN904" s="3">
        <v>0.87266462599716477</v>
      </c>
    </row>
    <row r="905" spans="1:40" ht="13.5" thickBot="1" x14ac:dyDescent="0.25">
      <c r="A905" s="5">
        <v>42575</v>
      </c>
      <c r="B905" s="3">
        <v>87</v>
      </c>
      <c r="C905" s="7" t="s">
        <v>358</v>
      </c>
      <c r="D905" s="6">
        <v>0.66666666666666663</v>
      </c>
      <c r="E905" s="13">
        <v>16</v>
      </c>
      <c r="F905" s="13">
        <f t="shared" si="262"/>
        <v>582</v>
      </c>
      <c r="G905" s="3">
        <v>38.5</v>
      </c>
      <c r="H905" s="3" t="s">
        <v>365</v>
      </c>
      <c r="I905" s="3">
        <v>29.9</v>
      </c>
      <c r="J905" t="str">
        <f t="shared" si="263"/>
        <v>.</v>
      </c>
      <c r="K905" t="str">
        <f t="shared" si="264"/>
        <v>.</v>
      </c>
      <c r="L905" t="str">
        <f t="shared" si="274"/>
        <v>.</v>
      </c>
      <c r="M905" s="3">
        <v>50</v>
      </c>
      <c r="N905" t="str">
        <f>IF(B905=B905, N904, IF(M905=".",".",IF(M905&lt;22.5,"N",IF(M905&lt;67.5,"NE",IF(M905&lt;112.5,"E",IF(M905&lt;157.5,"SE",IF(M905&lt;202.5,"S",IF(M905&lt;247.5,"SW",IF(M905&lt;292.5,"W",IF(M905&lt;337.5,"NW","N"))))))))))</f>
        <v>NE</v>
      </c>
      <c r="O905" t="str">
        <f t="shared" si="265"/>
        <v>.</v>
      </c>
      <c r="P905" t="str">
        <f t="shared" si="276"/>
        <v>.</v>
      </c>
      <c r="Q905" s="8">
        <f t="shared" si="260"/>
        <v>0</v>
      </c>
      <c r="R905" s="8">
        <f t="shared" si="261"/>
        <v>14.790802934168699</v>
      </c>
      <c r="S905" s="8">
        <v>1</v>
      </c>
      <c r="T905" s="8">
        <f>SQRT((AJ905-AJ895)^2+(AI905-AI895)^2)</f>
        <v>7.1194973273102065</v>
      </c>
      <c r="U905" s="8">
        <f t="shared" si="275"/>
        <v>2.0775066348338336</v>
      </c>
      <c r="V905" s="3" t="s">
        <v>6</v>
      </c>
      <c r="W905" s="3">
        <v>5.8</v>
      </c>
      <c r="X905" s="3" t="s">
        <v>179</v>
      </c>
      <c r="Y905" s="14">
        <v>0</v>
      </c>
      <c r="Z905" s="14">
        <v>0</v>
      </c>
      <c r="AA905" s="14">
        <v>1</v>
      </c>
      <c r="AB905" s="14" t="str">
        <f t="shared" si="259"/>
        <v>.</v>
      </c>
      <c r="AC905" s="3" t="s">
        <v>337</v>
      </c>
      <c r="AD905" s="9">
        <v>0</v>
      </c>
      <c r="AE905">
        <f t="shared" si="266"/>
        <v>0</v>
      </c>
      <c r="AF905">
        <f t="shared" si="267"/>
        <v>0</v>
      </c>
      <c r="AG905">
        <f t="shared" si="273"/>
        <v>1</v>
      </c>
      <c r="AH905">
        <f t="shared" si="268"/>
        <v>0</v>
      </c>
      <c r="AI905">
        <f t="shared" si="269"/>
        <v>78.136533198135751</v>
      </c>
      <c r="AJ905">
        <f t="shared" si="270"/>
        <v>65.564336188027013</v>
      </c>
      <c r="AK905">
        <f t="shared" si="271"/>
        <v>0</v>
      </c>
      <c r="AL905" s="3">
        <v>102</v>
      </c>
      <c r="AM905" s="14">
        <f t="shared" si="272"/>
        <v>31.089600000000001</v>
      </c>
      <c r="AN905" s="3">
        <v>0.87266462599716477</v>
      </c>
    </row>
    <row r="906" spans="1:40" ht="13.5" thickBot="1" x14ac:dyDescent="0.25">
      <c r="A906" s="5">
        <v>42575</v>
      </c>
      <c r="B906" s="3">
        <v>88</v>
      </c>
      <c r="C906" s="7" t="s">
        <v>359</v>
      </c>
      <c r="D906" s="6">
        <v>0.26458333333333334</v>
      </c>
      <c r="E906" s="13">
        <v>6</v>
      </c>
      <c r="F906" s="13">
        <f t="shared" si="262"/>
        <v>0</v>
      </c>
      <c r="G906" s="3" t="s">
        <v>4</v>
      </c>
      <c r="H906" s="3" t="s">
        <v>4</v>
      </c>
      <c r="I906" s="3">
        <v>21.8</v>
      </c>
      <c r="J906" t="str">
        <f t="shared" si="263"/>
        <v>.</v>
      </c>
      <c r="K906" t="str">
        <f t="shared" si="264"/>
        <v>.</v>
      </c>
      <c r="L906" t="str">
        <f t="shared" si="274"/>
        <v>.</v>
      </c>
      <c r="M906" s="3">
        <v>315</v>
      </c>
      <c r="N906" t="str">
        <f>IF(B906=B905, N905, IF(M906=".",".",IF(M906&lt;22.5,"N",IF(M906&lt;67.5,"NE",IF(M906&lt;112.5,"E",IF(M906&lt;157.5,"SE",IF(M906&lt;202.5,"S",IF(M906&lt;247.5,"SW",IF(M906&lt;292.5,"W",IF(M906&lt;337.5,"NW","N"))))))))))</f>
        <v>NW</v>
      </c>
      <c r="O906" t="str">
        <f t="shared" si="265"/>
        <v>.</v>
      </c>
      <c r="P906" t="str">
        <f t="shared" si="276"/>
        <v>.</v>
      </c>
      <c r="Q906" s="8">
        <f t="shared" si="260"/>
        <v>0</v>
      </c>
      <c r="R906" s="8">
        <f t="shared" si="261"/>
        <v>0</v>
      </c>
      <c r="S906" s="8">
        <v>0</v>
      </c>
      <c r="T906" s="8" t="s">
        <v>4</v>
      </c>
      <c r="U906" s="8" t="str">
        <f t="shared" si="275"/>
        <v>.</v>
      </c>
      <c r="V906" s="3" t="s">
        <v>8</v>
      </c>
      <c r="W906" s="3">
        <v>0</v>
      </c>
      <c r="X906" s="3" t="s">
        <v>4</v>
      </c>
      <c r="Y906" s="14">
        <v>2</v>
      </c>
      <c r="Z906" s="14">
        <v>1</v>
      </c>
      <c r="AA906" s="14">
        <v>0</v>
      </c>
      <c r="AB906" s="14">
        <f t="shared" ref="AB906:AB969" si="277">IF(AA906=0,0,IF(AA906=".",".",IF(AA906=AA905,".",1)))</f>
        <v>0</v>
      </c>
      <c r="AC906" s="3" t="s">
        <v>338</v>
      </c>
      <c r="AD906" s="9">
        <v>1</v>
      </c>
      <c r="AE906" t="str">
        <f t="shared" si="266"/>
        <v>.</v>
      </c>
      <c r="AF906" t="str">
        <f t="shared" si="267"/>
        <v>.</v>
      </c>
      <c r="AG906" t="str">
        <f t="shared" si="273"/>
        <v>.</v>
      </c>
      <c r="AH906" t="str">
        <f t="shared" si="268"/>
        <v>.</v>
      </c>
      <c r="AI906">
        <f t="shared" si="269"/>
        <v>-70.710678118654769</v>
      </c>
      <c r="AJ906">
        <f t="shared" si="270"/>
        <v>70.710678118654741</v>
      </c>
      <c r="AK906" t="str">
        <f t="shared" si="271"/>
        <v>.</v>
      </c>
      <c r="AL906" s="3">
        <v>100</v>
      </c>
      <c r="AM906" s="14">
        <f t="shared" si="272"/>
        <v>30.48</v>
      </c>
      <c r="AN906" s="3">
        <v>5.497787143782138</v>
      </c>
    </row>
    <row r="907" spans="1:40" ht="13.5" thickBot="1" x14ac:dyDescent="0.25">
      <c r="A907" s="5">
        <v>42575</v>
      </c>
      <c r="B907" s="3">
        <v>88</v>
      </c>
      <c r="C907" s="7" t="s">
        <v>359</v>
      </c>
      <c r="D907" s="6">
        <v>0.30763888888888891</v>
      </c>
      <c r="E907" s="13">
        <v>7</v>
      </c>
      <c r="F907" s="13">
        <f t="shared" si="262"/>
        <v>62.000000000000021</v>
      </c>
      <c r="G907" s="3" t="s">
        <v>4</v>
      </c>
      <c r="H907" s="3" t="s">
        <v>4</v>
      </c>
      <c r="I907" s="3">
        <v>23.3</v>
      </c>
      <c r="J907" t="str">
        <f t="shared" si="263"/>
        <v>.</v>
      </c>
      <c r="K907" t="str">
        <f t="shared" si="264"/>
        <v>.</v>
      </c>
      <c r="L907" t="str">
        <f t="shared" si="274"/>
        <v>.</v>
      </c>
      <c r="M907" s="3">
        <v>315</v>
      </c>
      <c r="N907" t="str">
        <f>IF(B907=B907, N906, IF(M907=".",".",IF(M907&lt;22.5,"N",IF(M907&lt;67.5,"NE",IF(M907&lt;112.5,"E",IF(M907&lt;157.5,"SE",IF(M907&lt;202.5,"S",IF(M907&lt;247.5,"SW",IF(M907&lt;292.5,"W",IF(M907&lt;337.5,"NW","N"))))))))))</f>
        <v>NW</v>
      </c>
      <c r="O907" t="str">
        <f t="shared" si="265"/>
        <v>.</v>
      </c>
      <c r="P907" t="str">
        <f t="shared" si="276"/>
        <v>.</v>
      </c>
      <c r="Q907" s="8">
        <f t="shared" si="260"/>
        <v>0</v>
      </c>
      <c r="R907" s="8">
        <f t="shared" si="261"/>
        <v>0</v>
      </c>
      <c r="S907" s="8">
        <v>0</v>
      </c>
      <c r="T907" s="8" t="s">
        <v>4</v>
      </c>
      <c r="U907" s="8" t="str">
        <f t="shared" si="275"/>
        <v>.</v>
      </c>
      <c r="V907" s="3" t="s">
        <v>8</v>
      </c>
      <c r="W907" s="3">
        <v>0</v>
      </c>
      <c r="X907" s="3" t="s">
        <v>189</v>
      </c>
      <c r="Y907" s="14">
        <v>2</v>
      </c>
      <c r="Z907" s="14">
        <v>1</v>
      </c>
      <c r="AA907" s="14">
        <v>0</v>
      </c>
      <c r="AB907" s="14">
        <f t="shared" si="277"/>
        <v>0</v>
      </c>
      <c r="AC907" s="3" t="s">
        <v>338</v>
      </c>
      <c r="AD907" s="9">
        <v>1</v>
      </c>
      <c r="AE907">
        <f t="shared" si="266"/>
        <v>0</v>
      </c>
      <c r="AF907">
        <f t="shared" si="267"/>
        <v>0</v>
      </c>
      <c r="AG907">
        <f t="shared" si="273"/>
        <v>1</v>
      </c>
      <c r="AH907">
        <f t="shared" si="268"/>
        <v>0</v>
      </c>
      <c r="AI907">
        <f t="shared" si="269"/>
        <v>-70.710678118654769</v>
      </c>
      <c r="AJ907">
        <f t="shared" si="270"/>
        <v>70.710678118654741</v>
      </c>
      <c r="AK907">
        <f t="shared" si="271"/>
        <v>0</v>
      </c>
      <c r="AL907" s="3">
        <v>100</v>
      </c>
      <c r="AM907" s="14">
        <f t="shared" si="272"/>
        <v>30.48</v>
      </c>
      <c r="AN907" s="3">
        <v>5.497787143782138</v>
      </c>
    </row>
    <row r="908" spans="1:40" ht="13.5" thickBot="1" x14ac:dyDescent="0.25">
      <c r="A908" s="5">
        <v>42575</v>
      </c>
      <c r="B908" s="3">
        <v>88</v>
      </c>
      <c r="C908" s="7" t="s">
        <v>359</v>
      </c>
      <c r="D908" s="6">
        <v>0.3430555555555555</v>
      </c>
      <c r="E908" s="13">
        <v>8</v>
      </c>
      <c r="F908" s="13">
        <f t="shared" si="262"/>
        <v>112.99999999999991</v>
      </c>
      <c r="G908" s="3" t="s">
        <v>4</v>
      </c>
      <c r="H908" s="3" t="s">
        <v>4</v>
      </c>
      <c r="I908" s="3">
        <v>22.6</v>
      </c>
      <c r="J908" t="str">
        <f t="shared" si="263"/>
        <v>.</v>
      </c>
      <c r="K908" t="str">
        <f t="shared" si="264"/>
        <v>.</v>
      </c>
      <c r="L908" t="str">
        <f t="shared" si="274"/>
        <v>.</v>
      </c>
      <c r="M908" s="3">
        <v>315</v>
      </c>
      <c r="N908" t="str">
        <f>IF(B908=B907, N907, IF(M908=".",".",IF(M908&lt;22.5,"N",IF(M908&lt;67.5,"NE",IF(M908&lt;112.5,"E",IF(M908&lt;157.5,"SE",IF(M908&lt;202.5,"S",IF(M908&lt;247.5,"SW",IF(M908&lt;292.5,"W",IF(M908&lt;337.5,"NW","N"))))))))))</f>
        <v>NW</v>
      </c>
      <c r="O908" t="str">
        <f t="shared" si="265"/>
        <v>.</v>
      </c>
      <c r="P908" t="str">
        <f t="shared" si="276"/>
        <v>.</v>
      </c>
      <c r="Q908" s="8">
        <f t="shared" si="260"/>
        <v>0</v>
      </c>
      <c r="R908" s="8">
        <f t="shared" si="261"/>
        <v>0</v>
      </c>
      <c r="S908" s="8">
        <v>0</v>
      </c>
      <c r="T908" s="8" t="s">
        <v>4</v>
      </c>
      <c r="U908" s="8" t="str">
        <f t="shared" si="275"/>
        <v>.</v>
      </c>
      <c r="V908" s="3" t="s">
        <v>8</v>
      </c>
      <c r="W908" s="3">
        <v>0.4</v>
      </c>
      <c r="X908" s="3" t="s">
        <v>108</v>
      </c>
      <c r="Y908" s="14">
        <v>2</v>
      </c>
      <c r="Z908" s="14">
        <v>1</v>
      </c>
      <c r="AA908" s="14">
        <v>0</v>
      </c>
      <c r="AB908" s="14">
        <f t="shared" si="277"/>
        <v>0</v>
      </c>
      <c r="AC908" s="3" t="s">
        <v>338</v>
      </c>
      <c r="AD908" s="9">
        <v>1</v>
      </c>
      <c r="AE908">
        <f t="shared" si="266"/>
        <v>0</v>
      </c>
      <c r="AF908">
        <f t="shared" si="267"/>
        <v>0</v>
      </c>
      <c r="AG908">
        <f t="shared" si="273"/>
        <v>1</v>
      </c>
      <c r="AH908">
        <f t="shared" si="268"/>
        <v>0</v>
      </c>
      <c r="AI908">
        <f t="shared" si="269"/>
        <v>-70.710678118654769</v>
      </c>
      <c r="AJ908">
        <f t="shared" si="270"/>
        <v>70.710678118654741</v>
      </c>
      <c r="AK908">
        <f t="shared" si="271"/>
        <v>0</v>
      </c>
      <c r="AL908" s="3">
        <v>100</v>
      </c>
      <c r="AM908" s="14">
        <f t="shared" si="272"/>
        <v>30.48</v>
      </c>
      <c r="AN908" s="3">
        <v>5.497787143782138</v>
      </c>
    </row>
    <row r="909" spans="1:40" ht="13.5" thickBot="1" x14ac:dyDescent="0.25">
      <c r="A909" s="5">
        <v>42575</v>
      </c>
      <c r="B909" s="3">
        <v>88</v>
      </c>
      <c r="C909" s="7" t="s">
        <v>359</v>
      </c>
      <c r="D909" s="6">
        <v>0.38125000000000003</v>
      </c>
      <c r="E909" s="13">
        <v>9</v>
      </c>
      <c r="F909" s="13">
        <f t="shared" si="262"/>
        <v>168.00000000000006</v>
      </c>
      <c r="G909" s="3" t="s">
        <v>4</v>
      </c>
      <c r="H909" s="3" t="s">
        <v>4</v>
      </c>
      <c r="I909" s="3">
        <v>24.1</v>
      </c>
      <c r="J909" t="str">
        <f t="shared" si="263"/>
        <v>.</v>
      </c>
      <c r="K909" t="str">
        <f t="shared" si="264"/>
        <v>.</v>
      </c>
      <c r="L909" t="str">
        <f t="shared" si="274"/>
        <v>.</v>
      </c>
      <c r="M909" s="3">
        <v>315</v>
      </c>
      <c r="N909" t="str">
        <f>IF(B909=B909, N908, IF(M909=".",".",IF(M909&lt;22.5,"N",IF(M909&lt;67.5,"NE",IF(M909&lt;112.5,"E",IF(M909&lt;157.5,"SE",IF(M909&lt;202.5,"S",IF(M909&lt;247.5,"SW",IF(M909&lt;292.5,"W",IF(M909&lt;337.5,"NW","N"))))))))))</f>
        <v>NW</v>
      </c>
      <c r="O909" t="str">
        <f t="shared" si="265"/>
        <v>.</v>
      </c>
      <c r="P909" t="str">
        <f t="shared" si="276"/>
        <v>.</v>
      </c>
      <c r="Q909" s="8">
        <f t="shared" si="260"/>
        <v>0</v>
      </c>
      <c r="R909" s="8">
        <f t="shared" si="261"/>
        <v>0</v>
      </c>
      <c r="S909" s="8">
        <v>0</v>
      </c>
      <c r="T909" s="8" t="s">
        <v>4</v>
      </c>
      <c r="U909" s="8" t="str">
        <f t="shared" si="275"/>
        <v>.</v>
      </c>
      <c r="V909" s="3" t="s">
        <v>8</v>
      </c>
      <c r="W909" s="3">
        <v>0</v>
      </c>
      <c r="X909" s="3" t="s">
        <v>6</v>
      </c>
      <c r="Y909" s="14">
        <v>2</v>
      </c>
      <c r="Z909" s="14">
        <v>1</v>
      </c>
      <c r="AA909" s="14">
        <v>0</v>
      </c>
      <c r="AB909" s="14">
        <f t="shared" si="277"/>
        <v>0</v>
      </c>
      <c r="AC909" s="3" t="s">
        <v>338</v>
      </c>
      <c r="AD909" s="9">
        <v>1</v>
      </c>
      <c r="AE909">
        <f t="shared" si="266"/>
        <v>0</v>
      </c>
      <c r="AF909">
        <f t="shared" si="267"/>
        <v>0</v>
      </c>
      <c r="AG909">
        <f t="shared" si="273"/>
        <v>1</v>
      </c>
      <c r="AH909">
        <f t="shared" si="268"/>
        <v>0</v>
      </c>
      <c r="AI909">
        <f t="shared" si="269"/>
        <v>-70.710678118654769</v>
      </c>
      <c r="AJ909">
        <f t="shared" si="270"/>
        <v>70.710678118654741</v>
      </c>
      <c r="AK909">
        <f t="shared" si="271"/>
        <v>0</v>
      </c>
      <c r="AL909" s="3">
        <v>100</v>
      </c>
      <c r="AM909" s="14">
        <f t="shared" si="272"/>
        <v>30.48</v>
      </c>
      <c r="AN909" s="3">
        <v>5.497787143782138</v>
      </c>
    </row>
    <row r="910" spans="1:40" ht="13.5" thickBot="1" x14ac:dyDescent="0.25">
      <c r="A910" s="5">
        <v>42575</v>
      </c>
      <c r="B910" s="3">
        <v>88</v>
      </c>
      <c r="C910" s="7" t="s">
        <v>359</v>
      </c>
      <c r="D910" s="6">
        <v>0.42291666666666666</v>
      </c>
      <c r="E910" s="13">
        <v>10</v>
      </c>
      <c r="F910" s="13">
        <f t="shared" si="262"/>
        <v>228</v>
      </c>
      <c r="G910" s="3" t="s">
        <v>4</v>
      </c>
      <c r="H910" s="3" t="s">
        <v>4</v>
      </c>
      <c r="I910" s="3">
        <v>24.2</v>
      </c>
      <c r="J910" t="str">
        <f t="shared" si="263"/>
        <v>.</v>
      </c>
      <c r="K910" t="str">
        <f t="shared" si="264"/>
        <v>.</v>
      </c>
      <c r="L910" t="str">
        <f t="shared" si="274"/>
        <v>.</v>
      </c>
      <c r="M910" s="3">
        <v>315</v>
      </c>
      <c r="N910" t="str">
        <f>IF(B910=B909, N909, IF(M910=".",".",IF(M910&lt;22.5,"N",IF(M910&lt;67.5,"NE",IF(M910&lt;112.5,"E",IF(M910&lt;157.5,"SE",IF(M910&lt;202.5,"S",IF(M910&lt;247.5,"SW",IF(M910&lt;292.5,"W",IF(M910&lt;337.5,"NW","N"))))))))))</f>
        <v>NW</v>
      </c>
      <c r="O910" t="str">
        <f t="shared" si="265"/>
        <v>.</v>
      </c>
      <c r="P910" t="str">
        <f t="shared" si="276"/>
        <v>.</v>
      </c>
      <c r="Q910" s="8">
        <f t="shared" si="260"/>
        <v>0</v>
      </c>
      <c r="R910" s="8">
        <f t="shared" si="261"/>
        <v>0</v>
      </c>
      <c r="S910" s="8">
        <v>0</v>
      </c>
      <c r="T910" s="8" t="s">
        <v>4</v>
      </c>
      <c r="U910" s="8" t="str">
        <f t="shared" si="275"/>
        <v>.</v>
      </c>
      <c r="V910" s="3" t="s">
        <v>8</v>
      </c>
      <c r="W910" s="3">
        <v>1</v>
      </c>
      <c r="X910" s="3" t="s">
        <v>4</v>
      </c>
      <c r="Y910" s="14">
        <v>2</v>
      </c>
      <c r="Z910" s="14">
        <v>1</v>
      </c>
      <c r="AA910" s="14">
        <v>0</v>
      </c>
      <c r="AB910" s="14">
        <f t="shared" si="277"/>
        <v>0</v>
      </c>
      <c r="AC910" s="3" t="s">
        <v>338</v>
      </c>
      <c r="AD910" s="9">
        <v>1</v>
      </c>
      <c r="AE910">
        <f t="shared" si="266"/>
        <v>0</v>
      </c>
      <c r="AF910">
        <f t="shared" si="267"/>
        <v>0</v>
      </c>
      <c r="AG910">
        <f t="shared" si="273"/>
        <v>1</v>
      </c>
      <c r="AH910">
        <f t="shared" si="268"/>
        <v>0</v>
      </c>
      <c r="AI910">
        <f t="shared" si="269"/>
        <v>-70.710678118654769</v>
      </c>
      <c r="AJ910">
        <f t="shared" si="270"/>
        <v>70.710678118654741</v>
      </c>
      <c r="AK910">
        <f t="shared" si="271"/>
        <v>0</v>
      </c>
      <c r="AL910" s="3">
        <v>100</v>
      </c>
      <c r="AM910" s="14">
        <f t="shared" si="272"/>
        <v>30.48</v>
      </c>
      <c r="AN910" s="3">
        <v>5.497787143782138</v>
      </c>
    </row>
    <row r="911" spans="1:40" ht="13.5" thickBot="1" x14ac:dyDescent="0.25">
      <c r="A911" s="5">
        <v>42575</v>
      </c>
      <c r="B911" s="3">
        <v>88</v>
      </c>
      <c r="C911" s="7" t="s">
        <v>359</v>
      </c>
      <c r="D911" s="6">
        <v>0.46736111111111112</v>
      </c>
      <c r="E911" s="13">
        <v>11</v>
      </c>
      <c r="F911" s="13">
        <f t="shared" si="262"/>
        <v>292</v>
      </c>
      <c r="G911" s="3">
        <v>25.2</v>
      </c>
      <c r="H911" s="3" t="s">
        <v>366</v>
      </c>
      <c r="I911" s="3">
        <v>24.3</v>
      </c>
      <c r="J911" t="str">
        <f t="shared" si="263"/>
        <v>.</v>
      </c>
      <c r="K911" t="str">
        <f t="shared" si="264"/>
        <v>.</v>
      </c>
      <c r="L911" t="str">
        <f t="shared" si="274"/>
        <v>.</v>
      </c>
      <c r="M911" s="3">
        <v>315</v>
      </c>
      <c r="N911" t="str">
        <f>IF(B911=B911, N910, IF(M911=".",".",IF(M911&lt;22.5,"N",IF(M911&lt;67.5,"NE",IF(M911&lt;112.5,"E",IF(M911&lt;157.5,"SE",IF(M911&lt;202.5,"S",IF(M911&lt;247.5,"SW",IF(M911&lt;292.5,"W",IF(M911&lt;337.5,"NW","N"))))))))))</f>
        <v>NW</v>
      </c>
      <c r="O911" t="str">
        <f t="shared" si="265"/>
        <v>.</v>
      </c>
      <c r="P911" t="str">
        <f t="shared" si="276"/>
        <v>.</v>
      </c>
      <c r="Q911" s="8">
        <f t="shared" si="260"/>
        <v>0</v>
      </c>
      <c r="R911" s="8">
        <f t="shared" si="261"/>
        <v>0</v>
      </c>
      <c r="S911" s="8">
        <v>0</v>
      </c>
      <c r="T911" s="8" t="s">
        <v>4</v>
      </c>
      <c r="U911" s="8" t="str">
        <f t="shared" si="275"/>
        <v>.</v>
      </c>
      <c r="V911" s="3" t="s">
        <v>110</v>
      </c>
      <c r="W911" s="3">
        <v>0.3</v>
      </c>
      <c r="X911" s="3" t="s">
        <v>235</v>
      </c>
      <c r="Y911" s="14">
        <v>2</v>
      </c>
      <c r="Z911" s="14">
        <v>1</v>
      </c>
      <c r="AA911" s="14">
        <v>0</v>
      </c>
      <c r="AB911" s="14">
        <f t="shared" si="277"/>
        <v>0</v>
      </c>
      <c r="AC911" s="3" t="s">
        <v>338</v>
      </c>
      <c r="AD911" s="9">
        <v>1</v>
      </c>
      <c r="AE911">
        <f t="shared" si="266"/>
        <v>0</v>
      </c>
      <c r="AF911">
        <f t="shared" si="267"/>
        <v>0</v>
      </c>
      <c r="AG911">
        <f t="shared" si="273"/>
        <v>1</v>
      </c>
      <c r="AH911">
        <f t="shared" si="268"/>
        <v>0</v>
      </c>
      <c r="AI911">
        <f t="shared" si="269"/>
        <v>-70.710678118654769</v>
      </c>
      <c r="AJ911">
        <f t="shared" si="270"/>
        <v>70.710678118654741</v>
      </c>
      <c r="AK911">
        <f t="shared" si="271"/>
        <v>0</v>
      </c>
      <c r="AL911" s="3">
        <v>100</v>
      </c>
      <c r="AM911" s="14">
        <f t="shared" si="272"/>
        <v>30.48</v>
      </c>
      <c r="AN911" s="3">
        <v>5.497787143782138</v>
      </c>
    </row>
    <row r="912" spans="1:40" ht="13.5" thickBot="1" x14ac:dyDescent="0.25">
      <c r="A912" s="5">
        <v>42575</v>
      </c>
      <c r="B912" s="3">
        <v>88</v>
      </c>
      <c r="C912" s="7" t="s">
        <v>359</v>
      </c>
      <c r="D912" s="6">
        <v>0.50694444444444442</v>
      </c>
      <c r="E912" s="13">
        <v>12</v>
      </c>
      <c r="F912" s="13">
        <f t="shared" si="262"/>
        <v>348.99999999999994</v>
      </c>
      <c r="G912" s="3">
        <v>24.7</v>
      </c>
      <c r="H912" s="3" t="s">
        <v>366</v>
      </c>
      <c r="I912" s="3">
        <v>25.7</v>
      </c>
      <c r="J912" t="str">
        <f t="shared" si="263"/>
        <v>.</v>
      </c>
      <c r="K912" t="str">
        <f t="shared" si="264"/>
        <v>.</v>
      </c>
      <c r="L912" t="str">
        <f t="shared" si="274"/>
        <v>.</v>
      </c>
      <c r="M912" s="3">
        <v>315</v>
      </c>
      <c r="N912" t="str">
        <f>IF(B912=B911, N911, IF(M912=".",".",IF(M912&lt;22.5,"N",IF(M912&lt;67.5,"NE",IF(M912&lt;112.5,"E",IF(M912&lt;157.5,"SE",IF(M912&lt;202.5,"S",IF(M912&lt;247.5,"SW",IF(M912&lt;292.5,"W",IF(M912&lt;337.5,"NW","N"))))))))))</f>
        <v>NW</v>
      </c>
      <c r="O912" t="str">
        <f t="shared" si="265"/>
        <v>.</v>
      </c>
      <c r="P912" t="str">
        <f t="shared" si="276"/>
        <v>.</v>
      </c>
      <c r="Q912" s="8">
        <f t="shared" si="260"/>
        <v>0</v>
      </c>
      <c r="R912" s="8">
        <f t="shared" si="261"/>
        <v>0</v>
      </c>
      <c r="S912" s="8">
        <v>1</v>
      </c>
      <c r="T912" s="8" t="s">
        <v>4</v>
      </c>
      <c r="U912" s="8" t="str">
        <f t="shared" si="275"/>
        <v>.</v>
      </c>
      <c r="V912" s="3" t="s">
        <v>6</v>
      </c>
      <c r="W912" s="3">
        <v>0</v>
      </c>
      <c r="X912" s="3" t="s">
        <v>4</v>
      </c>
      <c r="Y912" s="14">
        <v>2</v>
      </c>
      <c r="Z912" s="14">
        <v>1</v>
      </c>
      <c r="AA912" s="14">
        <v>0</v>
      </c>
      <c r="AB912" s="14">
        <f t="shared" si="277"/>
        <v>0</v>
      </c>
      <c r="AC912" s="3" t="s">
        <v>338</v>
      </c>
      <c r="AD912" s="9">
        <v>1</v>
      </c>
      <c r="AE912">
        <f t="shared" si="266"/>
        <v>0</v>
      </c>
      <c r="AF912">
        <f t="shared" si="267"/>
        <v>0</v>
      </c>
      <c r="AG912">
        <f t="shared" si="273"/>
        <v>1</v>
      </c>
      <c r="AH912">
        <f t="shared" si="268"/>
        <v>0</v>
      </c>
      <c r="AI912">
        <f t="shared" si="269"/>
        <v>-70.710678118654769</v>
      </c>
      <c r="AJ912">
        <f t="shared" si="270"/>
        <v>70.710678118654741</v>
      </c>
      <c r="AK912">
        <f t="shared" si="271"/>
        <v>0</v>
      </c>
      <c r="AL912" s="3">
        <v>100</v>
      </c>
      <c r="AM912" s="14">
        <f t="shared" si="272"/>
        <v>30.48</v>
      </c>
      <c r="AN912" s="3">
        <v>5.497787143782138</v>
      </c>
    </row>
    <row r="913" spans="1:40" ht="13.5" thickBot="1" x14ac:dyDescent="0.25">
      <c r="A913" s="5">
        <v>42575</v>
      </c>
      <c r="B913" s="3">
        <v>88</v>
      </c>
      <c r="C913" s="7" t="s">
        <v>359</v>
      </c>
      <c r="D913" s="6">
        <v>0.5625</v>
      </c>
      <c r="E913" s="13">
        <v>13</v>
      </c>
      <c r="F913" s="13">
        <f t="shared" si="262"/>
        <v>429</v>
      </c>
      <c r="G913" s="3">
        <v>35.200000000000003</v>
      </c>
      <c r="H913" s="3" t="s">
        <v>365</v>
      </c>
      <c r="I913" s="3">
        <v>32.1</v>
      </c>
      <c r="J913">
        <f t="shared" si="263"/>
        <v>0.10686164003415888</v>
      </c>
      <c r="K913">
        <f t="shared" si="264"/>
        <v>6.1227209658035378</v>
      </c>
      <c r="L913">
        <f>(K913-MOD(M912+180,360))</f>
        <v>-128.87727903419648</v>
      </c>
      <c r="M913" s="3">
        <v>320</v>
      </c>
      <c r="N913" t="str">
        <f>IF(B913=B913, N912, IF(M913=".",".",IF(M913&lt;22.5,"N",IF(M913&lt;67.5,"NE",IF(M913&lt;112.5,"E",IF(M913&lt;157.5,"SE",IF(M913&lt;202.5,"S",IF(M913&lt;247.5,"SW",IF(M913&lt;292.5,"W",IF(M913&lt;337.5,"NW","N"))))))))))</f>
        <v>NW</v>
      </c>
      <c r="O913" t="str">
        <f t="shared" si="265"/>
        <v>N</v>
      </c>
      <c r="P913">
        <f t="shared" si="276"/>
        <v>1</v>
      </c>
      <c r="Q913" s="8">
        <f t="shared" si="260"/>
        <v>12.091092639554789</v>
      </c>
      <c r="R913" s="8">
        <f t="shared" si="261"/>
        <v>12.091092639554789</v>
      </c>
      <c r="S913" s="8">
        <v>1</v>
      </c>
      <c r="T913" s="8" t="s">
        <v>4</v>
      </c>
      <c r="U913" s="8" t="str">
        <f t="shared" si="275"/>
        <v>.</v>
      </c>
      <c r="V913" s="3" t="s">
        <v>6</v>
      </c>
      <c r="W913" s="3">
        <v>2.4</v>
      </c>
      <c r="X913" s="3" t="s">
        <v>4</v>
      </c>
      <c r="Y913" s="14">
        <v>2</v>
      </c>
      <c r="Z913" s="14">
        <v>1</v>
      </c>
      <c r="AA913" s="14">
        <v>0</v>
      </c>
      <c r="AB913" s="14">
        <f t="shared" si="277"/>
        <v>0</v>
      </c>
      <c r="AC913" s="3" t="s">
        <v>338</v>
      </c>
      <c r="AD913" s="9">
        <v>1</v>
      </c>
      <c r="AE913">
        <f t="shared" si="266"/>
        <v>12.022121738194855</v>
      </c>
      <c r="AF913">
        <f t="shared" si="267"/>
        <v>12.022121738194855</v>
      </c>
      <c r="AG913">
        <f t="shared" si="273"/>
        <v>1</v>
      </c>
      <c r="AH913">
        <f t="shared" si="268"/>
        <v>12.091092639554789</v>
      </c>
      <c r="AI913">
        <f t="shared" si="269"/>
        <v>-69.421061846146273</v>
      </c>
      <c r="AJ913">
        <f t="shared" si="270"/>
        <v>82.732799856849596</v>
      </c>
      <c r="AK913">
        <f t="shared" si="271"/>
        <v>1.2896162725084963</v>
      </c>
      <c r="AL913" s="3">
        <v>108</v>
      </c>
      <c r="AM913" s="14">
        <f t="shared" si="272"/>
        <v>32.918399999999998</v>
      </c>
      <c r="AN913" s="3">
        <v>5.5850536063818543</v>
      </c>
    </row>
    <row r="914" spans="1:40" ht="13.5" thickBot="1" x14ac:dyDescent="0.25">
      <c r="A914" s="5">
        <v>42575</v>
      </c>
      <c r="B914" s="3">
        <v>88</v>
      </c>
      <c r="C914" s="7" t="s">
        <v>359</v>
      </c>
      <c r="D914" s="6">
        <v>0.58888888888888891</v>
      </c>
      <c r="E914" s="13">
        <v>14</v>
      </c>
      <c r="F914" s="13">
        <f t="shared" si="262"/>
        <v>467</v>
      </c>
      <c r="G914" s="3">
        <v>41.9</v>
      </c>
      <c r="H914" s="3" t="s">
        <v>365</v>
      </c>
      <c r="I914" s="3">
        <v>30.8</v>
      </c>
      <c r="J914" t="str">
        <f t="shared" si="263"/>
        <v>.</v>
      </c>
      <c r="K914" t="str">
        <f t="shared" si="264"/>
        <v>.</v>
      </c>
      <c r="L914" t="str">
        <f t="shared" si="274"/>
        <v>.</v>
      </c>
      <c r="M914" s="3">
        <v>320</v>
      </c>
      <c r="N914" t="str">
        <f>IF(B914=B913, N913, IF(M914=".",".",IF(M914&lt;22.5,"N",IF(M914&lt;67.5,"NE",IF(M914&lt;112.5,"E",IF(M914&lt;157.5,"SE",IF(M914&lt;202.5,"S",IF(M914&lt;247.5,"SW",IF(M914&lt;292.5,"W",IF(M914&lt;337.5,"NW","N"))))))))))</f>
        <v>NW</v>
      </c>
      <c r="O914" t="str">
        <f t="shared" si="265"/>
        <v>.</v>
      </c>
      <c r="P914" t="str">
        <f t="shared" si="276"/>
        <v>.</v>
      </c>
      <c r="Q914" s="8">
        <f t="shared" si="260"/>
        <v>0</v>
      </c>
      <c r="R914" s="8">
        <f t="shared" si="261"/>
        <v>12.091092639554789</v>
      </c>
      <c r="S914" s="8">
        <v>1</v>
      </c>
      <c r="T914" s="8" t="s">
        <v>4</v>
      </c>
      <c r="U914" s="8" t="str">
        <f t="shared" si="275"/>
        <v>.</v>
      </c>
      <c r="V914" s="3" t="s">
        <v>6</v>
      </c>
      <c r="W914" s="3">
        <v>3.4</v>
      </c>
      <c r="X914" s="3" t="s">
        <v>4</v>
      </c>
      <c r="Y914" s="14">
        <v>2</v>
      </c>
      <c r="Z914" s="14">
        <v>1</v>
      </c>
      <c r="AA914" s="14">
        <v>0</v>
      </c>
      <c r="AB914" s="14">
        <f t="shared" si="277"/>
        <v>0</v>
      </c>
      <c r="AC914" s="3" t="s">
        <v>338</v>
      </c>
      <c r="AD914" s="9">
        <v>1</v>
      </c>
      <c r="AE914">
        <f t="shared" si="266"/>
        <v>0</v>
      </c>
      <c r="AF914">
        <f t="shared" si="267"/>
        <v>0</v>
      </c>
      <c r="AG914">
        <f t="shared" si="273"/>
        <v>1</v>
      </c>
      <c r="AH914">
        <f t="shared" si="268"/>
        <v>0</v>
      </c>
      <c r="AI914">
        <f t="shared" si="269"/>
        <v>-69.421061846146273</v>
      </c>
      <c r="AJ914">
        <f t="shared" si="270"/>
        <v>82.732799856849596</v>
      </c>
      <c r="AK914">
        <f t="shared" si="271"/>
        <v>0</v>
      </c>
      <c r="AL914" s="3">
        <v>108</v>
      </c>
      <c r="AM914" s="14">
        <f t="shared" si="272"/>
        <v>32.918399999999998</v>
      </c>
      <c r="AN914" s="3">
        <v>5.5850536063818543</v>
      </c>
    </row>
    <row r="915" spans="1:40" ht="13.5" thickBot="1" x14ac:dyDescent="0.25">
      <c r="A915" s="5">
        <v>42575</v>
      </c>
      <c r="B915" s="3">
        <v>88</v>
      </c>
      <c r="C915" s="7" t="s">
        <v>359</v>
      </c>
      <c r="D915" s="6">
        <v>0.63124999999999998</v>
      </c>
      <c r="E915" s="13">
        <v>15</v>
      </c>
      <c r="F915" s="13">
        <f t="shared" si="262"/>
        <v>528</v>
      </c>
      <c r="G915" s="3">
        <v>45.1</v>
      </c>
      <c r="H915" s="3" t="s">
        <v>365</v>
      </c>
      <c r="I915" s="3">
        <v>32.6</v>
      </c>
      <c r="J915" t="str">
        <f t="shared" si="263"/>
        <v>.</v>
      </c>
      <c r="K915" t="str">
        <f t="shared" si="264"/>
        <v>.</v>
      </c>
      <c r="L915" t="str">
        <f t="shared" si="274"/>
        <v>.</v>
      </c>
      <c r="M915" s="3">
        <v>320</v>
      </c>
      <c r="N915" t="str">
        <f>IF(B915=B915, N914, IF(M915=".",".",IF(M915&lt;22.5,"N",IF(M915&lt;67.5,"NE",IF(M915&lt;112.5,"E",IF(M915&lt;157.5,"SE",IF(M915&lt;202.5,"S",IF(M915&lt;247.5,"SW",IF(M915&lt;292.5,"W",IF(M915&lt;337.5,"NW","N"))))))))))</f>
        <v>NW</v>
      </c>
      <c r="O915" t="str">
        <f t="shared" si="265"/>
        <v>.</v>
      </c>
      <c r="P915" t="str">
        <f t="shared" si="276"/>
        <v>.</v>
      </c>
      <c r="Q915" s="8">
        <f t="shared" si="260"/>
        <v>0</v>
      </c>
      <c r="R915" s="8">
        <f t="shared" si="261"/>
        <v>12.091092639554789</v>
      </c>
      <c r="S915" s="8">
        <v>1</v>
      </c>
      <c r="T915" s="8" t="s">
        <v>4</v>
      </c>
      <c r="U915" s="8" t="str">
        <f t="shared" si="275"/>
        <v>.</v>
      </c>
      <c r="V915" s="3" t="s">
        <v>6</v>
      </c>
      <c r="W915" s="3">
        <v>1.9</v>
      </c>
      <c r="X915" s="3" t="s">
        <v>4</v>
      </c>
      <c r="Y915" s="14">
        <v>2</v>
      </c>
      <c r="Z915" s="14">
        <v>1</v>
      </c>
      <c r="AA915" s="14">
        <v>0</v>
      </c>
      <c r="AB915" s="14">
        <f t="shared" si="277"/>
        <v>0</v>
      </c>
      <c r="AC915" s="3" t="s">
        <v>338</v>
      </c>
      <c r="AD915" s="9">
        <v>1</v>
      </c>
      <c r="AE915">
        <f t="shared" si="266"/>
        <v>0</v>
      </c>
      <c r="AF915">
        <f t="shared" si="267"/>
        <v>0</v>
      </c>
      <c r="AG915">
        <f t="shared" si="273"/>
        <v>1</v>
      </c>
      <c r="AH915">
        <f t="shared" si="268"/>
        <v>0</v>
      </c>
      <c r="AI915">
        <f t="shared" si="269"/>
        <v>-69.421061846146273</v>
      </c>
      <c r="AJ915">
        <f t="shared" si="270"/>
        <v>82.732799856849596</v>
      </c>
      <c r="AK915">
        <f t="shared" si="271"/>
        <v>0</v>
      </c>
      <c r="AL915" s="3">
        <v>108</v>
      </c>
      <c r="AM915" s="14">
        <f t="shared" si="272"/>
        <v>32.918399999999998</v>
      </c>
      <c r="AN915" s="3">
        <v>5.5850536063818543</v>
      </c>
    </row>
    <row r="916" spans="1:40" ht="13.5" thickBot="1" x14ac:dyDescent="0.25">
      <c r="A916" s="5">
        <v>42575</v>
      </c>
      <c r="B916" s="3">
        <v>88</v>
      </c>
      <c r="C916" s="7" t="s">
        <v>359</v>
      </c>
      <c r="D916" s="6">
        <v>0.66875000000000007</v>
      </c>
      <c r="E916" s="13">
        <v>16</v>
      </c>
      <c r="F916" s="13">
        <f t="shared" si="262"/>
        <v>582.00000000000011</v>
      </c>
      <c r="G916" s="3">
        <v>44.7</v>
      </c>
      <c r="H916" s="3" t="s">
        <v>365</v>
      </c>
      <c r="I916" s="3">
        <v>30.7</v>
      </c>
      <c r="J916" t="str">
        <f t="shared" si="263"/>
        <v>.</v>
      </c>
      <c r="K916" t="str">
        <f t="shared" si="264"/>
        <v>.</v>
      </c>
      <c r="L916" t="str">
        <f t="shared" si="274"/>
        <v>.</v>
      </c>
      <c r="M916" s="3">
        <v>320</v>
      </c>
      <c r="N916" t="str">
        <f>IF(B916=B915, N915, IF(M916=".",".",IF(M916&lt;22.5,"N",IF(M916&lt;67.5,"NE",IF(M916&lt;112.5,"E",IF(M916&lt;157.5,"SE",IF(M916&lt;202.5,"S",IF(M916&lt;247.5,"SW",IF(M916&lt;292.5,"W",IF(M916&lt;337.5,"NW","N"))))))))))</f>
        <v>NW</v>
      </c>
      <c r="O916" t="str">
        <f t="shared" si="265"/>
        <v>.</v>
      </c>
      <c r="P916" t="str">
        <f t="shared" si="276"/>
        <v>.</v>
      </c>
      <c r="Q916" s="8">
        <f t="shared" ref="Q916:Q979" si="278">IF(AN916=".",".",IF(B916=B915,SQRT((AI916-AI915)^2+(AJ916-AJ915)^2),0))</f>
        <v>0</v>
      </c>
      <c r="R916" s="8">
        <f t="shared" ref="R916:R979" si="279">IF(AN916=".",".",IF(B916=B915,Q916+R915,0))</f>
        <v>12.091092639554789</v>
      </c>
      <c r="S916" s="8">
        <v>1</v>
      </c>
      <c r="T916" s="8">
        <f>SQRT((AJ916-AJ906)^2+(AI916-AI906)^2)</f>
        <v>12.091092639554789</v>
      </c>
      <c r="U916" s="8">
        <f t="shared" si="275"/>
        <v>1</v>
      </c>
      <c r="V916" s="3" t="s">
        <v>6</v>
      </c>
      <c r="W916" s="3">
        <v>7.2</v>
      </c>
      <c r="X916" s="3" t="s">
        <v>43</v>
      </c>
      <c r="Y916" s="14">
        <v>0</v>
      </c>
      <c r="Z916" s="14">
        <v>0</v>
      </c>
      <c r="AA916" s="14">
        <v>1</v>
      </c>
      <c r="AB916" s="14">
        <f t="shared" si="277"/>
        <v>1</v>
      </c>
      <c r="AC916" s="3" t="s">
        <v>338</v>
      </c>
      <c r="AD916" s="9">
        <v>1</v>
      </c>
      <c r="AE916">
        <f t="shared" si="266"/>
        <v>0</v>
      </c>
      <c r="AF916">
        <f t="shared" si="267"/>
        <v>0</v>
      </c>
      <c r="AG916">
        <f t="shared" si="273"/>
        <v>1</v>
      </c>
      <c r="AH916">
        <f t="shared" si="268"/>
        <v>0</v>
      </c>
      <c r="AI916">
        <f t="shared" si="269"/>
        <v>-69.421061846146273</v>
      </c>
      <c r="AJ916">
        <f t="shared" si="270"/>
        <v>82.732799856849596</v>
      </c>
      <c r="AK916">
        <f t="shared" si="271"/>
        <v>0</v>
      </c>
      <c r="AL916" s="3">
        <v>108</v>
      </c>
      <c r="AM916" s="14">
        <f t="shared" si="272"/>
        <v>32.918399999999998</v>
      </c>
      <c r="AN916" s="3">
        <v>5.5850536063818543</v>
      </c>
    </row>
    <row r="917" spans="1:40" ht="13.5" thickBot="1" x14ac:dyDescent="0.25">
      <c r="A917" s="5">
        <v>42575</v>
      </c>
      <c r="B917" s="3">
        <v>90</v>
      </c>
      <c r="C917" s="7" t="s">
        <v>359</v>
      </c>
      <c r="D917" s="6">
        <v>0.26041666666666669</v>
      </c>
      <c r="E917" s="13">
        <v>6</v>
      </c>
      <c r="F917" s="13">
        <f t="shared" si="262"/>
        <v>0</v>
      </c>
      <c r="G917" s="3" t="s">
        <v>4</v>
      </c>
      <c r="H917" s="3" t="s">
        <v>4</v>
      </c>
      <c r="I917" s="3">
        <v>21.8</v>
      </c>
      <c r="J917" t="str">
        <f t="shared" si="263"/>
        <v>.</v>
      </c>
      <c r="K917" t="str">
        <f t="shared" si="264"/>
        <v>.</v>
      </c>
      <c r="L917" t="str">
        <f t="shared" si="274"/>
        <v>.</v>
      </c>
      <c r="M917" s="3">
        <v>135</v>
      </c>
      <c r="N917" t="str">
        <f>IF(B917=B916, N916, IF(M917=".",".",IF(M917&lt;22.5,"N",IF(M917&lt;67.5,"NE",IF(M917&lt;112.5,"E",IF(M917&lt;157.5,"SE",IF(M917&lt;202.5,"S",IF(M917&lt;247.5,"SW",IF(M917&lt;292.5,"W",IF(M917&lt;337.5,"NW","N"))))))))))</f>
        <v>SE</v>
      </c>
      <c r="O917" t="str">
        <f t="shared" si="265"/>
        <v>.</v>
      </c>
      <c r="P917" t="str">
        <f t="shared" si="276"/>
        <v>.</v>
      </c>
      <c r="Q917" s="8">
        <f t="shared" si="278"/>
        <v>0</v>
      </c>
      <c r="R917" s="8">
        <f t="shared" si="279"/>
        <v>0</v>
      </c>
      <c r="S917" s="8">
        <v>0</v>
      </c>
      <c r="T917" s="8" t="s">
        <v>4</v>
      </c>
      <c r="U917" s="8" t="str">
        <f t="shared" si="275"/>
        <v>.</v>
      </c>
      <c r="V917" s="3" t="s">
        <v>7</v>
      </c>
      <c r="W917" s="3">
        <v>0</v>
      </c>
      <c r="X917" s="3" t="s">
        <v>4</v>
      </c>
      <c r="Y917" s="14">
        <v>2</v>
      </c>
      <c r="Z917" s="14">
        <v>1</v>
      </c>
      <c r="AA917" s="14">
        <v>0</v>
      </c>
      <c r="AB917" s="14">
        <f t="shared" si="277"/>
        <v>0</v>
      </c>
      <c r="AC917" s="3" t="s">
        <v>339</v>
      </c>
      <c r="AD917" s="9">
        <v>1</v>
      </c>
      <c r="AE917" t="str">
        <f t="shared" si="266"/>
        <v>.</v>
      </c>
      <c r="AF917" t="str">
        <f t="shared" si="267"/>
        <v>.</v>
      </c>
      <c r="AG917" t="str">
        <f t="shared" si="273"/>
        <v>.</v>
      </c>
      <c r="AH917" t="str">
        <f t="shared" si="268"/>
        <v>.</v>
      </c>
      <c r="AI917">
        <f t="shared" si="269"/>
        <v>70.710678118654755</v>
      </c>
      <c r="AJ917">
        <f t="shared" si="270"/>
        <v>-70.710678118654741</v>
      </c>
      <c r="AK917" t="str">
        <f t="shared" si="271"/>
        <v>.</v>
      </c>
      <c r="AL917" s="3">
        <v>100</v>
      </c>
      <c r="AM917" s="14">
        <f t="shared" si="272"/>
        <v>30.48</v>
      </c>
      <c r="AN917" s="3">
        <v>2.3561944901923448</v>
      </c>
    </row>
    <row r="918" spans="1:40" ht="13.5" thickBot="1" x14ac:dyDescent="0.25">
      <c r="A918" s="5">
        <v>42575</v>
      </c>
      <c r="B918" s="3">
        <v>90</v>
      </c>
      <c r="C918" s="7" t="s">
        <v>359</v>
      </c>
      <c r="D918" s="6">
        <v>0.29722222222222222</v>
      </c>
      <c r="E918" s="13">
        <v>7</v>
      </c>
      <c r="F918" s="13">
        <f t="shared" si="262"/>
        <v>52.999999999999972</v>
      </c>
      <c r="G918" s="3" t="s">
        <v>4</v>
      </c>
      <c r="H918" s="3" t="s">
        <v>4</v>
      </c>
      <c r="I918" s="3">
        <v>23.2</v>
      </c>
      <c r="J918" t="str">
        <f t="shared" si="263"/>
        <v>.</v>
      </c>
      <c r="K918" t="str">
        <f t="shared" si="264"/>
        <v>.</v>
      </c>
      <c r="L918" t="str">
        <f t="shared" si="274"/>
        <v>.</v>
      </c>
      <c r="M918" s="3">
        <v>135</v>
      </c>
      <c r="N918" t="str">
        <f>IF(B918=B918, N917, IF(M918=".",".",IF(M918&lt;22.5,"N",IF(M918&lt;67.5,"NE",IF(M918&lt;112.5,"E",IF(M918&lt;157.5,"SE",IF(M918&lt;202.5,"S",IF(M918&lt;247.5,"SW",IF(M918&lt;292.5,"W",IF(M918&lt;337.5,"NW","N"))))))))))</f>
        <v>SE</v>
      </c>
      <c r="O918" t="str">
        <f t="shared" si="265"/>
        <v>.</v>
      </c>
      <c r="P918" t="str">
        <f t="shared" si="276"/>
        <v>.</v>
      </c>
      <c r="Q918" s="8">
        <f t="shared" si="278"/>
        <v>0</v>
      </c>
      <c r="R918" s="8">
        <f t="shared" si="279"/>
        <v>0</v>
      </c>
      <c r="S918" s="8">
        <v>0</v>
      </c>
      <c r="T918" s="8" t="s">
        <v>4</v>
      </c>
      <c r="U918" s="8" t="str">
        <f t="shared" si="275"/>
        <v>.</v>
      </c>
      <c r="V918" s="3" t="s">
        <v>7</v>
      </c>
      <c r="W918" s="3">
        <v>0.7</v>
      </c>
      <c r="X918" s="3" t="s">
        <v>185</v>
      </c>
      <c r="Y918" s="14">
        <v>2</v>
      </c>
      <c r="Z918" s="14">
        <v>1</v>
      </c>
      <c r="AA918" s="14">
        <v>0</v>
      </c>
      <c r="AB918" s="14">
        <f t="shared" si="277"/>
        <v>0</v>
      </c>
      <c r="AC918" s="3" t="s">
        <v>339</v>
      </c>
      <c r="AD918" s="9">
        <v>1</v>
      </c>
      <c r="AE918">
        <f t="shared" si="266"/>
        <v>0</v>
      </c>
      <c r="AF918">
        <f t="shared" si="267"/>
        <v>0</v>
      </c>
      <c r="AG918">
        <f t="shared" si="273"/>
        <v>1</v>
      </c>
      <c r="AH918">
        <f t="shared" si="268"/>
        <v>0</v>
      </c>
      <c r="AI918">
        <f t="shared" si="269"/>
        <v>70.710678118654755</v>
      </c>
      <c r="AJ918">
        <f t="shared" si="270"/>
        <v>-70.710678118654741</v>
      </c>
      <c r="AK918">
        <f t="shared" si="271"/>
        <v>0</v>
      </c>
      <c r="AL918" s="3">
        <v>100</v>
      </c>
      <c r="AM918" s="14">
        <f t="shared" si="272"/>
        <v>30.48</v>
      </c>
      <c r="AN918" s="3">
        <v>2.3561944901923448</v>
      </c>
    </row>
    <row r="919" spans="1:40" ht="13.5" thickBot="1" x14ac:dyDescent="0.25">
      <c r="A919" s="5">
        <v>42575</v>
      </c>
      <c r="B919" s="3">
        <v>90</v>
      </c>
      <c r="C919" s="7" t="s">
        <v>359</v>
      </c>
      <c r="D919" s="6">
        <v>0.3354166666666667</v>
      </c>
      <c r="E919" s="13">
        <v>8</v>
      </c>
      <c r="F919" s="13">
        <f t="shared" si="262"/>
        <v>108.00000000000001</v>
      </c>
      <c r="G919" s="3" t="s">
        <v>4</v>
      </c>
      <c r="H919" s="3" t="s">
        <v>4</v>
      </c>
      <c r="I919" s="3">
        <v>23.3</v>
      </c>
      <c r="J919" t="str">
        <f t="shared" si="263"/>
        <v>.</v>
      </c>
      <c r="K919" t="str">
        <f t="shared" si="264"/>
        <v>.</v>
      </c>
      <c r="L919" t="str">
        <f t="shared" si="274"/>
        <v>.</v>
      </c>
      <c r="M919" s="3">
        <v>135</v>
      </c>
      <c r="N919" t="str">
        <f>IF(B919=B918, N918, IF(M919=".",".",IF(M919&lt;22.5,"N",IF(M919&lt;67.5,"NE",IF(M919&lt;112.5,"E",IF(M919&lt;157.5,"SE",IF(M919&lt;202.5,"S",IF(M919&lt;247.5,"SW",IF(M919&lt;292.5,"W",IF(M919&lt;337.5,"NW","N"))))))))))</f>
        <v>SE</v>
      </c>
      <c r="O919" t="str">
        <f t="shared" si="265"/>
        <v>.</v>
      </c>
      <c r="P919" t="str">
        <f t="shared" si="276"/>
        <v>.</v>
      </c>
      <c r="Q919" s="8">
        <f t="shared" si="278"/>
        <v>0</v>
      </c>
      <c r="R919" s="8">
        <f t="shared" si="279"/>
        <v>0</v>
      </c>
      <c r="S919" s="8">
        <v>0</v>
      </c>
      <c r="T919" s="8" t="s">
        <v>4</v>
      </c>
      <c r="U919" s="8" t="str">
        <f t="shared" si="275"/>
        <v>.</v>
      </c>
      <c r="V919" s="3" t="s">
        <v>7</v>
      </c>
      <c r="W919" s="3">
        <v>0</v>
      </c>
      <c r="X919" s="3" t="s">
        <v>254</v>
      </c>
      <c r="Y919" s="14">
        <v>2</v>
      </c>
      <c r="Z919" s="14">
        <v>1</v>
      </c>
      <c r="AA919" s="14">
        <v>0</v>
      </c>
      <c r="AB919" s="14">
        <f t="shared" si="277"/>
        <v>0</v>
      </c>
      <c r="AC919" s="3" t="s">
        <v>339</v>
      </c>
      <c r="AD919" s="9">
        <v>1</v>
      </c>
      <c r="AE919">
        <f t="shared" si="266"/>
        <v>0</v>
      </c>
      <c r="AF919">
        <f t="shared" si="267"/>
        <v>0</v>
      </c>
      <c r="AG919">
        <f t="shared" si="273"/>
        <v>1</v>
      </c>
      <c r="AH919">
        <f t="shared" si="268"/>
        <v>0</v>
      </c>
      <c r="AI919">
        <f t="shared" si="269"/>
        <v>70.710678118654755</v>
      </c>
      <c r="AJ919">
        <f t="shared" si="270"/>
        <v>-70.710678118654741</v>
      </c>
      <c r="AK919">
        <f t="shared" si="271"/>
        <v>0</v>
      </c>
      <c r="AL919" s="3">
        <v>100</v>
      </c>
      <c r="AM919" s="14">
        <f t="shared" si="272"/>
        <v>30.48</v>
      </c>
      <c r="AN919" s="3">
        <v>2.3561944901923448</v>
      </c>
    </row>
    <row r="920" spans="1:40" ht="13.5" thickBot="1" x14ac:dyDescent="0.25">
      <c r="A920" s="5">
        <v>42575</v>
      </c>
      <c r="B920" s="3">
        <v>90</v>
      </c>
      <c r="C920" s="7" t="s">
        <v>359</v>
      </c>
      <c r="D920" s="6">
        <v>0.37291666666666662</v>
      </c>
      <c r="E920" s="13">
        <v>9</v>
      </c>
      <c r="F920" s="13">
        <f t="shared" si="262"/>
        <v>161.99999999999989</v>
      </c>
      <c r="G920" s="3" t="s">
        <v>4</v>
      </c>
      <c r="H920" s="3" t="s">
        <v>4</v>
      </c>
      <c r="I920" s="3">
        <v>23.1</v>
      </c>
      <c r="J920" t="str">
        <f t="shared" si="263"/>
        <v>.</v>
      </c>
      <c r="K920" t="str">
        <f t="shared" si="264"/>
        <v>.</v>
      </c>
      <c r="L920" t="str">
        <f t="shared" si="274"/>
        <v>.</v>
      </c>
      <c r="M920" s="3">
        <v>135</v>
      </c>
      <c r="N920" t="str">
        <f>IF(B920=B920, N919, IF(M920=".",".",IF(M920&lt;22.5,"N",IF(M920&lt;67.5,"NE",IF(M920&lt;112.5,"E",IF(M920&lt;157.5,"SE",IF(M920&lt;202.5,"S",IF(M920&lt;247.5,"SW",IF(M920&lt;292.5,"W",IF(M920&lt;337.5,"NW","N"))))))))))</f>
        <v>SE</v>
      </c>
      <c r="O920" t="str">
        <f t="shared" si="265"/>
        <v>.</v>
      </c>
      <c r="P920" t="str">
        <f t="shared" si="276"/>
        <v>.</v>
      </c>
      <c r="Q920" s="8">
        <f t="shared" si="278"/>
        <v>0</v>
      </c>
      <c r="R920" s="8">
        <f t="shared" si="279"/>
        <v>0</v>
      </c>
      <c r="S920" s="8">
        <v>0</v>
      </c>
      <c r="T920" s="8" t="s">
        <v>4</v>
      </c>
      <c r="U920" s="8" t="str">
        <f t="shared" si="275"/>
        <v>.</v>
      </c>
      <c r="V920" s="3" t="s">
        <v>7</v>
      </c>
      <c r="W920" s="3">
        <v>0</v>
      </c>
      <c r="X920" s="3" t="s">
        <v>6</v>
      </c>
      <c r="Y920" s="14">
        <v>2</v>
      </c>
      <c r="Z920" s="14">
        <v>1</v>
      </c>
      <c r="AA920" s="14">
        <v>0</v>
      </c>
      <c r="AB920" s="14">
        <f t="shared" si="277"/>
        <v>0</v>
      </c>
      <c r="AC920" s="3" t="s">
        <v>339</v>
      </c>
      <c r="AD920" s="9">
        <v>1</v>
      </c>
      <c r="AE920">
        <f t="shared" si="266"/>
        <v>0</v>
      </c>
      <c r="AF920">
        <f t="shared" si="267"/>
        <v>0</v>
      </c>
      <c r="AG920">
        <f t="shared" si="273"/>
        <v>1</v>
      </c>
      <c r="AH920">
        <f t="shared" si="268"/>
        <v>0</v>
      </c>
      <c r="AI920">
        <f t="shared" si="269"/>
        <v>70.710678118654755</v>
      </c>
      <c r="AJ920">
        <f t="shared" si="270"/>
        <v>-70.710678118654741</v>
      </c>
      <c r="AK920">
        <f t="shared" si="271"/>
        <v>0</v>
      </c>
      <c r="AL920" s="3">
        <v>100</v>
      </c>
      <c r="AM920" s="14">
        <f t="shared" si="272"/>
        <v>30.48</v>
      </c>
      <c r="AN920" s="3">
        <v>2.3561944901923448</v>
      </c>
    </row>
    <row r="921" spans="1:40" ht="13.5" thickBot="1" x14ac:dyDescent="0.25">
      <c r="A921" s="5">
        <v>42575</v>
      </c>
      <c r="B921" s="3">
        <v>90</v>
      </c>
      <c r="C921" s="7" t="s">
        <v>359</v>
      </c>
      <c r="D921" s="6">
        <v>0.41736111111111113</v>
      </c>
      <c r="E921" s="13">
        <v>10</v>
      </c>
      <c r="F921" s="13">
        <f t="shared" si="262"/>
        <v>225.99999999999997</v>
      </c>
      <c r="G921" s="3" t="s">
        <v>4</v>
      </c>
      <c r="H921" s="3" t="s">
        <v>4</v>
      </c>
      <c r="I921" s="3">
        <v>23.9</v>
      </c>
      <c r="J921" t="str">
        <f t="shared" si="263"/>
        <v>.</v>
      </c>
      <c r="K921" t="str">
        <f t="shared" si="264"/>
        <v>.</v>
      </c>
      <c r="L921" t="str">
        <f t="shared" si="274"/>
        <v>.</v>
      </c>
      <c r="M921" s="3">
        <v>135</v>
      </c>
      <c r="N921" t="str">
        <f>IF(B921=B920, N920, IF(M921=".",".",IF(M921&lt;22.5,"N",IF(M921&lt;67.5,"NE",IF(M921&lt;112.5,"E",IF(M921&lt;157.5,"SE",IF(M921&lt;202.5,"S",IF(M921&lt;247.5,"SW",IF(M921&lt;292.5,"W",IF(M921&lt;337.5,"NW","N"))))))))))</f>
        <v>SE</v>
      </c>
      <c r="O921" t="str">
        <f t="shared" si="265"/>
        <v>.</v>
      </c>
      <c r="P921" t="str">
        <f t="shared" si="276"/>
        <v>.</v>
      </c>
      <c r="Q921" s="8">
        <f t="shared" si="278"/>
        <v>0</v>
      </c>
      <c r="R921" s="8">
        <f t="shared" si="279"/>
        <v>0</v>
      </c>
      <c r="S921" s="8">
        <v>0</v>
      </c>
      <c r="T921" s="8" t="s">
        <v>4</v>
      </c>
      <c r="U921" s="8" t="str">
        <f t="shared" si="275"/>
        <v>.</v>
      </c>
      <c r="V921" s="3" t="s">
        <v>6</v>
      </c>
      <c r="W921" s="3">
        <v>0</v>
      </c>
      <c r="X921" s="3" t="s">
        <v>4</v>
      </c>
      <c r="Y921" s="14">
        <v>2</v>
      </c>
      <c r="Z921" s="14">
        <v>1</v>
      </c>
      <c r="AA921" s="14">
        <v>0</v>
      </c>
      <c r="AB921" s="14">
        <f t="shared" si="277"/>
        <v>0</v>
      </c>
      <c r="AC921" s="3" t="s">
        <v>339</v>
      </c>
      <c r="AD921" s="9">
        <v>1</v>
      </c>
      <c r="AE921">
        <f t="shared" si="266"/>
        <v>0</v>
      </c>
      <c r="AF921">
        <f t="shared" si="267"/>
        <v>0</v>
      </c>
      <c r="AG921">
        <f t="shared" si="273"/>
        <v>1</v>
      </c>
      <c r="AH921">
        <f t="shared" si="268"/>
        <v>0</v>
      </c>
      <c r="AI921">
        <f t="shared" si="269"/>
        <v>70.710678118654755</v>
      </c>
      <c r="AJ921">
        <f t="shared" si="270"/>
        <v>-70.710678118654741</v>
      </c>
      <c r="AK921">
        <f t="shared" si="271"/>
        <v>0</v>
      </c>
      <c r="AL921" s="3">
        <v>100</v>
      </c>
      <c r="AM921" s="14">
        <f t="shared" si="272"/>
        <v>30.48</v>
      </c>
      <c r="AN921" s="3">
        <v>2.3561944901923448</v>
      </c>
    </row>
    <row r="922" spans="1:40" ht="13.5" thickBot="1" x14ac:dyDescent="0.25">
      <c r="A922" s="5">
        <v>42575</v>
      </c>
      <c r="B922" s="3">
        <v>90</v>
      </c>
      <c r="C922" s="7" t="s">
        <v>359</v>
      </c>
      <c r="D922" s="6">
        <v>0.4604166666666667</v>
      </c>
      <c r="E922" s="13">
        <v>11</v>
      </c>
      <c r="F922" s="13">
        <f t="shared" si="262"/>
        <v>288</v>
      </c>
      <c r="G922" s="3" t="s">
        <v>4</v>
      </c>
      <c r="H922" s="3" t="s">
        <v>4</v>
      </c>
      <c r="I922" s="3">
        <v>25.2</v>
      </c>
      <c r="J922" t="str">
        <f t="shared" si="263"/>
        <v>.</v>
      </c>
      <c r="K922" t="str">
        <f t="shared" si="264"/>
        <v>.</v>
      </c>
      <c r="L922" t="str">
        <f t="shared" si="274"/>
        <v>.</v>
      </c>
      <c r="M922" s="3">
        <v>135</v>
      </c>
      <c r="N922" t="str">
        <f>IF(B922=B922, N921, IF(M922=".",".",IF(M922&lt;22.5,"N",IF(M922&lt;67.5,"NE",IF(M922&lt;112.5,"E",IF(M922&lt;157.5,"SE",IF(M922&lt;202.5,"S",IF(M922&lt;247.5,"SW",IF(M922&lt;292.5,"W",IF(M922&lt;337.5,"NW","N"))))))))))</f>
        <v>SE</v>
      </c>
      <c r="O922" t="str">
        <f t="shared" si="265"/>
        <v>.</v>
      </c>
      <c r="P922" t="str">
        <f t="shared" si="276"/>
        <v>.</v>
      </c>
      <c r="Q922" s="8">
        <f t="shared" si="278"/>
        <v>0</v>
      </c>
      <c r="R922" s="8">
        <f t="shared" si="279"/>
        <v>0</v>
      </c>
      <c r="S922" s="8">
        <v>0</v>
      </c>
      <c r="T922" s="8" t="s">
        <v>4</v>
      </c>
      <c r="U922" s="8" t="str">
        <f t="shared" si="275"/>
        <v>.</v>
      </c>
      <c r="V922" s="3" t="s">
        <v>6</v>
      </c>
      <c r="W922" s="3">
        <v>0</v>
      </c>
      <c r="X922" s="3" t="s">
        <v>233</v>
      </c>
      <c r="Y922" s="14">
        <v>2</v>
      </c>
      <c r="Z922" s="14">
        <v>1</v>
      </c>
      <c r="AA922" s="14">
        <v>0</v>
      </c>
      <c r="AB922" s="14">
        <f t="shared" si="277"/>
        <v>0</v>
      </c>
      <c r="AC922" s="3" t="s">
        <v>339</v>
      </c>
      <c r="AD922" s="9">
        <v>1</v>
      </c>
      <c r="AE922">
        <f t="shared" si="266"/>
        <v>0</v>
      </c>
      <c r="AF922">
        <f t="shared" si="267"/>
        <v>0</v>
      </c>
      <c r="AG922">
        <f t="shared" si="273"/>
        <v>1</v>
      </c>
      <c r="AH922">
        <f t="shared" si="268"/>
        <v>0</v>
      </c>
      <c r="AI922">
        <f t="shared" si="269"/>
        <v>70.710678118654755</v>
      </c>
      <c r="AJ922">
        <f t="shared" si="270"/>
        <v>-70.710678118654741</v>
      </c>
      <c r="AK922">
        <f t="shared" si="271"/>
        <v>0</v>
      </c>
      <c r="AL922" s="3">
        <v>100</v>
      </c>
      <c r="AM922" s="14">
        <f t="shared" si="272"/>
        <v>30.48</v>
      </c>
      <c r="AN922" s="3">
        <v>2.3561944901923448</v>
      </c>
    </row>
    <row r="923" spans="1:40" ht="13.5" thickBot="1" x14ac:dyDescent="0.25">
      <c r="A923" s="5">
        <v>42575</v>
      </c>
      <c r="B923" s="3">
        <v>90</v>
      </c>
      <c r="C923" s="7" t="s">
        <v>359</v>
      </c>
      <c r="D923" s="6">
        <v>0.50069444444444444</v>
      </c>
      <c r="E923" s="13">
        <v>12</v>
      </c>
      <c r="F923" s="13">
        <f t="shared" si="262"/>
        <v>345.99999999999994</v>
      </c>
      <c r="G923" s="3" t="s">
        <v>4</v>
      </c>
      <c r="H923" s="3" t="s">
        <v>4</v>
      </c>
      <c r="I923" s="3">
        <v>26</v>
      </c>
      <c r="J923" t="str">
        <f t="shared" si="263"/>
        <v>.</v>
      </c>
      <c r="K923" t="str">
        <f t="shared" si="264"/>
        <v>.</v>
      </c>
      <c r="L923" t="str">
        <f t="shared" si="274"/>
        <v>.</v>
      </c>
      <c r="M923" s="3">
        <v>135</v>
      </c>
      <c r="N923" t="str">
        <f>IF(B923=B922, N922, IF(M923=".",".",IF(M923&lt;22.5,"N",IF(M923&lt;67.5,"NE",IF(M923&lt;112.5,"E",IF(M923&lt;157.5,"SE",IF(M923&lt;202.5,"S",IF(M923&lt;247.5,"SW",IF(M923&lt;292.5,"W",IF(M923&lt;337.5,"NW","N"))))))))))</f>
        <v>SE</v>
      </c>
      <c r="O923" t="str">
        <f t="shared" si="265"/>
        <v>.</v>
      </c>
      <c r="P923" t="str">
        <f t="shared" si="276"/>
        <v>.</v>
      </c>
      <c r="Q923" s="8">
        <f t="shared" si="278"/>
        <v>0</v>
      </c>
      <c r="R923" s="8">
        <f t="shared" si="279"/>
        <v>0</v>
      </c>
      <c r="S923" s="8">
        <v>0</v>
      </c>
      <c r="T923" s="8" t="s">
        <v>4</v>
      </c>
      <c r="U923" s="8" t="str">
        <f t="shared" si="275"/>
        <v>.</v>
      </c>
      <c r="V923" s="3" t="s">
        <v>7</v>
      </c>
      <c r="W923" s="3">
        <v>0.3</v>
      </c>
      <c r="X923" s="3" t="s">
        <v>4</v>
      </c>
      <c r="Y923" s="14">
        <v>2</v>
      </c>
      <c r="Z923" s="14">
        <v>1</v>
      </c>
      <c r="AA923" s="14">
        <v>0</v>
      </c>
      <c r="AB923" s="14">
        <f t="shared" si="277"/>
        <v>0</v>
      </c>
      <c r="AC923" s="3" t="s">
        <v>339</v>
      </c>
      <c r="AD923" s="9">
        <v>1</v>
      </c>
      <c r="AE923">
        <f t="shared" si="266"/>
        <v>0</v>
      </c>
      <c r="AF923">
        <f t="shared" si="267"/>
        <v>0</v>
      </c>
      <c r="AG923">
        <f t="shared" si="273"/>
        <v>1</v>
      </c>
      <c r="AH923">
        <f t="shared" si="268"/>
        <v>0</v>
      </c>
      <c r="AI923">
        <f t="shared" si="269"/>
        <v>70.710678118654755</v>
      </c>
      <c r="AJ923">
        <f t="shared" si="270"/>
        <v>-70.710678118654741</v>
      </c>
      <c r="AK923">
        <f t="shared" si="271"/>
        <v>0</v>
      </c>
      <c r="AL923" s="3">
        <v>100</v>
      </c>
      <c r="AM923" s="14">
        <f t="shared" si="272"/>
        <v>30.48</v>
      </c>
      <c r="AN923" s="3">
        <v>2.3561944901923448</v>
      </c>
    </row>
    <row r="924" spans="1:40" ht="13.5" thickBot="1" x14ac:dyDescent="0.25">
      <c r="A924" s="5">
        <v>42575</v>
      </c>
      <c r="B924" s="3">
        <v>90</v>
      </c>
      <c r="C924" s="7" t="s">
        <v>359</v>
      </c>
      <c r="D924" s="6">
        <v>0.5541666666666667</v>
      </c>
      <c r="E924" s="13">
        <v>13</v>
      </c>
      <c r="F924" s="13">
        <f t="shared" si="262"/>
        <v>423</v>
      </c>
      <c r="G924" s="3" t="s">
        <v>4</v>
      </c>
      <c r="H924" s="3" t="s">
        <v>4</v>
      </c>
      <c r="I924" s="3">
        <v>28.5</v>
      </c>
      <c r="J924" t="str">
        <f t="shared" si="263"/>
        <v>.</v>
      </c>
      <c r="K924" t="str">
        <f t="shared" si="264"/>
        <v>.</v>
      </c>
      <c r="L924" t="str">
        <f t="shared" si="274"/>
        <v>.</v>
      </c>
      <c r="M924" s="3">
        <v>135</v>
      </c>
      <c r="N924" t="str">
        <f>IF(B924=B924, N923, IF(M924=".",".",IF(M924&lt;22.5,"N",IF(M924&lt;67.5,"NE",IF(M924&lt;112.5,"E",IF(M924&lt;157.5,"SE",IF(M924&lt;202.5,"S",IF(M924&lt;247.5,"SW",IF(M924&lt;292.5,"W",IF(M924&lt;337.5,"NW","N"))))))))))</f>
        <v>SE</v>
      </c>
      <c r="O924" t="str">
        <f t="shared" si="265"/>
        <v>.</v>
      </c>
      <c r="P924" t="str">
        <f t="shared" si="276"/>
        <v>.</v>
      </c>
      <c r="Q924" s="8">
        <f t="shared" si="278"/>
        <v>0</v>
      </c>
      <c r="R924" s="8">
        <f t="shared" si="279"/>
        <v>0</v>
      </c>
      <c r="S924" s="8">
        <v>0</v>
      </c>
      <c r="T924" s="8" t="s">
        <v>4</v>
      </c>
      <c r="U924" s="8" t="str">
        <f t="shared" si="275"/>
        <v>.</v>
      </c>
      <c r="V924" s="3" t="s">
        <v>6</v>
      </c>
      <c r="W924" s="3">
        <v>1.4</v>
      </c>
      <c r="X924" s="3" t="s">
        <v>4</v>
      </c>
      <c r="Y924" s="14">
        <v>2</v>
      </c>
      <c r="Z924" s="14">
        <v>1</v>
      </c>
      <c r="AA924" s="14">
        <v>0</v>
      </c>
      <c r="AB924" s="14">
        <f t="shared" si="277"/>
        <v>0</v>
      </c>
      <c r="AC924" s="3" t="s">
        <v>339</v>
      </c>
      <c r="AD924" s="9">
        <v>1</v>
      </c>
      <c r="AE924">
        <f t="shared" si="266"/>
        <v>0</v>
      </c>
      <c r="AF924">
        <f t="shared" si="267"/>
        <v>0</v>
      </c>
      <c r="AG924">
        <f t="shared" si="273"/>
        <v>1</v>
      </c>
      <c r="AH924">
        <f t="shared" si="268"/>
        <v>0</v>
      </c>
      <c r="AI924">
        <f t="shared" si="269"/>
        <v>70.710678118654755</v>
      </c>
      <c r="AJ924">
        <f t="shared" si="270"/>
        <v>-70.710678118654741</v>
      </c>
      <c r="AK924">
        <f t="shared" si="271"/>
        <v>0</v>
      </c>
      <c r="AL924" s="3">
        <v>100</v>
      </c>
      <c r="AM924" s="14">
        <f t="shared" si="272"/>
        <v>30.48</v>
      </c>
      <c r="AN924" s="3">
        <v>2.3561944901923448</v>
      </c>
    </row>
    <row r="925" spans="1:40" ht="13.5" thickBot="1" x14ac:dyDescent="0.25">
      <c r="A925" s="5">
        <v>42575</v>
      </c>
      <c r="B925" s="3">
        <v>90</v>
      </c>
      <c r="C925" s="7" t="s">
        <v>359</v>
      </c>
      <c r="D925" s="6">
        <v>0.58402777777777781</v>
      </c>
      <c r="E925" s="13">
        <v>14</v>
      </c>
      <c r="F925" s="13">
        <f t="shared" si="262"/>
        <v>466</v>
      </c>
      <c r="G925" s="3" t="s">
        <v>4</v>
      </c>
      <c r="H925" s="3" t="s">
        <v>4</v>
      </c>
      <c r="I925" s="3">
        <v>31.7</v>
      </c>
      <c r="J925" t="str">
        <f t="shared" si="263"/>
        <v>.</v>
      </c>
      <c r="K925" t="str">
        <f t="shared" si="264"/>
        <v>.</v>
      </c>
      <c r="L925" t="str">
        <f t="shared" si="274"/>
        <v>.</v>
      </c>
      <c r="M925" s="3">
        <v>135</v>
      </c>
      <c r="N925" t="str">
        <f>IF(B925=B924, N924, IF(M925=".",".",IF(M925&lt;22.5,"N",IF(M925&lt;67.5,"NE",IF(M925&lt;112.5,"E",IF(M925&lt;157.5,"SE",IF(M925&lt;202.5,"S",IF(M925&lt;247.5,"SW",IF(M925&lt;292.5,"W",IF(M925&lt;337.5,"NW","N"))))))))))</f>
        <v>SE</v>
      </c>
      <c r="O925" t="str">
        <f t="shared" si="265"/>
        <v>.</v>
      </c>
      <c r="P925" t="str">
        <f t="shared" si="276"/>
        <v>.</v>
      </c>
      <c r="Q925" s="8">
        <f t="shared" si="278"/>
        <v>0</v>
      </c>
      <c r="R925" s="8">
        <f t="shared" si="279"/>
        <v>0</v>
      </c>
      <c r="S925" s="8">
        <v>0</v>
      </c>
      <c r="T925" s="8" t="s">
        <v>4</v>
      </c>
      <c r="U925" s="8" t="str">
        <f t="shared" si="275"/>
        <v>.</v>
      </c>
      <c r="V925" s="3" t="s">
        <v>6</v>
      </c>
      <c r="W925" s="3">
        <v>1.2</v>
      </c>
      <c r="X925" s="3" t="s">
        <v>4</v>
      </c>
      <c r="Y925" s="14">
        <v>2</v>
      </c>
      <c r="Z925" s="14">
        <v>1</v>
      </c>
      <c r="AA925" s="14">
        <v>0</v>
      </c>
      <c r="AB925" s="14">
        <f t="shared" si="277"/>
        <v>0</v>
      </c>
      <c r="AC925" s="3" t="s">
        <v>339</v>
      </c>
      <c r="AD925" s="9">
        <v>1</v>
      </c>
      <c r="AE925">
        <f t="shared" si="266"/>
        <v>0</v>
      </c>
      <c r="AF925">
        <f t="shared" si="267"/>
        <v>0</v>
      </c>
      <c r="AG925">
        <f t="shared" si="273"/>
        <v>1</v>
      </c>
      <c r="AH925">
        <f t="shared" si="268"/>
        <v>0</v>
      </c>
      <c r="AI925">
        <f t="shared" si="269"/>
        <v>70.710678118654755</v>
      </c>
      <c r="AJ925">
        <f t="shared" si="270"/>
        <v>-70.710678118654741</v>
      </c>
      <c r="AK925">
        <f t="shared" si="271"/>
        <v>0</v>
      </c>
      <c r="AL925" s="3">
        <v>100</v>
      </c>
      <c r="AM925" s="14">
        <f t="shared" si="272"/>
        <v>30.48</v>
      </c>
      <c r="AN925" s="3">
        <v>2.3561944901923448</v>
      </c>
    </row>
    <row r="926" spans="1:40" ht="13.5" thickBot="1" x14ac:dyDescent="0.25">
      <c r="A926" s="5">
        <v>42575</v>
      </c>
      <c r="B926" s="3">
        <v>90</v>
      </c>
      <c r="C926" s="7" t="s">
        <v>359</v>
      </c>
      <c r="D926" s="6">
        <v>0.62569444444444444</v>
      </c>
      <c r="E926" s="13">
        <v>15</v>
      </c>
      <c r="F926" s="13">
        <f t="shared" si="262"/>
        <v>526</v>
      </c>
      <c r="G926" s="3" t="s">
        <v>4</v>
      </c>
      <c r="H926" s="3" t="s">
        <v>4</v>
      </c>
      <c r="I926" s="3">
        <v>29.7</v>
      </c>
      <c r="J926" t="str">
        <f t="shared" si="263"/>
        <v>.</v>
      </c>
      <c r="K926" t="str">
        <f t="shared" si="264"/>
        <v>.</v>
      </c>
      <c r="L926" t="str">
        <f t="shared" si="274"/>
        <v>.</v>
      </c>
      <c r="M926" s="3">
        <v>135</v>
      </c>
      <c r="N926" t="str">
        <f>IF(B926=B926, N925, IF(M926=".",".",IF(M926&lt;22.5,"N",IF(M926&lt;67.5,"NE",IF(M926&lt;112.5,"E",IF(M926&lt;157.5,"SE",IF(M926&lt;202.5,"S",IF(M926&lt;247.5,"SW",IF(M926&lt;292.5,"W",IF(M926&lt;337.5,"NW","N"))))))))))</f>
        <v>SE</v>
      </c>
      <c r="O926" t="str">
        <f t="shared" si="265"/>
        <v>.</v>
      </c>
      <c r="P926" t="str">
        <f t="shared" si="276"/>
        <v>.</v>
      </c>
      <c r="Q926" s="8">
        <f t="shared" si="278"/>
        <v>0</v>
      </c>
      <c r="R926" s="8">
        <f t="shared" si="279"/>
        <v>0</v>
      </c>
      <c r="S926" s="8">
        <v>0</v>
      </c>
      <c r="T926" s="8" t="s">
        <v>4</v>
      </c>
      <c r="U926" s="8" t="str">
        <f t="shared" si="275"/>
        <v>.</v>
      </c>
      <c r="V926" s="3" t="s">
        <v>7</v>
      </c>
      <c r="W926" s="3">
        <v>4.5</v>
      </c>
      <c r="X926" s="3" t="s">
        <v>240</v>
      </c>
      <c r="Y926" s="14">
        <v>2</v>
      </c>
      <c r="Z926" s="14">
        <v>1</v>
      </c>
      <c r="AA926" s="14">
        <v>0</v>
      </c>
      <c r="AB926" s="14">
        <f t="shared" si="277"/>
        <v>0</v>
      </c>
      <c r="AC926" s="3" t="s">
        <v>339</v>
      </c>
      <c r="AD926" s="9">
        <v>1</v>
      </c>
      <c r="AE926">
        <f t="shared" si="266"/>
        <v>0</v>
      </c>
      <c r="AF926">
        <f t="shared" si="267"/>
        <v>0</v>
      </c>
      <c r="AG926">
        <f t="shared" si="273"/>
        <v>1</v>
      </c>
      <c r="AH926">
        <f t="shared" si="268"/>
        <v>0</v>
      </c>
      <c r="AI926">
        <f t="shared" si="269"/>
        <v>70.710678118654755</v>
      </c>
      <c r="AJ926">
        <f t="shared" si="270"/>
        <v>-70.710678118654741</v>
      </c>
      <c r="AK926">
        <f t="shared" si="271"/>
        <v>0</v>
      </c>
      <c r="AL926" s="3">
        <v>100</v>
      </c>
      <c r="AM926" s="14">
        <f t="shared" si="272"/>
        <v>30.48</v>
      </c>
      <c r="AN926" s="3">
        <v>2.3561944901923448</v>
      </c>
    </row>
    <row r="927" spans="1:40" ht="13.5" thickBot="1" x14ac:dyDescent="0.25">
      <c r="A927" s="5">
        <v>42575</v>
      </c>
      <c r="B927" s="3">
        <v>90</v>
      </c>
      <c r="C927" s="7" t="s">
        <v>359</v>
      </c>
      <c r="D927" s="6">
        <v>0.66388888888888886</v>
      </c>
      <c r="E927" s="13">
        <v>16</v>
      </c>
      <c r="F927" s="13">
        <f t="shared" si="262"/>
        <v>581</v>
      </c>
      <c r="G927" s="3" t="s">
        <v>4</v>
      </c>
      <c r="H927" s="3" t="s">
        <v>4</v>
      </c>
      <c r="I927" s="3">
        <v>30.7</v>
      </c>
      <c r="J927" t="str">
        <f t="shared" si="263"/>
        <v>.</v>
      </c>
      <c r="K927" t="str">
        <f t="shared" si="264"/>
        <v>.</v>
      </c>
      <c r="L927" t="str">
        <f t="shared" si="274"/>
        <v>.</v>
      </c>
      <c r="M927" s="3">
        <v>135</v>
      </c>
      <c r="N927" t="str">
        <f>IF(B927=B926, N926, IF(M927=".",".",IF(M927&lt;22.5,"N",IF(M927&lt;67.5,"NE",IF(M927&lt;112.5,"E",IF(M927&lt;157.5,"SE",IF(M927&lt;202.5,"S",IF(M927&lt;247.5,"SW",IF(M927&lt;292.5,"W",IF(M927&lt;337.5,"NW","N"))))))))))</f>
        <v>SE</v>
      </c>
      <c r="O927" t="str">
        <f t="shared" si="265"/>
        <v>.</v>
      </c>
      <c r="P927" t="str">
        <f t="shared" si="276"/>
        <v>.</v>
      </c>
      <c r="Q927" s="8">
        <f t="shared" si="278"/>
        <v>0</v>
      </c>
      <c r="R927" s="8">
        <f t="shared" si="279"/>
        <v>0</v>
      </c>
      <c r="S927" s="8">
        <v>0</v>
      </c>
      <c r="T927" s="8">
        <f>SQRT((AJ927-AJ917)^2+(AI927-AI917)^2)</f>
        <v>0</v>
      </c>
      <c r="U927" s="8">
        <f t="shared" si="275"/>
        <v>0</v>
      </c>
      <c r="V927" s="3" t="s">
        <v>7</v>
      </c>
      <c r="W927" s="3">
        <v>5.5</v>
      </c>
      <c r="X927" s="3" t="s">
        <v>240</v>
      </c>
      <c r="Y927" s="14">
        <v>2</v>
      </c>
      <c r="Z927" s="14">
        <v>1</v>
      </c>
      <c r="AA927" s="14">
        <v>0</v>
      </c>
      <c r="AB927" s="14">
        <f t="shared" si="277"/>
        <v>0</v>
      </c>
      <c r="AC927" s="3" t="s">
        <v>339</v>
      </c>
      <c r="AD927" s="9">
        <v>1</v>
      </c>
      <c r="AE927">
        <f t="shared" si="266"/>
        <v>0</v>
      </c>
      <c r="AF927">
        <f t="shared" si="267"/>
        <v>0</v>
      </c>
      <c r="AG927">
        <f t="shared" si="273"/>
        <v>1</v>
      </c>
      <c r="AH927">
        <f t="shared" si="268"/>
        <v>0</v>
      </c>
      <c r="AI927">
        <f t="shared" si="269"/>
        <v>70.710678118654755</v>
      </c>
      <c r="AJ927">
        <f t="shared" si="270"/>
        <v>-70.710678118654741</v>
      </c>
      <c r="AK927">
        <f t="shared" si="271"/>
        <v>0</v>
      </c>
      <c r="AL927" s="3">
        <v>100</v>
      </c>
      <c r="AM927" s="14">
        <f t="shared" si="272"/>
        <v>30.48</v>
      </c>
      <c r="AN927" s="3">
        <v>2.3561944901923448</v>
      </c>
    </row>
    <row r="928" spans="1:40" ht="13.5" thickBot="1" x14ac:dyDescent="0.25">
      <c r="A928" s="5">
        <v>42575</v>
      </c>
      <c r="B928" s="3">
        <v>91</v>
      </c>
      <c r="C928" s="7" t="s">
        <v>358</v>
      </c>
      <c r="D928" s="6">
        <v>0.26250000000000001</v>
      </c>
      <c r="E928" s="13">
        <v>6</v>
      </c>
      <c r="F928" s="13">
        <f t="shared" si="262"/>
        <v>0</v>
      </c>
      <c r="G928" s="3">
        <v>21.2</v>
      </c>
      <c r="H928" s="3" t="s">
        <v>366</v>
      </c>
      <c r="I928" s="3">
        <v>21.7</v>
      </c>
      <c r="J928" t="str">
        <f t="shared" si="263"/>
        <v>.</v>
      </c>
      <c r="K928" t="str">
        <f t="shared" si="264"/>
        <v>.</v>
      </c>
      <c r="L928" t="str">
        <f t="shared" si="274"/>
        <v>.</v>
      </c>
      <c r="M928" s="3">
        <v>54</v>
      </c>
      <c r="N928" t="str">
        <f>IF(B928=B928, N927, IF(M928=".",".",IF(M928&lt;22.5,"N",IF(M928&lt;67.5,"NE",IF(M928&lt;112.5,"E",IF(M928&lt;157.5,"SE",IF(M928&lt;202.5,"S",IF(M928&lt;247.5,"SW",IF(M928&lt;292.5,"W",IF(M928&lt;337.5,"NW","N"))))))))))</f>
        <v>SE</v>
      </c>
      <c r="O928" t="str">
        <f t="shared" si="265"/>
        <v>.</v>
      </c>
      <c r="P928" t="str">
        <f t="shared" si="276"/>
        <v>.</v>
      </c>
      <c r="Q928" s="8">
        <f t="shared" si="278"/>
        <v>0</v>
      </c>
      <c r="R928" s="8">
        <f t="shared" si="279"/>
        <v>0</v>
      </c>
      <c r="S928" s="8">
        <v>1</v>
      </c>
      <c r="T928" s="8" t="s">
        <v>4</v>
      </c>
      <c r="U928" s="8" t="str">
        <f t="shared" si="275"/>
        <v>.</v>
      </c>
      <c r="V928" s="3" t="s">
        <v>128</v>
      </c>
      <c r="W928" s="3">
        <v>0</v>
      </c>
      <c r="X928" s="3" t="s">
        <v>4</v>
      </c>
      <c r="Y928" s="14">
        <v>2</v>
      </c>
      <c r="Z928" s="14">
        <v>1</v>
      </c>
      <c r="AA928" s="14">
        <v>0</v>
      </c>
      <c r="AB928" s="14">
        <f t="shared" si="277"/>
        <v>0</v>
      </c>
      <c r="AC928" s="3" t="s">
        <v>340</v>
      </c>
      <c r="AD928" s="9">
        <v>0</v>
      </c>
      <c r="AE928" t="str">
        <f t="shared" si="266"/>
        <v>.</v>
      </c>
      <c r="AF928" t="str">
        <f t="shared" si="267"/>
        <v>.</v>
      </c>
      <c r="AG928" t="str">
        <f t="shared" si="273"/>
        <v>.</v>
      </c>
      <c r="AH928" t="str">
        <f t="shared" si="268"/>
        <v>.</v>
      </c>
      <c r="AI928">
        <f t="shared" si="269"/>
        <v>82.519733426244642</v>
      </c>
      <c r="AJ928">
        <f t="shared" si="270"/>
        <v>59.954095733832261</v>
      </c>
      <c r="AK928" t="str">
        <f t="shared" si="271"/>
        <v>.</v>
      </c>
      <c r="AL928" s="3">
        <v>102</v>
      </c>
      <c r="AM928" s="14">
        <f t="shared" si="272"/>
        <v>31.089600000000001</v>
      </c>
      <c r="AN928" s="3">
        <v>0.94247779607693793</v>
      </c>
    </row>
    <row r="929" spans="1:40" ht="13.5" thickBot="1" x14ac:dyDescent="0.25">
      <c r="A929" s="5">
        <v>42575</v>
      </c>
      <c r="B929" s="3">
        <v>91</v>
      </c>
      <c r="C929" s="7" t="s">
        <v>358</v>
      </c>
      <c r="D929" s="6">
        <v>0.30138888888888887</v>
      </c>
      <c r="E929" s="13">
        <v>7</v>
      </c>
      <c r="F929" s="13">
        <f t="shared" si="262"/>
        <v>55.999999999999957</v>
      </c>
      <c r="G929" s="3">
        <v>22.3</v>
      </c>
      <c r="H929" s="3" t="s">
        <v>366</v>
      </c>
      <c r="I929" s="3">
        <v>23</v>
      </c>
      <c r="J929">
        <f t="shared" si="263"/>
        <v>1.0046035049221951</v>
      </c>
      <c r="K929">
        <f t="shared" si="264"/>
        <v>302.44045908390819</v>
      </c>
      <c r="L929">
        <f>(K929-MOD(M928+180,360))</f>
        <v>68.440459083908195</v>
      </c>
      <c r="M929" s="3">
        <v>50</v>
      </c>
      <c r="N929" t="str">
        <f>IF(B929=B928, N928, IF(M929=".",".",IF(M929&lt;22.5,"N",IF(M929&lt;67.5,"NE",IF(M929&lt;112.5,"E",IF(M929&lt;157.5,"SE",IF(M929&lt;202.5,"S",IF(M929&lt;247.5,"SW",IF(M929&lt;292.5,"W",IF(M929&lt;337.5,"NW","N"))))))))))</f>
        <v>SE</v>
      </c>
      <c r="O929" t="str">
        <f t="shared" si="265"/>
        <v>NW</v>
      </c>
      <c r="P929">
        <f t="shared" si="276"/>
        <v>8</v>
      </c>
      <c r="Q929" s="8">
        <f t="shared" si="278"/>
        <v>7.4629021048173732</v>
      </c>
      <c r="R929" s="8">
        <f t="shared" si="279"/>
        <v>7.4629021048173732</v>
      </c>
      <c r="S929" s="8">
        <v>1</v>
      </c>
      <c r="T929" s="8" t="s">
        <v>4</v>
      </c>
      <c r="U929" s="8" t="str">
        <f t="shared" si="275"/>
        <v>.</v>
      </c>
      <c r="V929" s="3" t="s">
        <v>14</v>
      </c>
      <c r="W929" s="3">
        <v>0</v>
      </c>
      <c r="X929" s="3" t="s">
        <v>183</v>
      </c>
      <c r="Y929" s="14">
        <v>2</v>
      </c>
      <c r="Z929" s="14">
        <v>1</v>
      </c>
      <c r="AA929" s="14">
        <v>0</v>
      </c>
      <c r="AB929" s="14">
        <f t="shared" si="277"/>
        <v>0</v>
      </c>
      <c r="AC929" s="3" t="s">
        <v>340</v>
      </c>
      <c r="AD929" s="9">
        <v>0</v>
      </c>
      <c r="AE929">
        <f t="shared" si="266"/>
        <v>4.0032714299784047</v>
      </c>
      <c r="AF929">
        <f t="shared" si="267"/>
        <v>4.0032714299784047</v>
      </c>
      <c r="AG929">
        <f t="shared" si="273"/>
        <v>1</v>
      </c>
      <c r="AH929">
        <f t="shared" si="268"/>
        <v>7.4629021048173732</v>
      </c>
      <c r="AI929">
        <f t="shared" si="269"/>
        <v>76.221422090338308</v>
      </c>
      <c r="AJ929">
        <f t="shared" si="270"/>
        <v>63.957367163810666</v>
      </c>
      <c r="AK929">
        <f t="shared" si="271"/>
        <v>-6.2983113359063339</v>
      </c>
      <c r="AL929" s="3">
        <v>99.5</v>
      </c>
      <c r="AM929" s="14">
        <f t="shared" si="272"/>
        <v>30.3276</v>
      </c>
      <c r="AN929" s="3">
        <v>0.87266462599716477</v>
      </c>
    </row>
    <row r="930" spans="1:40" ht="13.5" thickBot="1" x14ac:dyDescent="0.25">
      <c r="A930" s="5">
        <v>42575</v>
      </c>
      <c r="B930" s="3">
        <v>91</v>
      </c>
      <c r="C930" s="7" t="s">
        <v>358</v>
      </c>
      <c r="D930" s="6">
        <v>0.33749999999999997</v>
      </c>
      <c r="E930" s="13">
        <v>8</v>
      </c>
      <c r="F930" s="13">
        <f t="shared" si="262"/>
        <v>107.99999999999993</v>
      </c>
      <c r="G930" s="3">
        <v>21.9</v>
      </c>
      <c r="H930" s="3" t="s">
        <v>366</v>
      </c>
      <c r="I930" s="3">
        <v>23.1</v>
      </c>
      <c r="J930">
        <f t="shared" si="263"/>
        <v>3.0005544260497587</v>
      </c>
      <c r="K930">
        <f t="shared" si="264"/>
        <v>188.08089518804974</v>
      </c>
      <c r="L930">
        <f t="shared" si="274"/>
        <v>-114.35956389585846</v>
      </c>
      <c r="M930" s="3">
        <v>52</v>
      </c>
      <c r="N930" t="str">
        <f>IF(B930=B930, N929, IF(M930=".",".",IF(M930&lt;22.5,"N",IF(M930&lt;67.5,"NE",IF(M930&lt;112.5,"E",IF(M930&lt;157.5,"SE",IF(M930&lt;202.5,"S",IF(M930&lt;247.5,"SW",IF(M930&lt;292.5,"W",IF(M930&lt;337.5,"NW","N"))))))))))</f>
        <v>SE</v>
      </c>
      <c r="O930" t="str">
        <f t="shared" si="265"/>
        <v>S</v>
      </c>
      <c r="P930">
        <f t="shared" si="276"/>
        <v>5</v>
      </c>
      <c r="Q930" s="8">
        <f t="shared" si="278"/>
        <v>5.0061842613391647</v>
      </c>
      <c r="R930" s="8">
        <f t="shared" si="279"/>
        <v>12.469086366156539</v>
      </c>
      <c r="S930" s="8">
        <v>1</v>
      </c>
      <c r="T930" s="8" t="s">
        <v>4</v>
      </c>
      <c r="U930" s="8" t="str">
        <f t="shared" si="275"/>
        <v>.</v>
      </c>
      <c r="V930" s="3" t="s">
        <v>15</v>
      </c>
      <c r="W930" s="3">
        <v>0</v>
      </c>
      <c r="X930" s="3" t="s">
        <v>4</v>
      </c>
      <c r="Y930" s="14">
        <v>2</v>
      </c>
      <c r="Z930" s="14">
        <v>1</v>
      </c>
      <c r="AA930" s="14">
        <v>0</v>
      </c>
      <c r="AB930" s="14">
        <f t="shared" si="277"/>
        <v>0</v>
      </c>
      <c r="AC930" s="3" t="s">
        <v>340</v>
      </c>
      <c r="AD930" s="9">
        <v>0</v>
      </c>
      <c r="AE930">
        <f t="shared" si="266"/>
        <v>-4.9564757804872812</v>
      </c>
      <c r="AF930">
        <f t="shared" si="267"/>
        <v>-4.9564757804872812</v>
      </c>
      <c r="AG930">
        <f t="shared" si="273"/>
        <v>1</v>
      </c>
      <c r="AH930">
        <f t="shared" si="268"/>
        <v>5.0061842613391647</v>
      </c>
      <c r="AI930">
        <f t="shared" si="269"/>
        <v>75.517697218017489</v>
      </c>
      <c r="AJ930">
        <f t="shared" si="270"/>
        <v>59.000891383323385</v>
      </c>
      <c r="AK930">
        <f t="shared" si="271"/>
        <v>-0.70372487232081937</v>
      </c>
      <c r="AL930" s="3">
        <v>95.833333330000002</v>
      </c>
      <c r="AM930" s="14">
        <f t="shared" si="272"/>
        <v>29.209999998984003</v>
      </c>
      <c r="AN930" s="3">
        <v>0.90757121103705141</v>
      </c>
    </row>
    <row r="931" spans="1:40" ht="13.5" thickBot="1" x14ac:dyDescent="0.25">
      <c r="A931" s="5">
        <v>42575</v>
      </c>
      <c r="B931" s="3">
        <v>91</v>
      </c>
      <c r="C931" s="7" t="s">
        <v>358</v>
      </c>
      <c r="D931" s="6">
        <v>0.3756944444444445</v>
      </c>
      <c r="E931" s="13">
        <v>9</v>
      </c>
      <c r="F931" s="13">
        <f t="shared" si="262"/>
        <v>163.00000000000006</v>
      </c>
      <c r="G931" s="3">
        <v>24.3</v>
      </c>
      <c r="H931" s="3" t="s">
        <v>366</v>
      </c>
      <c r="I931" s="3">
        <v>23.6</v>
      </c>
      <c r="J931">
        <f t="shared" si="263"/>
        <v>2.8774738605068055</v>
      </c>
      <c r="K931">
        <f t="shared" si="264"/>
        <v>164.86710786625574</v>
      </c>
      <c r="L931">
        <f t="shared" si="274"/>
        <v>-23.213787321794001</v>
      </c>
      <c r="M931" s="3">
        <v>54</v>
      </c>
      <c r="N931" t="str">
        <f>IF(B931=B930, N930, IF(M931=".",".",IF(M931&lt;22.5,"N",IF(M931&lt;67.5,"NE",IF(M931&lt;112.5,"E",IF(M931&lt;157.5,"SE",IF(M931&lt;202.5,"S",IF(M931&lt;247.5,"SW",IF(M931&lt;292.5,"W",IF(M931&lt;337.5,"NW","N"))))))))))</f>
        <v>SE</v>
      </c>
      <c r="O931" t="str">
        <f t="shared" si="265"/>
        <v>S</v>
      </c>
      <c r="P931">
        <f t="shared" si="276"/>
        <v>5</v>
      </c>
      <c r="Q931" s="8">
        <f t="shared" si="278"/>
        <v>3.5793048745718372</v>
      </c>
      <c r="R931" s="8">
        <f t="shared" si="279"/>
        <v>16.048391240728375</v>
      </c>
      <c r="S931" s="8">
        <v>1</v>
      </c>
      <c r="T931" s="8" t="s">
        <v>4</v>
      </c>
      <c r="U931" s="8" t="str">
        <f t="shared" si="275"/>
        <v>.</v>
      </c>
      <c r="V931" s="3" t="s">
        <v>6</v>
      </c>
      <c r="W931" s="3">
        <v>0</v>
      </c>
      <c r="X931" s="3" t="s">
        <v>183</v>
      </c>
      <c r="Y931" s="14">
        <v>2</v>
      </c>
      <c r="Z931" s="14">
        <v>1</v>
      </c>
      <c r="AA931" s="14">
        <v>0</v>
      </c>
      <c r="AB931" s="14">
        <f t="shared" si="277"/>
        <v>0</v>
      </c>
      <c r="AC931" s="3" t="s">
        <v>340</v>
      </c>
      <c r="AD931" s="9">
        <v>0</v>
      </c>
      <c r="AE931">
        <f t="shared" si="266"/>
        <v>-3.4551850416846719</v>
      </c>
      <c r="AF931">
        <f t="shared" si="267"/>
        <v>-3.4551850416846719</v>
      </c>
      <c r="AG931">
        <f t="shared" si="273"/>
        <v>1</v>
      </c>
      <c r="AH931">
        <f t="shared" si="268"/>
        <v>3.5793048745718372</v>
      </c>
      <c r="AI931">
        <f t="shared" si="269"/>
        <v>76.452105968432534</v>
      </c>
      <c r="AJ931">
        <f t="shared" si="270"/>
        <v>55.545706341638713</v>
      </c>
      <c r="AK931">
        <f t="shared" si="271"/>
        <v>0.93440875041504512</v>
      </c>
      <c r="AL931" s="3">
        <v>94.5</v>
      </c>
      <c r="AM931" s="14">
        <f t="shared" si="272"/>
        <v>28.803600000000003</v>
      </c>
      <c r="AN931" s="3">
        <v>0.94247779607693793</v>
      </c>
    </row>
    <row r="932" spans="1:40" ht="13.5" thickBot="1" x14ac:dyDescent="0.25">
      <c r="A932" s="5">
        <v>42575</v>
      </c>
      <c r="B932" s="3">
        <v>91</v>
      </c>
      <c r="C932" s="7" t="s">
        <v>358</v>
      </c>
      <c r="D932" s="6">
        <v>0.41875000000000001</v>
      </c>
      <c r="E932" s="13">
        <v>10</v>
      </c>
      <c r="F932" s="13">
        <f t="shared" si="262"/>
        <v>225</v>
      </c>
      <c r="G932" s="3">
        <v>25.6</v>
      </c>
      <c r="H932" s="3" t="s">
        <v>366</v>
      </c>
      <c r="I932" s="3">
        <v>23.8</v>
      </c>
      <c r="J932">
        <f t="shared" si="263"/>
        <v>0.16657163648824813</v>
      </c>
      <c r="K932">
        <f t="shared" si="264"/>
        <v>9.5438517573639636</v>
      </c>
      <c r="L932">
        <f t="shared" si="274"/>
        <v>-155.32325610889177</v>
      </c>
      <c r="M932" s="3">
        <v>50</v>
      </c>
      <c r="N932" t="str">
        <f>IF(B932=B931, N931, IF(M932=".",".",IF(M932&lt;22.5,"N",IF(M932&lt;67.5,"NE",IF(M932&lt;112.5,"E",IF(M932&lt;157.5,"SE",IF(M932&lt;202.5,"S",IF(M932&lt;247.5,"SW",IF(M932&lt;292.5,"W",IF(M932&lt;337.5,"NW","N"))))))))))</f>
        <v>SE</v>
      </c>
      <c r="O932" t="str">
        <f t="shared" si="265"/>
        <v>N</v>
      </c>
      <c r="P932">
        <f t="shared" si="276"/>
        <v>1</v>
      </c>
      <c r="Q932" s="8">
        <f t="shared" si="278"/>
        <v>10.159244021634096</v>
      </c>
      <c r="R932" s="8">
        <f t="shared" si="279"/>
        <v>26.207635262362473</v>
      </c>
      <c r="S932" s="8">
        <v>1</v>
      </c>
      <c r="T932" s="8" t="s">
        <v>4</v>
      </c>
      <c r="U932" s="8" t="str">
        <f t="shared" si="275"/>
        <v>.</v>
      </c>
      <c r="V932" s="3" t="s">
        <v>6</v>
      </c>
      <c r="W932" s="3">
        <v>0.2</v>
      </c>
      <c r="X932" s="3" t="s">
        <v>4</v>
      </c>
      <c r="Y932" s="14">
        <v>2</v>
      </c>
      <c r="Z932" s="14">
        <v>1</v>
      </c>
      <c r="AA932" s="14">
        <v>0</v>
      </c>
      <c r="AB932" s="14">
        <f t="shared" si="277"/>
        <v>0</v>
      </c>
      <c r="AC932" s="3" t="s">
        <v>340</v>
      </c>
      <c r="AD932" s="9">
        <v>0</v>
      </c>
      <c r="AE932">
        <f t="shared" si="266"/>
        <v>10.018629846388301</v>
      </c>
      <c r="AF932">
        <f t="shared" si="267"/>
        <v>10.018629846388301</v>
      </c>
      <c r="AG932">
        <f t="shared" si="273"/>
        <v>1</v>
      </c>
      <c r="AH932">
        <f t="shared" si="268"/>
        <v>10.159244021634096</v>
      </c>
      <c r="AI932">
        <f t="shared" si="269"/>
        <v>78.136533198135751</v>
      </c>
      <c r="AJ932">
        <f t="shared" si="270"/>
        <v>65.564336188027013</v>
      </c>
      <c r="AK932">
        <f t="shared" si="271"/>
        <v>1.6844272297032177</v>
      </c>
      <c r="AL932" s="3">
        <v>102</v>
      </c>
      <c r="AM932" s="14">
        <f t="shared" si="272"/>
        <v>31.089600000000001</v>
      </c>
      <c r="AN932" s="3">
        <v>0.87266462599716477</v>
      </c>
    </row>
    <row r="933" spans="1:40" ht="13.5" thickBot="1" x14ac:dyDescent="0.25">
      <c r="A933" s="5">
        <v>42575</v>
      </c>
      <c r="B933" s="3">
        <v>91</v>
      </c>
      <c r="C933" s="7" t="s">
        <v>358</v>
      </c>
      <c r="D933" s="6">
        <v>0.46249999999999997</v>
      </c>
      <c r="E933" s="13">
        <v>11</v>
      </c>
      <c r="F933" s="13">
        <f t="shared" si="262"/>
        <v>287.99999999999994</v>
      </c>
      <c r="G933" s="3">
        <v>25.8</v>
      </c>
      <c r="H933" s="3" t="s">
        <v>366</v>
      </c>
      <c r="I933" s="3">
        <v>24.8</v>
      </c>
      <c r="J933">
        <f t="shared" si="263"/>
        <v>2.2448960002056912</v>
      </c>
      <c r="K933">
        <f t="shared" si="264"/>
        <v>128.62306625758569</v>
      </c>
      <c r="L933">
        <f t="shared" si="274"/>
        <v>119.07921450022172</v>
      </c>
      <c r="M933" s="3">
        <v>58</v>
      </c>
      <c r="N933" t="str">
        <f>IF(B933=B933, N932, IF(M933=".",".",IF(M933&lt;22.5,"N",IF(M933&lt;67.5,"NE",IF(M933&lt;112.5,"E",IF(M933&lt;157.5,"SE",IF(M933&lt;202.5,"S",IF(M933&lt;247.5,"SW",IF(M933&lt;292.5,"W",IF(M933&lt;337.5,"NW","N"))))))))))</f>
        <v>SE</v>
      </c>
      <c r="O933" t="str">
        <f t="shared" si="265"/>
        <v>SE</v>
      </c>
      <c r="P933">
        <f t="shared" si="276"/>
        <v>4</v>
      </c>
      <c r="Q933" s="8">
        <f t="shared" si="278"/>
        <v>15.048032480436893</v>
      </c>
      <c r="R933" s="8">
        <f t="shared" si="279"/>
        <v>41.255667742799368</v>
      </c>
      <c r="S933" s="8">
        <v>1</v>
      </c>
      <c r="T933" s="8" t="s">
        <v>4</v>
      </c>
      <c r="U933" s="8" t="str">
        <f t="shared" si="275"/>
        <v>.</v>
      </c>
      <c r="V933" s="3" t="s">
        <v>31</v>
      </c>
      <c r="W933" s="3">
        <v>2.5</v>
      </c>
      <c r="X933" s="3" t="s">
        <v>4</v>
      </c>
      <c r="Y933" s="14">
        <v>2</v>
      </c>
      <c r="Z933" s="14">
        <v>1</v>
      </c>
      <c r="AA933" s="14">
        <v>0</v>
      </c>
      <c r="AB933" s="14">
        <f t="shared" si="277"/>
        <v>0</v>
      </c>
      <c r="AC933" s="3" t="s">
        <v>340</v>
      </c>
      <c r="AD933" s="9">
        <v>0</v>
      </c>
      <c r="AE933">
        <f t="shared" si="266"/>
        <v>-9.3928941793072909</v>
      </c>
      <c r="AF933">
        <f t="shared" si="267"/>
        <v>-9.3928941793072909</v>
      </c>
      <c r="AG933">
        <f t="shared" si="273"/>
        <v>1</v>
      </c>
      <c r="AH933">
        <f t="shared" si="268"/>
        <v>15.048032480436893</v>
      </c>
      <c r="AI933">
        <f t="shared" si="269"/>
        <v>89.893098192581149</v>
      </c>
      <c r="AJ933">
        <f t="shared" si="270"/>
        <v>56.171442008719723</v>
      </c>
      <c r="AK933">
        <f t="shared" si="271"/>
        <v>11.756564994445398</v>
      </c>
      <c r="AL933" s="3">
        <v>106</v>
      </c>
      <c r="AM933" s="14">
        <f t="shared" si="272"/>
        <v>32.308800000000005</v>
      </c>
      <c r="AN933" s="3">
        <v>1.0122909661567112</v>
      </c>
    </row>
    <row r="934" spans="1:40" ht="13.5" thickBot="1" x14ac:dyDescent="0.25">
      <c r="A934" s="5">
        <v>42575</v>
      </c>
      <c r="B934" s="3">
        <v>91</v>
      </c>
      <c r="C934" s="7" t="s">
        <v>358</v>
      </c>
      <c r="D934" s="6">
        <v>0.50347222222222221</v>
      </c>
      <c r="E934" s="13">
        <v>12</v>
      </c>
      <c r="F934" s="13">
        <f t="shared" si="262"/>
        <v>347</v>
      </c>
      <c r="G934" s="3">
        <v>25.2</v>
      </c>
      <c r="H934" s="3" t="s">
        <v>366</v>
      </c>
      <c r="I934" s="3">
        <v>26.1</v>
      </c>
      <c r="J934">
        <f t="shared" si="263"/>
        <v>1.0122909661567117</v>
      </c>
      <c r="K934">
        <f t="shared" si="264"/>
        <v>58.000000000000028</v>
      </c>
      <c r="L934">
        <f t="shared" si="274"/>
        <v>-70.623066257585663</v>
      </c>
      <c r="M934" s="3">
        <v>58</v>
      </c>
      <c r="N934" t="str">
        <f>IF(B934=B933, N933, IF(M934=".",".",IF(M934&lt;22.5,"N",IF(M934&lt;67.5,"NE",IF(M934&lt;112.5,"E",IF(M934&lt;157.5,"SE",IF(M934&lt;202.5,"S",IF(M934&lt;247.5,"SW",IF(M934&lt;292.5,"W",IF(M934&lt;337.5,"NW","N"))))))))))</f>
        <v>SE</v>
      </c>
      <c r="O934" t="str">
        <f t="shared" si="265"/>
        <v>NE</v>
      </c>
      <c r="P934">
        <f t="shared" si="276"/>
        <v>2</v>
      </c>
      <c r="Q934" s="8">
        <f t="shared" si="278"/>
        <v>1.9999999999999978</v>
      </c>
      <c r="R934" s="8">
        <f t="shared" si="279"/>
        <v>43.255667742799368</v>
      </c>
      <c r="S934" s="8">
        <v>1</v>
      </c>
      <c r="T934" s="8" t="s">
        <v>4</v>
      </c>
      <c r="U934" s="8" t="str">
        <f t="shared" si="275"/>
        <v>.</v>
      </c>
      <c r="V934" s="3" t="s">
        <v>41</v>
      </c>
      <c r="W934" s="3">
        <v>1.8</v>
      </c>
      <c r="X934" s="3" t="s">
        <v>4</v>
      </c>
      <c r="Y934" s="14">
        <v>2</v>
      </c>
      <c r="Z934" s="14">
        <v>1</v>
      </c>
      <c r="AA934" s="14">
        <v>0</v>
      </c>
      <c r="AB934" s="14">
        <f t="shared" si="277"/>
        <v>0</v>
      </c>
      <c r="AC934" s="3" t="s">
        <v>340</v>
      </c>
      <c r="AD934" s="9">
        <v>0</v>
      </c>
      <c r="AE934">
        <f t="shared" si="266"/>
        <v>1.0598385284664076</v>
      </c>
      <c r="AF934">
        <f t="shared" si="267"/>
        <v>1.0598385284664076</v>
      </c>
      <c r="AG934">
        <f t="shared" si="273"/>
        <v>1</v>
      </c>
      <c r="AH934">
        <f t="shared" si="268"/>
        <v>1.9999999999999978</v>
      </c>
      <c r="AI934">
        <f t="shared" si="269"/>
        <v>91.589194384894</v>
      </c>
      <c r="AJ934">
        <f t="shared" si="270"/>
        <v>57.23128053718613</v>
      </c>
      <c r="AK934">
        <f t="shared" si="271"/>
        <v>1.6960961923128508</v>
      </c>
      <c r="AL934" s="3">
        <v>108</v>
      </c>
      <c r="AM934" s="14">
        <f t="shared" si="272"/>
        <v>32.918399999999998</v>
      </c>
      <c r="AN934" s="3">
        <v>1.0122909661567112</v>
      </c>
    </row>
    <row r="935" spans="1:40" ht="13.5" thickBot="1" x14ac:dyDescent="0.25">
      <c r="A935" s="5">
        <v>42575</v>
      </c>
      <c r="B935" s="3">
        <v>91</v>
      </c>
      <c r="C935" s="7" t="s">
        <v>358</v>
      </c>
      <c r="D935" s="6">
        <v>0.55902777777777779</v>
      </c>
      <c r="E935" s="13">
        <v>13</v>
      </c>
      <c r="F935" s="13">
        <f t="shared" si="262"/>
        <v>427</v>
      </c>
      <c r="G935" s="3">
        <v>37.299999999999997</v>
      </c>
      <c r="H935" s="3" t="s">
        <v>365</v>
      </c>
      <c r="I935" s="3">
        <v>29.7</v>
      </c>
      <c r="J935">
        <f t="shared" si="263"/>
        <v>1.0675392962107941</v>
      </c>
      <c r="K935">
        <f t="shared" si="264"/>
        <v>298.83450386275524</v>
      </c>
      <c r="L935">
        <f t="shared" si="274"/>
        <v>-119.16549613724479</v>
      </c>
      <c r="M935" s="3">
        <v>56</v>
      </c>
      <c r="N935" t="str">
        <f>IF(B935=B935, N934, IF(M935=".",".",IF(M935&lt;22.5,"N",IF(M935&lt;67.5,"NE",IF(M935&lt;112.5,"E",IF(M935&lt;157.5,"SE",IF(M935&lt;202.5,"S",IF(M935&lt;247.5,"SW",IF(M935&lt;292.5,"W",IF(M935&lt;337.5,"NW","N"))))))))))</f>
        <v>SE</v>
      </c>
      <c r="O935" t="str">
        <f t="shared" si="265"/>
        <v>NW</v>
      </c>
      <c r="P935">
        <f t="shared" si="276"/>
        <v>8</v>
      </c>
      <c r="Q935" s="8">
        <f t="shared" si="278"/>
        <v>4.2364636869426917</v>
      </c>
      <c r="R935" s="8">
        <f t="shared" si="279"/>
        <v>47.492131429742059</v>
      </c>
      <c r="S935" s="8">
        <v>1</v>
      </c>
      <c r="T935" s="8" t="s">
        <v>4</v>
      </c>
      <c r="U935" s="8" t="str">
        <f t="shared" si="275"/>
        <v>.</v>
      </c>
      <c r="V935" s="3" t="s">
        <v>72</v>
      </c>
      <c r="W935" s="3">
        <v>3.1</v>
      </c>
      <c r="X935" s="3" t="s">
        <v>4</v>
      </c>
      <c r="Y935" s="14">
        <v>2</v>
      </c>
      <c r="Z935" s="14">
        <v>1</v>
      </c>
      <c r="AA935" s="14">
        <v>0</v>
      </c>
      <c r="AB935" s="14">
        <f t="shared" si="277"/>
        <v>0</v>
      </c>
      <c r="AC935" s="3" t="s">
        <v>340</v>
      </c>
      <c r="AD935" s="9">
        <v>0</v>
      </c>
      <c r="AE935">
        <f t="shared" si="266"/>
        <v>2.0431672307130313</v>
      </c>
      <c r="AF935">
        <f t="shared" si="267"/>
        <v>2.0431672307130313</v>
      </c>
      <c r="AG935">
        <f t="shared" si="273"/>
        <v>1</v>
      </c>
      <c r="AH935">
        <f t="shared" si="268"/>
        <v>4.2364636869426917</v>
      </c>
      <c r="AI935">
        <f t="shared" si="269"/>
        <v>87.877982690834429</v>
      </c>
      <c r="AJ935">
        <f t="shared" si="270"/>
        <v>59.274447767899161</v>
      </c>
      <c r="AK935">
        <f t="shared" si="271"/>
        <v>-3.7112116940595712</v>
      </c>
      <c r="AL935" s="3">
        <v>106</v>
      </c>
      <c r="AM935" s="14">
        <f t="shared" si="272"/>
        <v>32.308800000000005</v>
      </c>
      <c r="AN935" s="3">
        <v>0.97738438111682457</v>
      </c>
    </row>
    <row r="936" spans="1:40" ht="13.5" thickBot="1" x14ac:dyDescent="0.25">
      <c r="A936" s="5">
        <v>42575</v>
      </c>
      <c r="B936" s="3">
        <v>91</v>
      </c>
      <c r="C936" s="7" t="s">
        <v>358</v>
      </c>
      <c r="D936" s="6">
        <v>0.58611111111111114</v>
      </c>
      <c r="E936" s="13">
        <v>14</v>
      </c>
      <c r="F936" s="13">
        <f t="shared" si="262"/>
        <v>466</v>
      </c>
      <c r="G936" s="3">
        <v>39.6</v>
      </c>
      <c r="H936" s="3" t="s">
        <v>365</v>
      </c>
      <c r="I936" s="3">
        <v>31.9</v>
      </c>
      <c r="J936" t="str">
        <f t="shared" si="263"/>
        <v>.</v>
      </c>
      <c r="K936" t="str">
        <f t="shared" si="264"/>
        <v>.</v>
      </c>
      <c r="L936" t="str">
        <f t="shared" si="274"/>
        <v>.</v>
      </c>
      <c r="M936" s="3">
        <v>56</v>
      </c>
      <c r="N936" t="str">
        <f>IF(B936=B935, N935, IF(M936=".",".",IF(M936&lt;22.5,"N",IF(M936&lt;67.5,"NE",IF(M936&lt;112.5,"E",IF(M936&lt;157.5,"SE",IF(M936&lt;202.5,"S",IF(M936&lt;247.5,"SW",IF(M936&lt;292.5,"W",IF(M936&lt;337.5,"NW","N"))))))))))</f>
        <v>SE</v>
      </c>
      <c r="O936" t="str">
        <f t="shared" si="265"/>
        <v>.</v>
      </c>
      <c r="P936" t="str">
        <f t="shared" si="276"/>
        <v>.</v>
      </c>
      <c r="Q936" s="8">
        <f t="shared" si="278"/>
        <v>0</v>
      </c>
      <c r="R936" s="8">
        <f t="shared" si="279"/>
        <v>47.492131429742059</v>
      </c>
      <c r="S936" s="8">
        <v>1</v>
      </c>
      <c r="T936" s="8" t="s">
        <v>4</v>
      </c>
      <c r="U936" s="8" t="str">
        <f t="shared" si="275"/>
        <v>.</v>
      </c>
      <c r="V936" s="3" t="s">
        <v>6</v>
      </c>
      <c r="W936" s="3">
        <v>3.5</v>
      </c>
      <c r="X936" s="3" t="s">
        <v>4</v>
      </c>
      <c r="Y936" s="14">
        <v>2</v>
      </c>
      <c r="Z936" s="14">
        <v>1</v>
      </c>
      <c r="AA936" s="14">
        <v>0</v>
      </c>
      <c r="AB936" s="14">
        <f t="shared" si="277"/>
        <v>0</v>
      </c>
      <c r="AC936" s="3" t="s">
        <v>340</v>
      </c>
      <c r="AD936" s="9">
        <v>0</v>
      </c>
      <c r="AE936">
        <f t="shared" si="266"/>
        <v>0</v>
      </c>
      <c r="AF936">
        <f t="shared" si="267"/>
        <v>0</v>
      </c>
      <c r="AG936">
        <f t="shared" si="273"/>
        <v>1</v>
      </c>
      <c r="AH936">
        <f t="shared" si="268"/>
        <v>0</v>
      </c>
      <c r="AI936">
        <f t="shared" si="269"/>
        <v>87.877982690834429</v>
      </c>
      <c r="AJ936">
        <f t="shared" si="270"/>
        <v>59.274447767899161</v>
      </c>
      <c r="AK936">
        <f t="shared" si="271"/>
        <v>0</v>
      </c>
      <c r="AL936" s="3">
        <v>106</v>
      </c>
      <c r="AM936" s="14">
        <f t="shared" si="272"/>
        <v>32.308800000000005</v>
      </c>
      <c r="AN936" s="3">
        <v>0.97738438111682457</v>
      </c>
    </row>
    <row r="937" spans="1:40" ht="13.5" thickBot="1" x14ac:dyDescent="0.25">
      <c r="A937" s="5">
        <v>42575</v>
      </c>
      <c r="B937" s="3">
        <v>91</v>
      </c>
      <c r="C937" s="7" t="s">
        <v>358</v>
      </c>
      <c r="D937" s="6">
        <v>0.62847222222222221</v>
      </c>
      <c r="E937" s="13">
        <v>15</v>
      </c>
      <c r="F937" s="13">
        <f t="shared" si="262"/>
        <v>527</v>
      </c>
      <c r="G937" s="3">
        <v>42.8</v>
      </c>
      <c r="H937" s="3" t="s">
        <v>365</v>
      </c>
      <c r="I937" s="3">
        <v>32.200000000000003</v>
      </c>
      <c r="J937" t="str">
        <f t="shared" si="263"/>
        <v>.</v>
      </c>
      <c r="K937" t="str">
        <f t="shared" si="264"/>
        <v>.</v>
      </c>
      <c r="L937" t="str">
        <f t="shared" si="274"/>
        <v>.</v>
      </c>
      <c r="M937" s="3">
        <v>56</v>
      </c>
      <c r="N937" t="str">
        <f>IF(B937=B937, N936, IF(M937=".",".",IF(M937&lt;22.5,"N",IF(M937&lt;67.5,"NE",IF(M937&lt;112.5,"E",IF(M937&lt;157.5,"SE",IF(M937&lt;202.5,"S",IF(M937&lt;247.5,"SW",IF(M937&lt;292.5,"W",IF(M937&lt;337.5,"NW","N"))))))))))</f>
        <v>SE</v>
      </c>
      <c r="O937" t="str">
        <f t="shared" si="265"/>
        <v>.</v>
      </c>
      <c r="P937" t="str">
        <f t="shared" si="276"/>
        <v>.</v>
      </c>
      <c r="Q937" s="8">
        <f t="shared" si="278"/>
        <v>0</v>
      </c>
      <c r="R937" s="8">
        <f t="shared" si="279"/>
        <v>47.492131429742059</v>
      </c>
      <c r="S937" s="8">
        <v>1</v>
      </c>
      <c r="T937" s="8" t="s">
        <v>4</v>
      </c>
      <c r="U937" s="8" t="str">
        <f t="shared" si="275"/>
        <v>.</v>
      </c>
      <c r="V937" s="3" t="s">
        <v>6</v>
      </c>
      <c r="W937" s="3">
        <v>3.2</v>
      </c>
      <c r="X937" s="3" t="s">
        <v>43</v>
      </c>
      <c r="Y937" s="14">
        <v>0</v>
      </c>
      <c r="Z937" s="14">
        <v>0</v>
      </c>
      <c r="AA937" s="14">
        <v>1</v>
      </c>
      <c r="AB937" s="14">
        <f t="shared" si="277"/>
        <v>1</v>
      </c>
      <c r="AC937" s="3" t="s">
        <v>340</v>
      </c>
      <c r="AD937" s="9">
        <v>0</v>
      </c>
      <c r="AE937">
        <f t="shared" si="266"/>
        <v>0</v>
      </c>
      <c r="AF937">
        <f t="shared" si="267"/>
        <v>0</v>
      </c>
      <c r="AG937">
        <f t="shared" si="273"/>
        <v>1</v>
      </c>
      <c r="AH937">
        <f t="shared" si="268"/>
        <v>0</v>
      </c>
      <c r="AI937">
        <f t="shared" si="269"/>
        <v>87.877982690834429</v>
      </c>
      <c r="AJ937">
        <f t="shared" si="270"/>
        <v>59.274447767899161</v>
      </c>
      <c r="AK937">
        <f t="shared" si="271"/>
        <v>0</v>
      </c>
      <c r="AL937" s="3">
        <v>106</v>
      </c>
      <c r="AM937" s="14">
        <f t="shared" si="272"/>
        <v>32.308800000000005</v>
      </c>
      <c r="AN937" s="3">
        <v>0.97738438111682457</v>
      </c>
    </row>
    <row r="938" spans="1:40" ht="13.5" thickBot="1" x14ac:dyDescent="0.25">
      <c r="A938" s="5">
        <v>42575</v>
      </c>
      <c r="B938" s="3">
        <v>91</v>
      </c>
      <c r="C938" s="7" t="s">
        <v>358</v>
      </c>
      <c r="D938" s="6">
        <v>0.66666666666666663</v>
      </c>
      <c r="E938" s="13">
        <v>16</v>
      </c>
      <c r="F938" s="13">
        <f t="shared" si="262"/>
        <v>582</v>
      </c>
      <c r="G938" s="3">
        <v>40</v>
      </c>
      <c r="H938" s="3" t="s">
        <v>365</v>
      </c>
      <c r="I938" s="3">
        <v>29.9</v>
      </c>
      <c r="J938" t="str">
        <f t="shared" si="263"/>
        <v>.</v>
      </c>
      <c r="K938" t="str">
        <f t="shared" si="264"/>
        <v>.</v>
      </c>
      <c r="L938" t="str">
        <f t="shared" si="274"/>
        <v>.</v>
      </c>
      <c r="M938" s="3">
        <v>56</v>
      </c>
      <c r="N938" t="str">
        <f>IF(B938=B937, N937, IF(M938=".",".",IF(M938&lt;22.5,"N",IF(M938&lt;67.5,"NE",IF(M938&lt;112.5,"E",IF(M938&lt;157.5,"SE",IF(M938&lt;202.5,"S",IF(M938&lt;247.5,"SW",IF(M938&lt;292.5,"W",IF(M938&lt;337.5,"NW","N"))))))))))</f>
        <v>SE</v>
      </c>
      <c r="O938" t="str">
        <f t="shared" si="265"/>
        <v>.</v>
      </c>
      <c r="P938" t="str">
        <f t="shared" si="276"/>
        <v>.</v>
      </c>
      <c r="Q938" s="8">
        <f t="shared" si="278"/>
        <v>0</v>
      </c>
      <c r="R938" s="8">
        <f t="shared" si="279"/>
        <v>47.492131429742059</v>
      </c>
      <c r="S938" s="8">
        <v>1</v>
      </c>
      <c r="T938" s="8">
        <f>SQRT((AJ938-AJ928)^2+(AI938-AI928)^2)</f>
        <v>5.401181031873862</v>
      </c>
      <c r="U938" s="8">
        <f t="shared" si="275"/>
        <v>8.7929160584468224</v>
      </c>
      <c r="V938" s="3" t="s">
        <v>6</v>
      </c>
      <c r="W938" s="3">
        <v>5.8</v>
      </c>
      <c r="X938" s="3" t="s">
        <v>43</v>
      </c>
      <c r="Y938" s="14">
        <v>0</v>
      </c>
      <c r="Z938" s="14">
        <v>0</v>
      </c>
      <c r="AA938" s="14">
        <v>1</v>
      </c>
      <c r="AB938" s="14" t="str">
        <f t="shared" si="277"/>
        <v>.</v>
      </c>
      <c r="AC938" s="3" t="s">
        <v>340</v>
      </c>
      <c r="AD938" s="9">
        <v>0</v>
      </c>
      <c r="AE938">
        <f t="shared" si="266"/>
        <v>0</v>
      </c>
      <c r="AF938">
        <f t="shared" si="267"/>
        <v>0</v>
      </c>
      <c r="AG938">
        <f t="shared" si="273"/>
        <v>1</v>
      </c>
      <c r="AH938">
        <f t="shared" si="268"/>
        <v>0</v>
      </c>
      <c r="AI938">
        <f t="shared" si="269"/>
        <v>87.877982690834429</v>
      </c>
      <c r="AJ938">
        <f t="shared" si="270"/>
        <v>59.274447767899161</v>
      </c>
      <c r="AK938">
        <f t="shared" si="271"/>
        <v>0</v>
      </c>
      <c r="AL938" s="3">
        <v>106</v>
      </c>
      <c r="AM938" s="14">
        <f t="shared" si="272"/>
        <v>32.308800000000005</v>
      </c>
      <c r="AN938" s="3">
        <v>0.97738438111682457</v>
      </c>
    </row>
    <row r="939" spans="1:40" ht="13.5" thickBot="1" x14ac:dyDescent="0.25">
      <c r="A939" s="5">
        <v>42575</v>
      </c>
      <c r="B939" s="3">
        <v>92</v>
      </c>
      <c r="C939" s="7" t="s">
        <v>359</v>
      </c>
      <c r="D939" s="6">
        <v>0.26458333333333334</v>
      </c>
      <c r="E939" s="13">
        <v>6</v>
      </c>
      <c r="F939" s="13">
        <f t="shared" si="262"/>
        <v>0</v>
      </c>
      <c r="G939" s="3" t="s">
        <v>4</v>
      </c>
      <c r="H939" s="3" t="s">
        <v>4</v>
      </c>
      <c r="I939" s="3">
        <v>21.8</v>
      </c>
      <c r="J939" t="str">
        <f t="shared" si="263"/>
        <v>.</v>
      </c>
      <c r="K939" t="str">
        <f t="shared" si="264"/>
        <v>.</v>
      </c>
      <c r="L939" t="str">
        <f t="shared" si="274"/>
        <v>.</v>
      </c>
      <c r="M939" s="3">
        <v>315</v>
      </c>
      <c r="N939" t="str">
        <f>IF(B939=B939, N938, IF(M939=".",".",IF(M939&lt;22.5,"N",IF(M939&lt;67.5,"NE",IF(M939&lt;112.5,"E",IF(M939&lt;157.5,"SE",IF(M939&lt;202.5,"S",IF(M939&lt;247.5,"SW",IF(M939&lt;292.5,"W",IF(M939&lt;337.5,"NW","N"))))))))))</f>
        <v>SE</v>
      </c>
      <c r="O939" t="str">
        <f t="shared" si="265"/>
        <v>.</v>
      </c>
      <c r="P939" t="str">
        <f t="shared" si="276"/>
        <v>.</v>
      </c>
      <c r="Q939" s="8">
        <f t="shared" si="278"/>
        <v>0</v>
      </c>
      <c r="R939" s="8">
        <f t="shared" si="279"/>
        <v>0</v>
      </c>
      <c r="S939" s="8">
        <v>0</v>
      </c>
      <c r="T939" s="8" t="s">
        <v>4</v>
      </c>
      <c r="U939" s="8" t="str">
        <f t="shared" si="275"/>
        <v>.</v>
      </c>
      <c r="V939" s="3" t="s">
        <v>7</v>
      </c>
      <c r="W939" s="3">
        <v>0</v>
      </c>
      <c r="X939" s="3" t="s">
        <v>4</v>
      </c>
      <c r="Y939" s="14">
        <v>2</v>
      </c>
      <c r="Z939" s="14">
        <v>1</v>
      </c>
      <c r="AA939" s="14">
        <v>0</v>
      </c>
      <c r="AB939" s="14">
        <f t="shared" si="277"/>
        <v>0</v>
      </c>
      <c r="AC939" s="3" t="s">
        <v>341</v>
      </c>
      <c r="AD939" s="9">
        <v>1</v>
      </c>
      <c r="AE939" t="str">
        <f t="shared" si="266"/>
        <v>.</v>
      </c>
      <c r="AF939" t="str">
        <f t="shared" si="267"/>
        <v>.</v>
      </c>
      <c r="AG939" t="str">
        <f t="shared" si="273"/>
        <v>.</v>
      </c>
      <c r="AH939" t="str">
        <f t="shared" si="268"/>
        <v>.</v>
      </c>
      <c r="AI939">
        <f t="shared" si="269"/>
        <v>-70.710678118654769</v>
      </c>
      <c r="AJ939">
        <f t="shared" si="270"/>
        <v>70.710678118654741</v>
      </c>
      <c r="AK939" t="str">
        <f t="shared" si="271"/>
        <v>.</v>
      </c>
      <c r="AL939" s="3">
        <v>100</v>
      </c>
      <c r="AM939" s="14">
        <f t="shared" si="272"/>
        <v>30.48</v>
      </c>
      <c r="AN939" s="3">
        <v>5.497787143782138</v>
      </c>
    </row>
    <row r="940" spans="1:40" ht="13.5" thickBot="1" x14ac:dyDescent="0.25">
      <c r="A940" s="5">
        <v>42575</v>
      </c>
      <c r="B940" s="3">
        <v>92</v>
      </c>
      <c r="C940" s="7" t="s">
        <v>359</v>
      </c>
      <c r="D940" s="6">
        <v>0.30763888888888891</v>
      </c>
      <c r="E940" s="13">
        <v>7</v>
      </c>
      <c r="F940" s="13">
        <f t="shared" si="262"/>
        <v>62.000000000000021</v>
      </c>
      <c r="G940" s="3" t="s">
        <v>4</v>
      </c>
      <c r="H940" s="3" t="s">
        <v>4</v>
      </c>
      <c r="I940" s="3">
        <v>23.3</v>
      </c>
      <c r="J940" t="str">
        <f t="shared" si="263"/>
        <v>.</v>
      </c>
      <c r="K940" t="str">
        <f t="shared" si="264"/>
        <v>.</v>
      </c>
      <c r="L940" t="str">
        <f t="shared" si="274"/>
        <v>.</v>
      </c>
      <c r="M940" s="3">
        <v>315</v>
      </c>
      <c r="N940" t="str">
        <f>IF(B940=B939, N939, IF(M940=".",".",IF(M940&lt;22.5,"N",IF(M940&lt;67.5,"NE",IF(M940&lt;112.5,"E",IF(M940&lt;157.5,"SE",IF(M940&lt;202.5,"S",IF(M940&lt;247.5,"SW",IF(M940&lt;292.5,"W",IF(M940&lt;337.5,"NW","N"))))))))))</f>
        <v>SE</v>
      </c>
      <c r="O940" t="str">
        <f t="shared" si="265"/>
        <v>.</v>
      </c>
      <c r="P940" t="str">
        <f t="shared" si="276"/>
        <v>.</v>
      </c>
      <c r="Q940" s="8">
        <f t="shared" si="278"/>
        <v>0</v>
      </c>
      <c r="R940" s="8">
        <f t="shared" si="279"/>
        <v>0</v>
      </c>
      <c r="S940" s="8">
        <v>0</v>
      </c>
      <c r="T940" s="8" t="s">
        <v>4</v>
      </c>
      <c r="U940" s="8" t="str">
        <f t="shared" si="275"/>
        <v>.</v>
      </c>
      <c r="V940" s="3" t="s">
        <v>7</v>
      </c>
      <c r="W940" s="3">
        <v>0</v>
      </c>
      <c r="X940" s="3" t="s">
        <v>187</v>
      </c>
      <c r="Y940" s="14">
        <v>2</v>
      </c>
      <c r="Z940" s="14">
        <v>1</v>
      </c>
      <c r="AA940" s="14">
        <v>0</v>
      </c>
      <c r="AB940" s="14">
        <f t="shared" si="277"/>
        <v>0</v>
      </c>
      <c r="AC940" s="3" t="s">
        <v>341</v>
      </c>
      <c r="AD940" s="9">
        <v>1</v>
      </c>
      <c r="AE940">
        <f t="shared" si="266"/>
        <v>0</v>
      </c>
      <c r="AF940">
        <f t="shared" si="267"/>
        <v>0</v>
      </c>
      <c r="AG940">
        <f t="shared" si="273"/>
        <v>1</v>
      </c>
      <c r="AH940">
        <f t="shared" si="268"/>
        <v>0</v>
      </c>
      <c r="AI940">
        <f t="shared" si="269"/>
        <v>-70.710678118654769</v>
      </c>
      <c r="AJ940">
        <f t="shared" si="270"/>
        <v>70.710678118654741</v>
      </c>
      <c r="AK940">
        <f t="shared" si="271"/>
        <v>0</v>
      </c>
      <c r="AL940" s="3">
        <v>100</v>
      </c>
      <c r="AM940" s="14">
        <f t="shared" si="272"/>
        <v>30.48</v>
      </c>
      <c r="AN940" s="3">
        <v>5.497787143782138</v>
      </c>
    </row>
    <row r="941" spans="1:40" ht="13.5" thickBot="1" x14ac:dyDescent="0.25">
      <c r="A941" s="5">
        <v>42575</v>
      </c>
      <c r="B941" s="3">
        <v>92</v>
      </c>
      <c r="C941" s="7" t="s">
        <v>359</v>
      </c>
      <c r="D941" s="6">
        <v>0.3430555555555555</v>
      </c>
      <c r="E941" s="13">
        <v>8</v>
      </c>
      <c r="F941" s="13">
        <f t="shared" si="262"/>
        <v>112.99999999999991</v>
      </c>
      <c r="G941" s="3" t="s">
        <v>4</v>
      </c>
      <c r="H941" s="3" t="s">
        <v>4</v>
      </c>
      <c r="I941" s="3">
        <v>22.6</v>
      </c>
      <c r="J941" t="str">
        <f t="shared" si="263"/>
        <v>.</v>
      </c>
      <c r="K941" t="str">
        <f t="shared" si="264"/>
        <v>.</v>
      </c>
      <c r="L941" t="str">
        <f t="shared" si="274"/>
        <v>.</v>
      </c>
      <c r="M941" s="3">
        <v>315</v>
      </c>
      <c r="N941" t="str">
        <f>IF(B941=B941, N940, IF(M941=".",".",IF(M941&lt;22.5,"N",IF(M941&lt;67.5,"NE",IF(M941&lt;112.5,"E",IF(M941&lt;157.5,"SE",IF(M941&lt;202.5,"S",IF(M941&lt;247.5,"SW",IF(M941&lt;292.5,"W",IF(M941&lt;337.5,"NW","N"))))))))))</f>
        <v>SE</v>
      </c>
      <c r="O941" t="str">
        <f t="shared" si="265"/>
        <v>.</v>
      </c>
      <c r="P941" t="str">
        <f t="shared" si="276"/>
        <v>.</v>
      </c>
      <c r="Q941" s="8">
        <f t="shared" si="278"/>
        <v>0</v>
      </c>
      <c r="R941" s="8">
        <f t="shared" si="279"/>
        <v>0</v>
      </c>
      <c r="S941" s="8">
        <v>0</v>
      </c>
      <c r="T941" s="8" t="s">
        <v>4</v>
      </c>
      <c r="U941" s="8" t="str">
        <f t="shared" si="275"/>
        <v>.</v>
      </c>
      <c r="V941" s="3" t="s">
        <v>7</v>
      </c>
      <c r="W941" s="3">
        <v>0.4</v>
      </c>
      <c r="X941" s="3" t="s">
        <v>108</v>
      </c>
      <c r="Y941" s="14">
        <v>2</v>
      </c>
      <c r="Z941" s="14">
        <v>1</v>
      </c>
      <c r="AA941" s="14">
        <v>0</v>
      </c>
      <c r="AB941" s="14">
        <f t="shared" si="277"/>
        <v>0</v>
      </c>
      <c r="AC941" s="3" t="s">
        <v>341</v>
      </c>
      <c r="AD941" s="9">
        <v>1</v>
      </c>
      <c r="AE941">
        <f t="shared" si="266"/>
        <v>0</v>
      </c>
      <c r="AF941">
        <f t="shared" si="267"/>
        <v>0</v>
      </c>
      <c r="AG941">
        <f t="shared" si="273"/>
        <v>1</v>
      </c>
      <c r="AH941">
        <f t="shared" si="268"/>
        <v>0</v>
      </c>
      <c r="AI941">
        <f t="shared" si="269"/>
        <v>-70.710678118654769</v>
      </c>
      <c r="AJ941">
        <f t="shared" si="270"/>
        <v>70.710678118654741</v>
      </c>
      <c r="AK941">
        <f t="shared" si="271"/>
        <v>0</v>
      </c>
      <c r="AL941" s="3">
        <v>100</v>
      </c>
      <c r="AM941" s="14">
        <f t="shared" si="272"/>
        <v>30.48</v>
      </c>
      <c r="AN941" s="3">
        <v>5.497787143782138</v>
      </c>
    </row>
    <row r="942" spans="1:40" ht="13.5" thickBot="1" x14ac:dyDescent="0.25">
      <c r="A942" s="5">
        <v>42575</v>
      </c>
      <c r="B942" s="3">
        <v>92</v>
      </c>
      <c r="C942" s="7" t="s">
        <v>359</v>
      </c>
      <c r="D942" s="6">
        <v>0.38125000000000003</v>
      </c>
      <c r="E942" s="13">
        <v>9</v>
      </c>
      <c r="F942" s="13">
        <f t="shared" si="262"/>
        <v>168.00000000000006</v>
      </c>
      <c r="G942" s="3" t="s">
        <v>4</v>
      </c>
      <c r="H942" s="3" t="s">
        <v>4</v>
      </c>
      <c r="I942" s="3">
        <v>24.1</v>
      </c>
      <c r="J942" t="str">
        <f t="shared" si="263"/>
        <v>.</v>
      </c>
      <c r="K942" t="str">
        <f t="shared" si="264"/>
        <v>.</v>
      </c>
      <c r="L942" t="str">
        <f t="shared" si="274"/>
        <v>.</v>
      </c>
      <c r="M942" s="3">
        <v>315</v>
      </c>
      <c r="N942" t="str">
        <f>IF(B942=B941, N941, IF(M942=".",".",IF(M942&lt;22.5,"N",IF(M942&lt;67.5,"NE",IF(M942&lt;112.5,"E",IF(M942&lt;157.5,"SE",IF(M942&lt;202.5,"S",IF(M942&lt;247.5,"SW",IF(M942&lt;292.5,"W",IF(M942&lt;337.5,"NW","N"))))))))))</f>
        <v>SE</v>
      </c>
      <c r="O942" t="str">
        <f t="shared" si="265"/>
        <v>.</v>
      </c>
      <c r="P942" t="str">
        <f t="shared" si="276"/>
        <v>.</v>
      </c>
      <c r="Q942" s="8">
        <f t="shared" si="278"/>
        <v>0</v>
      </c>
      <c r="R942" s="8">
        <f t="shared" si="279"/>
        <v>0</v>
      </c>
      <c r="S942" s="8">
        <v>0</v>
      </c>
      <c r="T942" s="8" t="s">
        <v>4</v>
      </c>
      <c r="U942" s="8" t="str">
        <f t="shared" si="275"/>
        <v>.</v>
      </c>
      <c r="V942" s="3" t="s">
        <v>7</v>
      </c>
      <c r="W942" s="3">
        <v>0</v>
      </c>
      <c r="X942" s="3" t="s">
        <v>178</v>
      </c>
      <c r="Y942" s="14">
        <v>2</v>
      </c>
      <c r="Z942" s="14">
        <v>1</v>
      </c>
      <c r="AA942" s="14">
        <v>0</v>
      </c>
      <c r="AB942" s="14">
        <f t="shared" si="277"/>
        <v>0</v>
      </c>
      <c r="AC942" s="3" t="s">
        <v>341</v>
      </c>
      <c r="AD942" s="9">
        <v>1</v>
      </c>
      <c r="AE942">
        <f t="shared" si="266"/>
        <v>0</v>
      </c>
      <c r="AF942">
        <f t="shared" si="267"/>
        <v>0</v>
      </c>
      <c r="AG942">
        <f t="shared" si="273"/>
        <v>1</v>
      </c>
      <c r="AH942">
        <f t="shared" si="268"/>
        <v>0</v>
      </c>
      <c r="AI942">
        <f t="shared" si="269"/>
        <v>-70.710678118654769</v>
      </c>
      <c r="AJ942">
        <f t="shared" si="270"/>
        <v>70.710678118654741</v>
      </c>
      <c r="AK942">
        <f t="shared" si="271"/>
        <v>0</v>
      </c>
      <c r="AL942" s="3">
        <v>100</v>
      </c>
      <c r="AM942" s="14">
        <f t="shared" si="272"/>
        <v>30.48</v>
      </c>
      <c r="AN942" s="3">
        <v>5.497787143782138</v>
      </c>
    </row>
    <row r="943" spans="1:40" ht="13.5" thickBot="1" x14ac:dyDescent="0.25">
      <c r="A943" s="5">
        <v>42575</v>
      </c>
      <c r="B943" s="3">
        <v>92</v>
      </c>
      <c r="C943" s="7" t="s">
        <v>359</v>
      </c>
      <c r="D943" s="6">
        <v>0.42291666666666666</v>
      </c>
      <c r="E943" s="13">
        <v>10</v>
      </c>
      <c r="F943" s="13">
        <f t="shared" si="262"/>
        <v>228</v>
      </c>
      <c r="G943" s="3" t="s">
        <v>4</v>
      </c>
      <c r="H943" s="3" t="s">
        <v>4</v>
      </c>
      <c r="I943" s="3">
        <v>24.2</v>
      </c>
      <c r="J943" t="str">
        <f t="shared" si="263"/>
        <v>.</v>
      </c>
      <c r="K943" t="str">
        <f t="shared" si="264"/>
        <v>.</v>
      </c>
      <c r="L943" t="str">
        <f t="shared" si="274"/>
        <v>.</v>
      </c>
      <c r="M943" s="3">
        <v>315</v>
      </c>
      <c r="N943" t="str">
        <f>IF(B943=B943, N942, IF(M943=".",".",IF(M943&lt;22.5,"N",IF(M943&lt;67.5,"NE",IF(M943&lt;112.5,"E",IF(M943&lt;157.5,"SE",IF(M943&lt;202.5,"S",IF(M943&lt;247.5,"SW",IF(M943&lt;292.5,"W",IF(M943&lt;337.5,"NW","N"))))))))))</f>
        <v>SE</v>
      </c>
      <c r="O943" t="str">
        <f t="shared" si="265"/>
        <v>.</v>
      </c>
      <c r="P943" t="str">
        <f t="shared" si="276"/>
        <v>.</v>
      </c>
      <c r="Q943" s="8">
        <f t="shared" si="278"/>
        <v>0</v>
      </c>
      <c r="R943" s="8">
        <f t="shared" si="279"/>
        <v>0</v>
      </c>
      <c r="S943" s="8">
        <v>0</v>
      </c>
      <c r="T943" s="8" t="s">
        <v>4</v>
      </c>
      <c r="U943" s="8" t="str">
        <f t="shared" si="275"/>
        <v>.</v>
      </c>
      <c r="V943" s="3" t="s">
        <v>7</v>
      </c>
      <c r="W943" s="3">
        <v>1</v>
      </c>
      <c r="X943" s="3" t="s">
        <v>4</v>
      </c>
      <c r="Y943" s="14">
        <v>2</v>
      </c>
      <c r="Z943" s="14">
        <v>1</v>
      </c>
      <c r="AA943" s="14">
        <v>0</v>
      </c>
      <c r="AB943" s="14">
        <f t="shared" si="277"/>
        <v>0</v>
      </c>
      <c r="AC943" s="3" t="s">
        <v>341</v>
      </c>
      <c r="AD943" s="9">
        <v>1</v>
      </c>
      <c r="AE943">
        <f t="shared" si="266"/>
        <v>0</v>
      </c>
      <c r="AF943">
        <f t="shared" si="267"/>
        <v>0</v>
      </c>
      <c r="AG943">
        <f t="shared" si="273"/>
        <v>1</v>
      </c>
      <c r="AH943">
        <f t="shared" si="268"/>
        <v>0</v>
      </c>
      <c r="AI943">
        <f t="shared" si="269"/>
        <v>-70.710678118654769</v>
      </c>
      <c r="AJ943">
        <f t="shared" si="270"/>
        <v>70.710678118654741</v>
      </c>
      <c r="AK943">
        <f t="shared" si="271"/>
        <v>0</v>
      </c>
      <c r="AL943" s="3">
        <v>100</v>
      </c>
      <c r="AM943" s="14">
        <f t="shared" si="272"/>
        <v>30.48</v>
      </c>
      <c r="AN943" s="3">
        <v>5.497787143782138</v>
      </c>
    </row>
    <row r="944" spans="1:40" ht="13.5" thickBot="1" x14ac:dyDescent="0.25">
      <c r="A944" s="5">
        <v>42575</v>
      </c>
      <c r="B944" s="3">
        <v>92</v>
      </c>
      <c r="C944" s="7" t="s">
        <v>359</v>
      </c>
      <c r="D944" s="6">
        <v>0.46736111111111112</v>
      </c>
      <c r="E944" s="13">
        <v>11</v>
      </c>
      <c r="F944" s="13">
        <f t="shared" si="262"/>
        <v>292</v>
      </c>
      <c r="G944" s="3" t="s">
        <v>4</v>
      </c>
      <c r="H944" s="3" t="s">
        <v>4</v>
      </c>
      <c r="I944" s="3">
        <v>24.3</v>
      </c>
      <c r="J944" t="str">
        <f t="shared" si="263"/>
        <v>.</v>
      </c>
      <c r="K944" t="str">
        <f t="shared" si="264"/>
        <v>.</v>
      </c>
      <c r="L944" t="str">
        <f t="shared" si="274"/>
        <v>.</v>
      </c>
      <c r="M944" s="3">
        <v>315</v>
      </c>
      <c r="N944" t="str">
        <f>IF(B944=B943, N943, IF(M944=".",".",IF(M944&lt;22.5,"N",IF(M944&lt;67.5,"NE",IF(M944&lt;112.5,"E",IF(M944&lt;157.5,"SE",IF(M944&lt;202.5,"S",IF(M944&lt;247.5,"SW",IF(M944&lt;292.5,"W",IF(M944&lt;337.5,"NW","N"))))))))))</f>
        <v>SE</v>
      </c>
      <c r="O944" t="str">
        <f t="shared" si="265"/>
        <v>.</v>
      </c>
      <c r="P944" t="str">
        <f t="shared" si="276"/>
        <v>.</v>
      </c>
      <c r="Q944" s="8">
        <f t="shared" si="278"/>
        <v>0</v>
      </c>
      <c r="R944" s="8">
        <f t="shared" si="279"/>
        <v>0</v>
      </c>
      <c r="S944" s="8">
        <v>0</v>
      </c>
      <c r="T944" s="8" t="s">
        <v>4</v>
      </c>
      <c r="U944" s="8" t="str">
        <f t="shared" si="275"/>
        <v>.</v>
      </c>
      <c r="V944" s="3" t="s">
        <v>7</v>
      </c>
      <c r="W944" s="3">
        <v>0.3</v>
      </c>
      <c r="X944" s="3" t="s">
        <v>236</v>
      </c>
      <c r="Y944" s="14">
        <v>2</v>
      </c>
      <c r="Z944" s="14">
        <v>1</v>
      </c>
      <c r="AA944" s="14">
        <v>0</v>
      </c>
      <c r="AB944" s="14">
        <f t="shared" si="277"/>
        <v>0</v>
      </c>
      <c r="AC944" s="3" t="s">
        <v>341</v>
      </c>
      <c r="AD944" s="9">
        <v>1</v>
      </c>
      <c r="AE944">
        <f t="shared" si="266"/>
        <v>0</v>
      </c>
      <c r="AF944">
        <f t="shared" si="267"/>
        <v>0</v>
      </c>
      <c r="AG944">
        <f t="shared" si="273"/>
        <v>1</v>
      </c>
      <c r="AH944">
        <f t="shared" si="268"/>
        <v>0</v>
      </c>
      <c r="AI944">
        <f t="shared" si="269"/>
        <v>-70.710678118654769</v>
      </c>
      <c r="AJ944">
        <f t="shared" si="270"/>
        <v>70.710678118654741</v>
      </c>
      <c r="AK944">
        <f t="shared" si="271"/>
        <v>0</v>
      </c>
      <c r="AL944" s="3">
        <v>100</v>
      </c>
      <c r="AM944" s="14">
        <f t="shared" si="272"/>
        <v>30.48</v>
      </c>
      <c r="AN944" s="3">
        <v>5.497787143782138</v>
      </c>
    </row>
    <row r="945" spans="1:40" ht="13.5" thickBot="1" x14ac:dyDescent="0.25">
      <c r="A945" s="5">
        <v>42575</v>
      </c>
      <c r="B945" s="3">
        <v>92</v>
      </c>
      <c r="C945" s="7" t="s">
        <v>359</v>
      </c>
      <c r="D945" s="6">
        <v>0.50694444444444442</v>
      </c>
      <c r="E945" s="13">
        <v>12</v>
      </c>
      <c r="F945" s="13">
        <f t="shared" si="262"/>
        <v>348.99999999999994</v>
      </c>
      <c r="G945" s="3" t="s">
        <v>4</v>
      </c>
      <c r="H945" s="3" t="s">
        <v>4</v>
      </c>
      <c r="I945" s="3">
        <v>25.7</v>
      </c>
      <c r="J945" t="str">
        <f t="shared" si="263"/>
        <v>.</v>
      </c>
      <c r="K945" t="str">
        <f t="shared" si="264"/>
        <v>.</v>
      </c>
      <c r="L945" t="str">
        <f t="shared" si="274"/>
        <v>.</v>
      </c>
      <c r="M945" s="3">
        <v>315</v>
      </c>
      <c r="N945" t="str">
        <f>IF(B945=B945, N944, IF(M945=".",".",IF(M945&lt;22.5,"N",IF(M945&lt;67.5,"NE",IF(M945&lt;112.5,"E",IF(M945&lt;157.5,"SE",IF(M945&lt;202.5,"S",IF(M945&lt;247.5,"SW",IF(M945&lt;292.5,"W",IF(M945&lt;337.5,"NW","N"))))))))))</f>
        <v>SE</v>
      </c>
      <c r="O945" t="str">
        <f t="shared" si="265"/>
        <v>.</v>
      </c>
      <c r="P945" t="str">
        <f t="shared" si="276"/>
        <v>.</v>
      </c>
      <c r="Q945" s="8">
        <f t="shared" si="278"/>
        <v>0</v>
      </c>
      <c r="R945" s="8">
        <f t="shared" si="279"/>
        <v>0</v>
      </c>
      <c r="S945" s="8">
        <v>0</v>
      </c>
      <c r="T945" s="8" t="s">
        <v>4</v>
      </c>
      <c r="U945" s="8" t="str">
        <f t="shared" si="275"/>
        <v>.</v>
      </c>
      <c r="V945" s="3" t="s">
        <v>7</v>
      </c>
      <c r="W945" s="3">
        <v>0</v>
      </c>
      <c r="X945" s="3" t="s">
        <v>239</v>
      </c>
      <c r="Y945" s="14">
        <v>2</v>
      </c>
      <c r="Z945" s="14">
        <v>1</v>
      </c>
      <c r="AA945" s="14">
        <v>0</v>
      </c>
      <c r="AB945" s="14">
        <f t="shared" si="277"/>
        <v>0</v>
      </c>
      <c r="AC945" s="3" t="s">
        <v>341</v>
      </c>
      <c r="AD945" s="9">
        <v>1</v>
      </c>
      <c r="AE945">
        <f t="shared" si="266"/>
        <v>0</v>
      </c>
      <c r="AF945">
        <f t="shared" si="267"/>
        <v>0</v>
      </c>
      <c r="AG945">
        <f t="shared" si="273"/>
        <v>1</v>
      </c>
      <c r="AH945">
        <f t="shared" si="268"/>
        <v>0</v>
      </c>
      <c r="AI945">
        <f t="shared" si="269"/>
        <v>-70.710678118654769</v>
      </c>
      <c r="AJ945">
        <f t="shared" si="270"/>
        <v>70.710678118654741</v>
      </c>
      <c r="AK945">
        <f t="shared" si="271"/>
        <v>0</v>
      </c>
      <c r="AL945" s="3">
        <v>100</v>
      </c>
      <c r="AM945" s="14">
        <f t="shared" si="272"/>
        <v>30.48</v>
      </c>
      <c r="AN945" s="3">
        <v>5.497787143782138</v>
      </c>
    </row>
    <row r="946" spans="1:40" ht="13.5" thickBot="1" x14ac:dyDescent="0.25">
      <c r="A946" s="5">
        <v>42575</v>
      </c>
      <c r="B946" s="3">
        <v>92</v>
      </c>
      <c r="C946" s="7" t="s">
        <v>359</v>
      </c>
      <c r="D946" s="6">
        <v>0.5625</v>
      </c>
      <c r="E946" s="13">
        <v>13</v>
      </c>
      <c r="F946" s="13">
        <f t="shared" si="262"/>
        <v>429</v>
      </c>
      <c r="G946" s="3" t="s">
        <v>4</v>
      </c>
      <c r="H946" s="3" t="s">
        <v>4</v>
      </c>
      <c r="I946" s="3">
        <v>32.1</v>
      </c>
      <c r="J946" t="str">
        <f t="shared" si="263"/>
        <v>.</v>
      </c>
      <c r="K946" t="str">
        <f t="shared" si="264"/>
        <v>.</v>
      </c>
      <c r="L946" t="str">
        <f t="shared" si="274"/>
        <v>.</v>
      </c>
      <c r="M946" s="3">
        <v>315</v>
      </c>
      <c r="N946" t="str">
        <f>IF(B946=B945, N945, IF(M946=".",".",IF(M946&lt;22.5,"N",IF(M946&lt;67.5,"NE",IF(M946&lt;112.5,"E",IF(M946&lt;157.5,"SE",IF(M946&lt;202.5,"S",IF(M946&lt;247.5,"SW",IF(M946&lt;292.5,"W",IF(M946&lt;337.5,"NW","N"))))))))))</f>
        <v>SE</v>
      </c>
      <c r="O946" t="str">
        <f t="shared" si="265"/>
        <v>.</v>
      </c>
      <c r="P946" t="str">
        <f t="shared" si="276"/>
        <v>.</v>
      </c>
      <c r="Q946" s="8">
        <f t="shared" si="278"/>
        <v>0</v>
      </c>
      <c r="R946" s="8">
        <f t="shared" si="279"/>
        <v>0</v>
      </c>
      <c r="S946" s="8">
        <v>0</v>
      </c>
      <c r="T946" s="8">
        <f>SQRT((AJ946-AJ939)^2+(AI946-AI939)^2)</f>
        <v>0</v>
      </c>
      <c r="U946" s="8">
        <f t="shared" si="275"/>
        <v>0</v>
      </c>
      <c r="V946" s="3" t="s">
        <v>7</v>
      </c>
      <c r="W946" s="3">
        <v>2.4</v>
      </c>
      <c r="X946" s="3" t="s">
        <v>239</v>
      </c>
      <c r="Y946" s="14">
        <v>2</v>
      </c>
      <c r="Z946" s="14">
        <v>1</v>
      </c>
      <c r="AA946" s="14">
        <v>0</v>
      </c>
      <c r="AB946" s="14">
        <f t="shared" si="277"/>
        <v>0</v>
      </c>
      <c r="AC946" s="3" t="s">
        <v>341</v>
      </c>
      <c r="AD946" s="9">
        <v>1</v>
      </c>
      <c r="AE946">
        <f t="shared" si="266"/>
        <v>0</v>
      </c>
      <c r="AF946">
        <f t="shared" si="267"/>
        <v>0</v>
      </c>
      <c r="AG946">
        <f t="shared" si="273"/>
        <v>1</v>
      </c>
      <c r="AH946">
        <f t="shared" si="268"/>
        <v>0</v>
      </c>
      <c r="AI946">
        <f t="shared" si="269"/>
        <v>-70.710678118654769</v>
      </c>
      <c r="AJ946">
        <f t="shared" si="270"/>
        <v>70.710678118654741</v>
      </c>
      <c r="AK946">
        <f t="shared" si="271"/>
        <v>0</v>
      </c>
      <c r="AL946" s="3">
        <v>100</v>
      </c>
      <c r="AM946" s="14">
        <f t="shared" si="272"/>
        <v>30.48</v>
      </c>
      <c r="AN946" s="3">
        <v>5.497787143782138</v>
      </c>
    </row>
    <row r="947" spans="1:40" ht="13.5" thickBot="1" x14ac:dyDescent="0.25">
      <c r="A947" s="5">
        <v>42575</v>
      </c>
      <c r="B947" s="3">
        <v>92</v>
      </c>
      <c r="C947" s="7" t="s">
        <v>359</v>
      </c>
      <c r="D947" s="6">
        <v>0.58888888888888891</v>
      </c>
      <c r="E947" s="13">
        <v>14</v>
      </c>
      <c r="F947" s="13">
        <f t="shared" si="262"/>
        <v>467</v>
      </c>
      <c r="G947" s="3" t="s">
        <v>4</v>
      </c>
      <c r="H947" s="3" t="s">
        <v>4</v>
      </c>
      <c r="I947" s="3" t="s">
        <v>4</v>
      </c>
      <c r="J947" t="str">
        <f t="shared" si="263"/>
        <v>.</v>
      </c>
      <c r="K947" t="str">
        <f t="shared" si="264"/>
        <v>.</v>
      </c>
      <c r="L947" t="str">
        <f t="shared" si="274"/>
        <v>.</v>
      </c>
      <c r="M947" s="3" t="s">
        <v>4</v>
      </c>
      <c r="N947" t="str">
        <f>IF(B947=B946, N946, IF(M947=".",".",IF(M947&lt;22.5,"N",IF(M947&lt;67.5,"NE",IF(M947&lt;112.5,"E",IF(M947&lt;157.5,"SE",IF(M947&lt;202.5,"S",IF(M947&lt;247.5,"SW",IF(M947&lt;292.5,"W",IF(M947&lt;337.5,"NW","N"))))))))))</f>
        <v>SE</v>
      </c>
      <c r="O947" t="str">
        <f t="shared" si="265"/>
        <v>.</v>
      </c>
      <c r="P947" t="str">
        <f t="shared" si="276"/>
        <v>.</v>
      </c>
      <c r="Q947" s="8" t="str">
        <f t="shared" si="278"/>
        <v>.</v>
      </c>
      <c r="R947" s="8" t="str">
        <f t="shared" si="279"/>
        <v>.</v>
      </c>
      <c r="S947" s="8" t="s">
        <v>4</v>
      </c>
      <c r="T947" s="8" t="s">
        <v>4</v>
      </c>
      <c r="U947" s="8" t="str">
        <f t="shared" si="275"/>
        <v>.</v>
      </c>
      <c r="V947" s="3" t="s">
        <v>4</v>
      </c>
      <c r="W947" s="3">
        <v>3.4</v>
      </c>
      <c r="X947" s="3" t="s">
        <v>4</v>
      </c>
      <c r="Y947" s="14">
        <v>2</v>
      </c>
      <c r="Z947" s="14">
        <v>1</v>
      </c>
      <c r="AA947" s="14">
        <v>0</v>
      </c>
      <c r="AB947" s="14">
        <f t="shared" si="277"/>
        <v>0</v>
      </c>
      <c r="AC947" s="3" t="s">
        <v>341</v>
      </c>
      <c r="AD947" s="9">
        <v>1</v>
      </c>
      <c r="AE947" t="str">
        <f t="shared" si="266"/>
        <v>.</v>
      </c>
      <c r="AF947" t="str">
        <f t="shared" si="267"/>
        <v>.</v>
      </c>
      <c r="AG947" t="str">
        <f t="shared" si="273"/>
        <v>.</v>
      </c>
      <c r="AH947" t="str">
        <f t="shared" si="268"/>
        <v>.</v>
      </c>
      <c r="AI947" t="str">
        <f t="shared" si="269"/>
        <v>.</v>
      </c>
      <c r="AJ947" t="str">
        <f t="shared" si="270"/>
        <v>.</v>
      </c>
      <c r="AK947" t="str">
        <f t="shared" si="271"/>
        <v>.</v>
      </c>
      <c r="AL947" s="3" t="s">
        <v>4</v>
      </c>
      <c r="AM947" s="14" t="str">
        <f t="shared" si="272"/>
        <v>.</v>
      </c>
      <c r="AN947" s="3" t="s">
        <v>4</v>
      </c>
    </row>
    <row r="948" spans="1:40" ht="13.5" thickBot="1" x14ac:dyDescent="0.25">
      <c r="A948" s="5">
        <v>42575</v>
      </c>
      <c r="B948" s="3">
        <v>92</v>
      </c>
      <c r="C948" s="7" t="s">
        <v>359</v>
      </c>
      <c r="D948" s="6">
        <v>0.63124999999999998</v>
      </c>
      <c r="E948" s="13">
        <v>15</v>
      </c>
      <c r="F948" s="13">
        <f t="shared" si="262"/>
        <v>528</v>
      </c>
      <c r="G948" s="3" t="s">
        <v>4</v>
      </c>
      <c r="H948" s="3" t="s">
        <v>4</v>
      </c>
      <c r="I948" s="3" t="s">
        <v>4</v>
      </c>
      <c r="J948" t="str">
        <f t="shared" si="263"/>
        <v>.</v>
      </c>
      <c r="K948" t="str">
        <f t="shared" si="264"/>
        <v>.</v>
      </c>
      <c r="L948" t="str">
        <f t="shared" si="274"/>
        <v>.</v>
      </c>
      <c r="M948" s="3" t="s">
        <v>4</v>
      </c>
      <c r="N948" t="str">
        <f>IF(B948=B948, N947, IF(M948=".",".",IF(M948&lt;22.5,"N",IF(M948&lt;67.5,"NE",IF(M948&lt;112.5,"E",IF(M948&lt;157.5,"SE",IF(M948&lt;202.5,"S",IF(M948&lt;247.5,"SW",IF(M948&lt;292.5,"W",IF(M948&lt;337.5,"NW","N"))))))))))</f>
        <v>SE</v>
      </c>
      <c r="O948" t="str">
        <f t="shared" si="265"/>
        <v>.</v>
      </c>
      <c r="P948" t="str">
        <f t="shared" si="276"/>
        <v>.</v>
      </c>
      <c r="Q948" s="8" t="str">
        <f t="shared" si="278"/>
        <v>.</v>
      </c>
      <c r="R948" s="8" t="str">
        <f t="shared" si="279"/>
        <v>.</v>
      </c>
      <c r="S948" s="8" t="s">
        <v>4</v>
      </c>
      <c r="T948" s="8" t="s">
        <v>4</v>
      </c>
      <c r="U948" s="8" t="str">
        <f t="shared" si="275"/>
        <v>.</v>
      </c>
      <c r="V948" s="3" t="s">
        <v>4</v>
      </c>
      <c r="W948" s="3">
        <v>1.9</v>
      </c>
      <c r="X948" s="3" t="s">
        <v>67</v>
      </c>
      <c r="Y948" s="14" t="s">
        <v>4</v>
      </c>
      <c r="Z948" s="14" t="s">
        <v>4</v>
      </c>
      <c r="AA948" s="14" t="s">
        <v>4</v>
      </c>
      <c r="AB948" s="14" t="str">
        <f t="shared" si="277"/>
        <v>.</v>
      </c>
      <c r="AC948" s="3" t="s">
        <v>341</v>
      </c>
      <c r="AD948" s="9">
        <v>1</v>
      </c>
      <c r="AE948" t="str">
        <f t="shared" si="266"/>
        <v>.</v>
      </c>
      <c r="AF948" t="str">
        <f t="shared" si="267"/>
        <v>.</v>
      </c>
      <c r="AG948" t="str">
        <f t="shared" si="273"/>
        <v>.</v>
      </c>
      <c r="AH948" t="str">
        <f t="shared" si="268"/>
        <v>.</v>
      </c>
      <c r="AI948" t="str">
        <f t="shared" si="269"/>
        <v>.</v>
      </c>
      <c r="AJ948" t="str">
        <f t="shared" si="270"/>
        <v>.</v>
      </c>
      <c r="AK948" t="str">
        <f t="shared" si="271"/>
        <v>.</v>
      </c>
      <c r="AL948" s="3" t="s">
        <v>4</v>
      </c>
      <c r="AM948" s="14" t="str">
        <f t="shared" si="272"/>
        <v>.</v>
      </c>
      <c r="AN948" s="3" t="s">
        <v>4</v>
      </c>
    </row>
    <row r="949" spans="1:40" ht="13.5" thickBot="1" x14ac:dyDescent="0.25">
      <c r="A949" s="5">
        <v>42575</v>
      </c>
      <c r="B949" s="3">
        <v>92</v>
      </c>
      <c r="C949" s="7" t="s">
        <v>359</v>
      </c>
      <c r="D949" s="6">
        <v>0.66875000000000007</v>
      </c>
      <c r="E949" s="13">
        <v>16</v>
      </c>
      <c r="F949" s="13">
        <f t="shared" si="262"/>
        <v>582.00000000000011</v>
      </c>
      <c r="G949" s="3" t="s">
        <v>4</v>
      </c>
      <c r="H949" s="3" t="s">
        <v>4</v>
      </c>
      <c r="I949" s="3" t="s">
        <v>4</v>
      </c>
      <c r="J949" t="str">
        <f t="shared" si="263"/>
        <v>.</v>
      </c>
      <c r="K949" t="str">
        <f t="shared" si="264"/>
        <v>.</v>
      </c>
      <c r="L949" t="str">
        <f t="shared" si="274"/>
        <v>.</v>
      </c>
      <c r="M949" s="3" t="s">
        <v>4</v>
      </c>
      <c r="N949" t="str">
        <f>IF(B949=B948, N948, IF(M949=".",".",IF(M949&lt;22.5,"N",IF(M949&lt;67.5,"NE",IF(M949&lt;112.5,"E",IF(M949&lt;157.5,"SE",IF(M949&lt;202.5,"S",IF(M949&lt;247.5,"SW",IF(M949&lt;292.5,"W",IF(M949&lt;337.5,"NW","N"))))))))))</f>
        <v>SE</v>
      </c>
      <c r="O949" t="str">
        <f t="shared" si="265"/>
        <v>.</v>
      </c>
      <c r="P949" t="str">
        <f t="shared" si="276"/>
        <v>.</v>
      </c>
      <c r="Q949" s="8" t="str">
        <f t="shared" si="278"/>
        <v>.</v>
      </c>
      <c r="R949" s="8" t="str">
        <f t="shared" si="279"/>
        <v>.</v>
      </c>
      <c r="S949" s="8" t="s">
        <v>4</v>
      </c>
      <c r="T949" s="8" t="s">
        <v>4</v>
      </c>
      <c r="U949" s="8" t="str">
        <f t="shared" si="275"/>
        <v>.</v>
      </c>
      <c r="V949" s="3" t="s">
        <v>4</v>
      </c>
      <c r="W949" s="3" t="s">
        <v>4</v>
      </c>
      <c r="X949" s="3" t="s">
        <v>67</v>
      </c>
      <c r="Y949" s="14" t="s">
        <v>4</v>
      </c>
      <c r="Z949" s="14" t="s">
        <v>4</v>
      </c>
      <c r="AA949" s="14" t="s">
        <v>4</v>
      </c>
      <c r="AB949" s="14" t="str">
        <f t="shared" si="277"/>
        <v>.</v>
      </c>
      <c r="AC949" s="3" t="s">
        <v>341</v>
      </c>
      <c r="AD949" s="9">
        <v>1</v>
      </c>
      <c r="AE949" t="str">
        <f t="shared" si="266"/>
        <v>.</v>
      </c>
      <c r="AF949" t="str">
        <f t="shared" si="267"/>
        <v>.</v>
      </c>
      <c r="AG949" t="str">
        <f t="shared" si="273"/>
        <v>.</v>
      </c>
      <c r="AH949" t="str">
        <f t="shared" si="268"/>
        <v>.</v>
      </c>
      <c r="AI949" t="str">
        <f t="shared" si="269"/>
        <v>.</v>
      </c>
      <c r="AJ949" t="str">
        <f t="shared" si="270"/>
        <v>.</v>
      </c>
      <c r="AK949" t="str">
        <f t="shared" si="271"/>
        <v>.</v>
      </c>
      <c r="AL949" s="3" t="s">
        <v>4</v>
      </c>
      <c r="AM949" s="14" t="str">
        <f t="shared" si="272"/>
        <v>.</v>
      </c>
      <c r="AN949" s="3" t="s">
        <v>4</v>
      </c>
    </row>
    <row r="950" spans="1:40" ht="13.5" thickBot="1" x14ac:dyDescent="0.25">
      <c r="A950" s="5">
        <v>42575</v>
      </c>
      <c r="B950" s="3">
        <v>94</v>
      </c>
      <c r="C950" s="7" t="s">
        <v>358</v>
      </c>
      <c r="D950" s="6">
        <v>0.25763888888888892</v>
      </c>
      <c r="E950" s="13">
        <v>6</v>
      </c>
      <c r="F950" s="13">
        <f t="shared" si="262"/>
        <v>0</v>
      </c>
      <c r="G950" s="3">
        <v>21.1</v>
      </c>
      <c r="H950" s="3" t="s">
        <v>366</v>
      </c>
      <c r="I950" s="3">
        <v>23</v>
      </c>
      <c r="J950" t="str">
        <f t="shared" si="263"/>
        <v>.</v>
      </c>
      <c r="K950" t="str">
        <f t="shared" si="264"/>
        <v>.</v>
      </c>
      <c r="L950" t="str">
        <f t="shared" si="274"/>
        <v>.</v>
      </c>
      <c r="M950" s="3">
        <v>218</v>
      </c>
      <c r="N950" t="str">
        <f>IF(B950=B950, N949, IF(M950=".",".",IF(M950&lt;22.5,"N",IF(M950&lt;67.5,"NE",IF(M950&lt;112.5,"E",IF(M950&lt;157.5,"SE",IF(M950&lt;202.5,"S",IF(M950&lt;247.5,"SW",IF(M950&lt;292.5,"W",IF(M950&lt;337.5,"NW","N"))))))))))</f>
        <v>SE</v>
      </c>
      <c r="O950" t="str">
        <f t="shared" si="265"/>
        <v>.</v>
      </c>
      <c r="P950" t="str">
        <f t="shared" si="276"/>
        <v>.</v>
      </c>
      <c r="Q950" s="8">
        <f t="shared" si="278"/>
        <v>0</v>
      </c>
      <c r="R950" s="8">
        <f t="shared" si="279"/>
        <v>0</v>
      </c>
      <c r="S950" s="8">
        <v>1</v>
      </c>
      <c r="T950" s="8" t="s">
        <v>4</v>
      </c>
      <c r="U950" s="8" t="str">
        <f t="shared" si="275"/>
        <v>.</v>
      </c>
      <c r="V950" s="3" t="s">
        <v>128</v>
      </c>
      <c r="W950" s="3">
        <v>0.4</v>
      </c>
      <c r="X950" s="3" t="s">
        <v>4</v>
      </c>
      <c r="Y950" s="14">
        <v>2</v>
      </c>
      <c r="Z950" s="14">
        <v>1</v>
      </c>
      <c r="AA950" s="14">
        <v>0</v>
      </c>
      <c r="AB950" s="14">
        <f t="shared" si="277"/>
        <v>0</v>
      </c>
      <c r="AC950" s="3" t="s">
        <v>342</v>
      </c>
      <c r="AD950" s="9">
        <v>0</v>
      </c>
      <c r="AE950" t="str">
        <f t="shared" si="266"/>
        <v>.</v>
      </c>
      <c r="AF950" t="str">
        <f t="shared" si="267"/>
        <v>.</v>
      </c>
      <c r="AG950" t="str">
        <f t="shared" si="273"/>
        <v>.</v>
      </c>
      <c r="AH950" t="str">
        <f t="shared" si="268"/>
        <v>.</v>
      </c>
      <c r="AI950">
        <f t="shared" si="269"/>
        <v>-67.722762285822398</v>
      </c>
      <c r="AJ950">
        <f t="shared" si="270"/>
        <v>-86.681182896739415</v>
      </c>
      <c r="AK950" t="str">
        <f t="shared" si="271"/>
        <v>.</v>
      </c>
      <c r="AL950" s="3">
        <v>110</v>
      </c>
      <c r="AM950" s="14">
        <f t="shared" si="272"/>
        <v>33.527999999999999</v>
      </c>
      <c r="AN950" s="3">
        <v>3.8048177693476384</v>
      </c>
    </row>
    <row r="951" spans="1:40" ht="13.5" thickBot="1" x14ac:dyDescent="0.25">
      <c r="A951" s="5">
        <v>42575</v>
      </c>
      <c r="B951" s="3">
        <v>94</v>
      </c>
      <c r="C951" s="7" t="s">
        <v>358</v>
      </c>
      <c r="D951" s="6">
        <v>0.28958333333333336</v>
      </c>
      <c r="E951" s="13">
        <v>7</v>
      </c>
      <c r="F951" s="13">
        <f t="shared" si="262"/>
        <v>46</v>
      </c>
      <c r="G951" s="3">
        <v>22.4</v>
      </c>
      <c r="H951" s="3" t="s">
        <v>366</v>
      </c>
      <c r="I951" s="3">
        <v>22.1</v>
      </c>
      <c r="J951">
        <f t="shared" si="263"/>
        <v>0.22025743142048548</v>
      </c>
      <c r="K951">
        <f t="shared" si="264"/>
        <v>347.38017877321403</v>
      </c>
      <c r="L951">
        <f>-360+((K951-MOD(M950+180,360)))</f>
        <v>-50.619821226785973</v>
      </c>
      <c r="M951" s="3">
        <v>220</v>
      </c>
      <c r="N951" t="str">
        <f>IF(B951=B950, N950, IF(M951=".",".",IF(M951&lt;22.5,"N",IF(M951&lt;67.5,"NE",IF(M951&lt;112.5,"E",IF(M951&lt;157.5,"SE",IF(M951&lt;202.5,"S",IF(M951&lt;247.5,"SW",IF(M951&lt;292.5,"W",IF(M951&lt;337.5,"NW","N"))))))))))</f>
        <v>SE</v>
      </c>
      <c r="O951" t="str">
        <f t="shared" si="265"/>
        <v>N</v>
      </c>
      <c r="P951">
        <f t="shared" si="276"/>
        <v>1</v>
      </c>
      <c r="Q951" s="8">
        <f t="shared" si="278"/>
        <v>4.8311418909494357</v>
      </c>
      <c r="R951" s="8">
        <f t="shared" si="279"/>
        <v>4.8311418909494357</v>
      </c>
      <c r="S951" s="8">
        <v>1</v>
      </c>
      <c r="T951" s="8" t="s">
        <v>4</v>
      </c>
      <c r="U951" s="8" t="str">
        <f t="shared" si="275"/>
        <v>.</v>
      </c>
      <c r="V951" s="3" t="s">
        <v>6</v>
      </c>
      <c r="W951" s="3">
        <v>1.6</v>
      </c>
      <c r="X951" s="3" t="s">
        <v>183</v>
      </c>
      <c r="Y951" s="14">
        <v>2</v>
      </c>
      <c r="Z951" s="14">
        <v>1</v>
      </c>
      <c r="AA951" s="14">
        <v>0</v>
      </c>
      <c r="AB951" s="14">
        <f t="shared" si="277"/>
        <v>0</v>
      </c>
      <c r="AC951" s="3" t="s">
        <v>342</v>
      </c>
      <c r="AD951" s="9">
        <v>0</v>
      </c>
      <c r="AE951">
        <f t="shared" si="266"/>
        <v>4.7144274830087625</v>
      </c>
      <c r="AF951">
        <f t="shared" si="267"/>
        <v>4.7144274830087625</v>
      </c>
      <c r="AG951">
        <f t="shared" si="273"/>
        <v>1</v>
      </c>
      <c r="AH951">
        <f t="shared" si="268"/>
        <v>4.8311418909494357</v>
      </c>
      <c r="AI951">
        <f t="shared" si="269"/>
        <v>-68.778274236459694</v>
      </c>
      <c r="AJ951">
        <f t="shared" si="270"/>
        <v>-81.966755413730652</v>
      </c>
      <c r="AK951">
        <f t="shared" si="271"/>
        <v>-1.0555119506372961</v>
      </c>
      <c r="AL951" s="3">
        <v>107</v>
      </c>
      <c r="AM951" s="14">
        <f t="shared" si="272"/>
        <v>32.613599999999998</v>
      </c>
      <c r="AN951" s="3">
        <v>3.839724354387525</v>
      </c>
    </row>
    <row r="952" spans="1:40" ht="13.5" thickBot="1" x14ac:dyDescent="0.25">
      <c r="A952" s="5">
        <v>42575</v>
      </c>
      <c r="B952" s="3">
        <v>94</v>
      </c>
      <c r="C952" s="7" t="s">
        <v>358</v>
      </c>
      <c r="D952" s="6">
        <v>0.33333333333333331</v>
      </c>
      <c r="E952" s="13">
        <v>8</v>
      </c>
      <c r="F952" s="13">
        <f t="shared" si="262"/>
        <v>108.99999999999994</v>
      </c>
      <c r="G952" s="3">
        <v>22.1</v>
      </c>
      <c r="H952" s="3" t="s">
        <v>366</v>
      </c>
      <c r="I952" s="3">
        <v>28.3</v>
      </c>
      <c r="J952">
        <f t="shared" si="263"/>
        <v>2.2291605824582552</v>
      </c>
      <c r="K952">
        <f t="shared" si="264"/>
        <v>127.72149323178236</v>
      </c>
      <c r="L952">
        <f t="shared" si="274"/>
        <v>-140.34131445856832</v>
      </c>
      <c r="M952" s="3">
        <v>218</v>
      </c>
      <c r="N952" t="str">
        <f>IF(B952=B952, N951, IF(M952=".",".",IF(M952&lt;22.5,"N",IF(M952&lt;67.5,"NE",IF(M952&lt;112.5,"E",IF(M952&lt;157.5,"SE",IF(M952&lt;202.5,"S",IF(M952&lt;247.5,"SW",IF(M952&lt;292.5,"W",IF(M952&lt;337.5,"NW","N"))))))))))</f>
        <v>SE</v>
      </c>
      <c r="O952" t="str">
        <f t="shared" si="265"/>
        <v>SE</v>
      </c>
      <c r="P952">
        <f t="shared" si="276"/>
        <v>4</v>
      </c>
      <c r="Q952" s="8">
        <f t="shared" si="278"/>
        <v>3.7342902639128299</v>
      </c>
      <c r="R952" s="8">
        <f t="shared" si="279"/>
        <v>8.5654321548622647</v>
      </c>
      <c r="S952" s="8">
        <v>1</v>
      </c>
      <c r="T952" s="8" t="s">
        <v>4</v>
      </c>
      <c r="U952" s="8" t="str">
        <f t="shared" si="275"/>
        <v>.</v>
      </c>
      <c r="V952" s="3" t="s">
        <v>6</v>
      </c>
      <c r="W952" s="3">
        <v>0</v>
      </c>
      <c r="X952" s="3" t="s">
        <v>4</v>
      </c>
      <c r="Y952" s="14">
        <v>2</v>
      </c>
      <c r="Z952" s="14">
        <v>1</v>
      </c>
      <c r="AA952" s="14">
        <v>0</v>
      </c>
      <c r="AB952" s="14">
        <f t="shared" si="277"/>
        <v>0</v>
      </c>
      <c r="AC952" s="3" t="s">
        <v>342</v>
      </c>
      <c r="AD952" s="9">
        <v>0</v>
      </c>
      <c r="AE952">
        <f t="shared" si="266"/>
        <v>-2.2847276856550565</v>
      </c>
      <c r="AF952">
        <f t="shared" si="267"/>
        <v>-2.2847276856550565</v>
      </c>
      <c r="AG952">
        <f t="shared" si="273"/>
        <v>1</v>
      </c>
      <c r="AH952">
        <f t="shared" si="268"/>
        <v>3.7342902639128299</v>
      </c>
      <c r="AI952">
        <f t="shared" si="269"/>
        <v>-65.824472757423663</v>
      </c>
      <c r="AJ952">
        <f t="shared" si="270"/>
        <v>-84.251483099385709</v>
      </c>
      <c r="AK952">
        <f t="shared" si="271"/>
        <v>2.9538014790360307</v>
      </c>
      <c r="AL952" s="3">
        <v>106.91666669999999</v>
      </c>
      <c r="AM952" s="14">
        <f t="shared" si="272"/>
        <v>32.588200010160001</v>
      </c>
      <c r="AN952" s="3">
        <v>3.8048177693476384</v>
      </c>
    </row>
    <row r="953" spans="1:40" ht="13.5" thickBot="1" x14ac:dyDescent="0.25">
      <c r="A953" s="5">
        <v>42575</v>
      </c>
      <c r="B953" s="3">
        <v>94</v>
      </c>
      <c r="C953" s="7" t="s">
        <v>358</v>
      </c>
      <c r="D953" s="6">
        <v>0.37222222222222223</v>
      </c>
      <c r="E953" s="13">
        <v>9</v>
      </c>
      <c r="F953" s="13">
        <f t="shared" si="262"/>
        <v>165</v>
      </c>
      <c r="G953" s="3">
        <v>24.2</v>
      </c>
      <c r="H953" s="3" t="s">
        <v>366</v>
      </c>
      <c r="I953" s="3">
        <v>22.9</v>
      </c>
      <c r="J953" t="str">
        <f t="shared" si="263"/>
        <v>.</v>
      </c>
      <c r="K953" t="str">
        <f t="shared" si="264"/>
        <v>.</v>
      </c>
      <c r="L953" t="str">
        <f t="shared" si="274"/>
        <v>.</v>
      </c>
      <c r="M953" s="3">
        <v>218</v>
      </c>
      <c r="N953" t="str">
        <f>IF(B953=B952, N952, IF(M953=".",".",IF(M953&lt;22.5,"N",IF(M953&lt;67.5,"NE",IF(M953&lt;112.5,"E",IF(M953&lt;157.5,"SE",IF(M953&lt;202.5,"S",IF(M953&lt;247.5,"SW",IF(M953&lt;292.5,"W",IF(M953&lt;337.5,"NW","N"))))))))))</f>
        <v>SE</v>
      </c>
      <c r="O953" t="str">
        <f t="shared" si="265"/>
        <v>.</v>
      </c>
      <c r="P953" t="str">
        <f t="shared" si="276"/>
        <v>.</v>
      </c>
      <c r="Q953" s="8">
        <f t="shared" si="278"/>
        <v>0</v>
      </c>
      <c r="R953" s="8">
        <f t="shared" si="279"/>
        <v>8.5654321548622647</v>
      </c>
      <c r="S953" s="8">
        <v>1</v>
      </c>
      <c r="T953" s="8" t="s">
        <v>4</v>
      </c>
      <c r="U953" s="8" t="str">
        <f t="shared" si="275"/>
        <v>.</v>
      </c>
      <c r="V953" s="3" t="s">
        <v>6</v>
      </c>
      <c r="W953" s="3">
        <v>0.3</v>
      </c>
      <c r="X953" s="3" t="s">
        <v>183</v>
      </c>
      <c r="Y953" s="14">
        <v>2</v>
      </c>
      <c r="Z953" s="14">
        <v>1</v>
      </c>
      <c r="AA953" s="14">
        <v>0</v>
      </c>
      <c r="AB953" s="14">
        <f t="shared" si="277"/>
        <v>0</v>
      </c>
      <c r="AC953" s="3" t="s">
        <v>342</v>
      </c>
      <c r="AD953" s="9">
        <v>0</v>
      </c>
      <c r="AE953">
        <f t="shared" si="266"/>
        <v>0</v>
      </c>
      <c r="AF953">
        <f t="shared" si="267"/>
        <v>0</v>
      </c>
      <c r="AG953">
        <f t="shared" si="273"/>
        <v>1</v>
      </c>
      <c r="AH953">
        <f t="shared" si="268"/>
        <v>0</v>
      </c>
      <c r="AI953">
        <f t="shared" si="269"/>
        <v>-65.824472757423663</v>
      </c>
      <c r="AJ953">
        <f t="shared" si="270"/>
        <v>-84.251483099385709</v>
      </c>
      <c r="AK953">
        <f t="shared" si="271"/>
        <v>0</v>
      </c>
      <c r="AL953" s="3">
        <v>106.91666669999999</v>
      </c>
      <c r="AM953" s="14">
        <f t="shared" si="272"/>
        <v>32.588200010160001</v>
      </c>
      <c r="AN953" s="3">
        <v>3.8048177693476384</v>
      </c>
    </row>
    <row r="954" spans="1:40" ht="13.5" thickBot="1" x14ac:dyDescent="0.25">
      <c r="A954" s="5">
        <v>42575</v>
      </c>
      <c r="B954" s="3">
        <v>94</v>
      </c>
      <c r="C954" s="7" t="s">
        <v>358</v>
      </c>
      <c r="D954" s="6">
        <v>0.4145833333333333</v>
      </c>
      <c r="E954" s="13">
        <v>10</v>
      </c>
      <c r="F954" s="13">
        <f t="shared" si="262"/>
        <v>225.99999999999994</v>
      </c>
      <c r="G954" s="3">
        <v>25.3</v>
      </c>
      <c r="H954" s="3" t="s">
        <v>366</v>
      </c>
      <c r="I954" s="3">
        <v>23.8</v>
      </c>
      <c r="J954" t="str">
        <f t="shared" si="263"/>
        <v>.</v>
      </c>
      <c r="K954" t="str">
        <f t="shared" si="264"/>
        <v>.</v>
      </c>
      <c r="L954" t="str">
        <f t="shared" si="274"/>
        <v>.</v>
      </c>
      <c r="M954" s="3">
        <v>218</v>
      </c>
      <c r="N954" t="str">
        <f>IF(B954=B954, N953, IF(M954=".",".",IF(M954&lt;22.5,"N",IF(M954&lt;67.5,"NE",IF(M954&lt;112.5,"E",IF(M954&lt;157.5,"SE",IF(M954&lt;202.5,"S",IF(M954&lt;247.5,"SW",IF(M954&lt;292.5,"W",IF(M954&lt;337.5,"NW","N"))))))))))</f>
        <v>SE</v>
      </c>
      <c r="O954" t="str">
        <f t="shared" si="265"/>
        <v>.</v>
      </c>
      <c r="P954" t="str">
        <f t="shared" si="276"/>
        <v>.</v>
      </c>
      <c r="Q954" s="8">
        <f t="shared" si="278"/>
        <v>0</v>
      </c>
      <c r="R954" s="8">
        <f t="shared" si="279"/>
        <v>8.5654321548622647</v>
      </c>
      <c r="S954" s="8">
        <v>1</v>
      </c>
      <c r="T954" s="8" t="s">
        <v>4</v>
      </c>
      <c r="U954" s="8" t="str">
        <f t="shared" si="275"/>
        <v>.</v>
      </c>
      <c r="V954" s="3" t="s">
        <v>6</v>
      </c>
      <c r="W954" s="3">
        <v>1.4</v>
      </c>
      <c r="X954" s="3" t="s">
        <v>4</v>
      </c>
      <c r="Y954" s="14">
        <v>2</v>
      </c>
      <c r="Z954" s="14">
        <v>1</v>
      </c>
      <c r="AA954" s="14">
        <v>0</v>
      </c>
      <c r="AB954" s="14">
        <f t="shared" si="277"/>
        <v>0</v>
      </c>
      <c r="AC954" s="3" t="s">
        <v>342</v>
      </c>
      <c r="AD954" s="9">
        <v>0</v>
      </c>
      <c r="AE954">
        <f t="shared" si="266"/>
        <v>0</v>
      </c>
      <c r="AF954">
        <f t="shared" si="267"/>
        <v>0</v>
      </c>
      <c r="AG954">
        <f t="shared" si="273"/>
        <v>1</v>
      </c>
      <c r="AH954">
        <f t="shared" si="268"/>
        <v>0</v>
      </c>
      <c r="AI954">
        <f t="shared" si="269"/>
        <v>-65.824472757423663</v>
      </c>
      <c r="AJ954">
        <f t="shared" si="270"/>
        <v>-84.251483099385709</v>
      </c>
      <c r="AK954">
        <f t="shared" si="271"/>
        <v>0</v>
      </c>
      <c r="AL954" s="3">
        <v>106.91666669999999</v>
      </c>
      <c r="AM954" s="14">
        <f t="shared" si="272"/>
        <v>32.588200010160001</v>
      </c>
      <c r="AN954" s="3">
        <v>3.8048177693476384</v>
      </c>
    </row>
    <row r="955" spans="1:40" ht="13.5" thickBot="1" x14ac:dyDescent="0.25">
      <c r="A955" s="5">
        <v>42575</v>
      </c>
      <c r="B955" s="3">
        <v>94</v>
      </c>
      <c r="C955" s="7" t="s">
        <v>358</v>
      </c>
      <c r="D955" s="6">
        <v>0.45763888888888887</v>
      </c>
      <c r="E955" s="13">
        <v>11</v>
      </c>
      <c r="F955" s="13">
        <f t="shared" si="262"/>
        <v>287.99999999999994</v>
      </c>
      <c r="G955" s="3">
        <v>26.4</v>
      </c>
      <c r="H955" s="3" t="s">
        <v>366</v>
      </c>
      <c r="I955" s="3">
        <v>24.8</v>
      </c>
      <c r="J955">
        <f t="shared" si="263"/>
        <v>1.1985903593156224</v>
      </c>
      <c r="K955">
        <f t="shared" si="264"/>
        <v>291.32583104614599</v>
      </c>
      <c r="L955">
        <f>IF(K955=".",".",IF(K955-K952&gt;180,(K955-K952)-360,IF(K955-K952&lt;-180,-360-(K955-K952),IF(K955-K952&gt;180,360-(K955-K952),K955-K952))))</f>
        <v>163.60433781436365</v>
      </c>
      <c r="M955" s="3">
        <v>224</v>
      </c>
      <c r="N955" t="str">
        <f>IF(B955=B954, N954, IF(M955=".",".",IF(M955&lt;22.5,"N",IF(M955&lt;67.5,"NE",IF(M955&lt;112.5,"E",IF(M955&lt;157.5,"SE",IF(M955&lt;202.5,"S",IF(M955&lt;247.5,"SW",IF(M955&lt;292.5,"W",IF(M955&lt;337.5,"NW","N"))))))))))</f>
        <v>SE</v>
      </c>
      <c r="O955" t="str">
        <f t="shared" si="265"/>
        <v>W</v>
      </c>
      <c r="P955">
        <f t="shared" si="276"/>
        <v>7</v>
      </c>
      <c r="Q955" s="8">
        <f t="shared" si="278"/>
        <v>12.111943005388346</v>
      </c>
      <c r="R955" s="8">
        <f t="shared" si="279"/>
        <v>20.677375160250612</v>
      </c>
      <c r="S955" s="8">
        <v>1</v>
      </c>
      <c r="T955" s="8" t="s">
        <v>4</v>
      </c>
      <c r="U955" s="8" t="str">
        <f t="shared" si="275"/>
        <v>.</v>
      </c>
      <c r="V955" s="3" t="s">
        <v>41</v>
      </c>
      <c r="W955" s="3">
        <v>3</v>
      </c>
      <c r="X955" s="3" t="s">
        <v>4</v>
      </c>
      <c r="Y955" s="14">
        <v>2</v>
      </c>
      <c r="Z955" s="14">
        <v>1</v>
      </c>
      <c r="AA955" s="14">
        <v>0</v>
      </c>
      <c r="AB955" s="14">
        <f t="shared" si="277"/>
        <v>0</v>
      </c>
      <c r="AC955" s="3" t="s">
        <v>342</v>
      </c>
      <c r="AD955" s="9">
        <v>0</v>
      </c>
      <c r="AE955">
        <f t="shared" si="266"/>
        <v>4.4047652617954327</v>
      </c>
      <c r="AF955">
        <f t="shared" si="267"/>
        <v>4.4047652617954327</v>
      </c>
      <c r="AG955">
        <f t="shared" si="273"/>
        <v>1</v>
      </c>
      <c r="AH955">
        <f t="shared" si="268"/>
        <v>12.111943005388346</v>
      </c>
      <c r="AI955">
        <f t="shared" si="269"/>
        <v>-77.107079120948711</v>
      </c>
      <c r="AJ955">
        <f t="shared" si="270"/>
        <v>-79.846717837590276</v>
      </c>
      <c r="AK955">
        <f t="shared" si="271"/>
        <v>-11.282606363525048</v>
      </c>
      <c r="AL955" s="3">
        <v>111</v>
      </c>
      <c r="AM955" s="14">
        <f t="shared" si="272"/>
        <v>33.832799999999999</v>
      </c>
      <c r="AN955" s="3">
        <v>3.9095375244672983</v>
      </c>
    </row>
    <row r="956" spans="1:40" ht="13.5" thickBot="1" x14ac:dyDescent="0.25">
      <c r="A956" s="5">
        <v>42575</v>
      </c>
      <c r="B956" s="3">
        <v>94</v>
      </c>
      <c r="C956" s="7" t="s">
        <v>358</v>
      </c>
      <c r="D956" s="6">
        <v>0.49861111111111112</v>
      </c>
      <c r="E956" s="13">
        <v>12</v>
      </c>
      <c r="F956" s="13">
        <f t="shared" si="262"/>
        <v>347</v>
      </c>
      <c r="G956" s="3">
        <v>26.5</v>
      </c>
      <c r="H956" s="3" t="s">
        <v>366</v>
      </c>
      <c r="I956" s="3">
        <v>25.4</v>
      </c>
      <c r="J956">
        <f t="shared" si="263"/>
        <v>9.5983576722283637E-2</v>
      </c>
      <c r="K956">
        <f t="shared" si="264"/>
        <v>354.50054615124304</v>
      </c>
      <c r="L956">
        <f t="shared" si="274"/>
        <v>63.17471510509705</v>
      </c>
      <c r="M956" s="3">
        <v>228</v>
      </c>
      <c r="N956" t="str">
        <f>IF(B956=B956, N955, IF(M956=".",".",IF(M956&lt;22.5,"N",IF(M956&lt;67.5,"NE",IF(M956&lt;112.5,"E",IF(M956&lt;157.5,"SE",IF(M956&lt;202.5,"S",IF(M956&lt;247.5,"SW",IF(M956&lt;292.5,"W",IF(M956&lt;337.5,"NW","N"))))))))))</f>
        <v>SE</v>
      </c>
      <c r="O956" t="str">
        <f t="shared" si="265"/>
        <v>N</v>
      </c>
      <c r="P956">
        <f t="shared" si="276"/>
        <v>1</v>
      </c>
      <c r="Q956" s="8">
        <f t="shared" si="278"/>
        <v>9.6323407561971699</v>
      </c>
      <c r="R956" s="8">
        <f t="shared" si="279"/>
        <v>30.309715916447782</v>
      </c>
      <c r="S956" s="8">
        <v>1</v>
      </c>
      <c r="T956" s="8" t="s">
        <v>4</v>
      </c>
      <c r="U956" s="8" t="str">
        <f t="shared" si="275"/>
        <v>.</v>
      </c>
      <c r="V956" s="3" t="s">
        <v>72</v>
      </c>
      <c r="W956" s="3">
        <v>0</v>
      </c>
      <c r="X956" s="3" t="s">
        <v>4</v>
      </c>
      <c r="Y956" s="14">
        <v>2</v>
      </c>
      <c r="Z956" s="14">
        <v>1</v>
      </c>
      <c r="AA956" s="14">
        <v>0</v>
      </c>
      <c r="AB956" s="14">
        <f t="shared" si="277"/>
        <v>0</v>
      </c>
      <c r="AC956" s="3" t="s">
        <v>342</v>
      </c>
      <c r="AD956" s="9">
        <v>0</v>
      </c>
      <c r="AE956">
        <f t="shared" si="266"/>
        <v>9.5880041699101781</v>
      </c>
      <c r="AF956">
        <f t="shared" si="267"/>
        <v>9.5880041699101781</v>
      </c>
      <c r="AG956">
        <f t="shared" si="273"/>
        <v>1</v>
      </c>
      <c r="AH956">
        <f t="shared" si="268"/>
        <v>9.6323407561971699</v>
      </c>
      <c r="AI956">
        <f t="shared" si="269"/>
        <v>-78.030206675126408</v>
      </c>
      <c r="AJ956">
        <f t="shared" si="270"/>
        <v>-70.258713667680098</v>
      </c>
      <c r="AK956">
        <f t="shared" si="271"/>
        <v>-0.92312755417769665</v>
      </c>
      <c r="AL956" s="3">
        <v>105</v>
      </c>
      <c r="AM956" s="14">
        <f t="shared" si="272"/>
        <v>32.004000000000005</v>
      </c>
      <c r="AN956" s="3">
        <v>3.9793506945470716</v>
      </c>
    </row>
    <row r="957" spans="1:40" ht="13.5" thickBot="1" x14ac:dyDescent="0.25">
      <c r="A957" s="5">
        <v>42575</v>
      </c>
      <c r="B957" s="3">
        <v>94</v>
      </c>
      <c r="C957" s="7" t="s">
        <v>358</v>
      </c>
      <c r="D957" s="6">
        <v>0.54791666666666672</v>
      </c>
      <c r="E957" s="13">
        <v>13</v>
      </c>
      <c r="F957" s="13">
        <f t="shared" si="262"/>
        <v>418.00000000000006</v>
      </c>
      <c r="G957" s="3">
        <v>38.200000000000003</v>
      </c>
      <c r="H957" s="3" t="s">
        <v>365</v>
      </c>
      <c r="I957" s="3">
        <v>29.6</v>
      </c>
      <c r="J957">
        <f t="shared" si="263"/>
        <v>0.56196401452229061</v>
      </c>
      <c r="K957">
        <f t="shared" si="264"/>
        <v>327.80183372964427</v>
      </c>
      <c r="L957">
        <f t="shared" si="274"/>
        <v>-26.698712421598771</v>
      </c>
      <c r="M957" s="3">
        <v>232</v>
      </c>
      <c r="N957" t="str">
        <f>IF(B957=B956, N956, IF(M957=".",".",IF(M957&lt;22.5,"N",IF(M957&lt;67.5,"NE",IF(M957&lt;112.5,"E",IF(M957&lt;157.5,"SE",IF(M957&lt;202.5,"S",IF(M957&lt;247.5,"SW",IF(M957&lt;292.5,"W",IF(M957&lt;337.5,"NW","N"))))))))))</f>
        <v>SE</v>
      </c>
      <c r="O957" t="str">
        <f t="shared" si="265"/>
        <v>NW</v>
      </c>
      <c r="P957">
        <f t="shared" si="276"/>
        <v>8</v>
      </c>
      <c r="Q957" s="8">
        <f t="shared" si="278"/>
        <v>7.362142509177505</v>
      </c>
      <c r="R957" s="8">
        <f t="shared" si="279"/>
        <v>37.671858425625288</v>
      </c>
      <c r="S957" s="8">
        <v>1</v>
      </c>
      <c r="T957" s="8" t="s">
        <v>4</v>
      </c>
      <c r="U957" s="8" t="str">
        <f t="shared" si="275"/>
        <v>.</v>
      </c>
      <c r="V957" s="3" t="s">
        <v>21</v>
      </c>
      <c r="W957" s="3">
        <v>1.6</v>
      </c>
      <c r="X957" s="3" t="s">
        <v>4</v>
      </c>
      <c r="Y957" s="14">
        <v>2</v>
      </c>
      <c r="Z957" s="14">
        <v>1</v>
      </c>
      <c r="AA957" s="14">
        <v>0</v>
      </c>
      <c r="AB957" s="14">
        <f t="shared" si="277"/>
        <v>0</v>
      </c>
      <c r="AC957" s="3" t="s">
        <v>342</v>
      </c>
      <c r="AD957" s="9">
        <v>0</v>
      </c>
      <c r="AE957">
        <f t="shared" si="266"/>
        <v>6.2299202338116544</v>
      </c>
      <c r="AF957">
        <f t="shared" si="267"/>
        <v>6.2299202338116544</v>
      </c>
      <c r="AG957">
        <f t="shared" si="273"/>
        <v>1</v>
      </c>
      <c r="AH957">
        <f t="shared" si="268"/>
        <v>7.362142509177505</v>
      </c>
      <c r="AI957">
        <f t="shared" si="269"/>
        <v>-81.953118375099095</v>
      </c>
      <c r="AJ957">
        <f t="shared" si="270"/>
        <v>-64.028793433868444</v>
      </c>
      <c r="AK957">
        <f t="shared" si="271"/>
        <v>-3.922911699972687</v>
      </c>
      <c r="AL957" s="3">
        <v>104</v>
      </c>
      <c r="AM957" s="14">
        <f t="shared" si="272"/>
        <v>31.699200000000001</v>
      </c>
      <c r="AN957" s="3">
        <v>4.0491638646268449</v>
      </c>
    </row>
    <row r="958" spans="1:40" ht="13.5" thickBot="1" x14ac:dyDescent="0.25">
      <c r="A958" s="5">
        <v>42575</v>
      </c>
      <c r="B958" s="3">
        <v>94</v>
      </c>
      <c r="C958" s="7" t="s">
        <v>358</v>
      </c>
      <c r="D958" s="6">
        <v>0.56666666666666665</v>
      </c>
      <c r="E958" s="13">
        <v>14</v>
      </c>
      <c r="F958" s="13">
        <f t="shared" si="262"/>
        <v>444.99999999999994</v>
      </c>
      <c r="G958" s="3">
        <v>37.6</v>
      </c>
      <c r="H958" s="3" t="s">
        <v>365</v>
      </c>
      <c r="I958" s="3">
        <v>30.8</v>
      </c>
      <c r="J958">
        <f t="shared" si="263"/>
        <v>1.3293214929699746</v>
      </c>
      <c r="K958">
        <f t="shared" si="264"/>
        <v>283.83548883679094</v>
      </c>
      <c r="L958">
        <f t="shared" si="274"/>
        <v>-43.966344892853328</v>
      </c>
      <c r="M958" s="3">
        <v>234</v>
      </c>
      <c r="N958" t="str">
        <f>IF(B958=B958, N957, IF(M958=".",".",IF(M958&lt;22.5,"N",IF(M958&lt;67.5,"NE",IF(M958&lt;112.5,"E",IF(M958&lt;157.5,"SE",IF(M958&lt;202.5,"S",IF(M958&lt;247.5,"SW",IF(M958&lt;292.5,"W",IF(M958&lt;337.5,"NW","N"))))))))))</f>
        <v>SE</v>
      </c>
      <c r="O958" t="str">
        <f t="shared" si="265"/>
        <v>W</v>
      </c>
      <c r="P958">
        <f t="shared" si="276"/>
        <v>7</v>
      </c>
      <c r="Q958" s="8">
        <f t="shared" si="278"/>
        <v>4.7495003803563618</v>
      </c>
      <c r="R958" s="8">
        <f t="shared" si="279"/>
        <v>42.421358805981647</v>
      </c>
      <c r="S958" s="8">
        <v>1</v>
      </c>
      <c r="T958" s="8" t="s">
        <v>4</v>
      </c>
      <c r="U958" s="8" t="str">
        <f t="shared" si="275"/>
        <v>.</v>
      </c>
      <c r="V958" s="3" t="s">
        <v>6</v>
      </c>
      <c r="W958" s="3">
        <v>3.3</v>
      </c>
      <c r="X958" s="3" t="s">
        <v>4</v>
      </c>
      <c r="Y958" s="14">
        <v>2</v>
      </c>
      <c r="Z958" s="14">
        <v>1</v>
      </c>
      <c r="AA958" s="14">
        <v>0</v>
      </c>
      <c r="AB958" s="14">
        <f t="shared" si="277"/>
        <v>0</v>
      </c>
      <c r="AC958" s="3" t="s">
        <v>342</v>
      </c>
      <c r="AD958" s="9">
        <v>0</v>
      </c>
      <c r="AE958">
        <f t="shared" si="266"/>
        <v>1.1357714385738049</v>
      </c>
      <c r="AF958">
        <f t="shared" si="267"/>
        <v>1.1357714385738049</v>
      </c>
      <c r="AG958">
        <f t="shared" si="273"/>
        <v>1</v>
      </c>
      <c r="AH958">
        <f t="shared" si="268"/>
        <v>4.7495003803563618</v>
      </c>
      <c r="AI958">
        <f t="shared" si="269"/>
        <v>-86.564818398119371</v>
      </c>
      <c r="AJ958">
        <f t="shared" si="270"/>
        <v>-62.893021995294639</v>
      </c>
      <c r="AK958">
        <f t="shared" si="271"/>
        <v>-4.6117000230202763</v>
      </c>
      <c r="AL958" s="3">
        <v>107</v>
      </c>
      <c r="AM958" s="14">
        <f t="shared" si="272"/>
        <v>32.613599999999998</v>
      </c>
      <c r="AN958" s="3">
        <v>4.0840704496667311</v>
      </c>
    </row>
    <row r="959" spans="1:40" ht="13.5" thickBot="1" x14ac:dyDescent="0.25">
      <c r="A959" s="5">
        <v>42575</v>
      </c>
      <c r="B959" s="3">
        <v>94</v>
      </c>
      <c r="C959" s="7" t="s">
        <v>358</v>
      </c>
      <c r="D959" s="6">
        <v>0.62361111111111112</v>
      </c>
      <c r="E959" s="13">
        <v>15</v>
      </c>
      <c r="F959" s="13">
        <f t="shared" si="262"/>
        <v>527</v>
      </c>
      <c r="G959" s="3">
        <v>39.6</v>
      </c>
      <c r="H959" s="3" t="s">
        <v>365</v>
      </c>
      <c r="I959" s="3">
        <v>29.6</v>
      </c>
      <c r="J959" t="str">
        <f t="shared" si="263"/>
        <v>.</v>
      </c>
      <c r="K959" t="str">
        <f t="shared" si="264"/>
        <v>.</v>
      </c>
      <c r="L959" t="str">
        <f t="shared" si="274"/>
        <v>.</v>
      </c>
      <c r="M959" s="3">
        <v>234</v>
      </c>
      <c r="N959" t="str">
        <f>IF(B959=B958, N958, IF(M959=".",".",IF(M959&lt;22.5,"N",IF(M959&lt;67.5,"NE",IF(M959&lt;112.5,"E",IF(M959&lt;157.5,"SE",IF(M959&lt;202.5,"S",IF(M959&lt;247.5,"SW",IF(M959&lt;292.5,"W",IF(M959&lt;337.5,"NW","N"))))))))))</f>
        <v>SE</v>
      </c>
      <c r="O959" t="str">
        <f t="shared" si="265"/>
        <v>.</v>
      </c>
      <c r="P959" t="str">
        <f t="shared" si="276"/>
        <v>.</v>
      </c>
      <c r="Q959" s="8">
        <f t="shared" si="278"/>
        <v>0</v>
      </c>
      <c r="R959" s="8">
        <f t="shared" si="279"/>
        <v>42.421358805981647</v>
      </c>
      <c r="S959" s="8">
        <v>1</v>
      </c>
      <c r="T959" s="8" t="s">
        <v>4</v>
      </c>
      <c r="U959" s="8" t="str">
        <f t="shared" si="275"/>
        <v>.</v>
      </c>
      <c r="V959" s="3" t="s">
        <v>6</v>
      </c>
      <c r="W959" s="3">
        <v>6.7</v>
      </c>
      <c r="X959" s="3" t="s">
        <v>43</v>
      </c>
      <c r="Y959" s="14">
        <v>0</v>
      </c>
      <c r="Z959" s="14">
        <v>0</v>
      </c>
      <c r="AA959" s="14">
        <v>1</v>
      </c>
      <c r="AB959" s="14">
        <f t="shared" si="277"/>
        <v>1</v>
      </c>
      <c r="AC959" s="3" t="s">
        <v>342</v>
      </c>
      <c r="AD959" s="9">
        <v>0</v>
      </c>
      <c r="AE959">
        <f t="shared" si="266"/>
        <v>0</v>
      </c>
      <c r="AF959">
        <f t="shared" si="267"/>
        <v>0</v>
      </c>
      <c r="AG959">
        <f t="shared" si="273"/>
        <v>1</v>
      </c>
      <c r="AH959">
        <f t="shared" si="268"/>
        <v>0</v>
      </c>
      <c r="AI959">
        <f t="shared" si="269"/>
        <v>-86.564818398119371</v>
      </c>
      <c r="AJ959">
        <f t="shared" si="270"/>
        <v>-62.893021995294639</v>
      </c>
      <c r="AK959">
        <f t="shared" si="271"/>
        <v>0</v>
      </c>
      <c r="AL959" s="3">
        <v>107</v>
      </c>
      <c r="AM959" s="14">
        <f t="shared" si="272"/>
        <v>32.613599999999998</v>
      </c>
      <c r="AN959" s="3">
        <v>4.0840704496667311</v>
      </c>
    </row>
    <row r="960" spans="1:40" ht="13.5" thickBot="1" x14ac:dyDescent="0.25">
      <c r="A960" s="5">
        <v>42575</v>
      </c>
      <c r="B960" s="3">
        <v>94</v>
      </c>
      <c r="C960" s="7" t="s">
        <v>358</v>
      </c>
      <c r="D960" s="6">
        <v>0.66180555555555554</v>
      </c>
      <c r="E960" s="13">
        <v>16</v>
      </c>
      <c r="F960" s="13">
        <f t="shared" si="262"/>
        <v>582</v>
      </c>
      <c r="G960" s="3">
        <v>39.200000000000003</v>
      </c>
      <c r="H960" s="3" t="s">
        <v>365</v>
      </c>
      <c r="I960" s="3">
        <v>30.4</v>
      </c>
      <c r="J960" t="str">
        <f t="shared" si="263"/>
        <v>.</v>
      </c>
      <c r="K960" t="str">
        <f t="shared" si="264"/>
        <v>.</v>
      </c>
      <c r="L960" t="str">
        <f t="shared" si="274"/>
        <v>.</v>
      </c>
      <c r="M960" s="3">
        <v>234</v>
      </c>
      <c r="N960" t="str">
        <f>IF(B960=B960, N959, IF(M960=".",".",IF(M960&lt;22.5,"N",IF(M960&lt;67.5,"NE",IF(M960&lt;112.5,"E",IF(M960&lt;157.5,"SE",IF(M960&lt;202.5,"S",IF(M960&lt;247.5,"SW",IF(M960&lt;292.5,"W",IF(M960&lt;337.5,"NW","N"))))))))))</f>
        <v>SE</v>
      </c>
      <c r="O960" t="str">
        <f t="shared" si="265"/>
        <v>.</v>
      </c>
      <c r="P960" t="str">
        <f t="shared" si="276"/>
        <v>.</v>
      </c>
      <c r="Q960" s="8">
        <f t="shared" si="278"/>
        <v>0</v>
      </c>
      <c r="R960" s="8">
        <f t="shared" si="279"/>
        <v>42.421358805981647</v>
      </c>
      <c r="S960" s="8">
        <v>1</v>
      </c>
      <c r="T960" s="8">
        <f>SQRT((AJ960-AJ950)^2+(AI960-AI950)^2)</f>
        <v>30.346328898434713</v>
      </c>
      <c r="U960" s="8">
        <f t="shared" si="275"/>
        <v>1.3979074354581906</v>
      </c>
      <c r="V960" s="3" t="s">
        <v>6</v>
      </c>
      <c r="W960" s="3">
        <v>6.9</v>
      </c>
      <c r="X960" s="3" t="s">
        <v>43</v>
      </c>
      <c r="Y960" s="14">
        <v>0</v>
      </c>
      <c r="Z960" s="14">
        <v>0</v>
      </c>
      <c r="AA960" s="14">
        <v>1</v>
      </c>
      <c r="AB960" s="14" t="str">
        <f t="shared" si="277"/>
        <v>.</v>
      </c>
      <c r="AC960" s="3" t="s">
        <v>342</v>
      </c>
      <c r="AD960" s="9">
        <v>0</v>
      </c>
      <c r="AE960">
        <f t="shared" si="266"/>
        <v>0</v>
      </c>
      <c r="AF960">
        <f t="shared" si="267"/>
        <v>0</v>
      </c>
      <c r="AG960">
        <f t="shared" si="273"/>
        <v>1</v>
      </c>
      <c r="AH960">
        <f t="shared" si="268"/>
        <v>0</v>
      </c>
      <c r="AI960">
        <f t="shared" si="269"/>
        <v>-86.564818398119371</v>
      </c>
      <c r="AJ960">
        <f t="shared" si="270"/>
        <v>-62.893021995294639</v>
      </c>
      <c r="AK960">
        <f t="shared" si="271"/>
        <v>0</v>
      </c>
      <c r="AL960" s="3">
        <v>107</v>
      </c>
      <c r="AM960" s="14">
        <f t="shared" si="272"/>
        <v>32.613599999999998</v>
      </c>
      <c r="AN960" s="3">
        <v>4.0840704496667311</v>
      </c>
    </row>
    <row r="961" spans="1:40" ht="13.5" thickBot="1" x14ac:dyDescent="0.25">
      <c r="A961" s="5">
        <v>42575</v>
      </c>
      <c r="B961" s="3">
        <v>100</v>
      </c>
      <c r="C961" s="7" t="s">
        <v>358</v>
      </c>
      <c r="D961" s="6">
        <v>0.25763888888888892</v>
      </c>
      <c r="E961" s="13">
        <v>6</v>
      </c>
      <c r="F961" s="13">
        <f t="shared" si="262"/>
        <v>0</v>
      </c>
      <c r="G961" s="3">
        <v>21.1</v>
      </c>
      <c r="H961" s="3" t="s">
        <v>366</v>
      </c>
      <c r="I961" s="3">
        <v>23</v>
      </c>
      <c r="J961" t="str">
        <f t="shared" si="263"/>
        <v>.</v>
      </c>
      <c r="K961" t="str">
        <f t="shared" si="264"/>
        <v>.</v>
      </c>
      <c r="L961" t="str">
        <f t="shared" si="274"/>
        <v>.</v>
      </c>
      <c r="M961" s="3">
        <v>218</v>
      </c>
      <c r="N961" t="str">
        <f>IF(B961=B960, N960, IF(M961=".",".",IF(M961&lt;22.5,"N",IF(M961&lt;67.5,"NE",IF(M961&lt;112.5,"E",IF(M961&lt;157.5,"SE",IF(M961&lt;202.5,"S",IF(M961&lt;247.5,"SW",IF(M961&lt;292.5,"W",IF(M961&lt;337.5,"NW","N"))))))))))</f>
        <v>SW</v>
      </c>
      <c r="O961" t="str">
        <f t="shared" si="265"/>
        <v>.</v>
      </c>
      <c r="P961" t="str">
        <f t="shared" si="276"/>
        <v>.</v>
      </c>
      <c r="Q961" s="8">
        <f t="shared" si="278"/>
        <v>0</v>
      </c>
      <c r="R961" s="8">
        <f t="shared" si="279"/>
        <v>0</v>
      </c>
      <c r="S961" s="8">
        <v>1</v>
      </c>
      <c r="T961" s="8" t="s">
        <v>4</v>
      </c>
      <c r="U961" s="8" t="str">
        <f t="shared" si="275"/>
        <v>.</v>
      </c>
      <c r="V961" s="3" t="s">
        <v>128</v>
      </c>
      <c r="W961" s="3">
        <v>0.4</v>
      </c>
      <c r="X961" s="3" t="s">
        <v>4</v>
      </c>
      <c r="Y961" s="14">
        <v>2</v>
      </c>
      <c r="Z961" s="14">
        <v>1</v>
      </c>
      <c r="AA961" s="14">
        <v>0</v>
      </c>
      <c r="AB961" s="14">
        <f t="shared" si="277"/>
        <v>0</v>
      </c>
      <c r="AC961" s="3" t="s">
        <v>343</v>
      </c>
      <c r="AD961" s="9">
        <v>0</v>
      </c>
      <c r="AE961" t="str">
        <f t="shared" si="266"/>
        <v>.</v>
      </c>
      <c r="AF961" t="str">
        <f t="shared" si="267"/>
        <v>.</v>
      </c>
      <c r="AG961" t="str">
        <f t="shared" si="273"/>
        <v>.</v>
      </c>
      <c r="AH961" t="str">
        <f t="shared" si="268"/>
        <v>.</v>
      </c>
      <c r="AI961">
        <f t="shared" si="269"/>
        <v>-67.722762285822398</v>
      </c>
      <c r="AJ961">
        <f t="shared" si="270"/>
        <v>-86.681182896739415</v>
      </c>
      <c r="AK961" t="str">
        <f t="shared" si="271"/>
        <v>.</v>
      </c>
      <c r="AL961" s="3">
        <v>110</v>
      </c>
      <c r="AM961" s="14">
        <f t="shared" si="272"/>
        <v>33.527999999999999</v>
      </c>
      <c r="AN961" s="3">
        <v>3.8048177693476384</v>
      </c>
    </row>
    <row r="962" spans="1:40" ht="13.5" thickBot="1" x14ac:dyDescent="0.25">
      <c r="A962" s="5">
        <v>42575</v>
      </c>
      <c r="B962" s="3">
        <v>100</v>
      </c>
      <c r="C962" s="7" t="s">
        <v>358</v>
      </c>
      <c r="D962" s="6">
        <v>0.28958333333333336</v>
      </c>
      <c r="E962" s="13">
        <v>7</v>
      </c>
      <c r="F962" s="13">
        <f t="shared" ref="F962:F1025" si="280">IF(B962=B961,((D962-D961)*1440)+F961,0)</f>
        <v>46</v>
      </c>
      <c r="G962" s="3">
        <v>22.4</v>
      </c>
      <c r="H962" s="3" t="s">
        <v>366</v>
      </c>
      <c r="I962" s="3">
        <v>22.1</v>
      </c>
      <c r="J962">
        <f t="shared" ref="J962:J1025" si="281">IF(AH962=".",".",IF(AH962=0,".",ACOS(AF962/(AG962*AH962))))</f>
        <v>0.22025743142048548</v>
      </c>
      <c r="K962">
        <f t="shared" ref="K962:K1025" si="282">IF(J962=".",".",IF(AK962&lt;0,360-DEGREES(J962),DEGREES(J962)))</f>
        <v>347.38017877321403</v>
      </c>
      <c r="L962">
        <f>-360+(K962-MOD(M961+180,360))</f>
        <v>-50.619821226785973</v>
      </c>
      <c r="M962" s="3">
        <v>220</v>
      </c>
      <c r="N962" t="str">
        <f>IF(B962=B961, N961, IF(M962=".",".",IF(M962&lt;22.5,"N",IF(M962&lt;67.5,"NE",IF(M962&lt;112.5,"E",IF(M962&lt;157.5,"SE",IF(M962&lt;202.5,"S",IF(M962&lt;247.5,"SW",IF(M962&lt;292.5,"W",IF(M962&lt;337.5,"NW","N"))))))))))</f>
        <v>SW</v>
      </c>
      <c r="O962" t="str">
        <f t="shared" ref="O962:O1025" si="283">IF(K962=".",".",IF(K962&lt;22.5,"N",IF(K962&lt;67.5,"NE",IF(K962&lt;112.5,"E",IF(K962&lt;157.5,"SE",IF(K962&lt;202.5,"S",IF(K962&lt;247.5,"SW",IF(K962&lt;292.5,"W",IF(K962&lt;337.5,"NW","N")))))))))</f>
        <v>N</v>
      </c>
      <c r="P962">
        <f t="shared" si="276"/>
        <v>1</v>
      </c>
      <c r="Q962" s="8">
        <f t="shared" si="278"/>
        <v>4.8311418909494357</v>
      </c>
      <c r="R962" s="8">
        <f t="shared" si="279"/>
        <v>4.8311418909494357</v>
      </c>
      <c r="S962" s="8">
        <v>1</v>
      </c>
      <c r="T962" s="8" t="s">
        <v>4</v>
      </c>
      <c r="U962" s="8" t="str">
        <f t="shared" si="275"/>
        <v>.</v>
      </c>
      <c r="V962" s="3" t="s">
        <v>6</v>
      </c>
      <c r="W962" s="3">
        <v>1.6</v>
      </c>
      <c r="X962" s="3" t="s">
        <v>183</v>
      </c>
      <c r="Y962" s="14">
        <v>2</v>
      </c>
      <c r="Z962" s="14">
        <v>1</v>
      </c>
      <c r="AA962" s="14">
        <v>0</v>
      </c>
      <c r="AB962" s="14">
        <f t="shared" si="277"/>
        <v>0</v>
      </c>
      <c r="AC962" s="3" t="s">
        <v>343</v>
      </c>
      <c r="AD962" s="9">
        <v>0</v>
      </c>
      <c r="AE962">
        <f t="shared" ref="AE962:AE1025" si="284">IF(AJ962=".",".",IF(AJ961=".",".",IF(B962=B961,AJ962-AJ961,".")))</f>
        <v>4.7144274830087625</v>
      </c>
      <c r="AF962">
        <f t="shared" ref="AF962:AF1025" si="285">IF(AE962=".",".", 0*AK962+1*AE962)</f>
        <v>4.7144274830087625</v>
      </c>
      <c r="AG962">
        <f t="shared" si="273"/>
        <v>1</v>
      </c>
      <c r="AH962">
        <f t="shared" ref="AH962:AH1025" si="286">IF(AG962=".",".",SQRT((AK962)^2+(AE962)^2))</f>
        <v>4.8311418909494357</v>
      </c>
      <c r="AI962">
        <f t="shared" ref="AI962:AI1025" si="287">IF(AN962=".",".",IF(M962&lt;90,AL962*SIN(AN962),IF(M962&lt;180,AL962*SIN(AN962),IF(M962&lt;270,AL962*SIN(AN962),AL962*SIN(AN962)))))</f>
        <v>-68.778274236459694</v>
      </c>
      <c r="AJ962">
        <f t="shared" ref="AJ962:AJ1025" si="288">IF(AN962=".",".",IF(M962&lt;90,AL962*COS(AN962),IF(M962&lt;180,AL962*COS(AN962),IF(M962&lt;270,AL962*COS(AN962),AL962*COS(AN962)))))</f>
        <v>-81.966755413730652</v>
      </c>
      <c r="AK962">
        <f t="shared" ref="AK962:AK1025" si="289">IF(AI962=".",".",IF(AI961=".",".",IF(B962=B961,AI962-AI961,".")))</f>
        <v>-1.0555119506372961</v>
      </c>
      <c r="AL962" s="3">
        <v>107</v>
      </c>
      <c r="AM962" s="14">
        <f t="shared" ref="AM962:AM1025" si="290">IF(AL962=".",".",AL962*0.3048)</f>
        <v>32.613599999999998</v>
      </c>
      <c r="AN962" s="3">
        <v>3.839724354387525</v>
      </c>
    </row>
    <row r="963" spans="1:40" ht="13.5" thickBot="1" x14ac:dyDescent="0.25">
      <c r="A963" s="5">
        <v>42575</v>
      </c>
      <c r="B963" s="3">
        <v>100</v>
      </c>
      <c r="C963" s="7" t="s">
        <v>358</v>
      </c>
      <c r="D963" s="6">
        <v>0.33333333333333331</v>
      </c>
      <c r="E963" s="13">
        <v>8</v>
      </c>
      <c r="F963" s="13">
        <f t="shared" si="280"/>
        <v>108.99999999999994</v>
      </c>
      <c r="G963" s="3">
        <v>22.1</v>
      </c>
      <c r="H963" s="3" t="s">
        <v>366</v>
      </c>
      <c r="I963" s="3">
        <v>28.3</v>
      </c>
      <c r="J963">
        <f t="shared" si="281"/>
        <v>2.2291605824582552</v>
      </c>
      <c r="K963">
        <f t="shared" si="282"/>
        <v>127.72149323178236</v>
      </c>
      <c r="L963">
        <f t="shared" si="274"/>
        <v>-140.34131445856832</v>
      </c>
      <c r="M963" s="3">
        <v>218</v>
      </c>
      <c r="N963" t="str">
        <f>IF(B963=B963, N962, IF(M963=".",".",IF(M963&lt;22.5,"N",IF(M963&lt;67.5,"NE",IF(M963&lt;112.5,"E",IF(M963&lt;157.5,"SE",IF(M963&lt;202.5,"S",IF(M963&lt;247.5,"SW",IF(M963&lt;292.5,"W",IF(M963&lt;337.5,"NW","N"))))))))))</f>
        <v>SW</v>
      </c>
      <c r="O963" t="str">
        <f t="shared" si="283"/>
        <v>SE</v>
      </c>
      <c r="P963">
        <f t="shared" si="276"/>
        <v>4</v>
      </c>
      <c r="Q963" s="8">
        <f t="shared" si="278"/>
        <v>3.7342902639128299</v>
      </c>
      <c r="R963" s="8">
        <f t="shared" si="279"/>
        <v>8.5654321548622647</v>
      </c>
      <c r="S963" s="8">
        <v>1</v>
      </c>
      <c r="T963" s="8" t="s">
        <v>4</v>
      </c>
      <c r="U963" s="8" t="str">
        <f t="shared" si="275"/>
        <v>.</v>
      </c>
      <c r="V963" s="3" t="s">
        <v>6</v>
      </c>
      <c r="W963" s="3">
        <v>0</v>
      </c>
      <c r="X963" s="3" t="s">
        <v>4</v>
      </c>
      <c r="Y963" s="14">
        <v>2</v>
      </c>
      <c r="Z963" s="14">
        <v>1</v>
      </c>
      <c r="AA963" s="14">
        <v>0</v>
      </c>
      <c r="AB963" s="14">
        <f t="shared" si="277"/>
        <v>0</v>
      </c>
      <c r="AC963" s="3" t="s">
        <v>343</v>
      </c>
      <c r="AD963" s="9">
        <v>0</v>
      </c>
      <c r="AE963">
        <f t="shared" si="284"/>
        <v>-2.2847276856550565</v>
      </c>
      <c r="AF963">
        <f t="shared" si="285"/>
        <v>-2.2847276856550565</v>
      </c>
      <c r="AG963">
        <f t="shared" ref="AG963:AG1026" si="291">IF(AF963=".",".",1)</f>
        <v>1</v>
      </c>
      <c r="AH963">
        <f t="shared" si="286"/>
        <v>3.7342902639128299</v>
      </c>
      <c r="AI963">
        <f t="shared" si="287"/>
        <v>-65.824472757423663</v>
      </c>
      <c r="AJ963">
        <f t="shared" si="288"/>
        <v>-84.251483099385709</v>
      </c>
      <c r="AK963">
        <f t="shared" si="289"/>
        <v>2.9538014790360307</v>
      </c>
      <c r="AL963" s="3">
        <v>106.91666669999999</v>
      </c>
      <c r="AM963" s="14">
        <f t="shared" si="290"/>
        <v>32.588200010160001</v>
      </c>
      <c r="AN963" s="3">
        <v>3.8048177693476384</v>
      </c>
    </row>
    <row r="964" spans="1:40" ht="13.5" thickBot="1" x14ac:dyDescent="0.25">
      <c r="A964" s="5">
        <v>42575</v>
      </c>
      <c r="B964" s="3">
        <v>100</v>
      </c>
      <c r="C964" s="7" t="s">
        <v>358</v>
      </c>
      <c r="D964" s="6">
        <v>0.37222222222222223</v>
      </c>
      <c r="E964" s="13">
        <v>9</v>
      </c>
      <c r="F964" s="13">
        <f t="shared" si="280"/>
        <v>165</v>
      </c>
      <c r="G964" s="3">
        <v>24.2</v>
      </c>
      <c r="H964" s="3" t="s">
        <v>366</v>
      </c>
      <c r="I964" s="3">
        <v>22.9</v>
      </c>
      <c r="J964" t="str">
        <f t="shared" si="281"/>
        <v>.</v>
      </c>
      <c r="K964" t="str">
        <f t="shared" si="282"/>
        <v>.</v>
      </c>
      <c r="L964" t="str">
        <f t="shared" si="274"/>
        <v>.</v>
      </c>
      <c r="M964" s="3">
        <v>218</v>
      </c>
      <c r="N964" t="str">
        <f>IF(B964=B963, N963, IF(M964=".",".",IF(M964&lt;22.5,"N",IF(M964&lt;67.5,"NE",IF(M964&lt;112.5,"E",IF(M964&lt;157.5,"SE",IF(M964&lt;202.5,"S",IF(M964&lt;247.5,"SW",IF(M964&lt;292.5,"W",IF(M964&lt;337.5,"NW","N"))))))))))</f>
        <v>SW</v>
      </c>
      <c r="O964" t="str">
        <f t="shared" si="283"/>
        <v>.</v>
      </c>
      <c r="P964" t="str">
        <f t="shared" si="276"/>
        <v>.</v>
      </c>
      <c r="Q964" s="8">
        <f t="shared" si="278"/>
        <v>0</v>
      </c>
      <c r="R964" s="8">
        <f t="shared" si="279"/>
        <v>8.5654321548622647</v>
      </c>
      <c r="S964" s="8">
        <v>1</v>
      </c>
      <c r="T964" s="8" t="s">
        <v>4</v>
      </c>
      <c r="U964" s="8" t="str">
        <f t="shared" si="275"/>
        <v>.</v>
      </c>
      <c r="V964" s="3" t="s">
        <v>6</v>
      </c>
      <c r="W964" s="3">
        <v>0.3</v>
      </c>
      <c r="X964" s="3" t="s">
        <v>183</v>
      </c>
      <c r="Y964" s="14">
        <v>2</v>
      </c>
      <c r="Z964" s="14">
        <v>1</v>
      </c>
      <c r="AA964" s="14">
        <v>0</v>
      </c>
      <c r="AB964" s="14">
        <f t="shared" si="277"/>
        <v>0</v>
      </c>
      <c r="AC964" s="3" t="s">
        <v>343</v>
      </c>
      <c r="AD964" s="9">
        <v>0</v>
      </c>
      <c r="AE964">
        <f t="shared" si="284"/>
        <v>0</v>
      </c>
      <c r="AF964">
        <f t="shared" si="285"/>
        <v>0</v>
      </c>
      <c r="AG964">
        <f t="shared" si="291"/>
        <v>1</v>
      </c>
      <c r="AH964">
        <f t="shared" si="286"/>
        <v>0</v>
      </c>
      <c r="AI964">
        <f t="shared" si="287"/>
        <v>-65.824472757423663</v>
      </c>
      <c r="AJ964">
        <f t="shared" si="288"/>
        <v>-84.251483099385709</v>
      </c>
      <c r="AK964">
        <f t="shared" si="289"/>
        <v>0</v>
      </c>
      <c r="AL964" s="3">
        <v>106.91666669999999</v>
      </c>
      <c r="AM964" s="14">
        <f t="shared" si="290"/>
        <v>32.588200010160001</v>
      </c>
      <c r="AN964" s="3">
        <v>3.8048177693476384</v>
      </c>
    </row>
    <row r="965" spans="1:40" ht="13.5" thickBot="1" x14ac:dyDescent="0.25">
      <c r="A965" s="5">
        <v>42575</v>
      </c>
      <c r="B965" s="3">
        <v>100</v>
      </c>
      <c r="C965" s="7" t="s">
        <v>358</v>
      </c>
      <c r="D965" s="6">
        <v>0.4145833333333333</v>
      </c>
      <c r="E965" s="13">
        <v>10</v>
      </c>
      <c r="F965" s="13">
        <f t="shared" si="280"/>
        <v>225.99999999999994</v>
      </c>
      <c r="G965" s="3">
        <v>25</v>
      </c>
      <c r="H965" s="3" t="s">
        <v>366</v>
      </c>
      <c r="I965" s="3">
        <v>23.8</v>
      </c>
      <c r="J965" t="str">
        <f t="shared" si="281"/>
        <v>.</v>
      </c>
      <c r="K965" t="str">
        <f t="shared" si="282"/>
        <v>.</v>
      </c>
      <c r="L965" t="str">
        <f t="shared" ref="L965:L1027" si="292">IF(K965=".",".",IF(K965-K964&gt;180,(K965-K964)-360,IF(K965-K964&lt;-180,-360-(K965-K964),IF(K965-K964&gt;180,360-(K965-K964),K965-K964))))</f>
        <v>.</v>
      </c>
      <c r="M965" s="3">
        <v>218</v>
      </c>
      <c r="N965" t="str">
        <f>IF(B965=B965, N964, IF(M965=".",".",IF(M965&lt;22.5,"N",IF(M965&lt;67.5,"NE",IF(M965&lt;112.5,"E",IF(M965&lt;157.5,"SE",IF(M965&lt;202.5,"S",IF(M965&lt;247.5,"SW",IF(M965&lt;292.5,"W",IF(M965&lt;337.5,"NW","N"))))))))))</f>
        <v>SW</v>
      </c>
      <c r="O965" t="str">
        <f t="shared" si="283"/>
        <v>.</v>
      </c>
      <c r="P965" t="str">
        <f t="shared" si="276"/>
        <v>.</v>
      </c>
      <c r="Q965" s="8">
        <f t="shared" si="278"/>
        <v>0</v>
      </c>
      <c r="R965" s="8">
        <f t="shared" si="279"/>
        <v>8.5654321548622647</v>
      </c>
      <c r="S965" s="8">
        <v>1</v>
      </c>
      <c r="T965" s="8" t="s">
        <v>4</v>
      </c>
      <c r="U965" s="8" t="str">
        <f t="shared" ref="U965:U1028" si="293">IF(T965=".",".",IF(T965=0,0,R965/T965))</f>
        <v>.</v>
      </c>
      <c r="V965" s="3" t="s">
        <v>6</v>
      </c>
      <c r="W965" s="3">
        <v>1.4</v>
      </c>
      <c r="X965" s="3" t="s">
        <v>4</v>
      </c>
      <c r="Y965" s="14">
        <v>2</v>
      </c>
      <c r="Z965" s="14">
        <v>1</v>
      </c>
      <c r="AA965" s="14">
        <v>0</v>
      </c>
      <c r="AB965" s="14">
        <f t="shared" si="277"/>
        <v>0</v>
      </c>
      <c r="AC965" s="3" t="s">
        <v>343</v>
      </c>
      <c r="AD965" s="9">
        <v>0</v>
      </c>
      <c r="AE965">
        <f t="shared" si="284"/>
        <v>0</v>
      </c>
      <c r="AF965">
        <f t="shared" si="285"/>
        <v>0</v>
      </c>
      <c r="AG965">
        <f t="shared" si="291"/>
        <v>1</v>
      </c>
      <c r="AH965">
        <f t="shared" si="286"/>
        <v>0</v>
      </c>
      <c r="AI965">
        <f t="shared" si="287"/>
        <v>-65.824472757423663</v>
      </c>
      <c r="AJ965">
        <f t="shared" si="288"/>
        <v>-84.251483099385709</v>
      </c>
      <c r="AK965">
        <f t="shared" si="289"/>
        <v>0</v>
      </c>
      <c r="AL965" s="3">
        <v>106.91666669999999</v>
      </c>
      <c r="AM965" s="14">
        <f t="shared" si="290"/>
        <v>32.588200010160001</v>
      </c>
      <c r="AN965" s="3">
        <v>3.8048177693476384</v>
      </c>
    </row>
    <row r="966" spans="1:40" ht="13.5" thickBot="1" x14ac:dyDescent="0.25">
      <c r="A966" s="5">
        <v>42575</v>
      </c>
      <c r="B966" s="3">
        <v>100</v>
      </c>
      <c r="C966" s="7" t="s">
        <v>358</v>
      </c>
      <c r="D966" s="6">
        <v>0.45763888888888887</v>
      </c>
      <c r="E966" s="13">
        <v>11</v>
      </c>
      <c r="F966" s="13">
        <f t="shared" si="280"/>
        <v>287.99999999999994</v>
      </c>
      <c r="G966" s="3">
        <v>26.2</v>
      </c>
      <c r="H966" s="3" t="s">
        <v>366</v>
      </c>
      <c r="I966" s="3">
        <v>24.8</v>
      </c>
      <c r="J966" t="str">
        <f t="shared" si="281"/>
        <v>.</v>
      </c>
      <c r="K966" t="str">
        <f t="shared" si="282"/>
        <v>.</v>
      </c>
      <c r="L966" t="str">
        <f t="shared" si="292"/>
        <v>.</v>
      </c>
      <c r="M966" s="3">
        <v>218</v>
      </c>
      <c r="N966" t="str">
        <f>IF(B966=B965, N965, IF(M966=".",".",IF(M966&lt;22.5,"N",IF(M966&lt;67.5,"NE",IF(M966&lt;112.5,"E",IF(M966&lt;157.5,"SE",IF(M966&lt;202.5,"S",IF(M966&lt;247.5,"SW",IF(M966&lt;292.5,"W",IF(M966&lt;337.5,"NW","N"))))))))))</f>
        <v>SW</v>
      </c>
      <c r="O966" t="str">
        <f t="shared" si="283"/>
        <v>.</v>
      </c>
      <c r="P966" t="str">
        <f t="shared" si="276"/>
        <v>.</v>
      </c>
      <c r="Q966" s="8">
        <f t="shared" si="278"/>
        <v>0</v>
      </c>
      <c r="R966" s="8">
        <f t="shared" si="279"/>
        <v>8.5654321548622647</v>
      </c>
      <c r="S966" s="8">
        <v>1</v>
      </c>
      <c r="T966" s="8" t="s">
        <v>4</v>
      </c>
      <c r="U966" s="8" t="str">
        <f t="shared" si="293"/>
        <v>.</v>
      </c>
      <c r="V966" s="3" t="s">
        <v>6</v>
      </c>
      <c r="W966" s="3">
        <v>3</v>
      </c>
      <c r="X966" s="3" t="s">
        <v>4</v>
      </c>
      <c r="Y966" s="14">
        <v>2</v>
      </c>
      <c r="Z966" s="14">
        <v>1</v>
      </c>
      <c r="AA966" s="14">
        <v>0</v>
      </c>
      <c r="AB966" s="14">
        <f t="shared" si="277"/>
        <v>0</v>
      </c>
      <c r="AC966" s="3" t="s">
        <v>343</v>
      </c>
      <c r="AD966" s="9">
        <v>0</v>
      </c>
      <c r="AE966">
        <f t="shared" si="284"/>
        <v>0</v>
      </c>
      <c r="AF966">
        <f t="shared" si="285"/>
        <v>0</v>
      </c>
      <c r="AG966">
        <f t="shared" si="291"/>
        <v>1</v>
      </c>
      <c r="AH966">
        <f t="shared" si="286"/>
        <v>0</v>
      </c>
      <c r="AI966">
        <f t="shared" si="287"/>
        <v>-65.824472757423663</v>
      </c>
      <c r="AJ966">
        <f t="shared" si="288"/>
        <v>-84.251483099385709</v>
      </c>
      <c r="AK966">
        <f t="shared" si="289"/>
        <v>0</v>
      </c>
      <c r="AL966" s="3">
        <v>106.91666669999999</v>
      </c>
      <c r="AM966" s="14">
        <f t="shared" si="290"/>
        <v>32.588200010160001</v>
      </c>
      <c r="AN966" s="3">
        <v>3.8048177693476384</v>
      </c>
    </row>
    <row r="967" spans="1:40" ht="13.5" thickBot="1" x14ac:dyDescent="0.25">
      <c r="A967" s="5">
        <v>42575</v>
      </c>
      <c r="B967" s="3">
        <v>100</v>
      </c>
      <c r="C967" s="7" t="s">
        <v>358</v>
      </c>
      <c r="D967" s="6">
        <v>0.49861111111111112</v>
      </c>
      <c r="E967" s="13">
        <v>12</v>
      </c>
      <c r="F967" s="13">
        <f t="shared" si="280"/>
        <v>347</v>
      </c>
      <c r="G967" s="3">
        <v>26.6</v>
      </c>
      <c r="H967" s="3" t="s">
        <v>366</v>
      </c>
      <c r="I967" s="3">
        <v>25.4</v>
      </c>
      <c r="J967" t="str">
        <f t="shared" si="281"/>
        <v>.</v>
      </c>
      <c r="K967" t="str">
        <f t="shared" si="282"/>
        <v>.</v>
      </c>
      <c r="L967" t="str">
        <f t="shared" si="292"/>
        <v>.</v>
      </c>
      <c r="M967" s="3">
        <v>218</v>
      </c>
      <c r="N967" t="str">
        <f>IF(B967=B967, N966, IF(M967=".",".",IF(M967&lt;22.5,"N",IF(M967&lt;67.5,"NE",IF(M967&lt;112.5,"E",IF(M967&lt;157.5,"SE",IF(M967&lt;202.5,"S",IF(M967&lt;247.5,"SW",IF(M967&lt;292.5,"W",IF(M967&lt;337.5,"NW","N"))))))))))</f>
        <v>SW</v>
      </c>
      <c r="O967" t="str">
        <f t="shared" si="283"/>
        <v>.</v>
      </c>
      <c r="P967" t="str">
        <f t="shared" ref="P967:P1030" si="294">IF(O967=".",".",IF(O967="N", 1, IF( O967 ="NE", 2, IF(O967="E",3,IF(O967="SE",4,IF(O967="S",5,IF(O967="SW",6,IF(O967="W",7,8))))))))</f>
        <v>.</v>
      </c>
      <c r="Q967" s="8">
        <f t="shared" si="278"/>
        <v>0</v>
      </c>
      <c r="R967" s="8">
        <f t="shared" si="279"/>
        <v>8.5654321548622647</v>
      </c>
      <c r="S967" s="8">
        <v>1</v>
      </c>
      <c r="T967" s="8" t="s">
        <v>4</v>
      </c>
      <c r="U967" s="8" t="str">
        <f t="shared" si="293"/>
        <v>.</v>
      </c>
      <c r="V967" s="3" t="s">
        <v>6</v>
      </c>
      <c r="W967" s="3">
        <v>0</v>
      </c>
      <c r="X967" s="3" t="s">
        <v>4</v>
      </c>
      <c r="Y967" s="14">
        <v>2</v>
      </c>
      <c r="Z967" s="14">
        <v>1</v>
      </c>
      <c r="AA967" s="14">
        <v>0</v>
      </c>
      <c r="AB967" s="14">
        <f t="shared" si="277"/>
        <v>0</v>
      </c>
      <c r="AC967" s="3" t="s">
        <v>343</v>
      </c>
      <c r="AD967" s="9">
        <v>0</v>
      </c>
      <c r="AE967">
        <f t="shared" si="284"/>
        <v>0</v>
      </c>
      <c r="AF967">
        <f t="shared" si="285"/>
        <v>0</v>
      </c>
      <c r="AG967">
        <f t="shared" si="291"/>
        <v>1</v>
      </c>
      <c r="AH967">
        <f t="shared" si="286"/>
        <v>0</v>
      </c>
      <c r="AI967">
        <f t="shared" si="287"/>
        <v>-65.824472757423663</v>
      </c>
      <c r="AJ967">
        <f t="shared" si="288"/>
        <v>-84.251483099385709</v>
      </c>
      <c r="AK967">
        <f t="shared" si="289"/>
        <v>0</v>
      </c>
      <c r="AL967" s="3">
        <v>106.91666669999999</v>
      </c>
      <c r="AM967" s="14">
        <f t="shared" si="290"/>
        <v>32.588200010160001</v>
      </c>
      <c r="AN967" s="3">
        <v>3.8048177693476384</v>
      </c>
    </row>
    <row r="968" spans="1:40" ht="13.5" thickBot="1" x14ac:dyDescent="0.25">
      <c r="A968" s="5">
        <v>42575</v>
      </c>
      <c r="B968" s="3">
        <v>100</v>
      </c>
      <c r="C968" s="7" t="s">
        <v>358</v>
      </c>
      <c r="D968" s="6">
        <v>0.54791666666666672</v>
      </c>
      <c r="E968" s="13">
        <v>13</v>
      </c>
      <c r="F968" s="13">
        <f t="shared" si="280"/>
        <v>418.00000000000006</v>
      </c>
      <c r="G968" s="3">
        <v>31.2</v>
      </c>
      <c r="H968" s="3" t="s">
        <v>365</v>
      </c>
      <c r="I968" s="3">
        <v>29.6</v>
      </c>
      <c r="J968">
        <f t="shared" si="281"/>
        <v>0.90971912732751359</v>
      </c>
      <c r="K968">
        <f t="shared" si="282"/>
        <v>307.87693346180913</v>
      </c>
      <c r="L968">
        <f>IF(K968=".",".",IF(K968-K963&gt;180,(K968-K963)-360,IF(K968-K963&lt;-180,-360-(K968-K963),IF(K968-K963&gt;180,360-(K968-K963),K968-K963))))</f>
        <v>-179.84455976997322</v>
      </c>
      <c r="M968" s="3">
        <v>226</v>
      </c>
      <c r="N968" t="str">
        <f>IF(B968=B967, N967, IF(M968=".",".",IF(M968&lt;22.5,"N",IF(M968&lt;67.5,"NE",IF(M968&lt;112.5,"E",IF(M968&lt;157.5,"SE",IF(M968&lt;202.5,"S",IF(M968&lt;247.5,"SW",IF(M968&lt;292.5,"W",IF(M968&lt;337.5,"NW","N"))))))))))</f>
        <v>SW</v>
      </c>
      <c r="O968" t="str">
        <f t="shared" si="283"/>
        <v>NW</v>
      </c>
      <c r="P968">
        <f t="shared" si="294"/>
        <v>8</v>
      </c>
      <c r="Q968" s="8">
        <f t="shared" si="278"/>
        <v>15.030729576142813</v>
      </c>
      <c r="R968" s="8">
        <f t="shared" si="279"/>
        <v>23.596161731005076</v>
      </c>
      <c r="S968" s="8">
        <v>1</v>
      </c>
      <c r="T968" s="8" t="s">
        <v>4</v>
      </c>
      <c r="U968" s="8" t="str">
        <f t="shared" si="293"/>
        <v>.</v>
      </c>
      <c r="V968" s="3" t="s">
        <v>6</v>
      </c>
      <c r="W968" s="3">
        <v>1.6</v>
      </c>
      <c r="X968" s="3" t="s">
        <v>4</v>
      </c>
      <c r="Y968" s="14">
        <v>2</v>
      </c>
      <c r="Z968" s="14">
        <v>1</v>
      </c>
      <c r="AA968" s="14">
        <v>0</v>
      </c>
      <c r="AB968" s="14">
        <f t="shared" si="277"/>
        <v>0</v>
      </c>
      <c r="AC968" s="3" t="s">
        <v>343</v>
      </c>
      <c r="AD968" s="9">
        <v>0</v>
      </c>
      <c r="AE968">
        <f t="shared" si="284"/>
        <v>9.2283790898139983</v>
      </c>
      <c r="AF968">
        <f t="shared" si="285"/>
        <v>9.2283790898139983</v>
      </c>
      <c r="AG968">
        <f t="shared" si="291"/>
        <v>1</v>
      </c>
      <c r="AH968">
        <f t="shared" si="286"/>
        <v>15.030729576142813</v>
      </c>
      <c r="AI968">
        <f t="shared" si="287"/>
        <v>-77.688698436574327</v>
      </c>
      <c r="AJ968">
        <f t="shared" si="288"/>
        <v>-75.023104009571711</v>
      </c>
      <c r="AK968">
        <f t="shared" si="289"/>
        <v>-11.864225679150664</v>
      </c>
      <c r="AL968" s="3">
        <v>108</v>
      </c>
      <c r="AM968" s="14">
        <f t="shared" si="290"/>
        <v>32.918399999999998</v>
      </c>
      <c r="AN968" s="3">
        <v>3.9444441095071849</v>
      </c>
    </row>
    <row r="969" spans="1:40" ht="13.5" thickBot="1" x14ac:dyDescent="0.25">
      <c r="A969" s="5">
        <v>42575</v>
      </c>
      <c r="B969" s="3">
        <v>100</v>
      </c>
      <c r="C969" s="7" t="s">
        <v>358</v>
      </c>
      <c r="D969" s="6">
        <v>0.56666666666666665</v>
      </c>
      <c r="E969" s="13">
        <v>14</v>
      </c>
      <c r="F969" s="13">
        <f t="shared" si="280"/>
        <v>444.99999999999994</v>
      </c>
      <c r="G969" s="3">
        <v>44.6</v>
      </c>
      <c r="H969" s="3" t="s">
        <v>365</v>
      </c>
      <c r="I969" s="3">
        <v>30.8</v>
      </c>
      <c r="J969" t="str">
        <f t="shared" si="281"/>
        <v>.</v>
      </c>
      <c r="K969" t="str">
        <f t="shared" si="282"/>
        <v>.</v>
      </c>
      <c r="L969" t="str">
        <f t="shared" si="292"/>
        <v>.</v>
      </c>
      <c r="M969" s="3">
        <v>226</v>
      </c>
      <c r="N969" t="str">
        <f>IF(B969=B969, N968, IF(M969=".",".",IF(M969&lt;22.5,"N",IF(M969&lt;67.5,"NE",IF(M969&lt;112.5,"E",IF(M969&lt;157.5,"SE",IF(M969&lt;202.5,"S",IF(M969&lt;247.5,"SW",IF(M969&lt;292.5,"W",IF(M969&lt;337.5,"NW","N"))))))))))</f>
        <v>SW</v>
      </c>
      <c r="O969" t="str">
        <f t="shared" si="283"/>
        <v>.</v>
      </c>
      <c r="P969" t="str">
        <f t="shared" si="294"/>
        <v>.</v>
      </c>
      <c r="Q969" s="8">
        <f t="shared" si="278"/>
        <v>0</v>
      </c>
      <c r="R969" s="8">
        <f t="shared" si="279"/>
        <v>23.596161731005076</v>
      </c>
      <c r="S969" s="8">
        <v>1</v>
      </c>
      <c r="T969" s="8" t="s">
        <v>4</v>
      </c>
      <c r="U969" s="8" t="str">
        <f t="shared" si="293"/>
        <v>.</v>
      </c>
      <c r="V969" s="3" t="s">
        <v>6</v>
      </c>
      <c r="W969" s="3">
        <v>3.3</v>
      </c>
      <c r="X969" s="3" t="s">
        <v>4</v>
      </c>
      <c r="Y969" s="14">
        <v>2</v>
      </c>
      <c r="Z969" s="14">
        <v>1</v>
      </c>
      <c r="AA969" s="14">
        <v>0</v>
      </c>
      <c r="AB969" s="14">
        <f t="shared" si="277"/>
        <v>0</v>
      </c>
      <c r="AC969" s="3" t="s">
        <v>343</v>
      </c>
      <c r="AD969" s="9">
        <v>0</v>
      </c>
      <c r="AE969">
        <f t="shared" si="284"/>
        <v>0</v>
      </c>
      <c r="AF969">
        <f t="shared" si="285"/>
        <v>0</v>
      </c>
      <c r="AG969">
        <f t="shared" si="291"/>
        <v>1</v>
      </c>
      <c r="AH969">
        <f t="shared" si="286"/>
        <v>0</v>
      </c>
      <c r="AI969">
        <f t="shared" si="287"/>
        <v>-77.688698436574327</v>
      </c>
      <c r="AJ969">
        <f t="shared" si="288"/>
        <v>-75.023104009571711</v>
      </c>
      <c r="AK969">
        <f t="shared" si="289"/>
        <v>0</v>
      </c>
      <c r="AL969" s="3">
        <v>108</v>
      </c>
      <c r="AM969" s="14">
        <f t="shared" si="290"/>
        <v>32.918399999999998</v>
      </c>
      <c r="AN969" s="3">
        <v>3.9444441095071849</v>
      </c>
    </row>
    <row r="970" spans="1:40" ht="13.5" thickBot="1" x14ac:dyDescent="0.25">
      <c r="A970" s="5">
        <v>42575</v>
      </c>
      <c r="B970" s="3">
        <v>100</v>
      </c>
      <c r="C970" s="7" t="s">
        <v>358</v>
      </c>
      <c r="D970" s="6">
        <v>0.62361111111111112</v>
      </c>
      <c r="E970" s="13">
        <v>15</v>
      </c>
      <c r="F970" s="13">
        <f t="shared" si="280"/>
        <v>527</v>
      </c>
      <c r="G970" s="3">
        <v>45.1</v>
      </c>
      <c r="H970" s="3" t="s">
        <v>365</v>
      </c>
      <c r="I970" s="3">
        <v>29.6</v>
      </c>
      <c r="J970" t="str">
        <f t="shared" si="281"/>
        <v>.</v>
      </c>
      <c r="K970" t="str">
        <f t="shared" si="282"/>
        <v>.</v>
      </c>
      <c r="L970" t="str">
        <f t="shared" si="292"/>
        <v>.</v>
      </c>
      <c r="M970" s="3">
        <v>226</v>
      </c>
      <c r="N970" t="str">
        <f>IF(B970=B969, N969, IF(M970=".",".",IF(M970&lt;22.5,"N",IF(M970&lt;67.5,"NE",IF(M970&lt;112.5,"E",IF(M970&lt;157.5,"SE",IF(M970&lt;202.5,"S",IF(M970&lt;247.5,"SW",IF(M970&lt;292.5,"W",IF(M970&lt;337.5,"NW","N"))))))))))</f>
        <v>SW</v>
      </c>
      <c r="O970" t="str">
        <f t="shared" si="283"/>
        <v>.</v>
      </c>
      <c r="P970" t="str">
        <f t="shared" si="294"/>
        <v>.</v>
      </c>
      <c r="Q970" s="8">
        <f t="shared" si="278"/>
        <v>0</v>
      </c>
      <c r="R970" s="8">
        <f t="shared" si="279"/>
        <v>23.596161731005076</v>
      </c>
      <c r="S970" s="8">
        <v>1</v>
      </c>
      <c r="T970" s="8" t="s">
        <v>4</v>
      </c>
      <c r="U970" s="8" t="str">
        <f t="shared" si="293"/>
        <v>.</v>
      </c>
      <c r="V970" s="3" t="s">
        <v>6</v>
      </c>
      <c r="W970" s="3">
        <v>6.7</v>
      </c>
      <c r="X970" s="3" t="s">
        <v>43</v>
      </c>
      <c r="Y970" s="14">
        <v>0</v>
      </c>
      <c r="Z970" s="14">
        <v>0</v>
      </c>
      <c r="AA970" s="14">
        <v>1</v>
      </c>
      <c r="AB970" s="14">
        <f t="shared" ref="AB970:AB1033" si="295">IF(AA970=0,0,IF(AA970=".",".",IF(AA970=AA969,".",1)))</f>
        <v>1</v>
      </c>
      <c r="AC970" s="3" t="s">
        <v>343</v>
      </c>
      <c r="AD970" s="9">
        <v>0</v>
      </c>
      <c r="AE970">
        <f t="shared" si="284"/>
        <v>0</v>
      </c>
      <c r="AF970">
        <f t="shared" si="285"/>
        <v>0</v>
      </c>
      <c r="AG970">
        <f t="shared" si="291"/>
        <v>1</v>
      </c>
      <c r="AH970">
        <f t="shared" si="286"/>
        <v>0</v>
      </c>
      <c r="AI970">
        <f t="shared" si="287"/>
        <v>-77.688698436574327</v>
      </c>
      <c r="AJ970">
        <f t="shared" si="288"/>
        <v>-75.023104009571711</v>
      </c>
      <c r="AK970">
        <f t="shared" si="289"/>
        <v>0</v>
      </c>
      <c r="AL970" s="3">
        <v>108</v>
      </c>
      <c r="AM970" s="14">
        <f t="shared" si="290"/>
        <v>32.918399999999998</v>
      </c>
      <c r="AN970" s="3">
        <v>3.9444441095071849</v>
      </c>
    </row>
    <row r="971" spans="1:40" ht="13.5" thickBot="1" x14ac:dyDescent="0.25">
      <c r="A971" s="5">
        <v>42575</v>
      </c>
      <c r="B971" s="3">
        <v>100</v>
      </c>
      <c r="C971" s="7" t="s">
        <v>358</v>
      </c>
      <c r="D971" s="6">
        <v>0.66180555555555554</v>
      </c>
      <c r="E971" s="13">
        <v>16</v>
      </c>
      <c r="F971" s="13">
        <f t="shared" si="280"/>
        <v>582</v>
      </c>
      <c r="G971" s="3">
        <v>41.5</v>
      </c>
      <c r="H971" s="3" t="s">
        <v>365</v>
      </c>
      <c r="I971" s="3">
        <v>30.4</v>
      </c>
      <c r="J971" t="str">
        <f t="shared" si="281"/>
        <v>.</v>
      </c>
      <c r="K971" t="str">
        <f t="shared" si="282"/>
        <v>.</v>
      </c>
      <c r="L971" t="str">
        <f t="shared" si="292"/>
        <v>.</v>
      </c>
      <c r="M971" s="3">
        <v>226</v>
      </c>
      <c r="N971" t="str">
        <f>IF(B971=B971, N970, IF(M971=".",".",IF(M971&lt;22.5,"N",IF(M971&lt;67.5,"NE",IF(M971&lt;112.5,"E",IF(M971&lt;157.5,"SE",IF(M971&lt;202.5,"S",IF(M971&lt;247.5,"SW",IF(M971&lt;292.5,"W",IF(M971&lt;337.5,"NW","N"))))))))))</f>
        <v>SW</v>
      </c>
      <c r="O971" t="str">
        <f t="shared" si="283"/>
        <v>.</v>
      </c>
      <c r="P971" t="str">
        <f t="shared" si="294"/>
        <v>.</v>
      </c>
      <c r="Q971" s="8">
        <f t="shared" si="278"/>
        <v>0</v>
      </c>
      <c r="R971" s="8">
        <f t="shared" si="279"/>
        <v>23.596161731005076</v>
      </c>
      <c r="S971" s="8">
        <v>1</v>
      </c>
      <c r="T971" s="8">
        <f>SQRT((AJ971-AJ961)^2+(AI971-AI961)^2)</f>
        <v>15.337232041678496</v>
      </c>
      <c r="U971" s="8">
        <f t="shared" si="293"/>
        <v>1.5384889311763148</v>
      </c>
      <c r="V971" s="3" t="s">
        <v>6</v>
      </c>
      <c r="W971" s="3">
        <v>6.9</v>
      </c>
      <c r="X971" s="3" t="s">
        <v>43</v>
      </c>
      <c r="Y971" s="14">
        <v>0</v>
      </c>
      <c r="Z971" s="14">
        <v>0</v>
      </c>
      <c r="AA971" s="14">
        <v>1</v>
      </c>
      <c r="AB971" s="14" t="str">
        <f t="shared" si="295"/>
        <v>.</v>
      </c>
      <c r="AC971" s="3" t="s">
        <v>343</v>
      </c>
      <c r="AD971" s="9">
        <v>0</v>
      </c>
      <c r="AE971">
        <f t="shared" si="284"/>
        <v>0</v>
      </c>
      <c r="AF971">
        <f t="shared" si="285"/>
        <v>0</v>
      </c>
      <c r="AG971">
        <f t="shared" si="291"/>
        <v>1</v>
      </c>
      <c r="AH971">
        <f t="shared" si="286"/>
        <v>0</v>
      </c>
      <c r="AI971">
        <f t="shared" si="287"/>
        <v>-77.688698436574327</v>
      </c>
      <c r="AJ971">
        <f t="shared" si="288"/>
        <v>-75.023104009571711</v>
      </c>
      <c r="AK971">
        <f t="shared" si="289"/>
        <v>0</v>
      </c>
      <c r="AL971" s="3">
        <v>108</v>
      </c>
      <c r="AM971" s="14">
        <f t="shared" si="290"/>
        <v>32.918399999999998</v>
      </c>
      <c r="AN971" s="3">
        <v>3.9444441095071849</v>
      </c>
    </row>
    <row r="972" spans="1:40" ht="13.5" thickBot="1" x14ac:dyDescent="0.25">
      <c r="A972" s="5">
        <v>42575</v>
      </c>
      <c r="B972" s="3">
        <v>101</v>
      </c>
      <c r="C972" s="7" t="s">
        <v>359</v>
      </c>
      <c r="D972" s="6">
        <v>0.26458333333333334</v>
      </c>
      <c r="E972" s="13">
        <v>6</v>
      </c>
      <c r="F972" s="13">
        <f t="shared" si="280"/>
        <v>0</v>
      </c>
      <c r="G972" s="3" t="s">
        <v>4</v>
      </c>
      <c r="H972" s="3" t="s">
        <v>4</v>
      </c>
      <c r="I972" s="3">
        <v>21.8</v>
      </c>
      <c r="J972" t="str">
        <f t="shared" si="281"/>
        <v>.</v>
      </c>
      <c r="K972" t="str">
        <f t="shared" si="282"/>
        <v>.</v>
      </c>
      <c r="L972" t="str">
        <f t="shared" si="292"/>
        <v>.</v>
      </c>
      <c r="M972" s="3">
        <v>315</v>
      </c>
      <c r="N972" t="str">
        <f>IF(B972=B971, N971, IF(M972=".",".",IF(M972&lt;22.5,"N",IF(M972&lt;67.5,"NE",IF(M972&lt;112.5,"E",IF(M972&lt;157.5,"SE",IF(M972&lt;202.5,"S",IF(M972&lt;247.5,"SW",IF(M972&lt;292.5,"W",IF(M972&lt;337.5,"NW","N"))))))))))</f>
        <v>NW</v>
      </c>
      <c r="O972" t="str">
        <f t="shared" si="283"/>
        <v>.</v>
      </c>
      <c r="P972" t="str">
        <f t="shared" si="294"/>
        <v>.</v>
      </c>
      <c r="Q972" s="8">
        <f t="shared" si="278"/>
        <v>0</v>
      </c>
      <c r="R972" s="8">
        <f t="shared" si="279"/>
        <v>0</v>
      </c>
      <c r="S972" s="8">
        <v>0</v>
      </c>
      <c r="T972" s="8" t="s">
        <v>4</v>
      </c>
      <c r="U972" s="8" t="str">
        <f t="shared" si="293"/>
        <v>.</v>
      </c>
      <c r="V972" s="3" t="s">
        <v>7</v>
      </c>
      <c r="W972" s="3">
        <v>0</v>
      </c>
      <c r="X972" s="3" t="s">
        <v>4</v>
      </c>
      <c r="Y972" s="14">
        <v>2</v>
      </c>
      <c r="Z972" s="14">
        <v>1</v>
      </c>
      <c r="AA972" s="14">
        <v>0</v>
      </c>
      <c r="AB972" s="14">
        <f t="shared" si="295"/>
        <v>0</v>
      </c>
      <c r="AC972" s="3" t="s">
        <v>344</v>
      </c>
      <c r="AD972" s="9">
        <v>1</v>
      </c>
      <c r="AE972" t="str">
        <f t="shared" si="284"/>
        <v>.</v>
      </c>
      <c r="AF972" t="str">
        <f t="shared" si="285"/>
        <v>.</v>
      </c>
      <c r="AG972" t="str">
        <f t="shared" si="291"/>
        <v>.</v>
      </c>
      <c r="AH972" t="str">
        <f t="shared" si="286"/>
        <v>.</v>
      </c>
      <c r="AI972">
        <f t="shared" si="287"/>
        <v>-70.710678118654769</v>
      </c>
      <c r="AJ972">
        <f t="shared" si="288"/>
        <v>70.710678118654741</v>
      </c>
      <c r="AK972" t="str">
        <f t="shared" si="289"/>
        <v>.</v>
      </c>
      <c r="AL972" s="3">
        <v>100</v>
      </c>
      <c r="AM972" s="14">
        <f t="shared" si="290"/>
        <v>30.48</v>
      </c>
      <c r="AN972" s="3">
        <v>5.497787143782138</v>
      </c>
    </row>
    <row r="973" spans="1:40" ht="13.5" thickBot="1" x14ac:dyDescent="0.25">
      <c r="A973" s="5">
        <v>42575</v>
      </c>
      <c r="B973" s="3">
        <v>101</v>
      </c>
      <c r="C973" s="7" t="s">
        <v>359</v>
      </c>
      <c r="D973" s="6">
        <v>0.30763888888888891</v>
      </c>
      <c r="E973" s="13">
        <v>7</v>
      </c>
      <c r="F973" s="13">
        <f t="shared" si="280"/>
        <v>62.000000000000021</v>
      </c>
      <c r="G973" s="3" t="s">
        <v>4</v>
      </c>
      <c r="H973" s="3" t="s">
        <v>4</v>
      </c>
      <c r="I973" s="3">
        <v>23.3</v>
      </c>
      <c r="J973" t="str">
        <f t="shared" si="281"/>
        <v>.</v>
      </c>
      <c r="K973" t="str">
        <f t="shared" si="282"/>
        <v>.</v>
      </c>
      <c r="L973" t="str">
        <f t="shared" si="292"/>
        <v>.</v>
      </c>
      <c r="M973" s="3">
        <v>315</v>
      </c>
      <c r="N973" t="str">
        <f>IF(B973=B973, N972, IF(M973=".",".",IF(M973&lt;22.5,"N",IF(M973&lt;67.5,"NE",IF(M973&lt;112.5,"E",IF(M973&lt;157.5,"SE",IF(M973&lt;202.5,"S",IF(M973&lt;247.5,"SW",IF(M973&lt;292.5,"W",IF(M973&lt;337.5,"NW","N"))))))))))</f>
        <v>NW</v>
      </c>
      <c r="O973" t="str">
        <f t="shared" si="283"/>
        <v>.</v>
      </c>
      <c r="P973" t="str">
        <f t="shared" si="294"/>
        <v>.</v>
      </c>
      <c r="Q973" s="8">
        <f t="shared" si="278"/>
        <v>0</v>
      </c>
      <c r="R973" s="8">
        <f t="shared" si="279"/>
        <v>0</v>
      </c>
      <c r="S973" s="8">
        <v>0</v>
      </c>
      <c r="T973" s="8" t="s">
        <v>4</v>
      </c>
      <c r="U973" s="8" t="str">
        <f t="shared" si="293"/>
        <v>.</v>
      </c>
      <c r="V973" s="3" t="s">
        <v>7</v>
      </c>
      <c r="W973" s="3">
        <v>0</v>
      </c>
      <c r="X973" s="3" t="s">
        <v>187</v>
      </c>
      <c r="Y973" s="14">
        <v>2</v>
      </c>
      <c r="Z973" s="14">
        <v>1</v>
      </c>
      <c r="AA973" s="14">
        <v>0</v>
      </c>
      <c r="AB973" s="14">
        <f t="shared" si="295"/>
        <v>0</v>
      </c>
      <c r="AC973" s="3" t="s">
        <v>344</v>
      </c>
      <c r="AD973" s="9">
        <v>1</v>
      </c>
      <c r="AE973">
        <f t="shared" si="284"/>
        <v>0</v>
      </c>
      <c r="AF973">
        <f t="shared" si="285"/>
        <v>0</v>
      </c>
      <c r="AG973">
        <f t="shared" si="291"/>
        <v>1</v>
      </c>
      <c r="AH973">
        <f t="shared" si="286"/>
        <v>0</v>
      </c>
      <c r="AI973">
        <f t="shared" si="287"/>
        <v>-70.710678118654769</v>
      </c>
      <c r="AJ973">
        <f t="shared" si="288"/>
        <v>70.710678118654741</v>
      </c>
      <c r="AK973">
        <f t="shared" si="289"/>
        <v>0</v>
      </c>
      <c r="AL973" s="3">
        <v>100</v>
      </c>
      <c r="AM973" s="14">
        <f t="shared" si="290"/>
        <v>30.48</v>
      </c>
      <c r="AN973" s="3">
        <v>5.497787143782138</v>
      </c>
    </row>
    <row r="974" spans="1:40" ht="13.5" thickBot="1" x14ac:dyDescent="0.25">
      <c r="A974" s="5">
        <v>42575</v>
      </c>
      <c r="B974" s="3">
        <v>101</v>
      </c>
      <c r="C974" s="7" t="s">
        <v>359</v>
      </c>
      <c r="D974" s="6">
        <v>0.3430555555555555</v>
      </c>
      <c r="E974" s="13">
        <v>16</v>
      </c>
      <c r="F974" s="13">
        <f t="shared" si="280"/>
        <v>112.99999999999991</v>
      </c>
      <c r="G974" s="3" t="s">
        <v>4</v>
      </c>
      <c r="H974" s="3" t="s">
        <v>4</v>
      </c>
      <c r="I974" s="3">
        <v>22.6</v>
      </c>
      <c r="J974" t="str">
        <f t="shared" si="281"/>
        <v>.</v>
      </c>
      <c r="K974" t="str">
        <f t="shared" si="282"/>
        <v>.</v>
      </c>
      <c r="L974" t="str">
        <f t="shared" si="292"/>
        <v>.</v>
      </c>
      <c r="M974" s="3">
        <v>315</v>
      </c>
      <c r="N974" t="str">
        <f>IF(B974=B973, N973, IF(M974=".",".",IF(M974&lt;22.5,"N",IF(M974&lt;67.5,"NE",IF(M974&lt;112.5,"E",IF(M974&lt;157.5,"SE",IF(M974&lt;202.5,"S",IF(M974&lt;247.5,"SW",IF(M974&lt;292.5,"W",IF(M974&lt;337.5,"NW","N"))))))))))</f>
        <v>NW</v>
      </c>
      <c r="O974" t="str">
        <f t="shared" si="283"/>
        <v>.</v>
      </c>
      <c r="P974" t="str">
        <f t="shared" si="294"/>
        <v>.</v>
      </c>
      <c r="Q974" s="8">
        <f t="shared" si="278"/>
        <v>0</v>
      </c>
      <c r="R974" s="8">
        <f t="shared" si="279"/>
        <v>0</v>
      </c>
      <c r="S974" s="8">
        <v>0</v>
      </c>
      <c r="T974" s="8">
        <f>SQRT((AJ974-AJ964)^2+(AI974-AI964)^2)</f>
        <v>155.03917702373838</v>
      </c>
      <c r="U974" s="8">
        <f t="shared" si="293"/>
        <v>0</v>
      </c>
      <c r="V974" s="3" t="s">
        <v>7</v>
      </c>
      <c r="W974" s="3">
        <v>0.4</v>
      </c>
      <c r="X974" s="3" t="s">
        <v>108</v>
      </c>
      <c r="Y974" s="14">
        <v>2</v>
      </c>
      <c r="Z974" s="14">
        <v>1</v>
      </c>
      <c r="AA974" s="14">
        <v>0</v>
      </c>
      <c r="AB974" s="14">
        <f t="shared" si="295"/>
        <v>0</v>
      </c>
      <c r="AC974" s="3" t="s">
        <v>344</v>
      </c>
      <c r="AD974" s="9">
        <v>1</v>
      </c>
      <c r="AE974">
        <f t="shared" si="284"/>
        <v>0</v>
      </c>
      <c r="AF974">
        <f t="shared" si="285"/>
        <v>0</v>
      </c>
      <c r="AG974">
        <f t="shared" si="291"/>
        <v>1</v>
      </c>
      <c r="AH974">
        <f t="shared" si="286"/>
        <v>0</v>
      </c>
      <c r="AI974">
        <f t="shared" si="287"/>
        <v>-70.710678118654769</v>
      </c>
      <c r="AJ974">
        <f t="shared" si="288"/>
        <v>70.710678118654741</v>
      </c>
      <c r="AK974">
        <f t="shared" si="289"/>
        <v>0</v>
      </c>
      <c r="AL974" s="3">
        <v>100</v>
      </c>
      <c r="AM974" s="14">
        <f t="shared" si="290"/>
        <v>30.48</v>
      </c>
      <c r="AN974" s="3">
        <v>5.497787143782138</v>
      </c>
    </row>
    <row r="975" spans="1:40" ht="13.5" thickBot="1" x14ac:dyDescent="0.25">
      <c r="A975" s="5">
        <v>42575</v>
      </c>
      <c r="B975" s="3">
        <v>101</v>
      </c>
      <c r="C975" s="7" t="s">
        <v>359</v>
      </c>
      <c r="D975" s="6">
        <v>0.38125000000000003</v>
      </c>
      <c r="E975" s="13">
        <v>8</v>
      </c>
      <c r="F975" s="13">
        <f t="shared" si="280"/>
        <v>168.00000000000006</v>
      </c>
      <c r="G975" s="3" t="s">
        <v>4</v>
      </c>
      <c r="H975" s="3" t="s">
        <v>4</v>
      </c>
      <c r="I975" s="3">
        <v>24.1</v>
      </c>
      <c r="J975" t="str">
        <f t="shared" si="281"/>
        <v>.</v>
      </c>
      <c r="K975" t="str">
        <f t="shared" si="282"/>
        <v>.</v>
      </c>
      <c r="L975" t="str">
        <f t="shared" si="292"/>
        <v>.</v>
      </c>
      <c r="M975" s="3">
        <v>315</v>
      </c>
      <c r="N975" t="str">
        <f>IF(B975=B975, N974, IF(M975=".",".",IF(M975&lt;22.5,"N",IF(M975&lt;67.5,"NE",IF(M975&lt;112.5,"E",IF(M975&lt;157.5,"SE",IF(M975&lt;202.5,"S",IF(M975&lt;247.5,"SW",IF(M975&lt;292.5,"W",IF(M975&lt;337.5,"NW","N"))))))))))</f>
        <v>NW</v>
      </c>
      <c r="O975" t="str">
        <f t="shared" si="283"/>
        <v>.</v>
      </c>
      <c r="P975" t="str">
        <f t="shared" si="294"/>
        <v>.</v>
      </c>
      <c r="Q975" s="8">
        <f t="shared" si="278"/>
        <v>0</v>
      </c>
      <c r="R975" s="8">
        <f t="shared" si="279"/>
        <v>0</v>
      </c>
      <c r="S975" s="8">
        <v>0</v>
      </c>
      <c r="T975" s="8" t="s">
        <v>4</v>
      </c>
      <c r="U975" s="8" t="str">
        <f t="shared" si="293"/>
        <v>.</v>
      </c>
      <c r="V975" s="3" t="s">
        <v>7</v>
      </c>
      <c r="W975" s="3">
        <v>0</v>
      </c>
      <c r="X975" s="3" t="s">
        <v>178</v>
      </c>
      <c r="Y975" s="14">
        <v>2</v>
      </c>
      <c r="Z975" s="14">
        <v>1</v>
      </c>
      <c r="AA975" s="14">
        <v>0</v>
      </c>
      <c r="AB975" s="14">
        <f t="shared" si="295"/>
        <v>0</v>
      </c>
      <c r="AC975" s="3" t="s">
        <v>344</v>
      </c>
      <c r="AD975" s="9">
        <v>1</v>
      </c>
      <c r="AE975">
        <f t="shared" si="284"/>
        <v>0</v>
      </c>
      <c r="AF975">
        <f t="shared" si="285"/>
        <v>0</v>
      </c>
      <c r="AG975">
        <f t="shared" si="291"/>
        <v>1</v>
      </c>
      <c r="AH975">
        <f t="shared" si="286"/>
        <v>0</v>
      </c>
      <c r="AI975">
        <f t="shared" si="287"/>
        <v>-70.710678118654769</v>
      </c>
      <c r="AJ975">
        <f t="shared" si="288"/>
        <v>70.710678118654741</v>
      </c>
      <c r="AK975">
        <f t="shared" si="289"/>
        <v>0</v>
      </c>
      <c r="AL975" s="3">
        <v>100</v>
      </c>
      <c r="AM975" s="14">
        <f t="shared" si="290"/>
        <v>30.48</v>
      </c>
      <c r="AN975" s="3">
        <v>5.497787143782138</v>
      </c>
    </row>
    <row r="976" spans="1:40" ht="13.5" thickBot="1" x14ac:dyDescent="0.25">
      <c r="A976" s="5">
        <v>42575</v>
      </c>
      <c r="B976" s="3">
        <v>101</v>
      </c>
      <c r="C976" s="7" t="s">
        <v>359</v>
      </c>
      <c r="D976" s="6">
        <v>0.42291666666666666</v>
      </c>
      <c r="E976" s="13">
        <v>9</v>
      </c>
      <c r="F976" s="13">
        <f t="shared" si="280"/>
        <v>228</v>
      </c>
      <c r="G976" s="3" t="s">
        <v>4</v>
      </c>
      <c r="H976" s="3" t="s">
        <v>4</v>
      </c>
      <c r="I976" s="3">
        <v>24.2</v>
      </c>
      <c r="J976" t="str">
        <f t="shared" si="281"/>
        <v>.</v>
      </c>
      <c r="K976" t="str">
        <f t="shared" si="282"/>
        <v>.</v>
      </c>
      <c r="L976" t="str">
        <f t="shared" si="292"/>
        <v>.</v>
      </c>
      <c r="M976" s="3">
        <v>315</v>
      </c>
      <c r="N976" t="str">
        <f>IF(B976=B975, N975, IF(M976=".",".",IF(M976&lt;22.5,"N",IF(M976&lt;67.5,"NE",IF(M976&lt;112.5,"E",IF(M976&lt;157.5,"SE",IF(M976&lt;202.5,"S",IF(M976&lt;247.5,"SW",IF(M976&lt;292.5,"W",IF(M976&lt;337.5,"NW","N"))))))))))</f>
        <v>NW</v>
      </c>
      <c r="O976" t="str">
        <f t="shared" si="283"/>
        <v>.</v>
      </c>
      <c r="P976" t="str">
        <f t="shared" si="294"/>
        <v>.</v>
      </c>
      <c r="Q976" s="8">
        <f t="shared" si="278"/>
        <v>0</v>
      </c>
      <c r="R976" s="8">
        <f t="shared" si="279"/>
        <v>0</v>
      </c>
      <c r="S976" s="8">
        <v>0</v>
      </c>
      <c r="T976" s="8" t="s">
        <v>4</v>
      </c>
      <c r="U976" s="8" t="str">
        <f t="shared" si="293"/>
        <v>.</v>
      </c>
      <c r="V976" s="3" t="s">
        <v>7</v>
      </c>
      <c r="W976" s="3">
        <v>1</v>
      </c>
      <c r="X976" s="3" t="s">
        <v>232</v>
      </c>
      <c r="Y976" s="14">
        <v>2</v>
      </c>
      <c r="Z976" s="14">
        <v>1</v>
      </c>
      <c r="AA976" s="14">
        <v>0</v>
      </c>
      <c r="AB976" s="14">
        <f t="shared" si="295"/>
        <v>0</v>
      </c>
      <c r="AC976" s="3" t="s">
        <v>344</v>
      </c>
      <c r="AD976" s="9">
        <v>1</v>
      </c>
      <c r="AE976">
        <f t="shared" si="284"/>
        <v>0</v>
      </c>
      <c r="AF976">
        <f t="shared" si="285"/>
        <v>0</v>
      </c>
      <c r="AG976">
        <f t="shared" si="291"/>
        <v>1</v>
      </c>
      <c r="AH976">
        <f t="shared" si="286"/>
        <v>0</v>
      </c>
      <c r="AI976">
        <f t="shared" si="287"/>
        <v>-70.710678118654769</v>
      </c>
      <c r="AJ976">
        <f t="shared" si="288"/>
        <v>70.710678118654741</v>
      </c>
      <c r="AK976">
        <f t="shared" si="289"/>
        <v>0</v>
      </c>
      <c r="AL976" s="3">
        <v>100</v>
      </c>
      <c r="AM976" s="14">
        <f t="shared" si="290"/>
        <v>30.48</v>
      </c>
      <c r="AN976" s="3">
        <v>5.497787143782138</v>
      </c>
    </row>
    <row r="977" spans="1:40" ht="13.5" thickBot="1" x14ac:dyDescent="0.25">
      <c r="A977" s="5">
        <v>42575</v>
      </c>
      <c r="B977" s="3">
        <v>101</v>
      </c>
      <c r="C977" s="7" t="s">
        <v>359</v>
      </c>
      <c r="D977" s="6">
        <v>0.46736111111111112</v>
      </c>
      <c r="E977" s="13">
        <v>10</v>
      </c>
      <c r="F977" s="13">
        <f t="shared" si="280"/>
        <v>292</v>
      </c>
      <c r="G977" s="3" t="s">
        <v>4</v>
      </c>
      <c r="H977" s="3" t="s">
        <v>4</v>
      </c>
      <c r="I977" s="3">
        <v>24.3</v>
      </c>
      <c r="J977" t="str">
        <f t="shared" si="281"/>
        <v>.</v>
      </c>
      <c r="K977" t="str">
        <f t="shared" si="282"/>
        <v>.</v>
      </c>
      <c r="L977" t="str">
        <f t="shared" si="292"/>
        <v>.</v>
      </c>
      <c r="M977" s="3">
        <v>315</v>
      </c>
      <c r="N977" t="str">
        <f>IF(B977=B976, N976, IF(M977=".",".",IF(M977&lt;22.5,"N",IF(M977&lt;67.5,"NE",IF(M977&lt;112.5,"E",IF(M977&lt;157.5,"SE",IF(M977&lt;202.5,"S",IF(M977&lt;247.5,"SW",IF(M977&lt;292.5,"W",IF(M977&lt;337.5,"NW","N"))))))))))</f>
        <v>NW</v>
      </c>
      <c r="O977" t="str">
        <f t="shared" si="283"/>
        <v>.</v>
      </c>
      <c r="P977" t="str">
        <f t="shared" si="294"/>
        <v>.</v>
      </c>
      <c r="Q977" s="8">
        <f t="shared" si="278"/>
        <v>0</v>
      </c>
      <c r="R977" s="8">
        <f t="shared" si="279"/>
        <v>0</v>
      </c>
      <c r="S977" s="8">
        <v>0</v>
      </c>
      <c r="T977" s="8" t="s">
        <v>4</v>
      </c>
      <c r="U977" s="8" t="str">
        <f t="shared" si="293"/>
        <v>.</v>
      </c>
      <c r="V977" s="3" t="s">
        <v>7</v>
      </c>
      <c r="W977" s="3">
        <v>0.3</v>
      </c>
      <c r="X977" s="3" t="s">
        <v>6</v>
      </c>
      <c r="Y977" s="14">
        <v>2</v>
      </c>
      <c r="Z977" s="14">
        <v>1</v>
      </c>
      <c r="AA977" s="14">
        <v>0</v>
      </c>
      <c r="AB977" s="14">
        <f t="shared" si="295"/>
        <v>0</v>
      </c>
      <c r="AC977" s="3" t="s">
        <v>344</v>
      </c>
      <c r="AD977" s="9">
        <v>1</v>
      </c>
      <c r="AE977">
        <f t="shared" si="284"/>
        <v>0</v>
      </c>
      <c r="AF977">
        <f t="shared" si="285"/>
        <v>0</v>
      </c>
      <c r="AG977">
        <f t="shared" si="291"/>
        <v>1</v>
      </c>
      <c r="AH977">
        <f t="shared" si="286"/>
        <v>0</v>
      </c>
      <c r="AI977">
        <f t="shared" si="287"/>
        <v>-70.710678118654769</v>
      </c>
      <c r="AJ977">
        <f t="shared" si="288"/>
        <v>70.710678118654741</v>
      </c>
      <c r="AK977">
        <f t="shared" si="289"/>
        <v>0</v>
      </c>
      <c r="AL977" s="3">
        <v>100</v>
      </c>
      <c r="AM977" s="14">
        <f t="shared" si="290"/>
        <v>30.48</v>
      </c>
      <c r="AN977" s="3">
        <v>5.497787143782138</v>
      </c>
    </row>
    <row r="978" spans="1:40" ht="13.5" thickBot="1" x14ac:dyDescent="0.25">
      <c r="A978" s="5">
        <v>42575</v>
      </c>
      <c r="B978" s="3">
        <v>101</v>
      </c>
      <c r="C978" s="7" t="s">
        <v>359</v>
      </c>
      <c r="D978" s="6">
        <v>0.50694444444444442</v>
      </c>
      <c r="E978" s="13">
        <v>11</v>
      </c>
      <c r="F978" s="13">
        <f t="shared" si="280"/>
        <v>348.99999999999994</v>
      </c>
      <c r="G978" s="3" t="s">
        <v>4</v>
      </c>
      <c r="H978" s="3" t="s">
        <v>4</v>
      </c>
      <c r="I978" s="3">
        <v>25.7</v>
      </c>
      <c r="J978" t="str">
        <f t="shared" si="281"/>
        <v>.</v>
      </c>
      <c r="K978" t="str">
        <f t="shared" si="282"/>
        <v>.</v>
      </c>
      <c r="L978" t="str">
        <f t="shared" si="292"/>
        <v>.</v>
      </c>
      <c r="M978" s="3">
        <v>315</v>
      </c>
      <c r="N978" t="str">
        <f>IF(B978=B978, N977, IF(M978=".",".",IF(M978&lt;22.5,"N",IF(M978&lt;67.5,"NE",IF(M978&lt;112.5,"E",IF(M978&lt;157.5,"SE",IF(M978&lt;202.5,"S",IF(M978&lt;247.5,"SW",IF(M978&lt;292.5,"W",IF(M978&lt;337.5,"NW","N"))))))))))</f>
        <v>NW</v>
      </c>
      <c r="O978" t="str">
        <f t="shared" si="283"/>
        <v>.</v>
      </c>
      <c r="P978" t="str">
        <f t="shared" si="294"/>
        <v>.</v>
      </c>
      <c r="Q978" s="8">
        <f t="shared" si="278"/>
        <v>0</v>
      </c>
      <c r="R978" s="8">
        <f t="shared" si="279"/>
        <v>0</v>
      </c>
      <c r="S978" s="8">
        <v>0</v>
      </c>
      <c r="T978" s="8" t="s">
        <v>4</v>
      </c>
      <c r="U978" s="8" t="str">
        <f t="shared" si="293"/>
        <v>.</v>
      </c>
      <c r="V978" s="3" t="s">
        <v>7</v>
      </c>
      <c r="W978" s="3">
        <v>0</v>
      </c>
      <c r="X978" s="3" t="s">
        <v>240</v>
      </c>
      <c r="Y978" s="14">
        <v>2</v>
      </c>
      <c r="Z978" s="14">
        <v>1</v>
      </c>
      <c r="AA978" s="14">
        <v>0</v>
      </c>
      <c r="AB978" s="14">
        <f t="shared" si="295"/>
        <v>0</v>
      </c>
      <c r="AC978" s="3" t="s">
        <v>344</v>
      </c>
      <c r="AD978" s="9">
        <v>1</v>
      </c>
      <c r="AE978">
        <f t="shared" si="284"/>
        <v>0</v>
      </c>
      <c r="AF978">
        <f t="shared" si="285"/>
        <v>0</v>
      </c>
      <c r="AG978">
        <f t="shared" si="291"/>
        <v>1</v>
      </c>
      <c r="AH978">
        <f t="shared" si="286"/>
        <v>0</v>
      </c>
      <c r="AI978">
        <f t="shared" si="287"/>
        <v>-70.710678118654769</v>
      </c>
      <c r="AJ978">
        <f t="shared" si="288"/>
        <v>70.710678118654741</v>
      </c>
      <c r="AK978">
        <f t="shared" si="289"/>
        <v>0</v>
      </c>
      <c r="AL978" s="3">
        <v>100</v>
      </c>
      <c r="AM978" s="14">
        <f t="shared" si="290"/>
        <v>30.48</v>
      </c>
      <c r="AN978" s="3">
        <v>5.497787143782138</v>
      </c>
    </row>
    <row r="979" spans="1:40" ht="13.5" thickBot="1" x14ac:dyDescent="0.25">
      <c r="A979" s="5">
        <v>42575</v>
      </c>
      <c r="B979" s="3">
        <v>101</v>
      </c>
      <c r="C979" s="7" t="s">
        <v>359</v>
      </c>
      <c r="D979" s="6">
        <v>0.5625</v>
      </c>
      <c r="E979" s="13">
        <v>12</v>
      </c>
      <c r="F979" s="13">
        <f t="shared" si="280"/>
        <v>429</v>
      </c>
      <c r="G979" s="3" t="s">
        <v>4</v>
      </c>
      <c r="H979" s="3" t="s">
        <v>4</v>
      </c>
      <c r="I979" s="3">
        <v>32.1</v>
      </c>
      <c r="J979" t="str">
        <f t="shared" si="281"/>
        <v>.</v>
      </c>
      <c r="K979" t="str">
        <f t="shared" si="282"/>
        <v>.</v>
      </c>
      <c r="L979" t="str">
        <f t="shared" si="292"/>
        <v>.</v>
      </c>
      <c r="M979" s="3">
        <v>315</v>
      </c>
      <c r="N979" t="str">
        <f>IF(B979=B978, N978, IF(M979=".",".",IF(M979&lt;22.5,"N",IF(M979&lt;67.5,"NE",IF(M979&lt;112.5,"E",IF(M979&lt;157.5,"SE",IF(M979&lt;202.5,"S",IF(M979&lt;247.5,"SW",IF(M979&lt;292.5,"W",IF(M979&lt;337.5,"NW","N"))))))))))</f>
        <v>NW</v>
      </c>
      <c r="O979" t="str">
        <f t="shared" si="283"/>
        <v>.</v>
      </c>
      <c r="P979" t="str">
        <f t="shared" si="294"/>
        <v>.</v>
      </c>
      <c r="Q979" s="8">
        <f t="shared" si="278"/>
        <v>0</v>
      </c>
      <c r="R979" s="8">
        <f t="shared" si="279"/>
        <v>0</v>
      </c>
      <c r="S979" s="8">
        <v>0</v>
      </c>
      <c r="T979" s="8" t="s">
        <v>4</v>
      </c>
      <c r="U979" s="8" t="str">
        <f t="shared" si="293"/>
        <v>.</v>
      </c>
      <c r="V979" s="3" t="s">
        <v>7</v>
      </c>
      <c r="W979" s="3">
        <v>2.4</v>
      </c>
      <c r="X979" s="3" t="s">
        <v>108</v>
      </c>
      <c r="Y979" s="14">
        <v>2</v>
      </c>
      <c r="Z979" s="14">
        <v>1</v>
      </c>
      <c r="AA979" s="14">
        <v>0</v>
      </c>
      <c r="AB979" s="14">
        <f t="shared" si="295"/>
        <v>0</v>
      </c>
      <c r="AC979" s="3" t="s">
        <v>344</v>
      </c>
      <c r="AD979" s="9">
        <v>1</v>
      </c>
      <c r="AE979">
        <f t="shared" si="284"/>
        <v>0</v>
      </c>
      <c r="AF979">
        <f t="shared" si="285"/>
        <v>0</v>
      </c>
      <c r="AG979">
        <f t="shared" si="291"/>
        <v>1</v>
      </c>
      <c r="AH979">
        <f t="shared" si="286"/>
        <v>0</v>
      </c>
      <c r="AI979">
        <f t="shared" si="287"/>
        <v>-70.710678118654769</v>
      </c>
      <c r="AJ979">
        <f t="shared" si="288"/>
        <v>70.710678118654741</v>
      </c>
      <c r="AK979">
        <f t="shared" si="289"/>
        <v>0</v>
      </c>
      <c r="AL979" s="3">
        <v>100</v>
      </c>
      <c r="AM979" s="14">
        <f t="shared" si="290"/>
        <v>30.48</v>
      </c>
      <c r="AN979" s="3">
        <v>5.497787143782138</v>
      </c>
    </row>
    <row r="980" spans="1:40" ht="13.5" thickBot="1" x14ac:dyDescent="0.25">
      <c r="A980" s="5">
        <v>42575</v>
      </c>
      <c r="B980" s="3">
        <v>101</v>
      </c>
      <c r="C980" s="7" t="s">
        <v>359</v>
      </c>
      <c r="D980" s="6">
        <v>0.58888888888888891</v>
      </c>
      <c r="E980" s="13">
        <v>13</v>
      </c>
      <c r="F980" s="13">
        <f t="shared" si="280"/>
        <v>467</v>
      </c>
      <c r="G980" s="3" t="s">
        <v>4</v>
      </c>
      <c r="H980" s="3" t="s">
        <v>4</v>
      </c>
      <c r="I980" s="3">
        <v>30.8</v>
      </c>
      <c r="J980" t="str">
        <f t="shared" si="281"/>
        <v>.</v>
      </c>
      <c r="K980" t="str">
        <f t="shared" si="282"/>
        <v>.</v>
      </c>
      <c r="L980" t="str">
        <f t="shared" si="292"/>
        <v>.</v>
      </c>
      <c r="M980" s="3">
        <v>315</v>
      </c>
      <c r="N980" t="str">
        <f>IF(B980=B980, N979, IF(M980=".",".",IF(M980&lt;22.5,"N",IF(M980&lt;67.5,"NE",IF(M980&lt;112.5,"E",IF(M980&lt;157.5,"SE",IF(M980&lt;202.5,"S",IF(M980&lt;247.5,"SW",IF(M980&lt;292.5,"W",IF(M980&lt;337.5,"NW","N"))))))))))</f>
        <v>NW</v>
      </c>
      <c r="O980" t="str">
        <f t="shared" si="283"/>
        <v>.</v>
      </c>
      <c r="P980" t="str">
        <f t="shared" si="294"/>
        <v>.</v>
      </c>
      <c r="Q980" s="8">
        <f t="shared" ref="Q980:Q1007" si="296">IF(AN980=".",".",IF(B980=B979,SQRT((AI980-AI979)^2+(AJ980-AJ979)^2),0))</f>
        <v>0</v>
      </c>
      <c r="R980" s="8">
        <f t="shared" ref="R980:R1007" si="297">IF(AN980=".",".",IF(B980=B979,Q980+R979,0))</f>
        <v>0</v>
      </c>
      <c r="S980" s="8">
        <v>0</v>
      </c>
      <c r="T980" s="8" t="s">
        <v>4</v>
      </c>
      <c r="U980" s="8" t="str">
        <f t="shared" si="293"/>
        <v>.</v>
      </c>
      <c r="V980" s="3" t="s">
        <v>6</v>
      </c>
      <c r="W980" s="3">
        <v>3.4</v>
      </c>
      <c r="X980" s="3" t="s">
        <v>246</v>
      </c>
      <c r="Y980" s="14">
        <v>2</v>
      </c>
      <c r="Z980" s="14">
        <v>1</v>
      </c>
      <c r="AA980" s="14">
        <v>0</v>
      </c>
      <c r="AB980" s="14">
        <f t="shared" si="295"/>
        <v>0</v>
      </c>
      <c r="AC980" s="3" t="s">
        <v>344</v>
      </c>
      <c r="AD980" s="9">
        <v>1</v>
      </c>
      <c r="AE980">
        <f t="shared" si="284"/>
        <v>0</v>
      </c>
      <c r="AF980">
        <f t="shared" si="285"/>
        <v>0</v>
      </c>
      <c r="AG980">
        <f t="shared" si="291"/>
        <v>1</v>
      </c>
      <c r="AH980">
        <f t="shared" si="286"/>
        <v>0</v>
      </c>
      <c r="AI980">
        <f t="shared" si="287"/>
        <v>-70.710678118654769</v>
      </c>
      <c r="AJ980">
        <f t="shared" si="288"/>
        <v>70.710678118654741</v>
      </c>
      <c r="AK980">
        <f t="shared" si="289"/>
        <v>0</v>
      </c>
      <c r="AL980" s="3">
        <v>100</v>
      </c>
      <c r="AM980" s="14">
        <f t="shared" si="290"/>
        <v>30.48</v>
      </c>
      <c r="AN980" s="3">
        <v>5.497787143782138</v>
      </c>
    </row>
    <row r="981" spans="1:40" ht="13.5" thickBot="1" x14ac:dyDescent="0.25">
      <c r="A981" s="5">
        <v>42575</v>
      </c>
      <c r="B981" s="3">
        <v>101</v>
      </c>
      <c r="C981" s="7" t="s">
        <v>359</v>
      </c>
      <c r="D981" s="6">
        <v>0.63124999999999998</v>
      </c>
      <c r="E981" s="13">
        <v>14</v>
      </c>
      <c r="F981" s="13">
        <f t="shared" si="280"/>
        <v>528</v>
      </c>
      <c r="G981" s="3" t="s">
        <v>4</v>
      </c>
      <c r="H981" s="3" t="s">
        <v>4</v>
      </c>
      <c r="I981" s="3">
        <v>32.6</v>
      </c>
      <c r="J981" t="str">
        <f t="shared" si="281"/>
        <v>.</v>
      </c>
      <c r="K981" t="str">
        <f t="shared" si="282"/>
        <v>.</v>
      </c>
      <c r="L981" t="str">
        <f t="shared" si="292"/>
        <v>.</v>
      </c>
      <c r="M981" s="3">
        <v>315</v>
      </c>
      <c r="N981" t="str">
        <f>IF(B981=B980, N980, IF(M981=".",".",IF(M981&lt;22.5,"N",IF(M981&lt;67.5,"NE",IF(M981&lt;112.5,"E",IF(M981&lt;157.5,"SE",IF(M981&lt;202.5,"S",IF(M981&lt;247.5,"SW",IF(M981&lt;292.5,"W",IF(M981&lt;337.5,"NW","N"))))))))))</f>
        <v>NW</v>
      </c>
      <c r="O981" t="str">
        <f t="shared" si="283"/>
        <v>.</v>
      </c>
      <c r="P981" t="str">
        <f t="shared" si="294"/>
        <v>.</v>
      </c>
      <c r="Q981" s="8">
        <f t="shared" si="296"/>
        <v>0</v>
      </c>
      <c r="R981" s="8">
        <f t="shared" si="297"/>
        <v>0</v>
      </c>
      <c r="S981" s="8">
        <v>0</v>
      </c>
      <c r="T981" s="8" t="s">
        <v>4</v>
      </c>
      <c r="U981" s="8" t="str">
        <f t="shared" si="293"/>
        <v>.</v>
      </c>
      <c r="V981" s="3" t="s">
        <v>6</v>
      </c>
      <c r="W981" s="3">
        <v>1.9</v>
      </c>
      <c r="X981" s="3" t="s">
        <v>4</v>
      </c>
      <c r="Y981" s="14">
        <v>2</v>
      </c>
      <c r="Z981" s="14">
        <v>1</v>
      </c>
      <c r="AA981" s="14">
        <v>0</v>
      </c>
      <c r="AB981" s="14">
        <f t="shared" si="295"/>
        <v>0</v>
      </c>
      <c r="AC981" s="3" t="s">
        <v>344</v>
      </c>
      <c r="AD981" s="9">
        <v>1</v>
      </c>
      <c r="AE981">
        <f t="shared" si="284"/>
        <v>0</v>
      </c>
      <c r="AF981">
        <f t="shared" si="285"/>
        <v>0</v>
      </c>
      <c r="AG981">
        <f t="shared" si="291"/>
        <v>1</v>
      </c>
      <c r="AH981">
        <f t="shared" si="286"/>
        <v>0</v>
      </c>
      <c r="AI981">
        <f t="shared" si="287"/>
        <v>-70.710678118654769</v>
      </c>
      <c r="AJ981">
        <f t="shared" si="288"/>
        <v>70.710678118654741</v>
      </c>
      <c r="AK981">
        <f t="shared" si="289"/>
        <v>0</v>
      </c>
      <c r="AL981" s="3">
        <v>100</v>
      </c>
      <c r="AM981" s="14">
        <f t="shared" si="290"/>
        <v>30.48</v>
      </c>
      <c r="AN981" s="3">
        <v>5.497787143782138</v>
      </c>
    </row>
    <row r="982" spans="1:40" ht="13.5" thickBot="1" x14ac:dyDescent="0.25">
      <c r="A982" s="5">
        <v>42575</v>
      </c>
      <c r="B982" s="3">
        <v>101</v>
      </c>
      <c r="C982" s="7" t="s">
        <v>359</v>
      </c>
      <c r="D982" s="6">
        <v>0.66875000000000007</v>
      </c>
      <c r="E982" s="13">
        <v>15</v>
      </c>
      <c r="F982" s="13">
        <f t="shared" si="280"/>
        <v>582.00000000000011</v>
      </c>
      <c r="G982" s="3" t="s">
        <v>4</v>
      </c>
      <c r="H982" s="3" t="s">
        <v>4</v>
      </c>
      <c r="I982" s="3">
        <v>30.7</v>
      </c>
      <c r="J982" t="str">
        <f t="shared" si="281"/>
        <v>.</v>
      </c>
      <c r="K982" t="str">
        <f t="shared" si="282"/>
        <v>.</v>
      </c>
      <c r="L982" t="str">
        <f t="shared" si="292"/>
        <v>.</v>
      </c>
      <c r="M982" s="3">
        <v>315</v>
      </c>
      <c r="N982" t="str">
        <f>IF(B982=B982, N981, IF(M982=".",".",IF(M982&lt;22.5,"N",IF(M982&lt;67.5,"NE",IF(M982&lt;112.5,"E",IF(M982&lt;157.5,"SE",IF(M982&lt;202.5,"S",IF(M982&lt;247.5,"SW",IF(M982&lt;292.5,"W",IF(M982&lt;337.5,"NW","N"))))))))))</f>
        <v>NW</v>
      </c>
      <c r="O982" t="str">
        <f t="shared" si="283"/>
        <v>.</v>
      </c>
      <c r="P982" t="str">
        <f t="shared" si="294"/>
        <v>.</v>
      </c>
      <c r="Q982" s="8">
        <f t="shared" si="296"/>
        <v>0</v>
      </c>
      <c r="R982" s="8">
        <f t="shared" si="297"/>
        <v>0</v>
      </c>
      <c r="S982" s="8">
        <v>0</v>
      </c>
      <c r="T982" s="8" t="s">
        <v>4</v>
      </c>
      <c r="U982" s="8" t="str">
        <f t="shared" si="293"/>
        <v>.</v>
      </c>
      <c r="V982" s="3" t="s">
        <v>6</v>
      </c>
      <c r="W982" s="3">
        <v>7.2</v>
      </c>
      <c r="X982" s="3" t="s">
        <v>249</v>
      </c>
      <c r="Y982" s="14">
        <v>2</v>
      </c>
      <c r="Z982" s="14">
        <v>1</v>
      </c>
      <c r="AA982" s="14">
        <v>0</v>
      </c>
      <c r="AB982" s="14">
        <f t="shared" si="295"/>
        <v>0</v>
      </c>
      <c r="AC982" s="3" t="s">
        <v>344</v>
      </c>
      <c r="AD982" s="9">
        <v>1</v>
      </c>
      <c r="AE982">
        <f t="shared" si="284"/>
        <v>0</v>
      </c>
      <c r="AF982">
        <f t="shared" si="285"/>
        <v>0</v>
      </c>
      <c r="AG982">
        <f t="shared" si="291"/>
        <v>1</v>
      </c>
      <c r="AH982">
        <f t="shared" si="286"/>
        <v>0</v>
      </c>
      <c r="AI982">
        <f t="shared" si="287"/>
        <v>-70.710678118654769</v>
      </c>
      <c r="AJ982">
        <f t="shared" si="288"/>
        <v>70.710678118654741</v>
      </c>
      <c r="AK982">
        <f t="shared" si="289"/>
        <v>0</v>
      </c>
      <c r="AL982" s="3">
        <v>100</v>
      </c>
      <c r="AM982" s="14">
        <f t="shared" si="290"/>
        <v>30.48</v>
      </c>
      <c r="AN982" s="3">
        <v>5.497787143782138</v>
      </c>
    </row>
    <row r="983" spans="1:40" ht="13.5" thickBot="1" x14ac:dyDescent="0.25">
      <c r="A983" s="5">
        <v>42577</v>
      </c>
      <c r="B983" s="3">
        <v>95</v>
      </c>
      <c r="C983" s="7" t="s">
        <v>359</v>
      </c>
      <c r="D983" s="6">
        <v>0.26041666666666669</v>
      </c>
      <c r="E983" s="13">
        <v>6</v>
      </c>
      <c r="F983" s="13">
        <f t="shared" si="280"/>
        <v>0</v>
      </c>
      <c r="G983" s="3" t="s">
        <v>4</v>
      </c>
      <c r="H983" s="3" t="s">
        <v>4</v>
      </c>
      <c r="I983" s="3">
        <v>17.7</v>
      </c>
      <c r="J983" t="str">
        <f t="shared" si="281"/>
        <v>.</v>
      </c>
      <c r="K983" t="str">
        <f t="shared" si="282"/>
        <v>.</v>
      </c>
      <c r="L983" t="str">
        <f t="shared" si="292"/>
        <v>.</v>
      </c>
      <c r="M983" s="3">
        <v>135</v>
      </c>
      <c r="N983" t="str">
        <f>IF(B983=B982, N982, IF(M983=".",".",IF(M983&lt;22.5,"N",IF(M983&lt;67.5,"NE",IF(M983&lt;112.5,"E",IF(M983&lt;157.5,"SE",IF(M983&lt;202.5,"S",IF(M983&lt;247.5,"SW",IF(M983&lt;292.5,"W",IF(M983&lt;337.5,"NW","N"))))))))))</f>
        <v>SE</v>
      </c>
      <c r="O983" t="str">
        <f t="shared" si="283"/>
        <v>.</v>
      </c>
      <c r="P983" t="str">
        <f t="shared" si="294"/>
        <v>.</v>
      </c>
      <c r="Q983" s="8">
        <f t="shared" si="296"/>
        <v>0</v>
      </c>
      <c r="R983" s="8">
        <f t="shared" si="297"/>
        <v>0</v>
      </c>
      <c r="S983" s="8">
        <v>0</v>
      </c>
      <c r="T983" s="8" t="s">
        <v>4</v>
      </c>
      <c r="U983" s="8" t="str">
        <f t="shared" si="293"/>
        <v>.</v>
      </c>
      <c r="V983" s="3" t="s">
        <v>7</v>
      </c>
      <c r="W983" s="3">
        <v>0</v>
      </c>
      <c r="X983" s="3" t="s">
        <v>205</v>
      </c>
      <c r="Y983" s="14">
        <v>2</v>
      </c>
      <c r="Z983" s="14">
        <v>1</v>
      </c>
      <c r="AA983" s="14">
        <v>0</v>
      </c>
      <c r="AB983" s="14">
        <f t="shared" si="295"/>
        <v>0</v>
      </c>
      <c r="AC983" s="3" t="s">
        <v>345</v>
      </c>
      <c r="AD983" s="9">
        <v>1</v>
      </c>
      <c r="AE983" t="str">
        <f t="shared" si="284"/>
        <v>.</v>
      </c>
      <c r="AF983" t="str">
        <f t="shared" si="285"/>
        <v>.</v>
      </c>
      <c r="AG983" t="str">
        <f t="shared" si="291"/>
        <v>.</v>
      </c>
      <c r="AH983" t="str">
        <f t="shared" si="286"/>
        <v>.</v>
      </c>
      <c r="AI983">
        <f t="shared" si="287"/>
        <v>70.710678118654755</v>
      </c>
      <c r="AJ983">
        <f t="shared" si="288"/>
        <v>-70.710678118654741</v>
      </c>
      <c r="AK983" t="str">
        <f t="shared" si="289"/>
        <v>.</v>
      </c>
      <c r="AL983" s="3">
        <v>100</v>
      </c>
      <c r="AM983" s="14">
        <f t="shared" si="290"/>
        <v>30.48</v>
      </c>
      <c r="AN983" s="3">
        <v>2.3561944901923448</v>
      </c>
    </row>
    <row r="984" spans="1:40" ht="13.5" thickBot="1" x14ac:dyDescent="0.25">
      <c r="A984" s="5">
        <v>42577</v>
      </c>
      <c r="B984" s="3">
        <v>95</v>
      </c>
      <c r="C984" s="7" t="s">
        <v>359</v>
      </c>
      <c r="D984" s="6">
        <v>0.29652777777777778</v>
      </c>
      <c r="E984" s="13">
        <v>7</v>
      </c>
      <c r="F984" s="13">
        <f t="shared" si="280"/>
        <v>51.999999999999972</v>
      </c>
      <c r="G984" s="3" t="s">
        <v>4</v>
      </c>
      <c r="H984" s="3" t="s">
        <v>4</v>
      </c>
      <c r="I984" s="3">
        <v>24</v>
      </c>
      <c r="J984" t="str">
        <f t="shared" si="281"/>
        <v>.</v>
      </c>
      <c r="K984" t="str">
        <f t="shared" si="282"/>
        <v>.</v>
      </c>
      <c r="L984" t="str">
        <f t="shared" si="292"/>
        <v>.</v>
      </c>
      <c r="M984" s="3">
        <v>135</v>
      </c>
      <c r="N984" t="str">
        <f>IF(B984=B984, N983, IF(M984=".",".",IF(M984&lt;22.5,"N",IF(M984&lt;67.5,"NE",IF(M984&lt;112.5,"E",IF(M984&lt;157.5,"SE",IF(M984&lt;202.5,"S",IF(M984&lt;247.5,"SW",IF(M984&lt;292.5,"W",IF(M984&lt;337.5,"NW","N"))))))))))</f>
        <v>SE</v>
      </c>
      <c r="O984" t="str">
        <f t="shared" si="283"/>
        <v>.</v>
      </c>
      <c r="P984" t="str">
        <f t="shared" si="294"/>
        <v>.</v>
      </c>
      <c r="Q984" s="8">
        <f t="shared" si="296"/>
        <v>0</v>
      </c>
      <c r="R984" s="8">
        <f t="shared" si="297"/>
        <v>0</v>
      </c>
      <c r="S984" s="8">
        <v>0</v>
      </c>
      <c r="T984" s="8" t="s">
        <v>4</v>
      </c>
      <c r="U984" s="8" t="str">
        <f t="shared" si="293"/>
        <v>.</v>
      </c>
      <c r="V984" s="3" t="s">
        <v>7</v>
      </c>
      <c r="W984" s="3">
        <v>0</v>
      </c>
      <c r="X984" s="3" t="s">
        <v>212</v>
      </c>
      <c r="Y984" s="14">
        <v>2</v>
      </c>
      <c r="Z984" s="14">
        <v>1</v>
      </c>
      <c r="AA984" s="14">
        <v>0</v>
      </c>
      <c r="AB984" s="14">
        <f t="shared" si="295"/>
        <v>0</v>
      </c>
      <c r="AC984" s="3" t="s">
        <v>345</v>
      </c>
      <c r="AD984" s="9">
        <v>1</v>
      </c>
      <c r="AE984">
        <f t="shared" si="284"/>
        <v>0</v>
      </c>
      <c r="AF984">
        <f t="shared" si="285"/>
        <v>0</v>
      </c>
      <c r="AG984">
        <f t="shared" si="291"/>
        <v>1</v>
      </c>
      <c r="AH984">
        <f t="shared" si="286"/>
        <v>0</v>
      </c>
      <c r="AI984">
        <f t="shared" si="287"/>
        <v>70.710678118654755</v>
      </c>
      <c r="AJ984">
        <f t="shared" si="288"/>
        <v>-70.710678118654741</v>
      </c>
      <c r="AK984">
        <f t="shared" si="289"/>
        <v>0</v>
      </c>
      <c r="AL984" s="3">
        <v>100</v>
      </c>
      <c r="AM984" s="14">
        <f t="shared" si="290"/>
        <v>30.48</v>
      </c>
      <c r="AN984" s="3">
        <v>2.3561944901923448</v>
      </c>
    </row>
    <row r="985" spans="1:40" ht="13.5" thickBot="1" x14ac:dyDescent="0.25">
      <c r="A985" s="5">
        <v>42577</v>
      </c>
      <c r="B985" s="3">
        <v>95</v>
      </c>
      <c r="C985" s="7" t="s">
        <v>359</v>
      </c>
      <c r="D985" s="6">
        <v>0.34027777777777773</v>
      </c>
      <c r="E985" s="13">
        <v>8</v>
      </c>
      <c r="F985" s="13">
        <f t="shared" si="280"/>
        <v>114.99999999999991</v>
      </c>
      <c r="G985" s="3" t="s">
        <v>4</v>
      </c>
      <c r="H985" s="3" t="s">
        <v>4</v>
      </c>
      <c r="I985" s="3">
        <v>30.1</v>
      </c>
      <c r="J985" t="str">
        <f t="shared" si="281"/>
        <v>.</v>
      </c>
      <c r="K985" t="str">
        <f t="shared" si="282"/>
        <v>.</v>
      </c>
      <c r="L985" t="str">
        <f t="shared" si="292"/>
        <v>.</v>
      </c>
      <c r="M985" s="3">
        <v>135</v>
      </c>
      <c r="N985" t="str">
        <f>IF(B985=B984, N984, IF(M985=".",".",IF(M985&lt;22.5,"N",IF(M985&lt;67.5,"NE",IF(M985&lt;112.5,"E",IF(M985&lt;157.5,"SE",IF(M985&lt;202.5,"S",IF(M985&lt;247.5,"SW",IF(M985&lt;292.5,"W",IF(M985&lt;337.5,"NW","N"))))))))))</f>
        <v>SE</v>
      </c>
      <c r="O985" t="str">
        <f t="shared" si="283"/>
        <v>.</v>
      </c>
      <c r="P985" t="str">
        <f t="shared" si="294"/>
        <v>.</v>
      </c>
      <c r="Q985" s="8">
        <f t="shared" si="296"/>
        <v>0</v>
      </c>
      <c r="R985" s="8">
        <f t="shared" si="297"/>
        <v>0</v>
      </c>
      <c r="S985" s="8">
        <v>0</v>
      </c>
      <c r="T985" s="8" t="s">
        <v>4</v>
      </c>
      <c r="U985" s="8" t="str">
        <f t="shared" si="293"/>
        <v>.</v>
      </c>
      <c r="V985" s="3" t="s">
        <v>7</v>
      </c>
      <c r="W985" s="3">
        <v>0.3</v>
      </c>
      <c r="X985" s="3" t="s">
        <v>76</v>
      </c>
      <c r="Y985" s="14">
        <v>2</v>
      </c>
      <c r="Z985" s="14">
        <v>1</v>
      </c>
      <c r="AA985" s="14">
        <v>0</v>
      </c>
      <c r="AB985" s="14">
        <f t="shared" si="295"/>
        <v>0</v>
      </c>
      <c r="AC985" s="3" t="s">
        <v>345</v>
      </c>
      <c r="AD985" s="9">
        <v>1</v>
      </c>
      <c r="AE985">
        <f t="shared" si="284"/>
        <v>0</v>
      </c>
      <c r="AF985">
        <f t="shared" si="285"/>
        <v>0</v>
      </c>
      <c r="AG985">
        <f t="shared" si="291"/>
        <v>1</v>
      </c>
      <c r="AH985">
        <f t="shared" si="286"/>
        <v>0</v>
      </c>
      <c r="AI985">
        <f t="shared" si="287"/>
        <v>70.710678118654755</v>
      </c>
      <c r="AJ985">
        <f t="shared" si="288"/>
        <v>-70.710678118654741</v>
      </c>
      <c r="AK985">
        <f t="shared" si="289"/>
        <v>0</v>
      </c>
      <c r="AL985" s="3">
        <v>100</v>
      </c>
      <c r="AM985" s="14">
        <f t="shared" si="290"/>
        <v>30.48</v>
      </c>
      <c r="AN985" s="3">
        <v>2.3561944901923448</v>
      </c>
    </row>
    <row r="986" spans="1:40" ht="13.5" thickBot="1" x14ac:dyDescent="0.25">
      <c r="A986" s="5">
        <v>42577</v>
      </c>
      <c r="B986" s="3">
        <v>95</v>
      </c>
      <c r="C986" s="7" t="s">
        <v>359</v>
      </c>
      <c r="D986" s="6">
        <v>0.38055555555555554</v>
      </c>
      <c r="E986" s="13">
        <v>9</v>
      </c>
      <c r="F986" s="13">
        <f t="shared" si="280"/>
        <v>172.99999999999994</v>
      </c>
      <c r="G986" s="3" t="s">
        <v>4</v>
      </c>
      <c r="H986" s="3" t="s">
        <v>4</v>
      </c>
      <c r="I986" s="3">
        <v>35.700000000000003</v>
      </c>
      <c r="J986" t="str">
        <f t="shared" si="281"/>
        <v>.</v>
      </c>
      <c r="K986" t="str">
        <f t="shared" si="282"/>
        <v>.</v>
      </c>
      <c r="L986" t="str">
        <f t="shared" si="292"/>
        <v>.</v>
      </c>
      <c r="M986" s="3">
        <v>135</v>
      </c>
      <c r="N986" t="str">
        <f>IF(B986=B986, N985, IF(M986=".",".",IF(M986&lt;22.5,"N",IF(M986&lt;67.5,"NE",IF(M986&lt;112.5,"E",IF(M986&lt;157.5,"SE",IF(M986&lt;202.5,"S",IF(M986&lt;247.5,"SW",IF(M986&lt;292.5,"W",IF(M986&lt;337.5,"NW","N"))))))))))</f>
        <v>SE</v>
      </c>
      <c r="O986" t="str">
        <f t="shared" si="283"/>
        <v>.</v>
      </c>
      <c r="P986" t="str">
        <f t="shared" si="294"/>
        <v>.</v>
      </c>
      <c r="Q986" s="8">
        <f t="shared" si="296"/>
        <v>0</v>
      </c>
      <c r="R986" s="8">
        <f t="shared" si="297"/>
        <v>0</v>
      </c>
      <c r="S986" s="8">
        <v>0</v>
      </c>
      <c r="T986" s="8" t="s">
        <v>4</v>
      </c>
      <c r="U986" s="8" t="str">
        <f t="shared" si="293"/>
        <v>.</v>
      </c>
      <c r="V986" s="3" t="s">
        <v>7</v>
      </c>
      <c r="W986" s="3">
        <v>0.2</v>
      </c>
      <c r="X986" s="3" t="s">
        <v>76</v>
      </c>
      <c r="Y986" s="14">
        <v>2</v>
      </c>
      <c r="Z986" s="14">
        <v>1</v>
      </c>
      <c r="AA986" s="14">
        <v>0</v>
      </c>
      <c r="AB986" s="14">
        <f t="shared" si="295"/>
        <v>0</v>
      </c>
      <c r="AC986" s="3" t="s">
        <v>345</v>
      </c>
      <c r="AD986" s="9">
        <v>1</v>
      </c>
      <c r="AE986">
        <f t="shared" si="284"/>
        <v>0</v>
      </c>
      <c r="AF986">
        <f t="shared" si="285"/>
        <v>0</v>
      </c>
      <c r="AG986">
        <f t="shared" si="291"/>
        <v>1</v>
      </c>
      <c r="AH986">
        <f t="shared" si="286"/>
        <v>0</v>
      </c>
      <c r="AI986">
        <f t="shared" si="287"/>
        <v>70.710678118654755</v>
      </c>
      <c r="AJ986">
        <f t="shared" si="288"/>
        <v>-70.710678118654741</v>
      </c>
      <c r="AK986">
        <f t="shared" si="289"/>
        <v>0</v>
      </c>
      <c r="AL986" s="3">
        <v>100</v>
      </c>
      <c r="AM986" s="14">
        <f t="shared" si="290"/>
        <v>30.48</v>
      </c>
      <c r="AN986" s="3">
        <v>2.3561944901923448</v>
      </c>
    </row>
    <row r="987" spans="1:40" ht="13.5" thickBot="1" x14ac:dyDescent="0.25">
      <c r="A987" s="5">
        <v>42577</v>
      </c>
      <c r="B987" s="3">
        <v>95</v>
      </c>
      <c r="C987" s="7" t="s">
        <v>359</v>
      </c>
      <c r="D987" s="6">
        <v>0.42499999999999999</v>
      </c>
      <c r="E987" s="13">
        <v>10</v>
      </c>
      <c r="F987" s="13">
        <f t="shared" si="280"/>
        <v>236.99999999999994</v>
      </c>
      <c r="G987" s="3" t="s">
        <v>4</v>
      </c>
      <c r="H987" s="3" t="s">
        <v>4</v>
      </c>
      <c r="I987" s="3">
        <v>34.5</v>
      </c>
      <c r="J987" t="str">
        <f t="shared" si="281"/>
        <v>.</v>
      </c>
      <c r="K987" t="str">
        <f t="shared" si="282"/>
        <v>.</v>
      </c>
      <c r="L987" t="str">
        <f t="shared" si="292"/>
        <v>.</v>
      </c>
      <c r="M987" s="3">
        <v>135</v>
      </c>
      <c r="N987" t="str">
        <f>IF(B987=B986, N986, IF(M987=".",".",IF(M987&lt;22.5,"N",IF(M987&lt;67.5,"NE",IF(M987&lt;112.5,"E",IF(M987&lt;157.5,"SE",IF(M987&lt;202.5,"S",IF(M987&lt;247.5,"SW",IF(M987&lt;292.5,"W",IF(M987&lt;337.5,"NW","N"))))))))))</f>
        <v>SE</v>
      </c>
      <c r="O987" t="str">
        <f t="shared" si="283"/>
        <v>.</v>
      </c>
      <c r="P987" t="str">
        <f t="shared" si="294"/>
        <v>.</v>
      </c>
      <c r="Q987" s="8">
        <f t="shared" si="296"/>
        <v>0</v>
      </c>
      <c r="R987" s="8">
        <f t="shared" si="297"/>
        <v>0</v>
      </c>
      <c r="S987" s="8">
        <v>0</v>
      </c>
      <c r="T987" s="8" t="s">
        <v>4</v>
      </c>
      <c r="U987" s="8" t="str">
        <f t="shared" si="293"/>
        <v>.</v>
      </c>
      <c r="V987" s="3" t="s">
        <v>7</v>
      </c>
      <c r="W987" s="3">
        <v>3</v>
      </c>
      <c r="X987" s="3" t="s">
        <v>76</v>
      </c>
      <c r="Y987" s="14">
        <v>2</v>
      </c>
      <c r="Z987" s="14">
        <v>1</v>
      </c>
      <c r="AA987" s="14">
        <v>0</v>
      </c>
      <c r="AB987" s="14">
        <f t="shared" si="295"/>
        <v>0</v>
      </c>
      <c r="AC987" s="3" t="s">
        <v>345</v>
      </c>
      <c r="AD987" s="9">
        <v>1</v>
      </c>
      <c r="AE987">
        <f t="shared" si="284"/>
        <v>0</v>
      </c>
      <c r="AF987">
        <f t="shared" si="285"/>
        <v>0</v>
      </c>
      <c r="AG987">
        <f t="shared" si="291"/>
        <v>1</v>
      </c>
      <c r="AH987">
        <f t="shared" si="286"/>
        <v>0</v>
      </c>
      <c r="AI987">
        <f t="shared" si="287"/>
        <v>70.710678118654755</v>
      </c>
      <c r="AJ987">
        <f t="shared" si="288"/>
        <v>-70.710678118654741</v>
      </c>
      <c r="AK987">
        <f t="shared" si="289"/>
        <v>0</v>
      </c>
      <c r="AL987" s="3">
        <v>100</v>
      </c>
      <c r="AM987" s="14">
        <f t="shared" si="290"/>
        <v>30.48</v>
      </c>
      <c r="AN987" s="3">
        <v>2.3561944901923448</v>
      </c>
    </row>
    <row r="988" spans="1:40" ht="13.5" thickBot="1" x14ac:dyDescent="0.25">
      <c r="A988" s="5">
        <v>42577</v>
      </c>
      <c r="B988" s="3">
        <v>95</v>
      </c>
      <c r="C988" s="7" t="s">
        <v>359</v>
      </c>
      <c r="D988" s="6">
        <v>0.46527777777777773</v>
      </c>
      <c r="E988" s="13">
        <v>11</v>
      </c>
      <c r="F988" s="13">
        <f t="shared" si="280"/>
        <v>294.99999999999989</v>
      </c>
      <c r="G988" s="3">
        <v>38</v>
      </c>
      <c r="H988" s="3" t="s">
        <v>365</v>
      </c>
      <c r="I988" s="3">
        <v>36.1</v>
      </c>
      <c r="J988" t="str">
        <f t="shared" si="281"/>
        <v>.</v>
      </c>
      <c r="K988" t="str">
        <f t="shared" si="282"/>
        <v>.</v>
      </c>
      <c r="L988" t="str">
        <f t="shared" si="292"/>
        <v>.</v>
      </c>
      <c r="M988" s="3">
        <v>135</v>
      </c>
      <c r="N988" t="str">
        <f>IF(B988=B988, N987, IF(M988=".",".",IF(M988&lt;22.5,"N",IF(M988&lt;67.5,"NE",IF(M988&lt;112.5,"E",IF(M988&lt;157.5,"SE",IF(M988&lt;202.5,"S",IF(M988&lt;247.5,"SW",IF(M988&lt;292.5,"W",IF(M988&lt;337.5,"NW","N"))))))))))</f>
        <v>SE</v>
      </c>
      <c r="O988" t="str">
        <f t="shared" si="283"/>
        <v>.</v>
      </c>
      <c r="P988" t="str">
        <f t="shared" si="294"/>
        <v>.</v>
      </c>
      <c r="Q988" s="8">
        <f t="shared" si="296"/>
        <v>0</v>
      </c>
      <c r="R988" s="8">
        <f t="shared" si="297"/>
        <v>0</v>
      </c>
      <c r="S988" s="8">
        <v>0</v>
      </c>
      <c r="T988" s="8" t="s">
        <v>4</v>
      </c>
      <c r="U988" s="8" t="str">
        <f t="shared" si="293"/>
        <v>.</v>
      </c>
      <c r="V988" s="3" t="s">
        <v>110</v>
      </c>
      <c r="W988" s="3">
        <v>2.1</v>
      </c>
      <c r="X988" s="3" t="s">
        <v>226</v>
      </c>
      <c r="Y988" s="14">
        <v>2</v>
      </c>
      <c r="Z988" s="14">
        <v>1</v>
      </c>
      <c r="AA988" s="14">
        <v>0</v>
      </c>
      <c r="AB988" s="14">
        <f t="shared" si="295"/>
        <v>0</v>
      </c>
      <c r="AC988" s="3" t="s">
        <v>345</v>
      </c>
      <c r="AD988" s="9">
        <v>1</v>
      </c>
      <c r="AE988">
        <f t="shared" si="284"/>
        <v>0</v>
      </c>
      <c r="AF988">
        <f t="shared" si="285"/>
        <v>0</v>
      </c>
      <c r="AG988">
        <f t="shared" si="291"/>
        <v>1</v>
      </c>
      <c r="AH988">
        <f t="shared" si="286"/>
        <v>0</v>
      </c>
      <c r="AI988">
        <f t="shared" si="287"/>
        <v>70.710678118654755</v>
      </c>
      <c r="AJ988">
        <f t="shared" si="288"/>
        <v>-70.710678118654741</v>
      </c>
      <c r="AK988">
        <f t="shared" si="289"/>
        <v>0</v>
      </c>
      <c r="AL988" s="3">
        <v>100</v>
      </c>
      <c r="AM988" s="14">
        <f t="shared" si="290"/>
        <v>30.48</v>
      </c>
      <c r="AN988" s="3">
        <v>2.3561944901923448</v>
      </c>
    </row>
    <row r="989" spans="1:40" ht="13.5" thickBot="1" x14ac:dyDescent="0.25">
      <c r="A989" s="5">
        <v>42577</v>
      </c>
      <c r="B989" s="3">
        <v>95</v>
      </c>
      <c r="C989" s="7" t="s">
        <v>359</v>
      </c>
      <c r="D989" s="6">
        <v>0.50694444444444442</v>
      </c>
      <c r="E989" s="13">
        <v>12</v>
      </c>
      <c r="F989" s="13">
        <f t="shared" si="280"/>
        <v>354.99999999999989</v>
      </c>
      <c r="G989" s="3">
        <v>28.9</v>
      </c>
      <c r="H989" s="3" t="s">
        <v>365</v>
      </c>
      <c r="I989" s="3">
        <v>32.700000000000003</v>
      </c>
      <c r="J989" t="str">
        <f t="shared" si="281"/>
        <v>.</v>
      </c>
      <c r="K989" t="str">
        <f t="shared" si="282"/>
        <v>.</v>
      </c>
      <c r="L989" t="str">
        <f t="shared" si="292"/>
        <v>.</v>
      </c>
      <c r="M989" s="3">
        <v>135</v>
      </c>
      <c r="N989" t="str">
        <f>IF(B989=B988, N988, IF(M989=".",".",IF(M989&lt;22.5,"N",IF(M989&lt;67.5,"NE",IF(M989&lt;112.5,"E",IF(M989&lt;157.5,"SE",IF(M989&lt;202.5,"S",IF(M989&lt;247.5,"SW",IF(M989&lt;292.5,"W",IF(M989&lt;337.5,"NW","N"))))))))))</f>
        <v>SE</v>
      </c>
      <c r="O989" t="str">
        <f t="shared" si="283"/>
        <v>.</v>
      </c>
      <c r="P989" t="str">
        <f t="shared" si="294"/>
        <v>.</v>
      </c>
      <c r="Q989" s="8">
        <f t="shared" si="296"/>
        <v>0</v>
      </c>
      <c r="R989" s="8">
        <f t="shared" si="297"/>
        <v>0</v>
      </c>
      <c r="S989" s="8">
        <v>0</v>
      </c>
      <c r="T989" s="8" t="s">
        <v>4</v>
      </c>
      <c r="U989" s="8" t="str">
        <f t="shared" si="293"/>
        <v>.</v>
      </c>
      <c r="V989" s="3" t="s">
        <v>6</v>
      </c>
      <c r="W989" s="3">
        <v>0.4</v>
      </c>
      <c r="X989" s="3" t="s">
        <v>4</v>
      </c>
      <c r="Y989" s="14">
        <v>2</v>
      </c>
      <c r="Z989" s="14">
        <v>1</v>
      </c>
      <c r="AA989" s="14">
        <v>0</v>
      </c>
      <c r="AB989" s="14">
        <f t="shared" si="295"/>
        <v>0</v>
      </c>
      <c r="AC989" s="3" t="s">
        <v>345</v>
      </c>
      <c r="AD989" s="9">
        <v>1</v>
      </c>
      <c r="AE989">
        <f t="shared" si="284"/>
        <v>0</v>
      </c>
      <c r="AF989">
        <f t="shared" si="285"/>
        <v>0</v>
      </c>
      <c r="AG989">
        <f t="shared" si="291"/>
        <v>1</v>
      </c>
      <c r="AH989">
        <f t="shared" si="286"/>
        <v>0</v>
      </c>
      <c r="AI989">
        <f t="shared" si="287"/>
        <v>70.710678118654755</v>
      </c>
      <c r="AJ989">
        <f t="shared" si="288"/>
        <v>-70.710678118654741</v>
      </c>
      <c r="AK989">
        <f t="shared" si="289"/>
        <v>0</v>
      </c>
      <c r="AL989" s="3">
        <v>100</v>
      </c>
      <c r="AM989" s="14">
        <f t="shared" si="290"/>
        <v>30.48</v>
      </c>
      <c r="AN989" s="3">
        <v>2.3561944901923448</v>
      </c>
    </row>
    <row r="990" spans="1:40" ht="13.5" thickBot="1" x14ac:dyDescent="0.25">
      <c r="A990" s="5">
        <v>42577</v>
      </c>
      <c r="B990" s="3">
        <v>95</v>
      </c>
      <c r="C990" s="7" t="s">
        <v>359</v>
      </c>
      <c r="D990" s="6">
        <v>0.54791666666666672</v>
      </c>
      <c r="E990" s="13">
        <v>13</v>
      </c>
      <c r="F990" s="13">
        <f t="shared" si="280"/>
        <v>414</v>
      </c>
      <c r="G990" s="3">
        <v>44.3</v>
      </c>
      <c r="H990" s="3" t="s">
        <v>365</v>
      </c>
      <c r="I990" s="3">
        <v>32.4</v>
      </c>
      <c r="J990" t="str">
        <f t="shared" si="281"/>
        <v>.</v>
      </c>
      <c r="K990" t="str">
        <f t="shared" si="282"/>
        <v>.</v>
      </c>
      <c r="L990" t="str">
        <f t="shared" si="292"/>
        <v>.</v>
      </c>
      <c r="M990" s="3">
        <v>135</v>
      </c>
      <c r="N990" t="str">
        <f>IF(B990=B990, N989, IF(M990=".",".",IF(M990&lt;22.5,"N",IF(M990&lt;67.5,"NE",IF(M990&lt;112.5,"E",IF(M990&lt;157.5,"SE",IF(M990&lt;202.5,"S",IF(M990&lt;247.5,"SW",IF(M990&lt;292.5,"W",IF(M990&lt;337.5,"NW","N"))))))))))</f>
        <v>SE</v>
      </c>
      <c r="O990" t="str">
        <f t="shared" si="283"/>
        <v>.</v>
      </c>
      <c r="P990" t="str">
        <f t="shared" si="294"/>
        <v>.</v>
      </c>
      <c r="Q990" s="8">
        <f t="shared" si="296"/>
        <v>0</v>
      </c>
      <c r="R990" s="8">
        <f t="shared" si="297"/>
        <v>0</v>
      </c>
      <c r="S990" s="8">
        <v>0</v>
      </c>
      <c r="T990" s="8" t="s">
        <v>4</v>
      </c>
      <c r="U990" s="8" t="str">
        <f t="shared" si="293"/>
        <v>.</v>
      </c>
      <c r="V990" s="3" t="s">
        <v>6</v>
      </c>
      <c r="W990" s="3">
        <v>2.6</v>
      </c>
      <c r="X990" s="3" t="s">
        <v>43</v>
      </c>
      <c r="Y990" s="14">
        <v>0</v>
      </c>
      <c r="Z990" s="14">
        <v>0</v>
      </c>
      <c r="AA990" s="14">
        <v>1</v>
      </c>
      <c r="AB990" s="14">
        <f t="shared" si="295"/>
        <v>1</v>
      </c>
      <c r="AC990" s="3" t="s">
        <v>345</v>
      </c>
      <c r="AD990" s="9">
        <v>1</v>
      </c>
      <c r="AE990">
        <f t="shared" si="284"/>
        <v>0</v>
      </c>
      <c r="AF990">
        <f t="shared" si="285"/>
        <v>0</v>
      </c>
      <c r="AG990">
        <f t="shared" si="291"/>
        <v>1</v>
      </c>
      <c r="AH990">
        <f t="shared" si="286"/>
        <v>0</v>
      </c>
      <c r="AI990">
        <f t="shared" si="287"/>
        <v>70.710678118654755</v>
      </c>
      <c r="AJ990">
        <f t="shared" si="288"/>
        <v>-70.710678118654741</v>
      </c>
      <c r="AK990">
        <f t="shared" si="289"/>
        <v>0</v>
      </c>
      <c r="AL990" s="3">
        <v>100</v>
      </c>
      <c r="AM990" s="14">
        <f t="shared" si="290"/>
        <v>30.48</v>
      </c>
      <c r="AN990" s="3">
        <v>2.3561944901923448</v>
      </c>
    </row>
    <row r="991" spans="1:40" ht="13.5" thickBot="1" x14ac:dyDescent="0.25">
      <c r="A991" s="5">
        <v>42577</v>
      </c>
      <c r="B991" s="3">
        <v>95</v>
      </c>
      <c r="C991" s="7" t="s">
        <v>359</v>
      </c>
      <c r="D991" s="6">
        <v>0.59166666666666667</v>
      </c>
      <c r="E991" s="13">
        <v>14</v>
      </c>
      <c r="F991" s="13">
        <f t="shared" si="280"/>
        <v>476.99999999999994</v>
      </c>
      <c r="G991" s="3">
        <v>47.9</v>
      </c>
      <c r="H991" s="3" t="s">
        <v>365</v>
      </c>
      <c r="I991" s="3">
        <v>33.200000000000003</v>
      </c>
      <c r="J991" t="str">
        <f t="shared" si="281"/>
        <v>.</v>
      </c>
      <c r="K991" t="str">
        <f t="shared" si="282"/>
        <v>.</v>
      </c>
      <c r="L991" t="str">
        <f t="shared" si="292"/>
        <v>.</v>
      </c>
      <c r="M991" s="3">
        <v>135</v>
      </c>
      <c r="N991" t="str">
        <f>IF(B991=B990, N990, IF(M991=".",".",IF(M991&lt;22.5,"N",IF(M991&lt;67.5,"NE",IF(M991&lt;112.5,"E",IF(M991&lt;157.5,"SE",IF(M991&lt;202.5,"S",IF(M991&lt;247.5,"SW",IF(M991&lt;292.5,"W",IF(M991&lt;337.5,"NW","N"))))))))))</f>
        <v>SE</v>
      </c>
      <c r="O991" t="str">
        <f t="shared" si="283"/>
        <v>.</v>
      </c>
      <c r="P991" t="str">
        <f t="shared" si="294"/>
        <v>.</v>
      </c>
      <c r="Q991" s="8">
        <f t="shared" si="296"/>
        <v>0</v>
      </c>
      <c r="R991" s="8">
        <f t="shared" si="297"/>
        <v>0</v>
      </c>
      <c r="S991" s="8">
        <v>0</v>
      </c>
      <c r="T991" s="8" t="s">
        <v>4</v>
      </c>
      <c r="U991" s="8" t="str">
        <f t="shared" si="293"/>
        <v>.</v>
      </c>
      <c r="V991" s="3" t="s">
        <v>6</v>
      </c>
      <c r="W991" s="3">
        <v>3.4</v>
      </c>
      <c r="X991" s="3" t="s">
        <v>43</v>
      </c>
      <c r="Y991" s="14">
        <v>0</v>
      </c>
      <c r="Z991" s="14">
        <v>0</v>
      </c>
      <c r="AA991" s="14">
        <v>1</v>
      </c>
      <c r="AB991" s="14" t="str">
        <f t="shared" si="295"/>
        <v>.</v>
      </c>
      <c r="AC991" s="3" t="s">
        <v>345</v>
      </c>
      <c r="AD991" s="9">
        <v>1</v>
      </c>
      <c r="AE991">
        <f t="shared" si="284"/>
        <v>0</v>
      </c>
      <c r="AF991">
        <f t="shared" si="285"/>
        <v>0</v>
      </c>
      <c r="AG991">
        <f t="shared" si="291"/>
        <v>1</v>
      </c>
      <c r="AH991">
        <f t="shared" si="286"/>
        <v>0</v>
      </c>
      <c r="AI991">
        <f t="shared" si="287"/>
        <v>70.710678118654755</v>
      </c>
      <c r="AJ991">
        <f t="shared" si="288"/>
        <v>-70.710678118654741</v>
      </c>
      <c r="AK991">
        <f t="shared" si="289"/>
        <v>0</v>
      </c>
      <c r="AL991" s="3">
        <v>100</v>
      </c>
      <c r="AM991" s="14">
        <f t="shared" si="290"/>
        <v>30.48</v>
      </c>
      <c r="AN991" s="3">
        <v>2.3561944901923448</v>
      </c>
    </row>
    <row r="992" spans="1:40" ht="13.5" thickBot="1" x14ac:dyDescent="0.25">
      <c r="A992" s="5">
        <v>42577</v>
      </c>
      <c r="B992" s="3">
        <v>95</v>
      </c>
      <c r="C992" s="7" t="s">
        <v>359</v>
      </c>
      <c r="D992" s="6">
        <v>0.63194444444444442</v>
      </c>
      <c r="E992" s="13">
        <v>15</v>
      </c>
      <c r="F992" s="13">
        <f t="shared" si="280"/>
        <v>534.99999999999989</v>
      </c>
      <c r="G992" s="3">
        <v>49.3</v>
      </c>
      <c r="H992" s="3" t="s">
        <v>365</v>
      </c>
      <c r="I992" s="3">
        <v>35.1</v>
      </c>
      <c r="J992" t="str">
        <f t="shared" si="281"/>
        <v>.</v>
      </c>
      <c r="K992" t="str">
        <f t="shared" si="282"/>
        <v>.</v>
      </c>
      <c r="L992" t="str">
        <f t="shared" si="292"/>
        <v>.</v>
      </c>
      <c r="M992" s="3">
        <v>135</v>
      </c>
      <c r="N992" t="str">
        <f>IF(B992=B991, N991, IF(M992=".",".",IF(M992&lt;22.5,"N",IF(M992&lt;67.5,"NE",IF(M992&lt;112.5,"E",IF(M992&lt;157.5,"SE",IF(M992&lt;202.5,"S",IF(M992&lt;247.5,"SW",IF(M992&lt;292.5,"W",IF(M992&lt;337.5,"NW","N"))))))))))</f>
        <v>SE</v>
      </c>
      <c r="O992" t="str">
        <f t="shared" si="283"/>
        <v>.</v>
      </c>
      <c r="P992" t="str">
        <f t="shared" si="294"/>
        <v>.</v>
      </c>
      <c r="Q992" s="8">
        <f t="shared" si="296"/>
        <v>0</v>
      </c>
      <c r="R992" s="8">
        <f t="shared" si="297"/>
        <v>0</v>
      </c>
      <c r="S992" s="8">
        <v>0</v>
      </c>
      <c r="T992" s="8" t="s">
        <v>4</v>
      </c>
      <c r="U992" s="8" t="str">
        <f t="shared" si="293"/>
        <v>.</v>
      </c>
      <c r="V992" s="3" t="s">
        <v>6</v>
      </c>
      <c r="W992" s="3">
        <v>2.4</v>
      </c>
      <c r="X992" s="3" t="s">
        <v>43</v>
      </c>
      <c r="Y992" s="14">
        <v>0</v>
      </c>
      <c r="Z992" s="14">
        <v>0</v>
      </c>
      <c r="AA992" s="14">
        <v>1</v>
      </c>
      <c r="AB992" s="14" t="str">
        <f t="shared" si="295"/>
        <v>.</v>
      </c>
      <c r="AC992" s="3" t="s">
        <v>345</v>
      </c>
      <c r="AD992" s="9">
        <v>1</v>
      </c>
      <c r="AE992">
        <f t="shared" si="284"/>
        <v>0</v>
      </c>
      <c r="AF992">
        <f t="shared" si="285"/>
        <v>0</v>
      </c>
      <c r="AG992">
        <f t="shared" si="291"/>
        <v>1</v>
      </c>
      <c r="AH992">
        <f t="shared" si="286"/>
        <v>0</v>
      </c>
      <c r="AI992">
        <f t="shared" si="287"/>
        <v>70.710678118654755</v>
      </c>
      <c r="AJ992">
        <f t="shared" si="288"/>
        <v>-70.710678118654741</v>
      </c>
      <c r="AK992">
        <f t="shared" si="289"/>
        <v>0</v>
      </c>
      <c r="AL992" s="3">
        <v>100</v>
      </c>
      <c r="AM992" s="14">
        <f t="shared" si="290"/>
        <v>30.48</v>
      </c>
      <c r="AN992" s="3">
        <v>2.3561944901923448</v>
      </c>
    </row>
    <row r="993" spans="1:40" ht="13.5" thickBot="1" x14ac:dyDescent="0.25">
      <c r="A993" s="5">
        <v>42577</v>
      </c>
      <c r="B993" s="3">
        <v>95</v>
      </c>
      <c r="C993" s="7" t="s">
        <v>359</v>
      </c>
      <c r="D993" s="6">
        <v>0.67013888888888884</v>
      </c>
      <c r="E993" s="13">
        <v>16</v>
      </c>
      <c r="F993" s="13">
        <f t="shared" si="280"/>
        <v>589.99999999999989</v>
      </c>
      <c r="G993" s="3">
        <v>46.3</v>
      </c>
      <c r="H993" s="3" t="s">
        <v>365</v>
      </c>
      <c r="I993" s="3">
        <v>33.700000000000003</v>
      </c>
      <c r="J993" t="str">
        <f t="shared" si="281"/>
        <v>.</v>
      </c>
      <c r="K993" t="str">
        <f t="shared" si="282"/>
        <v>.</v>
      </c>
      <c r="L993" t="str">
        <f t="shared" si="292"/>
        <v>.</v>
      </c>
      <c r="M993" s="3">
        <v>135</v>
      </c>
      <c r="N993" t="str">
        <f>IF(B993=B993, N992, IF(M993=".",".",IF(M993&lt;22.5,"N",IF(M993&lt;67.5,"NE",IF(M993&lt;112.5,"E",IF(M993&lt;157.5,"SE",IF(M993&lt;202.5,"S",IF(M993&lt;247.5,"SW",IF(M993&lt;292.5,"W",IF(M993&lt;337.5,"NW","N"))))))))))</f>
        <v>SE</v>
      </c>
      <c r="O993" t="str">
        <f t="shared" si="283"/>
        <v>.</v>
      </c>
      <c r="P993" t="str">
        <f t="shared" si="294"/>
        <v>.</v>
      </c>
      <c r="Q993" s="8">
        <f t="shared" si="296"/>
        <v>0</v>
      </c>
      <c r="R993" s="8">
        <f t="shared" si="297"/>
        <v>0</v>
      </c>
      <c r="S993" s="8">
        <v>0</v>
      </c>
      <c r="T993" s="8">
        <f>SQRT((AJ993-AJ983)^2+(AI993-AI983)^2)</f>
        <v>0</v>
      </c>
      <c r="U993" s="8">
        <f t="shared" si="293"/>
        <v>0</v>
      </c>
      <c r="V993" s="3" t="s">
        <v>6</v>
      </c>
      <c r="W993" s="3">
        <v>3.4</v>
      </c>
      <c r="X993" s="3" t="s">
        <v>43</v>
      </c>
      <c r="Y993" s="14">
        <v>0</v>
      </c>
      <c r="Z993" s="14">
        <v>0</v>
      </c>
      <c r="AA993" s="14">
        <v>1</v>
      </c>
      <c r="AB993" s="14" t="str">
        <f t="shared" si="295"/>
        <v>.</v>
      </c>
      <c r="AC993" s="3" t="s">
        <v>345</v>
      </c>
      <c r="AD993" s="9">
        <v>1</v>
      </c>
      <c r="AE993">
        <f t="shared" si="284"/>
        <v>0</v>
      </c>
      <c r="AF993">
        <f t="shared" si="285"/>
        <v>0</v>
      </c>
      <c r="AG993">
        <f t="shared" si="291"/>
        <v>1</v>
      </c>
      <c r="AH993">
        <f t="shared" si="286"/>
        <v>0</v>
      </c>
      <c r="AI993">
        <f t="shared" si="287"/>
        <v>70.710678118654755</v>
      </c>
      <c r="AJ993">
        <f t="shared" si="288"/>
        <v>-70.710678118654741</v>
      </c>
      <c r="AK993">
        <f t="shared" si="289"/>
        <v>0</v>
      </c>
      <c r="AL993" s="3">
        <v>100</v>
      </c>
      <c r="AM993" s="14">
        <f t="shared" si="290"/>
        <v>30.48</v>
      </c>
      <c r="AN993" s="3">
        <v>2.3561944901923448</v>
      </c>
    </row>
    <row r="994" spans="1:40" ht="13.5" thickBot="1" x14ac:dyDescent="0.25">
      <c r="A994" s="5">
        <v>42577</v>
      </c>
      <c r="B994" s="3">
        <v>97</v>
      </c>
      <c r="C994" s="7" t="s">
        <v>359</v>
      </c>
      <c r="D994" s="6">
        <v>0.26041666666666669</v>
      </c>
      <c r="E994" s="13">
        <v>6</v>
      </c>
      <c r="F994" s="13">
        <f t="shared" si="280"/>
        <v>0</v>
      </c>
      <c r="G994" s="3" t="s">
        <v>4</v>
      </c>
      <c r="H994" s="3" t="s">
        <v>4</v>
      </c>
      <c r="I994" s="3">
        <v>17.7</v>
      </c>
      <c r="J994" t="str">
        <f t="shared" si="281"/>
        <v>.</v>
      </c>
      <c r="K994" t="str">
        <f t="shared" si="282"/>
        <v>.</v>
      </c>
      <c r="L994" t="str">
        <f t="shared" si="292"/>
        <v>.</v>
      </c>
      <c r="M994" s="3">
        <v>135</v>
      </c>
      <c r="N994" t="str">
        <f>IF(B994=B993, N993, IF(M994=".",".",IF(M994&lt;22.5,"N",IF(M994&lt;67.5,"NE",IF(M994&lt;112.5,"E",IF(M994&lt;157.5,"SE",IF(M994&lt;202.5,"S",IF(M994&lt;247.5,"SW",IF(M994&lt;292.5,"W",IF(M994&lt;337.5,"NW","N"))))))))))</f>
        <v>SE</v>
      </c>
      <c r="O994" t="str">
        <f t="shared" si="283"/>
        <v>.</v>
      </c>
      <c r="P994" t="str">
        <f t="shared" si="294"/>
        <v>.</v>
      </c>
      <c r="Q994" s="8">
        <f t="shared" si="296"/>
        <v>0</v>
      </c>
      <c r="R994" s="8">
        <f t="shared" si="297"/>
        <v>0</v>
      </c>
      <c r="S994" s="8">
        <v>0</v>
      </c>
      <c r="T994" s="8" t="s">
        <v>4</v>
      </c>
      <c r="U994" s="8" t="str">
        <f t="shared" si="293"/>
        <v>.</v>
      </c>
      <c r="V994" s="3" t="s">
        <v>8</v>
      </c>
      <c r="W994" s="3">
        <v>0</v>
      </c>
      <c r="X994" s="3" t="s">
        <v>205</v>
      </c>
      <c r="Y994" s="14">
        <v>2</v>
      </c>
      <c r="Z994" s="14">
        <v>1</v>
      </c>
      <c r="AA994" s="14">
        <v>0</v>
      </c>
      <c r="AB994" s="14">
        <f t="shared" si="295"/>
        <v>0</v>
      </c>
      <c r="AC994" s="3" t="s">
        <v>346</v>
      </c>
      <c r="AD994" s="9">
        <v>1</v>
      </c>
      <c r="AE994" t="str">
        <f t="shared" si="284"/>
        <v>.</v>
      </c>
      <c r="AF994" t="str">
        <f t="shared" si="285"/>
        <v>.</v>
      </c>
      <c r="AG994" t="str">
        <f t="shared" si="291"/>
        <v>.</v>
      </c>
      <c r="AH994" t="str">
        <f t="shared" si="286"/>
        <v>.</v>
      </c>
      <c r="AI994">
        <f t="shared" si="287"/>
        <v>70.710678118654755</v>
      </c>
      <c r="AJ994">
        <f t="shared" si="288"/>
        <v>-70.710678118654741</v>
      </c>
      <c r="AK994" t="str">
        <f t="shared" si="289"/>
        <v>.</v>
      </c>
      <c r="AL994" s="3">
        <v>100</v>
      </c>
      <c r="AM994" s="14">
        <f t="shared" si="290"/>
        <v>30.48</v>
      </c>
      <c r="AN994" s="3">
        <v>2.3561944901923448</v>
      </c>
    </row>
    <row r="995" spans="1:40" ht="13.5" thickBot="1" x14ac:dyDescent="0.25">
      <c r="A995" s="5">
        <v>42577</v>
      </c>
      <c r="B995" s="3">
        <v>97</v>
      </c>
      <c r="C995" s="7" t="s">
        <v>359</v>
      </c>
      <c r="D995" s="6">
        <v>0.29652777777777778</v>
      </c>
      <c r="E995" s="13">
        <v>7</v>
      </c>
      <c r="F995" s="13">
        <f t="shared" si="280"/>
        <v>51.999999999999972</v>
      </c>
      <c r="G995" s="3" t="s">
        <v>4</v>
      </c>
      <c r="H995" s="3" t="s">
        <v>4</v>
      </c>
      <c r="I995" s="3">
        <v>24</v>
      </c>
      <c r="J995" t="str">
        <f t="shared" si="281"/>
        <v>.</v>
      </c>
      <c r="K995" t="str">
        <f t="shared" si="282"/>
        <v>.</v>
      </c>
      <c r="L995" t="str">
        <f t="shared" si="292"/>
        <v>.</v>
      </c>
      <c r="M995" s="3">
        <v>135</v>
      </c>
      <c r="N995" t="str">
        <f>IF(B995=B995, N994, IF(M995=".",".",IF(M995&lt;22.5,"N",IF(M995&lt;67.5,"NE",IF(M995&lt;112.5,"E",IF(M995&lt;157.5,"SE",IF(M995&lt;202.5,"S",IF(M995&lt;247.5,"SW",IF(M995&lt;292.5,"W",IF(M995&lt;337.5,"NW","N"))))))))))</f>
        <v>SE</v>
      </c>
      <c r="O995" t="str">
        <f t="shared" si="283"/>
        <v>.</v>
      </c>
      <c r="P995" t="str">
        <f t="shared" si="294"/>
        <v>.</v>
      </c>
      <c r="Q995" s="8">
        <f t="shared" si="296"/>
        <v>0</v>
      </c>
      <c r="R995" s="8">
        <f t="shared" si="297"/>
        <v>0</v>
      </c>
      <c r="S995" s="8">
        <v>0</v>
      </c>
      <c r="T995" s="8" t="s">
        <v>4</v>
      </c>
      <c r="U995" s="8" t="str">
        <f t="shared" si="293"/>
        <v>.</v>
      </c>
      <c r="V995" s="3" t="s">
        <v>8</v>
      </c>
      <c r="W995" s="3">
        <v>0</v>
      </c>
      <c r="X995" s="3" t="s">
        <v>211</v>
      </c>
      <c r="Y995" s="14">
        <v>2</v>
      </c>
      <c r="Z995" s="14">
        <v>1</v>
      </c>
      <c r="AA995" s="14">
        <v>0</v>
      </c>
      <c r="AB995" s="14">
        <f t="shared" si="295"/>
        <v>0</v>
      </c>
      <c r="AC995" s="3" t="s">
        <v>346</v>
      </c>
      <c r="AD995" s="9">
        <v>1</v>
      </c>
      <c r="AE995">
        <f t="shared" si="284"/>
        <v>0</v>
      </c>
      <c r="AF995">
        <f t="shared" si="285"/>
        <v>0</v>
      </c>
      <c r="AG995">
        <f t="shared" si="291"/>
        <v>1</v>
      </c>
      <c r="AH995">
        <f t="shared" si="286"/>
        <v>0</v>
      </c>
      <c r="AI995">
        <f t="shared" si="287"/>
        <v>70.710678118654755</v>
      </c>
      <c r="AJ995">
        <f t="shared" si="288"/>
        <v>-70.710678118654741</v>
      </c>
      <c r="AK995">
        <f t="shared" si="289"/>
        <v>0</v>
      </c>
      <c r="AL995" s="3">
        <v>100</v>
      </c>
      <c r="AM995" s="14">
        <f t="shared" si="290"/>
        <v>30.48</v>
      </c>
      <c r="AN995" s="3">
        <v>2.3561944901923448</v>
      </c>
    </row>
    <row r="996" spans="1:40" ht="13.5" thickBot="1" x14ac:dyDescent="0.25">
      <c r="A996" s="5">
        <v>42577</v>
      </c>
      <c r="B996" s="3">
        <v>97</v>
      </c>
      <c r="C996" s="7" t="s">
        <v>359</v>
      </c>
      <c r="D996" s="6">
        <v>0.34027777777777773</v>
      </c>
      <c r="E996" s="13">
        <v>8</v>
      </c>
      <c r="F996" s="13">
        <f t="shared" si="280"/>
        <v>114.99999999999991</v>
      </c>
      <c r="G996" s="3" t="s">
        <v>4</v>
      </c>
      <c r="H996" s="3" t="s">
        <v>4</v>
      </c>
      <c r="I996" s="3">
        <v>30.1</v>
      </c>
      <c r="J996" t="str">
        <f t="shared" si="281"/>
        <v>.</v>
      </c>
      <c r="K996" t="str">
        <f t="shared" si="282"/>
        <v>.</v>
      </c>
      <c r="L996" t="str">
        <f t="shared" si="292"/>
        <v>.</v>
      </c>
      <c r="M996" s="3">
        <v>135</v>
      </c>
      <c r="N996" t="str">
        <f>IF(B996=B995, N995, IF(M996=".",".",IF(M996&lt;22.5,"N",IF(M996&lt;67.5,"NE",IF(M996&lt;112.5,"E",IF(M996&lt;157.5,"SE",IF(M996&lt;202.5,"S",IF(M996&lt;247.5,"SW",IF(M996&lt;292.5,"W",IF(M996&lt;337.5,"NW","N"))))))))))</f>
        <v>SE</v>
      </c>
      <c r="O996" t="str">
        <f t="shared" si="283"/>
        <v>.</v>
      </c>
      <c r="P996" t="str">
        <f t="shared" si="294"/>
        <v>.</v>
      </c>
      <c r="Q996" s="8">
        <f t="shared" si="296"/>
        <v>0</v>
      </c>
      <c r="R996" s="8">
        <f t="shared" si="297"/>
        <v>0</v>
      </c>
      <c r="S996" s="8">
        <v>0</v>
      </c>
      <c r="T996" s="8" t="s">
        <v>4</v>
      </c>
      <c r="U996" s="8" t="str">
        <f t="shared" si="293"/>
        <v>.</v>
      </c>
      <c r="V996" s="3" t="s">
        <v>217</v>
      </c>
      <c r="W996" s="3">
        <v>0.3</v>
      </c>
      <c r="X996" s="3" t="s">
        <v>218</v>
      </c>
      <c r="Y996" s="14">
        <v>2</v>
      </c>
      <c r="Z996" s="14">
        <v>1</v>
      </c>
      <c r="AA996" s="14">
        <v>0</v>
      </c>
      <c r="AB996" s="14">
        <f t="shared" si="295"/>
        <v>0</v>
      </c>
      <c r="AC996" s="3" t="s">
        <v>346</v>
      </c>
      <c r="AD996" s="9">
        <v>1</v>
      </c>
      <c r="AE996">
        <f t="shared" si="284"/>
        <v>0</v>
      </c>
      <c r="AF996">
        <f t="shared" si="285"/>
        <v>0</v>
      </c>
      <c r="AG996">
        <f t="shared" si="291"/>
        <v>1</v>
      </c>
      <c r="AH996">
        <f t="shared" si="286"/>
        <v>0</v>
      </c>
      <c r="AI996">
        <f t="shared" si="287"/>
        <v>70.710678118654755</v>
      </c>
      <c r="AJ996">
        <f t="shared" si="288"/>
        <v>-70.710678118654741</v>
      </c>
      <c r="AK996">
        <f t="shared" si="289"/>
        <v>0</v>
      </c>
      <c r="AL996" s="3">
        <v>100</v>
      </c>
      <c r="AM996" s="14">
        <f t="shared" si="290"/>
        <v>30.48</v>
      </c>
      <c r="AN996" s="3">
        <v>2.3561944901923448</v>
      </c>
    </row>
    <row r="997" spans="1:40" ht="13.5" thickBot="1" x14ac:dyDescent="0.25">
      <c r="A997" s="5">
        <v>42577</v>
      </c>
      <c r="B997" s="3">
        <v>97</v>
      </c>
      <c r="C997" s="7" t="s">
        <v>359</v>
      </c>
      <c r="D997" s="6">
        <v>0.38055555555555554</v>
      </c>
      <c r="E997" s="13">
        <v>9</v>
      </c>
      <c r="F997" s="13">
        <f t="shared" si="280"/>
        <v>172.99999999999994</v>
      </c>
      <c r="G997" s="3" t="s">
        <v>4</v>
      </c>
      <c r="H997" s="3" t="s">
        <v>4</v>
      </c>
      <c r="I997" s="3">
        <v>35.700000000000003</v>
      </c>
      <c r="J997" t="str">
        <f t="shared" si="281"/>
        <v>.</v>
      </c>
      <c r="K997" t="str">
        <f t="shared" si="282"/>
        <v>.</v>
      </c>
      <c r="L997" t="str">
        <f t="shared" si="292"/>
        <v>.</v>
      </c>
      <c r="M997" s="3">
        <v>135</v>
      </c>
      <c r="N997" t="str">
        <f>IF(B997=B997, N996, IF(M997=".",".",IF(M997&lt;22.5,"N",IF(M997&lt;67.5,"NE",IF(M997&lt;112.5,"E",IF(M997&lt;157.5,"SE",IF(M997&lt;202.5,"S",IF(M997&lt;247.5,"SW",IF(M997&lt;292.5,"W",IF(M997&lt;337.5,"NW","N"))))))))))</f>
        <v>SE</v>
      </c>
      <c r="O997" t="str">
        <f t="shared" si="283"/>
        <v>.</v>
      </c>
      <c r="P997" t="str">
        <f t="shared" si="294"/>
        <v>.</v>
      </c>
      <c r="Q997" s="8">
        <f t="shared" si="296"/>
        <v>0</v>
      </c>
      <c r="R997" s="8">
        <f t="shared" si="297"/>
        <v>0</v>
      </c>
      <c r="S997" s="8">
        <v>0</v>
      </c>
      <c r="T997" s="8" t="s">
        <v>4</v>
      </c>
      <c r="U997" s="8" t="str">
        <f t="shared" si="293"/>
        <v>.</v>
      </c>
      <c r="V997" s="3" t="s">
        <v>7</v>
      </c>
      <c r="W997" s="3">
        <v>0.2</v>
      </c>
      <c r="X997" s="3" t="s">
        <v>222</v>
      </c>
      <c r="Y997" s="14">
        <v>2</v>
      </c>
      <c r="Z997" s="14">
        <v>1</v>
      </c>
      <c r="AA997" s="14">
        <v>0</v>
      </c>
      <c r="AB997" s="14">
        <f t="shared" si="295"/>
        <v>0</v>
      </c>
      <c r="AC997" s="3" t="s">
        <v>346</v>
      </c>
      <c r="AD997" s="9">
        <v>1</v>
      </c>
      <c r="AE997">
        <f t="shared" si="284"/>
        <v>0</v>
      </c>
      <c r="AF997">
        <f t="shared" si="285"/>
        <v>0</v>
      </c>
      <c r="AG997">
        <f t="shared" si="291"/>
        <v>1</v>
      </c>
      <c r="AH997">
        <f t="shared" si="286"/>
        <v>0</v>
      </c>
      <c r="AI997">
        <f t="shared" si="287"/>
        <v>70.710678118654755</v>
      </c>
      <c r="AJ997">
        <f t="shared" si="288"/>
        <v>-70.710678118654741</v>
      </c>
      <c r="AK997">
        <f t="shared" si="289"/>
        <v>0</v>
      </c>
      <c r="AL997" s="3">
        <v>100</v>
      </c>
      <c r="AM997" s="14">
        <f t="shared" si="290"/>
        <v>30.48</v>
      </c>
      <c r="AN997" s="3">
        <v>2.3561944901923448</v>
      </c>
    </row>
    <row r="998" spans="1:40" ht="13.5" thickBot="1" x14ac:dyDescent="0.25">
      <c r="A998" s="5">
        <v>42577</v>
      </c>
      <c r="B998" s="3">
        <v>97</v>
      </c>
      <c r="C998" s="7" t="s">
        <v>359</v>
      </c>
      <c r="D998" s="6">
        <v>0.42499999999999999</v>
      </c>
      <c r="E998" s="13">
        <v>10</v>
      </c>
      <c r="F998" s="13">
        <f t="shared" si="280"/>
        <v>236.99999999999994</v>
      </c>
      <c r="G998" s="3" t="s">
        <v>4</v>
      </c>
      <c r="H998" s="3" t="s">
        <v>4</v>
      </c>
      <c r="I998" s="3">
        <v>34.5</v>
      </c>
      <c r="J998" t="str">
        <f t="shared" si="281"/>
        <v>.</v>
      </c>
      <c r="K998" t="str">
        <f t="shared" si="282"/>
        <v>.</v>
      </c>
      <c r="L998" t="str">
        <f t="shared" si="292"/>
        <v>.</v>
      </c>
      <c r="M998" s="3">
        <v>135</v>
      </c>
      <c r="N998" t="str">
        <f>IF(B998=B997, N997, IF(M998=".",".",IF(M998&lt;22.5,"N",IF(M998&lt;67.5,"NE",IF(M998&lt;112.5,"E",IF(M998&lt;157.5,"SE",IF(M998&lt;202.5,"S",IF(M998&lt;247.5,"SW",IF(M998&lt;292.5,"W",IF(M998&lt;337.5,"NW","N"))))))))))</f>
        <v>SE</v>
      </c>
      <c r="O998" t="str">
        <f t="shared" si="283"/>
        <v>.</v>
      </c>
      <c r="P998" t="str">
        <f t="shared" si="294"/>
        <v>.</v>
      </c>
      <c r="Q998" s="8">
        <f t="shared" si="296"/>
        <v>0</v>
      </c>
      <c r="R998" s="8">
        <f t="shared" si="297"/>
        <v>0</v>
      </c>
      <c r="S998" s="8">
        <v>0</v>
      </c>
      <c r="T998" s="8" t="s">
        <v>4</v>
      </c>
      <c r="U998" s="8" t="str">
        <f t="shared" si="293"/>
        <v>.</v>
      </c>
      <c r="V998" s="3" t="s">
        <v>7</v>
      </c>
      <c r="W998" s="3">
        <v>3</v>
      </c>
      <c r="X998" s="3" t="s">
        <v>222</v>
      </c>
      <c r="Y998" s="14">
        <v>2</v>
      </c>
      <c r="Z998" s="14">
        <v>1</v>
      </c>
      <c r="AA998" s="14">
        <v>0</v>
      </c>
      <c r="AB998" s="14">
        <f t="shared" si="295"/>
        <v>0</v>
      </c>
      <c r="AC998" s="3" t="s">
        <v>346</v>
      </c>
      <c r="AD998" s="9">
        <v>1</v>
      </c>
      <c r="AE998">
        <f t="shared" si="284"/>
        <v>0</v>
      </c>
      <c r="AF998">
        <f t="shared" si="285"/>
        <v>0</v>
      </c>
      <c r="AG998">
        <f t="shared" si="291"/>
        <v>1</v>
      </c>
      <c r="AH998">
        <f t="shared" si="286"/>
        <v>0</v>
      </c>
      <c r="AI998">
        <f t="shared" si="287"/>
        <v>70.710678118654755</v>
      </c>
      <c r="AJ998">
        <f t="shared" si="288"/>
        <v>-70.710678118654741</v>
      </c>
      <c r="AK998">
        <f t="shared" si="289"/>
        <v>0</v>
      </c>
      <c r="AL998" s="3">
        <v>100</v>
      </c>
      <c r="AM998" s="14">
        <f t="shared" si="290"/>
        <v>30.48</v>
      </c>
      <c r="AN998" s="3">
        <v>2.3561944901923448</v>
      </c>
    </row>
    <row r="999" spans="1:40" ht="13.5" thickBot="1" x14ac:dyDescent="0.25">
      <c r="A999" s="5">
        <v>42577</v>
      </c>
      <c r="B999" s="3">
        <v>97</v>
      </c>
      <c r="C999" s="7" t="s">
        <v>359</v>
      </c>
      <c r="D999" s="6">
        <v>0.46527777777777773</v>
      </c>
      <c r="E999" s="13">
        <v>11</v>
      </c>
      <c r="F999" s="13">
        <f t="shared" si="280"/>
        <v>294.99999999999989</v>
      </c>
      <c r="G999" s="3">
        <v>43.8</v>
      </c>
      <c r="H999" s="3" t="s">
        <v>365</v>
      </c>
      <c r="I999" s="3">
        <v>36.1</v>
      </c>
      <c r="J999" t="str">
        <f t="shared" si="281"/>
        <v>.</v>
      </c>
      <c r="K999" t="str">
        <f t="shared" si="282"/>
        <v>.</v>
      </c>
      <c r="L999" t="str">
        <f t="shared" si="292"/>
        <v>.</v>
      </c>
      <c r="M999" s="3">
        <v>135</v>
      </c>
      <c r="N999" t="str">
        <f>IF(B999=B999, N998, IF(M999=".",".",IF(M999&lt;22.5,"N",IF(M999&lt;67.5,"NE",IF(M999&lt;112.5,"E",IF(M999&lt;157.5,"SE",IF(M999&lt;202.5,"S",IF(M999&lt;247.5,"SW",IF(M999&lt;292.5,"W",IF(M999&lt;337.5,"NW","N"))))))))))</f>
        <v>SE</v>
      </c>
      <c r="O999" t="str">
        <f t="shared" si="283"/>
        <v>.</v>
      </c>
      <c r="P999" t="str">
        <f t="shared" si="294"/>
        <v>.</v>
      </c>
      <c r="Q999" s="8">
        <f t="shared" si="296"/>
        <v>0</v>
      </c>
      <c r="R999" s="8">
        <f t="shared" si="297"/>
        <v>0</v>
      </c>
      <c r="S999" s="8">
        <v>0</v>
      </c>
      <c r="T999" s="8" t="s">
        <v>4</v>
      </c>
      <c r="U999" s="8" t="str">
        <f t="shared" si="293"/>
        <v>.</v>
      </c>
      <c r="V999" s="3" t="s">
        <v>110</v>
      </c>
      <c r="W999" s="3">
        <v>2.1</v>
      </c>
      <c r="X999" s="3" t="s">
        <v>226</v>
      </c>
      <c r="Y999" s="14">
        <v>2</v>
      </c>
      <c r="Z999" s="14">
        <v>1</v>
      </c>
      <c r="AA999" s="14">
        <v>0</v>
      </c>
      <c r="AB999" s="14">
        <f t="shared" si="295"/>
        <v>0</v>
      </c>
      <c r="AC999" s="3" t="s">
        <v>346</v>
      </c>
      <c r="AD999" s="9">
        <v>1</v>
      </c>
      <c r="AE999">
        <f t="shared" si="284"/>
        <v>0</v>
      </c>
      <c r="AF999">
        <f t="shared" si="285"/>
        <v>0</v>
      </c>
      <c r="AG999">
        <f t="shared" si="291"/>
        <v>1</v>
      </c>
      <c r="AH999">
        <f t="shared" si="286"/>
        <v>0</v>
      </c>
      <c r="AI999">
        <f t="shared" si="287"/>
        <v>70.710678118654755</v>
      </c>
      <c r="AJ999">
        <f t="shared" si="288"/>
        <v>-70.710678118654741</v>
      </c>
      <c r="AK999">
        <f t="shared" si="289"/>
        <v>0</v>
      </c>
      <c r="AL999" s="3">
        <v>100</v>
      </c>
      <c r="AM999" s="14">
        <f t="shared" si="290"/>
        <v>30.48</v>
      </c>
      <c r="AN999" s="3">
        <v>2.3561944901923448</v>
      </c>
    </row>
    <row r="1000" spans="1:40" ht="13.5" thickBot="1" x14ac:dyDescent="0.25">
      <c r="A1000" s="5">
        <v>42577</v>
      </c>
      <c r="B1000" s="3">
        <v>97</v>
      </c>
      <c r="C1000" s="7" t="s">
        <v>359</v>
      </c>
      <c r="D1000" s="6">
        <v>0.50694444444444442</v>
      </c>
      <c r="E1000" s="13">
        <v>12</v>
      </c>
      <c r="F1000" s="13">
        <f t="shared" si="280"/>
        <v>354.99999999999989</v>
      </c>
      <c r="G1000" s="3">
        <v>42.9</v>
      </c>
      <c r="H1000" s="3" t="s">
        <v>365</v>
      </c>
      <c r="I1000" s="3">
        <v>32.700000000000003</v>
      </c>
      <c r="J1000" t="str">
        <f t="shared" si="281"/>
        <v>.</v>
      </c>
      <c r="K1000" t="str">
        <f t="shared" si="282"/>
        <v>.</v>
      </c>
      <c r="L1000" t="str">
        <f t="shared" si="292"/>
        <v>.</v>
      </c>
      <c r="M1000" s="3">
        <v>135</v>
      </c>
      <c r="N1000" t="str">
        <f>IF(B1000=B999, N999, IF(M1000=".",".",IF(M1000&lt;22.5,"N",IF(M1000&lt;67.5,"NE",IF(M1000&lt;112.5,"E",IF(M1000&lt;157.5,"SE",IF(M1000&lt;202.5,"S",IF(M1000&lt;247.5,"SW",IF(M1000&lt;292.5,"W",IF(M1000&lt;337.5,"NW","N"))))))))))</f>
        <v>SE</v>
      </c>
      <c r="O1000" t="str">
        <f t="shared" si="283"/>
        <v>.</v>
      </c>
      <c r="P1000" t="str">
        <f t="shared" si="294"/>
        <v>.</v>
      </c>
      <c r="Q1000" s="8">
        <f t="shared" si="296"/>
        <v>0</v>
      </c>
      <c r="R1000" s="8">
        <f t="shared" si="297"/>
        <v>0</v>
      </c>
      <c r="S1000" s="8">
        <v>0</v>
      </c>
      <c r="T1000" s="8" t="s">
        <v>4</v>
      </c>
      <c r="U1000" s="8" t="str">
        <f t="shared" si="293"/>
        <v>.</v>
      </c>
      <c r="V1000" s="3" t="s">
        <v>6</v>
      </c>
      <c r="W1000" s="3">
        <v>0.4</v>
      </c>
      <c r="X1000" s="3" t="s">
        <v>4</v>
      </c>
      <c r="Y1000" s="14">
        <v>2</v>
      </c>
      <c r="Z1000" s="14">
        <v>1</v>
      </c>
      <c r="AA1000" s="14">
        <v>0</v>
      </c>
      <c r="AB1000" s="14">
        <f t="shared" si="295"/>
        <v>0</v>
      </c>
      <c r="AC1000" s="3" t="s">
        <v>346</v>
      </c>
      <c r="AD1000" s="9">
        <v>1</v>
      </c>
      <c r="AE1000">
        <f t="shared" si="284"/>
        <v>0</v>
      </c>
      <c r="AF1000">
        <f t="shared" si="285"/>
        <v>0</v>
      </c>
      <c r="AG1000">
        <f t="shared" si="291"/>
        <v>1</v>
      </c>
      <c r="AH1000">
        <f t="shared" si="286"/>
        <v>0</v>
      </c>
      <c r="AI1000">
        <f t="shared" si="287"/>
        <v>70.710678118654755</v>
      </c>
      <c r="AJ1000">
        <f t="shared" si="288"/>
        <v>-70.710678118654741</v>
      </c>
      <c r="AK1000">
        <f t="shared" si="289"/>
        <v>0</v>
      </c>
      <c r="AL1000" s="3">
        <v>100</v>
      </c>
      <c r="AM1000" s="14">
        <f t="shared" si="290"/>
        <v>30.48</v>
      </c>
      <c r="AN1000" s="3">
        <v>2.3561944901923448</v>
      </c>
    </row>
    <row r="1001" spans="1:40" ht="13.5" thickBot="1" x14ac:dyDescent="0.25">
      <c r="A1001" s="5">
        <v>42577</v>
      </c>
      <c r="B1001" s="3">
        <v>97</v>
      </c>
      <c r="C1001" s="7" t="s">
        <v>359</v>
      </c>
      <c r="D1001" s="6">
        <v>0.54791666666666672</v>
      </c>
      <c r="E1001" s="13">
        <v>13</v>
      </c>
      <c r="F1001" s="13">
        <f t="shared" si="280"/>
        <v>414</v>
      </c>
      <c r="G1001" s="3">
        <v>54</v>
      </c>
      <c r="H1001" s="3" t="s">
        <v>365</v>
      </c>
      <c r="I1001" s="3">
        <v>32.4</v>
      </c>
      <c r="J1001" t="str">
        <f t="shared" si="281"/>
        <v>.</v>
      </c>
      <c r="K1001" t="str">
        <f t="shared" si="282"/>
        <v>.</v>
      </c>
      <c r="L1001" t="str">
        <f t="shared" si="292"/>
        <v>.</v>
      </c>
      <c r="M1001" s="3">
        <v>135</v>
      </c>
      <c r="N1001" t="str">
        <f>IF(B1001=B1001, N1000, IF(M1001=".",".",IF(M1001&lt;22.5,"N",IF(M1001&lt;67.5,"NE",IF(M1001&lt;112.5,"E",IF(M1001&lt;157.5,"SE",IF(M1001&lt;202.5,"S",IF(M1001&lt;247.5,"SW",IF(M1001&lt;292.5,"W",IF(M1001&lt;337.5,"NW","N"))))))))))</f>
        <v>SE</v>
      </c>
      <c r="O1001" t="str">
        <f t="shared" si="283"/>
        <v>.</v>
      </c>
      <c r="P1001" t="str">
        <f t="shared" si="294"/>
        <v>.</v>
      </c>
      <c r="Q1001" s="8">
        <f t="shared" si="296"/>
        <v>0</v>
      </c>
      <c r="R1001" s="8">
        <f t="shared" si="297"/>
        <v>0</v>
      </c>
      <c r="S1001" s="8">
        <v>0</v>
      </c>
      <c r="T1001" s="8" t="s">
        <v>4</v>
      </c>
      <c r="U1001" s="8" t="str">
        <f t="shared" si="293"/>
        <v>.</v>
      </c>
      <c r="V1001" s="3" t="s">
        <v>6</v>
      </c>
      <c r="W1001" s="3">
        <v>2.6</v>
      </c>
      <c r="X1001" s="3" t="s">
        <v>228</v>
      </c>
      <c r="Y1001" s="14">
        <v>0</v>
      </c>
      <c r="Z1001" s="14">
        <v>0</v>
      </c>
      <c r="AA1001" s="14">
        <v>1</v>
      </c>
      <c r="AB1001" s="14">
        <f t="shared" si="295"/>
        <v>1</v>
      </c>
      <c r="AC1001" s="3" t="s">
        <v>346</v>
      </c>
      <c r="AD1001" s="9">
        <v>1</v>
      </c>
      <c r="AE1001">
        <f t="shared" si="284"/>
        <v>0</v>
      </c>
      <c r="AF1001">
        <f t="shared" si="285"/>
        <v>0</v>
      </c>
      <c r="AG1001">
        <f t="shared" si="291"/>
        <v>1</v>
      </c>
      <c r="AH1001">
        <f t="shared" si="286"/>
        <v>0</v>
      </c>
      <c r="AI1001">
        <f t="shared" si="287"/>
        <v>70.710678118654755</v>
      </c>
      <c r="AJ1001">
        <f t="shared" si="288"/>
        <v>-70.710678118654741</v>
      </c>
      <c r="AK1001">
        <f t="shared" si="289"/>
        <v>0</v>
      </c>
      <c r="AL1001" s="3">
        <v>100</v>
      </c>
      <c r="AM1001" s="14">
        <f t="shared" si="290"/>
        <v>30.48</v>
      </c>
      <c r="AN1001" s="3">
        <v>2.3561944901923448</v>
      </c>
    </row>
    <row r="1002" spans="1:40" ht="13.5" thickBot="1" x14ac:dyDescent="0.25">
      <c r="A1002" s="5">
        <v>42577</v>
      </c>
      <c r="B1002" s="3">
        <v>97</v>
      </c>
      <c r="C1002" s="7" t="s">
        <v>359</v>
      </c>
      <c r="D1002" s="6">
        <v>0.59166666666666667</v>
      </c>
      <c r="E1002" s="13">
        <v>14</v>
      </c>
      <c r="F1002" s="13">
        <f t="shared" si="280"/>
        <v>476.99999999999994</v>
      </c>
      <c r="G1002" s="3">
        <v>45.8</v>
      </c>
      <c r="H1002" s="3" t="s">
        <v>365</v>
      </c>
      <c r="I1002" s="3">
        <v>33.200000000000003</v>
      </c>
      <c r="J1002" t="str">
        <f t="shared" si="281"/>
        <v>.</v>
      </c>
      <c r="K1002" t="str">
        <f t="shared" si="282"/>
        <v>.</v>
      </c>
      <c r="L1002" t="str">
        <f t="shared" si="292"/>
        <v>.</v>
      </c>
      <c r="M1002" s="3">
        <v>135</v>
      </c>
      <c r="N1002" t="str">
        <f>IF(B1002=B1001, N1001, IF(M1002=".",".",IF(M1002&lt;22.5,"N",IF(M1002&lt;67.5,"NE",IF(M1002&lt;112.5,"E",IF(M1002&lt;157.5,"SE",IF(M1002&lt;202.5,"S",IF(M1002&lt;247.5,"SW",IF(M1002&lt;292.5,"W",IF(M1002&lt;337.5,"NW","N"))))))))))</f>
        <v>SE</v>
      </c>
      <c r="O1002" t="str">
        <f t="shared" si="283"/>
        <v>.</v>
      </c>
      <c r="P1002" t="str">
        <f t="shared" si="294"/>
        <v>.</v>
      </c>
      <c r="Q1002" s="8">
        <f t="shared" si="296"/>
        <v>0</v>
      </c>
      <c r="R1002" s="8">
        <f t="shared" si="297"/>
        <v>0</v>
      </c>
      <c r="S1002" s="8">
        <v>0</v>
      </c>
      <c r="T1002" s="8" t="s">
        <v>4</v>
      </c>
      <c r="U1002" s="8" t="str">
        <f t="shared" si="293"/>
        <v>.</v>
      </c>
      <c r="V1002" s="3" t="s">
        <v>6</v>
      </c>
      <c r="W1002" s="3">
        <v>3.4</v>
      </c>
      <c r="X1002" s="3" t="s">
        <v>43</v>
      </c>
      <c r="Y1002" s="14">
        <v>0</v>
      </c>
      <c r="Z1002" s="14">
        <v>0</v>
      </c>
      <c r="AA1002" s="14">
        <v>1</v>
      </c>
      <c r="AB1002" s="14" t="str">
        <f t="shared" si="295"/>
        <v>.</v>
      </c>
      <c r="AC1002" s="3" t="s">
        <v>346</v>
      </c>
      <c r="AD1002" s="9">
        <v>1</v>
      </c>
      <c r="AE1002">
        <f t="shared" si="284"/>
        <v>0</v>
      </c>
      <c r="AF1002">
        <f t="shared" si="285"/>
        <v>0</v>
      </c>
      <c r="AG1002">
        <f t="shared" si="291"/>
        <v>1</v>
      </c>
      <c r="AH1002">
        <f t="shared" si="286"/>
        <v>0</v>
      </c>
      <c r="AI1002">
        <f t="shared" si="287"/>
        <v>70.710678118654755</v>
      </c>
      <c r="AJ1002">
        <f t="shared" si="288"/>
        <v>-70.710678118654741</v>
      </c>
      <c r="AK1002">
        <f t="shared" si="289"/>
        <v>0</v>
      </c>
      <c r="AL1002" s="3">
        <v>100</v>
      </c>
      <c r="AM1002" s="14">
        <f t="shared" si="290"/>
        <v>30.48</v>
      </c>
      <c r="AN1002" s="3">
        <v>2.3561944901923448</v>
      </c>
    </row>
    <row r="1003" spans="1:40" ht="13.5" thickBot="1" x14ac:dyDescent="0.25">
      <c r="A1003" s="5">
        <v>42577</v>
      </c>
      <c r="B1003" s="3">
        <v>97</v>
      </c>
      <c r="C1003" s="7" t="s">
        <v>359</v>
      </c>
      <c r="D1003" s="6">
        <v>0.63194444444444442</v>
      </c>
      <c r="E1003" s="13">
        <v>15</v>
      </c>
      <c r="F1003" s="13">
        <f t="shared" si="280"/>
        <v>534.99999999999989</v>
      </c>
      <c r="G1003" s="3">
        <v>48.9</v>
      </c>
      <c r="H1003" s="3" t="s">
        <v>365</v>
      </c>
      <c r="I1003" s="3">
        <v>35.1</v>
      </c>
      <c r="J1003" t="str">
        <f t="shared" si="281"/>
        <v>.</v>
      </c>
      <c r="K1003" t="str">
        <f t="shared" si="282"/>
        <v>.</v>
      </c>
      <c r="L1003" t="str">
        <f t="shared" si="292"/>
        <v>.</v>
      </c>
      <c r="M1003" s="3">
        <v>135</v>
      </c>
      <c r="N1003" t="str">
        <f>IF(B1003=B1003, N1002, IF(M1003=".",".",IF(M1003&lt;22.5,"N",IF(M1003&lt;67.5,"NE",IF(M1003&lt;112.5,"E",IF(M1003&lt;157.5,"SE",IF(M1003&lt;202.5,"S",IF(M1003&lt;247.5,"SW",IF(M1003&lt;292.5,"W",IF(M1003&lt;337.5,"NW","N"))))))))))</f>
        <v>SE</v>
      </c>
      <c r="O1003" t="str">
        <f t="shared" si="283"/>
        <v>.</v>
      </c>
      <c r="P1003" t="str">
        <f t="shared" si="294"/>
        <v>.</v>
      </c>
      <c r="Q1003" s="8">
        <f t="shared" si="296"/>
        <v>0</v>
      </c>
      <c r="R1003" s="8">
        <f t="shared" si="297"/>
        <v>0</v>
      </c>
      <c r="S1003" s="8">
        <v>0</v>
      </c>
      <c r="T1003" s="8" t="s">
        <v>4</v>
      </c>
      <c r="U1003" s="8" t="str">
        <f t="shared" si="293"/>
        <v>.</v>
      </c>
      <c r="V1003" s="3" t="s">
        <v>6</v>
      </c>
      <c r="W1003" s="3">
        <v>2.4</v>
      </c>
      <c r="X1003" s="3" t="s">
        <v>43</v>
      </c>
      <c r="Y1003" s="14">
        <v>0</v>
      </c>
      <c r="Z1003" s="14">
        <v>0</v>
      </c>
      <c r="AA1003" s="14">
        <v>1</v>
      </c>
      <c r="AB1003" s="14" t="str">
        <f t="shared" si="295"/>
        <v>.</v>
      </c>
      <c r="AC1003" s="3" t="s">
        <v>346</v>
      </c>
      <c r="AD1003" s="9">
        <v>1</v>
      </c>
      <c r="AE1003">
        <f t="shared" si="284"/>
        <v>0</v>
      </c>
      <c r="AF1003">
        <f t="shared" si="285"/>
        <v>0</v>
      </c>
      <c r="AG1003">
        <f t="shared" si="291"/>
        <v>1</v>
      </c>
      <c r="AH1003">
        <f t="shared" si="286"/>
        <v>0</v>
      </c>
      <c r="AI1003">
        <f t="shared" si="287"/>
        <v>70.710678118654755</v>
      </c>
      <c r="AJ1003">
        <f t="shared" si="288"/>
        <v>-70.710678118654741</v>
      </c>
      <c r="AK1003">
        <f t="shared" si="289"/>
        <v>0</v>
      </c>
      <c r="AL1003" s="3">
        <v>100</v>
      </c>
      <c r="AM1003" s="14">
        <f t="shared" si="290"/>
        <v>30.48</v>
      </c>
      <c r="AN1003" s="3">
        <v>2.3561944901923448</v>
      </c>
    </row>
    <row r="1004" spans="1:40" ht="13.5" thickBot="1" x14ac:dyDescent="0.25">
      <c r="A1004" s="5">
        <v>42577</v>
      </c>
      <c r="B1004" s="3">
        <v>97</v>
      </c>
      <c r="C1004" s="7" t="s">
        <v>359</v>
      </c>
      <c r="D1004" s="6">
        <v>0.67013888888888884</v>
      </c>
      <c r="E1004" s="13">
        <v>16</v>
      </c>
      <c r="F1004" s="13">
        <f t="shared" si="280"/>
        <v>589.99999999999989</v>
      </c>
      <c r="G1004" s="3">
        <v>41.6</v>
      </c>
      <c r="H1004" s="3" t="s">
        <v>365</v>
      </c>
      <c r="I1004" s="3">
        <v>33.700000000000003</v>
      </c>
      <c r="J1004" t="str">
        <f t="shared" si="281"/>
        <v>.</v>
      </c>
      <c r="K1004" t="str">
        <f t="shared" si="282"/>
        <v>.</v>
      </c>
      <c r="L1004" t="str">
        <f t="shared" si="292"/>
        <v>.</v>
      </c>
      <c r="M1004" s="3">
        <v>135</v>
      </c>
      <c r="N1004" t="str">
        <f>IF(B1004=B1003, N1003, IF(M1004=".",".",IF(M1004&lt;22.5,"N",IF(M1004&lt;67.5,"NE",IF(M1004&lt;112.5,"E",IF(M1004&lt;157.5,"SE",IF(M1004&lt;202.5,"S",IF(M1004&lt;247.5,"SW",IF(M1004&lt;292.5,"W",IF(M1004&lt;337.5,"NW","N"))))))))))</f>
        <v>SE</v>
      </c>
      <c r="O1004" t="str">
        <f t="shared" si="283"/>
        <v>.</v>
      </c>
      <c r="P1004" t="str">
        <f t="shared" si="294"/>
        <v>.</v>
      </c>
      <c r="Q1004" s="8">
        <f t="shared" si="296"/>
        <v>0</v>
      </c>
      <c r="R1004" s="8">
        <f t="shared" si="297"/>
        <v>0</v>
      </c>
      <c r="S1004" s="8">
        <v>0</v>
      </c>
      <c r="T1004" s="8">
        <f>SQRT((AJ1004-AJ994)^2+(AI1004-AI994)^2)</f>
        <v>0</v>
      </c>
      <c r="U1004" s="8">
        <f t="shared" si="293"/>
        <v>0</v>
      </c>
      <c r="V1004" s="3" t="s">
        <v>6</v>
      </c>
      <c r="W1004" s="3">
        <v>3.4</v>
      </c>
      <c r="X1004" s="3" t="s">
        <v>43</v>
      </c>
      <c r="Y1004" s="14">
        <v>0</v>
      </c>
      <c r="Z1004" s="14">
        <v>0</v>
      </c>
      <c r="AA1004" s="14">
        <v>1</v>
      </c>
      <c r="AB1004" s="14" t="str">
        <f t="shared" si="295"/>
        <v>.</v>
      </c>
      <c r="AC1004" s="3" t="s">
        <v>346</v>
      </c>
      <c r="AD1004" s="9">
        <v>1</v>
      </c>
      <c r="AE1004">
        <f t="shared" si="284"/>
        <v>0</v>
      </c>
      <c r="AF1004">
        <f t="shared" si="285"/>
        <v>0</v>
      </c>
      <c r="AG1004">
        <f t="shared" si="291"/>
        <v>1</v>
      </c>
      <c r="AH1004">
        <f t="shared" si="286"/>
        <v>0</v>
      </c>
      <c r="AI1004">
        <f t="shared" si="287"/>
        <v>70.710678118654755</v>
      </c>
      <c r="AJ1004">
        <f t="shared" si="288"/>
        <v>-70.710678118654741</v>
      </c>
      <c r="AK1004">
        <f t="shared" si="289"/>
        <v>0</v>
      </c>
      <c r="AL1004" s="3">
        <v>100</v>
      </c>
      <c r="AM1004" s="14">
        <f t="shared" si="290"/>
        <v>30.48</v>
      </c>
      <c r="AN1004" s="3">
        <v>2.3561944901923448</v>
      </c>
    </row>
    <row r="1005" spans="1:40" ht="13.5" thickBot="1" x14ac:dyDescent="0.25">
      <c r="A1005" s="5">
        <v>42577</v>
      </c>
      <c r="B1005" s="3">
        <v>99</v>
      </c>
      <c r="C1005" s="7" t="s">
        <v>359</v>
      </c>
      <c r="D1005" s="6">
        <v>0.26041666666666669</v>
      </c>
      <c r="E1005" s="13">
        <v>6</v>
      </c>
      <c r="F1005" s="13">
        <f t="shared" si="280"/>
        <v>0</v>
      </c>
      <c r="G1005" s="3" t="s">
        <v>4</v>
      </c>
      <c r="H1005" s="3" t="s">
        <v>4</v>
      </c>
      <c r="I1005" s="3">
        <v>17.7</v>
      </c>
      <c r="J1005" t="str">
        <f t="shared" si="281"/>
        <v>.</v>
      </c>
      <c r="K1005" t="str">
        <f t="shared" si="282"/>
        <v>.</v>
      </c>
      <c r="L1005" t="str">
        <f t="shared" si="292"/>
        <v>.</v>
      </c>
      <c r="M1005" s="3">
        <v>135</v>
      </c>
      <c r="N1005" t="str">
        <f>IF(B1005=B1005, N1004, IF(M1005=".",".",IF(M1005&lt;22.5,"N",IF(M1005&lt;67.5,"NE",IF(M1005&lt;112.5,"E",IF(M1005&lt;157.5,"SE",IF(M1005&lt;202.5,"S",IF(M1005&lt;247.5,"SW",IF(M1005&lt;292.5,"W",IF(M1005&lt;337.5,"NW","N"))))))))))</f>
        <v>SE</v>
      </c>
      <c r="O1005" t="str">
        <f t="shared" si="283"/>
        <v>.</v>
      </c>
      <c r="P1005" t="str">
        <f t="shared" si="294"/>
        <v>.</v>
      </c>
      <c r="Q1005" s="8">
        <f t="shared" si="296"/>
        <v>0</v>
      </c>
      <c r="R1005" s="8">
        <f t="shared" si="297"/>
        <v>0</v>
      </c>
      <c r="S1005" s="8">
        <v>0</v>
      </c>
      <c r="T1005" s="8" t="s">
        <v>4</v>
      </c>
      <c r="U1005" s="8" t="str">
        <f t="shared" si="293"/>
        <v>.</v>
      </c>
      <c r="V1005" s="3" t="s">
        <v>7</v>
      </c>
      <c r="W1005" s="3">
        <v>0</v>
      </c>
      <c r="X1005" s="3" t="s">
        <v>205</v>
      </c>
      <c r="Y1005" s="14">
        <v>2</v>
      </c>
      <c r="Z1005" s="14">
        <v>1</v>
      </c>
      <c r="AA1005" s="14">
        <v>0</v>
      </c>
      <c r="AB1005" s="14">
        <f t="shared" si="295"/>
        <v>0</v>
      </c>
      <c r="AC1005" s="3" t="s">
        <v>347</v>
      </c>
      <c r="AD1005" s="9">
        <v>1</v>
      </c>
      <c r="AE1005" t="str">
        <f t="shared" si="284"/>
        <v>.</v>
      </c>
      <c r="AF1005" t="str">
        <f t="shared" si="285"/>
        <v>.</v>
      </c>
      <c r="AG1005" t="str">
        <f t="shared" si="291"/>
        <v>.</v>
      </c>
      <c r="AH1005" t="str">
        <f t="shared" si="286"/>
        <v>.</v>
      </c>
      <c r="AI1005">
        <f t="shared" si="287"/>
        <v>70.710678118654755</v>
      </c>
      <c r="AJ1005">
        <f t="shared" si="288"/>
        <v>-70.710678118654741</v>
      </c>
      <c r="AK1005" t="str">
        <f t="shared" si="289"/>
        <v>.</v>
      </c>
      <c r="AL1005" s="3">
        <v>100</v>
      </c>
      <c r="AM1005" s="14">
        <f t="shared" si="290"/>
        <v>30.48</v>
      </c>
      <c r="AN1005" s="3">
        <v>2.3561944901923448</v>
      </c>
    </row>
    <row r="1006" spans="1:40" ht="13.5" thickBot="1" x14ac:dyDescent="0.25">
      <c r="A1006" s="5">
        <v>42577</v>
      </c>
      <c r="B1006" s="3">
        <v>99</v>
      </c>
      <c r="C1006" s="7" t="s">
        <v>359</v>
      </c>
      <c r="D1006" s="6">
        <v>0.29652777777777778</v>
      </c>
      <c r="E1006" s="13">
        <v>7</v>
      </c>
      <c r="F1006" s="13">
        <f t="shared" si="280"/>
        <v>51.999999999999972</v>
      </c>
      <c r="G1006" s="3" t="s">
        <v>4</v>
      </c>
      <c r="H1006" s="3" t="s">
        <v>4</v>
      </c>
      <c r="I1006" s="3">
        <v>24</v>
      </c>
      <c r="J1006" t="str">
        <f t="shared" si="281"/>
        <v>.</v>
      </c>
      <c r="K1006" t="str">
        <f t="shared" si="282"/>
        <v>.</v>
      </c>
      <c r="L1006" t="str">
        <f t="shared" si="292"/>
        <v>.</v>
      </c>
      <c r="M1006" s="3">
        <v>135</v>
      </c>
      <c r="N1006" t="str">
        <f>IF(B1006=B1005, N1005, IF(M1006=".",".",IF(M1006&lt;22.5,"N",IF(M1006&lt;67.5,"NE",IF(M1006&lt;112.5,"E",IF(M1006&lt;157.5,"SE",IF(M1006&lt;202.5,"S",IF(M1006&lt;247.5,"SW",IF(M1006&lt;292.5,"W",IF(M1006&lt;337.5,"NW","N"))))))))))</f>
        <v>SE</v>
      </c>
      <c r="O1006" t="str">
        <f t="shared" si="283"/>
        <v>.</v>
      </c>
      <c r="P1006" t="str">
        <f t="shared" si="294"/>
        <v>.</v>
      </c>
      <c r="Q1006" s="8">
        <f t="shared" si="296"/>
        <v>0</v>
      </c>
      <c r="R1006" s="8">
        <f t="shared" si="297"/>
        <v>0</v>
      </c>
      <c r="S1006" s="8">
        <v>0</v>
      </c>
      <c r="T1006" s="8" t="s">
        <v>4</v>
      </c>
      <c r="U1006" s="8" t="str">
        <f t="shared" si="293"/>
        <v>.</v>
      </c>
      <c r="V1006" s="3" t="s">
        <v>7</v>
      </c>
      <c r="W1006" s="3">
        <v>0</v>
      </c>
      <c r="X1006" s="3" t="s">
        <v>19</v>
      </c>
      <c r="Y1006" s="14">
        <v>2</v>
      </c>
      <c r="Z1006" s="14">
        <v>1</v>
      </c>
      <c r="AA1006" s="14">
        <v>0</v>
      </c>
      <c r="AB1006" s="14">
        <f t="shared" si="295"/>
        <v>0</v>
      </c>
      <c r="AC1006" s="3" t="s">
        <v>347</v>
      </c>
      <c r="AD1006" s="9">
        <v>1</v>
      </c>
      <c r="AE1006">
        <f t="shared" si="284"/>
        <v>0</v>
      </c>
      <c r="AF1006">
        <f t="shared" si="285"/>
        <v>0</v>
      </c>
      <c r="AG1006">
        <f t="shared" si="291"/>
        <v>1</v>
      </c>
      <c r="AH1006">
        <f t="shared" si="286"/>
        <v>0</v>
      </c>
      <c r="AI1006">
        <f t="shared" si="287"/>
        <v>70.710678118654755</v>
      </c>
      <c r="AJ1006">
        <f t="shared" si="288"/>
        <v>-70.710678118654741</v>
      </c>
      <c r="AK1006">
        <f t="shared" si="289"/>
        <v>0</v>
      </c>
      <c r="AL1006" s="3">
        <v>100</v>
      </c>
      <c r="AM1006" s="14">
        <f t="shared" si="290"/>
        <v>30.48</v>
      </c>
      <c r="AN1006" s="3">
        <v>2.3561944901923448</v>
      </c>
    </row>
    <row r="1007" spans="1:40" ht="13.5" thickBot="1" x14ac:dyDescent="0.25">
      <c r="A1007" s="5">
        <v>42577</v>
      </c>
      <c r="B1007" s="3">
        <v>99</v>
      </c>
      <c r="C1007" s="7" t="s">
        <v>359</v>
      </c>
      <c r="D1007" s="6">
        <v>0.34027777777777773</v>
      </c>
      <c r="E1007" s="13">
        <v>8</v>
      </c>
      <c r="F1007" s="13">
        <f t="shared" si="280"/>
        <v>114.99999999999991</v>
      </c>
      <c r="G1007" s="3" t="s">
        <v>4</v>
      </c>
      <c r="H1007" s="3" t="s">
        <v>4</v>
      </c>
      <c r="I1007" s="3" t="s">
        <v>4</v>
      </c>
      <c r="J1007" t="str">
        <f t="shared" si="281"/>
        <v>.</v>
      </c>
      <c r="K1007" t="str">
        <f t="shared" si="282"/>
        <v>.</v>
      </c>
      <c r="L1007" t="str">
        <f t="shared" si="292"/>
        <v>.</v>
      </c>
      <c r="M1007" s="3" t="s">
        <v>4</v>
      </c>
      <c r="N1007" t="str">
        <f>IF(B1007=B1006, N1006, IF(M1007=".",".",IF(M1007&lt;22.5,"N",IF(M1007&lt;67.5,"NE",IF(M1007&lt;112.5,"E",IF(M1007&lt;157.5,"SE",IF(M1007&lt;202.5,"S",IF(M1007&lt;247.5,"SW",IF(M1007&lt;292.5,"W",IF(M1007&lt;337.5,"NW","N"))))))))))</f>
        <v>SE</v>
      </c>
      <c r="O1007" t="str">
        <f t="shared" si="283"/>
        <v>.</v>
      </c>
      <c r="P1007" t="str">
        <f t="shared" si="294"/>
        <v>.</v>
      </c>
      <c r="Q1007" s="8" t="str">
        <f t="shared" si="296"/>
        <v>.</v>
      </c>
      <c r="R1007" s="8" t="str">
        <f t="shared" si="297"/>
        <v>.</v>
      </c>
      <c r="S1007" s="8" t="s">
        <v>4</v>
      </c>
      <c r="T1007" s="8" t="s">
        <v>4</v>
      </c>
      <c r="U1007" s="8" t="str">
        <f t="shared" si="293"/>
        <v>.</v>
      </c>
      <c r="V1007" s="3" t="s">
        <v>4</v>
      </c>
      <c r="W1007" s="3" t="s">
        <v>4</v>
      </c>
      <c r="X1007" s="3" t="s">
        <v>67</v>
      </c>
      <c r="Y1007" s="14" t="s">
        <v>4</v>
      </c>
      <c r="Z1007" s="14" t="s">
        <v>4</v>
      </c>
      <c r="AA1007" s="14" t="s">
        <v>4</v>
      </c>
      <c r="AB1007" s="14" t="str">
        <f t="shared" si="295"/>
        <v>.</v>
      </c>
      <c r="AC1007" s="3" t="s">
        <v>347</v>
      </c>
      <c r="AD1007" s="9">
        <v>1</v>
      </c>
      <c r="AE1007" t="str">
        <f t="shared" si="284"/>
        <v>.</v>
      </c>
      <c r="AF1007" t="str">
        <f t="shared" si="285"/>
        <v>.</v>
      </c>
      <c r="AG1007" t="str">
        <f t="shared" si="291"/>
        <v>.</v>
      </c>
      <c r="AH1007" t="str">
        <f t="shared" si="286"/>
        <v>.</v>
      </c>
      <c r="AI1007" t="str">
        <f t="shared" si="287"/>
        <v>.</v>
      </c>
      <c r="AJ1007" t="str">
        <f t="shared" si="288"/>
        <v>.</v>
      </c>
      <c r="AK1007" t="str">
        <f t="shared" si="289"/>
        <v>.</v>
      </c>
      <c r="AL1007" s="3" t="s">
        <v>4</v>
      </c>
      <c r="AM1007" s="14" t="str">
        <f t="shared" si="290"/>
        <v>.</v>
      </c>
      <c r="AN1007" s="3" t="s">
        <v>4</v>
      </c>
    </row>
    <row r="1008" spans="1:40" ht="13.5" thickBot="1" x14ac:dyDescent="0.25">
      <c r="A1008" s="5">
        <v>42577</v>
      </c>
      <c r="B1008" s="3">
        <v>99</v>
      </c>
      <c r="C1008" s="7" t="s">
        <v>359</v>
      </c>
      <c r="D1008" s="6">
        <v>0.38055555555555554</v>
      </c>
      <c r="E1008" s="13">
        <v>9</v>
      </c>
      <c r="F1008" s="13">
        <f t="shared" si="280"/>
        <v>172.99999999999994</v>
      </c>
      <c r="G1008" s="3" t="s">
        <v>4</v>
      </c>
      <c r="H1008" s="3" t="s">
        <v>4</v>
      </c>
      <c r="I1008" s="3">
        <v>35.700000000000003</v>
      </c>
      <c r="J1008" t="str">
        <f t="shared" si="281"/>
        <v>.</v>
      </c>
      <c r="K1008" t="str">
        <f t="shared" si="282"/>
        <v>.</v>
      </c>
      <c r="L1008" t="str">
        <f t="shared" si="292"/>
        <v>.</v>
      </c>
      <c r="M1008" s="3">
        <v>135</v>
      </c>
      <c r="N1008" t="str">
        <f>IF(B1008=B1008, N1007, IF(M1008=".",".",IF(M1008&lt;22.5,"N",IF(M1008&lt;67.5,"NE",IF(M1008&lt;112.5,"E",IF(M1008&lt;157.5,"SE",IF(M1008&lt;202.5,"S",IF(M1008&lt;247.5,"SW",IF(M1008&lt;292.5,"W",IF(M1008&lt;337.5,"NW","N"))))))))))</f>
        <v>SE</v>
      </c>
      <c r="O1008" t="str">
        <f t="shared" si="283"/>
        <v>.</v>
      </c>
      <c r="P1008" t="str">
        <f t="shared" si="294"/>
        <v>.</v>
      </c>
      <c r="Q1008" s="8">
        <f>IF(AN1008=".",".",IF(B1008=B1007,SQRT((AI1008-AI1006)^2+(AJ1008-AJ1006)^2),0))</f>
        <v>0</v>
      </c>
      <c r="R1008" s="8">
        <f>IF(AN1008=".",".",IF(B1008=B1007,Q1008+R1006,0))</f>
        <v>0</v>
      </c>
      <c r="S1008" s="8">
        <v>0</v>
      </c>
      <c r="T1008" s="8" t="s">
        <v>4</v>
      </c>
      <c r="U1008" s="8" t="str">
        <f t="shared" si="293"/>
        <v>.</v>
      </c>
      <c r="V1008" s="3" t="s">
        <v>7</v>
      </c>
      <c r="W1008" s="3">
        <v>0.2</v>
      </c>
      <c r="X1008" s="3" t="s">
        <v>209</v>
      </c>
      <c r="Y1008" s="14">
        <v>2</v>
      </c>
      <c r="Z1008" s="14">
        <v>1</v>
      </c>
      <c r="AA1008" s="14">
        <v>0</v>
      </c>
      <c r="AB1008" s="14">
        <f t="shared" si="295"/>
        <v>0</v>
      </c>
      <c r="AC1008" s="3" t="s">
        <v>347</v>
      </c>
      <c r="AD1008" s="9">
        <v>1</v>
      </c>
      <c r="AE1008" t="str">
        <f t="shared" si="284"/>
        <v>.</v>
      </c>
      <c r="AF1008" t="str">
        <f t="shared" si="285"/>
        <v>.</v>
      </c>
      <c r="AG1008" t="str">
        <f t="shared" si="291"/>
        <v>.</v>
      </c>
      <c r="AH1008" t="str">
        <f t="shared" si="286"/>
        <v>.</v>
      </c>
      <c r="AI1008">
        <f t="shared" si="287"/>
        <v>70.710678118654755</v>
      </c>
      <c r="AJ1008">
        <f t="shared" si="288"/>
        <v>-70.710678118654741</v>
      </c>
      <c r="AK1008" t="str">
        <f t="shared" si="289"/>
        <v>.</v>
      </c>
      <c r="AL1008" s="3">
        <v>100</v>
      </c>
      <c r="AM1008" s="14">
        <f t="shared" si="290"/>
        <v>30.48</v>
      </c>
      <c r="AN1008" s="3">
        <v>2.3561944901923448</v>
      </c>
    </row>
    <row r="1009" spans="1:40" ht="13.5" thickBot="1" x14ac:dyDescent="0.25">
      <c r="A1009" s="5">
        <v>42577</v>
      </c>
      <c r="B1009" s="3">
        <v>99</v>
      </c>
      <c r="C1009" s="7" t="s">
        <v>359</v>
      </c>
      <c r="D1009" s="6">
        <v>0.42499999999999999</v>
      </c>
      <c r="E1009" s="13">
        <v>10</v>
      </c>
      <c r="F1009" s="13">
        <f t="shared" si="280"/>
        <v>236.99999999999994</v>
      </c>
      <c r="G1009" s="3" t="s">
        <v>4</v>
      </c>
      <c r="H1009" s="3" t="s">
        <v>4</v>
      </c>
      <c r="I1009" s="3">
        <v>34.5</v>
      </c>
      <c r="J1009" t="str">
        <f t="shared" si="281"/>
        <v>.</v>
      </c>
      <c r="K1009" t="str">
        <f t="shared" si="282"/>
        <v>.</v>
      </c>
      <c r="L1009" t="str">
        <f t="shared" si="292"/>
        <v>.</v>
      </c>
      <c r="M1009" s="3">
        <v>135</v>
      </c>
      <c r="N1009" t="str">
        <f>IF(B1009=B1008, N1008, IF(M1009=".",".",IF(M1009&lt;22.5,"N",IF(M1009&lt;67.5,"NE",IF(M1009&lt;112.5,"E",IF(M1009&lt;157.5,"SE",IF(M1009&lt;202.5,"S",IF(M1009&lt;247.5,"SW",IF(M1009&lt;292.5,"W",IF(M1009&lt;337.5,"NW","N"))))))))))</f>
        <v>SE</v>
      </c>
      <c r="O1009" t="str">
        <f t="shared" si="283"/>
        <v>.</v>
      </c>
      <c r="P1009" t="str">
        <f t="shared" si="294"/>
        <v>.</v>
      </c>
      <c r="Q1009" s="8">
        <f t="shared" ref="Q1009:Q1040" si="298">IF(AN1009=".",".",IF(B1009=B1008,SQRT((AI1009-AI1008)^2+(AJ1009-AJ1008)^2),0))</f>
        <v>0</v>
      </c>
      <c r="R1009" s="8">
        <f t="shared" ref="R1009:R1040" si="299">IF(AN1009=".",".",IF(B1009=B1008,Q1009+R1008,0))</f>
        <v>0</v>
      </c>
      <c r="S1009" s="8">
        <v>0</v>
      </c>
      <c r="T1009" s="8" t="s">
        <v>4</v>
      </c>
      <c r="U1009" s="8" t="str">
        <f t="shared" si="293"/>
        <v>.</v>
      </c>
      <c r="V1009" s="3" t="s">
        <v>7</v>
      </c>
      <c r="W1009" s="3">
        <v>3</v>
      </c>
      <c r="X1009" s="3" t="s">
        <v>209</v>
      </c>
      <c r="Y1009" s="14">
        <v>2</v>
      </c>
      <c r="Z1009" s="14">
        <v>1</v>
      </c>
      <c r="AA1009" s="14">
        <v>0</v>
      </c>
      <c r="AB1009" s="14">
        <f t="shared" si="295"/>
        <v>0</v>
      </c>
      <c r="AC1009" s="3" t="s">
        <v>347</v>
      </c>
      <c r="AD1009" s="9">
        <v>1</v>
      </c>
      <c r="AE1009">
        <f t="shared" si="284"/>
        <v>0</v>
      </c>
      <c r="AF1009">
        <f t="shared" si="285"/>
        <v>0</v>
      </c>
      <c r="AG1009">
        <f t="shared" si="291"/>
        <v>1</v>
      </c>
      <c r="AH1009">
        <f t="shared" si="286"/>
        <v>0</v>
      </c>
      <c r="AI1009">
        <f t="shared" si="287"/>
        <v>70.710678118654755</v>
      </c>
      <c r="AJ1009">
        <f t="shared" si="288"/>
        <v>-70.710678118654741</v>
      </c>
      <c r="AK1009">
        <f t="shared" si="289"/>
        <v>0</v>
      </c>
      <c r="AL1009" s="3">
        <v>100</v>
      </c>
      <c r="AM1009" s="14">
        <f t="shared" si="290"/>
        <v>30.48</v>
      </c>
      <c r="AN1009" s="3">
        <v>2.3561944901923448</v>
      </c>
    </row>
    <row r="1010" spans="1:40" ht="13.5" thickBot="1" x14ac:dyDescent="0.25">
      <c r="A1010" s="5">
        <v>42577</v>
      </c>
      <c r="B1010" s="3">
        <v>99</v>
      </c>
      <c r="C1010" s="7" t="s">
        <v>359</v>
      </c>
      <c r="D1010" s="6">
        <v>0.46527777777777773</v>
      </c>
      <c r="E1010" s="13">
        <v>11</v>
      </c>
      <c r="F1010" s="13">
        <f t="shared" si="280"/>
        <v>294.99999999999989</v>
      </c>
      <c r="G1010" s="3" t="s">
        <v>4</v>
      </c>
      <c r="H1010" s="3" t="s">
        <v>4</v>
      </c>
      <c r="I1010" s="3">
        <v>36.1</v>
      </c>
      <c r="J1010" t="str">
        <f t="shared" si="281"/>
        <v>.</v>
      </c>
      <c r="K1010" t="str">
        <f t="shared" si="282"/>
        <v>.</v>
      </c>
      <c r="L1010" t="str">
        <f t="shared" si="292"/>
        <v>.</v>
      </c>
      <c r="M1010" s="3">
        <v>135</v>
      </c>
      <c r="N1010" t="str">
        <f>IF(B1010=B1010, N1009, IF(M1010=".",".",IF(M1010&lt;22.5,"N",IF(M1010&lt;67.5,"NE",IF(M1010&lt;112.5,"E",IF(M1010&lt;157.5,"SE",IF(M1010&lt;202.5,"S",IF(M1010&lt;247.5,"SW",IF(M1010&lt;292.5,"W",IF(M1010&lt;337.5,"NW","N"))))))))))</f>
        <v>SE</v>
      </c>
      <c r="O1010" t="str">
        <f t="shared" si="283"/>
        <v>.</v>
      </c>
      <c r="P1010" t="str">
        <f t="shared" si="294"/>
        <v>.</v>
      </c>
      <c r="Q1010" s="8">
        <f t="shared" si="298"/>
        <v>0</v>
      </c>
      <c r="R1010" s="8">
        <f t="shared" si="299"/>
        <v>0</v>
      </c>
      <c r="S1010" s="8">
        <v>0</v>
      </c>
      <c r="T1010" s="8" t="s">
        <v>4</v>
      </c>
      <c r="U1010" s="8" t="str">
        <f t="shared" si="293"/>
        <v>.</v>
      </c>
      <c r="V1010" s="3" t="s">
        <v>7</v>
      </c>
      <c r="W1010" s="3">
        <v>2.1</v>
      </c>
      <c r="X1010" s="3" t="s">
        <v>209</v>
      </c>
      <c r="Y1010" s="14">
        <v>2</v>
      </c>
      <c r="Z1010" s="14">
        <v>1</v>
      </c>
      <c r="AA1010" s="14">
        <v>0</v>
      </c>
      <c r="AB1010" s="14">
        <f t="shared" si="295"/>
        <v>0</v>
      </c>
      <c r="AC1010" s="3" t="s">
        <v>347</v>
      </c>
      <c r="AD1010" s="9">
        <v>1</v>
      </c>
      <c r="AE1010">
        <f t="shared" si="284"/>
        <v>0</v>
      </c>
      <c r="AF1010">
        <f t="shared" si="285"/>
        <v>0</v>
      </c>
      <c r="AG1010">
        <f t="shared" si="291"/>
        <v>1</v>
      </c>
      <c r="AH1010">
        <f t="shared" si="286"/>
        <v>0</v>
      </c>
      <c r="AI1010">
        <f t="shared" si="287"/>
        <v>70.710678118654755</v>
      </c>
      <c r="AJ1010">
        <f t="shared" si="288"/>
        <v>-70.710678118654741</v>
      </c>
      <c r="AK1010">
        <f t="shared" si="289"/>
        <v>0</v>
      </c>
      <c r="AL1010" s="3">
        <v>100</v>
      </c>
      <c r="AM1010" s="14">
        <f t="shared" si="290"/>
        <v>30.48</v>
      </c>
      <c r="AN1010" s="3">
        <v>2.3561944901923448</v>
      </c>
    </row>
    <row r="1011" spans="1:40" ht="13.5" thickBot="1" x14ac:dyDescent="0.25">
      <c r="A1011" s="5">
        <v>42577</v>
      </c>
      <c r="B1011" s="3">
        <v>99</v>
      </c>
      <c r="C1011" s="7" t="s">
        <v>359</v>
      </c>
      <c r="D1011" s="6">
        <v>0.50694444444444442</v>
      </c>
      <c r="E1011" s="13">
        <v>12</v>
      </c>
      <c r="F1011" s="13">
        <f t="shared" si="280"/>
        <v>354.99999999999989</v>
      </c>
      <c r="G1011" s="3" t="s">
        <v>4</v>
      </c>
      <c r="H1011" s="3" t="s">
        <v>4</v>
      </c>
      <c r="I1011" s="3">
        <v>32.700000000000003</v>
      </c>
      <c r="J1011" t="str">
        <f t="shared" si="281"/>
        <v>.</v>
      </c>
      <c r="K1011" t="str">
        <f t="shared" si="282"/>
        <v>.</v>
      </c>
      <c r="L1011" t="str">
        <f t="shared" si="292"/>
        <v>.</v>
      </c>
      <c r="M1011" s="3">
        <v>135</v>
      </c>
      <c r="N1011" t="str">
        <f>IF(B1011=B1010, N1010, IF(M1011=".",".",IF(M1011&lt;22.5,"N",IF(M1011&lt;67.5,"NE",IF(M1011&lt;112.5,"E",IF(M1011&lt;157.5,"SE",IF(M1011&lt;202.5,"S",IF(M1011&lt;247.5,"SW",IF(M1011&lt;292.5,"W",IF(M1011&lt;337.5,"NW","N"))))))))))</f>
        <v>SE</v>
      </c>
      <c r="O1011" t="str">
        <f t="shared" si="283"/>
        <v>.</v>
      </c>
      <c r="P1011" t="str">
        <f t="shared" si="294"/>
        <v>.</v>
      </c>
      <c r="Q1011" s="8">
        <f t="shared" si="298"/>
        <v>0</v>
      </c>
      <c r="R1011" s="8">
        <f t="shared" si="299"/>
        <v>0</v>
      </c>
      <c r="S1011" s="8">
        <v>0</v>
      </c>
      <c r="T1011" s="8" t="s">
        <v>4</v>
      </c>
      <c r="U1011" s="8" t="str">
        <f t="shared" si="293"/>
        <v>.</v>
      </c>
      <c r="V1011" s="3" t="s">
        <v>7</v>
      </c>
      <c r="W1011" s="3">
        <v>0.4</v>
      </c>
      <c r="X1011" s="3" t="s">
        <v>4</v>
      </c>
      <c r="Y1011" s="14">
        <v>2</v>
      </c>
      <c r="Z1011" s="14">
        <v>1</v>
      </c>
      <c r="AA1011" s="14">
        <v>0</v>
      </c>
      <c r="AB1011" s="14">
        <f t="shared" si="295"/>
        <v>0</v>
      </c>
      <c r="AC1011" s="3" t="s">
        <v>347</v>
      </c>
      <c r="AD1011" s="9">
        <v>1</v>
      </c>
      <c r="AE1011">
        <f t="shared" si="284"/>
        <v>0</v>
      </c>
      <c r="AF1011">
        <f t="shared" si="285"/>
        <v>0</v>
      </c>
      <c r="AG1011">
        <f t="shared" si="291"/>
        <v>1</v>
      </c>
      <c r="AH1011">
        <f t="shared" si="286"/>
        <v>0</v>
      </c>
      <c r="AI1011">
        <f t="shared" si="287"/>
        <v>70.710678118654755</v>
      </c>
      <c r="AJ1011">
        <f t="shared" si="288"/>
        <v>-70.710678118654741</v>
      </c>
      <c r="AK1011">
        <f t="shared" si="289"/>
        <v>0</v>
      </c>
      <c r="AL1011" s="3">
        <v>100</v>
      </c>
      <c r="AM1011" s="14">
        <f t="shared" si="290"/>
        <v>30.48</v>
      </c>
      <c r="AN1011" s="3">
        <v>2.3561944901923448</v>
      </c>
    </row>
    <row r="1012" spans="1:40" ht="13.5" thickBot="1" x14ac:dyDescent="0.25">
      <c r="A1012" s="5">
        <v>42577</v>
      </c>
      <c r="B1012" s="3">
        <v>99</v>
      </c>
      <c r="C1012" s="7" t="s">
        <v>359</v>
      </c>
      <c r="D1012" s="6">
        <v>0.54791666666666672</v>
      </c>
      <c r="E1012" s="13">
        <v>13</v>
      </c>
      <c r="F1012" s="13">
        <f t="shared" si="280"/>
        <v>414</v>
      </c>
      <c r="G1012" s="3">
        <v>48.9</v>
      </c>
      <c r="H1012" s="3" t="s">
        <v>365</v>
      </c>
      <c r="I1012" s="3">
        <v>32.4</v>
      </c>
      <c r="J1012" t="str">
        <f t="shared" si="281"/>
        <v>.</v>
      </c>
      <c r="K1012" t="str">
        <f t="shared" si="282"/>
        <v>.</v>
      </c>
      <c r="L1012" t="str">
        <f t="shared" si="292"/>
        <v>.</v>
      </c>
      <c r="M1012" s="3">
        <v>135</v>
      </c>
      <c r="N1012" t="str">
        <f>IF(B1012=B1012, N1011, IF(M1012=".",".",IF(M1012&lt;22.5,"N",IF(M1012&lt;67.5,"NE",IF(M1012&lt;112.5,"E",IF(M1012&lt;157.5,"SE",IF(M1012&lt;202.5,"S",IF(M1012&lt;247.5,"SW",IF(M1012&lt;292.5,"W",IF(M1012&lt;337.5,"NW","N"))))))))))</f>
        <v>SE</v>
      </c>
      <c r="O1012" t="str">
        <f t="shared" si="283"/>
        <v>.</v>
      </c>
      <c r="P1012" t="str">
        <f t="shared" si="294"/>
        <v>.</v>
      </c>
      <c r="Q1012" s="8">
        <f t="shared" si="298"/>
        <v>0</v>
      </c>
      <c r="R1012" s="8">
        <f t="shared" si="299"/>
        <v>0</v>
      </c>
      <c r="S1012" s="8">
        <v>0</v>
      </c>
      <c r="T1012" s="8" t="s">
        <v>4</v>
      </c>
      <c r="U1012" s="8" t="str">
        <f t="shared" si="293"/>
        <v>.</v>
      </c>
      <c r="V1012" s="3" t="s">
        <v>110</v>
      </c>
      <c r="W1012" s="3">
        <v>2.6</v>
      </c>
      <c r="X1012" s="3" t="s">
        <v>229</v>
      </c>
      <c r="Y1012" s="14">
        <v>0</v>
      </c>
      <c r="Z1012" s="14">
        <v>0</v>
      </c>
      <c r="AA1012" s="14">
        <v>1</v>
      </c>
      <c r="AB1012" s="14">
        <f t="shared" si="295"/>
        <v>1</v>
      </c>
      <c r="AC1012" s="3" t="s">
        <v>347</v>
      </c>
      <c r="AD1012" s="9">
        <v>1</v>
      </c>
      <c r="AE1012">
        <f t="shared" si="284"/>
        <v>0</v>
      </c>
      <c r="AF1012">
        <f t="shared" si="285"/>
        <v>0</v>
      </c>
      <c r="AG1012">
        <f t="shared" si="291"/>
        <v>1</v>
      </c>
      <c r="AH1012">
        <f t="shared" si="286"/>
        <v>0</v>
      </c>
      <c r="AI1012">
        <f t="shared" si="287"/>
        <v>70.710678118654755</v>
      </c>
      <c r="AJ1012">
        <f t="shared" si="288"/>
        <v>-70.710678118654741</v>
      </c>
      <c r="AK1012">
        <f t="shared" si="289"/>
        <v>0</v>
      </c>
      <c r="AL1012" s="3">
        <v>100</v>
      </c>
      <c r="AM1012" s="14">
        <f t="shared" si="290"/>
        <v>30.48</v>
      </c>
      <c r="AN1012" s="3">
        <v>2.3561944901923448</v>
      </c>
    </row>
    <row r="1013" spans="1:40" ht="13.5" thickBot="1" x14ac:dyDescent="0.25">
      <c r="A1013" s="5">
        <v>42577</v>
      </c>
      <c r="B1013" s="3">
        <v>99</v>
      </c>
      <c r="C1013" s="7" t="s">
        <v>359</v>
      </c>
      <c r="D1013" s="6">
        <v>0.59166666666666667</v>
      </c>
      <c r="E1013" s="13">
        <v>14</v>
      </c>
      <c r="F1013" s="13">
        <f t="shared" si="280"/>
        <v>476.99999999999994</v>
      </c>
      <c r="G1013" s="3">
        <v>50.2</v>
      </c>
      <c r="H1013" s="3" t="s">
        <v>365</v>
      </c>
      <c r="I1013" s="3">
        <v>33.200000000000003</v>
      </c>
      <c r="J1013" t="str">
        <f t="shared" si="281"/>
        <v>.</v>
      </c>
      <c r="K1013" t="str">
        <f t="shared" si="282"/>
        <v>.</v>
      </c>
      <c r="L1013" t="str">
        <f t="shared" si="292"/>
        <v>.</v>
      </c>
      <c r="M1013" s="3">
        <v>135</v>
      </c>
      <c r="N1013" t="str">
        <f>IF(B1013=B1012, N1012, IF(M1013=".",".",IF(M1013&lt;22.5,"N",IF(M1013&lt;67.5,"NE",IF(M1013&lt;112.5,"E",IF(M1013&lt;157.5,"SE",IF(M1013&lt;202.5,"S",IF(M1013&lt;247.5,"SW",IF(M1013&lt;292.5,"W",IF(M1013&lt;337.5,"NW","N"))))))))))</f>
        <v>SE</v>
      </c>
      <c r="O1013" t="str">
        <f t="shared" si="283"/>
        <v>.</v>
      </c>
      <c r="P1013" t="str">
        <f t="shared" si="294"/>
        <v>.</v>
      </c>
      <c r="Q1013" s="8">
        <f t="shared" si="298"/>
        <v>0</v>
      </c>
      <c r="R1013" s="8">
        <f t="shared" si="299"/>
        <v>0</v>
      </c>
      <c r="S1013" s="8">
        <v>0</v>
      </c>
      <c r="T1013" s="8" t="s">
        <v>4</v>
      </c>
      <c r="U1013" s="8" t="str">
        <f t="shared" si="293"/>
        <v>.</v>
      </c>
      <c r="V1013" s="3" t="s">
        <v>6</v>
      </c>
      <c r="W1013" s="3">
        <v>3.4</v>
      </c>
      <c r="X1013" s="3" t="s">
        <v>43</v>
      </c>
      <c r="Y1013" s="14">
        <v>0</v>
      </c>
      <c r="Z1013" s="14">
        <v>0</v>
      </c>
      <c r="AA1013" s="14">
        <v>1</v>
      </c>
      <c r="AB1013" s="14" t="str">
        <f t="shared" si="295"/>
        <v>.</v>
      </c>
      <c r="AC1013" s="3" t="s">
        <v>347</v>
      </c>
      <c r="AD1013" s="9">
        <v>1</v>
      </c>
      <c r="AE1013">
        <f t="shared" si="284"/>
        <v>0</v>
      </c>
      <c r="AF1013">
        <f t="shared" si="285"/>
        <v>0</v>
      </c>
      <c r="AG1013">
        <f t="shared" si="291"/>
        <v>1</v>
      </c>
      <c r="AH1013">
        <f t="shared" si="286"/>
        <v>0</v>
      </c>
      <c r="AI1013">
        <f t="shared" si="287"/>
        <v>70.710678118654755</v>
      </c>
      <c r="AJ1013">
        <f t="shared" si="288"/>
        <v>-70.710678118654741</v>
      </c>
      <c r="AK1013">
        <f t="shared" si="289"/>
        <v>0</v>
      </c>
      <c r="AL1013" s="3">
        <v>100</v>
      </c>
      <c r="AM1013" s="14">
        <f t="shared" si="290"/>
        <v>30.48</v>
      </c>
      <c r="AN1013" s="3">
        <v>2.3561944901923448</v>
      </c>
    </row>
    <row r="1014" spans="1:40" ht="13.5" thickBot="1" x14ac:dyDescent="0.25">
      <c r="A1014" s="5">
        <v>42577</v>
      </c>
      <c r="B1014" s="3">
        <v>99</v>
      </c>
      <c r="C1014" s="7" t="s">
        <v>359</v>
      </c>
      <c r="D1014" s="6">
        <v>0.63194444444444442</v>
      </c>
      <c r="E1014" s="13">
        <v>15</v>
      </c>
      <c r="F1014" s="13">
        <f t="shared" si="280"/>
        <v>534.99999999999989</v>
      </c>
      <c r="G1014" s="3">
        <v>43.5</v>
      </c>
      <c r="H1014" s="3" t="s">
        <v>365</v>
      </c>
      <c r="I1014" s="3">
        <v>35.1</v>
      </c>
      <c r="J1014" t="str">
        <f t="shared" si="281"/>
        <v>.</v>
      </c>
      <c r="K1014" t="str">
        <f t="shared" si="282"/>
        <v>.</v>
      </c>
      <c r="L1014" t="str">
        <f t="shared" si="292"/>
        <v>.</v>
      </c>
      <c r="M1014" s="3">
        <v>135</v>
      </c>
      <c r="N1014" t="str">
        <f>IF(B1014=B1014, N1013, IF(M1014=".",".",IF(M1014&lt;22.5,"N",IF(M1014&lt;67.5,"NE",IF(M1014&lt;112.5,"E",IF(M1014&lt;157.5,"SE",IF(M1014&lt;202.5,"S",IF(M1014&lt;247.5,"SW",IF(M1014&lt;292.5,"W",IF(M1014&lt;337.5,"NW","N"))))))))))</f>
        <v>SE</v>
      </c>
      <c r="O1014" t="str">
        <f t="shared" si="283"/>
        <v>.</v>
      </c>
      <c r="P1014" t="str">
        <f t="shared" si="294"/>
        <v>.</v>
      </c>
      <c r="Q1014" s="8">
        <f t="shared" si="298"/>
        <v>0</v>
      </c>
      <c r="R1014" s="8">
        <f t="shared" si="299"/>
        <v>0</v>
      </c>
      <c r="S1014" s="8">
        <v>0</v>
      </c>
      <c r="T1014" s="8" t="s">
        <v>4</v>
      </c>
      <c r="U1014" s="8" t="str">
        <f t="shared" si="293"/>
        <v>.</v>
      </c>
      <c r="V1014" s="3" t="s">
        <v>6</v>
      </c>
      <c r="W1014" s="3">
        <v>2.4</v>
      </c>
      <c r="X1014" s="3" t="s">
        <v>43</v>
      </c>
      <c r="Y1014" s="14">
        <v>0</v>
      </c>
      <c r="Z1014" s="14">
        <v>0</v>
      </c>
      <c r="AA1014" s="14">
        <v>1</v>
      </c>
      <c r="AB1014" s="14" t="str">
        <f t="shared" si="295"/>
        <v>.</v>
      </c>
      <c r="AC1014" s="3" t="s">
        <v>347</v>
      </c>
      <c r="AD1014" s="9">
        <v>1</v>
      </c>
      <c r="AE1014">
        <f t="shared" si="284"/>
        <v>0</v>
      </c>
      <c r="AF1014">
        <f t="shared" si="285"/>
        <v>0</v>
      </c>
      <c r="AG1014">
        <f t="shared" si="291"/>
        <v>1</v>
      </c>
      <c r="AH1014">
        <f t="shared" si="286"/>
        <v>0</v>
      </c>
      <c r="AI1014">
        <f t="shared" si="287"/>
        <v>70.710678118654755</v>
      </c>
      <c r="AJ1014">
        <f t="shared" si="288"/>
        <v>-70.710678118654741</v>
      </c>
      <c r="AK1014">
        <f t="shared" si="289"/>
        <v>0</v>
      </c>
      <c r="AL1014" s="3">
        <v>100</v>
      </c>
      <c r="AM1014" s="14">
        <f t="shared" si="290"/>
        <v>30.48</v>
      </c>
      <c r="AN1014" s="3">
        <v>2.3561944901923448</v>
      </c>
    </row>
    <row r="1015" spans="1:40" ht="13.5" thickBot="1" x14ac:dyDescent="0.25">
      <c r="A1015" s="5">
        <v>42577</v>
      </c>
      <c r="B1015" s="3">
        <v>99</v>
      </c>
      <c r="C1015" s="7" t="s">
        <v>359</v>
      </c>
      <c r="D1015" s="6">
        <v>0.67013888888888884</v>
      </c>
      <c r="E1015" s="13">
        <v>16</v>
      </c>
      <c r="F1015" s="13">
        <f t="shared" si="280"/>
        <v>589.99999999999989</v>
      </c>
      <c r="G1015" s="3">
        <v>35.1</v>
      </c>
      <c r="H1015" s="3" t="s">
        <v>365</v>
      </c>
      <c r="I1015" s="3">
        <v>33.700000000000003</v>
      </c>
      <c r="J1015" t="str">
        <f t="shared" si="281"/>
        <v>.</v>
      </c>
      <c r="K1015" t="str">
        <f t="shared" si="282"/>
        <v>.</v>
      </c>
      <c r="L1015" t="str">
        <f t="shared" si="292"/>
        <v>.</v>
      </c>
      <c r="M1015" s="3">
        <v>135</v>
      </c>
      <c r="N1015" t="str">
        <f>IF(B1015=B1014, N1014, IF(M1015=".",".",IF(M1015&lt;22.5,"N",IF(M1015&lt;67.5,"NE",IF(M1015&lt;112.5,"E",IF(M1015&lt;157.5,"SE",IF(M1015&lt;202.5,"S",IF(M1015&lt;247.5,"SW",IF(M1015&lt;292.5,"W",IF(M1015&lt;337.5,"NW","N"))))))))))</f>
        <v>SE</v>
      </c>
      <c r="O1015" t="str">
        <f t="shared" si="283"/>
        <v>.</v>
      </c>
      <c r="P1015" t="str">
        <f t="shared" si="294"/>
        <v>.</v>
      </c>
      <c r="Q1015" s="8">
        <f t="shared" si="298"/>
        <v>0</v>
      </c>
      <c r="R1015" s="8">
        <f t="shared" si="299"/>
        <v>0</v>
      </c>
      <c r="S1015" s="8">
        <v>0</v>
      </c>
      <c r="T1015" s="8">
        <f>SQRT((AJ1015-AJ1005)^2+(AI1015-AI1005)^2)</f>
        <v>0</v>
      </c>
      <c r="U1015" s="8">
        <f t="shared" si="293"/>
        <v>0</v>
      </c>
      <c r="V1015" s="3" t="s">
        <v>6</v>
      </c>
      <c r="W1015" s="3">
        <v>3.4</v>
      </c>
      <c r="X1015" s="3" t="s">
        <v>43</v>
      </c>
      <c r="Y1015" s="14">
        <v>0</v>
      </c>
      <c r="Z1015" s="14">
        <v>0</v>
      </c>
      <c r="AA1015" s="14">
        <v>1</v>
      </c>
      <c r="AB1015" s="14" t="str">
        <f t="shared" si="295"/>
        <v>.</v>
      </c>
      <c r="AC1015" s="3" t="s">
        <v>347</v>
      </c>
      <c r="AD1015" s="9">
        <v>1</v>
      </c>
      <c r="AE1015">
        <f t="shared" si="284"/>
        <v>0</v>
      </c>
      <c r="AF1015">
        <f t="shared" si="285"/>
        <v>0</v>
      </c>
      <c r="AG1015">
        <f t="shared" si="291"/>
        <v>1</v>
      </c>
      <c r="AH1015">
        <f t="shared" si="286"/>
        <v>0</v>
      </c>
      <c r="AI1015">
        <f t="shared" si="287"/>
        <v>70.710678118654755</v>
      </c>
      <c r="AJ1015">
        <f t="shared" si="288"/>
        <v>-70.710678118654741</v>
      </c>
      <c r="AK1015">
        <f t="shared" si="289"/>
        <v>0</v>
      </c>
      <c r="AL1015" s="3">
        <v>100</v>
      </c>
      <c r="AM1015" s="14">
        <f t="shared" si="290"/>
        <v>30.48</v>
      </c>
      <c r="AN1015" s="3">
        <v>2.3561944901923448</v>
      </c>
    </row>
    <row r="1016" spans="1:40" ht="13.5" thickBot="1" x14ac:dyDescent="0.25">
      <c r="A1016" s="5">
        <v>42577</v>
      </c>
      <c r="B1016" s="3">
        <v>111</v>
      </c>
      <c r="C1016" s="7" t="s">
        <v>358</v>
      </c>
      <c r="D1016" s="6">
        <v>0.25833333333333336</v>
      </c>
      <c r="E1016" s="13">
        <v>6</v>
      </c>
      <c r="F1016" s="13">
        <f t="shared" si="280"/>
        <v>0</v>
      </c>
      <c r="G1016" s="3">
        <v>15.6</v>
      </c>
      <c r="H1016" s="3" t="s">
        <v>366</v>
      </c>
      <c r="I1016" s="3">
        <v>17.8</v>
      </c>
      <c r="J1016" t="str">
        <f t="shared" si="281"/>
        <v>.</v>
      </c>
      <c r="K1016" t="str">
        <f t="shared" si="282"/>
        <v>.</v>
      </c>
      <c r="L1016" t="str">
        <f t="shared" si="292"/>
        <v>.</v>
      </c>
      <c r="M1016" s="3">
        <v>50</v>
      </c>
      <c r="N1016" t="str">
        <f>IF(B1016=B1016, N1015, IF(M1016=".",".",IF(M1016&lt;22.5,"N",IF(M1016&lt;67.5,"NE",IF(M1016&lt;112.5,"E",IF(M1016&lt;157.5,"SE",IF(M1016&lt;202.5,"S",IF(M1016&lt;247.5,"SW",IF(M1016&lt;292.5,"W",IF(M1016&lt;337.5,"NW","N"))))))))))</f>
        <v>SE</v>
      </c>
      <c r="O1016" t="str">
        <f t="shared" si="283"/>
        <v>.</v>
      </c>
      <c r="P1016" t="str">
        <f t="shared" si="294"/>
        <v>.</v>
      </c>
      <c r="Q1016" s="8">
        <f t="shared" si="298"/>
        <v>0</v>
      </c>
      <c r="R1016" s="8">
        <f t="shared" si="299"/>
        <v>0</v>
      </c>
      <c r="S1016" s="8">
        <v>1</v>
      </c>
      <c r="T1016" s="8" t="s">
        <v>4</v>
      </c>
      <c r="U1016" s="8" t="str">
        <f t="shared" si="293"/>
        <v>.</v>
      </c>
      <c r="V1016" s="3" t="s">
        <v>206</v>
      </c>
      <c r="W1016" s="3">
        <v>0</v>
      </c>
      <c r="X1016" s="3" t="s">
        <v>4</v>
      </c>
      <c r="Y1016" s="14">
        <v>2</v>
      </c>
      <c r="Z1016" s="14">
        <v>1</v>
      </c>
      <c r="AA1016" s="14">
        <v>0</v>
      </c>
      <c r="AB1016" s="14">
        <f t="shared" si="295"/>
        <v>0</v>
      </c>
      <c r="AC1016" s="3" t="s">
        <v>348</v>
      </c>
      <c r="AD1016" s="9">
        <v>0</v>
      </c>
      <c r="AE1016" t="str">
        <f t="shared" si="284"/>
        <v>.</v>
      </c>
      <c r="AF1016" t="str">
        <f t="shared" si="285"/>
        <v>.</v>
      </c>
      <c r="AG1016" t="str">
        <f t="shared" si="291"/>
        <v>.</v>
      </c>
      <c r="AH1016" t="str">
        <f t="shared" si="286"/>
        <v>.</v>
      </c>
      <c r="AI1016">
        <f t="shared" si="287"/>
        <v>77.37048875501678</v>
      </c>
      <c r="AJ1016">
        <f t="shared" si="288"/>
        <v>64.921548578340477</v>
      </c>
      <c r="AK1016" t="str">
        <f t="shared" si="289"/>
        <v>.</v>
      </c>
      <c r="AL1016" s="3">
        <v>101</v>
      </c>
      <c r="AM1016" s="14">
        <f t="shared" si="290"/>
        <v>30.784800000000001</v>
      </c>
      <c r="AN1016" s="3">
        <v>0.87266462599716477</v>
      </c>
    </row>
    <row r="1017" spans="1:40" ht="13.5" thickBot="1" x14ac:dyDescent="0.25">
      <c r="A1017" s="5">
        <v>42577</v>
      </c>
      <c r="B1017" s="3">
        <v>111</v>
      </c>
      <c r="C1017" s="7" t="s">
        <v>358</v>
      </c>
      <c r="D1017" s="6">
        <v>0.29444444444444445</v>
      </c>
      <c r="E1017" s="13">
        <v>7</v>
      </c>
      <c r="F1017" s="13">
        <f t="shared" si="280"/>
        <v>51.999999999999972</v>
      </c>
      <c r="G1017" s="3">
        <v>32.6</v>
      </c>
      <c r="H1017" s="3" t="s">
        <v>365</v>
      </c>
      <c r="I1017" s="3">
        <v>23.9</v>
      </c>
      <c r="J1017" t="str">
        <f t="shared" si="281"/>
        <v>.</v>
      </c>
      <c r="K1017" t="str">
        <f t="shared" si="282"/>
        <v>.</v>
      </c>
      <c r="L1017" t="str">
        <f t="shared" si="292"/>
        <v>.</v>
      </c>
      <c r="M1017" s="3">
        <v>50</v>
      </c>
      <c r="N1017" t="str">
        <f>IF(B1017=B1016, N1016, IF(M1017=".",".",IF(M1017&lt;22.5,"N",IF(M1017&lt;67.5,"NE",IF(M1017&lt;112.5,"E",IF(M1017&lt;157.5,"SE",IF(M1017&lt;202.5,"S",IF(M1017&lt;247.5,"SW",IF(M1017&lt;292.5,"W",IF(M1017&lt;337.5,"NW","N"))))))))))</f>
        <v>SE</v>
      </c>
      <c r="O1017" t="str">
        <f t="shared" si="283"/>
        <v>.</v>
      </c>
      <c r="P1017" t="str">
        <f t="shared" si="294"/>
        <v>.</v>
      </c>
      <c r="Q1017" s="8">
        <f t="shared" si="298"/>
        <v>0</v>
      </c>
      <c r="R1017" s="8">
        <f t="shared" si="299"/>
        <v>0</v>
      </c>
      <c r="S1017" s="8">
        <v>1</v>
      </c>
      <c r="T1017" s="8" t="s">
        <v>4</v>
      </c>
      <c r="U1017" s="8" t="str">
        <f t="shared" si="293"/>
        <v>.</v>
      </c>
      <c r="V1017" s="3" t="s">
        <v>6</v>
      </c>
      <c r="W1017" s="3">
        <v>0</v>
      </c>
      <c r="X1017" s="3" t="s">
        <v>4</v>
      </c>
      <c r="Y1017" s="14">
        <v>2</v>
      </c>
      <c r="Z1017" s="14">
        <v>1</v>
      </c>
      <c r="AA1017" s="14">
        <v>0</v>
      </c>
      <c r="AB1017" s="14">
        <f t="shared" si="295"/>
        <v>0</v>
      </c>
      <c r="AC1017" s="3" t="s">
        <v>348</v>
      </c>
      <c r="AD1017" s="9">
        <v>0</v>
      </c>
      <c r="AE1017">
        <f t="shared" si="284"/>
        <v>0</v>
      </c>
      <c r="AF1017">
        <f t="shared" si="285"/>
        <v>0</v>
      </c>
      <c r="AG1017">
        <f t="shared" si="291"/>
        <v>1</v>
      </c>
      <c r="AH1017">
        <f t="shared" si="286"/>
        <v>0</v>
      </c>
      <c r="AI1017">
        <f t="shared" si="287"/>
        <v>77.37048875501678</v>
      </c>
      <c r="AJ1017">
        <f t="shared" si="288"/>
        <v>64.921548578340477</v>
      </c>
      <c r="AK1017">
        <f t="shared" si="289"/>
        <v>0</v>
      </c>
      <c r="AL1017" s="3">
        <v>101</v>
      </c>
      <c r="AM1017" s="14">
        <f t="shared" si="290"/>
        <v>30.784800000000001</v>
      </c>
      <c r="AN1017" s="3">
        <v>0.87266462599716477</v>
      </c>
    </row>
    <row r="1018" spans="1:40" ht="13.5" thickBot="1" x14ac:dyDescent="0.25">
      <c r="A1018" s="5">
        <v>42577</v>
      </c>
      <c r="B1018" s="3">
        <v>111</v>
      </c>
      <c r="C1018" s="7" t="s">
        <v>358</v>
      </c>
      <c r="D1018" s="6">
        <v>0.36319444444444443</v>
      </c>
      <c r="E1018" s="13">
        <v>8</v>
      </c>
      <c r="F1018" s="13">
        <f t="shared" si="280"/>
        <v>150.99999999999994</v>
      </c>
      <c r="G1018" s="3">
        <v>39.6</v>
      </c>
      <c r="H1018" s="3" t="s">
        <v>365</v>
      </c>
      <c r="I1018" s="3">
        <v>37.700000000000003</v>
      </c>
      <c r="J1018">
        <f t="shared" si="281"/>
        <v>2.5904682210958265</v>
      </c>
      <c r="K1018">
        <f t="shared" si="282"/>
        <v>148.42289603155308</v>
      </c>
      <c r="L1018">
        <f>((K1018-MOD(M1017+180,360)))</f>
        <v>-81.57710396844692</v>
      </c>
      <c r="M1018" s="3">
        <v>56</v>
      </c>
      <c r="N1018" t="str">
        <f>IF(B1018=B1018, N1017, IF(M1018=".",".",IF(M1018&lt;22.5,"N",IF(M1018&lt;67.5,"NE",IF(M1018&lt;112.5,"E",IF(M1018&lt;157.5,"SE",IF(M1018&lt;202.5,"S",IF(M1018&lt;247.5,"SW",IF(M1018&lt;292.5,"W",IF(M1018&lt;337.5,"NW","N"))))))))))</f>
        <v>SE</v>
      </c>
      <c r="O1018" t="str">
        <f t="shared" si="283"/>
        <v>SE</v>
      </c>
      <c r="P1018">
        <f t="shared" si="294"/>
        <v>4</v>
      </c>
      <c r="Q1018" s="8">
        <f t="shared" si="298"/>
        <v>10.566821355586496</v>
      </c>
      <c r="R1018" s="8">
        <f t="shared" si="299"/>
        <v>10.566821355586496</v>
      </c>
      <c r="S1018" s="8">
        <v>1</v>
      </c>
      <c r="T1018" s="8" t="s">
        <v>4</v>
      </c>
      <c r="U1018" s="8" t="str">
        <f t="shared" si="293"/>
        <v>.</v>
      </c>
      <c r="V1018" s="3" t="s">
        <v>215</v>
      </c>
      <c r="W1018" s="3">
        <v>0</v>
      </c>
      <c r="X1018" s="3" t="s">
        <v>4</v>
      </c>
      <c r="Y1018" s="14">
        <v>2</v>
      </c>
      <c r="Z1018" s="14">
        <v>1</v>
      </c>
      <c r="AA1018" s="14">
        <v>0</v>
      </c>
      <c r="AB1018" s="14">
        <f t="shared" si="295"/>
        <v>0</v>
      </c>
      <c r="AC1018" s="3" t="s">
        <v>348</v>
      </c>
      <c r="AD1018" s="9">
        <v>0</v>
      </c>
      <c r="AE1018">
        <f t="shared" si="284"/>
        <v>-9.0022582312657988</v>
      </c>
      <c r="AF1018">
        <f t="shared" si="285"/>
        <v>-9.0022582312657988</v>
      </c>
      <c r="AG1018">
        <f t="shared" si="291"/>
        <v>1</v>
      </c>
      <c r="AH1018">
        <f t="shared" si="286"/>
        <v>10.566821355586496</v>
      </c>
      <c r="AI1018">
        <f t="shared" si="287"/>
        <v>82.903757255504175</v>
      </c>
      <c r="AJ1018">
        <f t="shared" si="288"/>
        <v>55.919290347074678</v>
      </c>
      <c r="AK1018">
        <f t="shared" si="289"/>
        <v>5.5332685004873952</v>
      </c>
      <c r="AL1018" s="3">
        <v>100</v>
      </c>
      <c r="AM1018" s="14">
        <f t="shared" si="290"/>
        <v>30.48</v>
      </c>
      <c r="AN1018" s="3">
        <v>0.97738438111682457</v>
      </c>
    </row>
    <row r="1019" spans="1:40" ht="13.5" thickBot="1" x14ac:dyDescent="0.25">
      <c r="A1019" s="5">
        <v>42577</v>
      </c>
      <c r="B1019" s="3">
        <v>111</v>
      </c>
      <c r="C1019" s="7" t="s">
        <v>358</v>
      </c>
      <c r="D1019" s="6">
        <v>0.37847222222222227</v>
      </c>
      <c r="E1019" s="13">
        <v>9</v>
      </c>
      <c r="F1019" s="13">
        <f t="shared" si="280"/>
        <v>173.00000000000003</v>
      </c>
      <c r="G1019" s="3">
        <v>41.3</v>
      </c>
      <c r="H1019" s="3" t="s">
        <v>365</v>
      </c>
      <c r="I1019" s="3">
        <v>30.9</v>
      </c>
      <c r="J1019" t="str">
        <f t="shared" si="281"/>
        <v>.</v>
      </c>
      <c r="K1019" t="str">
        <f t="shared" si="282"/>
        <v>.</v>
      </c>
      <c r="L1019" t="str">
        <f t="shared" si="292"/>
        <v>.</v>
      </c>
      <c r="M1019" s="3">
        <v>56</v>
      </c>
      <c r="N1019" t="str">
        <f>IF(B1019=B1018, N1018, IF(M1019=".",".",IF(M1019&lt;22.5,"N",IF(M1019&lt;67.5,"NE",IF(M1019&lt;112.5,"E",IF(M1019&lt;157.5,"SE",IF(M1019&lt;202.5,"S",IF(M1019&lt;247.5,"SW",IF(M1019&lt;292.5,"W",IF(M1019&lt;337.5,"NW","N"))))))))))</f>
        <v>SE</v>
      </c>
      <c r="O1019" t="str">
        <f t="shared" si="283"/>
        <v>.</v>
      </c>
      <c r="P1019" t="str">
        <f t="shared" si="294"/>
        <v>.</v>
      </c>
      <c r="Q1019" s="8">
        <f t="shared" si="298"/>
        <v>0</v>
      </c>
      <c r="R1019" s="8">
        <f t="shared" si="299"/>
        <v>10.566821355586496</v>
      </c>
      <c r="S1019" s="8">
        <v>1</v>
      </c>
      <c r="T1019" s="8" t="s">
        <v>4</v>
      </c>
      <c r="U1019" s="8" t="str">
        <f t="shared" si="293"/>
        <v>.</v>
      </c>
      <c r="V1019" s="3" t="s">
        <v>6</v>
      </c>
      <c r="W1019" s="3">
        <v>2</v>
      </c>
      <c r="X1019" s="3" t="s">
        <v>4</v>
      </c>
      <c r="Y1019" s="14">
        <v>2</v>
      </c>
      <c r="Z1019" s="14">
        <v>1</v>
      </c>
      <c r="AA1019" s="14">
        <v>0</v>
      </c>
      <c r="AB1019" s="14">
        <f t="shared" si="295"/>
        <v>0</v>
      </c>
      <c r="AC1019" s="3" t="s">
        <v>348</v>
      </c>
      <c r="AD1019" s="9">
        <v>0</v>
      </c>
      <c r="AE1019">
        <f t="shared" si="284"/>
        <v>0</v>
      </c>
      <c r="AF1019">
        <f t="shared" si="285"/>
        <v>0</v>
      </c>
      <c r="AG1019">
        <f t="shared" si="291"/>
        <v>1</v>
      </c>
      <c r="AH1019">
        <f t="shared" si="286"/>
        <v>0</v>
      </c>
      <c r="AI1019">
        <f t="shared" si="287"/>
        <v>82.903757255504175</v>
      </c>
      <c r="AJ1019">
        <f t="shared" si="288"/>
        <v>55.919290347074678</v>
      </c>
      <c r="AK1019">
        <f t="shared" si="289"/>
        <v>0</v>
      </c>
      <c r="AL1019" s="3">
        <v>100</v>
      </c>
      <c r="AM1019" s="14">
        <f t="shared" si="290"/>
        <v>30.48</v>
      </c>
      <c r="AN1019" s="3">
        <v>0.97738438111682457</v>
      </c>
    </row>
    <row r="1020" spans="1:40" ht="13.5" thickBot="1" x14ac:dyDescent="0.25">
      <c r="A1020" s="5">
        <v>42577</v>
      </c>
      <c r="B1020" s="3">
        <v>111</v>
      </c>
      <c r="C1020" s="7" t="s">
        <v>358</v>
      </c>
      <c r="D1020" s="6">
        <v>0.42222222222222222</v>
      </c>
      <c r="E1020" s="13">
        <v>10</v>
      </c>
      <c r="F1020" s="13">
        <f t="shared" si="280"/>
        <v>235.99999999999997</v>
      </c>
      <c r="G1020" s="3">
        <v>50</v>
      </c>
      <c r="H1020" s="3" t="s">
        <v>365</v>
      </c>
      <c r="I1020" s="3">
        <v>32.9</v>
      </c>
      <c r="J1020" t="str">
        <f t="shared" si="281"/>
        <v>.</v>
      </c>
      <c r="K1020" t="str">
        <f t="shared" si="282"/>
        <v>.</v>
      </c>
      <c r="L1020" t="str">
        <f t="shared" si="292"/>
        <v>.</v>
      </c>
      <c r="M1020" s="3">
        <v>56</v>
      </c>
      <c r="N1020" t="str">
        <f>IF(B1020=B1020, N1019, IF(M1020=".",".",IF(M1020&lt;22.5,"N",IF(M1020&lt;67.5,"NE",IF(M1020&lt;112.5,"E",IF(M1020&lt;157.5,"SE",IF(M1020&lt;202.5,"S",IF(M1020&lt;247.5,"SW",IF(M1020&lt;292.5,"W",IF(M1020&lt;337.5,"NW","N"))))))))))</f>
        <v>SE</v>
      </c>
      <c r="O1020" t="str">
        <f t="shared" si="283"/>
        <v>.</v>
      </c>
      <c r="P1020" t="str">
        <f t="shared" si="294"/>
        <v>.</v>
      </c>
      <c r="Q1020" s="8">
        <f t="shared" si="298"/>
        <v>0</v>
      </c>
      <c r="R1020" s="8">
        <f t="shared" si="299"/>
        <v>10.566821355586496</v>
      </c>
      <c r="S1020" s="8">
        <v>1</v>
      </c>
      <c r="T1020" s="8" t="s">
        <v>4</v>
      </c>
      <c r="U1020" s="8" t="str">
        <f t="shared" si="293"/>
        <v>.</v>
      </c>
      <c r="V1020" s="3" t="s">
        <v>6</v>
      </c>
      <c r="W1020" s="3">
        <v>2</v>
      </c>
      <c r="X1020" s="3" t="s">
        <v>43</v>
      </c>
      <c r="Y1020" s="14">
        <v>0</v>
      </c>
      <c r="Z1020" s="14">
        <v>0</v>
      </c>
      <c r="AA1020" s="14">
        <v>1</v>
      </c>
      <c r="AB1020" s="14">
        <f t="shared" si="295"/>
        <v>1</v>
      </c>
      <c r="AC1020" s="3" t="s">
        <v>348</v>
      </c>
      <c r="AD1020" s="9">
        <v>0</v>
      </c>
      <c r="AE1020">
        <f t="shared" si="284"/>
        <v>0</v>
      </c>
      <c r="AF1020">
        <f t="shared" si="285"/>
        <v>0</v>
      </c>
      <c r="AG1020">
        <f t="shared" si="291"/>
        <v>1</v>
      </c>
      <c r="AH1020">
        <f t="shared" si="286"/>
        <v>0</v>
      </c>
      <c r="AI1020">
        <f t="shared" si="287"/>
        <v>82.903757255504175</v>
      </c>
      <c r="AJ1020">
        <f t="shared" si="288"/>
        <v>55.919290347074678</v>
      </c>
      <c r="AK1020">
        <f t="shared" si="289"/>
        <v>0</v>
      </c>
      <c r="AL1020" s="3">
        <v>100</v>
      </c>
      <c r="AM1020" s="14">
        <f t="shared" si="290"/>
        <v>30.48</v>
      </c>
      <c r="AN1020" s="3">
        <v>0.97738438111682457</v>
      </c>
    </row>
    <row r="1021" spans="1:40" ht="13.5" thickBot="1" x14ac:dyDescent="0.25">
      <c r="A1021" s="5">
        <v>42577</v>
      </c>
      <c r="B1021" s="3">
        <v>111</v>
      </c>
      <c r="C1021" s="7" t="s">
        <v>358</v>
      </c>
      <c r="D1021" s="6">
        <v>0.46388888888888885</v>
      </c>
      <c r="E1021" s="13">
        <v>11</v>
      </c>
      <c r="F1021" s="13">
        <f t="shared" si="280"/>
        <v>295.99999999999989</v>
      </c>
      <c r="G1021" s="3">
        <v>54.4</v>
      </c>
      <c r="H1021" s="3" t="s">
        <v>365</v>
      </c>
      <c r="I1021" s="3">
        <v>33.6</v>
      </c>
      <c r="J1021" t="str">
        <f t="shared" si="281"/>
        <v>.</v>
      </c>
      <c r="K1021" t="str">
        <f t="shared" si="282"/>
        <v>.</v>
      </c>
      <c r="L1021" t="str">
        <f t="shared" si="292"/>
        <v>.</v>
      </c>
      <c r="M1021" s="3">
        <v>56</v>
      </c>
      <c r="N1021" t="str">
        <f>IF(B1021=B1020, N1020, IF(M1021=".",".",IF(M1021&lt;22.5,"N",IF(M1021&lt;67.5,"NE",IF(M1021&lt;112.5,"E",IF(M1021&lt;157.5,"SE",IF(M1021&lt;202.5,"S",IF(M1021&lt;247.5,"SW",IF(M1021&lt;292.5,"W",IF(M1021&lt;337.5,"NW","N"))))))))))</f>
        <v>SE</v>
      </c>
      <c r="O1021" t="str">
        <f t="shared" si="283"/>
        <v>.</v>
      </c>
      <c r="P1021" t="str">
        <f t="shared" si="294"/>
        <v>.</v>
      </c>
      <c r="Q1021" s="8">
        <f t="shared" si="298"/>
        <v>0</v>
      </c>
      <c r="R1021" s="8">
        <f t="shared" si="299"/>
        <v>10.566821355586496</v>
      </c>
      <c r="S1021" s="8">
        <v>1</v>
      </c>
      <c r="T1021" s="8" t="s">
        <v>4</v>
      </c>
      <c r="U1021" s="8" t="str">
        <f t="shared" si="293"/>
        <v>.</v>
      </c>
      <c r="V1021" s="3" t="s">
        <v>6</v>
      </c>
      <c r="W1021" s="3">
        <v>3.1</v>
      </c>
      <c r="X1021" s="3" t="s">
        <v>43</v>
      </c>
      <c r="Y1021" s="14">
        <v>0</v>
      </c>
      <c r="Z1021" s="14">
        <v>0</v>
      </c>
      <c r="AA1021" s="14">
        <v>1</v>
      </c>
      <c r="AB1021" s="14" t="str">
        <f t="shared" si="295"/>
        <v>.</v>
      </c>
      <c r="AC1021" s="3" t="s">
        <v>348</v>
      </c>
      <c r="AD1021" s="9">
        <v>0</v>
      </c>
      <c r="AE1021">
        <f t="shared" si="284"/>
        <v>0</v>
      </c>
      <c r="AF1021">
        <f t="shared" si="285"/>
        <v>0</v>
      </c>
      <c r="AG1021">
        <f t="shared" si="291"/>
        <v>1</v>
      </c>
      <c r="AH1021">
        <f t="shared" si="286"/>
        <v>0</v>
      </c>
      <c r="AI1021">
        <f t="shared" si="287"/>
        <v>82.903757255504175</v>
      </c>
      <c r="AJ1021">
        <f t="shared" si="288"/>
        <v>55.919290347074678</v>
      </c>
      <c r="AK1021">
        <f t="shared" si="289"/>
        <v>0</v>
      </c>
      <c r="AL1021" s="3">
        <v>100</v>
      </c>
      <c r="AM1021" s="14">
        <f t="shared" si="290"/>
        <v>30.48</v>
      </c>
      <c r="AN1021" s="3">
        <v>0.97738438111682457</v>
      </c>
    </row>
    <row r="1022" spans="1:40" ht="13.5" thickBot="1" x14ac:dyDescent="0.25">
      <c r="A1022" s="5">
        <v>42577</v>
      </c>
      <c r="B1022" s="3">
        <v>111</v>
      </c>
      <c r="C1022" s="7" t="s">
        <v>358</v>
      </c>
      <c r="D1022" s="6">
        <v>0.50555555555555554</v>
      </c>
      <c r="E1022" s="13">
        <v>12</v>
      </c>
      <c r="F1022" s="13">
        <f t="shared" si="280"/>
        <v>355.99999999999989</v>
      </c>
      <c r="G1022" s="3">
        <v>56.3</v>
      </c>
      <c r="H1022" s="3" t="s">
        <v>365</v>
      </c>
      <c r="I1022" s="3">
        <v>30.1</v>
      </c>
      <c r="J1022" t="str">
        <f t="shared" si="281"/>
        <v>.</v>
      </c>
      <c r="K1022" t="str">
        <f t="shared" si="282"/>
        <v>.</v>
      </c>
      <c r="L1022" t="str">
        <f t="shared" si="292"/>
        <v>.</v>
      </c>
      <c r="M1022" s="3">
        <v>56</v>
      </c>
      <c r="N1022" t="str">
        <f>IF(B1022=B1021, N1021, IF(M1022=".",".",IF(M1022&lt;22.5,"N",IF(M1022&lt;67.5,"NE",IF(M1022&lt;112.5,"E",IF(M1022&lt;157.5,"SE",IF(M1022&lt;202.5,"S",IF(M1022&lt;247.5,"SW",IF(M1022&lt;292.5,"W",IF(M1022&lt;337.5,"NW","N"))))))))))</f>
        <v>SE</v>
      </c>
      <c r="O1022" t="str">
        <f t="shared" si="283"/>
        <v>.</v>
      </c>
      <c r="P1022" t="str">
        <f t="shared" si="294"/>
        <v>.</v>
      </c>
      <c r="Q1022" s="8">
        <f t="shared" si="298"/>
        <v>0</v>
      </c>
      <c r="R1022" s="8">
        <f t="shared" si="299"/>
        <v>10.566821355586496</v>
      </c>
      <c r="S1022" s="8">
        <v>1</v>
      </c>
      <c r="T1022" s="8" t="s">
        <v>4</v>
      </c>
      <c r="U1022" s="8" t="str">
        <f t="shared" si="293"/>
        <v>.</v>
      </c>
      <c r="V1022" s="3" t="s">
        <v>6</v>
      </c>
      <c r="W1022" s="3">
        <v>4.9000000000000004</v>
      </c>
      <c r="X1022" s="3" t="s">
        <v>43</v>
      </c>
      <c r="Y1022" s="14">
        <v>0</v>
      </c>
      <c r="Z1022" s="14">
        <v>0</v>
      </c>
      <c r="AA1022" s="14">
        <v>1</v>
      </c>
      <c r="AB1022" s="14" t="str">
        <f t="shared" si="295"/>
        <v>.</v>
      </c>
      <c r="AC1022" s="3" t="s">
        <v>348</v>
      </c>
      <c r="AD1022" s="9">
        <v>0</v>
      </c>
      <c r="AE1022">
        <f t="shared" si="284"/>
        <v>0</v>
      </c>
      <c r="AF1022">
        <f t="shared" si="285"/>
        <v>0</v>
      </c>
      <c r="AG1022">
        <f t="shared" si="291"/>
        <v>1</v>
      </c>
      <c r="AH1022">
        <f t="shared" si="286"/>
        <v>0</v>
      </c>
      <c r="AI1022">
        <f t="shared" si="287"/>
        <v>82.903757255504175</v>
      </c>
      <c r="AJ1022">
        <f t="shared" si="288"/>
        <v>55.919290347074678</v>
      </c>
      <c r="AK1022">
        <f t="shared" si="289"/>
        <v>0</v>
      </c>
      <c r="AL1022" s="3">
        <v>100</v>
      </c>
      <c r="AM1022" s="14">
        <f t="shared" si="290"/>
        <v>30.48</v>
      </c>
      <c r="AN1022" s="3">
        <v>0.97738438111682457</v>
      </c>
    </row>
    <row r="1023" spans="1:40" ht="13.5" thickBot="1" x14ac:dyDescent="0.25">
      <c r="A1023" s="5">
        <v>42577</v>
      </c>
      <c r="B1023" s="3">
        <v>111</v>
      </c>
      <c r="C1023" s="7" t="s">
        <v>358</v>
      </c>
      <c r="D1023" s="6">
        <v>0.54652777777777783</v>
      </c>
      <c r="E1023" s="13">
        <v>13</v>
      </c>
      <c r="F1023" s="13">
        <f t="shared" si="280"/>
        <v>415</v>
      </c>
      <c r="G1023" s="3">
        <v>56.5</v>
      </c>
      <c r="H1023" s="3" t="s">
        <v>365</v>
      </c>
      <c r="I1023" s="3">
        <v>32.799999999999997</v>
      </c>
      <c r="J1023" t="str">
        <f t="shared" si="281"/>
        <v>.</v>
      </c>
      <c r="K1023" t="str">
        <f t="shared" si="282"/>
        <v>.</v>
      </c>
      <c r="L1023" t="str">
        <f t="shared" si="292"/>
        <v>.</v>
      </c>
      <c r="M1023" s="3">
        <v>56</v>
      </c>
      <c r="N1023" t="str">
        <f>IF(B1023=B1023, N1022, IF(M1023=".",".",IF(M1023&lt;22.5,"N",IF(M1023&lt;67.5,"NE",IF(M1023&lt;112.5,"E",IF(M1023&lt;157.5,"SE",IF(M1023&lt;202.5,"S",IF(M1023&lt;247.5,"SW",IF(M1023&lt;292.5,"W",IF(M1023&lt;337.5,"NW","N"))))))))))</f>
        <v>SE</v>
      </c>
      <c r="O1023" t="str">
        <f t="shared" si="283"/>
        <v>.</v>
      </c>
      <c r="P1023" t="str">
        <f t="shared" si="294"/>
        <v>.</v>
      </c>
      <c r="Q1023" s="8">
        <f t="shared" si="298"/>
        <v>0</v>
      </c>
      <c r="R1023" s="8">
        <f t="shared" si="299"/>
        <v>10.566821355586496</v>
      </c>
      <c r="S1023" s="8">
        <v>1</v>
      </c>
      <c r="T1023" s="8" t="s">
        <v>4</v>
      </c>
      <c r="U1023" s="8" t="str">
        <f t="shared" si="293"/>
        <v>.</v>
      </c>
      <c r="V1023" s="3" t="s">
        <v>6</v>
      </c>
      <c r="W1023" s="3">
        <v>4.5999999999999996</v>
      </c>
      <c r="X1023" s="3" t="s">
        <v>43</v>
      </c>
      <c r="Y1023" s="14">
        <v>0</v>
      </c>
      <c r="Z1023" s="14">
        <v>0</v>
      </c>
      <c r="AA1023" s="14">
        <v>1</v>
      </c>
      <c r="AB1023" s="14" t="str">
        <f t="shared" si="295"/>
        <v>.</v>
      </c>
      <c r="AC1023" s="3" t="s">
        <v>348</v>
      </c>
      <c r="AD1023" s="9">
        <v>0</v>
      </c>
      <c r="AE1023">
        <f t="shared" si="284"/>
        <v>0</v>
      </c>
      <c r="AF1023">
        <f t="shared" si="285"/>
        <v>0</v>
      </c>
      <c r="AG1023">
        <f t="shared" si="291"/>
        <v>1</v>
      </c>
      <c r="AH1023">
        <f t="shared" si="286"/>
        <v>0</v>
      </c>
      <c r="AI1023">
        <f t="shared" si="287"/>
        <v>82.903757255504175</v>
      </c>
      <c r="AJ1023">
        <f t="shared" si="288"/>
        <v>55.919290347074678</v>
      </c>
      <c r="AK1023">
        <f t="shared" si="289"/>
        <v>0</v>
      </c>
      <c r="AL1023" s="3">
        <v>100</v>
      </c>
      <c r="AM1023" s="14">
        <f t="shared" si="290"/>
        <v>30.48</v>
      </c>
      <c r="AN1023" s="3">
        <v>0.97738438111682457</v>
      </c>
    </row>
    <row r="1024" spans="1:40" ht="13.5" thickBot="1" x14ac:dyDescent="0.25">
      <c r="A1024" s="5">
        <v>42577</v>
      </c>
      <c r="B1024" s="3">
        <v>111</v>
      </c>
      <c r="C1024" s="7" t="s">
        <v>358</v>
      </c>
      <c r="D1024" s="6">
        <v>0.58958333333333335</v>
      </c>
      <c r="E1024" s="13">
        <v>14</v>
      </c>
      <c r="F1024" s="13">
        <f t="shared" si="280"/>
        <v>476.99999999999994</v>
      </c>
      <c r="G1024" s="3">
        <v>53.8</v>
      </c>
      <c r="H1024" s="3" t="s">
        <v>365</v>
      </c>
      <c r="I1024" s="3">
        <v>33.799999999999997</v>
      </c>
      <c r="J1024" t="str">
        <f t="shared" si="281"/>
        <v>.</v>
      </c>
      <c r="K1024" t="str">
        <f t="shared" si="282"/>
        <v>.</v>
      </c>
      <c r="L1024" t="str">
        <f t="shared" si="292"/>
        <v>.</v>
      </c>
      <c r="M1024" s="3">
        <v>56</v>
      </c>
      <c r="N1024" t="str">
        <f>IF(B1024=B1023, N1023, IF(M1024=".",".",IF(M1024&lt;22.5,"N",IF(M1024&lt;67.5,"NE",IF(M1024&lt;112.5,"E",IF(M1024&lt;157.5,"SE",IF(M1024&lt;202.5,"S",IF(M1024&lt;247.5,"SW",IF(M1024&lt;292.5,"W",IF(M1024&lt;337.5,"NW","N"))))))))))</f>
        <v>SE</v>
      </c>
      <c r="O1024" t="str">
        <f t="shared" si="283"/>
        <v>.</v>
      </c>
      <c r="P1024" t="str">
        <f t="shared" si="294"/>
        <v>.</v>
      </c>
      <c r="Q1024" s="8">
        <f t="shared" si="298"/>
        <v>0</v>
      </c>
      <c r="R1024" s="8">
        <f t="shared" si="299"/>
        <v>10.566821355586496</v>
      </c>
      <c r="S1024" s="8">
        <v>1</v>
      </c>
      <c r="T1024" s="8" t="s">
        <v>4</v>
      </c>
      <c r="U1024" s="8" t="str">
        <f t="shared" si="293"/>
        <v>.</v>
      </c>
      <c r="V1024" s="3" t="s">
        <v>6</v>
      </c>
      <c r="W1024" s="3">
        <v>2</v>
      </c>
      <c r="X1024" s="3" t="s">
        <v>43</v>
      </c>
      <c r="Y1024" s="14">
        <v>0</v>
      </c>
      <c r="Z1024" s="14">
        <v>0</v>
      </c>
      <c r="AA1024" s="14">
        <v>1</v>
      </c>
      <c r="AB1024" s="14" t="str">
        <f t="shared" si="295"/>
        <v>.</v>
      </c>
      <c r="AC1024" s="3" t="s">
        <v>348</v>
      </c>
      <c r="AD1024" s="9">
        <v>0</v>
      </c>
      <c r="AE1024">
        <f t="shared" si="284"/>
        <v>0</v>
      </c>
      <c r="AF1024">
        <f t="shared" si="285"/>
        <v>0</v>
      </c>
      <c r="AG1024">
        <f t="shared" si="291"/>
        <v>1</v>
      </c>
      <c r="AH1024">
        <f t="shared" si="286"/>
        <v>0</v>
      </c>
      <c r="AI1024">
        <f t="shared" si="287"/>
        <v>82.903757255504175</v>
      </c>
      <c r="AJ1024">
        <f t="shared" si="288"/>
        <v>55.919290347074678</v>
      </c>
      <c r="AK1024">
        <f t="shared" si="289"/>
        <v>0</v>
      </c>
      <c r="AL1024" s="3">
        <v>100</v>
      </c>
      <c r="AM1024" s="14">
        <f t="shared" si="290"/>
        <v>30.48</v>
      </c>
      <c r="AN1024" s="3">
        <v>0.97738438111682457</v>
      </c>
    </row>
    <row r="1025" spans="1:40" ht="13.5" thickBot="1" x14ac:dyDescent="0.25">
      <c r="A1025" s="5">
        <v>42577</v>
      </c>
      <c r="B1025" s="3">
        <v>111</v>
      </c>
      <c r="C1025" s="7" t="s">
        <v>358</v>
      </c>
      <c r="D1025" s="6">
        <v>0.62986111111111109</v>
      </c>
      <c r="E1025" s="13">
        <v>15</v>
      </c>
      <c r="F1025" s="13">
        <f t="shared" si="280"/>
        <v>534.99999999999989</v>
      </c>
      <c r="G1025" s="3">
        <v>53.1</v>
      </c>
      <c r="H1025" s="3" t="s">
        <v>365</v>
      </c>
      <c r="I1025" s="3">
        <v>34.5</v>
      </c>
      <c r="J1025" t="str">
        <f t="shared" si="281"/>
        <v>.</v>
      </c>
      <c r="K1025" t="str">
        <f t="shared" si="282"/>
        <v>.</v>
      </c>
      <c r="L1025" t="str">
        <f t="shared" si="292"/>
        <v>.</v>
      </c>
      <c r="M1025" s="3">
        <v>56</v>
      </c>
      <c r="N1025" t="str">
        <f>IF(B1025=B1025, N1024, IF(M1025=".",".",IF(M1025&lt;22.5,"N",IF(M1025&lt;67.5,"NE",IF(M1025&lt;112.5,"E",IF(M1025&lt;157.5,"SE",IF(M1025&lt;202.5,"S",IF(M1025&lt;247.5,"SW",IF(M1025&lt;292.5,"W",IF(M1025&lt;337.5,"NW","N"))))))))))</f>
        <v>SE</v>
      </c>
      <c r="O1025" t="str">
        <f t="shared" si="283"/>
        <v>.</v>
      </c>
      <c r="P1025" t="str">
        <f t="shared" si="294"/>
        <v>.</v>
      </c>
      <c r="Q1025" s="8">
        <f t="shared" si="298"/>
        <v>0</v>
      </c>
      <c r="R1025" s="8">
        <f t="shared" si="299"/>
        <v>10.566821355586496</v>
      </c>
      <c r="S1025" s="8">
        <v>1</v>
      </c>
      <c r="T1025" s="8" t="s">
        <v>4</v>
      </c>
      <c r="U1025" s="8" t="str">
        <f t="shared" si="293"/>
        <v>.</v>
      </c>
      <c r="V1025" s="3" t="s">
        <v>6</v>
      </c>
      <c r="W1025" s="3">
        <v>2.7</v>
      </c>
      <c r="X1025" s="3" t="s">
        <v>43</v>
      </c>
      <c r="Y1025" s="14">
        <v>0</v>
      </c>
      <c r="Z1025" s="14">
        <v>0</v>
      </c>
      <c r="AA1025" s="14">
        <v>1</v>
      </c>
      <c r="AB1025" s="14" t="str">
        <f t="shared" si="295"/>
        <v>.</v>
      </c>
      <c r="AC1025" s="3" t="s">
        <v>348</v>
      </c>
      <c r="AD1025" s="9">
        <v>0</v>
      </c>
      <c r="AE1025">
        <f t="shared" si="284"/>
        <v>0</v>
      </c>
      <c r="AF1025">
        <f t="shared" si="285"/>
        <v>0</v>
      </c>
      <c r="AG1025">
        <f t="shared" si="291"/>
        <v>1</v>
      </c>
      <c r="AH1025">
        <f t="shared" si="286"/>
        <v>0</v>
      </c>
      <c r="AI1025">
        <f t="shared" si="287"/>
        <v>82.903757255504175</v>
      </c>
      <c r="AJ1025">
        <f t="shared" si="288"/>
        <v>55.919290347074678</v>
      </c>
      <c r="AK1025">
        <f t="shared" si="289"/>
        <v>0</v>
      </c>
      <c r="AL1025" s="3">
        <v>100</v>
      </c>
      <c r="AM1025" s="14">
        <f t="shared" si="290"/>
        <v>30.48</v>
      </c>
      <c r="AN1025" s="3">
        <v>0.97738438111682457</v>
      </c>
    </row>
    <row r="1026" spans="1:40" ht="13.5" thickBot="1" x14ac:dyDescent="0.25">
      <c r="A1026" s="5">
        <v>42577</v>
      </c>
      <c r="B1026" s="3">
        <v>111</v>
      </c>
      <c r="C1026" s="7" t="s">
        <v>358</v>
      </c>
      <c r="D1026" s="6">
        <v>0.66875000000000007</v>
      </c>
      <c r="E1026" s="13">
        <v>16</v>
      </c>
      <c r="F1026" s="13">
        <f t="shared" ref="F1026:F1089" si="300">IF(B1026=B1025,((D1026-D1025)*1440)+F1025,0)</f>
        <v>591</v>
      </c>
      <c r="G1026" s="3">
        <v>48.5</v>
      </c>
      <c r="H1026" s="3" t="s">
        <v>365</v>
      </c>
      <c r="I1026" s="3">
        <v>32.1</v>
      </c>
      <c r="J1026" t="str">
        <f t="shared" ref="J1026:J1089" si="301">IF(AH1026=".",".",IF(AH1026=0,".",ACOS(AF1026/(AG1026*AH1026))))</f>
        <v>.</v>
      </c>
      <c r="K1026" t="str">
        <f t="shared" ref="K1026:K1089" si="302">IF(J1026=".",".",IF(AK1026&lt;0,360-DEGREES(J1026),DEGREES(J1026)))</f>
        <v>.</v>
      </c>
      <c r="L1026" t="str">
        <f t="shared" si="292"/>
        <v>.</v>
      </c>
      <c r="M1026" s="3">
        <v>56</v>
      </c>
      <c r="N1026" t="str">
        <f>IF(B1026=B1025, N1025, IF(M1026=".",".",IF(M1026&lt;22.5,"N",IF(M1026&lt;67.5,"NE",IF(M1026&lt;112.5,"E",IF(M1026&lt;157.5,"SE",IF(M1026&lt;202.5,"S",IF(M1026&lt;247.5,"SW",IF(M1026&lt;292.5,"W",IF(M1026&lt;337.5,"NW","N"))))))))))</f>
        <v>SE</v>
      </c>
      <c r="O1026" t="str">
        <f t="shared" ref="O1026:O1089" si="303">IF(K1026=".",".",IF(K1026&lt;22.5,"N",IF(K1026&lt;67.5,"NE",IF(K1026&lt;112.5,"E",IF(K1026&lt;157.5,"SE",IF(K1026&lt;202.5,"S",IF(K1026&lt;247.5,"SW",IF(K1026&lt;292.5,"W",IF(K1026&lt;337.5,"NW","N")))))))))</f>
        <v>.</v>
      </c>
      <c r="P1026" t="str">
        <f t="shared" si="294"/>
        <v>.</v>
      </c>
      <c r="Q1026" s="8">
        <f t="shared" si="298"/>
        <v>0</v>
      </c>
      <c r="R1026" s="8">
        <f t="shared" si="299"/>
        <v>10.566821355586496</v>
      </c>
      <c r="S1026" s="8">
        <v>1</v>
      </c>
      <c r="T1026" s="8">
        <f>SQRT((AJ1026-AJ1016)^2+(AI1026-AI1016)^2)</f>
        <v>10.566821355586496</v>
      </c>
      <c r="U1026" s="8">
        <f t="shared" si="293"/>
        <v>1</v>
      </c>
      <c r="V1026" s="3" t="s">
        <v>6</v>
      </c>
      <c r="W1026" s="3">
        <v>5</v>
      </c>
      <c r="X1026" s="3" t="s">
        <v>43</v>
      </c>
      <c r="Y1026" s="14">
        <v>0</v>
      </c>
      <c r="Z1026" s="14">
        <v>0</v>
      </c>
      <c r="AA1026" s="14">
        <v>1</v>
      </c>
      <c r="AB1026" s="14" t="str">
        <f t="shared" si="295"/>
        <v>.</v>
      </c>
      <c r="AC1026" s="3" t="s">
        <v>348</v>
      </c>
      <c r="AD1026" s="9">
        <v>0</v>
      </c>
      <c r="AE1026">
        <f t="shared" ref="AE1026:AE1089" si="304">IF(AJ1026=".",".",IF(AJ1025=".",".",IF(B1026=B1025,AJ1026-AJ1025,".")))</f>
        <v>0</v>
      </c>
      <c r="AF1026">
        <f t="shared" ref="AF1026:AF1089" si="305">IF(AE1026=".",".", 0*AK1026+1*AE1026)</f>
        <v>0</v>
      </c>
      <c r="AG1026">
        <f t="shared" si="291"/>
        <v>1</v>
      </c>
      <c r="AH1026">
        <f t="shared" ref="AH1026:AH1089" si="306">IF(AG1026=".",".",SQRT((AK1026)^2+(AE1026)^2))</f>
        <v>0</v>
      </c>
      <c r="AI1026">
        <f t="shared" ref="AI1026:AI1089" si="307">IF(AN1026=".",".",IF(M1026&lt;90,AL1026*SIN(AN1026),IF(M1026&lt;180,AL1026*SIN(AN1026),IF(M1026&lt;270,AL1026*SIN(AN1026),AL1026*SIN(AN1026)))))</f>
        <v>82.903757255504175</v>
      </c>
      <c r="AJ1026">
        <f t="shared" ref="AJ1026:AJ1089" si="308">IF(AN1026=".",".",IF(M1026&lt;90,AL1026*COS(AN1026),IF(M1026&lt;180,AL1026*COS(AN1026),IF(M1026&lt;270,AL1026*COS(AN1026),AL1026*COS(AN1026)))))</f>
        <v>55.919290347074678</v>
      </c>
      <c r="AK1026">
        <f t="shared" ref="AK1026:AK1089" si="309">IF(AI1026=".",".",IF(AI1025=".",".",IF(B1026=B1025,AI1026-AI1025,".")))</f>
        <v>0</v>
      </c>
      <c r="AL1026" s="3">
        <v>100</v>
      </c>
      <c r="AM1026" s="14">
        <f t="shared" ref="AM1026:AM1089" si="310">IF(AL1026=".",".",AL1026*0.3048)</f>
        <v>30.48</v>
      </c>
      <c r="AN1026" s="3">
        <v>0.97738438111682457</v>
      </c>
    </row>
    <row r="1027" spans="1:40" ht="13.5" thickBot="1" x14ac:dyDescent="0.25">
      <c r="A1027" s="5">
        <v>42577</v>
      </c>
      <c r="B1027" s="3">
        <v>112</v>
      </c>
      <c r="C1027" s="7" t="s">
        <v>358</v>
      </c>
      <c r="D1027" s="6">
        <v>0.25833333333333336</v>
      </c>
      <c r="E1027" s="13">
        <v>6</v>
      </c>
      <c r="F1027" s="13">
        <f t="shared" si="300"/>
        <v>0</v>
      </c>
      <c r="G1027" s="3">
        <v>15.6</v>
      </c>
      <c r="H1027" s="3" t="s">
        <v>366</v>
      </c>
      <c r="I1027" s="3">
        <v>17.8</v>
      </c>
      <c r="J1027" t="str">
        <f t="shared" si="301"/>
        <v>.</v>
      </c>
      <c r="K1027" t="str">
        <f t="shared" si="302"/>
        <v>.</v>
      </c>
      <c r="L1027" t="str">
        <f t="shared" si="292"/>
        <v>.</v>
      </c>
      <c r="M1027" s="3">
        <v>50</v>
      </c>
      <c r="N1027" t="str">
        <f>IF(B1027=B1027, N1026, IF(M1027=".",".",IF(M1027&lt;22.5,"N",IF(M1027&lt;67.5,"NE",IF(M1027&lt;112.5,"E",IF(M1027&lt;157.5,"SE",IF(M1027&lt;202.5,"S",IF(M1027&lt;247.5,"SW",IF(M1027&lt;292.5,"W",IF(M1027&lt;337.5,"NW","N"))))))))))</f>
        <v>SE</v>
      </c>
      <c r="O1027" t="str">
        <f t="shared" si="303"/>
        <v>.</v>
      </c>
      <c r="P1027" t="str">
        <f t="shared" si="294"/>
        <v>.</v>
      </c>
      <c r="Q1027" s="8">
        <f t="shared" si="298"/>
        <v>0</v>
      </c>
      <c r="R1027" s="8">
        <f t="shared" si="299"/>
        <v>0</v>
      </c>
      <c r="S1027" s="8">
        <v>1</v>
      </c>
      <c r="T1027" s="8" t="s">
        <v>4</v>
      </c>
      <c r="U1027" s="8" t="str">
        <f t="shared" si="293"/>
        <v>.</v>
      </c>
      <c r="V1027" s="3" t="s">
        <v>206</v>
      </c>
      <c r="W1027" s="3">
        <v>0</v>
      </c>
      <c r="X1027" s="3" t="s">
        <v>4</v>
      </c>
      <c r="Y1027" s="14">
        <v>2</v>
      </c>
      <c r="Z1027" s="14">
        <v>1</v>
      </c>
      <c r="AA1027" s="14">
        <v>0</v>
      </c>
      <c r="AB1027" s="14">
        <f t="shared" si="295"/>
        <v>0</v>
      </c>
      <c r="AC1027" s="3" t="s">
        <v>349</v>
      </c>
      <c r="AD1027" s="9">
        <v>0</v>
      </c>
      <c r="AE1027" t="str">
        <f t="shared" si="304"/>
        <v>.</v>
      </c>
      <c r="AF1027" t="str">
        <f t="shared" si="305"/>
        <v>.</v>
      </c>
      <c r="AG1027" t="str">
        <f t="shared" ref="AG1027:AG1090" si="311">IF(AF1027=".",".",1)</f>
        <v>.</v>
      </c>
      <c r="AH1027" t="str">
        <f t="shared" si="306"/>
        <v>.</v>
      </c>
      <c r="AI1027">
        <f t="shared" si="307"/>
        <v>77.37048875501678</v>
      </c>
      <c r="AJ1027">
        <f t="shared" si="308"/>
        <v>64.921548578340477</v>
      </c>
      <c r="AK1027" t="str">
        <f t="shared" si="309"/>
        <v>.</v>
      </c>
      <c r="AL1027" s="3">
        <v>101</v>
      </c>
      <c r="AM1027" s="14">
        <f t="shared" si="310"/>
        <v>30.784800000000001</v>
      </c>
      <c r="AN1027" s="3">
        <v>0.87266462599716477</v>
      </c>
    </row>
    <row r="1028" spans="1:40" ht="13.5" thickBot="1" x14ac:dyDescent="0.25">
      <c r="A1028" s="5">
        <v>42577</v>
      </c>
      <c r="B1028" s="3">
        <v>112</v>
      </c>
      <c r="C1028" s="7" t="s">
        <v>358</v>
      </c>
      <c r="D1028" s="6">
        <v>0.29444444444444445</v>
      </c>
      <c r="E1028" s="13">
        <v>7</v>
      </c>
      <c r="F1028" s="13">
        <f t="shared" si="300"/>
        <v>51.999999999999972</v>
      </c>
      <c r="G1028" s="3">
        <v>22.7</v>
      </c>
      <c r="H1028" s="3" t="s">
        <v>365</v>
      </c>
      <c r="I1028" s="3">
        <v>23.9</v>
      </c>
      <c r="J1028">
        <f t="shared" si="301"/>
        <v>3.109895478932561</v>
      </c>
      <c r="K1028">
        <f t="shared" si="302"/>
        <v>181.81611433034843</v>
      </c>
      <c r="L1028">
        <f>((K1028-MOD(M1027+180,360)))</f>
        <v>-48.183885669651573</v>
      </c>
      <c r="M1028" s="3">
        <v>52</v>
      </c>
      <c r="N1028" t="str">
        <f>IF(B1028=B1027, N1027, IF(M1028=".",".",IF(M1028&lt;22.5,"N",IF(M1028&lt;67.5,"NE",IF(M1028&lt;112.5,"E",IF(M1028&lt;157.5,"SE",IF(M1028&lt;202.5,"S",IF(M1028&lt;247.5,"SW",IF(M1028&lt;292.5,"W",IF(M1028&lt;337.5,"NW","N"))))))))))</f>
        <v>SE</v>
      </c>
      <c r="O1028" t="str">
        <f t="shared" si="303"/>
        <v>S</v>
      </c>
      <c r="P1028">
        <f t="shared" si="294"/>
        <v>5</v>
      </c>
      <c r="Q1028" s="8">
        <f t="shared" si="298"/>
        <v>4.5890291271663308</v>
      </c>
      <c r="R1028" s="8">
        <f t="shared" si="299"/>
        <v>4.5890291271663308</v>
      </c>
      <c r="S1028" s="8">
        <v>1</v>
      </c>
      <c r="T1028" s="8" t="s">
        <v>4</v>
      </c>
      <c r="U1028" s="8" t="str">
        <f t="shared" si="293"/>
        <v>.</v>
      </c>
      <c r="V1028" s="3" t="s">
        <v>27</v>
      </c>
      <c r="W1028" s="3">
        <v>0</v>
      </c>
      <c r="X1028" s="3" t="s">
        <v>4</v>
      </c>
      <c r="Y1028" s="14">
        <v>2</v>
      </c>
      <c r="Z1028" s="14">
        <v>1</v>
      </c>
      <c r="AA1028" s="14">
        <v>0</v>
      </c>
      <c r="AB1028" s="14">
        <f t="shared" si="295"/>
        <v>0</v>
      </c>
      <c r="AC1028" s="3" t="s">
        <v>349</v>
      </c>
      <c r="AD1028" s="9">
        <v>0</v>
      </c>
      <c r="AE1028">
        <f t="shared" si="304"/>
        <v>-4.5867239964259667</v>
      </c>
      <c r="AF1028">
        <f t="shared" si="305"/>
        <v>-4.5867239964259667</v>
      </c>
      <c r="AG1028">
        <f t="shared" si="311"/>
        <v>1</v>
      </c>
      <c r="AH1028">
        <f t="shared" si="306"/>
        <v>4.5890291271663308</v>
      </c>
      <c r="AI1028">
        <f t="shared" si="307"/>
        <v>77.22505385345876</v>
      </c>
      <c r="AJ1028">
        <f t="shared" si="308"/>
        <v>60.334824581914511</v>
      </c>
      <c r="AK1028">
        <f t="shared" si="309"/>
        <v>-0.14543490155801919</v>
      </c>
      <c r="AL1028" s="3">
        <v>98</v>
      </c>
      <c r="AM1028" s="14">
        <f t="shared" si="310"/>
        <v>29.8704</v>
      </c>
      <c r="AN1028" s="3">
        <v>0.90757121103705141</v>
      </c>
    </row>
    <row r="1029" spans="1:40" ht="13.5" thickBot="1" x14ac:dyDescent="0.25">
      <c r="A1029" s="5">
        <v>42577</v>
      </c>
      <c r="B1029" s="3">
        <v>112</v>
      </c>
      <c r="C1029" s="7" t="s">
        <v>358</v>
      </c>
      <c r="D1029" s="6">
        <v>0.33611111111111108</v>
      </c>
      <c r="E1029" s="13">
        <v>8</v>
      </c>
      <c r="F1029" s="13">
        <f t="shared" si="300"/>
        <v>111.99999999999991</v>
      </c>
      <c r="G1029" s="3">
        <v>30.3</v>
      </c>
      <c r="H1029" s="3" t="s">
        <v>365</v>
      </c>
      <c r="I1029" s="3">
        <v>31.5</v>
      </c>
      <c r="J1029">
        <f t="shared" si="301"/>
        <v>1.5129312289197192</v>
      </c>
      <c r="K1029">
        <f t="shared" si="302"/>
        <v>273.31542588935906</v>
      </c>
      <c r="L1029">
        <f t="shared" ref="L1029:L1092" si="312">IF(K1029=".",".",IF(K1029-K1028&gt;180,(K1029-K1028)-360,IF(K1029-K1028&lt;-180,-360-(K1029-K1028),IF(K1029-K1028&gt;180,360-(K1029-K1028),K1029-K1028))))</f>
        <v>91.499311559010636</v>
      </c>
      <c r="M1029" s="3">
        <v>48</v>
      </c>
      <c r="N1029" t="str">
        <f>IF(B1029=B1029, N1028, IF(M1029=".",".",IF(M1029&lt;22.5,"N",IF(M1029&lt;67.5,"NE",IF(M1029&lt;112.5,"E",IF(M1029&lt;157.5,"SE",IF(M1029&lt;202.5,"S",IF(M1029&lt;247.5,"SW",IF(M1029&lt;292.5,"W",IF(M1029&lt;337.5,"NW","N"))))))))))</f>
        <v>SE</v>
      </c>
      <c r="O1029" t="str">
        <f t="shared" si="303"/>
        <v>W</v>
      </c>
      <c r="P1029">
        <f t="shared" si="294"/>
        <v>7</v>
      </c>
      <c r="Q1029" s="8">
        <f t="shared" si="298"/>
        <v>9.6149674760643293</v>
      </c>
      <c r="R1029" s="8">
        <f t="shared" si="299"/>
        <v>14.20399660323066</v>
      </c>
      <c r="S1029" s="8">
        <v>1</v>
      </c>
      <c r="T1029" s="8" t="s">
        <v>4</v>
      </c>
      <c r="U1029" s="8" t="str">
        <f t="shared" ref="U1029:U1092" si="313">IF(T1029=".",".",IF(T1029=0,0,R1029/T1029))</f>
        <v>.</v>
      </c>
      <c r="V1029" s="3" t="s">
        <v>21</v>
      </c>
      <c r="W1029" s="3">
        <v>0</v>
      </c>
      <c r="X1029" s="3" t="s">
        <v>4</v>
      </c>
      <c r="Y1029" s="14">
        <v>2</v>
      </c>
      <c r="Z1029" s="14">
        <v>1</v>
      </c>
      <c r="AA1029" s="14">
        <v>0</v>
      </c>
      <c r="AB1029" s="14">
        <f t="shared" si="295"/>
        <v>0</v>
      </c>
      <c r="AC1029" s="3" t="s">
        <v>349</v>
      </c>
      <c r="AD1029" s="9">
        <v>0</v>
      </c>
      <c r="AE1029">
        <f t="shared" si="304"/>
        <v>0.55606059674158814</v>
      </c>
      <c r="AF1029">
        <f t="shared" si="305"/>
        <v>0.55606059674158814</v>
      </c>
      <c r="AG1029">
        <f t="shared" si="311"/>
        <v>1</v>
      </c>
      <c r="AH1029">
        <f t="shared" si="306"/>
        <v>9.6149674760643293</v>
      </c>
      <c r="AI1029">
        <f t="shared" si="307"/>
        <v>67.626179118442877</v>
      </c>
      <c r="AJ1029">
        <f t="shared" si="308"/>
        <v>60.890885178656099</v>
      </c>
      <c r="AK1029">
        <f t="shared" si="309"/>
        <v>-9.5988747350158832</v>
      </c>
      <c r="AL1029" s="3">
        <v>91</v>
      </c>
      <c r="AM1029" s="14">
        <f t="shared" si="310"/>
        <v>27.736800000000002</v>
      </c>
      <c r="AN1029" s="3">
        <v>0.83775804095727824</v>
      </c>
    </row>
    <row r="1030" spans="1:40" ht="13.5" thickBot="1" x14ac:dyDescent="0.25">
      <c r="A1030" s="5">
        <v>42577</v>
      </c>
      <c r="B1030" s="3">
        <v>112</v>
      </c>
      <c r="C1030" s="7" t="s">
        <v>358</v>
      </c>
      <c r="D1030" s="6">
        <v>0.37847222222222227</v>
      </c>
      <c r="E1030" s="13">
        <v>9</v>
      </c>
      <c r="F1030" s="13">
        <f t="shared" si="300"/>
        <v>173</v>
      </c>
      <c r="G1030" s="3">
        <v>43.2</v>
      </c>
      <c r="H1030" s="3" t="s">
        <v>365</v>
      </c>
      <c r="I1030" s="3">
        <v>30.9</v>
      </c>
      <c r="J1030" t="str">
        <f t="shared" si="301"/>
        <v>.</v>
      </c>
      <c r="K1030" t="str">
        <f t="shared" si="302"/>
        <v>.</v>
      </c>
      <c r="L1030" t="str">
        <f t="shared" si="312"/>
        <v>.</v>
      </c>
      <c r="M1030" s="3">
        <v>48</v>
      </c>
      <c r="N1030" t="str">
        <f>IF(B1030=B1029, N1029, IF(M1030=".",".",IF(M1030&lt;22.5,"N",IF(M1030&lt;67.5,"NE",IF(M1030&lt;112.5,"E",IF(M1030&lt;157.5,"SE",IF(M1030&lt;202.5,"S",IF(M1030&lt;247.5,"SW",IF(M1030&lt;292.5,"W",IF(M1030&lt;337.5,"NW","N"))))))))))</f>
        <v>SE</v>
      </c>
      <c r="O1030" t="str">
        <f t="shared" si="303"/>
        <v>.</v>
      </c>
      <c r="P1030" t="str">
        <f t="shared" si="294"/>
        <v>.</v>
      </c>
      <c r="Q1030" s="8">
        <f t="shared" si="298"/>
        <v>0</v>
      </c>
      <c r="R1030" s="8">
        <f t="shared" si="299"/>
        <v>14.20399660323066</v>
      </c>
      <c r="S1030" s="8">
        <v>1</v>
      </c>
      <c r="T1030" s="8" t="s">
        <v>4</v>
      </c>
      <c r="U1030" s="8" t="str">
        <f t="shared" si="313"/>
        <v>.</v>
      </c>
      <c r="V1030" s="3" t="s">
        <v>6</v>
      </c>
      <c r="W1030" s="3">
        <v>2</v>
      </c>
      <c r="X1030" s="3" t="s">
        <v>4</v>
      </c>
      <c r="Y1030" s="14">
        <v>2</v>
      </c>
      <c r="Z1030" s="14">
        <v>1</v>
      </c>
      <c r="AA1030" s="14">
        <v>0</v>
      </c>
      <c r="AB1030" s="14">
        <f t="shared" si="295"/>
        <v>0</v>
      </c>
      <c r="AC1030" s="3" t="s">
        <v>349</v>
      </c>
      <c r="AD1030" s="9">
        <v>0</v>
      </c>
      <c r="AE1030">
        <f t="shared" si="304"/>
        <v>0</v>
      </c>
      <c r="AF1030">
        <f t="shared" si="305"/>
        <v>0</v>
      </c>
      <c r="AG1030">
        <f t="shared" si="311"/>
        <v>1</v>
      </c>
      <c r="AH1030">
        <f t="shared" si="306"/>
        <v>0</v>
      </c>
      <c r="AI1030">
        <f t="shared" si="307"/>
        <v>67.626179118442877</v>
      </c>
      <c r="AJ1030">
        <f t="shared" si="308"/>
        <v>60.890885178656099</v>
      </c>
      <c r="AK1030">
        <f t="shared" si="309"/>
        <v>0</v>
      </c>
      <c r="AL1030" s="3">
        <v>91</v>
      </c>
      <c r="AM1030" s="14">
        <f t="shared" si="310"/>
        <v>27.736800000000002</v>
      </c>
      <c r="AN1030" s="3">
        <v>0.83775804095727824</v>
      </c>
    </row>
    <row r="1031" spans="1:40" ht="13.5" thickBot="1" x14ac:dyDescent="0.25">
      <c r="A1031" s="5">
        <v>42577</v>
      </c>
      <c r="B1031" s="3">
        <v>112</v>
      </c>
      <c r="C1031" s="7" t="s">
        <v>358</v>
      </c>
      <c r="D1031" s="6">
        <v>0.42222222222222222</v>
      </c>
      <c r="E1031" s="13">
        <v>10</v>
      </c>
      <c r="F1031" s="13">
        <f t="shared" si="300"/>
        <v>235.99999999999994</v>
      </c>
      <c r="G1031" s="3">
        <v>53.1</v>
      </c>
      <c r="H1031" s="3" t="s">
        <v>365</v>
      </c>
      <c r="I1031" s="3">
        <v>32.9</v>
      </c>
      <c r="J1031" t="str">
        <f t="shared" si="301"/>
        <v>.</v>
      </c>
      <c r="K1031" t="str">
        <f t="shared" si="302"/>
        <v>.</v>
      </c>
      <c r="L1031" t="str">
        <f t="shared" si="312"/>
        <v>.</v>
      </c>
      <c r="M1031" s="3">
        <v>48</v>
      </c>
      <c r="N1031" t="str">
        <f>IF(B1031=B1031, N1030, IF(M1031=".",".",IF(M1031&lt;22.5,"N",IF(M1031&lt;67.5,"NE",IF(M1031&lt;112.5,"E",IF(M1031&lt;157.5,"SE",IF(M1031&lt;202.5,"S",IF(M1031&lt;247.5,"SW",IF(M1031&lt;292.5,"W",IF(M1031&lt;337.5,"NW","N"))))))))))</f>
        <v>SE</v>
      </c>
      <c r="O1031" t="str">
        <f t="shared" si="303"/>
        <v>.</v>
      </c>
      <c r="P1031" t="str">
        <f t="shared" ref="P1031:P1094" si="314">IF(O1031=".",".",IF(O1031="N", 1, IF( O1031 ="NE", 2, IF(O1031="E",3,IF(O1031="SE",4,IF(O1031="S",5,IF(O1031="SW",6,IF(O1031="W",7,8))))))))</f>
        <v>.</v>
      </c>
      <c r="Q1031" s="8">
        <f t="shared" si="298"/>
        <v>0</v>
      </c>
      <c r="R1031" s="8">
        <f t="shared" si="299"/>
        <v>14.20399660323066</v>
      </c>
      <c r="S1031" s="8">
        <v>1</v>
      </c>
      <c r="T1031" s="8" t="s">
        <v>4</v>
      </c>
      <c r="U1031" s="8" t="str">
        <f t="shared" si="313"/>
        <v>.</v>
      </c>
      <c r="V1031" s="3" t="s">
        <v>6</v>
      </c>
      <c r="W1031" s="3">
        <v>2</v>
      </c>
      <c r="X1031" s="3" t="s">
        <v>43</v>
      </c>
      <c r="Y1031" s="14">
        <v>0</v>
      </c>
      <c r="Z1031" s="14">
        <v>0</v>
      </c>
      <c r="AA1031" s="14">
        <v>1</v>
      </c>
      <c r="AB1031" s="14">
        <f t="shared" si="295"/>
        <v>1</v>
      </c>
      <c r="AC1031" s="3" t="s">
        <v>349</v>
      </c>
      <c r="AD1031" s="9">
        <v>0</v>
      </c>
      <c r="AE1031">
        <f t="shared" si="304"/>
        <v>0</v>
      </c>
      <c r="AF1031">
        <f t="shared" si="305"/>
        <v>0</v>
      </c>
      <c r="AG1031">
        <f t="shared" si="311"/>
        <v>1</v>
      </c>
      <c r="AH1031">
        <f t="shared" si="306"/>
        <v>0</v>
      </c>
      <c r="AI1031">
        <f t="shared" si="307"/>
        <v>67.626179118442877</v>
      </c>
      <c r="AJ1031">
        <f t="shared" si="308"/>
        <v>60.890885178656099</v>
      </c>
      <c r="AK1031">
        <f t="shared" si="309"/>
        <v>0</v>
      </c>
      <c r="AL1031" s="3">
        <v>91</v>
      </c>
      <c r="AM1031" s="14">
        <f t="shared" si="310"/>
        <v>27.736800000000002</v>
      </c>
      <c r="AN1031" s="3">
        <v>0.83775804095727824</v>
      </c>
    </row>
    <row r="1032" spans="1:40" ht="13.5" thickBot="1" x14ac:dyDescent="0.25">
      <c r="A1032" s="5">
        <v>42577</v>
      </c>
      <c r="B1032" s="3">
        <v>112</v>
      </c>
      <c r="C1032" s="7" t="s">
        <v>358</v>
      </c>
      <c r="D1032" s="6">
        <v>0.46388888888888885</v>
      </c>
      <c r="E1032" s="13">
        <v>11</v>
      </c>
      <c r="F1032" s="13">
        <f t="shared" si="300"/>
        <v>295.99999999999989</v>
      </c>
      <c r="G1032" s="3">
        <v>56.1</v>
      </c>
      <c r="H1032" s="3" t="s">
        <v>365</v>
      </c>
      <c r="I1032" s="3">
        <v>33.6</v>
      </c>
      <c r="J1032" t="str">
        <f t="shared" si="301"/>
        <v>.</v>
      </c>
      <c r="K1032" t="str">
        <f t="shared" si="302"/>
        <v>.</v>
      </c>
      <c r="L1032" t="str">
        <f t="shared" si="312"/>
        <v>.</v>
      </c>
      <c r="M1032" s="3">
        <v>48</v>
      </c>
      <c r="N1032" t="str">
        <f>IF(B1032=B1031, N1031, IF(M1032=".",".",IF(M1032&lt;22.5,"N",IF(M1032&lt;67.5,"NE",IF(M1032&lt;112.5,"E",IF(M1032&lt;157.5,"SE",IF(M1032&lt;202.5,"S",IF(M1032&lt;247.5,"SW",IF(M1032&lt;292.5,"W",IF(M1032&lt;337.5,"NW","N"))))))))))</f>
        <v>SE</v>
      </c>
      <c r="O1032" t="str">
        <f t="shared" si="303"/>
        <v>.</v>
      </c>
      <c r="P1032" t="str">
        <f t="shared" si="314"/>
        <v>.</v>
      </c>
      <c r="Q1032" s="8">
        <f t="shared" si="298"/>
        <v>0</v>
      </c>
      <c r="R1032" s="8">
        <f t="shared" si="299"/>
        <v>14.20399660323066</v>
      </c>
      <c r="S1032" s="8">
        <v>1</v>
      </c>
      <c r="T1032" s="8" t="s">
        <v>4</v>
      </c>
      <c r="U1032" s="8" t="str">
        <f t="shared" si="313"/>
        <v>.</v>
      </c>
      <c r="V1032" s="3" t="s">
        <v>6</v>
      </c>
      <c r="W1032" s="3">
        <v>3.1</v>
      </c>
      <c r="X1032" s="3" t="s">
        <v>43</v>
      </c>
      <c r="Y1032" s="14">
        <v>0</v>
      </c>
      <c r="Z1032" s="14">
        <v>0</v>
      </c>
      <c r="AA1032" s="14">
        <v>1</v>
      </c>
      <c r="AB1032" s="14" t="str">
        <f t="shared" si="295"/>
        <v>.</v>
      </c>
      <c r="AC1032" s="3" t="s">
        <v>349</v>
      </c>
      <c r="AD1032" s="9">
        <v>0</v>
      </c>
      <c r="AE1032">
        <f t="shared" si="304"/>
        <v>0</v>
      </c>
      <c r="AF1032">
        <f t="shared" si="305"/>
        <v>0</v>
      </c>
      <c r="AG1032">
        <f t="shared" si="311"/>
        <v>1</v>
      </c>
      <c r="AH1032">
        <f t="shared" si="306"/>
        <v>0</v>
      </c>
      <c r="AI1032">
        <f t="shared" si="307"/>
        <v>67.626179118442877</v>
      </c>
      <c r="AJ1032">
        <f t="shared" si="308"/>
        <v>60.890885178656099</v>
      </c>
      <c r="AK1032">
        <f t="shared" si="309"/>
        <v>0</v>
      </c>
      <c r="AL1032" s="3">
        <v>91</v>
      </c>
      <c r="AM1032" s="14">
        <f t="shared" si="310"/>
        <v>27.736800000000002</v>
      </c>
      <c r="AN1032" s="3">
        <v>0.83775804095727824</v>
      </c>
    </row>
    <row r="1033" spans="1:40" ht="13.5" thickBot="1" x14ac:dyDescent="0.25">
      <c r="A1033" s="5">
        <v>42577</v>
      </c>
      <c r="B1033" s="3">
        <v>112</v>
      </c>
      <c r="C1033" s="7" t="s">
        <v>358</v>
      </c>
      <c r="D1033" s="6">
        <v>0.50555555555555554</v>
      </c>
      <c r="E1033" s="13">
        <v>12</v>
      </c>
      <c r="F1033" s="13">
        <f t="shared" si="300"/>
        <v>355.99999999999989</v>
      </c>
      <c r="G1033" s="3">
        <v>52.4</v>
      </c>
      <c r="H1033" s="3" t="s">
        <v>365</v>
      </c>
      <c r="I1033" s="3">
        <v>30.1</v>
      </c>
      <c r="J1033" t="str">
        <f t="shared" si="301"/>
        <v>.</v>
      </c>
      <c r="K1033" t="str">
        <f t="shared" si="302"/>
        <v>.</v>
      </c>
      <c r="L1033" t="str">
        <f t="shared" si="312"/>
        <v>.</v>
      </c>
      <c r="M1033" s="3">
        <v>48</v>
      </c>
      <c r="N1033" t="str">
        <f>IF(B1033=B1033, N1032, IF(M1033=".",".",IF(M1033&lt;22.5,"N",IF(M1033&lt;67.5,"NE",IF(M1033&lt;112.5,"E",IF(M1033&lt;157.5,"SE",IF(M1033&lt;202.5,"S",IF(M1033&lt;247.5,"SW",IF(M1033&lt;292.5,"W",IF(M1033&lt;337.5,"NW","N"))))))))))</f>
        <v>SE</v>
      </c>
      <c r="O1033" t="str">
        <f t="shared" si="303"/>
        <v>.</v>
      </c>
      <c r="P1033" t="str">
        <f t="shared" si="314"/>
        <v>.</v>
      </c>
      <c r="Q1033" s="8">
        <f t="shared" si="298"/>
        <v>0</v>
      </c>
      <c r="R1033" s="8">
        <f t="shared" si="299"/>
        <v>14.20399660323066</v>
      </c>
      <c r="S1033" s="8">
        <v>1</v>
      </c>
      <c r="T1033" s="8" t="s">
        <v>4</v>
      </c>
      <c r="U1033" s="8" t="str">
        <f t="shared" si="313"/>
        <v>.</v>
      </c>
      <c r="V1033" s="3" t="s">
        <v>6</v>
      </c>
      <c r="W1033" s="3">
        <v>4.9000000000000004</v>
      </c>
      <c r="X1033" s="3" t="s">
        <v>43</v>
      </c>
      <c r="Y1033" s="14">
        <v>0</v>
      </c>
      <c r="Z1033" s="14">
        <v>0</v>
      </c>
      <c r="AA1033" s="14">
        <v>1</v>
      </c>
      <c r="AB1033" s="14" t="str">
        <f t="shared" si="295"/>
        <v>.</v>
      </c>
      <c r="AC1033" s="3" t="s">
        <v>349</v>
      </c>
      <c r="AD1033" s="9">
        <v>0</v>
      </c>
      <c r="AE1033">
        <f t="shared" si="304"/>
        <v>0</v>
      </c>
      <c r="AF1033">
        <f t="shared" si="305"/>
        <v>0</v>
      </c>
      <c r="AG1033">
        <f t="shared" si="311"/>
        <v>1</v>
      </c>
      <c r="AH1033">
        <f t="shared" si="306"/>
        <v>0</v>
      </c>
      <c r="AI1033">
        <f t="shared" si="307"/>
        <v>67.626179118442877</v>
      </c>
      <c r="AJ1033">
        <f t="shared" si="308"/>
        <v>60.890885178656099</v>
      </c>
      <c r="AK1033">
        <f t="shared" si="309"/>
        <v>0</v>
      </c>
      <c r="AL1033" s="3">
        <v>91</v>
      </c>
      <c r="AM1033" s="14">
        <f t="shared" si="310"/>
        <v>27.736800000000002</v>
      </c>
      <c r="AN1033" s="3">
        <v>0.83775804095727824</v>
      </c>
    </row>
    <row r="1034" spans="1:40" ht="13.5" thickBot="1" x14ac:dyDescent="0.25">
      <c r="A1034" s="5">
        <v>42577</v>
      </c>
      <c r="B1034" s="3">
        <v>112</v>
      </c>
      <c r="C1034" s="7" t="s">
        <v>358</v>
      </c>
      <c r="D1034" s="6">
        <v>0.54652777777777783</v>
      </c>
      <c r="E1034" s="13">
        <v>13</v>
      </c>
      <c r="F1034" s="13">
        <f t="shared" si="300"/>
        <v>415</v>
      </c>
      <c r="G1034" s="3">
        <v>57.2</v>
      </c>
      <c r="H1034" s="3" t="s">
        <v>365</v>
      </c>
      <c r="I1034" s="3">
        <v>32.799999999999997</v>
      </c>
      <c r="J1034" t="str">
        <f t="shared" si="301"/>
        <v>.</v>
      </c>
      <c r="K1034" t="str">
        <f t="shared" si="302"/>
        <v>.</v>
      </c>
      <c r="L1034" t="str">
        <f t="shared" si="312"/>
        <v>.</v>
      </c>
      <c r="M1034" s="3">
        <v>48</v>
      </c>
      <c r="N1034" t="str">
        <f>IF(B1034=B1033, N1033, IF(M1034=".",".",IF(M1034&lt;22.5,"N",IF(M1034&lt;67.5,"NE",IF(M1034&lt;112.5,"E",IF(M1034&lt;157.5,"SE",IF(M1034&lt;202.5,"S",IF(M1034&lt;247.5,"SW",IF(M1034&lt;292.5,"W",IF(M1034&lt;337.5,"NW","N"))))))))))</f>
        <v>SE</v>
      </c>
      <c r="O1034" t="str">
        <f t="shared" si="303"/>
        <v>.</v>
      </c>
      <c r="P1034" t="str">
        <f t="shared" si="314"/>
        <v>.</v>
      </c>
      <c r="Q1034" s="8">
        <f t="shared" si="298"/>
        <v>0</v>
      </c>
      <c r="R1034" s="8">
        <f t="shared" si="299"/>
        <v>14.20399660323066</v>
      </c>
      <c r="S1034" s="8">
        <v>1</v>
      </c>
      <c r="T1034" s="8" t="s">
        <v>4</v>
      </c>
      <c r="U1034" s="8" t="str">
        <f t="shared" si="313"/>
        <v>.</v>
      </c>
      <c r="V1034" s="3" t="s">
        <v>6</v>
      </c>
      <c r="W1034" s="3">
        <v>4.5999999999999996</v>
      </c>
      <c r="X1034" s="3" t="s">
        <v>43</v>
      </c>
      <c r="Y1034" s="14">
        <v>0</v>
      </c>
      <c r="Z1034" s="14">
        <v>0</v>
      </c>
      <c r="AA1034" s="14">
        <v>1</v>
      </c>
      <c r="AB1034" s="14" t="str">
        <f t="shared" ref="AB1034:AB1097" si="315">IF(AA1034=0,0,IF(AA1034=".",".",IF(AA1034=AA1033,".",1)))</f>
        <v>.</v>
      </c>
      <c r="AC1034" s="3" t="s">
        <v>349</v>
      </c>
      <c r="AD1034" s="9">
        <v>0</v>
      </c>
      <c r="AE1034">
        <f t="shared" si="304"/>
        <v>0</v>
      </c>
      <c r="AF1034">
        <f t="shared" si="305"/>
        <v>0</v>
      </c>
      <c r="AG1034">
        <f t="shared" si="311"/>
        <v>1</v>
      </c>
      <c r="AH1034">
        <f t="shared" si="306"/>
        <v>0</v>
      </c>
      <c r="AI1034">
        <f t="shared" si="307"/>
        <v>67.626179118442877</v>
      </c>
      <c r="AJ1034">
        <f t="shared" si="308"/>
        <v>60.890885178656099</v>
      </c>
      <c r="AK1034">
        <f t="shared" si="309"/>
        <v>0</v>
      </c>
      <c r="AL1034" s="3">
        <v>91</v>
      </c>
      <c r="AM1034" s="14">
        <f t="shared" si="310"/>
        <v>27.736800000000002</v>
      </c>
      <c r="AN1034" s="3">
        <v>0.83775804095727824</v>
      </c>
    </row>
    <row r="1035" spans="1:40" ht="13.5" thickBot="1" x14ac:dyDescent="0.25">
      <c r="A1035" s="5">
        <v>42577</v>
      </c>
      <c r="B1035" s="3">
        <v>112</v>
      </c>
      <c r="C1035" s="7" t="s">
        <v>358</v>
      </c>
      <c r="D1035" s="6">
        <v>0.58958333333333335</v>
      </c>
      <c r="E1035" s="13">
        <v>14</v>
      </c>
      <c r="F1035" s="13">
        <f t="shared" si="300"/>
        <v>476.99999999999994</v>
      </c>
      <c r="G1035" s="3">
        <v>53.7</v>
      </c>
      <c r="H1035" s="3" t="s">
        <v>365</v>
      </c>
      <c r="I1035" s="3">
        <v>33.799999999999997</v>
      </c>
      <c r="J1035" t="str">
        <f t="shared" si="301"/>
        <v>.</v>
      </c>
      <c r="K1035" t="str">
        <f t="shared" si="302"/>
        <v>.</v>
      </c>
      <c r="L1035" t="str">
        <f t="shared" si="312"/>
        <v>.</v>
      </c>
      <c r="M1035" s="3">
        <v>48</v>
      </c>
      <c r="N1035" t="str">
        <f>IF(B1035=B1035, N1034, IF(M1035=".",".",IF(M1035&lt;22.5,"N",IF(M1035&lt;67.5,"NE",IF(M1035&lt;112.5,"E",IF(M1035&lt;157.5,"SE",IF(M1035&lt;202.5,"S",IF(M1035&lt;247.5,"SW",IF(M1035&lt;292.5,"W",IF(M1035&lt;337.5,"NW","N"))))))))))</f>
        <v>SE</v>
      </c>
      <c r="O1035" t="str">
        <f t="shared" si="303"/>
        <v>.</v>
      </c>
      <c r="P1035" t="str">
        <f t="shared" si="314"/>
        <v>.</v>
      </c>
      <c r="Q1035" s="8">
        <f t="shared" si="298"/>
        <v>0</v>
      </c>
      <c r="R1035" s="8">
        <f t="shared" si="299"/>
        <v>14.20399660323066</v>
      </c>
      <c r="S1035" s="8">
        <v>1</v>
      </c>
      <c r="T1035" s="8" t="s">
        <v>4</v>
      </c>
      <c r="U1035" s="8" t="str">
        <f t="shared" si="313"/>
        <v>.</v>
      </c>
      <c r="V1035" s="3" t="s">
        <v>6</v>
      </c>
      <c r="W1035" s="3">
        <v>2</v>
      </c>
      <c r="X1035" s="3" t="s">
        <v>43</v>
      </c>
      <c r="Y1035" s="14">
        <v>0</v>
      </c>
      <c r="Z1035" s="14">
        <v>0</v>
      </c>
      <c r="AA1035" s="14">
        <v>1</v>
      </c>
      <c r="AB1035" s="14" t="str">
        <f t="shared" si="315"/>
        <v>.</v>
      </c>
      <c r="AC1035" s="3" t="s">
        <v>349</v>
      </c>
      <c r="AD1035" s="9">
        <v>0</v>
      </c>
      <c r="AE1035">
        <f t="shared" si="304"/>
        <v>0</v>
      </c>
      <c r="AF1035">
        <f t="shared" si="305"/>
        <v>0</v>
      </c>
      <c r="AG1035">
        <f t="shared" si="311"/>
        <v>1</v>
      </c>
      <c r="AH1035">
        <f t="shared" si="306"/>
        <v>0</v>
      </c>
      <c r="AI1035">
        <f t="shared" si="307"/>
        <v>67.626179118442877</v>
      </c>
      <c r="AJ1035">
        <f t="shared" si="308"/>
        <v>60.890885178656099</v>
      </c>
      <c r="AK1035">
        <f t="shared" si="309"/>
        <v>0</v>
      </c>
      <c r="AL1035" s="3">
        <v>91</v>
      </c>
      <c r="AM1035" s="14">
        <f t="shared" si="310"/>
        <v>27.736800000000002</v>
      </c>
      <c r="AN1035" s="3">
        <v>0.83775804095727824</v>
      </c>
    </row>
    <row r="1036" spans="1:40" ht="13.5" thickBot="1" x14ac:dyDescent="0.25">
      <c r="A1036" s="5">
        <v>42577</v>
      </c>
      <c r="B1036" s="3">
        <v>112</v>
      </c>
      <c r="C1036" s="7" t="s">
        <v>358</v>
      </c>
      <c r="D1036" s="6">
        <v>0.62986111111111109</v>
      </c>
      <c r="E1036" s="13">
        <v>15</v>
      </c>
      <c r="F1036" s="13">
        <f t="shared" si="300"/>
        <v>534.99999999999989</v>
      </c>
      <c r="G1036" s="3">
        <v>49.4</v>
      </c>
      <c r="H1036" s="3" t="s">
        <v>365</v>
      </c>
      <c r="I1036" s="3">
        <v>34.5</v>
      </c>
      <c r="J1036" t="str">
        <f t="shared" si="301"/>
        <v>.</v>
      </c>
      <c r="K1036" t="str">
        <f t="shared" si="302"/>
        <v>.</v>
      </c>
      <c r="L1036" t="str">
        <f t="shared" si="312"/>
        <v>.</v>
      </c>
      <c r="M1036" s="3">
        <v>48</v>
      </c>
      <c r="N1036" t="str">
        <f>IF(B1036=B1035, N1035, IF(M1036=".",".",IF(M1036&lt;22.5,"N",IF(M1036&lt;67.5,"NE",IF(M1036&lt;112.5,"E",IF(M1036&lt;157.5,"SE",IF(M1036&lt;202.5,"S",IF(M1036&lt;247.5,"SW",IF(M1036&lt;292.5,"W",IF(M1036&lt;337.5,"NW","N"))))))))))</f>
        <v>SE</v>
      </c>
      <c r="O1036" t="str">
        <f t="shared" si="303"/>
        <v>.</v>
      </c>
      <c r="P1036" t="str">
        <f t="shared" si="314"/>
        <v>.</v>
      </c>
      <c r="Q1036" s="8">
        <f t="shared" si="298"/>
        <v>0</v>
      </c>
      <c r="R1036" s="8">
        <f t="shared" si="299"/>
        <v>14.20399660323066</v>
      </c>
      <c r="S1036" s="8">
        <v>1</v>
      </c>
      <c r="T1036" s="8" t="s">
        <v>4</v>
      </c>
      <c r="U1036" s="8" t="str">
        <f t="shared" si="313"/>
        <v>.</v>
      </c>
      <c r="V1036" s="3" t="s">
        <v>6</v>
      </c>
      <c r="W1036" s="3">
        <v>2.7</v>
      </c>
      <c r="X1036" s="3" t="s">
        <v>43</v>
      </c>
      <c r="Y1036" s="14">
        <v>0</v>
      </c>
      <c r="Z1036" s="14">
        <v>0</v>
      </c>
      <c r="AA1036" s="14">
        <v>1</v>
      </c>
      <c r="AB1036" s="14" t="str">
        <f t="shared" si="315"/>
        <v>.</v>
      </c>
      <c r="AC1036" s="3" t="s">
        <v>349</v>
      </c>
      <c r="AD1036" s="9">
        <v>0</v>
      </c>
      <c r="AE1036">
        <f t="shared" si="304"/>
        <v>0</v>
      </c>
      <c r="AF1036">
        <f t="shared" si="305"/>
        <v>0</v>
      </c>
      <c r="AG1036">
        <f t="shared" si="311"/>
        <v>1</v>
      </c>
      <c r="AH1036">
        <f t="shared" si="306"/>
        <v>0</v>
      </c>
      <c r="AI1036">
        <f t="shared" si="307"/>
        <v>67.626179118442877</v>
      </c>
      <c r="AJ1036">
        <f t="shared" si="308"/>
        <v>60.890885178656099</v>
      </c>
      <c r="AK1036">
        <f t="shared" si="309"/>
        <v>0</v>
      </c>
      <c r="AL1036" s="3">
        <v>91</v>
      </c>
      <c r="AM1036" s="14">
        <f t="shared" si="310"/>
        <v>27.736800000000002</v>
      </c>
      <c r="AN1036" s="3">
        <v>0.83775804095727824</v>
      </c>
    </row>
    <row r="1037" spans="1:40" ht="13.5" thickBot="1" x14ac:dyDescent="0.25">
      <c r="A1037" s="5">
        <v>42577</v>
      </c>
      <c r="B1037" s="3">
        <v>112</v>
      </c>
      <c r="C1037" s="7" t="s">
        <v>358</v>
      </c>
      <c r="D1037" s="6">
        <v>0.66875000000000007</v>
      </c>
      <c r="E1037" s="13">
        <v>16</v>
      </c>
      <c r="F1037" s="13">
        <f t="shared" si="300"/>
        <v>591</v>
      </c>
      <c r="G1037" s="3">
        <v>49.5</v>
      </c>
      <c r="H1037" s="3" t="s">
        <v>365</v>
      </c>
      <c r="I1037" s="3">
        <v>32.1</v>
      </c>
      <c r="J1037" t="str">
        <f t="shared" si="301"/>
        <v>.</v>
      </c>
      <c r="K1037" t="str">
        <f t="shared" si="302"/>
        <v>.</v>
      </c>
      <c r="L1037" t="str">
        <f t="shared" si="312"/>
        <v>.</v>
      </c>
      <c r="M1037" s="3">
        <v>48</v>
      </c>
      <c r="N1037" t="str">
        <f>IF(B1037=B1036, N1036, IF(M1037=".",".",IF(M1037&lt;22.5,"N",IF(M1037&lt;67.5,"NE",IF(M1037&lt;112.5,"E",IF(M1037&lt;157.5,"SE",IF(M1037&lt;202.5,"S",IF(M1037&lt;247.5,"SW",IF(M1037&lt;292.5,"W",IF(M1037&lt;337.5,"NW","N"))))))))))</f>
        <v>SE</v>
      </c>
      <c r="O1037" t="str">
        <f t="shared" si="303"/>
        <v>.</v>
      </c>
      <c r="P1037" t="str">
        <f t="shared" si="314"/>
        <v>.</v>
      </c>
      <c r="Q1037" s="8">
        <f t="shared" si="298"/>
        <v>0</v>
      </c>
      <c r="R1037" s="8">
        <f t="shared" si="299"/>
        <v>14.20399660323066</v>
      </c>
      <c r="S1037" s="8">
        <v>1</v>
      </c>
      <c r="T1037" s="8">
        <f>SQRT((AJ1037-AJ1027)^2+(AI1037-AI1027)^2)</f>
        <v>10.545037588125622</v>
      </c>
      <c r="U1037" s="8">
        <f t="shared" si="313"/>
        <v>1.3469839708513944</v>
      </c>
      <c r="V1037" s="3" t="s">
        <v>6</v>
      </c>
      <c r="W1037" s="3">
        <v>5</v>
      </c>
      <c r="X1037" s="3" t="s">
        <v>43</v>
      </c>
      <c r="Y1037" s="14">
        <v>0</v>
      </c>
      <c r="Z1037" s="14">
        <v>0</v>
      </c>
      <c r="AA1037" s="14">
        <v>1</v>
      </c>
      <c r="AB1037" s="14" t="str">
        <f t="shared" si="315"/>
        <v>.</v>
      </c>
      <c r="AC1037" s="3" t="s">
        <v>349</v>
      </c>
      <c r="AD1037" s="9">
        <v>0</v>
      </c>
      <c r="AE1037">
        <f t="shared" si="304"/>
        <v>0</v>
      </c>
      <c r="AF1037">
        <f t="shared" si="305"/>
        <v>0</v>
      </c>
      <c r="AG1037">
        <f t="shared" si="311"/>
        <v>1</v>
      </c>
      <c r="AH1037">
        <f t="shared" si="306"/>
        <v>0</v>
      </c>
      <c r="AI1037">
        <f t="shared" si="307"/>
        <v>67.626179118442877</v>
      </c>
      <c r="AJ1037">
        <f t="shared" si="308"/>
        <v>60.890885178656099</v>
      </c>
      <c r="AK1037">
        <f t="shared" si="309"/>
        <v>0</v>
      </c>
      <c r="AL1037" s="3">
        <v>91</v>
      </c>
      <c r="AM1037" s="14">
        <f t="shared" si="310"/>
        <v>27.736800000000002</v>
      </c>
      <c r="AN1037" s="3">
        <v>0.83775804095727824</v>
      </c>
    </row>
    <row r="1038" spans="1:40" ht="13.5" thickBot="1" x14ac:dyDescent="0.25">
      <c r="A1038" s="5">
        <v>42577</v>
      </c>
      <c r="B1038" s="3">
        <v>113</v>
      </c>
      <c r="C1038" s="7" t="s">
        <v>359</v>
      </c>
      <c r="D1038" s="6">
        <v>0.26041666666666669</v>
      </c>
      <c r="E1038" s="13">
        <v>6</v>
      </c>
      <c r="F1038" s="13">
        <f t="shared" si="300"/>
        <v>0</v>
      </c>
      <c r="G1038" s="3" t="s">
        <v>4</v>
      </c>
      <c r="H1038" s="3" t="s">
        <v>4</v>
      </c>
      <c r="I1038" s="3">
        <v>17.7</v>
      </c>
      <c r="J1038" t="str">
        <f t="shared" si="301"/>
        <v>.</v>
      </c>
      <c r="K1038" t="str">
        <f t="shared" si="302"/>
        <v>.</v>
      </c>
      <c r="L1038" t="str">
        <f t="shared" si="312"/>
        <v>.</v>
      </c>
      <c r="M1038" s="3">
        <v>135</v>
      </c>
      <c r="N1038" t="str">
        <f>IF(B1038=B1038, N1037, IF(M1038=".",".",IF(M1038&lt;22.5,"N",IF(M1038&lt;67.5,"NE",IF(M1038&lt;112.5,"E",IF(M1038&lt;157.5,"SE",IF(M1038&lt;202.5,"S",IF(M1038&lt;247.5,"SW",IF(M1038&lt;292.5,"W",IF(M1038&lt;337.5,"NW","N"))))))))))</f>
        <v>SE</v>
      </c>
      <c r="O1038" t="str">
        <f t="shared" si="303"/>
        <v>.</v>
      </c>
      <c r="P1038" t="str">
        <f t="shared" si="314"/>
        <v>.</v>
      </c>
      <c r="Q1038" s="8">
        <f t="shared" si="298"/>
        <v>0</v>
      </c>
      <c r="R1038" s="8">
        <f t="shared" si="299"/>
        <v>0</v>
      </c>
      <c r="S1038" s="8">
        <v>0</v>
      </c>
      <c r="T1038" s="8" t="s">
        <v>4</v>
      </c>
      <c r="U1038" s="8" t="str">
        <f t="shared" si="313"/>
        <v>.</v>
      </c>
      <c r="V1038" s="3" t="s">
        <v>8</v>
      </c>
      <c r="W1038" s="3">
        <v>0</v>
      </c>
      <c r="X1038" s="3" t="s">
        <v>205</v>
      </c>
      <c r="Y1038" s="14">
        <v>2</v>
      </c>
      <c r="Z1038" s="14">
        <v>1</v>
      </c>
      <c r="AA1038" s="14">
        <v>0</v>
      </c>
      <c r="AB1038" s="14">
        <f t="shared" si="315"/>
        <v>0</v>
      </c>
      <c r="AC1038" s="3" t="s">
        <v>350</v>
      </c>
      <c r="AD1038" s="9">
        <v>1</v>
      </c>
      <c r="AE1038" t="str">
        <f t="shared" si="304"/>
        <v>.</v>
      </c>
      <c r="AF1038" t="str">
        <f t="shared" si="305"/>
        <v>.</v>
      </c>
      <c r="AG1038" t="str">
        <f t="shared" si="311"/>
        <v>.</v>
      </c>
      <c r="AH1038" t="str">
        <f t="shared" si="306"/>
        <v>.</v>
      </c>
      <c r="AI1038">
        <f t="shared" si="307"/>
        <v>70.710678118654755</v>
      </c>
      <c r="AJ1038">
        <f t="shared" si="308"/>
        <v>-70.710678118654741</v>
      </c>
      <c r="AK1038" t="str">
        <f t="shared" si="309"/>
        <v>.</v>
      </c>
      <c r="AL1038" s="3">
        <v>100</v>
      </c>
      <c r="AM1038" s="14">
        <f t="shared" si="310"/>
        <v>30.48</v>
      </c>
      <c r="AN1038" s="3">
        <v>2.3561944901923448</v>
      </c>
    </row>
    <row r="1039" spans="1:40" ht="13.5" thickBot="1" x14ac:dyDescent="0.25">
      <c r="A1039" s="5">
        <v>42577</v>
      </c>
      <c r="B1039" s="3">
        <v>113</v>
      </c>
      <c r="C1039" s="7" t="s">
        <v>359</v>
      </c>
      <c r="D1039" s="6">
        <v>0.29652777777777778</v>
      </c>
      <c r="E1039" s="13">
        <v>7</v>
      </c>
      <c r="F1039" s="13">
        <f t="shared" si="300"/>
        <v>51.999999999999972</v>
      </c>
      <c r="G1039" s="3" t="s">
        <v>4</v>
      </c>
      <c r="H1039" s="3" t="s">
        <v>4</v>
      </c>
      <c r="I1039" s="3">
        <v>24</v>
      </c>
      <c r="J1039" t="str">
        <f t="shared" si="301"/>
        <v>.</v>
      </c>
      <c r="K1039" t="str">
        <f t="shared" si="302"/>
        <v>.</v>
      </c>
      <c r="L1039" t="str">
        <f t="shared" si="312"/>
        <v>.</v>
      </c>
      <c r="M1039" s="3">
        <v>135</v>
      </c>
      <c r="N1039" t="str">
        <f>IF(B1039=B1038, N1038, IF(M1039=".",".",IF(M1039&lt;22.5,"N",IF(M1039&lt;67.5,"NE",IF(M1039&lt;112.5,"E",IF(M1039&lt;157.5,"SE",IF(M1039&lt;202.5,"S",IF(M1039&lt;247.5,"SW",IF(M1039&lt;292.5,"W",IF(M1039&lt;337.5,"NW","N"))))))))))</f>
        <v>SE</v>
      </c>
      <c r="O1039" t="str">
        <f t="shared" si="303"/>
        <v>.</v>
      </c>
      <c r="P1039" t="str">
        <f t="shared" si="314"/>
        <v>.</v>
      </c>
      <c r="Q1039" s="8">
        <f t="shared" si="298"/>
        <v>0</v>
      </c>
      <c r="R1039" s="8">
        <f t="shared" si="299"/>
        <v>0</v>
      </c>
      <c r="S1039" s="8">
        <v>0</v>
      </c>
      <c r="T1039" s="8" t="s">
        <v>4</v>
      </c>
      <c r="U1039" s="8" t="str">
        <f t="shared" si="313"/>
        <v>.</v>
      </c>
      <c r="V1039" s="3" t="s">
        <v>8</v>
      </c>
      <c r="W1039" s="3">
        <v>0</v>
      </c>
      <c r="X1039" s="3" t="s">
        <v>210</v>
      </c>
      <c r="Y1039" s="14">
        <v>2</v>
      </c>
      <c r="Z1039" s="14">
        <v>1</v>
      </c>
      <c r="AA1039" s="14">
        <v>0</v>
      </c>
      <c r="AB1039" s="14">
        <f t="shared" si="315"/>
        <v>0</v>
      </c>
      <c r="AC1039" s="3" t="s">
        <v>350</v>
      </c>
      <c r="AD1039" s="9">
        <v>1</v>
      </c>
      <c r="AE1039">
        <f t="shared" si="304"/>
        <v>0</v>
      </c>
      <c r="AF1039">
        <f t="shared" si="305"/>
        <v>0</v>
      </c>
      <c r="AG1039">
        <f t="shared" si="311"/>
        <v>1</v>
      </c>
      <c r="AH1039">
        <f t="shared" si="306"/>
        <v>0</v>
      </c>
      <c r="AI1039">
        <f t="shared" si="307"/>
        <v>70.710678118654755</v>
      </c>
      <c r="AJ1039">
        <f t="shared" si="308"/>
        <v>-70.710678118654741</v>
      </c>
      <c r="AK1039">
        <f t="shared" si="309"/>
        <v>0</v>
      </c>
      <c r="AL1039" s="3">
        <v>100</v>
      </c>
      <c r="AM1039" s="14">
        <f t="shared" si="310"/>
        <v>30.48</v>
      </c>
      <c r="AN1039" s="3">
        <v>2.3561944901923448</v>
      </c>
    </row>
    <row r="1040" spans="1:40" ht="13.5" thickBot="1" x14ac:dyDescent="0.25">
      <c r="A1040" s="5">
        <v>42577</v>
      </c>
      <c r="B1040" s="3">
        <v>113</v>
      </c>
      <c r="C1040" s="7" t="s">
        <v>359</v>
      </c>
      <c r="D1040" s="6">
        <v>0.34027777777777773</v>
      </c>
      <c r="E1040" s="13">
        <v>8</v>
      </c>
      <c r="F1040" s="13">
        <f t="shared" si="300"/>
        <v>114.99999999999991</v>
      </c>
      <c r="G1040" s="3" t="s">
        <v>4</v>
      </c>
      <c r="H1040" s="3" t="s">
        <v>4</v>
      </c>
      <c r="I1040" s="3">
        <v>30.1</v>
      </c>
      <c r="J1040" t="str">
        <f t="shared" si="301"/>
        <v>.</v>
      </c>
      <c r="K1040" t="str">
        <f t="shared" si="302"/>
        <v>.</v>
      </c>
      <c r="L1040" t="str">
        <f t="shared" si="312"/>
        <v>.</v>
      </c>
      <c r="M1040" s="3">
        <v>135</v>
      </c>
      <c r="N1040" t="str">
        <f>IF(B1040=B1040, N1039, IF(M1040=".",".",IF(M1040&lt;22.5,"N",IF(M1040&lt;67.5,"NE",IF(M1040&lt;112.5,"E",IF(M1040&lt;157.5,"SE",IF(M1040&lt;202.5,"S",IF(M1040&lt;247.5,"SW",IF(M1040&lt;292.5,"W",IF(M1040&lt;337.5,"NW","N"))))))))))</f>
        <v>SE</v>
      </c>
      <c r="O1040" t="str">
        <f t="shared" si="303"/>
        <v>.</v>
      </c>
      <c r="P1040" t="str">
        <f t="shared" si="314"/>
        <v>.</v>
      </c>
      <c r="Q1040" s="8">
        <f t="shared" si="298"/>
        <v>0</v>
      </c>
      <c r="R1040" s="8">
        <f t="shared" si="299"/>
        <v>0</v>
      </c>
      <c r="S1040" s="8">
        <v>0</v>
      </c>
      <c r="T1040" s="8" t="s">
        <v>4</v>
      </c>
      <c r="U1040" s="8" t="str">
        <f t="shared" si="313"/>
        <v>.</v>
      </c>
      <c r="V1040" s="3" t="s">
        <v>8</v>
      </c>
      <c r="W1040" s="3">
        <v>0.3</v>
      </c>
      <c r="X1040" s="3" t="s">
        <v>216</v>
      </c>
      <c r="Y1040" s="14">
        <v>2</v>
      </c>
      <c r="Z1040" s="14">
        <v>1</v>
      </c>
      <c r="AA1040" s="14">
        <v>0</v>
      </c>
      <c r="AB1040" s="14">
        <f t="shared" si="315"/>
        <v>0</v>
      </c>
      <c r="AC1040" s="3" t="s">
        <v>350</v>
      </c>
      <c r="AD1040" s="9">
        <v>1</v>
      </c>
      <c r="AE1040">
        <f t="shared" si="304"/>
        <v>0</v>
      </c>
      <c r="AF1040">
        <f t="shared" si="305"/>
        <v>0</v>
      </c>
      <c r="AG1040">
        <f t="shared" si="311"/>
        <v>1</v>
      </c>
      <c r="AH1040">
        <f t="shared" si="306"/>
        <v>0</v>
      </c>
      <c r="AI1040">
        <f t="shared" si="307"/>
        <v>70.710678118654755</v>
      </c>
      <c r="AJ1040">
        <f t="shared" si="308"/>
        <v>-70.710678118654741</v>
      </c>
      <c r="AK1040">
        <f t="shared" si="309"/>
        <v>0</v>
      </c>
      <c r="AL1040" s="3">
        <v>100</v>
      </c>
      <c r="AM1040" s="14">
        <f t="shared" si="310"/>
        <v>30.48</v>
      </c>
      <c r="AN1040" s="3">
        <v>2.3561944901923448</v>
      </c>
    </row>
    <row r="1041" spans="1:40" ht="13.5" thickBot="1" x14ac:dyDescent="0.25">
      <c r="A1041" s="5">
        <v>42577</v>
      </c>
      <c r="B1041" s="3">
        <v>113</v>
      </c>
      <c r="C1041" s="7" t="s">
        <v>359</v>
      </c>
      <c r="D1041" s="6">
        <v>0.38055555555555554</v>
      </c>
      <c r="E1041" s="13">
        <v>9</v>
      </c>
      <c r="F1041" s="13">
        <f t="shared" si="300"/>
        <v>172.99999999999994</v>
      </c>
      <c r="G1041" s="3" t="s">
        <v>4</v>
      </c>
      <c r="H1041" s="3" t="s">
        <v>4</v>
      </c>
      <c r="I1041" s="3">
        <v>35.700000000000003</v>
      </c>
      <c r="J1041" t="str">
        <f t="shared" si="301"/>
        <v>.</v>
      </c>
      <c r="K1041" t="str">
        <f t="shared" si="302"/>
        <v>.</v>
      </c>
      <c r="L1041" t="str">
        <f t="shared" si="312"/>
        <v>.</v>
      </c>
      <c r="M1041" s="3">
        <v>135</v>
      </c>
      <c r="N1041" t="str">
        <f>IF(B1041=B1040, N1040, IF(M1041=".",".",IF(M1041&lt;22.5,"N",IF(M1041&lt;67.5,"NE",IF(M1041&lt;112.5,"E",IF(M1041&lt;157.5,"SE",IF(M1041&lt;202.5,"S",IF(M1041&lt;247.5,"SW",IF(M1041&lt;292.5,"W",IF(M1041&lt;337.5,"NW","N"))))))))))</f>
        <v>SE</v>
      </c>
      <c r="O1041" t="str">
        <f t="shared" si="303"/>
        <v>.</v>
      </c>
      <c r="P1041" t="str">
        <f t="shared" si="314"/>
        <v>.</v>
      </c>
      <c r="Q1041" s="8">
        <f t="shared" ref="Q1041:Q1072" si="316">IF(AN1041=".",".",IF(B1041=B1040,SQRT((AI1041-AI1040)^2+(AJ1041-AJ1040)^2),0))</f>
        <v>0</v>
      </c>
      <c r="R1041" s="8">
        <f t="shared" ref="R1041:R1072" si="317">IF(AN1041=".",".",IF(B1041=B1040,Q1041+R1040,0))</f>
        <v>0</v>
      </c>
      <c r="S1041" s="8">
        <v>0</v>
      </c>
      <c r="T1041" s="8" t="s">
        <v>4</v>
      </c>
      <c r="U1041" s="8" t="str">
        <f t="shared" si="313"/>
        <v>.</v>
      </c>
      <c r="V1041" s="3" t="s">
        <v>8</v>
      </c>
      <c r="W1041" s="3">
        <v>0.2</v>
      </c>
      <c r="X1041" s="3" t="s">
        <v>221</v>
      </c>
      <c r="Y1041" s="14">
        <v>2</v>
      </c>
      <c r="Z1041" s="14">
        <v>1</v>
      </c>
      <c r="AA1041" s="14">
        <v>0</v>
      </c>
      <c r="AB1041" s="14">
        <f t="shared" si="315"/>
        <v>0</v>
      </c>
      <c r="AC1041" s="3" t="s">
        <v>350</v>
      </c>
      <c r="AD1041" s="9">
        <v>1</v>
      </c>
      <c r="AE1041">
        <f t="shared" si="304"/>
        <v>0</v>
      </c>
      <c r="AF1041">
        <f t="shared" si="305"/>
        <v>0</v>
      </c>
      <c r="AG1041">
        <f t="shared" si="311"/>
        <v>1</v>
      </c>
      <c r="AH1041">
        <f t="shared" si="306"/>
        <v>0</v>
      </c>
      <c r="AI1041">
        <f t="shared" si="307"/>
        <v>70.710678118654755</v>
      </c>
      <c r="AJ1041">
        <f t="shared" si="308"/>
        <v>-70.710678118654741</v>
      </c>
      <c r="AK1041">
        <f t="shared" si="309"/>
        <v>0</v>
      </c>
      <c r="AL1041" s="3">
        <v>100</v>
      </c>
      <c r="AM1041" s="14">
        <f t="shared" si="310"/>
        <v>30.48</v>
      </c>
      <c r="AN1041" s="3">
        <v>2.3561944901923448</v>
      </c>
    </row>
    <row r="1042" spans="1:40" ht="13.5" thickBot="1" x14ac:dyDescent="0.25">
      <c r="A1042" s="5">
        <v>42577</v>
      </c>
      <c r="B1042" s="3">
        <v>113</v>
      </c>
      <c r="C1042" s="7" t="s">
        <v>359</v>
      </c>
      <c r="D1042" s="6">
        <v>0.42499999999999999</v>
      </c>
      <c r="E1042" s="13">
        <v>10</v>
      </c>
      <c r="F1042" s="13">
        <f t="shared" si="300"/>
        <v>236.99999999999994</v>
      </c>
      <c r="G1042" s="3" t="s">
        <v>4</v>
      </c>
      <c r="H1042" s="3" t="s">
        <v>4</v>
      </c>
      <c r="I1042" s="3">
        <v>34.5</v>
      </c>
      <c r="J1042" t="str">
        <f t="shared" si="301"/>
        <v>.</v>
      </c>
      <c r="K1042" t="str">
        <f t="shared" si="302"/>
        <v>.</v>
      </c>
      <c r="L1042" t="str">
        <f t="shared" si="312"/>
        <v>.</v>
      </c>
      <c r="M1042" s="3">
        <v>135</v>
      </c>
      <c r="N1042" t="str">
        <f>IF(B1042=B1042, N1041, IF(M1042=".",".",IF(M1042&lt;22.5,"N",IF(M1042&lt;67.5,"NE",IF(M1042&lt;112.5,"E",IF(M1042&lt;157.5,"SE",IF(M1042&lt;202.5,"S",IF(M1042&lt;247.5,"SW",IF(M1042&lt;292.5,"W",IF(M1042&lt;337.5,"NW","N"))))))))))</f>
        <v>SE</v>
      </c>
      <c r="O1042" t="str">
        <f t="shared" si="303"/>
        <v>.</v>
      </c>
      <c r="P1042" t="str">
        <f t="shared" si="314"/>
        <v>.</v>
      </c>
      <c r="Q1042" s="8">
        <f t="shared" si="316"/>
        <v>0</v>
      </c>
      <c r="R1042" s="8">
        <f t="shared" si="317"/>
        <v>0</v>
      </c>
      <c r="S1042" s="8">
        <v>0</v>
      </c>
      <c r="T1042" s="8" t="s">
        <v>4</v>
      </c>
      <c r="U1042" s="8" t="str">
        <f t="shared" si="313"/>
        <v>.</v>
      </c>
      <c r="V1042" s="3" t="s">
        <v>8</v>
      </c>
      <c r="W1042" s="3">
        <v>3</v>
      </c>
      <c r="X1042" s="3" t="s">
        <v>224</v>
      </c>
      <c r="Y1042" s="14">
        <v>2</v>
      </c>
      <c r="Z1042" s="14">
        <v>1</v>
      </c>
      <c r="AA1042" s="14">
        <v>0</v>
      </c>
      <c r="AB1042" s="14">
        <f t="shared" si="315"/>
        <v>0</v>
      </c>
      <c r="AC1042" s="3" t="s">
        <v>350</v>
      </c>
      <c r="AD1042" s="9">
        <v>1</v>
      </c>
      <c r="AE1042">
        <f t="shared" si="304"/>
        <v>0</v>
      </c>
      <c r="AF1042">
        <f t="shared" si="305"/>
        <v>0</v>
      </c>
      <c r="AG1042">
        <f t="shared" si="311"/>
        <v>1</v>
      </c>
      <c r="AH1042">
        <f t="shared" si="306"/>
        <v>0</v>
      </c>
      <c r="AI1042">
        <f t="shared" si="307"/>
        <v>70.710678118654755</v>
      </c>
      <c r="AJ1042">
        <f t="shared" si="308"/>
        <v>-70.710678118654741</v>
      </c>
      <c r="AK1042">
        <f t="shared" si="309"/>
        <v>0</v>
      </c>
      <c r="AL1042" s="3">
        <v>100</v>
      </c>
      <c r="AM1042" s="14">
        <f t="shared" si="310"/>
        <v>30.48</v>
      </c>
      <c r="AN1042" s="3">
        <v>2.3561944901923448</v>
      </c>
    </row>
    <row r="1043" spans="1:40" ht="13.5" thickBot="1" x14ac:dyDescent="0.25">
      <c r="A1043" s="5">
        <v>42577</v>
      </c>
      <c r="B1043" s="3">
        <v>113</v>
      </c>
      <c r="C1043" s="7" t="s">
        <v>359</v>
      </c>
      <c r="D1043" s="6">
        <v>0.46527777777777773</v>
      </c>
      <c r="E1043" s="13">
        <v>11</v>
      </c>
      <c r="F1043" s="13">
        <f t="shared" si="300"/>
        <v>294.99999999999989</v>
      </c>
      <c r="G1043" s="3" t="s">
        <v>4</v>
      </c>
      <c r="H1043" s="3" t="s">
        <v>4</v>
      </c>
      <c r="I1043" s="3">
        <v>36.1</v>
      </c>
      <c r="J1043" t="str">
        <f t="shared" si="301"/>
        <v>.</v>
      </c>
      <c r="K1043" t="str">
        <f t="shared" si="302"/>
        <v>.</v>
      </c>
      <c r="L1043" t="str">
        <f t="shared" si="312"/>
        <v>.</v>
      </c>
      <c r="M1043" s="3">
        <v>135</v>
      </c>
      <c r="N1043" t="str">
        <f>IF(B1043=B1042, N1042, IF(M1043=".",".",IF(M1043&lt;22.5,"N",IF(M1043&lt;67.5,"NE",IF(M1043&lt;112.5,"E",IF(M1043&lt;157.5,"SE",IF(M1043&lt;202.5,"S",IF(M1043&lt;247.5,"SW",IF(M1043&lt;292.5,"W",IF(M1043&lt;337.5,"NW","N"))))))))))</f>
        <v>SE</v>
      </c>
      <c r="O1043" t="str">
        <f t="shared" si="303"/>
        <v>.</v>
      </c>
      <c r="P1043" t="str">
        <f t="shared" si="314"/>
        <v>.</v>
      </c>
      <c r="Q1043" s="8">
        <f t="shared" si="316"/>
        <v>0</v>
      </c>
      <c r="R1043" s="8">
        <f t="shared" si="317"/>
        <v>0</v>
      </c>
      <c r="S1043" s="8">
        <v>0</v>
      </c>
      <c r="T1043" s="8" t="s">
        <v>4</v>
      </c>
      <c r="U1043" s="8" t="str">
        <f t="shared" si="313"/>
        <v>.</v>
      </c>
      <c r="V1043" s="3" t="s">
        <v>8</v>
      </c>
      <c r="W1043" s="3">
        <v>2.1</v>
      </c>
      <c r="X1043" s="3" t="s">
        <v>224</v>
      </c>
      <c r="Y1043" s="14">
        <v>2</v>
      </c>
      <c r="Z1043" s="14">
        <v>1</v>
      </c>
      <c r="AA1043" s="14">
        <v>0</v>
      </c>
      <c r="AB1043" s="14">
        <f t="shared" si="315"/>
        <v>0</v>
      </c>
      <c r="AC1043" s="3" t="s">
        <v>350</v>
      </c>
      <c r="AD1043" s="9">
        <v>1</v>
      </c>
      <c r="AE1043">
        <f t="shared" si="304"/>
        <v>0</v>
      </c>
      <c r="AF1043">
        <f t="shared" si="305"/>
        <v>0</v>
      </c>
      <c r="AG1043">
        <f t="shared" si="311"/>
        <v>1</v>
      </c>
      <c r="AH1043">
        <f t="shared" si="306"/>
        <v>0</v>
      </c>
      <c r="AI1043">
        <f t="shared" si="307"/>
        <v>70.710678118654755</v>
      </c>
      <c r="AJ1043">
        <f t="shared" si="308"/>
        <v>-70.710678118654741</v>
      </c>
      <c r="AK1043">
        <f t="shared" si="309"/>
        <v>0</v>
      </c>
      <c r="AL1043" s="3">
        <v>100</v>
      </c>
      <c r="AM1043" s="14">
        <f t="shared" si="310"/>
        <v>30.48</v>
      </c>
      <c r="AN1043" s="3">
        <v>2.3561944901923448</v>
      </c>
    </row>
    <row r="1044" spans="1:40" ht="13.5" thickBot="1" x14ac:dyDescent="0.25">
      <c r="A1044" s="5">
        <v>42577</v>
      </c>
      <c r="B1044" s="3">
        <v>113</v>
      </c>
      <c r="C1044" s="7" t="s">
        <v>359</v>
      </c>
      <c r="D1044" s="6">
        <v>0.50694444444444442</v>
      </c>
      <c r="E1044" s="13">
        <v>12</v>
      </c>
      <c r="F1044" s="13">
        <f t="shared" si="300"/>
        <v>354.99999999999989</v>
      </c>
      <c r="G1044" s="3" t="s">
        <v>4</v>
      </c>
      <c r="H1044" s="3" t="s">
        <v>4</v>
      </c>
      <c r="I1044" s="3">
        <v>32.700000000000003</v>
      </c>
      <c r="J1044" t="str">
        <f t="shared" si="301"/>
        <v>.</v>
      </c>
      <c r="K1044" t="str">
        <f t="shared" si="302"/>
        <v>.</v>
      </c>
      <c r="L1044" t="str">
        <f t="shared" si="312"/>
        <v>.</v>
      </c>
      <c r="M1044" s="3">
        <v>135</v>
      </c>
      <c r="N1044" t="str">
        <f>IF(B1044=B1044, N1043, IF(M1044=".",".",IF(M1044&lt;22.5,"N",IF(M1044&lt;67.5,"NE",IF(M1044&lt;112.5,"E",IF(M1044&lt;157.5,"SE",IF(M1044&lt;202.5,"S",IF(M1044&lt;247.5,"SW",IF(M1044&lt;292.5,"W",IF(M1044&lt;337.5,"NW","N"))))))))))</f>
        <v>SE</v>
      </c>
      <c r="O1044" t="str">
        <f t="shared" si="303"/>
        <v>.</v>
      </c>
      <c r="P1044" t="str">
        <f t="shared" si="314"/>
        <v>.</v>
      </c>
      <c r="Q1044" s="8">
        <f t="shared" si="316"/>
        <v>0</v>
      </c>
      <c r="R1044" s="8">
        <f t="shared" si="317"/>
        <v>0</v>
      </c>
      <c r="S1044" s="8">
        <v>0</v>
      </c>
      <c r="T1044" s="8" t="s">
        <v>4</v>
      </c>
      <c r="U1044" s="8" t="str">
        <f t="shared" si="313"/>
        <v>.</v>
      </c>
      <c r="V1044" s="3" t="s">
        <v>8</v>
      </c>
      <c r="W1044" s="3">
        <v>0.4</v>
      </c>
      <c r="X1044" s="3" t="s">
        <v>4</v>
      </c>
      <c r="Y1044" s="14">
        <v>2</v>
      </c>
      <c r="Z1044" s="14">
        <v>1</v>
      </c>
      <c r="AA1044" s="14">
        <v>0</v>
      </c>
      <c r="AB1044" s="14">
        <f t="shared" si="315"/>
        <v>0</v>
      </c>
      <c r="AC1044" s="3" t="s">
        <v>350</v>
      </c>
      <c r="AD1044" s="9">
        <v>1</v>
      </c>
      <c r="AE1044">
        <f t="shared" si="304"/>
        <v>0</v>
      </c>
      <c r="AF1044">
        <f t="shared" si="305"/>
        <v>0</v>
      </c>
      <c r="AG1044">
        <f t="shared" si="311"/>
        <v>1</v>
      </c>
      <c r="AH1044">
        <f t="shared" si="306"/>
        <v>0</v>
      </c>
      <c r="AI1044">
        <f t="shared" si="307"/>
        <v>70.710678118654755</v>
      </c>
      <c r="AJ1044">
        <f t="shared" si="308"/>
        <v>-70.710678118654741</v>
      </c>
      <c r="AK1044">
        <f t="shared" si="309"/>
        <v>0</v>
      </c>
      <c r="AL1044" s="3">
        <v>100</v>
      </c>
      <c r="AM1044" s="14">
        <f t="shared" si="310"/>
        <v>30.48</v>
      </c>
      <c r="AN1044" s="3">
        <v>2.3561944901923448</v>
      </c>
    </row>
    <row r="1045" spans="1:40" ht="13.5" thickBot="1" x14ac:dyDescent="0.25">
      <c r="A1045" s="5">
        <v>42577</v>
      </c>
      <c r="B1045" s="3">
        <v>113</v>
      </c>
      <c r="C1045" s="7" t="s">
        <v>359</v>
      </c>
      <c r="D1045" s="6">
        <v>0.54791666666666672</v>
      </c>
      <c r="E1045" s="13">
        <v>13</v>
      </c>
      <c r="F1045" s="13">
        <f t="shared" si="300"/>
        <v>414</v>
      </c>
      <c r="G1045" s="3" t="s">
        <v>4</v>
      </c>
      <c r="H1045" s="3" t="s">
        <v>4</v>
      </c>
      <c r="I1045" s="3">
        <v>32.4</v>
      </c>
      <c r="J1045" t="str">
        <f t="shared" si="301"/>
        <v>.</v>
      </c>
      <c r="K1045" t="str">
        <f t="shared" si="302"/>
        <v>.</v>
      </c>
      <c r="L1045" t="str">
        <f t="shared" si="312"/>
        <v>.</v>
      </c>
      <c r="M1045" s="3">
        <v>135</v>
      </c>
      <c r="N1045" t="str">
        <f>IF(B1045=B1044, N1044, IF(M1045=".",".",IF(M1045&lt;22.5,"N",IF(M1045&lt;67.5,"NE",IF(M1045&lt;112.5,"E",IF(M1045&lt;157.5,"SE",IF(M1045&lt;202.5,"S",IF(M1045&lt;247.5,"SW",IF(M1045&lt;292.5,"W",IF(M1045&lt;337.5,"NW","N"))))))))))</f>
        <v>SE</v>
      </c>
      <c r="O1045" t="str">
        <f t="shared" si="303"/>
        <v>.</v>
      </c>
      <c r="P1045" t="str">
        <f t="shared" si="314"/>
        <v>.</v>
      </c>
      <c r="Q1045" s="8">
        <f t="shared" si="316"/>
        <v>0</v>
      </c>
      <c r="R1045" s="8">
        <f t="shared" si="317"/>
        <v>0</v>
      </c>
      <c r="S1045" s="8">
        <v>0</v>
      </c>
      <c r="T1045" s="8">
        <f>SQRT((AJ1045-AJ1038)^2+(AI1045-AI1038)^2)</f>
        <v>0</v>
      </c>
      <c r="U1045" s="8">
        <f t="shared" si="313"/>
        <v>0</v>
      </c>
      <c r="V1045" s="3" t="s">
        <v>8</v>
      </c>
      <c r="W1045" s="3">
        <v>2.6</v>
      </c>
      <c r="X1045" s="3" t="s">
        <v>224</v>
      </c>
      <c r="Y1045" s="14">
        <v>2</v>
      </c>
      <c r="Z1045" s="14">
        <v>1</v>
      </c>
      <c r="AA1045" s="14">
        <v>0</v>
      </c>
      <c r="AB1045" s="14">
        <f t="shared" si="315"/>
        <v>0</v>
      </c>
      <c r="AC1045" s="3" t="s">
        <v>350</v>
      </c>
      <c r="AD1045" s="9">
        <v>1</v>
      </c>
      <c r="AE1045">
        <f t="shared" si="304"/>
        <v>0</v>
      </c>
      <c r="AF1045">
        <f t="shared" si="305"/>
        <v>0</v>
      </c>
      <c r="AG1045">
        <f t="shared" si="311"/>
        <v>1</v>
      </c>
      <c r="AH1045">
        <f t="shared" si="306"/>
        <v>0</v>
      </c>
      <c r="AI1045">
        <f t="shared" si="307"/>
        <v>70.710678118654755</v>
      </c>
      <c r="AJ1045">
        <f t="shared" si="308"/>
        <v>-70.710678118654741</v>
      </c>
      <c r="AK1045">
        <f t="shared" si="309"/>
        <v>0</v>
      </c>
      <c r="AL1045" s="3">
        <v>100</v>
      </c>
      <c r="AM1045" s="14">
        <f t="shared" si="310"/>
        <v>30.48</v>
      </c>
      <c r="AN1045" s="3">
        <v>2.3561944901923448</v>
      </c>
    </row>
    <row r="1046" spans="1:40" ht="13.5" thickBot="1" x14ac:dyDescent="0.25">
      <c r="A1046" s="5">
        <v>42577</v>
      </c>
      <c r="B1046" s="3">
        <v>113</v>
      </c>
      <c r="C1046" s="7" t="s">
        <v>359</v>
      </c>
      <c r="D1046" s="6">
        <v>0.59166666666666667</v>
      </c>
      <c r="E1046" s="13">
        <v>14</v>
      </c>
      <c r="F1046" s="13">
        <f t="shared" si="300"/>
        <v>476.99999999999994</v>
      </c>
      <c r="G1046" s="3" t="s">
        <v>4</v>
      </c>
      <c r="H1046" s="3" t="s">
        <v>4</v>
      </c>
      <c r="I1046" s="3" t="s">
        <v>4</v>
      </c>
      <c r="J1046" t="str">
        <f t="shared" si="301"/>
        <v>.</v>
      </c>
      <c r="K1046" t="str">
        <f t="shared" si="302"/>
        <v>.</v>
      </c>
      <c r="L1046" t="str">
        <f t="shared" si="312"/>
        <v>.</v>
      </c>
      <c r="M1046" s="3" t="s">
        <v>4</v>
      </c>
      <c r="N1046" t="str">
        <f>IF(B1046=B1046, N1045, IF(M1046=".",".",IF(M1046&lt;22.5,"N",IF(M1046&lt;67.5,"NE",IF(M1046&lt;112.5,"E",IF(M1046&lt;157.5,"SE",IF(M1046&lt;202.5,"S",IF(M1046&lt;247.5,"SW",IF(M1046&lt;292.5,"W",IF(M1046&lt;337.5,"NW","N"))))))))))</f>
        <v>SE</v>
      </c>
      <c r="O1046" t="str">
        <f t="shared" si="303"/>
        <v>.</v>
      </c>
      <c r="P1046" t="str">
        <f t="shared" si="314"/>
        <v>.</v>
      </c>
      <c r="Q1046" s="8" t="str">
        <f t="shared" si="316"/>
        <v>.</v>
      </c>
      <c r="R1046" s="8" t="str">
        <f t="shared" si="317"/>
        <v>.</v>
      </c>
      <c r="S1046" s="8" t="s">
        <v>4</v>
      </c>
      <c r="T1046" s="8" t="s">
        <v>4</v>
      </c>
      <c r="U1046" s="8" t="str">
        <f t="shared" si="313"/>
        <v>.</v>
      </c>
      <c r="V1046" s="3" t="s">
        <v>4</v>
      </c>
      <c r="W1046" s="3" t="s">
        <v>4</v>
      </c>
      <c r="X1046" s="3" t="s">
        <v>67</v>
      </c>
      <c r="Y1046" s="14" t="s">
        <v>4</v>
      </c>
      <c r="Z1046" s="14" t="s">
        <v>4</v>
      </c>
      <c r="AA1046" s="14" t="s">
        <v>4</v>
      </c>
      <c r="AB1046" s="14" t="str">
        <f t="shared" si="315"/>
        <v>.</v>
      </c>
      <c r="AC1046" s="3" t="s">
        <v>350</v>
      </c>
      <c r="AD1046" s="9">
        <v>1</v>
      </c>
      <c r="AE1046" t="str">
        <f t="shared" si="304"/>
        <v>.</v>
      </c>
      <c r="AF1046" t="str">
        <f t="shared" si="305"/>
        <v>.</v>
      </c>
      <c r="AG1046" t="str">
        <f t="shared" si="311"/>
        <v>.</v>
      </c>
      <c r="AH1046" t="str">
        <f t="shared" si="306"/>
        <v>.</v>
      </c>
      <c r="AI1046" t="str">
        <f t="shared" si="307"/>
        <v>.</v>
      </c>
      <c r="AJ1046" t="str">
        <f t="shared" si="308"/>
        <v>.</v>
      </c>
      <c r="AK1046" t="str">
        <f t="shared" si="309"/>
        <v>.</v>
      </c>
      <c r="AL1046" s="3" t="s">
        <v>4</v>
      </c>
      <c r="AM1046" s="14" t="str">
        <f t="shared" si="310"/>
        <v>.</v>
      </c>
      <c r="AN1046" s="3" t="s">
        <v>4</v>
      </c>
    </row>
    <row r="1047" spans="1:40" ht="13.5" thickBot="1" x14ac:dyDescent="0.25">
      <c r="A1047" s="5">
        <v>42577</v>
      </c>
      <c r="B1047" s="3">
        <v>113</v>
      </c>
      <c r="C1047" s="7" t="s">
        <v>359</v>
      </c>
      <c r="D1047" s="6">
        <v>0.63194444444444442</v>
      </c>
      <c r="E1047" s="13">
        <v>15</v>
      </c>
      <c r="F1047" s="13">
        <f t="shared" si="300"/>
        <v>534.99999999999989</v>
      </c>
      <c r="G1047" s="3" t="s">
        <v>4</v>
      </c>
      <c r="H1047" s="3" t="s">
        <v>4</v>
      </c>
      <c r="I1047" s="3" t="s">
        <v>4</v>
      </c>
      <c r="J1047" t="str">
        <f t="shared" si="301"/>
        <v>.</v>
      </c>
      <c r="K1047" t="str">
        <f t="shared" si="302"/>
        <v>.</v>
      </c>
      <c r="L1047" t="str">
        <f t="shared" si="312"/>
        <v>.</v>
      </c>
      <c r="M1047" s="3" t="s">
        <v>4</v>
      </c>
      <c r="N1047" t="str">
        <f>IF(B1047=B1046, N1046, IF(M1047=".",".",IF(M1047&lt;22.5,"N",IF(M1047&lt;67.5,"NE",IF(M1047&lt;112.5,"E",IF(M1047&lt;157.5,"SE",IF(M1047&lt;202.5,"S",IF(M1047&lt;247.5,"SW",IF(M1047&lt;292.5,"W",IF(M1047&lt;337.5,"NW","N"))))))))))</f>
        <v>SE</v>
      </c>
      <c r="O1047" t="str">
        <f t="shared" si="303"/>
        <v>.</v>
      </c>
      <c r="P1047" t="str">
        <f t="shared" si="314"/>
        <v>.</v>
      </c>
      <c r="Q1047" s="8" t="str">
        <f t="shared" si="316"/>
        <v>.</v>
      </c>
      <c r="R1047" s="8" t="str">
        <f t="shared" si="317"/>
        <v>.</v>
      </c>
      <c r="S1047" s="8" t="s">
        <v>4</v>
      </c>
      <c r="T1047" s="8" t="s">
        <v>4</v>
      </c>
      <c r="U1047" s="8" t="str">
        <f t="shared" si="313"/>
        <v>.</v>
      </c>
      <c r="V1047" s="3" t="s">
        <v>4</v>
      </c>
      <c r="W1047" s="3" t="s">
        <v>4</v>
      </c>
      <c r="X1047" s="3" t="s">
        <v>146</v>
      </c>
      <c r="Y1047" s="14" t="s">
        <v>4</v>
      </c>
      <c r="Z1047" s="14" t="s">
        <v>4</v>
      </c>
      <c r="AA1047" s="14" t="s">
        <v>4</v>
      </c>
      <c r="AB1047" s="14" t="str">
        <f t="shared" si="315"/>
        <v>.</v>
      </c>
      <c r="AC1047" s="3" t="s">
        <v>350</v>
      </c>
      <c r="AD1047" s="9">
        <v>1</v>
      </c>
      <c r="AE1047" t="str">
        <f t="shared" si="304"/>
        <v>.</v>
      </c>
      <c r="AF1047" t="str">
        <f t="shared" si="305"/>
        <v>.</v>
      </c>
      <c r="AG1047" t="str">
        <f t="shared" si="311"/>
        <v>.</v>
      </c>
      <c r="AH1047" t="str">
        <f t="shared" si="306"/>
        <v>.</v>
      </c>
      <c r="AI1047" t="str">
        <f t="shared" si="307"/>
        <v>.</v>
      </c>
      <c r="AJ1047" t="str">
        <f t="shared" si="308"/>
        <v>.</v>
      </c>
      <c r="AK1047" t="str">
        <f t="shared" si="309"/>
        <v>.</v>
      </c>
      <c r="AL1047" s="3" t="s">
        <v>4</v>
      </c>
      <c r="AM1047" s="14" t="str">
        <f t="shared" si="310"/>
        <v>.</v>
      </c>
      <c r="AN1047" s="3" t="s">
        <v>4</v>
      </c>
    </row>
    <row r="1048" spans="1:40" ht="13.5" thickBot="1" x14ac:dyDescent="0.25">
      <c r="A1048" s="5">
        <v>42577</v>
      </c>
      <c r="B1048" s="3">
        <v>113</v>
      </c>
      <c r="C1048" s="7" t="s">
        <v>359</v>
      </c>
      <c r="D1048" s="6">
        <v>0.67013888888888884</v>
      </c>
      <c r="E1048" s="13">
        <v>16</v>
      </c>
      <c r="F1048" s="13">
        <f t="shared" si="300"/>
        <v>589.99999999999989</v>
      </c>
      <c r="G1048" s="3" t="s">
        <v>4</v>
      </c>
      <c r="H1048" s="3" t="s">
        <v>4</v>
      </c>
      <c r="I1048" s="3" t="s">
        <v>4</v>
      </c>
      <c r="J1048" t="str">
        <f t="shared" si="301"/>
        <v>.</v>
      </c>
      <c r="K1048" t="str">
        <f t="shared" si="302"/>
        <v>.</v>
      </c>
      <c r="L1048" t="str">
        <f t="shared" si="312"/>
        <v>.</v>
      </c>
      <c r="M1048" s="3" t="s">
        <v>4</v>
      </c>
      <c r="N1048" t="str">
        <f>IF(B1048=B1048, N1047, IF(M1048=".",".",IF(M1048&lt;22.5,"N",IF(M1048&lt;67.5,"NE",IF(M1048&lt;112.5,"E",IF(M1048&lt;157.5,"SE",IF(M1048&lt;202.5,"S",IF(M1048&lt;247.5,"SW",IF(M1048&lt;292.5,"W",IF(M1048&lt;337.5,"NW","N"))))))))))</f>
        <v>SE</v>
      </c>
      <c r="O1048" t="str">
        <f t="shared" si="303"/>
        <v>.</v>
      </c>
      <c r="P1048" t="str">
        <f t="shared" si="314"/>
        <v>.</v>
      </c>
      <c r="Q1048" s="8" t="str">
        <f t="shared" si="316"/>
        <v>.</v>
      </c>
      <c r="R1048" s="8" t="str">
        <f t="shared" si="317"/>
        <v>.</v>
      </c>
      <c r="S1048" s="8" t="s">
        <v>4</v>
      </c>
      <c r="T1048" s="8" t="s">
        <v>4</v>
      </c>
      <c r="U1048" s="8" t="str">
        <f t="shared" si="313"/>
        <v>.</v>
      </c>
      <c r="V1048" s="3" t="s">
        <v>4</v>
      </c>
      <c r="W1048" s="3" t="s">
        <v>4</v>
      </c>
      <c r="X1048" s="3" t="s">
        <v>43</v>
      </c>
      <c r="Y1048" s="14">
        <v>0</v>
      </c>
      <c r="Z1048" s="14">
        <v>0</v>
      </c>
      <c r="AA1048" s="14">
        <v>1</v>
      </c>
      <c r="AB1048" s="14">
        <f t="shared" si="315"/>
        <v>1</v>
      </c>
      <c r="AC1048" s="3" t="s">
        <v>350</v>
      </c>
      <c r="AD1048" s="9">
        <v>1</v>
      </c>
      <c r="AE1048" t="str">
        <f t="shared" si="304"/>
        <v>.</v>
      </c>
      <c r="AF1048" t="str">
        <f t="shared" si="305"/>
        <v>.</v>
      </c>
      <c r="AG1048" t="str">
        <f t="shared" si="311"/>
        <v>.</v>
      </c>
      <c r="AH1048" t="str">
        <f t="shared" si="306"/>
        <v>.</v>
      </c>
      <c r="AI1048" t="str">
        <f t="shared" si="307"/>
        <v>.</v>
      </c>
      <c r="AJ1048" t="str">
        <f t="shared" si="308"/>
        <v>.</v>
      </c>
      <c r="AK1048" t="str">
        <f t="shared" si="309"/>
        <v>.</v>
      </c>
      <c r="AL1048" s="3" t="s">
        <v>4</v>
      </c>
      <c r="AM1048" s="14" t="str">
        <f t="shared" si="310"/>
        <v>.</v>
      </c>
      <c r="AN1048" s="3" t="s">
        <v>4</v>
      </c>
    </row>
    <row r="1049" spans="1:40" ht="13.5" thickBot="1" x14ac:dyDescent="0.25">
      <c r="A1049" s="5">
        <v>42577</v>
      </c>
      <c r="B1049" s="3">
        <v>114</v>
      </c>
      <c r="C1049" s="7" t="s">
        <v>358</v>
      </c>
      <c r="D1049" s="6">
        <v>0.26250000000000001</v>
      </c>
      <c r="E1049" s="13">
        <v>6</v>
      </c>
      <c r="F1049" s="13">
        <f t="shared" si="300"/>
        <v>0</v>
      </c>
      <c r="G1049" s="3">
        <v>16</v>
      </c>
      <c r="H1049" s="3" t="s">
        <v>366</v>
      </c>
      <c r="I1049" s="3">
        <v>18.5</v>
      </c>
      <c r="J1049" t="str">
        <f t="shared" si="301"/>
        <v>.</v>
      </c>
      <c r="K1049" t="str">
        <f t="shared" si="302"/>
        <v>.</v>
      </c>
      <c r="L1049" t="str">
        <f t="shared" si="312"/>
        <v>.</v>
      </c>
      <c r="M1049" s="3">
        <v>226</v>
      </c>
      <c r="N1049" t="str">
        <f>IF(B1049=B1048, N1048, IF(M1049=".",".",IF(M1049&lt;22.5,"N",IF(M1049&lt;67.5,"NE",IF(M1049&lt;112.5,"E",IF(M1049&lt;157.5,"SE",IF(M1049&lt;202.5,"S",IF(M1049&lt;247.5,"SW",IF(M1049&lt;292.5,"W",IF(M1049&lt;337.5,"NW","N"))))))))))</f>
        <v>SW</v>
      </c>
      <c r="O1049" t="str">
        <f t="shared" si="303"/>
        <v>.</v>
      </c>
      <c r="P1049" t="str">
        <f t="shared" si="314"/>
        <v>.</v>
      </c>
      <c r="Q1049" s="8">
        <f t="shared" si="316"/>
        <v>0</v>
      </c>
      <c r="R1049" s="8">
        <f t="shared" si="317"/>
        <v>0</v>
      </c>
      <c r="S1049" s="8">
        <v>1</v>
      </c>
      <c r="T1049" s="8" t="s">
        <v>4</v>
      </c>
      <c r="U1049" s="8" t="str">
        <f t="shared" si="313"/>
        <v>.</v>
      </c>
      <c r="V1049" s="3" t="s">
        <v>206</v>
      </c>
      <c r="W1049" s="3">
        <v>0</v>
      </c>
      <c r="X1049" s="3" t="s">
        <v>4</v>
      </c>
      <c r="Y1049" s="14">
        <v>2</v>
      </c>
      <c r="Z1049" s="14">
        <v>1</v>
      </c>
      <c r="AA1049" s="14">
        <v>0</v>
      </c>
      <c r="AB1049" s="14">
        <f t="shared" si="315"/>
        <v>0</v>
      </c>
      <c r="AC1049" s="3" t="s">
        <v>351</v>
      </c>
      <c r="AD1049" s="9">
        <v>0</v>
      </c>
      <c r="AE1049" t="str">
        <f t="shared" si="304"/>
        <v>.</v>
      </c>
      <c r="AF1049" t="str">
        <f t="shared" si="305"/>
        <v>.</v>
      </c>
      <c r="AG1049" t="str">
        <f t="shared" si="311"/>
        <v>.</v>
      </c>
      <c r="AH1049" t="str">
        <f t="shared" si="306"/>
        <v>.</v>
      </c>
      <c r="AI1049">
        <f t="shared" si="307"/>
        <v>-78.408038236912986</v>
      </c>
      <c r="AJ1049">
        <f t="shared" si="308"/>
        <v>-75.717762380030706</v>
      </c>
      <c r="AK1049" t="str">
        <f t="shared" si="309"/>
        <v>.</v>
      </c>
      <c r="AL1049" s="3">
        <v>109</v>
      </c>
      <c r="AM1049" s="14">
        <f t="shared" si="310"/>
        <v>33.223199999999999</v>
      </c>
      <c r="AN1049" s="3">
        <v>3.9444441095071849</v>
      </c>
    </row>
    <row r="1050" spans="1:40" ht="13.5" thickBot="1" x14ac:dyDescent="0.25">
      <c r="A1050" s="5">
        <v>42577</v>
      </c>
      <c r="B1050" s="3">
        <v>114</v>
      </c>
      <c r="C1050" s="7" t="s">
        <v>358</v>
      </c>
      <c r="D1050" s="6">
        <v>0.29930555555555555</v>
      </c>
      <c r="E1050" s="13">
        <v>7</v>
      </c>
      <c r="F1050" s="13">
        <f t="shared" si="300"/>
        <v>52.999999999999972</v>
      </c>
      <c r="G1050" s="3">
        <v>22.9</v>
      </c>
      <c r="H1050" s="3" t="s">
        <v>365</v>
      </c>
      <c r="I1050" s="3">
        <v>23.7</v>
      </c>
      <c r="J1050" t="str">
        <f t="shared" si="301"/>
        <v>.</v>
      </c>
      <c r="K1050" t="str">
        <f t="shared" si="302"/>
        <v>.</v>
      </c>
      <c r="L1050" t="str">
        <f t="shared" si="312"/>
        <v>.</v>
      </c>
      <c r="M1050" s="3">
        <v>226</v>
      </c>
      <c r="N1050" t="str">
        <f>IF(B1050=B1050, N1049, IF(M1050=".",".",IF(M1050&lt;22.5,"N",IF(M1050&lt;67.5,"NE",IF(M1050&lt;112.5,"E",IF(M1050&lt;157.5,"SE",IF(M1050&lt;202.5,"S",IF(M1050&lt;247.5,"SW",IF(M1050&lt;292.5,"W",IF(M1050&lt;337.5,"NW","N"))))))))))</f>
        <v>SW</v>
      </c>
      <c r="O1050" t="str">
        <f t="shared" si="303"/>
        <v>.</v>
      </c>
      <c r="P1050" t="str">
        <f t="shared" si="314"/>
        <v>.</v>
      </c>
      <c r="Q1050" s="8">
        <f t="shared" si="316"/>
        <v>0</v>
      </c>
      <c r="R1050" s="8">
        <f t="shared" si="317"/>
        <v>0</v>
      </c>
      <c r="S1050" s="8">
        <v>1</v>
      </c>
      <c r="T1050" s="8" t="s">
        <v>4</v>
      </c>
      <c r="U1050" s="8" t="str">
        <f t="shared" si="313"/>
        <v>.</v>
      </c>
      <c r="V1050" s="3" t="s">
        <v>6</v>
      </c>
      <c r="W1050" s="3">
        <v>0</v>
      </c>
      <c r="X1050" s="3" t="s">
        <v>4</v>
      </c>
      <c r="Y1050" s="14">
        <v>2</v>
      </c>
      <c r="Z1050" s="14">
        <v>1</v>
      </c>
      <c r="AA1050" s="14">
        <v>0</v>
      </c>
      <c r="AB1050" s="14">
        <f t="shared" si="315"/>
        <v>0</v>
      </c>
      <c r="AC1050" s="3" t="s">
        <v>351</v>
      </c>
      <c r="AD1050" s="9">
        <v>0</v>
      </c>
      <c r="AE1050">
        <f t="shared" si="304"/>
        <v>0</v>
      </c>
      <c r="AF1050">
        <f t="shared" si="305"/>
        <v>0</v>
      </c>
      <c r="AG1050">
        <f t="shared" si="311"/>
        <v>1</v>
      </c>
      <c r="AH1050">
        <f t="shared" si="306"/>
        <v>0</v>
      </c>
      <c r="AI1050">
        <f t="shared" si="307"/>
        <v>-78.408038236912986</v>
      </c>
      <c r="AJ1050">
        <f t="shared" si="308"/>
        <v>-75.717762380030706</v>
      </c>
      <c r="AK1050">
        <f t="shared" si="309"/>
        <v>0</v>
      </c>
      <c r="AL1050" s="3">
        <v>109</v>
      </c>
      <c r="AM1050" s="14">
        <f t="shared" si="310"/>
        <v>33.223199999999999</v>
      </c>
      <c r="AN1050" s="3">
        <v>3.9444441095071849</v>
      </c>
    </row>
    <row r="1051" spans="1:40" ht="13.5" thickBot="1" x14ac:dyDescent="0.25">
      <c r="A1051" s="5">
        <v>42577</v>
      </c>
      <c r="B1051" s="3">
        <v>114</v>
      </c>
      <c r="C1051" s="7" t="s">
        <v>358</v>
      </c>
      <c r="D1051" s="6">
        <v>0.36736111111111108</v>
      </c>
      <c r="E1051" s="13">
        <v>8</v>
      </c>
      <c r="F1051" s="13">
        <f t="shared" si="300"/>
        <v>150.99999999999994</v>
      </c>
      <c r="G1051" s="3">
        <v>30.8</v>
      </c>
      <c r="H1051" s="3" t="s">
        <v>365</v>
      </c>
      <c r="I1051" s="3">
        <v>29.8</v>
      </c>
      <c r="J1051">
        <f t="shared" si="301"/>
        <v>2.8458315960834084</v>
      </c>
      <c r="K1051">
        <f t="shared" si="302"/>
        <v>196.94586033944188</v>
      </c>
      <c r="L1051">
        <f>((K1051-MOD(M1050+180,360)))</f>
        <v>150.94586033944188</v>
      </c>
      <c r="M1051" s="3">
        <v>222</v>
      </c>
      <c r="N1051" t="str">
        <f>IF(B1051=B1050, N1050, IF(M1051=".",".",IF(M1051&lt;22.5,"N",IF(M1051&lt;67.5,"NE",IF(M1051&lt;112.5,"E",IF(M1051&lt;157.5,"SE",IF(M1051&lt;202.5,"S",IF(M1051&lt;247.5,"SW",IF(M1051&lt;292.5,"W",IF(M1051&lt;337.5,"NW","N"))))))))))</f>
        <v>SW</v>
      </c>
      <c r="O1051" t="str">
        <f t="shared" si="303"/>
        <v>S</v>
      </c>
      <c r="P1051">
        <f t="shared" si="314"/>
        <v>5</v>
      </c>
      <c r="Q1051" s="8">
        <f t="shared" si="316"/>
        <v>17.954933317052141</v>
      </c>
      <c r="R1051" s="8">
        <f t="shared" si="317"/>
        <v>17.954933317052141</v>
      </c>
      <c r="S1051" s="8">
        <v>1</v>
      </c>
      <c r="T1051" s="8" t="s">
        <v>4</v>
      </c>
      <c r="U1051" s="8" t="str">
        <f t="shared" si="313"/>
        <v>.</v>
      </c>
      <c r="V1051" s="3" t="s">
        <v>27</v>
      </c>
      <c r="W1051" s="3">
        <v>2.4</v>
      </c>
      <c r="X1051" s="3" t="s">
        <v>4</v>
      </c>
      <c r="Y1051" s="14">
        <v>2</v>
      </c>
      <c r="Z1051" s="14">
        <v>1</v>
      </c>
      <c r="AA1051" s="14">
        <v>0</v>
      </c>
      <c r="AB1051" s="14">
        <f t="shared" si="315"/>
        <v>0</v>
      </c>
      <c r="AC1051" s="3" t="s">
        <v>351</v>
      </c>
      <c r="AD1051" s="9">
        <v>0</v>
      </c>
      <c r="AE1051">
        <f t="shared" si="304"/>
        <v>-17.175340804643568</v>
      </c>
      <c r="AF1051">
        <f t="shared" si="305"/>
        <v>-17.175340804643568</v>
      </c>
      <c r="AG1051">
        <f t="shared" si="311"/>
        <v>1</v>
      </c>
      <c r="AH1051">
        <f t="shared" si="306"/>
        <v>17.954933317052141</v>
      </c>
      <c r="AI1051">
        <f t="shared" si="307"/>
        <v>-83.641325794857281</v>
      </c>
      <c r="AJ1051">
        <f t="shared" si="308"/>
        <v>-92.893103184674274</v>
      </c>
      <c r="AK1051">
        <f t="shared" si="309"/>
        <v>-5.2332875579442941</v>
      </c>
      <c r="AL1051" s="3">
        <v>125</v>
      </c>
      <c r="AM1051" s="14">
        <f t="shared" si="310"/>
        <v>38.1</v>
      </c>
      <c r="AN1051" s="3">
        <v>3.8746309394274117</v>
      </c>
    </row>
    <row r="1052" spans="1:40" ht="13.5" thickBot="1" x14ac:dyDescent="0.25">
      <c r="A1052" s="5">
        <v>42577</v>
      </c>
      <c r="B1052" s="3">
        <v>114</v>
      </c>
      <c r="C1052" s="7" t="s">
        <v>358</v>
      </c>
      <c r="D1052" s="6">
        <v>0.3840277777777778</v>
      </c>
      <c r="E1052" s="13">
        <v>9</v>
      </c>
      <c r="F1052" s="13">
        <f t="shared" si="300"/>
        <v>175.00000000000003</v>
      </c>
      <c r="G1052" s="3">
        <v>41.7</v>
      </c>
      <c r="H1052" s="3" t="s">
        <v>365</v>
      </c>
      <c r="I1052" s="3">
        <v>32.299999999999997</v>
      </c>
      <c r="J1052">
        <f t="shared" si="301"/>
        <v>1.0447074407927626</v>
      </c>
      <c r="K1052">
        <f t="shared" si="302"/>
        <v>300.14267281666139</v>
      </c>
      <c r="L1052">
        <f t="shared" si="312"/>
        <v>103.19681247721951</v>
      </c>
      <c r="M1052" s="3">
        <v>224</v>
      </c>
      <c r="N1052" t="str">
        <f>IF(B1052=B1051, N1051, IF(M1052=".",".",IF(M1052&lt;22.5,"N",IF(M1052&lt;67.5,"NE",IF(M1052&lt;112.5,"E",IF(M1052&lt;157.5,"SE",IF(M1052&lt;202.5,"S",IF(M1052&lt;247.5,"SW",IF(M1052&lt;292.5,"W",IF(M1052&lt;337.5,"NW","N"))))))))))</f>
        <v>SW</v>
      </c>
      <c r="O1052" t="str">
        <f t="shared" si="303"/>
        <v>NW</v>
      </c>
      <c r="P1052">
        <f t="shared" si="314"/>
        <v>8</v>
      </c>
      <c r="Q1052" s="8">
        <f t="shared" si="316"/>
        <v>4.4932114237463381</v>
      </c>
      <c r="R1052" s="8">
        <f t="shared" si="317"/>
        <v>22.44814474079848</v>
      </c>
      <c r="S1052" s="8">
        <v>1</v>
      </c>
      <c r="T1052" s="8" t="s">
        <v>4</v>
      </c>
      <c r="U1052" s="8" t="str">
        <f t="shared" si="313"/>
        <v>.</v>
      </c>
      <c r="V1052" s="3" t="s">
        <v>27</v>
      </c>
      <c r="W1052" s="3">
        <v>2</v>
      </c>
      <c r="X1052" s="3" t="s">
        <v>4</v>
      </c>
      <c r="Y1052" s="14">
        <v>2</v>
      </c>
      <c r="Z1052" s="14">
        <v>1</v>
      </c>
      <c r="AA1052" s="14">
        <v>0</v>
      </c>
      <c r="AB1052" s="14">
        <f t="shared" si="315"/>
        <v>0</v>
      </c>
      <c r="AC1052" s="3" t="s">
        <v>351</v>
      </c>
      <c r="AD1052" s="9">
        <v>0</v>
      </c>
      <c r="AE1052">
        <f t="shared" si="304"/>
        <v>2.2562883420042397</v>
      </c>
      <c r="AF1052">
        <f t="shared" si="305"/>
        <v>2.2562883420042397</v>
      </c>
      <c r="AG1052">
        <f t="shared" si="311"/>
        <v>1</v>
      </c>
      <c r="AH1052">
        <f t="shared" si="306"/>
        <v>4.4932114237463381</v>
      </c>
      <c r="AI1052">
        <f t="shared" si="307"/>
        <v>-87.526954677833672</v>
      </c>
      <c r="AJ1052">
        <f t="shared" si="308"/>
        <v>-90.636814842670034</v>
      </c>
      <c r="AK1052">
        <f t="shared" si="309"/>
        <v>-3.8856288829763912</v>
      </c>
      <c r="AL1052" s="3">
        <v>126</v>
      </c>
      <c r="AM1052" s="14">
        <f t="shared" si="310"/>
        <v>38.404800000000002</v>
      </c>
      <c r="AN1052" s="3">
        <v>3.9095375244672983</v>
      </c>
    </row>
    <row r="1053" spans="1:40" ht="13.5" thickBot="1" x14ac:dyDescent="0.25">
      <c r="A1053" s="5">
        <v>42577</v>
      </c>
      <c r="B1053" s="3">
        <v>114</v>
      </c>
      <c r="C1053" s="7" t="s">
        <v>358</v>
      </c>
      <c r="D1053" s="6">
        <v>0.4284722222222222</v>
      </c>
      <c r="E1053" s="13">
        <v>10</v>
      </c>
      <c r="F1053" s="13">
        <f t="shared" si="300"/>
        <v>238.99999999999994</v>
      </c>
      <c r="G1053" s="3">
        <v>52.6</v>
      </c>
      <c r="H1053" s="3" t="s">
        <v>365</v>
      </c>
      <c r="I1053" s="3">
        <v>33.299999999999997</v>
      </c>
      <c r="J1053">
        <f t="shared" si="301"/>
        <v>2.4165417117607348</v>
      </c>
      <c r="K1053">
        <f t="shared" si="302"/>
        <v>138.45764110120959</v>
      </c>
      <c r="L1053">
        <f t="shared" si="312"/>
        <v>-161.6850317154518</v>
      </c>
      <c r="M1053" s="3">
        <v>220</v>
      </c>
      <c r="N1053" t="str">
        <f>IF(B1053=B1053, N1052, IF(M1053=".",".",IF(M1053&lt;22.5,"N",IF(M1053&lt;67.5,"NE",IF(M1053&lt;112.5,"E",IF(M1053&lt;157.5,"SE",IF(M1053&lt;202.5,"S",IF(M1053&lt;247.5,"SW",IF(M1053&lt;292.5,"W",IF(M1053&lt;337.5,"NW","N"))))))))))</f>
        <v>SW</v>
      </c>
      <c r="O1053" t="str">
        <f t="shared" si="303"/>
        <v>SE</v>
      </c>
      <c r="P1053">
        <f t="shared" si="314"/>
        <v>4</v>
      </c>
      <c r="Q1053" s="8">
        <f t="shared" si="316"/>
        <v>8.8859515801395847</v>
      </c>
      <c r="R1053" s="8">
        <f t="shared" si="317"/>
        <v>31.334096320938066</v>
      </c>
      <c r="S1053" s="8">
        <v>1</v>
      </c>
      <c r="T1053" s="8" t="s">
        <v>4</v>
      </c>
      <c r="U1053" s="8" t="str">
        <f t="shared" si="313"/>
        <v>.</v>
      </c>
      <c r="V1053" s="3" t="s">
        <v>6</v>
      </c>
      <c r="W1053" s="3">
        <v>2.8</v>
      </c>
      <c r="X1053" s="3" t="s">
        <v>43</v>
      </c>
      <c r="Y1053" s="14">
        <v>0</v>
      </c>
      <c r="Z1053" s="14">
        <v>0</v>
      </c>
      <c r="AA1053" s="14">
        <v>1</v>
      </c>
      <c r="AB1053" s="14">
        <f t="shared" si="315"/>
        <v>1</v>
      </c>
      <c r="AC1053" s="3" t="s">
        <v>351</v>
      </c>
      <c r="AD1053" s="9">
        <v>0</v>
      </c>
      <c r="AE1053">
        <f t="shared" si="304"/>
        <v>-6.6508294334401796</v>
      </c>
      <c r="AF1053">
        <f t="shared" si="305"/>
        <v>-6.6508294334401796</v>
      </c>
      <c r="AG1053">
        <f t="shared" si="311"/>
        <v>1</v>
      </c>
      <c r="AH1053">
        <f t="shared" si="306"/>
        <v>8.8859515801395847</v>
      </c>
      <c r="AI1053">
        <f t="shared" si="307"/>
        <v>-81.634026430190488</v>
      </c>
      <c r="AJ1053">
        <f t="shared" si="308"/>
        <v>-97.287644276110214</v>
      </c>
      <c r="AK1053">
        <f t="shared" si="309"/>
        <v>5.8929282476431837</v>
      </c>
      <c r="AL1053" s="3">
        <v>127</v>
      </c>
      <c r="AM1053" s="14">
        <f t="shared" si="310"/>
        <v>38.709600000000002</v>
      </c>
      <c r="AN1053" s="3">
        <v>3.839724354387525</v>
      </c>
    </row>
    <row r="1054" spans="1:40" ht="13.5" thickBot="1" x14ac:dyDescent="0.25">
      <c r="A1054" s="5">
        <v>42577</v>
      </c>
      <c r="B1054" s="3">
        <v>114</v>
      </c>
      <c r="C1054" s="7" t="s">
        <v>358</v>
      </c>
      <c r="D1054" s="6">
        <v>0.47152777777777777</v>
      </c>
      <c r="E1054" s="13">
        <v>11</v>
      </c>
      <c r="F1054" s="13">
        <f t="shared" si="300"/>
        <v>300.99999999999994</v>
      </c>
      <c r="G1054" s="3">
        <v>49.8</v>
      </c>
      <c r="H1054" s="3" t="s">
        <v>365</v>
      </c>
      <c r="I1054" s="3">
        <v>34.299999999999997</v>
      </c>
      <c r="J1054" t="str">
        <f t="shared" si="301"/>
        <v>.</v>
      </c>
      <c r="K1054" t="str">
        <f t="shared" si="302"/>
        <v>.</v>
      </c>
      <c r="L1054" t="str">
        <f t="shared" si="312"/>
        <v>.</v>
      </c>
      <c r="M1054" s="3">
        <v>220</v>
      </c>
      <c r="N1054" t="str">
        <f>IF(B1054=B1053, N1053, IF(M1054=".",".",IF(M1054&lt;22.5,"N",IF(M1054&lt;67.5,"NE",IF(M1054&lt;112.5,"E",IF(M1054&lt;157.5,"SE",IF(M1054&lt;202.5,"S",IF(M1054&lt;247.5,"SW",IF(M1054&lt;292.5,"W",IF(M1054&lt;337.5,"NW","N"))))))))))</f>
        <v>SW</v>
      </c>
      <c r="O1054" t="str">
        <f t="shared" si="303"/>
        <v>.</v>
      </c>
      <c r="P1054" t="str">
        <f t="shared" si="314"/>
        <v>.</v>
      </c>
      <c r="Q1054" s="8">
        <f t="shared" si="316"/>
        <v>0</v>
      </c>
      <c r="R1054" s="8">
        <f t="shared" si="317"/>
        <v>31.334096320938066</v>
      </c>
      <c r="S1054" s="8">
        <v>1</v>
      </c>
      <c r="T1054" s="8" t="s">
        <v>4</v>
      </c>
      <c r="U1054" s="8" t="str">
        <f t="shared" si="313"/>
        <v>.</v>
      </c>
      <c r="V1054" s="3" t="s">
        <v>6</v>
      </c>
      <c r="W1054" s="3">
        <v>2</v>
      </c>
      <c r="X1054" s="3" t="s">
        <v>43</v>
      </c>
      <c r="Y1054" s="14">
        <v>0</v>
      </c>
      <c r="Z1054" s="14">
        <v>0</v>
      </c>
      <c r="AA1054" s="14">
        <v>1</v>
      </c>
      <c r="AB1054" s="14" t="str">
        <f t="shared" si="315"/>
        <v>.</v>
      </c>
      <c r="AC1054" s="3" t="s">
        <v>351</v>
      </c>
      <c r="AD1054" s="9">
        <v>0</v>
      </c>
      <c r="AE1054">
        <f t="shared" si="304"/>
        <v>0</v>
      </c>
      <c r="AF1054">
        <f t="shared" si="305"/>
        <v>0</v>
      </c>
      <c r="AG1054">
        <f t="shared" si="311"/>
        <v>1</v>
      </c>
      <c r="AH1054">
        <f t="shared" si="306"/>
        <v>0</v>
      </c>
      <c r="AI1054">
        <f t="shared" si="307"/>
        <v>-81.634026430190488</v>
      </c>
      <c r="AJ1054">
        <f t="shared" si="308"/>
        <v>-97.287644276110214</v>
      </c>
      <c r="AK1054">
        <f t="shared" si="309"/>
        <v>0</v>
      </c>
      <c r="AL1054" s="3">
        <v>127</v>
      </c>
      <c r="AM1054" s="14">
        <f t="shared" si="310"/>
        <v>38.709600000000002</v>
      </c>
      <c r="AN1054" s="3">
        <v>3.839724354387525</v>
      </c>
    </row>
    <row r="1055" spans="1:40" ht="13.5" thickBot="1" x14ac:dyDescent="0.25">
      <c r="A1055" s="5">
        <v>42577</v>
      </c>
      <c r="B1055" s="3">
        <v>114</v>
      </c>
      <c r="C1055" s="7" t="s">
        <v>358</v>
      </c>
      <c r="D1055" s="6">
        <v>0.5083333333333333</v>
      </c>
      <c r="E1055" s="13">
        <v>12</v>
      </c>
      <c r="F1055" s="13">
        <f t="shared" si="300"/>
        <v>353.99999999999989</v>
      </c>
      <c r="G1055" s="3">
        <v>54.3</v>
      </c>
      <c r="H1055" s="3" t="s">
        <v>365</v>
      </c>
      <c r="I1055" s="3">
        <v>33.1</v>
      </c>
      <c r="J1055" t="str">
        <f t="shared" si="301"/>
        <v>.</v>
      </c>
      <c r="K1055" t="str">
        <f t="shared" si="302"/>
        <v>.</v>
      </c>
      <c r="L1055" t="str">
        <f t="shared" si="312"/>
        <v>.</v>
      </c>
      <c r="M1055" s="3">
        <v>220</v>
      </c>
      <c r="N1055" t="str">
        <f>IF(B1055=B1055, N1054, IF(M1055=".",".",IF(M1055&lt;22.5,"N",IF(M1055&lt;67.5,"NE",IF(M1055&lt;112.5,"E",IF(M1055&lt;157.5,"SE",IF(M1055&lt;202.5,"S",IF(M1055&lt;247.5,"SW",IF(M1055&lt;292.5,"W",IF(M1055&lt;337.5,"NW","N"))))))))))</f>
        <v>SW</v>
      </c>
      <c r="O1055" t="str">
        <f t="shared" si="303"/>
        <v>.</v>
      </c>
      <c r="P1055" t="str">
        <f t="shared" si="314"/>
        <v>.</v>
      </c>
      <c r="Q1055" s="8">
        <f t="shared" si="316"/>
        <v>0</v>
      </c>
      <c r="R1055" s="8">
        <f t="shared" si="317"/>
        <v>31.334096320938066</v>
      </c>
      <c r="S1055" s="8">
        <v>1</v>
      </c>
      <c r="T1055" s="8" t="s">
        <v>4</v>
      </c>
      <c r="U1055" s="8" t="str">
        <f t="shared" si="313"/>
        <v>.</v>
      </c>
      <c r="V1055" s="3" t="s">
        <v>6</v>
      </c>
      <c r="W1055" s="3">
        <v>2.8</v>
      </c>
      <c r="X1055" s="3" t="s">
        <v>43</v>
      </c>
      <c r="Y1055" s="14">
        <v>0</v>
      </c>
      <c r="Z1055" s="14">
        <v>0</v>
      </c>
      <c r="AA1055" s="14">
        <v>1</v>
      </c>
      <c r="AB1055" s="14" t="str">
        <f t="shared" si="315"/>
        <v>.</v>
      </c>
      <c r="AC1055" s="3" t="s">
        <v>351</v>
      </c>
      <c r="AD1055" s="9">
        <v>0</v>
      </c>
      <c r="AE1055">
        <f t="shared" si="304"/>
        <v>0</v>
      </c>
      <c r="AF1055">
        <f t="shared" si="305"/>
        <v>0</v>
      </c>
      <c r="AG1055">
        <f t="shared" si="311"/>
        <v>1</v>
      </c>
      <c r="AH1055">
        <f t="shared" si="306"/>
        <v>0</v>
      </c>
      <c r="AI1055">
        <f t="shared" si="307"/>
        <v>-81.634026430190488</v>
      </c>
      <c r="AJ1055">
        <f t="shared" si="308"/>
        <v>-97.287644276110214</v>
      </c>
      <c r="AK1055">
        <f t="shared" si="309"/>
        <v>0</v>
      </c>
      <c r="AL1055" s="3">
        <v>127</v>
      </c>
      <c r="AM1055" s="14">
        <f t="shared" si="310"/>
        <v>38.709600000000002</v>
      </c>
      <c r="AN1055" s="3">
        <v>3.839724354387525</v>
      </c>
    </row>
    <row r="1056" spans="1:40" ht="13.5" thickBot="1" x14ac:dyDescent="0.25">
      <c r="A1056" s="5">
        <v>42577</v>
      </c>
      <c r="B1056" s="3">
        <v>114</v>
      </c>
      <c r="C1056" s="7" t="s">
        <v>358</v>
      </c>
      <c r="D1056" s="6">
        <v>0.55069444444444449</v>
      </c>
      <c r="E1056" s="13">
        <v>13</v>
      </c>
      <c r="F1056" s="13">
        <f t="shared" si="300"/>
        <v>415</v>
      </c>
      <c r="G1056" s="3">
        <v>43.5</v>
      </c>
      <c r="H1056" s="3" t="s">
        <v>365</v>
      </c>
      <c r="I1056" s="3">
        <v>33.1</v>
      </c>
      <c r="J1056" t="str">
        <f t="shared" si="301"/>
        <v>.</v>
      </c>
      <c r="K1056" t="str">
        <f t="shared" si="302"/>
        <v>.</v>
      </c>
      <c r="L1056" t="str">
        <f t="shared" si="312"/>
        <v>.</v>
      </c>
      <c r="M1056" s="3">
        <v>220</v>
      </c>
      <c r="N1056" t="str">
        <f>IF(B1056=B1055, N1055, IF(M1056=".",".",IF(M1056&lt;22.5,"N",IF(M1056&lt;67.5,"NE",IF(M1056&lt;112.5,"E",IF(M1056&lt;157.5,"SE",IF(M1056&lt;202.5,"S",IF(M1056&lt;247.5,"SW",IF(M1056&lt;292.5,"W",IF(M1056&lt;337.5,"NW","N"))))))))))</f>
        <v>SW</v>
      </c>
      <c r="O1056" t="str">
        <f t="shared" si="303"/>
        <v>.</v>
      </c>
      <c r="P1056" t="str">
        <f t="shared" si="314"/>
        <v>.</v>
      </c>
      <c r="Q1056" s="8">
        <f t="shared" si="316"/>
        <v>0</v>
      </c>
      <c r="R1056" s="8">
        <f t="shared" si="317"/>
        <v>31.334096320938066</v>
      </c>
      <c r="S1056" s="8">
        <v>1</v>
      </c>
      <c r="T1056" s="8" t="s">
        <v>4</v>
      </c>
      <c r="U1056" s="8" t="str">
        <f t="shared" si="313"/>
        <v>.</v>
      </c>
      <c r="V1056" s="3" t="s">
        <v>6</v>
      </c>
      <c r="W1056" s="3">
        <v>4.7</v>
      </c>
      <c r="X1056" s="3" t="s">
        <v>43</v>
      </c>
      <c r="Y1056" s="14">
        <v>0</v>
      </c>
      <c r="Z1056" s="14">
        <v>0</v>
      </c>
      <c r="AA1056" s="14">
        <v>1</v>
      </c>
      <c r="AB1056" s="14" t="str">
        <f t="shared" si="315"/>
        <v>.</v>
      </c>
      <c r="AC1056" s="3" t="s">
        <v>351</v>
      </c>
      <c r="AD1056" s="9">
        <v>0</v>
      </c>
      <c r="AE1056">
        <f t="shared" si="304"/>
        <v>0</v>
      </c>
      <c r="AF1056">
        <f t="shared" si="305"/>
        <v>0</v>
      </c>
      <c r="AG1056">
        <f t="shared" si="311"/>
        <v>1</v>
      </c>
      <c r="AH1056">
        <f t="shared" si="306"/>
        <v>0</v>
      </c>
      <c r="AI1056">
        <f t="shared" si="307"/>
        <v>-81.634026430190488</v>
      </c>
      <c r="AJ1056">
        <f t="shared" si="308"/>
        <v>-97.287644276110214</v>
      </c>
      <c r="AK1056">
        <f t="shared" si="309"/>
        <v>0</v>
      </c>
      <c r="AL1056" s="3">
        <v>127</v>
      </c>
      <c r="AM1056" s="14">
        <f t="shared" si="310"/>
        <v>38.709600000000002</v>
      </c>
      <c r="AN1056" s="3">
        <v>3.839724354387525</v>
      </c>
    </row>
    <row r="1057" spans="1:40" ht="13.5" thickBot="1" x14ac:dyDescent="0.25">
      <c r="A1057" s="5">
        <v>42577</v>
      </c>
      <c r="B1057" s="3">
        <v>114</v>
      </c>
      <c r="C1057" s="7" t="s">
        <v>358</v>
      </c>
      <c r="D1057" s="6">
        <v>0.59375</v>
      </c>
      <c r="E1057" s="13">
        <v>14</v>
      </c>
      <c r="F1057" s="13">
        <f t="shared" si="300"/>
        <v>476.99999999999994</v>
      </c>
      <c r="G1057" s="3">
        <v>48.1</v>
      </c>
      <c r="H1057" s="3" t="s">
        <v>365</v>
      </c>
      <c r="I1057" s="3">
        <v>32.299999999999997</v>
      </c>
      <c r="J1057" t="str">
        <f t="shared" si="301"/>
        <v>.</v>
      </c>
      <c r="K1057" t="str">
        <f t="shared" si="302"/>
        <v>.</v>
      </c>
      <c r="L1057" t="str">
        <f t="shared" si="312"/>
        <v>.</v>
      </c>
      <c r="M1057" s="3">
        <v>220</v>
      </c>
      <c r="N1057" t="str">
        <f>IF(B1057=B1057, N1056, IF(M1057=".",".",IF(M1057&lt;22.5,"N",IF(M1057&lt;67.5,"NE",IF(M1057&lt;112.5,"E",IF(M1057&lt;157.5,"SE",IF(M1057&lt;202.5,"S",IF(M1057&lt;247.5,"SW",IF(M1057&lt;292.5,"W",IF(M1057&lt;337.5,"NW","N"))))))))))</f>
        <v>SW</v>
      </c>
      <c r="O1057" t="str">
        <f t="shared" si="303"/>
        <v>.</v>
      </c>
      <c r="P1057" t="str">
        <f t="shared" si="314"/>
        <v>.</v>
      </c>
      <c r="Q1057" s="8">
        <f t="shared" si="316"/>
        <v>0</v>
      </c>
      <c r="R1057" s="8">
        <f t="shared" si="317"/>
        <v>31.334096320938066</v>
      </c>
      <c r="S1057" s="8">
        <v>1</v>
      </c>
      <c r="T1057" s="8" t="s">
        <v>4</v>
      </c>
      <c r="U1057" s="8" t="str">
        <f t="shared" si="313"/>
        <v>.</v>
      </c>
      <c r="V1057" s="3" t="s">
        <v>6</v>
      </c>
      <c r="W1057" s="3">
        <v>4.8</v>
      </c>
      <c r="X1057" s="3" t="s">
        <v>43</v>
      </c>
      <c r="Y1057" s="14">
        <v>0</v>
      </c>
      <c r="Z1057" s="14">
        <v>0</v>
      </c>
      <c r="AA1057" s="14">
        <v>1</v>
      </c>
      <c r="AB1057" s="14" t="str">
        <f t="shared" si="315"/>
        <v>.</v>
      </c>
      <c r="AC1057" s="3" t="s">
        <v>351</v>
      </c>
      <c r="AD1057" s="9">
        <v>0</v>
      </c>
      <c r="AE1057">
        <f t="shared" si="304"/>
        <v>0</v>
      </c>
      <c r="AF1057">
        <f t="shared" si="305"/>
        <v>0</v>
      </c>
      <c r="AG1057">
        <f t="shared" si="311"/>
        <v>1</v>
      </c>
      <c r="AH1057">
        <f t="shared" si="306"/>
        <v>0</v>
      </c>
      <c r="AI1057">
        <f t="shared" si="307"/>
        <v>-81.634026430190488</v>
      </c>
      <c r="AJ1057">
        <f t="shared" si="308"/>
        <v>-97.287644276110214</v>
      </c>
      <c r="AK1057">
        <f t="shared" si="309"/>
        <v>0</v>
      </c>
      <c r="AL1057" s="3">
        <v>127</v>
      </c>
      <c r="AM1057" s="14">
        <f t="shared" si="310"/>
        <v>38.709600000000002</v>
      </c>
      <c r="AN1057" s="3">
        <v>3.839724354387525</v>
      </c>
    </row>
    <row r="1058" spans="1:40" ht="13.5" thickBot="1" x14ac:dyDescent="0.25">
      <c r="A1058" s="5">
        <v>42577</v>
      </c>
      <c r="B1058" s="3">
        <v>114</v>
      </c>
      <c r="C1058" s="7" t="s">
        <v>358</v>
      </c>
      <c r="D1058" s="6">
        <v>0.6333333333333333</v>
      </c>
      <c r="E1058" s="13">
        <v>15</v>
      </c>
      <c r="F1058" s="13">
        <f t="shared" si="300"/>
        <v>533.99999999999989</v>
      </c>
      <c r="G1058" s="3">
        <v>43.9</v>
      </c>
      <c r="H1058" s="3" t="s">
        <v>365</v>
      </c>
      <c r="I1058" s="3">
        <v>33.4</v>
      </c>
      <c r="J1058" t="str">
        <f t="shared" si="301"/>
        <v>.</v>
      </c>
      <c r="K1058" t="str">
        <f t="shared" si="302"/>
        <v>.</v>
      </c>
      <c r="L1058" t="str">
        <f t="shared" si="312"/>
        <v>.</v>
      </c>
      <c r="M1058" s="3">
        <v>220</v>
      </c>
      <c r="N1058" t="str">
        <f>IF(B1058=B1057, N1057, IF(M1058=".",".",IF(M1058&lt;22.5,"N",IF(M1058&lt;67.5,"NE",IF(M1058&lt;112.5,"E",IF(M1058&lt;157.5,"SE",IF(M1058&lt;202.5,"S",IF(M1058&lt;247.5,"SW",IF(M1058&lt;292.5,"W",IF(M1058&lt;337.5,"NW","N"))))))))))</f>
        <v>SW</v>
      </c>
      <c r="O1058" t="str">
        <f t="shared" si="303"/>
        <v>.</v>
      </c>
      <c r="P1058" t="str">
        <f t="shared" si="314"/>
        <v>.</v>
      </c>
      <c r="Q1058" s="8">
        <f t="shared" si="316"/>
        <v>0</v>
      </c>
      <c r="R1058" s="8">
        <f t="shared" si="317"/>
        <v>31.334096320938066</v>
      </c>
      <c r="S1058" s="8">
        <v>1</v>
      </c>
      <c r="T1058" s="8" t="s">
        <v>4</v>
      </c>
      <c r="U1058" s="8" t="str">
        <f t="shared" si="313"/>
        <v>.</v>
      </c>
      <c r="V1058" s="3" t="s">
        <v>6</v>
      </c>
      <c r="W1058" s="3">
        <v>6.9</v>
      </c>
      <c r="X1058" s="3" t="s">
        <v>43</v>
      </c>
      <c r="Y1058" s="14">
        <v>0</v>
      </c>
      <c r="Z1058" s="14">
        <v>0</v>
      </c>
      <c r="AA1058" s="14">
        <v>1</v>
      </c>
      <c r="AB1058" s="14" t="str">
        <f t="shared" si="315"/>
        <v>.</v>
      </c>
      <c r="AC1058" s="3" t="s">
        <v>351</v>
      </c>
      <c r="AD1058" s="9">
        <v>0</v>
      </c>
      <c r="AE1058">
        <f t="shared" si="304"/>
        <v>0</v>
      </c>
      <c r="AF1058">
        <f t="shared" si="305"/>
        <v>0</v>
      </c>
      <c r="AG1058">
        <f t="shared" si="311"/>
        <v>1</v>
      </c>
      <c r="AH1058">
        <f t="shared" si="306"/>
        <v>0</v>
      </c>
      <c r="AI1058">
        <f t="shared" si="307"/>
        <v>-81.634026430190488</v>
      </c>
      <c r="AJ1058">
        <f t="shared" si="308"/>
        <v>-97.287644276110214</v>
      </c>
      <c r="AK1058">
        <f t="shared" si="309"/>
        <v>0</v>
      </c>
      <c r="AL1058" s="3">
        <v>127</v>
      </c>
      <c r="AM1058" s="14">
        <f t="shared" si="310"/>
        <v>38.709600000000002</v>
      </c>
      <c r="AN1058" s="3">
        <v>3.839724354387525</v>
      </c>
    </row>
    <row r="1059" spans="1:40" ht="13.5" thickBot="1" x14ac:dyDescent="0.25">
      <c r="A1059" s="5">
        <v>42577</v>
      </c>
      <c r="B1059" s="3">
        <v>114</v>
      </c>
      <c r="C1059" s="7" t="s">
        <v>358</v>
      </c>
      <c r="D1059" s="6">
        <v>0.67222222222222217</v>
      </c>
      <c r="E1059" s="13">
        <v>16</v>
      </c>
      <c r="F1059" s="13">
        <f t="shared" si="300"/>
        <v>589.99999999999989</v>
      </c>
      <c r="G1059" s="3">
        <v>45.2</v>
      </c>
      <c r="H1059" s="3" t="s">
        <v>365</v>
      </c>
      <c r="I1059" s="3">
        <v>32.4</v>
      </c>
      <c r="J1059" t="str">
        <f t="shared" si="301"/>
        <v>.</v>
      </c>
      <c r="K1059" t="str">
        <f t="shared" si="302"/>
        <v>.</v>
      </c>
      <c r="L1059" t="str">
        <f t="shared" si="312"/>
        <v>.</v>
      </c>
      <c r="M1059" s="3">
        <v>220</v>
      </c>
      <c r="N1059" t="str">
        <f>IF(B1059=B1059, N1058, IF(M1059=".",".",IF(M1059&lt;22.5,"N",IF(M1059&lt;67.5,"NE",IF(M1059&lt;112.5,"E",IF(M1059&lt;157.5,"SE",IF(M1059&lt;202.5,"S",IF(M1059&lt;247.5,"SW",IF(M1059&lt;292.5,"W",IF(M1059&lt;337.5,"NW","N"))))))))))</f>
        <v>SW</v>
      </c>
      <c r="O1059" t="str">
        <f t="shared" si="303"/>
        <v>.</v>
      </c>
      <c r="P1059" t="str">
        <f t="shared" si="314"/>
        <v>.</v>
      </c>
      <c r="Q1059" s="8">
        <f t="shared" si="316"/>
        <v>0</v>
      </c>
      <c r="R1059" s="8">
        <f t="shared" si="317"/>
        <v>31.334096320938066</v>
      </c>
      <c r="S1059" s="8">
        <v>1</v>
      </c>
      <c r="T1059" s="8">
        <f>SQRT((AJ1059-AJ1049)^2+(AI1059-AI1049)^2)</f>
        <v>21.809786904827483</v>
      </c>
      <c r="U1059" s="8">
        <f t="shared" si="313"/>
        <v>1.4366988754943968</v>
      </c>
      <c r="V1059" s="3" t="s">
        <v>6</v>
      </c>
      <c r="W1059" s="3">
        <v>5.8</v>
      </c>
      <c r="X1059" s="3" t="s">
        <v>179</v>
      </c>
      <c r="Y1059" s="14">
        <v>0</v>
      </c>
      <c r="Z1059" s="14">
        <v>0</v>
      </c>
      <c r="AA1059" s="14">
        <v>1</v>
      </c>
      <c r="AB1059" s="14" t="str">
        <f t="shared" si="315"/>
        <v>.</v>
      </c>
      <c r="AC1059" s="3" t="s">
        <v>351</v>
      </c>
      <c r="AD1059" s="9">
        <v>0</v>
      </c>
      <c r="AE1059">
        <f t="shared" si="304"/>
        <v>0</v>
      </c>
      <c r="AF1059">
        <f t="shared" si="305"/>
        <v>0</v>
      </c>
      <c r="AG1059">
        <f t="shared" si="311"/>
        <v>1</v>
      </c>
      <c r="AH1059">
        <f t="shared" si="306"/>
        <v>0</v>
      </c>
      <c r="AI1059">
        <f t="shared" si="307"/>
        <v>-81.634026430190488</v>
      </c>
      <c r="AJ1059">
        <f t="shared" si="308"/>
        <v>-97.287644276110214</v>
      </c>
      <c r="AK1059">
        <f t="shared" si="309"/>
        <v>0</v>
      </c>
      <c r="AL1059" s="3">
        <v>127</v>
      </c>
      <c r="AM1059" s="14">
        <f t="shared" si="310"/>
        <v>38.709600000000002</v>
      </c>
      <c r="AN1059" s="3">
        <v>3.839724354387525</v>
      </c>
    </row>
    <row r="1060" spans="1:40" ht="13.5" thickBot="1" x14ac:dyDescent="0.25">
      <c r="A1060" s="5">
        <v>42577</v>
      </c>
      <c r="B1060" s="3">
        <v>115</v>
      </c>
      <c r="C1060" s="7" t="s">
        <v>358</v>
      </c>
      <c r="D1060" s="6">
        <v>0.26250000000000001</v>
      </c>
      <c r="E1060" s="13">
        <v>6</v>
      </c>
      <c r="F1060" s="13">
        <f t="shared" si="300"/>
        <v>0</v>
      </c>
      <c r="G1060" s="3">
        <v>16</v>
      </c>
      <c r="H1060" s="3" t="s">
        <v>366</v>
      </c>
      <c r="I1060" s="3">
        <v>18.5</v>
      </c>
      <c r="J1060" t="str">
        <f t="shared" si="301"/>
        <v>.</v>
      </c>
      <c r="K1060" t="str">
        <f t="shared" si="302"/>
        <v>.</v>
      </c>
      <c r="L1060" t="str">
        <f t="shared" si="312"/>
        <v>.</v>
      </c>
      <c r="M1060" s="3">
        <v>226</v>
      </c>
      <c r="N1060" t="str">
        <f>IF(B1060=B1059, N1059, IF(M1060=".",".",IF(M1060&lt;22.5,"N",IF(M1060&lt;67.5,"NE",IF(M1060&lt;112.5,"E",IF(M1060&lt;157.5,"SE",IF(M1060&lt;202.5,"S",IF(M1060&lt;247.5,"SW",IF(M1060&lt;292.5,"W",IF(M1060&lt;337.5,"NW","N"))))))))))</f>
        <v>SW</v>
      </c>
      <c r="O1060" t="str">
        <f t="shared" si="303"/>
        <v>.</v>
      </c>
      <c r="P1060" t="str">
        <f t="shared" si="314"/>
        <v>.</v>
      </c>
      <c r="Q1060" s="8">
        <f t="shared" si="316"/>
        <v>0</v>
      </c>
      <c r="R1060" s="8">
        <f t="shared" si="317"/>
        <v>0</v>
      </c>
      <c r="S1060" s="8">
        <v>1</v>
      </c>
      <c r="T1060" s="8" t="s">
        <v>4</v>
      </c>
      <c r="U1060" s="8" t="str">
        <f t="shared" si="313"/>
        <v>.</v>
      </c>
      <c r="V1060" s="3" t="s">
        <v>206</v>
      </c>
      <c r="W1060" s="3">
        <v>0</v>
      </c>
      <c r="X1060" s="3" t="s">
        <v>4</v>
      </c>
      <c r="Y1060" s="14">
        <v>2</v>
      </c>
      <c r="Z1060" s="14">
        <v>1</v>
      </c>
      <c r="AA1060" s="14">
        <v>0</v>
      </c>
      <c r="AB1060" s="14">
        <f t="shared" si="315"/>
        <v>0</v>
      </c>
      <c r="AC1060" s="3" t="s">
        <v>352</v>
      </c>
      <c r="AD1060" s="9">
        <v>0</v>
      </c>
      <c r="AE1060" t="str">
        <f t="shared" si="304"/>
        <v>.</v>
      </c>
      <c r="AF1060" t="str">
        <f t="shared" si="305"/>
        <v>.</v>
      </c>
      <c r="AG1060" t="str">
        <f t="shared" si="311"/>
        <v>.</v>
      </c>
      <c r="AH1060" t="str">
        <f t="shared" si="306"/>
        <v>.</v>
      </c>
      <c r="AI1060">
        <f t="shared" si="307"/>
        <v>-78.408038236912986</v>
      </c>
      <c r="AJ1060">
        <f t="shared" si="308"/>
        <v>-75.717762380030706</v>
      </c>
      <c r="AK1060" t="str">
        <f t="shared" si="309"/>
        <v>.</v>
      </c>
      <c r="AL1060" s="3">
        <v>109</v>
      </c>
      <c r="AM1060" s="14">
        <f t="shared" si="310"/>
        <v>33.223199999999999</v>
      </c>
      <c r="AN1060" s="3">
        <v>3.9444441095071849</v>
      </c>
    </row>
    <row r="1061" spans="1:40" ht="13.5" thickBot="1" x14ac:dyDescent="0.25">
      <c r="A1061" s="5">
        <v>42577</v>
      </c>
      <c r="B1061" s="3">
        <v>115</v>
      </c>
      <c r="C1061" s="7" t="s">
        <v>358</v>
      </c>
      <c r="D1061" s="6">
        <v>0.29930555555555555</v>
      </c>
      <c r="E1061" s="13">
        <v>7</v>
      </c>
      <c r="F1061" s="13">
        <f t="shared" si="300"/>
        <v>52.999999999999972</v>
      </c>
      <c r="G1061" s="3">
        <v>22.1</v>
      </c>
      <c r="H1061" s="3" t="s">
        <v>365</v>
      </c>
      <c r="I1061" s="3">
        <v>23.7</v>
      </c>
      <c r="J1061">
        <f t="shared" si="301"/>
        <v>2.2075350251125445</v>
      </c>
      <c r="K1061">
        <f t="shared" si="302"/>
        <v>126.48244006625499</v>
      </c>
      <c r="L1061">
        <f>((K1061-MOD(M1060+180,360)))</f>
        <v>80.482440066254995</v>
      </c>
      <c r="M1061" s="3">
        <v>222</v>
      </c>
      <c r="N1061" t="str">
        <f>IF(B1061=B1061, N1060, IF(M1061=".",".",IF(M1061&lt;22.5,"N",IF(M1061&lt;67.5,"NE",IF(M1061&lt;112.5,"E",IF(M1061&lt;157.5,"SE",IF(M1061&lt;202.5,"S",IF(M1061&lt;247.5,"SW",IF(M1061&lt;292.5,"W",IF(M1061&lt;337.5,"NW","N"))))))))))</f>
        <v>SW</v>
      </c>
      <c r="O1061" t="str">
        <f t="shared" si="303"/>
        <v>SE</v>
      </c>
      <c r="P1061">
        <f t="shared" si="314"/>
        <v>4</v>
      </c>
      <c r="Q1061" s="8">
        <f t="shared" si="316"/>
        <v>7.6388481253850111</v>
      </c>
      <c r="R1061" s="8">
        <f t="shared" si="317"/>
        <v>7.6388481253850111</v>
      </c>
      <c r="S1061" s="8">
        <v>1</v>
      </c>
      <c r="T1061" s="8" t="s">
        <v>4</v>
      </c>
      <c r="U1061" s="8" t="str">
        <f t="shared" si="313"/>
        <v>.</v>
      </c>
      <c r="V1061" s="3" t="s">
        <v>213</v>
      </c>
      <c r="W1061" s="3">
        <v>0</v>
      </c>
      <c r="X1061" s="3" t="s">
        <v>4</v>
      </c>
      <c r="Y1061" s="14">
        <v>2</v>
      </c>
      <c r="Z1061" s="14">
        <v>1</v>
      </c>
      <c r="AA1061" s="14">
        <v>0</v>
      </c>
      <c r="AB1061" s="14">
        <f t="shared" si="315"/>
        <v>0</v>
      </c>
      <c r="AC1061" s="3" t="s">
        <v>352</v>
      </c>
      <c r="AD1061" s="9">
        <v>0</v>
      </c>
      <c r="AE1061">
        <f t="shared" si="304"/>
        <v>-4.5418787715278768</v>
      </c>
      <c r="AF1061">
        <f t="shared" si="305"/>
        <v>-4.5418787715278768</v>
      </c>
      <c r="AG1061">
        <f t="shared" si="311"/>
        <v>1</v>
      </c>
      <c r="AH1061">
        <f t="shared" si="306"/>
        <v>7.6388481253850111</v>
      </c>
      <c r="AI1061">
        <f t="shared" si="307"/>
        <v>-72.266105486756686</v>
      </c>
      <c r="AJ1061">
        <f t="shared" si="308"/>
        <v>-80.259641151558583</v>
      </c>
      <c r="AK1061">
        <f t="shared" si="309"/>
        <v>6.1419327501563004</v>
      </c>
      <c r="AL1061" s="3">
        <v>108</v>
      </c>
      <c r="AM1061" s="14">
        <f t="shared" si="310"/>
        <v>32.918399999999998</v>
      </c>
      <c r="AN1061" s="3">
        <v>3.8746309394274117</v>
      </c>
    </row>
    <row r="1062" spans="1:40" ht="13.5" thickBot="1" x14ac:dyDescent="0.25">
      <c r="A1062" s="5">
        <v>42577</v>
      </c>
      <c r="B1062" s="3">
        <v>115</v>
      </c>
      <c r="C1062" s="7" t="s">
        <v>358</v>
      </c>
      <c r="D1062" s="6">
        <v>0.36041666666666666</v>
      </c>
      <c r="E1062" s="13">
        <v>8</v>
      </c>
      <c r="F1062" s="13">
        <f t="shared" si="300"/>
        <v>140.99999999999997</v>
      </c>
      <c r="G1062" s="3">
        <v>32.799999999999997</v>
      </c>
      <c r="H1062" s="3" t="s">
        <v>365</v>
      </c>
      <c r="I1062" s="3">
        <v>35.4</v>
      </c>
      <c r="J1062">
        <f t="shared" si="301"/>
        <v>1.4455950433958822</v>
      </c>
      <c r="K1062">
        <f t="shared" si="302"/>
        <v>277.17350512838487</v>
      </c>
      <c r="L1062">
        <f t="shared" si="312"/>
        <v>150.69106506212989</v>
      </c>
      <c r="M1062" s="3">
        <v>232</v>
      </c>
      <c r="N1062" t="str">
        <f>IF(B1062=B1061, N1061, IF(M1062=".",".",IF(M1062&lt;22.5,"N",IF(M1062&lt;67.5,"NE",IF(M1062&lt;112.5,"E",IF(M1062&lt;157.5,"SE",IF(M1062&lt;202.5,"S",IF(M1062&lt;247.5,"SW",IF(M1062&lt;292.5,"W",IF(M1062&lt;337.5,"NW","N"))))))))))</f>
        <v>SW</v>
      </c>
      <c r="O1062" t="str">
        <f t="shared" si="303"/>
        <v>W</v>
      </c>
      <c r="P1062">
        <f t="shared" si="314"/>
        <v>7</v>
      </c>
      <c r="Q1062" s="8">
        <f t="shared" si="316"/>
        <v>26.442213762663361</v>
      </c>
      <c r="R1062" s="8">
        <f t="shared" si="317"/>
        <v>34.081061888048374</v>
      </c>
      <c r="S1062" s="8">
        <v>1</v>
      </c>
      <c r="T1062" s="8" t="s">
        <v>4</v>
      </c>
      <c r="U1062" s="8" t="str">
        <f t="shared" si="313"/>
        <v>.</v>
      </c>
      <c r="V1062" s="3" t="s">
        <v>31</v>
      </c>
      <c r="W1062" s="3">
        <v>0.8</v>
      </c>
      <c r="X1062" s="3" t="s">
        <v>4</v>
      </c>
      <c r="Y1062" s="14">
        <v>2</v>
      </c>
      <c r="Z1062" s="14">
        <v>1</v>
      </c>
      <c r="AA1062" s="14">
        <v>0</v>
      </c>
      <c r="AB1062" s="14">
        <f t="shared" si="315"/>
        <v>0</v>
      </c>
      <c r="AC1062" s="3" t="s">
        <v>352</v>
      </c>
      <c r="AD1062" s="9">
        <v>0</v>
      </c>
      <c r="AE1062">
        <f t="shared" si="304"/>
        <v>3.30195673585132</v>
      </c>
      <c r="AF1062">
        <f t="shared" si="305"/>
        <v>3.30195673585132</v>
      </c>
      <c r="AG1062">
        <f t="shared" si="311"/>
        <v>1</v>
      </c>
      <c r="AH1062">
        <f t="shared" si="306"/>
        <v>26.442213762663361</v>
      </c>
      <c r="AI1062">
        <f t="shared" si="307"/>
        <v>-98.501344200840265</v>
      </c>
      <c r="AJ1062">
        <f t="shared" si="308"/>
        <v>-76.957684415707263</v>
      </c>
      <c r="AK1062">
        <f t="shared" si="309"/>
        <v>-26.235238714083579</v>
      </c>
      <c r="AL1062" s="3">
        <v>125</v>
      </c>
      <c r="AM1062" s="14">
        <f t="shared" si="310"/>
        <v>38.1</v>
      </c>
      <c r="AN1062" s="3">
        <v>4.0491638646268449</v>
      </c>
    </row>
    <row r="1063" spans="1:40" ht="13.5" thickBot="1" x14ac:dyDescent="0.25">
      <c r="A1063" s="5">
        <v>42577</v>
      </c>
      <c r="B1063" s="3">
        <v>115</v>
      </c>
      <c r="C1063" s="7" t="s">
        <v>358</v>
      </c>
      <c r="D1063" s="6">
        <v>0.3840277777777778</v>
      </c>
      <c r="E1063" s="13">
        <v>9</v>
      </c>
      <c r="F1063" s="13">
        <f t="shared" si="300"/>
        <v>175</v>
      </c>
      <c r="G1063" s="3">
        <v>39.5</v>
      </c>
      <c r="H1063" s="3" t="s">
        <v>365</v>
      </c>
      <c r="I1063" s="3">
        <v>32.299999999999997</v>
      </c>
      <c r="J1063" t="str">
        <f t="shared" si="301"/>
        <v>.</v>
      </c>
      <c r="K1063" t="str">
        <f t="shared" si="302"/>
        <v>.</v>
      </c>
      <c r="L1063" t="str">
        <f t="shared" si="312"/>
        <v>.</v>
      </c>
      <c r="M1063" s="3">
        <v>232</v>
      </c>
      <c r="N1063" t="str">
        <f>IF(B1063=B1063, N1062, IF(M1063=".",".",IF(M1063&lt;22.5,"N",IF(M1063&lt;67.5,"NE",IF(M1063&lt;112.5,"E",IF(M1063&lt;157.5,"SE",IF(M1063&lt;202.5,"S",IF(M1063&lt;247.5,"SW",IF(M1063&lt;292.5,"W",IF(M1063&lt;337.5,"NW","N"))))))))))</f>
        <v>SW</v>
      </c>
      <c r="O1063" t="str">
        <f t="shared" si="303"/>
        <v>.</v>
      </c>
      <c r="P1063" t="str">
        <f t="shared" si="314"/>
        <v>.</v>
      </c>
      <c r="Q1063" s="8">
        <f t="shared" si="316"/>
        <v>0</v>
      </c>
      <c r="R1063" s="8">
        <f t="shared" si="317"/>
        <v>34.081061888048374</v>
      </c>
      <c r="S1063" s="8">
        <v>1</v>
      </c>
      <c r="T1063" s="8" t="s">
        <v>4</v>
      </c>
      <c r="U1063" s="8" t="str">
        <f t="shared" si="313"/>
        <v>.</v>
      </c>
      <c r="V1063" s="3" t="s">
        <v>6</v>
      </c>
      <c r="W1063" s="3">
        <v>2</v>
      </c>
      <c r="X1063" s="3" t="s">
        <v>4</v>
      </c>
      <c r="Y1063" s="14">
        <v>2</v>
      </c>
      <c r="Z1063" s="14">
        <v>1</v>
      </c>
      <c r="AA1063" s="14">
        <v>0</v>
      </c>
      <c r="AB1063" s="14">
        <f t="shared" si="315"/>
        <v>0</v>
      </c>
      <c r="AC1063" s="3" t="s">
        <v>352</v>
      </c>
      <c r="AD1063" s="9">
        <v>0</v>
      </c>
      <c r="AE1063">
        <f t="shared" si="304"/>
        <v>0</v>
      </c>
      <c r="AF1063">
        <f t="shared" si="305"/>
        <v>0</v>
      </c>
      <c r="AG1063">
        <f t="shared" si="311"/>
        <v>1</v>
      </c>
      <c r="AH1063">
        <f t="shared" si="306"/>
        <v>0</v>
      </c>
      <c r="AI1063">
        <f t="shared" si="307"/>
        <v>-98.501344200840265</v>
      </c>
      <c r="AJ1063">
        <f t="shared" si="308"/>
        <v>-76.957684415707263</v>
      </c>
      <c r="AK1063">
        <f t="shared" si="309"/>
        <v>0</v>
      </c>
      <c r="AL1063" s="3">
        <v>125</v>
      </c>
      <c r="AM1063" s="14">
        <f t="shared" si="310"/>
        <v>38.1</v>
      </c>
      <c r="AN1063" s="3">
        <v>4.0491638646268449</v>
      </c>
    </row>
    <row r="1064" spans="1:40" ht="13.5" thickBot="1" x14ac:dyDescent="0.25">
      <c r="A1064" s="5">
        <v>42577</v>
      </c>
      <c r="B1064" s="3">
        <v>115</v>
      </c>
      <c r="C1064" s="7" t="s">
        <v>358</v>
      </c>
      <c r="D1064" s="6">
        <v>0.4284722222222222</v>
      </c>
      <c r="E1064" s="13">
        <v>10</v>
      </c>
      <c r="F1064" s="13">
        <f t="shared" si="300"/>
        <v>238.99999999999994</v>
      </c>
      <c r="G1064" s="3">
        <v>41</v>
      </c>
      <c r="H1064" s="3" t="s">
        <v>365</v>
      </c>
      <c r="I1064" s="3">
        <v>33.299999999999997</v>
      </c>
      <c r="J1064" t="str">
        <f t="shared" si="301"/>
        <v>.</v>
      </c>
      <c r="K1064" t="str">
        <f t="shared" si="302"/>
        <v>.</v>
      </c>
      <c r="L1064" t="str">
        <f t="shared" si="312"/>
        <v>.</v>
      </c>
      <c r="M1064" s="3">
        <v>232</v>
      </c>
      <c r="N1064" t="str">
        <f>IF(B1064=B1063, N1063, IF(M1064=".",".",IF(M1064&lt;22.5,"N",IF(M1064&lt;67.5,"NE",IF(M1064&lt;112.5,"E",IF(M1064&lt;157.5,"SE",IF(M1064&lt;202.5,"S",IF(M1064&lt;247.5,"SW",IF(M1064&lt;292.5,"W",IF(M1064&lt;337.5,"NW","N"))))))))))</f>
        <v>SW</v>
      </c>
      <c r="O1064" t="str">
        <f t="shared" si="303"/>
        <v>.</v>
      </c>
      <c r="P1064" t="str">
        <f t="shared" si="314"/>
        <v>.</v>
      </c>
      <c r="Q1064" s="8">
        <f t="shared" si="316"/>
        <v>0</v>
      </c>
      <c r="R1064" s="8">
        <f t="shared" si="317"/>
        <v>34.081061888048374</v>
      </c>
      <c r="S1064" s="8">
        <v>1</v>
      </c>
      <c r="T1064" s="8" t="s">
        <v>4</v>
      </c>
      <c r="U1064" s="8" t="str">
        <f t="shared" si="313"/>
        <v>.</v>
      </c>
      <c r="V1064" s="3" t="s">
        <v>6</v>
      </c>
      <c r="W1064" s="3">
        <v>2.8</v>
      </c>
      <c r="X1064" s="3" t="s">
        <v>4</v>
      </c>
      <c r="Y1064" s="14">
        <v>2</v>
      </c>
      <c r="Z1064" s="14">
        <v>1</v>
      </c>
      <c r="AA1064" s="14">
        <v>0</v>
      </c>
      <c r="AB1064" s="14">
        <f t="shared" si="315"/>
        <v>0</v>
      </c>
      <c r="AC1064" s="3" t="s">
        <v>352</v>
      </c>
      <c r="AD1064" s="9">
        <v>0</v>
      </c>
      <c r="AE1064">
        <f t="shared" si="304"/>
        <v>0</v>
      </c>
      <c r="AF1064">
        <f t="shared" si="305"/>
        <v>0</v>
      </c>
      <c r="AG1064">
        <f t="shared" si="311"/>
        <v>1</v>
      </c>
      <c r="AH1064">
        <f t="shared" si="306"/>
        <v>0</v>
      </c>
      <c r="AI1064">
        <f t="shared" si="307"/>
        <v>-98.501344200840265</v>
      </c>
      <c r="AJ1064">
        <f t="shared" si="308"/>
        <v>-76.957684415707263</v>
      </c>
      <c r="AK1064">
        <f t="shared" si="309"/>
        <v>0</v>
      </c>
      <c r="AL1064" s="3">
        <v>125</v>
      </c>
      <c r="AM1064" s="14">
        <f t="shared" si="310"/>
        <v>38.1</v>
      </c>
      <c r="AN1064" s="3">
        <v>4.0491638646268449</v>
      </c>
    </row>
    <row r="1065" spans="1:40" ht="13.5" thickBot="1" x14ac:dyDescent="0.25">
      <c r="A1065" s="5">
        <v>42577</v>
      </c>
      <c r="B1065" s="3">
        <v>115</v>
      </c>
      <c r="C1065" s="7" t="s">
        <v>358</v>
      </c>
      <c r="D1065" s="6">
        <v>0.47152777777777777</v>
      </c>
      <c r="E1065" s="13">
        <v>11</v>
      </c>
      <c r="F1065" s="13">
        <f t="shared" si="300"/>
        <v>300.99999999999994</v>
      </c>
      <c r="G1065" s="3">
        <v>49.2</v>
      </c>
      <c r="H1065" s="3" t="s">
        <v>365</v>
      </c>
      <c r="I1065" s="3">
        <v>34.299999999999997</v>
      </c>
      <c r="J1065" t="str">
        <f t="shared" si="301"/>
        <v>.</v>
      </c>
      <c r="K1065" t="str">
        <f t="shared" si="302"/>
        <v>.</v>
      </c>
      <c r="L1065" t="str">
        <f t="shared" si="312"/>
        <v>.</v>
      </c>
      <c r="M1065" s="3">
        <v>232</v>
      </c>
      <c r="N1065" t="str">
        <f>IF(B1065=B1065, N1064, IF(M1065=".",".",IF(M1065&lt;22.5,"N",IF(M1065&lt;67.5,"NE",IF(M1065&lt;112.5,"E",IF(M1065&lt;157.5,"SE",IF(M1065&lt;202.5,"S",IF(M1065&lt;247.5,"SW",IF(M1065&lt;292.5,"W",IF(M1065&lt;337.5,"NW","N"))))))))))</f>
        <v>SW</v>
      </c>
      <c r="O1065" t="str">
        <f t="shared" si="303"/>
        <v>.</v>
      </c>
      <c r="P1065" t="str">
        <f t="shared" si="314"/>
        <v>.</v>
      </c>
      <c r="Q1065" s="8">
        <f t="shared" si="316"/>
        <v>0</v>
      </c>
      <c r="R1065" s="8">
        <f t="shared" si="317"/>
        <v>34.081061888048374</v>
      </c>
      <c r="S1065" s="8">
        <v>1</v>
      </c>
      <c r="T1065" s="8" t="s">
        <v>4</v>
      </c>
      <c r="U1065" s="8" t="str">
        <f t="shared" si="313"/>
        <v>.</v>
      </c>
      <c r="V1065" s="3" t="s">
        <v>6</v>
      </c>
      <c r="W1065" s="3">
        <v>2</v>
      </c>
      <c r="X1065" s="3" t="s">
        <v>43</v>
      </c>
      <c r="Y1065" s="14">
        <v>0</v>
      </c>
      <c r="Z1065" s="14">
        <v>0</v>
      </c>
      <c r="AA1065" s="14">
        <v>1</v>
      </c>
      <c r="AB1065" s="14">
        <f t="shared" si="315"/>
        <v>1</v>
      </c>
      <c r="AC1065" s="3" t="s">
        <v>352</v>
      </c>
      <c r="AD1065" s="9">
        <v>0</v>
      </c>
      <c r="AE1065">
        <f t="shared" si="304"/>
        <v>0</v>
      </c>
      <c r="AF1065">
        <f t="shared" si="305"/>
        <v>0</v>
      </c>
      <c r="AG1065">
        <f t="shared" si="311"/>
        <v>1</v>
      </c>
      <c r="AH1065">
        <f t="shared" si="306"/>
        <v>0</v>
      </c>
      <c r="AI1065">
        <f t="shared" si="307"/>
        <v>-98.501344200840265</v>
      </c>
      <c r="AJ1065">
        <f t="shared" si="308"/>
        <v>-76.957684415707263</v>
      </c>
      <c r="AK1065">
        <f t="shared" si="309"/>
        <v>0</v>
      </c>
      <c r="AL1065" s="3">
        <v>125</v>
      </c>
      <c r="AM1065" s="14">
        <f t="shared" si="310"/>
        <v>38.1</v>
      </c>
      <c r="AN1065" s="3">
        <v>4.0491638646268449</v>
      </c>
    </row>
    <row r="1066" spans="1:40" ht="13.5" thickBot="1" x14ac:dyDescent="0.25">
      <c r="A1066" s="5">
        <v>42577</v>
      </c>
      <c r="B1066" s="3">
        <v>115</v>
      </c>
      <c r="C1066" s="7" t="s">
        <v>358</v>
      </c>
      <c r="D1066" s="6">
        <v>0.5083333333333333</v>
      </c>
      <c r="E1066" s="13">
        <v>12</v>
      </c>
      <c r="F1066" s="13">
        <f t="shared" si="300"/>
        <v>353.99999999999989</v>
      </c>
      <c r="G1066" s="3">
        <v>50.7</v>
      </c>
      <c r="H1066" s="3" t="s">
        <v>365</v>
      </c>
      <c r="I1066" s="3">
        <v>33.1</v>
      </c>
      <c r="J1066" t="str">
        <f t="shared" si="301"/>
        <v>.</v>
      </c>
      <c r="K1066" t="str">
        <f t="shared" si="302"/>
        <v>.</v>
      </c>
      <c r="L1066" t="str">
        <f t="shared" si="312"/>
        <v>.</v>
      </c>
      <c r="M1066" s="3">
        <v>232</v>
      </c>
      <c r="N1066" t="str">
        <f>IF(B1066=B1065, N1065, IF(M1066=".",".",IF(M1066&lt;22.5,"N",IF(M1066&lt;67.5,"NE",IF(M1066&lt;112.5,"E",IF(M1066&lt;157.5,"SE",IF(M1066&lt;202.5,"S",IF(M1066&lt;247.5,"SW",IF(M1066&lt;292.5,"W",IF(M1066&lt;337.5,"NW","N"))))))))))</f>
        <v>SW</v>
      </c>
      <c r="O1066" t="str">
        <f t="shared" si="303"/>
        <v>.</v>
      </c>
      <c r="P1066" t="str">
        <f t="shared" si="314"/>
        <v>.</v>
      </c>
      <c r="Q1066" s="8">
        <f t="shared" si="316"/>
        <v>0</v>
      </c>
      <c r="R1066" s="8">
        <f t="shared" si="317"/>
        <v>34.081061888048374</v>
      </c>
      <c r="S1066" s="8">
        <v>1</v>
      </c>
      <c r="T1066" s="8" t="s">
        <v>4</v>
      </c>
      <c r="U1066" s="8" t="str">
        <f t="shared" si="313"/>
        <v>.</v>
      </c>
      <c r="V1066" s="3" t="s">
        <v>6</v>
      </c>
      <c r="W1066" s="3">
        <v>2.8</v>
      </c>
      <c r="X1066" s="3" t="s">
        <v>43</v>
      </c>
      <c r="Y1066" s="14">
        <v>0</v>
      </c>
      <c r="Z1066" s="14">
        <v>0</v>
      </c>
      <c r="AA1066" s="14">
        <v>1</v>
      </c>
      <c r="AB1066" s="14" t="str">
        <f t="shared" si="315"/>
        <v>.</v>
      </c>
      <c r="AC1066" s="3" t="s">
        <v>352</v>
      </c>
      <c r="AD1066" s="9">
        <v>0</v>
      </c>
      <c r="AE1066">
        <f t="shared" si="304"/>
        <v>0</v>
      </c>
      <c r="AF1066">
        <f t="shared" si="305"/>
        <v>0</v>
      </c>
      <c r="AG1066">
        <f t="shared" si="311"/>
        <v>1</v>
      </c>
      <c r="AH1066">
        <f t="shared" si="306"/>
        <v>0</v>
      </c>
      <c r="AI1066">
        <f t="shared" si="307"/>
        <v>-98.501344200840265</v>
      </c>
      <c r="AJ1066">
        <f t="shared" si="308"/>
        <v>-76.957684415707263</v>
      </c>
      <c r="AK1066">
        <f t="shared" si="309"/>
        <v>0</v>
      </c>
      <c r="AL1066" s="3">
        <v>125</v>
      </c>
      <c r="AM1066" s="14">
        <f t="shared" si="310"/>
        <v>38.1</v>
      </c>
      <c r="AN1066" s="3">
        <v>4.0491638646268449</v>
      </c>
    </row>
    <row r="1067" spans="1:40" ht="13.5" thickBot="1" x14ac:dyDescent="0.25">
      <c r="A1067" s="5">
        <v>42577</v>
      </c>
      <c r="B1067" s="3">
        <v>115</v>
      </c>
      <c r="C1067" s="7" t="s">
        <v>358</v>
      </c>
      <c r="D1067" s="6">
        <v>0.55069444444444449</v>
      </c>
      <c r="E1067" s="13">
        <v>13</v>
      </c>
      <c r="F1067" s="13">
        <f t="shared" si="300"/>
        <v>415</v>
      </c>
      <c r="G1067" s="3">
        <v>42.9</v>
      </c>
      <c r="H1067" s="3" t="s">
        <v>365</v>
      </c>
      <c r="I1067" s="3">
        <v>33.1</v>
      </c>
      <c r="J1067" t="str">
        <f t="shared" si="301"/>
        <v>.</v>
      </c>
      <c r="K1067" t="str">
        <f t="shared" si="302"/>
        <v>.</v>
      </c>
      <c r="L1067" t="str">
        <f t="shared" si="312"/>
        <v>.</v>
      </c>
      <c r="M1067" s="3">
        <v>232</v>
      </c>
      <c r="N1067" t="str">
        <f>IF(B1067=B1066, N1066, IF(M1067=".",".",IF(M1067&lt;22.5,"N",IF(M1067&lt;67.5,"NE",IF(M1067&lt;112.5,"E",IF(M1067&lt;157.5,"SE",IF(M1067&lt;202.5,"S",IF(M1067&lt;247.5,"SW",IF(M1067&lt;292.5,"W",IF(M1067&lt;337.5,"NW","N"))))))))))</f>
        <v>SW</v>
      </c>
      <c r="O1067" t="str">
        <f t="shared" si="303"/>
        <v>.</v>
      </c>
      <c r="P1067" t="str">
        <f t="shared" si="314"/>
        <v>.</v>
      </c>
      <c r="Q1067" s="8">
        <f t="shared" si="316"/>
        <v>0</v>
      </c>
      <c r="R1067" s="8">
        <f t="shared" si="317"/>
        <v>34.081061888048374</v>
      </c>
      <c r="S1067" s="8">
        <v>1</v>
      </c>
      <c r="T1067" s="8" t="s">
        <v>4</v>
      </c>
      <c r="U1067" s="8" t="str">
        <f t="shared" si="313"/>
        <v>.</v>
      </c>
      <c r="V1067" s="3" t="s">
        <v>6</v>
      </c>
      <c r="W1067" s="3">
        <v>4.7</v>
      </c>
      <c r="X1067" s="3" t="s">
        <v>43</v>
      </c>
      <c r="Y1067" s="14">
        <v>0</v>
      </c>
      <c r="Z1067" s="14">
        <v>0</v>
      </c>
      <c r="AA1067" s="14">
        <v>1</v>
      </c>
      <c r="AB1067" s="14" t="str">
        <f t="shared" si="315"/>
        <v>.</v>
      </c>
      <c r="AC1067" s="3" t="s">
        <v>352</v>
      </c>
      <c r="AD1067" s="9">
        <v>0</v>
      </c>
      <c r="AE1067">
        <f t="shared" si="304"/>
        <v>0</v>
      </c>
      <c r="AF1067">
        <f t="shared" si="305"/>
        <v>0</v>
      </c>
      <c r="AG1067">
        <f t="shared" si="311"/>
        <v>1</v>
      </c>
      <c r="AH1067">
        <f t="shared" si="306"/>
        <v>0</v>
      </c>
      <c r="AI1067">
        <f t="shared" si="307"/>
        <v>-98.501344200840265</v>
      </c>
      <c r="AJ1067">
        <f t="shared" si="308"/>
        <v>-76.957684415707263</v>
      </c>
      <c r="AK1067">
        <f t="shared" si="309"/>
        <v>0</v>
      </c>
      <c r="AL1067" s="3">
        <v>125</v>
      </c>
      <c r="AM1067" s="14">
        <f t="shared" si="310"/>
        <v>38.1</v>
      </c>
      <c r="AN1067" s="3">
        <v>4.0491638646268449</v>
      </c>
    </row>
    <row r="1068" spans="1:40" ht="13.5" thickBot="1" x14ac:dyDescent="0.25">
      <c r="A1068" s="5">
        <v>42577</v>
      </c>
      <c r="B1068" s="3">
        <v>115</v>
      </c>
      <c r="C1068" s="7" t="s">
        <v>358</v>
      </c>
      <c r="D1068" s="6">
        <v>0.59375</v>
      </c>
      <c r="E1068" s="13">
        <v>14</v>
      </c>
      <c r="F1068" s="13">
        <f t="shared" si="300"/>
        <v>476.99999999999994</v>
      </c>
      <c r="G1068" s="3">
        <v>41</v>
      </c>
      <c r="H1068" s="3" t="s">
        <v>365</v>
      </c>
      <c r="I1068" s="3">
        <v>32.299999999999997</v>
      </c>
      <c r="J1068" t="str">
        <f t="shared" si="301"/>
        <v>.</v>
      </c>
      <c r="K1068" t="str">
        <f t="shared" si="302"/>
        <v>.</v>
      </c>
      <c r="L1068" t="str">
        <f t="shared" si="312"/>
        <v>.</v>
      </c>
      <c r="M1068" s="3">
        <v>232</v>
      </c>
      <c r="N1068" t="str">
        <f>IF(B1068=B1068, N1067, IF(M1068=".",".",IF(M1068&lt;22.5,"N",IF(M1068&lt;67.5,"NE",IF(M1068&lt;112.5,"E",IF(M1068&lt;157.5,"SE",IF(M1068&lt;202.5,"S",IF(M1068&lt;247.5,"SW",IF(M1068&lt;292.5,"W",IF(M1068&lt;337.5,"NW","N"))))))))))</f>
        <v>SW</v>
      </c>
      <c r="O1068" t="str">
        <f t="shared" si="303"/>
        <v>.</v>
      </c>
      <c r="P1068" t="str">
        <f t="shared" si="314"/>
        <v>.</v>
      </c>
      <c r="Q1068" s="8">
        <f t="shared" si="316"/>
        <v>0</v>
      </c>
      <c r="R1068" s="8">
        <f t="shared" si="317"/>
        <v>34.081061888048374</v>
      </c>
      <c r="S1068" s="8">
        <v>1</v>
      </c>
      <c r="T1068" s="8" t="s">
        <v>4</v>
      </c>
      <c r="U1068" s="8" t="str">
        <f t="shared" si="313"/>
        <v>.</v>
      </c>
      <c r="V1068" s="3" t="s">
        <v>6</v>
      </c>
      <c r="W1068" s="3">
        <v>4.8</v>
      </c>
      <c r="X1068" s="3" t="s">
        <v>43</v>
      </c>
      <c r="Y1068" s="14">
        <v>0</v>
      </c>
      <c r="Z1068" s="14">
        <v>0</v>
      </c>
      <c r="AA1068" s="14">
        <v>1</v>
      </c>
      <c r="AB1068" s="14" t="str">
        <f t="shared" si="315"/>
        <v>.</v>
      </c>
      <c r="AC1068" s="3" t="s">
        <v>352</v>
      </c>
      <c r="AD1068" s="9">
        <v>0</v>
      </c>
      <c r="AE1068">
        <f t="shared" si="304"/>
        <v>0</v>
      </c>
      <c r="AF1068">
        <f t="shared" si="305"/>
        <v>0</v>
      </c>
      <c r="AG1068">
        <f t="shared" si="311"/>
        <v>1</v>
      </c>
      <c r="AH1068">
        <f t="shared" si="306"/>
        <v>0</v>
      </c>
      <c r="AI1068">
        <f t="shared" si="307"/>
        <v>-98.501344200840265</v>
      </c>
      <c r="AJ1068">
        <f t="shared" si="308"/>
        <v>-76.957684415707263</v>
      </c>
      <c r="AK1068">
        <f t="shared" si="309"/>
        <v>0</v>
      </c>
      <c r="AL1068" s="3">
        <v>125</v>
      </c>
      <c r="AM1068" s="14">
        <f t="shared" si="310"/>
        <v>38.1</v>
      </c>
      <c r="AN1068" s="3">
        <v>4.0491638646268449</v>
      </c>
    </row>
    <row r="1069" spans="1:40" ht="13.5" thickBot="1" x14ac:dyDescent="0.25">
      <c r="A1069" s="5">
        <v>42577</v>
      </c>
      <c r="B1069" s="3">
        <v>115</v>
      </c>
      <c r="C1069" s="7" t="s">
        <v>358</v>
      </c>
      <c r="D1069" s="6">
        <v>0.6333333333333333</v>
      </c>
      <c r="E1069" s="13">
        <v>15</v>
      </c>
      <c r="F1069" s="13">
        <f t="shared" si="300"/>
        <v>533.99999999999989</v>
      </c>
      <c r="G1069" s="3">
        <v>43.5</v>
      </c>
      <c r="H1069" s="3" t="s">
        <v>365</v>
      </c>
      <c r="I1069" s="3">
        <v>33.4</v>
      </c>
      <c r="J1069" t="str">
        <f t="shared" si="301"/>
        <v>.</v>
      </c>
      <c r="K1069" t="str">
        <f t="shared" si="302"/>
        <v>.</v>
      </c>
      <c r="L1069" t="str">
        <f t="shared" si="312"/>
        <v>.</v>
      </c>
      <c r="M1069" s="3">
        <v>232</v>
      </c>
      <c r="N1069" t="str">
        <f>IF(B1069=B1068, N1068, IF(M1069=".",".",IF(M1069&lt;22.5,"N",IF(M1069&lt;67.5,"NE",IF(M1069&lt;112.5,"E",IF(M1069&lt;157.5,"SE",IF(M1069&lt;202.5,"S",IF(M1069&lt;247.5,"SW",IF(M1069&lt;292.5,"W",IF(M1069&lt;337.5,"NW","N"))))))))))</f>
        <v>SW</v>
      </c>
      <c r="O1069" t="str">
        <f t="shared" si="303"/>
        <v>.</v>
      </c>
      <c r="P1069" t="str">
        <f t="shared" si="314"/>
        <v>.</v>
      </c>
      <c r="Q1069" s="8">
        <f t="shared" si="316"/>
        <v>0</v>
      </c>
      <c r="R1069" s="8">
        <f t="shared" si="317"/>
        <v>34.081061888048374</v>
      </c>
      <c r="S1069" s="8">
        <v>1</v>
      </c>
      <c r="T1069" s="8" t="s">
        <v>4</v>
      </c>
      <c r="U1069" s="8" t="str">
        <f t="shared" si="313"/>
        <v>.</v>
      </c>
      <c r="V1069" s="3" t="s">
        <v>6</v>
      </c>
      <c r="W1069" s="3">
        <v>6.9</v>
      </c>
      <c r="X1069" s="3" t="s">
        <v>43</v>
      </c>
      <c r="Y1069" s="14">
        <v>0</v>
      </c>
      <c r="Z1069" s="14">
        <v>0</v>
      </c>
      <c r="AA1069" s="14">
        <v>1</v>
      </c>
      <c r="AB1069" s="14" t="str">
        <f t="shared" si="315"/>
        <v>.</v>
      </c>
      <c r="AC1069" s="3" t="s">
        <v>352</v>
      </c>
      <c r="AD1069" s="9">
        <v>0</v>
      </c>
      <c r="AE1069">
        <f t="shared" si="304"/>
        <v>0</v>
      </c>
      <c r="AF1069">
        <f t="shared" si="305"/>
        <v>0</v>
      </c>
      <c r="AG1069">
        <f t="shared" si="311"/>
        <v>1</v>
      </c>
      <c r="AH1069">
        <f t="shared" si="306"/>
        <v>0</v>
      </c>
      <c r="AI1069">
        <f t="shared" si="307"/>
        <v>-98.501344200840265</v>
      </c>
      <c r="AJ1069">
        <f t="shared" si="308"/>
        <v>-76.957684415707263</v>
      </c>
      <c r="AK1069">
        <f t="shared" si="309"/>
        <v>0</v>
      </c>
      <c r="AL1069" s="3">
        <v>125</v>
      </c>
      <c r="AM1069" s="14">
        <f t="shared" si="310"/>
        <v>38.1</v>
      </c>
      <c r="AN1069" s="3">
        <v>4.0491638646268449</v>
      </c>
    </row>
    <row r="1070" spans="1:40" ht="13.5" thickBot="1" x14ac:dyDescent="0.25">
      <c r="A1070" s="5">
        <v>42577</v>
      </c>
      <c r="B1070" s="3">
        <v>115</v>
      </c>
      <c r="C1070" s="7" t="s">
        <v>358</v>
      </c>
      <c r="D1070" s="6">
        <v>0.67222222222222217</v>
      </c>
      <c r="E1070" s="13">
        <v>16</v>
      </c>
      <c r="F1070" s="13">
        <f t="shared" si="300"/>
        <v>589.99999999999989</v>
      </c>
      <c r="G1070" s="3">
        <v>38.6</v>
      </c>
      <c r="H1070" s="3" t="s">
        <v>365</v>
      </c>
      <c r="I1070" s="3">
        <v>32.4</v>
      </c>
      <c r="J1070" t="str">
        <f t="shared" si="301"/>
        <v>.</v>
      </c>
      <c r="K1070" t="str">
        <f t="shared" si="302"/>
        <v>.</v>
      </c>
      <c r="L1070" t="str">
        <f t="shared" si="312"/>
        <v>.</v>
      </c>
      <c r="M1070" s="3">
        <v>232</v>
      </c>
      <c r="N1070" t="str">
        <f>IF(B1070=B1070, N1069, IF(M1070=".",".",IF(M1070&lt;22.5,"N",IF(M1070&lt;67.5,"NE",IF(M1070&lt;112.5,"E",IF(M1070&lt;157.5,"SE",IF(M1070&lt;202.5,"S",IF(M1070&lt;247.5,"SW",IF(M1070&lt;292.5,"W",IF(M1070&lt;337.5,"NW","N"))))))))))</f>
        <v>SW</v>
      </c>
      <c r="O1070" t="str">
        <f t="shared" si="303"/>
        <v>.</v>
      </c>
      <c r="P1070" t="str">
        <f t="shared" si="314"/>
        <v>.</v>
      </c>
      <c r="Q1070" s="8">
        <f t="shared" si="316"/>
        <v>0</v>
      </c>
      <c r="R1070" s="8">
        <f t="shared" si="317"/>
        <v>34.081061888048374</v>
      </c>
      <c r="S1070" s="8">
        <v>1</v>
      </c>
      <c r="T1070" s="8">
        <f>SQRT((AJ1070-AJ1060)^2+(AI1070-AI1060)^2)</f>
        <v>20.131526301166332</v>
      </c>
      <c r="U1070" s="8">
        <f t="shared" si="313"/>
        <v>1.6929199196423506</v>
      </c>
      <c r="V1070" s="3" t="s">
        <v>6</v>
      </c>
      <c r="W1070" s="3">
        <v>5.8</v>
      </c>
      <c r="X1070" s="3" t="s">
        <v>43</v>
      </c>
      <c r="Y1070" s="14">
        <v>0</v>
      </c>
      <c r="Z1070" s="14">
        <v>0</v>
      </c>
      <c r="AA1070" s="14">
        <v>1</v>
      </c>
      <c r="AB1070" s="14" t="str">
        <f t="shared" si="315"/>
        <v>.</v>
      </c>
      <c r="AC1070" s="3" t="s">
        <v>352</v>
      </c>
      <c r="AD1070" s="9">
        <v>0</v>
      </c>
      <c r="AE1070">
        <f t="shared" si="304"/>
        <v>0</v>
      </c>
      <c r="AF1070">
        <f t="shared" si="305"/>
        <v>0</v>
      </c>
      <c r="AG1070">
        <f t="shared" si="311"/>
        <v>1</v>
      </c>
      <c r="AH1070">
        <f t="shared" si="306"/>
        <v>0</v>
      </c>
      <c r="AI1070">
        <f t="shared" si="307"/>
        <v>-98.501344200840265</v>
      </c>
      <c r="AJ1070">
        <f t="shared" si="308"/>
        <v>-76.957684415707263</v>
      </c>
      <c r="AK1070">
        <f t="shared" si="309"/>
        <v>0</v>
      </c>
      <c r="AL1070" s="3">
        <v>125</v>
      </c>
      <c r="AM1070" s="14">
        <f t="shared" si="310"/>
        <v>38.1</v>
      </c>
      <c r="AN1070" s="3">
        <v>4.0491638646268449</v>
      </c>
    </row>
    <row r="1071" spans="1:40" ht="13.5" thickBot="1" x14ac:dyDescent="0.25">
      <c r="A1071" s="5">
        <v>42577</v>
      </c>
      <c r="B1071" s="3">
        <v>117</v>
      </c>
      <c r="C1071" s="7" t="s">
        <v>359</v>
      </c>
      <c r="D1071" s="6">
        <v>0.25347222222222221</v>
      </c>
      <c r="E1071" s="13">
        <v>6</v>
      </c>
      <c r="F1071" s="13">
        <f t="shared" si="300"/>
        <v>0</v>
      </c>
      <c r="G1071" s="3" t="s">
        <v>4</v>
      </c>
      <c r="H1071" s="3" t="s">
        <v>4</v>
      </c>
      <c r="I1071" s="3">
        <v>18.399999999999999</v>
      </c>
      <c r="J1071" t="str">
        <f t="shared" si="301"/>
        <v>.</v>
      </c>
      <c r="K1071" t="str">
        <f t="shared" si="302"/>
        <v>.</v>
      </c>
      <c r="L1071" t="str">
        <f t="shared" si="312"/>
        <v>.</v>
      </c>
      <c r="M1071" s="3">
        <v>315</v>
      </c>
      <c r="N1071" t="str">
        <f>IF(B1071=B1070, N1070, IF(M1071=".",".",IF(M1071&lt;22.5,"N",IF(M1071&lt;67.5,"NE",IF(M1071&lt;112.5,"E",IF(M1071&lt;157.5,"SE",IF(M1071&lt;202.5,"S",IF(M1071&lt;247.5,"SW",IF(M1071&lt;292.5,"W",IF(M1071&lt;337.5,"NW","N"))))))))))</f>
        <v>NW</v>
      </c>
      <c r="O1071" t="str">
        <f t="shared" si="303"/>
        <v>.</v>
      </c>
      <c r="P1071" t="str">
        <f t="shared" si="314"/>
        <v>.</v>
      </c>
      <c r="Q1071" s="8">
        <f t="shared" si="316"/>
        <v>0</v>
      </c>
      <c r="R1071" s="8">
        <f t="shared" si="317"/>
        <v>0</v>
      </c>
      <c r="S1071" s="8">
        <v>0</v>
      </c>
      <c r="T1071" s="8" t="s">
        <v>4</v>
      </c>
      <c r="U1071" s="8" t="str">
        <f t="shared" si="313"/>
        <v>.</v>
      </c>
      <c r="V1071" s="3" t="s">
        <v>7</v>
      </c>
      <c r="W1071" s="3">
        <v>0</v>
      </c>
      <c r="X1071" s="3" t="s">
        <v>205</v>
      </c>
      <c r="Y1071" s="14">
        <v>2</v>
      </c>
      <c r="Z1071" s="14">
        <v>1</v>
      </c>
      <c r="AA1071" s="14">
        <v>0</v>
      </c>
      <c r="AB1071" s="14">
        <f t="shared" si="315"/>
        <v>0</v>
      </c>
      <c r="AC1071" s="3" t="s">
        <v>353</v>
      </c>
      <c r="AD1071" s="9">
        <v>1</v>
      </c>
      <c r="AE1071" t="str">
        <f t="shared" si="304"/>
        <v>.</v>
      </c>
      <c r="AF1071" t="str">
        <f t="shared" si="305"/>
        <v>.</v>
      </c>
      <c r="AG1071" t="str">
        <f t="shared" si="311"/>
        <v>.</v>
      </c>
      <c r="AH1071" t="str">
        <f t="shared" si="306"/>
        <v>.</v>
      </c>
      <c r="AI1071">
        <f t="shared" si="307"/>
        <v>-70.710678118654769</v>
      </c>
      <c r="AJ1071">
        <f t="shared" si="308"/>
        <v>70.710678118654741</v>
      </c>
      <c r="AK1071" t="str">
        <f t="shared" si="309"/>
        <v>.</v>
      </c>
      <c r="AL1071" s="3">
        <v>100</v>
      </c>
      <c r="AM1071" s="14">
        <f t="shared" si="310"/>
        <v>30.48</v>
      </c>
      <c r="AN1071" s="3">
        <v>5.497787143782138</v>
      </c>
    </row>
    <row r="1072" spans="1:40" ht="13.5" thickBot="1" x14ac:dyDescent="0.25">
      <c r="A1072" s="5">
        <v>42577</v>
      </c>
      <c r="B1072" s="3">
        <v>117</v>
      </c>
      <c r="C1072" s="7" t="s">
        <v>359</v>
      </c>
      <c r="D1072" s="6">
        <v>0.2902777777777778</v>
      </c>
      <c r="E1072" s="13">
        <v>7</v>
      </c>
      <c r="F1072" s="13">
        <f t="shared" si="300"/>
        <v>53.00000000000005</v>
      </c>
      <c r="G1072" s="3" t="s">
        <v>4</v>
      </c>
      <c r="H1072" s="3" t="s">
        <v>4</v>
      </c>
      <c r="I1072" s="3">
        <v>21.8</v>
      </c>
      <c r="J1072" t="str">
        <f t="shared" si="301"/>
        <v>.</v>
      </c>
      <c r="K1072" t="str">
        <f t="shared" si="302"/>
        <v>.</v>
      </c>
      <c r="L1072" t="str">
        <f t="shared" si="312"/>
        <v>.</v>
      </c>
      <c r="M1072" s="3">
        <v>315</v>
      </c>
      <c r="N1072" t="str">
        <f>IF(B1072=B1072, N1071, IF(M1072=".",".",IF(M1072&lt;22.5,"N",IF(M1072&lt;67.5,"NE",IF(M1072&lt;112.5,"E",IF(M1072&lt;157.5,"SE",IF(M1072&lt;202.5,"S",IF(M1072&lt;247.5,"SW",IF(M1072&lt;292.5,"W",IF(M1072&lt;337.5,"NW","N"))))))))))</f>
        <v>NW</v>
      </c>
      <c r="O1072" t="str">
        <f t="shared" si="303"/>
        <v>.</v>
      </c>
      <c r="P1072" t="str">
        <f t="shared" si="314"/>
        <v>.</v>
      </c>
      <c r="Q1072" s="8">
        <f t="shared" si="316"/>
        <v>0</v>
      </c>
      <c r="R1072" s="8">
        <f t="shared" si="317"/>
        <v>0</v>
      </c>
      <c r="S1072" s="8">
        <v>0</v>
      </c>
      <c r="T1072" s="8" t="s">
        <v>4</v>
      </c>
      <c r="U1072" s="8" t="str">
        <f t="shared" si="313"/>
        <v>.</v>
      </c>
      <c r="V1072" s="3" t="s">
        <v>7</v>
      </c>
      <c r="W1072" s="3">
        <v>0</v>
      </c>
      <c r="X1072" s="3" t="s">
        <v>207</v>
      </c>
      <c r="Y1072" s="14">
        <v>2</v>
      </c>
      <c r="Z1072" s="14">
        <v>1</v>
      </c>
      <c r="AA1072" s="14">
        <v>0</v>
      </c>
      <c r="AB1072" s="14">
        <f t="shared" si="315"/>
        <v>0</v>
      </c>
      <c r="AC1072" s="3" t="s">
        <v>353</v>
      </c>
      <c r="AD1072" s="9">
        <v>1</v>
      </c>
      <c r="AE1072">
        <f t="shared" si="304"/>
        <v>0</v>
      </c>
      <c r="AF1072">
        <f t="shared" si="305"/>
        <v>0</v>
      </c>
      <c r="AG1072">
        <f t="shared" si="311"/>
        <v>1</v>
      </c>
      <c r="AH1072">
        <f t="shared" si="306"/>
        <v>0</v>
      </c>
      <c r="AI1072">
        <f t="shared" si="307"/>
        <v>-70.710678118654769</v>
      </c>
      <c r="AJ1072">
        <f t="shared" si="308"/>
        <v>70.710678118654741</v>
      </c>
      <c r="AK1072">
        <f t="shared" si="309"/>
        <v>0</v>
      </c>
      <c r="AL1072" s="3">
        <v>100</v>
      </c>
      <c r="AM1072" s="14">
        <f t="shared" si="310"/>
        <v>30.48</v>
      </c>
      <c r="AN1072" s="3">
        <v>5.497787143782138</v>
      </c>
    </row>
    <row r="1073" spans="1:40" ht="13.5" thickBot="1" x14ac:dyDescent="0.25">
      <c r="A1073" s="5">
        <v>42577</v>
      </c>
      <c r="B1073" s="3">
        <v>117</v>
      </c>
      <c r="C1073" s="7" t="s">
        <v>359</v>
      </c>
      <c r="D1073" s="6">
        <v>0.33263888888888887</v>
      </c>
      <c r="E1073" s="13">
        <v>8</v>
      </c>
      <c r="F1073" s="13">
        <f t="shared" si="300"/>
        <v>114</v>
      </c>
      <c r="G1073" s="3" t="s">
        <v>4</v>
      </c>
      <c r="H1073" s="3" t="s">
        <v>4</v>
      </c>
      <c r="I1073" s="3">
        <v>33.700000000000003</v>
      </c>
      <c r="J1073" t="str">
        <f t="shared" si="301"/>
        <v>.</v>
      </c>
      <c r="K1073" t="str">
        <f t="shared" si="302"/>
        <v>.</v>
      </c>
      <c r="L1073" t="str">
        <f t="shared" si="312"/>
        <v>.</v>
      </c>
      <c r="M1073" s="3">
        <v>315</v>
      </c>
      <c r="N1073" t="str">
        <f>IF(B1073=B1072, N1072, IF(M1073=".",".",IF(M1073&lt;22.5,"N",IF(M1073&lt;67.5,"NE",IF(M1073&lt;112.5,"E",IF(M1073&lt;157.5,"SE",IF(M1073&lt;202.5,"S",IF(M1073&lt;247.5,"SW",IF(M1073&lt;292.5,"W",IF(M1073&lt;337.5,"NW","N"))))))))))</f>
        <v>NW</v>
      </c>
      <c r="O1073" t="str">
        <f t="shared" si="303"/>
        <v>.</v>
      </c>
      <c r="P1073" t="str">
        <f t="shared" si="314"/>
        <v>.</v>
      </c>
      <c r="Q1073" s="8">
        <f t="shared" ref="Q1073:Q1080" si="318">IF(AN1073=".",".",IF(B1073=B1072,SQRT((AI1073-AI1072)^2+(AJ1073-AJ1072)^2),0))</f>
        <v>0</v>
      </c>
      <c r="R1073" s="8">
        <f t="shared" ref="R1073:R1080" si="319">IF(AN1073=".",".",IF(B1073=B1072,Q1073+R1072,0))</f>
        <v>0</v>
      </c>
      <c r="S1073" s="8">
        <v>0</v>
      </c>
      <c r="T1073" s="8" t="s">
        <v>4</v>
      </c>
      <c r="U1073" s="8" t="str">
        <f t="shared" si="313"/>
        <v>.</v>
      </c>
      <c r="V1073" s="3" t="s">
        <v>7</v>
      </c>
      <c r="W1073" s="3">
        <v>0.4</v>
      </c>
      <c r="X1073" s="3" t="s">
        <v>212</v>
      </c>
      <c r="Y1073" s="14">
        <v>2</v>
      </c>
      <c r="Z1073" s="14">
        <v>1</v>
      </c>
      <c r="AA1073" s="14">
        <v>0</v>
      </c>
      <c r="AB1073" s="14">
        <f t="shared" si="315"/>
        <v>0</v>
      </c>
      <c r="AC1073" s="3" t="s">
        <v>353</v>
      </c>
      <c r="AD1073" s="9">
        <v>1</v>
      </c>
      <c r="AE1073">
        <f t="shared" si="304"/>
        <v>0</v>
      </c>
      <c r="AF1073">
        <f t="shared" si="305"/>
        <v>0</v>
      </c>
      <c r="AG1073">
        <f t="shared" si="311"/>
        <v>1</v>
      </c>
      <c r="AH1073">
        <f t="shared" si="306"/>
        <v>0</v>
      </c>
      <c r="AI1073">
        <f t="shared" si="307"/>
        <v>-70.710678118654769</v>
      </c>
      <c r="AJ1073">
        <f t="shared" si="308"/>
        <v>70.710678118654741</v>
      </c>
      <c r="AK1073">
        <f t="shared" si="309"/>
        <v>0</v>
      </c>
      <c r="AL1073" s="3">
        <v>100</v>
      </c>
      <c r="AM1073" s="14">
        <f t="shared" si="310"/>
        <v>30.48</v>
      </c>
      <c r="AN1073" s="3">
        <v>5.497787143782138</v>
      </c>
    </row>
    <row r="1074" spans="1:40" ht="13.5" thickBot="1" x14ac:dyDescent="0.25">
      <c r="A1074" s="5">
        <v>42577</v>
      </c>
      <c r="B1074" s="3">
        <v>117</v>
      </c>
      <c r="C1074" s="7" t="s">
        <v>359</v>
      </c>
      <c r="D1074" s="6">
        <v>0.37638888888888888</v>
      </c>
      <c r="E1074" s="13">
        <v>9</v>
      </c>
      <c r="F1074" s="13">
        <f t="shared" si="300"/>
        <v>177</v>
      </c>
      <c r="G1074" s="3" t="s">
        <v>4</v>
      </c>
      <c r="H1074" s="3" t="s">
        <v>4</v>
      </c>
      <c r="I1074" s="3">
        <v>32.299999999999997</v>
      </c>
      <c r="J1074" t="str">
        <f t="shared" si="301"/>
        <v>.</v>
      </c>
      <c r="K1074" t="str">
        <f t="shared" si="302"/>
        <v>.</v>
      </c>
      <c r="L1074" t="str">
        <f t="shared" si="312"/>
        <v>.</v>
      </c>
      <c r="M1074" s="3">
        <v>315</v>
      </c>
      <c r="N1074" t="str">
        <f>IF(B1074=B1074, N1073, IF(M1074=".",".",IF(M1074&lt;22.5,"N",IF(M1074&lt;67.5,"NE",IF(M1074&lt;112.5,"E",IF(M1074&lt;157.5,"SE",IF(M1074&lt;202.5,"S",IF(M1074&lt;247.5,"SW",IF(M1074&lt;292.5,"W",IF(M1074&lt;337.5,"NW","N"))))))))))</f>
        <v>NW</v>
      </c>
      <c r="O1074" t="str">
        <f t="shared" si="303"/>
        <v>.</v>
      </c>
      <c r="P1074" t="str">
        <f t="shared" si="314"/>
        <v>.</v>
      </c>
      <c r="Q1074" s="8">
        <f t="shared" si="318"/>
        <v>0</v>
      </c>
      <c r="R1074" s="8">
        <f t="shared" si="319"/>
        <v>0</v>
      </c>
      <c r="S1074" s="8">
        <v>0</v>
      </c>
      <c r="T1074" s="8" t="s">
        <v>4</v>
      </c>
      <c r="U1074" s="8" t="str">
        <f t="shared" si="313"/>
        <v>.</v>
      </c>
      <c r="V1074" s="3" t="s">
        <v>7</v>
      </c>
      <c r="W1074" s="3">
        <v>2</v>
      </c>
      <c r="X1074" s="3" t="s">
        <v>219</v>
      </c>
      <c r="Y1074" s="14">
        <v>2</v>
      </c>
      <c r="Z1074" s="14">
        <v>1</v>
      </c>
      <c r="AA1074" s="14">
        <v>0</v>
      </c>
      <c r="AB1074" s="14">
        <f t="shared" si="315"/>
        <v>0</v>
      </c>
      <c r="AC1074" s="3" t="s">
        <v>353</v>
      </c>
      <c r="AD1074" s="9">
        <v>1</v>
      </c>
      <c r="AE1074">
        <f t="shared" si="304"/>
        <v>0</v>
      </c>
      <c r="AF1074">
        <f t="shared" si="305"/>
        <v>0</v>
      </c>
      <c r="AG1074">
        <f t="shared" si="311"/>
        <v>1</v>
      </c>
      <c r="AH1074">
        <f t="shared" si="306"/>
        <v>0</v>
      </c>
      <c r="AI1074">
        <f t="shared" si="307"/>
        <v>-70.710678118654769</v>
      </c>
      <c r="AJ1074">
        <f t="shared" si="308"/>
        <v>70.710678118654741</v>
      </c>
      <c r="AK1074">
        <f t="shared" si="309"/>
        <v>0</v>
      </c>
      <c r="AL1074" s="3">
        <v>100</v>
      </c>
      <c r="AM1074" s="14">
        <f t="shared" si="310"/>
        <v>30.48</v>
      </c>
      <c r="AN1074" s="3">
        <v>5.497787143782138</v>
      </c>
    </row>
    <row r="1075" spans="1:40" ht="13.5" thickBot="1" x14ac:dyDescent="0.25">
      <c r="A1075" s="5">
        <v>42577</v>
      </c>
      <c r="B1075" s="3">
        <v>117</v>
      </c>
      <c r="C1075" s="7" t="s">
        <v>359</v>
      </c>
      <c r="D1075" s="6">
        <v>0.41805555555555557</v>
      </c>
      <c r="E1075" s="13">
        <v>10</v>
      </c>
      <c r="F1075" s="13">
        <f t="shared" si="300"/>
        <v>237.00000000000003</v>
      </c>
      <c r="G1075" s="3" t="s">
        <v>4</v>
      </c>
      <c r="H1075" s="3" t="s">
        <v>4</v>
      </c>
      <c r="I1075" s="3">
        <v>31</v>
      </c>
      <c r="J1075" t="str">
        <f t="shared" si="301"/>
        <v>.</v>
      </c>
      <c r="K1075" t="str">
        <f t="shared" si="302"/>
        <v>.</v>
      </c>
      <c r="L1075" t="str">
        <f t="shared" si="312"/>
        <v>.</v>
      </c>
      <c r="M1075" s="3">
        <v>315</v>
      </c>
      <c r="N1075" t="str">
        <f>IF(B1075=B1074, N1074, IF(M1075=".",".",IF(M1075&lt;22.5,"N",IF(M1075&lt;67.5,"NE",IF(M1075&lt;112.5,"E",IF(M1075&lt;157.5,"SE",IF(M1075&lt;202.5,"S",IF(M1075&lt;247.5,"SW",IF(M1075&lt;292.5,"W",IF(M1075&lt;337.5,"NW","N"))))))))))</f>
        <v>NW</v>
      </c>
      <c r="O1075" t="str">
        <f t="shared" si="303"/>
        <v>.</v>
      </c>
      <c r="P1075" t="str">
        <f t="shared" si="314"/>
        <v>.</v>
      </c>
      <c r="Q1075" s="8">
        <f t="shared" si="318"/>
        <v>0</v>
      </c>
      <c r="R1075" s="8">
        <f t="shared" si="319"/>
        <v>0</v>
      </c>
      <c r="S1075" s="8">
        <v>0</v>
      </c>
      <c r="T1075" s="8" t="s">
        <v>4</v>
      </c>
      <c r="U1075" s="8" t="str">
        <f t="shared" si="313"/>
        <v>.</v>
      </c>
      <c r="V1075" s="3" t="s">
        <v>7</v>
      </c>
      <c r="W1075" s="3">
        <v>2</v>
      </c>
      <c r="X1075" s="3" t="s">
        <v>5</v>
      </c>
      <c r="Y1075" s="14">
        <v>2</v>
      </c>
      <c r="Z1075" s="14">
        <v>1</v>
      </c>
      <c r="AA1075" s="14">
        <v>0</v>
      </c>
      <c r="AB1075" s="14">
        <f t="shared" si="315"/>
        <v>0</v>
      </c>
      <c r="AC1075" s="3" t="s">
        <v>353</v>
      </c>
      <c r="AD1075" s="9">
        <v>1</v>
      </c>
      <c r="AE1075">
        <f t="shared" si="304"/>
        <v>0</v>
      </c>
      <c r="AF1075">
        <f t="shared" si="305"/>
        <v>0</v>
      </c>
      <c r="AG1075">
        <f t="shared" si="311"/>
        <v>1</v>
      </c>
      <c r="AH1075">
        <f t="shared" si="306"/>
        <v>0</v>
      </c>
      <c r="AI1075">
        <f t="shared" si="307"/>
        <v>-70.710678118654769</v>
      </c>
      <c r="AJ1075">
        <f t="shared" si="308"/>
        <v>70.710678118654741</v>
      </c>
      <c r="AK1075">
        <f t="shared" si="309"/>
        <v>0</v>
      </c>
      <c r="AL1075" s="3">
        <v>100</v>
      </c>
      <c r="AM1075" s="14">
        <f t="shared" si="310"/>
        <v>30.48</v>
      </c>
      <c r="AN1075" s="3">
        <v>5.497787143782138</v>
      </c>
    </row>
    <row r="1076" spans="1:40" ht="13.5" thickBot="1" x14ac:dyDescent="0.25">
      <c r="A1076" s="5">
        <v>42577</v>
      </c>
      <c r="B1076" s="3">
        <v>117</v>
      </c>
      <c r="C1076" s="7" t="s">
        <v>359</v>
      </c>
      <c r="D1076" s="6">
        <v>0.46111111111111108</v>
      </c>
      <c r="E1076" s="13">
        <v>11</v>
      </c>
      <c r="F1076" s="13">
        <f t="shared" si="300"/>
        <v>299</v>
      </c>
      <c r="G1076" s="3" t="s">
        <v>4</v>
      </c>
      <c r="H1076" s="3" t="s">
        <v>4</v>
      </c>
      <c r="I1076" s="3">
        <v>32.299999999999997</v>
      </c>
      <c r="J1076" t="str">
        <f t="shared" si="301"/>
        <v>.</v>
      </c>
      <c r="K1076" t="str">
        <f t="shared" si="302"/>
        <v>.</v>
      </c>
      <c r="L1076" t="str">
        <f t="shared" si="312"/>
        <v>.</v>
      </c>
      <c r="M1076" s="3">
        <v>315</v>
      </c>
      <c r="N1076" t="str">
        <f>IF(B1076=B1076, N1075, IF(M1076=".",".",IF(M1076&lt;22.5,"N",IF(M1076&lt;67.5,"NE",IF(M1076&lt;112.5,"E",IF(M1076&lt;157.5,"SE",IF(M1076&lt;202.5,"S",IF(M1076&lt;247.5,"SW",IF(M1076&lt;292.5,"W",IF(M1076&lt;337.5,"NW","N"))))))))))</f>
        <v>NW</v>
      </c>
      <c r="O1076" t="str">
        <f t="shared" si="303"/>
        <v>.</v>
      </c>
      <c r="P1076" t="str">
        <f t="shared" si="314"/>
        <v>.</v>
      </c>
      <c r="Q1076" s="8">
        <f t="shared" si="318"/>
        <v>0</v>
      </c>
      <c r="R1076" s="8">
        <f t="shared" si="319"/>
        <v>0</v>
      </c>
      <c r="S1076" s="8">
        <v>0</v>
      </c>
      <c r="T1076" s="8" t="s">
        <v>4</v>
      </c>
      <c r="U1076" s="8" t="str">
        <f t="shared" si="313"/>
        <v>.</v>
      </c>
      <c r="V1076" s="3" t="s">
        <v>7</v>
      </c>
      <c r="W1076" s="3">
        <v>4</v>
      </c>
      <c r="X1076" s="3" t="s">
        <v>225</v>
      </c>
      <c r="Y1076" s="14">
        <v>2</v>
      </c>
      <c r="Z1076" s="14">
        <v>1</v>
      </c>
      <c r="AA1076" s="14">
        <v>0</v>
      </c>
      <c r="AB1076" s="14">
        <f t="shared" si="315"/>
        <v>0</v>
      </c>
      <c r="AC1076" s="3" t="s">
        <v>353</v>
      </c>
      <c r="AD1076" s="9">
        <v>1</v>
      </c>
      <c r="AE1076">
        <f t="shared" si="304"/>
        <v>0</v>
      </c>
      <c r="AF1076">
        <f t="shared" si="305"/>
        <v>0</v>
      </c>
      <c r="AG1076">
        <f t="shared" si="311"/>
        <v>1</v>
      </c>
      <c r="AH1076">
        <f t="shared" si="306"/>
        <v>0</v>
      </c>
      <c r="AI1076">
        <f t="shared" si="307"/>
        <v>-70.710678118654769</v>
      </c>
      <c r="AJ1076">
        <f t="shared" si="308"/>
        <v>70.710678118654741</v>
      </c>
      <c r="AK1076">
        <f t="shared" si="309"/>
        <v>0</v>
      </c>
      <c r="AL1076" s="3">
        <v>100</v>
      </c>
      <c r="AM1076" s="14">
        <f t="shared" si="310"/>
        <v>30.48</v>
      </c>
      <c r="AN1076" s="3">
        <v>5.497787143782138</v>
      </c>
    </row>
    <row r="1077" spans="1:40" ht="13.5" thickBot="1" x14ac:dyDescent="0.25">
      <c r="A1077" s="5">
        <v>42577</v>
      </c>
      <c r="B1077" s="3">
        <v>117</v>
      </c>
      <c r="C1077" s="7" t="s">
        <v>359</v>
      </c>
      <c r="D1077" s="6">
        <v>0.50138888888888888</v>
      </c>
      <c r="E1077" s="13">
        <v>12</v>
      </c>
      <c r="F1077" s="13">
        <f t="shared" si="300"/>
        <v>357.00000000000006</v>
      </c>
      <c r="G1077" s="3" t="s">
        <v>4</v>
      </c>
      <c r="H1077" s="3" t="s">
        <v>4</v>
      </c>
      <c r="I1077" s="3">
        <v>34.6</v>
      </c>
      <c r="J1077" t="str">
        <f t="shared" si="301"/>
        <v>.</v>
      </c>
      <c r="K1077" t="str">
        <f t="shared" si="302"/>
        <v>.</v>
      </c>
      <c r="L1077" t="str">
        <f t="shared" si="312"/>
        <v>.</v>
      </c>
      <c r="M1077" s="3">
        <v>315</v>
      </c>
      <c r="N1077" t="str">
        <f>IF(B1077=B1076, N1076, IF(M1077=".",".",IF(M1077&lt;22.5,"N",IF(M1077&lt;67.5,"NE",IF(M1077&lt;112.5,"E",IF(M1077&lt;157.5,"SE",IF(M1077&lt;202.5,"S",IF(M1077&lt;247.5,"SW",IF(M1077&lt;292.5,"W",IF(M1077&lt;337.5,"NW","N"))))))))))</f>
        <v>NW</v>
      </c>
      <c r="O1077" t="str">
        <f t="shared" si="303"/>
        <v>.</v>
      </c>
      <c r="P1077" t="str">
        <f t="shared" si="314"/>
        <v>.</v>
      </c>
      <c r="Q1077" s="8">
        <f t="shared" si="318"/>
        <v>0</v>
      </c>
      <c r="R1077" s="8">
        <f t="shared" si="319"/>
        <v>0</v>
      </c>
      <c r="S1077" s="8">
        <v>0</v>
      </c>
      <c r="T1077" s="8" t="s">
        <v>4</v>
      </c>
      <c r="U1077" s="8" t="str">
        <f t="shared" si="313"/>
        <v>.</v>
      </c>
      <c r="V1077" s="3" t="s">
        <v>7</v>
      </c>
      <c r="W1077" s="3">
        <v>1.1000000000000001</v>
      </c>
      <c r="X1077" s="3" t="s">
        <v>5</v>
      </c>
      <c r="Y1077" s="14">
        <v>2</v>
      </c>
      <c r="Z1077" s="14">
        <v>1</v>
      </c>
      <c r="AA1077" s="14">
        <v>0</v>
      </c>
      <c r="AB1077" s="14">
        <f t="shared" si="315"/>
        <v>0</v>
      </c>
      <c r="AC1077" s="3" t="s">
        <v>353</v>
      </c>
      <c r="AD1077" s="9">
        <v>1</v>
      </c>
      <c r="AE1077">
        <f t="shared" si="304"/>
        <v>0</v>
      </c>
      <c r="AF1077">
        <f t="shared" si="305"/>
        <v>0</v>
      </c>
      <c r="AG1077">
        <f t="shared" si="311"/>
        <v>1</v>
      </c>
      <c r="AH1077">
        <f t="shared" si="306"/>
        <v>0</v>
      </c>
      <c r="AI1077">
        <f t="shared" si="307"/>
        <v>-70.710678118654769</v>
      </c>
      <c r="AJ1077">
        <f t="shared" si="308"/>
        <v>70.710678118654741</v>
      </c>
      <c r="AK1077">
        <f t="shared" si="309"/>
        <v>0</v>
      </c>
      <c r="AL1077" s="3">
        <v>100</v>
      </c>
      <c r="AM1077" s="14">
        <f t="shared" si="310"/>
        <v>30.48</v>
      </c>
      <c r="AN1077" s="3">
        <v>5.497787143782138</v>
      </c>
    </row>
    <row r="1078" spans="1:40" ht="13.5" thickBot="1" x14ac:dyDescent="0.25">
      <c r="A1078" s="5">
        <v>42577</v>
      </c>
      <c r="B1078" s="3">
        <v>117</v>
      </c>
      <c r="C1078" s="7" t="s">
        <v>359</v>
      </c>
      <c r="D1078" s="6">
        <v>0.5444444444444444</v>
      </c>
      <c r="E1078" s="13">
        <v>13</v>
      </c>
      <c r="F1078" s="13">
        <f t="shared" si="300"/>
        <v>419</v>
      </c>
      <c r="G1078" s="3" t="s">
        <v>4</v>
      </c>
      <c r="H1078" s="3" t="s">
        <v>4</v>
      </c>
      <c r="I1078" s="3" t="s">
        <v>4</v>
      </c>
      <c r="J1078" t="str">
        <f t="shared" si="301"/>
        <v>.</v>
      </c>
      <c r="K1078" t="str">
        <f t="shared" si="302"/>
        <v>.</v>
      </c>
      <c r="L1078" t="str">
        <f t="shared" si="312"/>
        <v>.</v>
      </c>
      <c r="M1078" s="3" t="s">
        <v>4</v>
      </c>
      <c r="N1078" t="str">
        <f>IF(B1078=B1078, N1077, IF(M1078=".",".",IF(M1078&lt;22.5,"N",IF(M1078&lt;67.5,"NE",IF(M1078&lt;112.5,"E",IF(M1078&lt;157.5,"SE",IF(M1078&lt;202.5,"S",IF(M1078&lt;247.5,"SW",IF(M1078&lt;292.5,"W",IF(M1078&lt;337.5,"NW","N"))))))))))</f>
        <v>NW</v>
      </c>
      <c r="O1078" t="str">
        <f t="shared" si="303"/>
        <v>.</v>
      </c>
      <c r="P1078" t="str">
        <f t="shared" si="314"/>
        <v>.</v>
      </c>
      <c r="Q1078" s="8" t="str">
        <f t="shared" si="318"/>
        <v>.</v>
      </c>
      <c r="R1078" s="8" t="str">
        <f t="shared" si="319"/>
        <v>.</v>
      </c>
      <c r="S1078" s="8" t="s">
        <v>4</v>
      </c>
      <c r="T1078" s="8" t="s">
        <v>4</v>
      </c>
      <c r="U1078" s="8" t="str">
        <f t="shared" si="313"/>
        <v>.</v>
      </c>
      <c r="V1078" s="3" t="s">
        <v>4</v>
      </c>
      <c r="W1078" s="3" t="s">
        <v>4</v>
      </c>
      <c r="X1078" s="3" t="s">
        <v>67</v>
      </c>
      <c r="Y1078" s="14" t="s">
        <v>4</v>
      </c>
      <c r="Z1078" s="14" t="s">
        <v>4</v>
      </c>
      <c r="AA1078" s="14" t="s">
        <v>4</v>
      </c>
      <c r="AB1078" s="14" t="str">
        <f t="shared" si="315"/>
        <v>.</v>
      </c>
      <c r="AC1078" s="3" t="s">
        <v>353</v>
      </c>
      <c r="AD1078" s="9">
        <v>1</v>
      </c>
      <c r="AE1078" t="str">
        <f t="shared" si="304"/>
        <v>.</v>
      </c>
      <c r="AF1078" t="str">
        <f t="shared" si="305"/>
        <v>.</v>
      </c>
      <c r="AG1078" t="str">
        <f t="shared" si="311"/>
        <v>.</v>
      </c>
      <c r="AH1078" t="str">
        <f t="shared" si="306"/>
        <v>.</v>
      </c>
      <c r="AI1078" t="str">
        <f t="shared" si="307"/>
        <v>.</v>
      </c>
      <c r="AJ1078" t="str">
        <f t="shared" si="308"/>
        <v>.</v>
      </c>
      <c r="AK1078" t="str">
        <f t="shared" si="309"/>
        <v>.</v>
      </c>
      <c r="AL1078" s="3" t="s">
        <v>4</v>
      </c>
      <c r="AM1078" s="14" t="str">
        <f t="shared" si="310"/>
        <v>.</v>
      </c>
      <c r="AN1078" s="3" t="s">
        <v>4</v>
      </c>
    </row>
    <row r="1079" spans="1:40" ht="13.5" thickBot="1" x14ac:dyDescent="0.25">
      <c r="A1079" s="5">
        <v>42577</v>
      </c>
      <c r="B1079" s="3">
        <v>117</v>
      </c>
      <c r="C1079" s="7" t="s">
        <v>359</v>
      </c>
      <c r="D1079" s="6">
        <v>0.58472222222222225</v>
      </c>
      <c r="E1079" s="13">
        <v>14</v>
      </c>
      <c r="F1079" s="13">
        <f t="shared" si="300"/>
        <v>477.00000000000011</v>
      </c>
      <c r="G1079" s="3" t="s">
        <v>4</v>
      </c>
      <c r="H1079" s="3" t="s">
        <v>4</v>
      </c>
      <c r="I1079" s="3" t="s">
        <v>4</v>
      </c>
      <c r="J1079" t="str">
        <f t="shared" si="301"/>
        <v>.</v>
      </c>
      <c r="K1079" t="str">
        <f t="shared" si="302"/>
        <v>.</v>
      </c>
      <c r="L1079" t="str">
        <f t="shared" si="312"/>
        <v>.</v>
      </c>
      <c r="M1079" s="3" t="s">
        <v>4</v>
      </c>
      <c r="N1079" t="str">
        <f>IF(B1079=B1078, N1078, IF(M1079=".",".",IF(M1079&lt;22.5,"N",IF(M1079&lt;67.5,"NE",IF(M1079&lt;112.5,"E",IF(M1079&lt;157.5,"SE",IF(M1079&lt;202.5,"S",IF(M1079&lt;247.5,"SW",IF(M1079&lt;292.5,"W",IF(M1079&lt;337.5,"NW","N"))))))))))</f>
        <v>NW</v>
      </c>
      <c r="O1079" t="str">
        <f t="shared" si="303"/>
        <v>.</v>
      </c>
      <c r="P1079" t="str">
        <f t="shared" si="314"/>
        <v>.</v>
      </c>
      <c r="Q1079" s="8" t="str">
        <f t="shared" si="318"/>
        <v>.</v>
      </c>
      <c r="R1079" s="8" t="str">
        <f t="shared" si="319"/>
        <v>.</v>
      </c>
      <c r="S1079" s="8" t="s">
        <v>4</v>
      </c>
      <c r="T1079" s="8" t="s">
        <v>4</v>
      </c>
      <c r="U1079" s="8" t="str">
        <f t="shared" si="313"/>
        <v>.</v>
      </c>
      <c r="V1079" s="3" t="s">
        <v>4</v>
      </c>
      <c r="W1079" s="3" t="s">
        <v>4</v>
      </c>
      <c r="X1079" s="3" t="s">
        <v>67</v>
      </c>
      <c r="Y1079" s="14" t="s">
        <v>4</v>
      </c>
      <c r="Z1079" s="14" t="s">
        <v>4</v>
      </c>
      <c r="AA1079" s="14" t="s">
        <v>4</v>
      </c>
      <c r="AB1079" s="14" t="str">
        <f t="shared" si="315"/>
        <v>.</v>
      </c>
      <c r="AC1079" s="3" t="s">
        <v>353</v>
      </c>
      <c r="AD1079" s="9">
        <v>1</v>
      </c>
      <c r="AE1079" t="str">
        <f t="shared" si="304"/>
        <v>.</v>
      </c>
      <c r="AF1079" t="str">
        <f t="shared" si="305"/>
        <v>.</v>
      </c>
      <c r="AG1079" t="str">
        <f t="shared" si="311"/>
        <v>.</v>
      </c>
      <c r="AH1079" t="str">
        <f t="shared" si="306"/>
        <v>.</v>
      </c>
      <c r="AI1079" t="str">
        <f t="shared" si="307"/>
        <v>.</v>
      </c>
      <c r="AJ1079" t="str">
        <f t="shared" si="308"/>
        <v>.</v>
      </c>
      <c r="AK1079" t="str">
        <f t="shared" si="309"/>
        <v>.</v>
      </c>
      <c r="AL1079" s="3" t="s">
        <v>4</v>
      </c>
      <c r="AM1079" s="14" t="str">
        <f t="shared" si="310"/>
        <v>.</v>
      </c>
      <c r="AN1079" s="3" t="s">
        <v>4</v>
      </c>
    </row>
    <row r="1080" spans="1:40" ht="13.5" thickBot="1" x14ac:dyDescent="0.25">
      <c r="A1080" s="5">
        <v>42577</v>
      </c>
      <c r="B1080" s="3">
        <v>117</v>
      </c>
      <c r="C1080" s="7" t="s">
        <v>359</v>
      </c>
      <c r="D1080" s="6">
        <v>0.62708333333333333</v>
      </c>
      <c r="E1080" s="13">
        <v>15</v>
      </c>
      <c r="F1080" s="13">
        <f t="shared" si="300"/>
        <v>538</v>
      </c>
      <c r="G1080" s="3" t="s">
        <v>4</v>
      </c>
      <c r="H1080" s="3" t="s">
        <v>4</v>
      </c>
      <c r="I1080" s="3" t="s">
        <v>4</v>
      </c>
      <c r="J1080" t="str">
        <f t="shared" si="301"/>
        <v>.</v>
      </c>
      <c r="K1080" t="str">
        <f t="shared" si="302"/>
        <v>.</v>
      </c>
      <c r="L1080" t="str">
        <f t="shared" si="312"/>
        <v>.</v>
      </c>
      <c r="M1080" s="3" t="s">
        <v>4</v>
      </c>
      <c r="N1080" t="str">
        <f>IF(B1080=B1080, N1079, IF(M1080=".",".",IF(M1080&lt;22.5,"N",IF(M1080&lt;67.5,"NE",IF(M1080&lt;112.5,"E",IF(M1080&lt;157.5,"SE",IF(M1080&lt;202.5,"S",IF(M1080&lt;247.5,"SW",IF(M1080&lt;292.5,"W",IF(M1080&lt;337.5,"NW","N"))))))))))</f>
        <v>NW</v>
      </c>
      <c r="O1080" t="str">
        <f t="shared" si="303"/>
        <v>.</v>
      </c>
      <c r="P1080" t="str">
        <f t="shared" si="314"/>
        <v>.</v>
      </c>
      <c r="Q1080" s="8" t="str">
        <f t="shared" si="318"/>
        <v>.</v>
      </c>
      <c r="R1080" s="8" t="str">
        <f t="shared" si="319"/>
        <v>.</v>
      </c>
      <c r="S1080" s="8" t="s">
        <v>4</v>
      </c>
      <c r="T1080" s="8" t="s">
        <v>4</v>
      </c>
      <c r="U1080" s="8" t="str">
        <f t="shared" si="313"/>
        <v>.</v>
      </c>
      <c r="V1080" s="3" t="s">
        <v>4</v>
      </c>
      <c r="W1080" s="3" t="s">
        <v>4</v>
      </c>
      <c r="X1080" s="3" t="s">
        <v>146</v>
      </c>
      <c r="Y1080" s="14" t="s">
        <v>4</v>
      </c>
      <c r="Z1080" s="14" t="s">
        <v>4</v>
      </c>
      <c r="AA1080" s="14" t="s">
        <v>4</v>
      </c>
      <c r="AB1080" s="14" t="str">
        <f t="shared" si="315"/>
        <v>.</v>
      </c>
      <c r="AC1080" s="3" t="s">
        <v>353</v>
      </c>
      <c r="AD1080" s="9">
        <v>1</v>
      </c>
      <c r="AE1080" t="str">
        <f t="shared" si="304"/>
        <v>.</v>
      </c>
      <c r="AF1080" t="str">
        <f t="shared" si="305"/>
        <v>.</v>
      </c>
      <c r="AG1080" t="str">
        <f t="shared" si="311"/>
        <v>.</v>
      </c>
      <c r="AH1080" t="str">
        <f t="shared" si="306"/>
        <v>.</v>
      </c>
      <c r="AI1080" t="str">
        <f t="shared" si="307"/>
        <v>.</v>
      </c>
      <c r="AJ1080" t="str">
        <f t="shared" si="308"/>
        <v>.</v>
      </c>
      <c r="AK1080" t="str">
        <f t="shared" si="309"/>
        <v>.</v>
      </c>
      <c r="AL1080" s="3" t="s">
        <v>4</v>
      </c>
      <c r="AM1080" s="14" t="str">
        <f t="shared" si="310"/>
        <v>.</v>
      </c>
      <c r="AN1080" s="3" t="s">
        <v>4</v>
      </c>
    </row>
    <row r="1081" spans="1:40" ht="13.5" thickBot="1" x14ac:dyDescent="0.25">
      <c r="A1081" s="5">
        <v>42577</v>
      </c>
      <c r="B1081" s="3">
        <v>117</v>
      </c>
      <c r="C1081" s="7" t="s">
        <v>359</v>
      </c>
      <c r="D1081" s="6">
        <v>0.66597222222222219</v>
      </c>
      <c r="E1081" s="13">
        <v>16</v>
      </c>
      <c r="F1081" s="13">
        <f t="shared" si="300"/>
        <v>594</v>
      </c>
      <c r="G1081" s="3">
        <v>49</v>
      </c>
      <c r="H1081" s="3" t="s">
        <v>365</v>
      </c>
      <c r="I1081" s="3">
        <v>31.5</v>
      </c>
      <c r="J1081" t="str">
        <f t="shared" si="301"/>
        <v>.</v>
      </c>
      <c r="K1081" t="str">
        <f t="shared" si="302"/>
        <v>.</v>
      </c>
      <c r="L1081" t="str">
        <f t="shared" si="312"/>
        <v>.</v>
      </c>
      <c r="M1081" s="3">
        <v>315</v>
      </c>
      <c r="N1081" t="str">
        <f>IF(B1081=B1080, N1080, IF(M1081=".",".",IF(M1081&lt;22.5,"N",IF(M1081&lt;67.5,"NE",IF(M1081&lt;112.5,"E",IF(M1081&lt;157.5,"SE",IF(M1081&lt;202.5,"S",IF(M1081&lt;247.5,"SW",IF(M1081&lt;292.5,"W",IF(M1081&lt;337.5,"NW","N"))))))))))</f>
        <v>NW</v>
      </c>
      <c r="O1081" t="str">
        <f t="shared" si="303"/>
        <v>.</v>
      </c>
      <c r="P1081" t="str">
        <f t="shared" si="314"/>
        <v>.</v>
      </c>
      <c r="Q1081" s="8">
        <f>IF(AN1081=".",".",IF(B1081=B1080,SQRT((AI1081-AI1077)^2+(AJ1081-AJ1077)^2),0))</f>
        <v>0</v>
      </c>
      <c r="R1081" s="8">
        <f>IF(AN1081=".",".",IF(B1081=B1080,Q1081+R1077,0))</f>
        <v>0</v>
      </c>
      <c r="S1081" s="8">
        <v>0</v>
      </c>
      <c r="T1081" s="8">
        <f>SQRT((AJ1081-AJ1071)^2+(AI1081-AI1071)^2)</f>
        <v>0</v>
      </c>
      <c r="U1081" s="8">
        <f t="shared" si="313"/>
        <v>0</v>
      </c>
      <c r="V1081" s="3" t="s">
        <v>6</v>
      </c>
      <c r="W1081" s="3">
        <v>5.6</v>
      </c>
      <c r="X1081" s="3" t="s">
        <v>43</v>
      </c>
      <c r="Y1081" s="14">
        <v>0</v>
      </c>
      <c r="Z1081" s="14">
        <v>0</v>
      </c>
      <c r="AA1081" s="14">
        <v>1</v>
      </c>
      <c r="AB1081" s="14">
        <f t="shared" si="315"/>
        <v>1</v>
      </c>
      <c r="AC1081" s="3" t="s">
        <v>353</v>
      </c>
      <c r="AD1081" s="9">
        <v>1</v>
      </c>
      <c r="AE1081" t="str">
        <f t="shared" si="304"/>
        <v>.</v>
      </c>
      <c r="AF1081" t="str">
        <f t="shared" si="305"/>
        <v>.</v>
      </c>
      <c r="AG1081" t="str">
        <f t="shared" si="311"/>
        <v>.</v>
      </c>
      <c r="AH1081" t="str">
        <f t="shared" si="306"/>
        <v>.</v>
      </c>
      <c r="AI1081">
        <f t="shared" si="307"/>
        <v>-70.710678118654769</v>
      </c>
      <c r="AJ1081">
        <f t="shared" si="308"/>
        <v>70.710678118654741</v>
      </c>
      <c r="AK1081" t="str">
        <f t="shared" si="309"/>
        <v>.</v>
      </c>
      <c r="AL1081" s="3">
        <v>100</v>
      </c>
      <c r="AM1081" s="14">
        <f t="shared" si="310"/>
        <v>30.48</v>
      </c>
      <c r="AN1081" s="3">
        <v>5.497787143782138</v>
      </c>
    </row>
    <row r="1082" spans="1:40" ht="13.5" thickBot="1" x14ac:dyDescent="0.25">
      <c r="A1082" s="5">
        <v>42577</v>
      </c>
      <c r="B1082" s="3">
        <v>118</v>
      </c>
      <c r="C1082" s="7" t="s">
        <v>358</v>
      </c>
      <c r="D1082" s="6">
        <v>0.26250000000000001</v>
      </c>
      <c r="E1082" s="13">
        <v>6</v>
      </c>
      <c r="F1082" s="13">
        <f t="shared" si="300"/>
        <v>0</v>
      </c>
      <c r="G1082" s="3">
        <v>16</v>
      </c>
      <c r="H1082" s="3" t="s">
        <v>366</v>
      </c>
      <c r="I1082" s="3">
        <v>18.5</v>
      </c>
      <c r="J1082" t="str">
        <f t="shared" si="301"/>
        <v>.</v>
      </c>
      <c r="K1082" t="str">
        <f t="shared" si="302"/>
        <v>.</v>
      </c>
      <c r="L1082" t="str">
        <f t="shared" si="312"/>
        <v>.</v>
      </c>
      <c r="M1082" s="3">
        <v>226</v>
      </c>
      <c r="N1082" t="str">
        <f>IF(B1082=B1081, N1081, IF(M1082=".",".",IF(M1082&lt;22.5,"N",IF(M1082&lt;67.5,"NE",IF(M1082&lt;112.5,"E",IF(M1082&lt;157.5,"SE",IF(M1082&lt;202.5,"S",IF(M1082&lt;247.5,"SW",IF(M1082&lt;292.5,"W",IF(M1082&lt;337.5,"NW","N"))))))))))</f>
        <v>SW</v>
      </c>
      <c r="O1082" t="str">
        <f t="shared" si="303"/>
        <v>.</v>
      </c>
      <c r="P1082" t="str">
        <f t="shared" si="314"/>
        <v>.</v>
      </c>
      <c r="Q1082" s="8">
        <f t="shared" ref="Q1082:Q1125" si="320">IF(AN1082=".",".",IF(B1082=B1081,SQRT((AI1082-AI1081)^2+(AJ1082-AJ1081)^2),0))</f>
        <v>0</v>
      </c>
      <c r="R1082" s="8">
        <f t="shared" ref="R1082:R1125" si="321">IF(AN1082=".",".",IF(B1082=B1081,Q1082+R1081,0))</f>
        <v>0</v>
      </c>
      <c r="S1082" s="8">
        <v>1</v>
      </c>
      <c r="T1082" s="8" t="s">
        <v>4</v>
      </c>
      <c r="U1082" s="8" t="str">
        <f t="shared" si="313"/>
        <v>.</v>
      </c>
      <c r="V1082" s="3" t="s">
        <v>206</v>
      </c>
      <c r="W1082" s="3">
        <v>0</v>
      </c>
      <c r="X1082" s="3" t="s">
        <v>4</v>
      </c>
      <c r="Y1082" s="14">
        <v>2</v>
      </c>
      <c r="Z1082" s="14">
        <v>1</v>
      </c>
      <c r="AA1082" s="14">
        <v>0</v>
      </c>
      <c r="AB1082" s="14">
        <f t="shared" si="315"/>
        <v>0</v>
      </c>
      <c r="AC1082" s="3" t="s">
        <v>354</v>
      </c>
      <c r="AD1082" s="9">
        <v>0</v>
      </c>
      <c r="AE1082" t="str">
        <f t="shared" si="304"/>
        <v>.</v>
      </c>
      <c r="AF1082" t="str">
        <f t="shared" si="305"/>
        <v>.</v>
      </c>
      <c r="AG1082" t="str">
        <f t="shared" si="311"/>
        <v>.</v>
      </c>
      <c r="AH1082" t="str">
        <f t="shared" si="306"/>
        <v>.</v>
      </c>
      <c r="AI1082">
        <f t="shared" si="307"/>
        <v>-78.408038236912986</v>
      </c>
      <c r="AJ1082">
        <f t="shared" si="308"/>
        <v>-75.717762380030706</v>
      </c>
      <c r="AK1082" t="str">
        <f t="shared" si="309"/>
        <v>.</v>
      </c>
      <c r="AL1082" s="3">
        <v>109</v>
      </c>
      <c r="AM1082" s="14">
        <f t="shared" si="310"/>
        <v>33.223199999999999</v>
      </c>
      <c r="AN1082" s="3">
        <v>3.9444441095071849</v>
      </c>
    </row>
    <row r="1083" spans="1:40" ht="13.5" thickBot="1" x14ac:dyDescent="0.25">
      <c r="A1083" s="5">
        <v>42577</v>
      </c>
      <c r="B1083" s="3">
        <v>118</v>
      </c>
      <c r="C1083" s="7" t="s">
        <v>358</v>
      </c>
      <c r="D1083" s="6">
        <v>0.29930555555555555</v>
      </c>
      <c r="E1083" s="13">
        <v>7</v>
      </c>
      <c r="F1083" s="13">
        <f t="shared" si="300"/>
        <v>52.999999999999972</v>
      </c>
      <c r="G1083" s="3">
        <v>20.2</v>
      </c>
      <c r="H1083" s="3" t="s">
        <v>365</v>
      </c>
      <c r="I1083" s="3">
        <v>23.7</v>
      </c>
      <c r="J1083">
        <f t="shared" si="301"/>
        <v>2.0980749230410014</v>
      </c>
      <c r="K1083">
        <f t="shared" si="302"/>
        <v>120.21083819248437</v>
      </c>
      <c r="L1083">
        <f>((K1083-MOD(M1082+180,360)))</f>
        <v>74.210838192484374</v>
      </c>
      <c r="M1083" s="3">
        <v>224</v>
      </c>
      <c r="N1083" t="str">
        <f>IF(B1083=B1083, N1082, IF(M1083=".",".",IF(M1083&lt;22.5,"N",IF(M1083&lt;67.5,"NE",IF(M1083&lt;112.5,"E",IF(M1083&lt;157.5,"SE",IF(M1083&lt;202.5,"S",IF(M1083&lt;247.5,"SW",IF(M1083&lt;292.5,"W",IF(M1083&lt;337.5,"NW","N"))))))))))</f>
        <v>SW</v>
      </c>
      <c r="O1083" t="str">
        <f t="shared" si="303"/>
        <v>SE</v>
      </c>
      <c r="P1083">
        <f t="shared" si="314"/>
        <v>4</v>
      </c>
      <c r="Q1083" s="8">
        <f t="shared" si="320"/>
        <v>3.9169335790143474</v>
      </c>
      <c r="R1083" s="8">
        <f t="shared" si="321"/>
        <v>3.9169335790143474</v>
      </c>
      <c r="S1083" s="8">
        <v>1</v>
      </c>
      <c r="T1083" s="8" t="s">
        <v>4</v>
      </c>
      <c r="U1083" s="8" t="str">
        <f t="shared" si="313"/>
        <v>.</v>
      </c>
      <c r="V1083" s="3" t="s">
        <v>6</v>
      </c>
      <c r="W1083" s="3">
        <v>0</v>
      </c>
      <c r="X1083" s="3" t="s">
        <v>4</v>
      </c>
      <c r="Y1083" s="14">
        <v>2</v>
      </c>
      <c r="Z1083" s="14">
        <v>1</v>
      </c>
      <c r="AA1083" s="14">
        <v>0</v>
      </c>
      <c r="AB1083" s="14">
        <f t="shared" si="315"/>
        <v>0</v>
      </c>
      <c r="AC1083" s="3" t="s">
        <v>354</v>
      </c>
      <c r="AD1083" s="9">
        <v>0</v>
      </c>
      <c r="AE1083">
        <f t="shared" si="304"/>
        <v>-1.9709360565436072</v>
      </c>
      <c r="AF1083">
        <f t="shared" si="305"/>
        <v>-1.9709360565436072</v>
      </c>
      <c r="AG1083">
        <f t="shared" si="311"/>
        <v>1</v>
      </c>
      <c r="AH1083">
        <f t="shared" si="306"/>
        <v>3.9169335790143474</v>
      </c>
      <c r="AI1083">
        <f t="shared" si="307"/>
        <v>-75.023104009571711</v>
      </c>
      <c r="AJ1083">
        <f t="shared" si="308"/>
        <v>-77.688698436574313</v>
      </c>
      <c r="AK1083">
        <f t="shared" si="309"/>
        <v>3.3849342273412759</v>
      </c>
      <c r="AL1083" s="3">
        <v>108</v>
      </c>
      <c r="AM1083" s="14">
        <f t="shared" si="310"/>
        <v>32.918399999999998</v>
      </c>
      <c r="AN1083" s="3">
        <v>3.9095375244672983</v>
      </c>
    </row>
    <row r="1084" spans="1:40" ht="13.5" thickBot="1" x14ac:dyDescent="0.25">
      <c r="A1084" s="5">
        <v>42577</v>
      </c>
      <c r="B1084" s="3">
        <v>118</v>
      </c>
      <c r="C1084" s="7" t="s">
        <v>358</v>
      </c>
      <c r="D1084" s="6">
        <v>0.34583333333333338</v>
      </c>
      <c r="E1084" s="13">
        <v>8</v>
      </c>
      <c r="F1084" s="13">
        <f t="shared" si="300"/>
        <v>120.00000000000006</v>
      </c>
      <c r="G1084" s="3">
        <v>30.4</v>
      </c>
      <c r="H1084" s="3" t="s">
        <v>365</v>
      </c>
      <c r="I1084" s="3">
        <v>30.5</v>
      </c>
      <c r="J1084">
        <f t="shared" si="301"/>
        <v>2.2863813201125716</v>
      </c>
      <c r="K1084">
        <f t="shared" si="302"/>
        <v>131</v>
      </c>
      <c r="L1084">
        <f t="shared" si="312"/>
        <v>10.789161807515626</v>
      </c>
      <c r="M1084" s="3">
        <v>218</v>
      </c>
      <c r="N1084" t="str">
        <f>IF(B1084=B1083, N1083, IF(M1084=".",".",IF(M1084&lt;22.5,"N",IF(M1084&lt;67.5,"NE",IF(M1084&lt;112.5,"E",IF(M1084&lt;157.5,"SE",IF(M1084&lt;202.5,"S",IF(M1084&lt;247.5,"SW",IF(M1084&lt;292.5,"W",IF(M1084&lt;337.5,"NW","N"))))))))))</f>
        <v>SW</v>
      </c>
      <c r="O1084" t="str">
        <f t="shared" si="303"/>
        <v>SE</v>
      </c>
      <c r="P1084">
        <f t="shared" si="314"/>
        <v>4</v>
      </c>
      <c r="Q1084" s="8">
        <f t="shared" si="320"/>
        <v>11.30456654847589</v>
      </c>
      <c r="R1084" s="8">
        <f t="shared" si="321"/>
        <v>15.221500127490238</v>
      </c>
      <c r="S1084" s="8">
        <v>1</v>
      </c>
      <c r="T1084" s="8" t="s">
        <v>4</v>
      </c>
      <c r="U1084" s="8" t="str">
        <f t="shared" si="313"/>
        <v>.</v>
      </c>
      <c r="V1084" s="3" t="s">
        <v>21</v>
      </c>
      <c r="W1084" s="3">
        <v>1.2</v>
      </c>
      <c r="X1084" s="3" t="s">
        <v>4</v>
      </c>
      <c r="Y1084" s="14">
        <v>2</v>
      </c>
      <c r="Z1084" s="14">
        <v>1</v>
      </c>
      <c r="AA1084" s="14">
        <v>0</v>
      </c>
      <c r="AB1084" s="14">
        <f t="shared" si="315"/>
        <v>0</v>
      </c>
      <c r="AC1084" s="3" t="s">
        <v>354</v>
      </c>
      <c r="AD1084" s="9">
        <v>0</v>
      </c>
      <c r="AE1084">
        <f t="shared" si="304"/>
        <v>-7.4164629529516617</v>
      </c>
      <c r="AF1084">
        <f t="shared" si="305"/>
        <v>-7.4164629529516617</v>
      </c>
      <c r="AG1084">
        <f t="shared" si="311"/>
        <v>1</v>
      </c>
      <c r="AH1084">
        <f t="shared" si="306"/>
        <v>11.30456654847589</v>
      </c>
      <c r="AI1084">
        <f t="shared" si="307"/>
        <v>-66.49143933517108</v>
      </c>
      <c r="AJ1084">
        <f t="shared" si="308"/>
        <v>-85.105161389525975</v>
      </c>
      <c r="AK1084">
        <f t="shared" si="309"/>
        <v>8.5316646744006306</v>
      </c>
      <c r="AL1084" s="3">
        <v>108</v>
      </c>
      <c r="AM1084" s="14">
        <f t="shared" si="310"/>
        <v>32.918399999999998</v>
      </c>
      <c r="AN1084" s="3">
        <v>3.8048177693476384</v>
      </c>
    </row>
    <row r="1085" spans="1:40" ht="13.5" thickBot="1" x14ac:dyDescent="0.25">
      <c r="A1085" s="5">
        <v>42577</v>
      </c>
      <c r="B1085" s="3">
        <v>118</v>
      </c>
      <c r="C1085" s="7" t="s">
        <v>358</v>
      </c>
      <c r="D1085" s="6">
        <v>0.3840277777777778</v>
      </c>
      <c r="E1085" s="13">
        <v>9</v>
      </c>
      <c r="F1085" s="13">
        <f t="shared" si="300"/>
        <v>175.00000000000003</v>
      </c>
      <c r="G1085" s="3">
        <v>35.9</v>
      </c>
      <c r="H1085" s="3" t="s">
        <v>365</v>
      </c>
      <c r="I1085" s="3">
        <v>32.299999999999997</v>
      </c>
      <c r="J1085" t="str">
        <f t="shared" si="301"/>
        <v>.</v>
      </c>
      <c r="K1085" t="str">
        <f t="shared" si="302"/>
        <v>.</v>
      </c>
      <c r="L1085" t="str">
        <f t="shared" si="312"/>
        <v>.</v>
      </c>
      <c r="M1085" s="3">
        <v>218</v>
      </c>
      <c r="N1085" t="str">
        <f>IF(B1085=B1085, N1084, IF(M1085=".",".",IF(M1085&lt;22.5,"N",IF(M1085&lt;67.5,"NE",IF(M1085&lt;112.5,"E",IF(M1085&lt;157.5,"SE",IF(M1085&lt;202.5,"S",IF(M1085&lt;247.5,"SW",IF(M1085&lt;292.5,"W",IF(M1085&lt;337.5,"NW","N"))))))))))</f>
        <v>SW</v>
      </c>
      <c r="O1085" t="str">
        <f t="shared" si="303"/>
        <v>.</v>
      </c>
      <c r="P1085" t="str">
        <f t="shared" si="314"/>
        <v>.</v>
      </c>
      <c r="Q1085" s="8">
        <f t="shared" si="320"/>
        <v>0</v>
      </c>
      <c r="R1085" s="8">
        <f t="shared" si="321"/>
        <v>15.221500127490238</v>
      </c>
      <c r="S1085" s="8">
        <v>1</v>
      </c>
      <c r="T1085" s="8" t="s">
        <v>4</v>
      </c>
      <c r="U1085" s="8" t="str">
        <f t="shared" si="313"/>
        <v>.</v>
      </c>
      <c r="V1085" s="3" t="s">
        <v>6</v>
      </c>
      <c r="W1085" s="3">
        <v>2</v>
      </c>
      <c r="X1085" s="3" t="s">
        <v>4</v>
      </c>
      <c r="Y1085" s="14">
        <v>2</v>
      </c>
      <c r="Z1085" s="14">
        <v>1</v>
      </c>
      <c r="AA1085" s="14">
        <v>0</v>
      </c>
      <c r="AB1085" s="14">
        <f t="shared" si="315"/>
        <v>0</v>
      </c>
      <c r="AC1085" s="3" t="s">
        <v>354</v>
      </c>
      <c r="AD1085" s="9">
        <v>0</v>
      </c>
      <c r="AE1085">
        <f t="shared" si="304"/>
        <v>0</v>
      </c>
      <c r="AF1085">
        <f t="shared" si="305"/>
        <v>0</v>
      </c>
      <c r="AG1085">
        <f t="shared" si="311"/>
        <v>1</v>
      </c>
      <c r="AH1085">
        <f t="shared" si="306"/>
        <v>0</v>
      </c>
      <c r="AI1085">
        <f t="shared" si="307"/>
        <v>-66.49143933517108</v>
      </c>
      <c r="AJ1085">
        <f t="shared" si="308"/>
        <v>-85.105161389525975</v>
      </c>
      <c r="AK1085">
        <f t="shared" si="309"/>
        <v>0</v>
      </c>
      <c r="AL1085" s="3">
        <v>108</v>
      </c>
      <c r="AM1085" s="14">
        <f t="shared" si="310"/>
        <v>32.918399999999998</v>
      </c>
      <c r="AN1085" s="3">
        <v>3.8048177693476384</v>
      </c>
    </row>
    <row r="1086" spans="1:40" ht="13.5" thickBot="1" x14ac:dyDescent="0.25">
      <c r="A1086" s="5">
        <v>42577</v>
      </c>
      <c r="B1086" s="3">
        <v>118</v>
      </c>
      <c r="C1086" s="7" t="s">
        <v>358</v>
      </c>
      <c r="D1086" s="6">
        <v>0.4284722222222222</v>
      </c>
      <c r="E1086" s="13">
        <v>10</v>
      </c>
      <c r="F1086" s="13">
        <f t="shared" si="300"/>
        <v>238.99999999999994</v>
      </c>
      <c r="G1086" s="3">
        <v>40.799999999999997</v>
      </c>
      <c r="H1086" s="3" t="s">
        <v>365</v>
      </c>
      <c r="I1086" s="3">
        <v>33.299999999999997</v>
      </c>
      <c r="J1086" t="str">
        <f t="shared" si="301"/>
        <v>.</v>
      </c>
      <c r="K1086" t="str">
        <f t="shared" si="302"/>
        <v>.</v>
      </c>
      <c r="L1086" t="str">
        <f t="shared" si="312"/>
        <v>.</v>
      </c>
      <c r="M1086" s="3">
        <v>218</v>
      </c>
      <c r="N1086" t="str">
        <f>IF(B1086=B1085, N1085, IF(M1086=".",".",IF(M1086&lt;22.5,"N",IF(M1086&lt;67.5,"NE",IF(M1086&lt;112.5,"E",IF(M1086&lt;157.5,"SE",IF(M1086&lt;202.5,"S",IF(M1086&lt;247.5,"SW",IF(M1086&lt;292.5,"W",IF(M1086&lt;337.5,"NW","N"))))))))))</f>
        <v>SW</v>
      </c>
      <c r="O1086" t="str">
        <f t="shared" si="303"/>
        <v>.</v>
      </c>
      <c r="P1086" t="str">
        <f t="shared" si="314"/>
        <v>.</v>
      </c>
      <c r="Q1086" s="8">
        <f t="shared" si="320"/>
        <v>0</v>
      </c>
      <c r="R1086" s="8">
        <f t="shared" si="321"/>
        <v>15.221500127490238</v>
      </c>
      <c r="S1086" s="8">
        <v>1</v>
      </c>
      <c r="T1086" s="8" t="s">
        <v>4</v>
      </c>
      <c r="U1086" s="8" t="str">
        <f t="shared" si="313"/>
        <v>.</v>
      </c>
      <c r="V1086" s="3" t="s">
        <v>6</v>
      </c>
      <c r="W1086" s="3">
        <v>2.8</v>
      </c>
      <c r="X1086" s="3" t="s">
        <v>43</v>
      </c>
      <c r="Y1086" s="14">
        <v>0</v>
      </c>
      <c r="Z1086" s="14">
        <v>0</v>
      </c>
      <c r="AA1086" s="14">
        <v>1</v>
      </c>
      <c r="AB1086" s="14">
        <f t="shared" si="315"/>
        <v>1</v>
      </c>
      <c r="AC1086" s="3" t="s">
        <v>354</v>
      </c>
      <c r="AD1086" s="9">
        <v>0</v>
      </c>
      <c r="AE1086">
        <f t="shared" si="304"/>
        <v>0</v>
      </c>
      <c r="AF1086">
        <f t="shared" si="305"/>
        <v>0</v>
      </c>
      <c r="AG1086">
        <f t="shared" si="311"/>
        <v>1</v>
      </c>
      <c r="AH1086">
        <f t="shared" si="306"/>
        <v>0</v>
      </c>
      <c r="AI1086">
        <f t="shared" si="307"/>
        <v>-66.49143933517108</v>
      </c>
      <c r="AJ1086">
        <f t="shared" si="308"/>
        <v>-85.105161389525975</v>
      </c>
      <c r="AK1086">
        <f t="shared" si="309"/>
        <v>0</v>
      </c>
      <c r="AL1086" s="3">
        <v>108</v>
      </c>
      <c r="AM1086" s="14">
        <f t="shared" si="310"/>
        <v>32.918399999999998</v>
      </c>
      <c r="AN1086" s="3">
        <v>3.8048177693476384</v>
      </c>
    </row>
    <row r="1087" spans="1:40" ht="13.5" thickBot="1" x14ac:dyDescent="0.25">
      <c r="A1087" s="5">
        <v>42577</v>
      </c>
      <c r="B1087" s="3">
        <v>118</v>
      </c>
      <c r="C1087" s="7" t="s">
        <v>358</v>
      </c>
      <c r="D1087" s="6">
        <v>0.47152777777777777</v>
      </c>
      <c r="E1087" s="13">
        <v>11</v>
      </c>
      <c r="F1087" s="13">
        <f t="shared" si="300"/>
        <v>300.99999999999994</v>
      </c>
      <c r="G1087" s="3">
        <v>47.8</v>
      </c>
      <c r="H1087" s="3" t="s">
        <v>365</v>
      </c>
      <c r="I1087" s="3">
        <v>34.299999999999997</v>
      </c>
      <c r="J1087" t="str">
        <f t="shared" si="301"/>
        <v>.</v>
      </c>
      <c r="K1087" t="str">
        <f t="shared" si="302"/>
        <v>.</v>
      </c>
      <c r="L1087" t="str">
        <f t="shared" si="312"/>
        <v>.</v>
      </c>
      <c r="M1087" s="3">
        <v>218</v>
      </c>
      <c r="N1087" t="str">
        <f>IF(B1087=B1087, N1086, IF(M1087=".",".",IF(M1087&lt;22.5,"N",IF(M1087&lt;67.5,"NE",IF(M1087&lt;112.5,"E",IF(M1087&lt;157.5,"SE",IF(M1087&lt;202.5,"S",IF(M1087&lt;247.5,"SW",IF(M1087&lt;292.5,"W",IF(M1087&lt;337.5,"NW","N"))))))))))</f>
        <v>SW</v>
      </c>
      <c r="O1087" t="str">
        <f t="shared" si="303"/>
        <v>.</v>
      </c>
      <c r="P1087" t="str">
        <f t="shared" si="314"/>
        <v>.</v>
      </c>
      <c r="Q1087" s="8">
        <f t="shared" si="320"/>
        <v>0</v>
      </c>
      <c r="R1087" s="8">
        <f t="shared" si="321"/>
        <v>15.221500127490238</v>
      </c>
      <c r="S1087" s="8">
        <v>1</v>
      </c>
      <c r="T1087" s="8" t="s">
        <v>4</v>
      </c>
      <c r="U1087" s="8" t="str">
        <f t="shared" si="313"/>
        <v>.</v>
      </c>
      <c r="V1087" s="3" t="s">
        <v>6</v>
      </c>
      <c r="W1087" s="3">
        <v>2</v>
      </c>
      <c r="X1087" s="3" t="s">
        <v>43</v>
      </c>
      <c r="Y1087" s="14">
        <v>0</v>
      </c>
      <c r="Z1087" s="14">
        <v>0</v>
      </c>
      <c r="AA1087" s="14">
        <v>1</v>
      </c>
      <c r="AB1087" s="14" t="str">
        <f t="shared" si="315"/>
        <v>.</v>
      </c>
      <c r="AC1087" s="3" t="s">
        <v>354</v>
      </c>
      <c r="AD1087" s="9">
        <v>0</v>
      </c>
      <c r="AE1087">
        <f t="shared" si="304"/>
        <v>0</v>
      </c>
      <c r="AF1087">
        <f t="shared" si="305"/>
        <v>0</v>
      </c>
      <c r="AG1087">
        <f t="shared" si="311"/>
        <v>1</v>
      </c>
      <c r="AH1087">
        <f t="shared" si="306"/>
        <v>0</v>
      </c>
      <c r="AI1087">
        <f t="shared" si="307"/>
        <v>-66.49143933517108</v>
      </c>
      <c r="AJ1087">
        <f t="shared" si="308"/>
        <v>-85.105161389525975</v>
      </c>
      <c r="AK1087">
        <f t="shared" si="309"/>
        <v>0</v>
      </c>
      <c r="AL1087" s="3">
        <v>108</v>
      </c>
      <c r="AM1087" s="14">
        <f t="shared" si="310"/>
        <v>32.918399999999998</v>
      </c>
      <c r="AN1087" s="3">
        <v>3.8048177693476384</v>
      </c>
    </row>
    <row r="1088" spans="1:40" ht="13.5" thickBot="1" x14ac:dyDescent="0.25">
      <c r="A1088" s="5">
        <v>42577</v>
      </c>
      <c r="B1088" s="3">
        <v>118</v>
      </c>
      <c r="C1088" s="7" t="s">
        <v>358</v>
      </c>
      <c r="D1088" s="6">
        <v>0.5083333333333333</v>
      </c>
      <c r="E1088" s="13">
        <v>12</v>
      </c>
      <c r="F1088" s="13">
        <f t="shared" si="300"/>
        <v>353.99999999999989</v>
      </c>
      <c r="G1088" s="3">
        <v>50.6</v>
      </c>
      <c r="H1088" s="3" t="s">
        <v>365</v>
      </c>
      <c r="I1088" s="3">
        <v>33.1</v>
      </c>
      <c r="J1088" t="str">
        <f t="shared" si="301"/>
        <v>.</v>
      </c>
      <c r="K1088" t="str">
        <f t="shared" si="302"/>
        <v>.</v>
      </c>
      <c r="L1088" t="str">
        <f t="shared" si="312"/>
        <v>.</v>
      </c>
      <c r="M1088" s="3">
        <v>218</v>
      </c>
      <c r="N1088" t="str">
        <f>IF(B1088=B1087, N1087, IF(M1088=".",".",IF(M1088&lt;22.5,"N",IF(M1088&lt;67.5,"NE",IF(M1088&lt;112.5,"E",IF(M1088&lt;157.5,"SE",IF(M1088&lt;202.5,"S",IF(M1088&lt;247.5,"SW",IF(M1088&lt;292.5,"W",IF(M1088&lt;337.5,"NW","N"))))))))))</f>
        <v>SW</v>
      </c>
      <c r="O1088" t="str">
        <f t="shared" si="303"/>
        <v>.</v>
      </c>
      <c r="P1088" t="str">
        <f t="shared" si="314"/>
        <v>.</v>
      </c>
      <c r="Q1088" s="8">
        <f t="shared" si="320"/>
        <v>0</v>
      </c>
      <c r="R1088" s="8">
        <f t="shared" si="321"/>
        <v>15.221500127490238</v>
      </c>
      <c r="S1088" s="8">
        <v>1</v>
      </c>
      <c r="T1088" s="8" t="s">
        <v>4</v>
      </c>
      <c r="U1088" s="8" t="str">
        <f t="shared" si="313"/>
        <v>.</v>
      </c>
      <c r="V1088" s="3" t="s">
        <v>6</v>
      </c>
      <c r="W1088" s="3">
        <v>2.8</v>
      </c>
      <c r="X1088" s="3" t="s">
        <v>228</v>
      </c>
      <c r="Y1088" s="14">
        <v>0</v>
      </c>
      <c r="Z1088" s="14">
        <v>0</v>
      </c>
      <c r="AA1088" s="14">
        <v>1</v>
      </c>
      <c r="AB1088" s="14" t="str">
        <f t="shared" si="315"/>
        <v>.</v>
      </c>
      <c r="AC1088" s="3" t="s">
        <v>354</v>
      </c>
      <c r="AD1088" s="9">
        <v>0</v>
      </c>
      <c r="AE1088">
        <f t="shared" si="304"/>
        <v>0</v>
      </c>
      <c r="AF1088">
        <f t="shared" si="305"/>
        <v>0</v>
      </c>
      <c r="AG1088">
        <f t="shared" si="311"/>
        <v>1</v>
      </c>
      <c r="AH1088">
        <f t="shared" si="306"/>
        <v>0</v>
      </c>
      <c r="AI1088">
        <f t="shared" si="307"/>
        <v>-66.49143933517108</v>
      </c>
      <c r="AJ1088">
        <f t="shared" si="308"/>
        <v>-85.105161389525975</v>
      </c>
      <c r="AK1088">
        <f t="shared" si="309"/>
        <v>0</v>
      </c>
      <c r="AL1088" s="3">
        <v>108</v>
      </c>
      <c r="AM1088" s="14">
        <f t="shared" si="310"/>
        <v>32.918399999999998</v>
      </c>
      <c r="AN1088" s="3">
        <v>3.8048177693476384</v>
      </c>
    </row>
    <row r="1089" spans="1:40" ht="13.5" thickBot="1" x14ac:dyDescent="0.25">
      <c r="A1089" s="5">
        <v>42577</v>
      </c>
      <c r="B1089" s="3">
        <v>118</v>
      </c>
      <c r="C1089" s="7" t="s">
        <v>358</v>
      </c>
      <c r="D1089" s="6">
        <v>0.55069444444444449</v>
      </c>
      <c r="E1089" s="13">
        <v>13</v>
      </c>
      <c r="F1089" s="13">
        <f t="shared" si="300"/>
        <v>415</v>
      </c>
      <c r="G1089" s="3">
        <v>53.4</v>
      </c>
      <c r="H1089" s="3" t="s">
        <v>365</v>
      </c>
      <c r="I1089" s="3">
        <v>33.1</v>
      </c>
      <c r="J1089" t="str">
        <f t="shared" si="301"/>
        <v>.</v>
      </c>
      <c r="K1089" t="str">
        <f t="shared" si="302"/>
        <v>.</v>
      </c>
      <c r="L1089" t="str">
        <f t="shared" si="312"/>
        <v>.</v>
      </c>
      <c r="M1089" s="3">
        <v>218</v>
      </c>
      <c r="N1089" t="str">
        <f>IF(B1089=B1089, N1088, IF(M1089=".",".",IF(M1089&lt;22.5,"N",IF(M1089&lt;67.5,"NE",IF(M1089&lt;112.5,"E",IF(M1089&lt;157.5,"SE",IF(M1089&lt;202.5,"S",IF(M1089&lt;247.5,"SW",IF(M1089&lt;292.5,"W",IF(M1089&lt;337.5,"NW","N"))))))))))</f>
        <v>SW</v>
      </c>
      <c r="O1089" t="str">
        <f t="shared" si="303"/>
        <v>.</v>
      </c>
      <c r="P1089" t="str">
        <f t="shared" si="314"/>
        <v>.</v>
      </c>
      <c r="Q1089" s="8">
        <f t="shared" si="320"/>
        <v>0</v>
      </c>
      <c r="R1089" s="8">
        <f t="shared" si="321"/>
        <v>15.221500127490238</v>
      </c>
      <c r="S1089" s="8">
        <v>1</v>
      </c>
      <c r="T1089" s="8" t="s">
        <v>4</v>
      </c>
      <c r="U1089" s="8" t="str">
        <f t="shared" si="313"/>
        <v>.</v>
      </c>
      <c r="V1089" s="3" t="s">
        <v>6</v>
      </c>
      <c r="W1089" s="3">
        <v>4.7</v>
      </c>
      <c r="X1089" s="3" t="s">
        <v>43</v>
      </c>
      <c r="Y1089" s="14">
        <v>0</v>
      </c>
      <c r="Z1089" s="14">
        <v>0</v>
      </c>
      <c r="AA1089" s="14">
        <v>1</v>
      </c>
      <c r="AB1089" s="14" t="str">
        <f t="shared" si="315"/>
        <v>.</v>
      </c>
      <c r="AC1089" s="3" t="s">
        <v>354</v>
      </c>
      <c r="AD1089" s="9">
        <v>0</v>
      </c>
      <c r="AE1089">
        <f t="shared" si="304"/>
        <v>0</v>
      </c>
      <c r="AF1089">
        <f t="shared" si="305"/>
        <v>0</v>
      </c>
      <c r="AG1089">
        <f t="shared" si="311"/>
        <v>1</v>
      </c>
      <c r="AH1089">
        <f t="shared" si="306"/>
        <v>0</v>
      </c>
      <c r="AI1089">
        <f t="shared" si="307"/>
        <v>-66.49143933517108</v>
      </c>
      <c r="AJ1089">
        <f t="shared" si="308"/>
        <v>-85.105161389525975</v>
      </c>
      <c r="AK1089">
        <f t="shared" si="309"/>
        <v>0</v>
      </c>
      <c r="AL1089" s="3">
        <v>108</v>
      </c>
      <c r="AM1089" s="14">
        <f t="shared" si="310"/>
        <v>32.918399999999998</v>
      </c>
      <c r="AN1089" s="3">
        <v>3.8048177693476384</v>
      </c>
    </row>
    <row r="1090" spans="1:40" ht="13.5" thickBot="1" x14ac:dyDescent="0.25">
      <c r="A1090" s="5">
        <v>42577</v>
      </c>
      <c r="B1090" s="3">
        <v>118</v>
      </c>
      <c r="C1090" s="7" t="s">
        <v>358</v>
      </c>
      <c r="D1090" s="6">
        <v>0.59375</v>
      </c>
      <c r="E1090" s="13">
        <v>14</v>
      </c>
      <c r="F1090" s="13">
        <f t="shared" ref="F1090:F1125" si="322">IF(B1090=B1089,((D1090-D1089)*1440)+F1089,0)</f>
        <v>476.99999999999994</v>
      </c>
      <c r="G1090" s="3">
        <v>49.7</v>
      </c>
      <c r="H1090" s="3" t="s">
        <v>365</v>
      </c>
      <c r="I1090" s="3">
        <v>32.299999999999997</v>
      </c>
      <c r="J1090" t="str">
        <f t="shared" ref="J1090:J1125" si="323">IF(AH1090=".",".",IF(AH1090=0,".",ACOS(AF1090/(AG1090*AH1090))))</f>
        <v>.</v>
      </c>
      <c r="K1090" t="str">
        <f t="shared" ref="K1090:K1125" si="324">IF(J1090=".",".",IF(AK1090&lt;0,360-DEGREES(J1090),DEGREES(J1090)))</f>
        <v>.</v>
      </c>
      <c r="L1090" t="str">
        <f t="shared" si="312"/>
        <v>.</v>
      </c>
      <c r="M1090" s="3">
        <v>218</v>
      </c>
      <c r="N1090" t="str">
        <f>IF(B1090=B1089, N1089, IF(M1090=".",".",IF(M1090&lt;22.5,"N",IF(M1090&lt;67.5,"NE",IF(M1090&lt;112.5,"E",IF(M1090&lt;157.5,"SE",IF(M1090&lt;202.5,"S",IF(M1090&lt;247.5,"SW",IF(M1090&lt;292.5,"W",IF(M1090&lt;337.5,"NW","N"))))))))))</f>
        <v>SW</v>
      </c>
      <c r="O1090" t="str">
        <f t="shared" ref="O1090:O1125" si="325">IF(K1090=".",".",IF(K1090&lt;22.5,"N",IF(K1090&lt;67.5,"NE",IF(K1090&lt;112.5,"E",IF(K1090&lt;157.5,"SE",IF(K1090&lt;202.5,"S",IF(K1090&lt;247.5,"SW",IF(K1090&lt;292.5,"W",IF(K1090&lt;337.5,"NW","N")))))))))</f>
        <v>.</v>
      </c>
      <c r="P1090" t="str">
        <f t="shared" si="314"/>
        <v>.</v>
      </c>
      <c r="Q1090" s="8">
        <f t="shared" si="320"/>
        <v>0</v>
      </c>
      <c r="R1090" s="8">
        <f t="shared" si="321"/>
        <v>15.221500127490238</v>
      </c>
      <c r="S1090" s="8">
        <v>1</v>
      </c>
      <c r="T1090" s="8" t="s">
        <v>4</v>
      </c>
      <c r="U1090" s="8" t="str">
        <f t="shared" si="313"/>
        <v>.</v>
      </c>
      <c r="V1090" s="3" t="s">
        <v>6</v>
      </c>
      <c r="W1090" s="3">
        <v>4.8</v>
      </c>
      <c r="X1090" s="3" t="s">
        <v>43</v>
      </c>
      <c r="Y1090" s="14">
        <v>0</v>
      </c>
      <c r="Z1090" s="14">
        <v>0</v>
      </c>
      <c r="AA1090" s="14">
        <v>1</v>
      </c>
      <c r="AB1090" s="14" t="str">
        <f t="shared" si="315"/>
        <v>.</v>
      </c>
      <c r="AC1090" s="3" t="s">
        <v>354</v>
      </c>
      <c r="AD1090" s="9">
        <v>0</v>
      </c>
      <c r="AE1090">
        <f t="shared" ref="AE1090:AE1125" si="326">IF(AJ1090=".",".",IF(AJ1089=".",".",IF(B1090=B1089,AJ1090-AJ1089,".")))</f>
        <v>0</v>
      </c>
      <c r="AF1090">
        <f t="shared" ref="AF1090:AF1125" si="327">IF(AE1090=".",".", 0*AK1090+1*AE1090)</f>
        <v>0</v>
      </c>
      <c r="AG1090">
        <f t="shared" si="311"/>
        <v>1</v>
      </c>
      <c r="AH1090">
        <f t="shared" ref="AH1090:AH1125" si="328">IF(AG1090=".",".",SQRT((AK1090)^2+(AE1090)^2))</f>
        <v>0</v>
      </c>
      <c r="AI1090">
        <f t="shared" ref="AI1090:AI1125" si="329">IF(AN1090=".",".",IF(M1090&lt;90,AL1090*SIN(AN1090),IF(M1090&lt;180,AL1090*SIN(AN1090),IF(M1090&lt;270,AL1090*SIN(AN1090),AL1090*SIN(AN1090)))))</f>
        <v>-66.49143933517108</v>
      </c>
      <c r="AJ1090">
        <f t="shared" ref="AJ1090:AJ1125" si="330">IF(AN1090=".",".",IF(M1090&lt;90,AL1090*COS(AN1090),IF(M1090&lt;180,AL1090*COS(AN1090),IF(M1090&lt;270,AL1090*COS(AN1090),AL1090*COS(AN1090)))))</f>
        <v>-85.105161389525975</v>
      </c>
      <c r="AK1090">
        <f t="shared" ref="AK1090:AK1125" si="331">IF(AI1090=".",".",IF(AI1089=".",".",IF(B1090=B1089,AI1090-AI1089,".")))</f>
        <v>0</v>
      </c>
      <c r="AL1090" s="3">
        <v>108</v>
      </c>
      <c r="AM1090" s="14">
        <f t="shared" ref="AM1090:AM1125" si="332">IF(AL1090=".",".",AL1090*0.3048)</f>
        <v>32.918399999999998</v>
      </c>
      <c r="AN1090" s="3">
        <v>3.8048177693476384</v>
      </c>
    </row>
    <row r="1091" spans="1:40" ht="13.5" thickBot="1" x14ac:dyDescent="0.25">
      <c r="A1091" s="5">
        <v>42577</v>
      </c>
      <c r="B1091" s="3">
        <v>118</v>
      </c>
      <c r="C1091" s="7" t="s">
        <v>358</v>
      </c>
      <c r="D1091" s="6">
        <v>0.6333333333333333</v>
      </c>
      <c r="E1091" s="13">
        <v>15</v>
      </c>
      <c r="F1091" s="13">
        <f t="shared" si="322"/>
        <v>533.99999999999989</v>
      </c>
      <c r="G1091" s="3">
        <v>48</v>
      </c>
      <c r="H1091" s="3" t="s">
        <v>365</v>
      </c>
      <c r="I1091" s="3">
        <v>33.4</v>
      </c>
      <c r="J1091" t="str">
        <f t="shared" si="323"/>
        <v>.</v>
      </c>
      <c r="K1091" t="str">
        <f t="shared" si="324"/>
        <v>.</v>
      </c>
      <c r="L1091" t="str">
        <f t="shared" si="312"/>
        <v>.</v>
      </c>
      <c r="M1091" s="3">
        <v>218</v>
      </c>
      <c r="N1091" t="str">
        <f>IF(B1091=B1091, N1090, IF(M1091=".",".",IF(M1091&lt;22.5,"N",IF(M1091&lt;67.5,"NE",IF(M1091&lt;112.5,"E",IF(M1091&lt;157.5,"SE",IF(M1091&lt;202.5,"S",IF(M1091&lt;247.5,"SW",IF(M1091&lt;292.5,"W",IF(M1091&lt;337.5,"NW","N"))))))))))</f>
        <v>SW</v>
      </c>
      <c r="O1091" t="str">
        <f t="shared" si="325"/>
        <v>.</v>
      </c>
      <c r="P1091" t="str">
        <f t="shared" si="314"/>
        <v>.</v>
      </c>
      <c r="Q1091" s="8">
        <f t="shared" si="320"/>
        <v>0</v>
      </c>
      <c r="R1091" s="8">
        <f t="shared" si="321"/>
        <v>15.221500127490238</v>
      </c>
      <c r="S1091" s="8">
        <v>1</v>
      </c>
      <c r="T1091" s="8" t="s">
        <v>4</v>
      </c>
      <c r="U1091" s="8" t="str">
        <f t="shared" si="313"/>
        <v>.</v>
      </c>
      <c r="V1091" s="3" t="s">
        <v>6</v>
      </c>
      <c r="W1091" s="3">
        <v>6.9</v>
      </c>
      <c r="X1091" s="3" t="s">
        <v>43</v>
      </c>
      <c r="Y1091" s="14">
        <v>0</v>
      </c>
      <c r="Z1091" s="14">
        <v>0</v>
      </c>
      <c r="AA1091" s="14">
        <v>1</v>
      </c>
      <c r="AB1091" s="14" t="str">
        <f t="shared" si="315"/>
        <v>.</v>
      </c>
      <c r="AC1091" s="3" t="s">
        <v>354</v>
      </c>
      <c r="AD1091" s="9">
        <v>0</v>
      </c>
      <c r="AE1091">
        <f t="shared" si="326"/>
        <v>0</v>
      </c>
      <c r="AF1091">
        <f t="shared" si="327"/>
        <v>0</v>
      </c>
      <c r="AG1091">
        <f t="shared" ref="AG1091:AG1125" si="333">IF(AF1091=".",".",1)</f>
        <v>1</v>
      </c>
      <c r="AH1091">
        <f t="shared" si="328"/>
        <v>0</v>
      </c>
      <c r="AI1091">
        <f t="shared" si="329"/>
        <v>-66.49143933517108</v>
      </c>
      <c r="AJ1091">
        <f t="shared" si="330"/>
        <v>-85.105161389525975</v>
      </c>
      <c r="AK1091">
        <f t="shared" si="331"/>
        <v>0</v>
      </c>
      <c r="AL1091" s="3">
        <v>108</v>
      </c>
      <c r="AM1091" s="14">
        <f t="shared" si="332"/>
        <v>32.918399999999998</v>
      </c>
      <c r="AN1091" s="3">
        <v>3.8048177693476384</v>
      </c>
    </row>
    <row r="1092" spans="1:40" ht="13.5" thickBot="1" x14ac:dyDescent="0.25">
      <c r="A1092" s="5">
        <v>42577</v>
      </c>
      <c r="B1092" s="3">
        <v>118</v>
      </c>
      <c r="C1092" s="7" t="s">
        <v>358</v>
      </c>
      <c r="D1092" s="6">
        <v>0.67222222222222217</v>
      </c>
      <c r="E1092" s="13">
        <v>16</v>
      </c>
      <c r="F1092" s="13">
        <f t="shared" si="322"/>
        <v>589.99999999999989</v>
      </c>
      <c r="G1092" s="3">
        <v>44.4</v>
      </c>
      <c r="H1092" s="3" t="s">
        <v>365</v>
      </c>
      <c r="I1092" s="3">
        <v>32.4</v>
      </c>
      <c r="J1092" t="str">
        <f t="shared" si="323"/>
        <v>.</v>
      </c>
      <c r="K1092" t="str">
        <f t="shared" si="324"/>
        <v>.</v>
      </c>
      <c r="L1092" t="str">
        <f t="shared" si="312"/>
        <v>.</v>
      </c>
      <c r="M1092" s="3">
        <v>218</v>
      </c>
      <c r="N1092" t="str">
        <f>IF(B1092=B1091, N1091, IF(M1092=".",".",IF(M1092&lt;22.5,"N",IF(M1092&lt;67.5,"NE",IF(M1092&lt;112.5,"E",IF(M1092&lt;157.5,"SE",IF(M1092&lt;202.5,"S",IF(M1092&lt;247.5,"SW",IF(M1092&lt;292.5,"W",IF(M1092&lt;337.5,"NW","N"))))))))))</f>
        <v>SW</v>
      </c>
      <c r="O1092" t="str">
        <f t="shared" si="325"/>
        <v>.</v>
      </c>
      <c r="P1092" t="str">
        <f t="shared" si="314"/>
        <v>.</v>
      </c>
      <c r="Q1092" s="8">
        <f t="shared" si="320"/>
        <v>0</v>
      </c>
      <c r="R1092" s="8">
        <f t="shared" si="321"/>
        <v>15.221500127490238</v>
      </c>
      <c r="S1092" s="8">
        <v>1</v>
      </c>
      <c r="T1092" s="8">
        <f>SQRT((AJ1092-AJ1082)^2+(AI1092-AI1082)^2)</f>
        <v>15.16998976757958</v>
      </c>
      <c r="U1092" s="8">
        <f t="shared" si="313"/>
        <v>1.0033955434841981</v>
      </c>
      <c r="V1092" s="3" t="s">
        <v>6</v>
      </c>
      <c r="W1092" s="3">
        <v>5.8</v>
      </c>
      <c r="X1092" s="3" t="s">
        <v>43</v>
      </c>
      <c r="Y1092" s="14">
        <v>0</v>
      </c>
      <c r="Z1092" s="14">
        <v>0</v>
      </c>
      <c r="AA1092" s="14">
        <v>1</v>
      </c>
      <c r="AB1092" s="14" t="str">
        <f t="shared" si="315"/>
        <v>.</v>
      </c>
      <c r="AC1092" s="3" t="s">
        <v>354</v>
      </c>
      <c r="AD1092" s="9">
        <v>0</v>
      </c>
      <c r="AE1092">
        <f t="shared" si="326"/>
        <v>0</v>
      </c>
      <c r="AF1092">
        <f t="shared" si="327"/>
        <v>0</v>
      </c>
      <c r="AG1092">
        <f t="shared" si="333"/>
        <v>1</v>
      </c>
      <c r="AH1092">
        <f t="shared" si="328"/>
        <v>0</v>
      </c>
      <c r="AI1092">
        <f t="shared" si="329"/>
        <v>-66.49143933517108</v>
      </c>
      <c r="AJ1092">
        <f t="shared" si="330"/>
        <v>-85.105161389525975</v>
      </c>
      <c r="AK1092">
        <f t="shared" si="331"/>
        <v>0</v>
      </c>
      <c r="AL1092" s="3">
        <v>108</v>
      </c>
      <c r="AM1092" s="14">
        <f t="shared" si="332"/>
        <v>32.918399999999998</v>
      </c>
      <c r="AN1092" s="3">
        <v>3.8048177693476384</v>
      </c>
    </row>
    <row r="1093" spans="1:40" ht="13.5" thickBot="1" x14ac:dyDescent="0.25">
      <c r="A1093" s="5">
        <v>42577</v>
      </c>
      <c r="B1093" s="3">
        <v>119</v>
      </c>
      <c r="C1093" s="7" t="s">
        <v>359</v>
      </c>
      <c r="D1093" s="6">
        <v>0.25347222222222221</v>
      </c>
      <c r="E1093" s="13">
        <v>6</v>
      </c>
      <c r="F1093" s="13">
        <f t="shared" si="322"/>
        <v>0</v>
      </c>
      <c r="G1093" s="3" t="s">
        <v>4</v>
      </c>
      <c r="H1093" s="3" t="s">
        <v>4</v>
      </c>
      <c r="I1093" s="3">
        <v>18.399999999999999</v>
      </c>
      <c r="J1093" t="str">
        <f t="shared" si="323"/>
        <v>.</v>
      </c>
      <c r="K1093" t="str">
        <f t="shared" si="324"/>
        <v>.</v>
      </c>
      <c r="L1093" t="str">
        <f t="shared" ref="L1093:L1125" si="334">IF(K1093=".",".",IF(K1093-K1092&gt;180,(K1093-K1092)-360,IF(K1093-K1092&lt;-180,-360-(K1093-K1092),IF(K1093-K1092&gt;180,360-(K1093-K1092),K1093-K1092))))</f>
        <v>.</v>
      </c>
      <c r="M1093" s="3">
        <v>315</v>
      </c>
      <c r="N1093" t="str">
        <f>IF(B1093=B1093, N1092, IF(M1093=".",".",IF(M1093&lt;22.5,"N",IF(M1093&lt;67.5,"NE",IF(M1093&lt;112.5,"E",IF(M1093&lt;157.5,"SE",IF(M1093&lt;202.5,"S",IF(M1093&lt;247.5,"SW",IF(M1093&lt;292.5,"W",IF(M1093&lt;337.5,"NW","N"))))))))))</f>
        <v>SW</v>
      </c>
      <c r="O1093" t="str">
        <f t="shared" si="325"/>
        <v>.</v>
      </c>
      <c r="P1093" t="str">
        <f t="shared" si="314"/>
        <v>.</v>
      </c>
      <c r="Q1093" s="8">
        <f t="shared" si="320"/>
        <v>0</v>
      </c>
      <c r="R1093" s="8">
        <f t="shared" si="321"/>
        <v>0</v>
      </c>
      <c r="S1093" s="8">
        <v>0</v>
      </c>
      <c r="T1093" s="8" t="s">
        <v>4</v>
      </c>
      <c r="U1093" s="8" t="str">
        <f t="shared" ref="U1093:U1111" si="335">IF(T1093=".",".",IF(T1093=0,0,R1093/T1093))</f>
        <v>.</v>
      </c>
      <c r="V1093" s="3" t="s">
        <v>7</v>
      </c>
      <c r="W1093" s="3">
        <v>0</v>
      </c>
      <c r="X1093" s="3" t="s">
        <v>205</v>
      </c>
      <c r="Y1093" s="14">
        <v>2</v>
      </c>
      <c r="Z1093" s="14">
        <v>1</v>
      </c>
      <c r="AA1093" s="14">
        <v>0</v>
      </c>
      <c r="AB1093" s="14">
        <f t="shared" si="315"/>
        <v>0</v>
      </c>
      <c r="AC1093" s="3" t="s">
        <v>355</v>
      </c>
      <c r="AD1093" s="9">
        <v>1</v>
      </c>
      <c r="AE1093" t="str">
        <f t="shared" si="326"/>
        <v>.</v>
      </c>
      <c r="AF1093" t="str">
        <f t="shared" si="327"/>
        <v>.</v>
      </c>
      <c r="AG1093" t="str">
        <f t="shared" si="333"/>
        <v>.</v>
      </c>
      <c r="AH1093" t="str">
        <f t="shared" si="328"/>
        <v>.</v>
      </c>
      <c r="AI1093">
        <f t="shared" si="329"/>
        <v>-70.710678118654769</v>
      </c>
      <c r="AJ1093">
        <f t="shared" si="330"/>
        <v>70.710678118654741</v>
      </c>
      <c r="AK1093" t="str">
        <f t="shared" si="331"/>
        <v>.</v>
      </c>
      <c r="AL1093" s="3">
        <v>100</v>
      </c>
      <c r="AM1093" s="14">
        <f t="shared" si="332"/>
        <v>30.48</v>
      </c>
      <c r="AN1093" s="3">
        <v>5.497787143782138</v>
      </c>
    </row>
    <row r="1094" spans="1:40" ht="13.5" thickBot="1" x14ac:dyDescent="0.25">
      <c r="A1094" s="5">
        <v>42577</v>
      </c>
      <c r="B1094" s="3">
        <v>119</v>
      </c>
      <c r="C1094" s="7" t="s">
        <v>359</v>
      </c>
      <c r="D1094" s="6">
        <v>0.2902777777777778</v>
      </c>
      <c r="E1094" s="13">
        <v>7</v>
      </c>
      <c r="F1094" s="13">
        <f t="shared" si="322"/>
        <v>53.00000000000005</v>
      </c>
      <c r="G1094" s="3" t="s">
        <v>4</v>
      </c>
      <c r="H1094" s="3" t="s">
        <v>4</v>
      </c>
      <c r="I1094" s="3">
        <v>21.8</v>
      </c>
      <c r="J1094" t="str">
        <f t="shared" si="323"/>
        <v>.</v>
      </c>
      <c r="K1094" t="str">
        <f t="shared" si="324"/>
        <v>.</v>
      </c>
      <c r="L1094" t="str">
        <f t="shared" si="334"/>
        <v>.</v>
      </c>
      <c r="M1094" s="3">
        <v>315</v>
      </c>
      <c r="N1094" t="str">
        <f>IF(B1094=B1093, N1093, IF(M1094=".",".",IF(M1094&lt;22.5,"N",IF(M1094&lt;67.5,"NE",IF(M1094&lt;112.5,"E",IF(M1094&lt;157.5,"SE",IF(M1094&lt;202.5,"S",IF(M1094&lt;247.5,"SW",IF(M1094&lt;292.5,"W",IF(M1094&lt;337.5,"NW","N"))))))))))</f>
        <v>SW</v>
      </c>
      <c r="O1094" t="str">
        <f t="shared" si="325"/>
        <v>.</v>
      </c>
      <c r="P1094" t="str">
        <f t="shared" si="314"/>
        <v>.</v>
      </c>
      <c r="Q1094" s="8">
        <f t="shared" si="320"/>
        <v>0</v>
      </c>
      <c r="R1094" s="8">
        <f t="shared" si="321"/>
        <v>0</v>
      </c>
      <c r="S1094" s="8">
        <v>0</v>
      </c>
      <c r="T1094" s="8" t="s">
        <v>4</v>
      </c>
      <c r="U1094" s="8" t="str">
        <f t="shared" si="335"/>
        <v>.</v>
      </c>
      <c r="V1094" s="3" t="s">
        <v>7</v>
      </c>
      <c r="W1094" s="3">
        <v>0</v>
      </c>
      <c r="X1094" s="3" t="s">
        <v>208</v>
      </c>
      <c r="Y1094" s="14">
        <v>2</v>
      </c>
      <c r="Z1094" s="14">
        <v>1</v>
      </c>
      <c r="AA1094" s="14">
        <v>0</v>
      </c>
      <c r="AB1094" s="14">
        <f t="shared" si="315"/>
        <v>0</v>
      </c>
      <c r="AC1094" s="3" t="s">
        <v>355</v>
      </c>
      <c r="AD1094" s="9">
        <v>1</v>
      </c>
      <c r="AE1094">
        <f t="shared" si="326"/>
        <v>0</v>
      </c>
      <c r="AF1094">
        <f t="shared" si="327"/>
        <v>0</v>
      </c>
      <c r="AG1094">
        <f t="shared" si="333"/>
        <v>1</v>
      </c>
      <c r="AH1094">
        <f t="shared" si="328"/>
        <v>0</v>
      </c>
      <c r="AI1094">
        <f t="shared" si="329"/>
        <v>-70.710678118654769</v>
      </c>
      <c r="AJ1094">
        <f t="shared" si="330"/>
        <v>70.710678118654741</v>
      </c>
      <c r="AK1094">
        <f t="shared" si="331"/>
        <v>0</v>
      </c>
      <c r="AL1094" s="3">
        <v>100</v>
      </c>
      <c r="AM1094" s="14">
        <f t="shared" si="332"/>
        <v>30.48</v>
      </c>
      <c r="AN1094" s="3">
        <v>5.497787143782138</v>
      </c>
    </row>
    <row r="1095" spans="1:40" ht="13.5" thickBot="1" x14ac:dyDescent="0.25">
      <c r="A1095" s="5">
        <v>42577</v>
      </c>
      <c r="B1095" s="3">
        <v>119</v>
      </c>
      <c r="C1095" s="7" t="s">
        <v>359</v>
      </c>
      <c r="D1095" s="6">
        <v>0.33263888888888887</v>
      </c>
      <c r="E1095" s="13">
        <v>8</v>
      </c>
      <c r="F1095" s="13">
        <f t="shared" si="322"/>
        <v>114</v>
      </c>
      <c r="G1095" s="3" t="s">
        <v>4</v>
      </c>
      <c r="H1095" s="3" t="s">
        <v>4</v>
      </c>
      <c r="I1095" s="3">
        <v>33.700000000000003</v>
      </c>
      <c r="J1095" t="str">
        <f t="shared" si="323"/>
        <v>.</v>
      </c>
      <c r="K1095" t="str">
        <f t="shared" si="324"/>
        <v>.</v>
      </c>
      <c r="L1095" t="str">
        <f t="shared" si="334"/>
        <v>.</v>
      </c>
      <c r="M1095" s="3">
        <v>315</v>
      </c>
      <c r="N1095" t="str">
        <f>IF(B1095=B1095, N1094, IF(M1095=".",".",IF(M1095&lt;22.5,"N",IF(M1095&lt;67.5,"NE",IF(M1095&lt;112.5,"E",IF(M1095&lt;157.5,"SE",IF(M1095&lt;202.5,"S",IF(M1095&lt;247.5,"SW",IF(M1095&lt;292.5,"W",IF(M1095&lt;337.5,"NW","N"))))))))))</f>
        <v>SW</v>
      </c>
      <c r="O1095" t="str">
        <f t="shared" si="325"/>
        <v>.</v>
      </c>
      <c r="P1095" t="str">
        <f t="shared" ref="P1095:P1125" si="336">IF(O1095=".",".",IF(O1095="N", 1, IF( O1095 ="NE", 2, IF(O1095="E",3,IF(O1095="SE",4,IF(O1095="S",5,IF(O1095="SW",6,IF(O1095="W",7,8))))))))</f>
        <v>.</v>
      </c>
      <c r="Q1095" s="8">
        <f t="shared" si="320"/>
        <v>0</v>
      </c>
      <c r="R1095" s="8">
        <f t="shared" si="321"/>
        <v>0</v>
      </c>
      <c r="S1095" s="8">
        <v>0</v>
      </c>
      <c r="T1095" s="8" t="s">
        <v>4</v>
      </c>
      <c r="U1095" s="8" t="str">
        <f t="shared" si="335"/>
        <v>.</v>
      </c>
      <c r="V1095" s="3" t="s">
        <v>7</v>
      </c>
      <c r="W1095" s="3">
        <v>0.4</v>
      </c>
      <c r="X1095" s="3" t="s">
        <v>212</v>
      </c>
      <c r="Y1095" s="14">
        <v>2</v>
      </c>
      <c r="Z1095" s="14">
        <v>1</v>
      </c>
      <c r="AA1095" s="14">
        <v>0</v>
      </c>
      <c r="AB1095" s="14">
        <f t="shared" si="315"/>
        <v>0</v>
      </c>
      <c r="AC1095" s="3" t="s">
        <v>355</v>
      </c>
      <c r="AD1095" s="9">
        <v>1</v>
      </c>
      <c r="AE1095">
        <f t="shared" si="326"/>
        <v>0</v>
      </c>
      <c r="AF1095">
        <f t="shared" si="327"/>
        <v>0</v>
      </c>
      <c r="AG1095">
        <f t="shared" si="333"/>
        <v>1</v>
      </c>
      <c r="AH1095">
        <f t="shared" si="328"/>
        <v>0</v>
      </c>
      <c r="AI1095">
        <f t="shared" si="329"/>
        <v>-70.710678118654769</v>
      </c>
      <c r="AJ1095">
        <f t="shared" si="330"/>
        <v>70.710678118654741</v>
      </c>
      <c r="AK1095">
        <f t="shared" si="331"/>
        <v>0</v>
      </c>
      <c r="AL1095" s="3">
        <v>100</v>
      </c>
      <c r="AM1095" s="14">
        <f t="shared" si="332"/>
        <v>30.48</v>
      </c>
      <c r="AN1095" s="3">
        <v>5.497787143782138</v>
      </c>
    </row>
    <row r="1096" spans="1:40" ht="13.5" thickBot="1" x14ac:dyDescent="0.25">
      <c r="A1096" s="5">
        <v>42577</v>
      </c>
      <c r="B1096" s="3">
        <v>119</v>
      </c>
      <c r="C1096" s="7" t="s">
        <v>359</v>
      </c>
      <c r="D1096" s="6">
        <v>0.37638888888888888</v>
      </c>
      <c r="E1096" s="13">
        <v>9</v>
      </c>
      <c r="F1096" s="13">
        <f t="shared" si="322"/>
        <v>177</v>
      </c>
      <c r="G1096" s="3" t="s">
        <v>4</v>
      </c>
      <c r="H1096" s="3" t="s">
        <v>4</v>
      </c>
      <c r="I1096" s="3">
        <v>32.299999999999997</v>
      </c>
      <c r="J1096" t="str">
        <f t="shared" si="323"/>
        <v>.</v>
      </c>
      <c r="K1096" t="str">
        <f t="shared" si="324"/>
        <v>.</v>
      </c>
      <c r="L1096" t="str">
        <f t="shared" si="334"/>
        <v>.</v>
      </c>
      <c r="M1096" s="3">
        <v>315</v>
      </c>
      <c r="N1096" t="str">
        <f>IF(B1096=B1095, N1095, IF(M1096=".",".",IF(M1096&lt;22.5,"N",IF(M1096&lt;67.5,"NE",IF(M1096&lt;112.5,"E",IF(M1096&lt;157.5,"SE",IF(M1096&lt;202.5,"S",IF(M1096&lt;247.5,"SW",IF(M1096&lt;292.5,"W",IF(M1096&lt;337.5,"NW","N"))))))))))</f>
        <v>SW</v>
      </c>
      <c r="O1096" t="str">
        <f t="shared" si="325"/>
        <v>.</v>
      </c>
      <c r="P1096" t="str">
        <f t="shared" si="336"/>
        <v>.</v>
      </c>
      <c r="Q1096" s="8">
        <f t="shared" si="320"/>
        <v>0</v>
      </c>
      <c r="R1096" s="8">
        <f t="shared" si="321"/>
        <v>0</v>
      </c>
      <c r="S1096" s="8">
        <v>0</v>
      </c>
      <c r="T1096" s="8" t="s">
        <v>4</v>
      </c>
      <c r="U1096" s="8" t="str">
        <f t="shared" si="335"/>
        <v>.</v>
      </c>
      <c r="V1096" s="3" t="s">
        <v>7</v>
      </c>
      <c r="W1096" s="3">
        <v>2</v>
      </c>
      <c r="X1096" s="3" t="s">
        <v>208</v>
      </c>
      <c r="Y1096" s="14">
        <v>2</v>
      </c>
      <c r="Z1096" s="14">
        <v>1</v>
      </c>
      <c r="AA1096" s="14">
        <v>0</v>
      </c>
      <c r="AB1096" s="14">
        <f t="shared" si="315"/>
        <v>0</v>
      </c>
      <c r="AC1096" s="3" t="s">
        <v>355</v>
      </c>
      <c r="AD1096" s="9">
        <v>1</v>
      </c>
      <c r="AE1096">
        <f t="shared" si="326"/>
        <v>0</v>
      </c>
      <c r="AF1096">
        <f t="shared" si="327"/>
        <v>0</v>
      </c>
      <c r="AG1096">
        <f t="shared" si="333"/>
        <v>1</v>
      </c>
      <c r="AH1096">
        <f t="shared" si="328"/>
        <v>0</v>
      </c>
      <c r="AI1096">
        <f t="shared" si="329"/>
        <v>-70.710678118654769</v>
      </c>
      <c r="AJ1096">
        <f t="shared" si="330"/>
        <v>70.710678118654741</v>
      </c>
      <c r="AK1096">
        <f t="shared" si="331"/>
        <v>0</v>
      </c>
      <c r="AL1096" s="3">
        <v>100</v>
      </c>
      <c r="AM1096" s="14">
        <f t="shared" si="332"/>
        <v>30.48</v>
      </c>
      <c r="AN1096" s="3">
        <v>5.497787143782138</v>
      </c>
    </row>
    <row r="1097" spans="1:40" ht="13.5" thickBot="1" x14ac:dyDescent="0.25">
      <c r="A1097" s="5">
        <v>42577</v>
      </c>
      <c r="B1097" s="3">
        <v>119</v>
      </c>
      <c r="C1097" s="7" t="s">
        <v>359</v>
      </c>
      <c r="D1097" s="6">
        <v>0.41805555555555557</v>
      </c>
      <c r="E1097" s="13">
        <v>10</v>
      </c>
      <c r="F1097" s="13">
        <f t="shared" si="322"/>
        <v>237.00000000000003</v>
      </c>
      <c r="G1097" s="3" t="s">
        <v>4</v>
      </c>
      <c r="H1097" s="3" t="s">
        <v>4</v>
      </c>
      <c r="I1097" s="3">
        <v>31</v>
      </c>
      <c r="J1097" t="str">
        <f t="shared" si="323"/>
        <v>.</v>
      </c>
      <c r="K1097" t="str">
        <f t="shared" si="324"/>
        <v>.</v>
      </c>
      <c r="L1097" t="str">
        <f t="shared" si="334"/>
        <v>.</v>
      </c>
      <c r="M1097" s="3">
        <v>315</v>
      </c>
      <c r="N1097" t="str">
        <f>IF(B1097=B1096, N1096, IF(M1097=".",".",IF(M1097&lt;22.5,"N",IF(M1097&lt;67.5,"NE",IF(M1097&lt;112.5,"E",IF(M1097&lt;157.5,"SE",IF(M1097&lt;202.5,"S",IF(M1097&lt;247.5,"SW",IF(M1097&lt;292.5,"W",IF(M1097&lt;337.5,"NW","N"))))))))))</f>
        <v>SW</v>
      </c>
      <c r="O1097" t="str">
        <f t="shared" si="325"/>
        <v>.</v>
      </c>
      <c r="P1097" t="str">
        <f t="shared" si="336"/>
        <v>.</v>
      </c>
      <c r="Q1097" s="8">
        <f t="shared" si="320"/>
        <v>0</v>
      </c>
      <c r="R1097" s="8">
        <f t="shared" si="321"/>
        <v>0</v>
      </c>
      <c r="S1097" s="8">
        <v>0</v>
      </c>
      <c r="T1097" s="8" t="s">
        <v>4</v>
      </c>
      <c r="U1097" s="8" t="str">
        <f t="shared" si="335"/>
        <v>.</v>
      </c>
      <c r="V1097" s="3" t="s">
        <v>7</v>
      </c>
      <c r="W1097" s="3">
        <v>2</v>
      </c>
      <c r="X1097" s="3" t="s">
        <v>5</v>
      </c>
      <c r="Y1097" s="14">
        <v>2</v>
      </c>
      <c r="Z1097" s="14">
        <v>1</v>
      </c>
      <c r="AA1097" s="14">
        <v>0</v>
      </c>
      <c r="AB1097" s="14">
        <f t="shared" si="315"/>
        <v>0</v>
      </c>
      <c r="AC1097" s="3" t="s">
        <v>355</v>
      </c>
      <c r="AD1097" s="9">
        <v>1</v>
      </c>
      <c r="AE1097">
        <f t="shared" si="326"/>
        <v>0</v>
      </c>
      <c r="AF1097">
        <f t="shared" si="327"/>
        <v>0</v>
      </c>
      <c r="AG1097">
        <f t="shared" si="333"/>
        <v>1</v>
      </c>
      <c r="AH1097">
        <f t="shared" si="328"/>
        <v>0</v>
      </c>
      <c r="AI1097">
        <f t="shared" si="329"/>
        <v>-70.710678118654769</v>
      </c>
      <c r="AJ1097">
        <f t="shared" si="330"/>
        <v>70.710678118654741</v>
      </c>
      <c r="AK1097">
        <f t="shared" si="331"/>
        <v>0</v>
      </c>
      <c r="AL1097" s="3">
        <v>100</v>
      </c>
      <c r="AM1097" s="14">
        <f t="shared" si="332"/>
        <v>30.48</v>
      </c>
      <c r="AN1097" s="3">
        <v>5.497787143782138</v>
      </c>
    </row>
    <row r="1098" spans="1:40" ht="13.5" thickBot="1" x14ac:dyDescent="0.25">
      <c r="A1098" s="5">
        <v>42577</v>
      </c>
      <c r="B1098" s="3">
        <v>119</v>
      </c>
      <c r="C1098" s="7" t="s">
        <v>359</v>
      </c>
      <c r="D1098" s="6">
        <v>0.46111111111111108</v>
      </c>
      <c r="E1098" s="13">
        <v>11</v>
      </c>
      <c r="F1098" s="13">
        <f t="shared" si="322"/>
        <v>299</v>
      </c>
      <c r="G1098" s="3" t="s">
        <v>4</v>
      </c>
      <c r="H1098" s="3" t="s">
        <v>4</v>
      </c>
      <c r="I1098" s="3">
        <v>32.299999999999997</v>
      </c>
      <c r="J1098" t="str">
        <f t="shared" si="323"/>
        <v>.</v>
      </c>
      <c r="K1098" t="str">
        <f t="shared" si="324"/>
        <v>.</v>
      </c>
      <c r="L1098" t="str">
        <f t="shared" si="334"/>
        <v>.</v>
      </c>
      <c r="M1098" s="3">
        <v>315</v>
      </c>
      <c r="N1098" t="str">
        <f>IF(B1098=B1098, N1097, IF(M1098=".",".",IF(M1098&lt;22.5,"N",IF(M1098&lt;67.5,"NE",IF(M1098&lt;112.5,"E",IF(M1098&lt;157.5,"SE",IF(M1098&lt;202.5,"S",IF(M1098&lt;247.5,"SW",IF(M1098&lt;292.5,"W",IF(M1098&lt;337.5,"NW","N"))))))))))</f>
        <v>SW</v>
      </c>
      <c r="O1098" t="str">
        <f t="shared" si="325"/>
        <v>.</v>
      </c>
      <c r="P1098" t="str">
        <f t="shared" si="336"/>
        <v>.</v>
      </c>
      <c r="Q1098" s="8">
        <f t="shared" si="320"/>
        <v>0</v>
      </c>
      <c r="R1098" s="8">
        <f t="shared" si="321"/>
        <v>0</v>
      </c>
      <c r="S1098" s="8">
        <v>0</v>
      </c>
      <c r="T1098" s="8" t="s">
        <v>4</v>
      </c>
      <c r="U1098" s="8" t="str">
        <f t="shared" si="335"/>
        <v>.</v>
      </c>
      <c r="V1098" s="3" t="s">
        <v>7</v>
      </c>
      <c r="W1098" s="3">
        <v>4</v>
      </c>
      <c r="X1098" s="3" t="s">
        <v>5</v>
      </c>
      <c r="Y1098" s="14">
        <v>2</v>
      </c>
      <c r="Z1098" s="14">
        <v>1</v>
      </c>
      <c r="AA1098" s="14">
        <v>0</v>
      </c>
      <c r="AB1098" s="14">
        <f t="shared" ref="AB1098:AB1125" si="337">IF(AA1098=0,0,IF(AA1098=".",".",IF(AA1098=AA1097,".",1)))</f>
        <v>0</v>
      </c>
      <c r="AC1098" s="3" t="s">
        <v>355</v>
      </c>
      <c r="AD1098" s="9">
        <v>1</v>
      </c>
      <c r="AE1098">
        <f t="shared" si="326"/>
        <v>0</v>
      </c>
      <c r="AF1098">
        <f t="shared" si="327"/>
        <v>0</v>
      </c>
      <c r="AG1098">
        <f t="shared" si="333"/>
        <v>1</v>
      </c>
      <c r="AH1098">
        <f t="shared" si="328"/>
        <v>0</v>
      </c>
      <c r="AI1098">
        <f t="shared" si="329"/>
        <v>-70.710678118654769</v>
      </c>
      <c r="AJ1098">
        <f t="shared" si="330"/>
        <v>70.710678118654741</v>
      </c>
      <c r="AK1098">
        <f t="shared" si="331"/>
        <v>0</v>
      </c>
      <c r="AL1098" s="3">
        <v>100</v>
      </c>
      <c r="AM1098" s="14">
        <f t="shared" si="332"/>
        <v>30.48</v>
      </c>
      <c r="AN1098" s="3">
        <v>5.497787143782138</v>
      </c>
    </row>
    <row r="1099" spans="1:40" ht="13.5" thickBot="1" x14ac:dyDescent="0.25">
      <c r="A1099" s="5">
        <v>42577</v>
      </c>
      <c r="B1099" s="3">
        <v>119</v>
      </c>
      <c r="C1099" s="7" t="s">
        <v>359</v>
      </c>
      <c r="D1099" s="6">
        <v>0.50138888888888888</v>
      </c>
      <c r="E1099" s="13">
        <v>12</v>
      </c>
      <c r="F1099" s="13">
        <f t="shared" si="322"/>
        <v>357.00000000000006</v>
      </c>
      <c r="G1099" s="3">
        <v>47.2</v>
      </c>
      <c r="H1099" s="3" t="s">
        <v>365</v>
      </c>
      <c r="I1099" s="3">
        <v>34.6</v>
      </c>
      <c r="J1099" t="str">
        <f t="shared" si="323"/>
        <v>.</v>
      </c>
      <c r="K1099" t="str">
        <f t="shared" si="324"/>
        <v>.</v>
      </c>
      <c r="L1099" t="str">
        <f t="shared" si="334"/>
        <v>.</v>
      </c>
      <c r="M1099" s="3">
        <v>315</v>
      </c>
      <c r="N1099" t="str">
        <f>IF(B1099=B1098, N1098, IF(M1099=".",".",IF(M1099&lt;22.5,"N",IF(M1099&lt;67.5,"NE",IF(M1099&lt;112.5,"E",IF(M1099&lt;157.5,"SE",IF(M1099&lt;202.5,"S",IF(M1099&lt;247.5,"SW",IF(M1099&lt;292.5,"W",IF(M1099&lt;337.5,"NW","N"))))))))))</f>
        <v>SW</v>
      </c>
      <c r="O1099" t="str">
        <f t="shared" si="325"/>
        <v>.</v>
      </c>
      <c r="P1099" t="str">
        <f t="shared" si="336"/>
        <v>.</v>
      </c>
      <c r="Q1099" s="8">
        <f t="shared" si="320"/>
        <v>0</v>
      </c>
      <c r="R1099" s="8">
        <f t="shared" si="321"/>
        <v>0</v>
      </c>
      <c r="S1099" s="8">
        <v>0</v>
      </c>
      <c r="T1099" s="8" t="s">
        <v>4</v>
      </c>
      <c r="U1099" s="8" t="str">
        <f t="shared" si="335"/>
        <v>.</v>
      </c>
      <c r="V1099" s="3" t="s">
        <v>110</v>
      </c>
      <c r="W1099" s="3">
        <v>1.1000000000000001</v>
      </c>
      <c r="X1099" s="3" t="s">
        <v>227</v>
      </c>
      <c r="Y1099" s="14">
        <v>0</v>
      </c>
      <c r="Z1099" s="14">
        <v>0</v>
      </c>
      <c r="AA1099" s="14">
        <v>1</v>
      </c>
      <c r="AB1099" s="14">
        <f t="shared" si="337"/>
        <v>1</v>
      </c>
      <c r="AC1099" s="3" t="s">
        <v>355</v>
      </c>
      <c r="AD1099" s="9">
        <v>1</v>
      </c>
      <c r="AE1099">
        <f t="shared" si="326"/>
        <v>0</v>
      </c>
      <c r="AF1099">
        <f t="shared" si="327"/>
        <v>0</v>
      </c>
      <c r="AG1099">
        <f t="shared" si="333"/>
        <v>1</v>
      </c>
      <c r="AH1099">
        <f t="shared" si="328"/>
        <v>0</v>
      </c>
      <c r="AI1099">
        <f t="shared" si="329"/>
        <v>-70.710678118654769</v>
      </c>
      <c r="AJ1099">
        <f t="shared" si="330"/>
        <v>70.710678118654741</v>
      </c>
      <c r="AK1099">
        <f t="shared" si="331"/>
        <v>0</v>
      </c>
      <c r="AL1099" s="3">
        <v>100</v>
      </c>
      <c r="AM1099" s="14">
        <f t="shared" si="332"/>
        <v>30.48</v>
      </c>
      <c r="AN1099" s="3">
        <v>5.497787143782138</v>
      </c>
    </row>
    <row r="1100" spans="1:40" ht="13.5" thickBot="1" x14ac:dyDescent="0.25">
      <c r="A1100" s="5">
        <v>42577</v>
      </c>
      <c r="B1100" s="3">
        <v>119</v>
      </c>
      <c r="C1100" s="7" t="s">
        <v>359</v>
      </c>
      <c r="D1100" s="6">
        <v>0.5444444444444444</v>
      </c>
      <c r="E1100" s="13">
        <v>13</v>
      </c>
      <c r="F1100" s="13">
        <f t="shared" si="322"/>
        <v>419</v>
      </c>
      <c r="G1100" s="3">
        <v>47.8</v>
      </c>
      <c r="H1100" s="3" t="s">
        <v>365</v>
      </c>
      <c r="I1100" s="3">
        <v>34</v>
      </c>
      <c r="J1100" t="str">
        <f t="shared" si="323"/>
        <v>.</v>
      </c>
      <c r="K1100" t="str">
        <f t="shared" si="324"/>
        <v>.</v>
      </c>
      <c r="L1100" t="str">
        <f t="shared" si="334"/>
        <v>.</v>
      </c>
      <c r="M1100" s="3">
        <v>315</v>
      </c>
      <c r="N1100" t="str">
        <f>IF(B1100=B1100, N1099, IF(M1100=".",".",IF(M1100&lt;22.5,"N",IF(M1100&lt;67.5,"NE",IF(M1100&lt;112.5,"E",IF(M1100&lt;157.5,"SE",IF(M1100&lt;202.5,"S",IF(M1100&lt;247.5,"SW",IF(M1100&lt;292.5,"W",IF(M1100&lt;337.5,"NW","N"))))))))))</f>
        <v>SW</v>
      </c>
      <c r="O1100" t="str">
        <f t="shared" si="325"/>
        <v>.</v>
      </c>
      <c r="P1100" t="str">
        <f t="shared" si="336"/>
        <v>.</v>
      </c>
      <c r="Q1100" s="8">
        <f t="shared" si="320"/>
        <v>0</v>
      </c>
      <c r="R1100" s="8">
        <f t="shared" si="321"/>
        <v>0</v>
      </c>
      <c r="S1100" s="8">
        <v>0</v>
      </c>
      <c r="T1100" s="8" t="s">
        <v>4</v>
      </c>
      <c r="U1100" s="8" t="str">
        <f t="shared" si="335"/>
        <v>.</v>
      </c>
      <c r="V1100" s="3" t="s">
        <v>6</v>
      </c>
      <c r="W1100" s="3">
        <v>4.4000000000000004</v>
      </c>
      <c r="X1100" s="3" t="s">
        <v>43</v>
      </c>
      <c r="Y1100" s="14">
        <v>0</v>
      </c>
      <c r="Z1100" s="14">
        <v>0</v>
      </c>
      <c r="AA1100" s="14">
        <v>1</v>
      </c>
      <c r="AB1100" s="14" t="str">
        <f t="shared" si="337"/>
        <v>.</v>
      </c>
      <c r="AC1100" s="3" t="s">
        <v>355</v>
      </c>
      <c r="AD1100" s="9">
        <v>1</v>
      </c>
      <c r="AE1100">
        <f t="shared" si="326"/>
        <v>0</v>
      </c>
      <c r="AF1100">
        <f t="shared" si="327"/>
        <v>0</v>
      </c>
      <c r="AG1100">
        <f t="shared" si="333"/>
        <v>1</v>
      </c>
      <c r="AH1100">
        <f t="shared" si="328"/>
        <v>0</v>
      </c>
      <c r="AI1100">
        <f t="shared" si="329"/>
        <v>-70.710678118654769</v>
      </c>
      <c r="AJ1100">
        <f t="shared" si="330"/>
        <v>70.710678118654741</v>
      </c>
      <c r="AK1100">
        <f t="shared" si="331"/>
        <v>0</v>
      </c>
      <c r="AL1100" s="3">
        <v>100</v>
      </c>
      <c r="AM1100" s="14">
        <f t="shared" si="332"/>
        <v>30.48</v>
      </c>
      <c r="AN1100" s="3">
        <v>5.497787143782138</v>
      </c>
    </row>
    <row r="1101" spans="1:40" ht="13.5" thickBot="1" x14ac:dyDescent="0.25">
      <c r="A1101" s="5">
        <v>42577</v>
      </c>
      <c r="B1101" s="3">
        <v>119</v>
      </c>
      <c r="C1101" s="7" t="s">
        <v>359</v>
      </c>
      <c r="D1101" s="6">
        <v>0.58472222222222225</v>
      </c>
      <c r="E1101" s="13">
        <v>14</v>
      </c>
      <c r="F1101" s="13">
        <f t="shared" si="322"/>
        <v>477.00000000000011</v>
      </c>
      <c r="G1101" s="3">
        <v>53.5</v>
      </c>
      <c r="H1101" s="3" t="s">
        <v>365</v>
      </c>
      <c r="I1101" s="3">
        <v>34.299999999999997</v>
      </c>
      <c r="J1101" t="str">
        <f t="shared" si="323"/>
        <v>.</v>
      </c>
      <c r="K1101" t="str">
        <f t="shared" si="324"/>
        <v>.</v>
      </c>
      <c r="L1101" t="str">
        <f t="shared" si="334"/>
        <v>.</v>
      </c>
      <c r="M1101" s="3">
        <v>315</v>
      </c>
      <c r="N1101" t="str">
        <f>IF(B1101=B1100, N1100, IF(M1101=".",".",IF(M1101&lt;22.5,"N",IF(M1101&lt;67.5,"NE",IF(M1101&lt;112.5,"E",IF(M1101&lt;157.5,"SE",IF(M1101&lt;202.5,"S",IF(M1101&lt;247.5,"SW",IF(M1101&lt;292.5,"W",IF(M1101&lt;337.5,"NW","N"))))))))))</f>
        <v>SW</v>
      </c>
      <c r="O1101" t="str">
        <f t="shared" si="325"/>
        <v>.</v>
      </c>
      <c r="P1101" t="str">
        <f t="shared" si="336"/>
        <v>.</v>
      </c>
      <c r="Q1101" s="8">
        <f t="shared" si="320"/>
        <v>0</v>
      </c>
      <c r="R1101" s="8">
        <f t="shared" si="321"/>
        <v>0</v>
      </c>
      <c r="S1101" s="8">
        <v>0</v>
      </c>
      <c r="T1101" s="8" t="s">
        <v>4</v>
      </c>
      <c r="U1101" s="8" t="str">
        <f t="shared" si="335"/>
        <v>.</v>
      </c>
      <c r="V1101" s="3" t="s">
        <v>6</v>
      </c>
      <c r="W1101" s="3">
        <v>2.8</v>
      </c>
      <c r="X1101" s="3" t="s">
        <v>43</v>
      </c>
      <c r="Y1101" s="14">
        <v>0</v>
      </c>
      <c r="Z1101" s="14">
        <v>0</v>
      </c>
      <c r="AA1101" s="14">
        <v>1</v>
      </c>
      <c r="AB1101" s="14" t="str">
        <f t="shared" si="337"/>
        <v>.</v>
      </c>
      <c r="AC1101" s="3" t="s">
        <v>355</v>
      </c>
      <c r="AD1101" s="9">
        <v>1</v>
      </c>
      <c r="AE1101">
        <f t="shared" si="326"/>
        <v>0</v>
      </c>
      <c r="AF1101">
        <f t="shared" si="327"/>
        <v>0</v>
      </c>
      <c r="AG1101">
        <f t="shared" si="333"/>
        <v>1</v>
      </c>
      <c r="AH1101">
        <f t="shared" si="328"/>
        <v>0</v>
      </c>
      <c r="AI1101">
        <f t="shared" si="329"/>
        <v>-70.710678118654769</v>
      </c>
      <c r="AJ1101">
        <f t="shared" si="330"/>
        <v>70.710678118654741</v>
      </c>
      <c r="AK1101">
        <f t="shared" si="331"/>
        <v>0</v>
      </c>
      <c r="AL1101" s="3">
        <v>100</v>
      </c>
      <c r="AM1101" s="14">
        <f t="shared" si="332"/>
        <v>30.48</v>
      </c>
      <c r="AN1101" s="3">
        <v>5.497787143782138</v>
      </c>
    </row>
    <row r="1102" spans="1:40" ht="13.5" thickBot="1" x14ac:dyDescent="0.25">
      <c r="A1102" s="5">
        <v>42577</v>
      </c>
      <c r="B1102" s="3">
        <v>119</v>
      </c>
      <c r="C1102" s="7" t="s">
        <v>359</v>
      </c>
      <c r="D1102" s="6">
        <v>0.62708333333333333</v>
      </c>
      <c r="E1102" s="13">
        <v>15</v>
      </c>
      <c r="F1102" s="13">
        <f t="shared" si="322"/>
        <v>538</v>
      </c>
      <c r="G1102" s="3">
        <v>35.299999999999997</v>
      </c>
      <c r="H1102" s="3" t="s">
        <v>365</v>
      </c>
      <c r="I1102" s="3">
        <v>32</v>
      </c>
      <c r="J1102" t="str">
        <f t="shared" si="323"/>
        <v>.</v>
      </c>
      <c r="K1102" t="str">
        <f t="shared" si="324"/>
        <v>.</v>
      </c>
      <c r="L1102" t="str">
        <f t="shared" si="334"/>
        <v>.</v>
      </c>
      <c r="M1102" s="3">
        <v>315</v>
      </c>
      <c r="N1102" t="str">
        <f>IF(B1102=B1102, N1101, IF(M1102=".",".",IF(M1102&lt;22.5,"N",IF(M1102&lt;67.5,"NE",IF(M1102&lt;112.5,"E",IF(M1102&lt;157.5,"SE",IF(M1102&lt;202.5,"S",IF(M1102&lt;247.5,"SW",IF(M1102&lt;292.5,"W",IF(M1102&lt;337.5,"NW","N"))))))))))</f>
        <v>SW</v>
      </c>
      <c r="O1102" t="str">
        <f t="shared" si="325"/>
        <v>.</v>
      </c>
      <c r="P1102" t="str">
        <f t="shared" si="336"/>
        <v>.</v>
      </c>
      <c r="Q1102" s="8">
        <f t="shared" si="320"/>
        <v>0</v>
      </c>
      <c r="R1102" s="8">
        <f t="shared" si="321"/>
        <v>0</v>
      </c>
      <c r="S1102" s="8">
        <v>0</v>
      </c>
      <c r="T1102" s="8" t="s">
        <v>4</v>
      </c>
      <c r="U1102" s="8" t="str">
        <f t="shared" si="335"/>
        <v>.</v>
      </c>
      <c r="V1102" s="3" t="s">
        <v>6</v>
      </c>
      <c r="W1102" s="3">
        <v>5</v>
      </c>
      <c r="X1102" s="3" t="s">
        <v>43</v>
      </c>
      <c r="Y1102" s="14">
        <v>0</v>
      </c>
      <c r="Z1102" s="14">
        <v>0</v>
      </c>
      <c r="AA1102" s="14">
        <v>1</v>
      </c>
      <c r="AB1102" s="14" t="str">
        <f t="shared" si="337"/>
        <v>.</v>
      </c>
      <c r="AC1102" s="3" t="s">
        <v>355</v>
      </c>
      <c r="AD1102" s="9">
        <v>1</v>
      </c>
      <c r="AE1102">
        <f t="shared" si="326"/>
        <v>0</v>
      </c>
      <c r="AF1102">
        <f t="shared" si="327"/>
        <v>0</v>
      </c>
      <c r="AG1102">
        <f t="shared" si="333"/>
        <v>1</v>
      </c>
      <c r="AH1102">
        <f t="shared" si="328"/>
        <v>0</v>
      </c>
      <c r="AI1102">
        <f t="shared" si="329"/>
        <v>-70.710678118654769</v>
      </c>
      <c r="AJ1102">
        <f t="shared" si="330"/>
        <v>70.710678118654741</v>
      </c>
      <c r="AK1102">
        <f t="shared" si="331"/>
        <v>0</v>
      </c>
      <c r="AL1102" s="3">
        <v>100</v>
      </c>
      <c r="AM1102" s="14">
        <f t="shared" si="332"/>
        <v>30.48</v>
      </c>
      <c r="AN1102" s="3">
        <v>5.497787143782138</v>
      </c>
    </row>
    <row r="1103" spans="1:40" ht="13.5" thickBot="1" x14ac:dyDescent="0.25">
      <c r="A1103" s="5">
        <v>42577</v>
      </c>
      <c r="B1103" s="3">
        <v>119</v>
      </c>
      <c r="C1103" s="7" t="s">
        <v>359</v>
      </c>
      <c r="D1103" s="6">
        <v>0.66597222222222219</v>
      </c>
      <c r="E1103" s="13">
        <v>16</v>
      </c>
      <c r="F1103" s="13">
        <f t="shared" si="322"/>
        <v>594</v>
      </c>
      <c r="G1103" s="3">
        <v>41.9</v>
      </c>
      <c r="H1103" s="3" t="s">
        <v>365</v>
      </c>
      <c r="I1103" s="3">
        <v>31.5</v>
      </c>
      <c r="J1103" t="str">
        <f t="shared" si="323"/>
        <v>.</v>
      </c>
      <c r="K1103" t="str">
        <f t="shared" si="324"/>
        <v>.</v>
      </c>
      <c r="L1103" t="str">
        <f t="shared" si="334"/>
        <v>.</v>
      </c>
      <c r="M1103" s="3">
        <v>315</v>
      </c>
      <c r="N1103" t="str">
        <f>IF(B1103=B1102, N1102, IF(M1103=".",".",IF(M1103&lt;22.5,"N",IF(M1103&lt;67.5,"NE",IF(M1103&lt;112.5,"E",IF(M1103&lt;157.5,"SE",IF(M1103&lt;202.5,"S",IF(M1103&lt;247.5,"SW",IF(M1103&lt;292.5,"W",IF(M1103&lt;337.5,"NW","N"))))))))))</f>
        <v>SW</v>
      </c>
      <c r="O1103" t="str">
        <f t="shared" si="325"/>
        <v>.</v>
      </c>
      <c r="P1103" t="str">
        <f t="shared" si="336"/>
        <v>.</v>
      </c>
      <c r="Q1103" s="8">
        <f t="shared" si="320"/>
        <v>0</v>
      </c>
      <c r="R1103" s="8">
        <f t="shared" si="321"/>
        <v>0</v>
      </c>
      <c r="S1103" s="8">
        <v>0</v>
      </c>
      <c r="T1103" s="8">
        <f>SQRT((AJ1103-AJ1093)^2+(AI1103-AI1093)^2)</f>
        <v>0</v>
      </c>
      <c r="U1103" s="8">
        <f t="shared" si="335"/>
        <v>0</v>
      </c>
      <c r="V1103" s="3" t="s">
        <v>6</v>
      </c>
      <c r="W1103" s="3">
        <v>5.6</v>
      </c>
      <c r="X1103" s="3" t="s">
        <v>43</v>
      </c>
      <c r="Y1103" s="14">
        <v>0</v>
      </c>
      <c r="Z1103" s="14">
        <v>0</v>
      </c>
      <c r="AA1103" s="14">
        <v>1</v>
      </c>
      <c r="AB1103" s="14" t="str">
        <f t="shared" si="337"/>
        <v>.</v>
      </c>
      <c r="AC1103" s="3" t="s">
        <v>355</v>
      </c>
      <c r="AD1103" s="9">
        <v>1</v>
      </c>
      <c r="AE1103">
        <f t="shared" si="326"/>
        <v>0</v>
      </c>
      <c r="AF1103">
        <f t="shared" si="327"/>
        <v>0</v>
      </c>
      <c r="AG1103">
        <f t="shared" si="333"/>
        <v>1</v>
      </c>
      <c r="AH1103">
        <f t="shared" si="328"/>
        <v>0</v>
      </c>
      <c r="AI1103">
        <f t="shared" si="329"/>
        <v>-70.710678118654769</v>
      </c>
      <c r="AJ1103">
        <f t="shared" si="330"/>
        <v>70.710678118654741</v>
      </c>
      <c r="AK1103">
        <f t="shared" si="331"/>
        <v>0</v>
      </c>
      <c r="AL1103" s="3">
        <v>100</v>
      </c>
      <c r="AM1103" s="14">
        <f t="shared" si="332"/>
        <v>30.48</v>
      </c>
      <c r="AN1103" s="3">
        <v>5.497787143782138</v>
      </c>
    </row>
    <row r="1104" spans="1:40" ht="13.5" thickBot="1" x14ac:dyDescent="0.25">
      <c r="A1104" s="5">
        <v>42577</v>
      </c>
      <c r="B1104" s="3">
        <v>120</v>
      </c>
      <c r="C1104" s="7" t="s">
        <v>359</v>
      </c>
      <c r="D1104" s="6">
        <v>0.25347222222222221</v>
      </c>
      <c r="E1104" s="13">
        <v>6</v>
      </c>
      <c r="F1104" s="13">
        <f t="shared" si="322"/>
        <v>0</v>
      </c>
      <c r="G1104" s="3" t="s">
        <v>4</v>
      </c>
      <c r="H1104" s="3" t="s">
        <v>4</v>
      </c>
      <c r="I1104" s="3">
        <v>18.399999999999999</v>
      </c>
      <c r="J1104" t="str">
        <f t="shared" si="323"/>
        <v>.</v>
      </c>
      <c r="K1104" t="str">
        <f t="shared" si="324"/>
        <v>.</v>
      </c>
      <c r="L1104" t="str">
        <f t="shared" si="334"/>
        <v>.</v>
      </c>
      <c r="M1104" s="3">
        <v>315</v>
      </c>
      <c r="N1104" t="str">
        <f>IF(B1104=B1104, N1103, IF(M1104=".",".",IF(M1104&lt;22.5,"N",IF(M1104&lt;67.5,"NE",IF(M1104&lt;112.5,"E",IF(M1104&lt;157.5,"SE",IF(M1104&lt;202.5,"S",IF(M1104&lt;247.5,"SW",IF(M1104&lt;292.5,"W",IF(M1104&lt;337.5,"NW","N"))))))))))</f>
        <v>SW</v>
      </c>
      <c r="O1104" t="str">
        <f t="shared" si="325"/>
        <v>.</v>
      </c>
      <c r="P1104" t="str">
        <f t="shared" si="336"/>
        <v>.</v>
      </c>
      <c r="Q1104" s="8">
        <f t="shared" si="320"/>
        <v>0</v>
      </c>
      <c r="R1104" s="8">
        <f t="shared" si="321"/>
        <v>0</v>
      </c>
      <c r="S1104" s="8">
        <v>0</v>
      </c>
      <c r="T1104" s="8" t="s">
        <v>4</v>
      </c>
      <c r="U1104" s="8" t="str">
        <f t="shared" si="335"/>
        <v>.</v>
      </c>
      <c r="V1104" s="3" t="s">
        <v>8</v>
      </c>
      <c r="W1104" s="3">
        <v>0</v>
      </c>
      <c r="X1104" s="3" t="s">
        <v>205</v>
      </c>
      <c r="Y1104" s="14">
        <v>2</v>
      </c>
      <c r="Z1104" s="14">
        <v>1</v>
      </c>
      <c r="AA1104" s="14">
        <v>0</v>
      </c>
      <c r="AB1104" s="14">
        <f t="shared" si="337"/>
        <v>0</v>
      </c>
      <c r="AC1104" s="3" t="s">
        <v>356</v>
      </c>
      <c r="AD1104" s="9">
        <v>1</v>
      </c>
      <c r="AE1104" t="str">
        <f t="shared" si="326"/>
        <v>.</v>
      </c>
      <c r="AF1104" t="str">
        <f t="shared" si="327"/>
        <v>.</v>
      </c>
      <c r="AG1104" t="str">
        <f t="shared" si="333"/>
        <v>.</v>
      </c>
      <c r="AH1104" t="str">
        <f t="shared" si="328"/>
        <v>.</v>
      </c>
      <c r="AI1104">
        <f t="shared" si="329"/>
        <v>-70.710678118654769</v>
      </c>
      <c r="AJ1104">
        <f t="shared" si="330"/>
        <v>70.710678118654741</v>
      </c>
      <c r="AK1104" t="str">
        <f t="shared" si="331"/>
        <v>.</v>
      </c>
      <c r="AL1104" s="3">
        <v>100</v>
      </c>
      <c r="AM1104" s="14">
        <f t="shared" si="332"/>
        <v>30.48</v>
      </c>
      <c r="AN1104" s="3">
        <v>5.497787143782138</v>
      </c>
    </row>
    <row r="1105" spans="1:40" ht="13.5" thickBot="1" x14ac:dyDescent="0.25">
      <c r="A1105" s="5">
        <v>42577</v>
      </c>
      <c r="B1105" s="3">
        <v>120</v>
      </c>
      <c r="C1105" s="7" t="s">
        <v>359</v>
      </c>
      <c r="D1105" s="6">
        <v>0.2902777777777778</v>
      </c>
      <c r="E1105" s="13">
        <v>7</v>
      </c>
      <c r="F1105" s="13">
        <f t="shared" si="322"/>
        <v>53.00000000000005</v>
      </c>
      <c r="G1105" s="3" t="s">
        <v>4</v>
      </c>
      <c r="H1105" s="3" t="s">
        <v>4</v>
      </c>
      <c r="I1105" s="3">
        <v>21.8</v>
      </c>
      <c r="J1105" t="str">
        <f t="shared" si="323"/>
        <v>.</v>
      </c>
      <c r="K1105" t="str">
        <f t="shared" si="324"/>
        <v>.</v>
      </c>
      <c r="L1105" t="str">
        <f t="shared" si="334"/>
        <v>.</v>
      </c>
      <c r="M1105" s="3">
        <v>315</v>
      </c>
      <c r="N1105" t="str">
        <f>IF(B1105=B1104, N1104, IF(M1105=".",".",IF(M1105&lt;22.5,"N",IF(M1105&lt;67.5,"NE",IF(M1105&lt;112.5,"E",IF(M1105&lt;157.5,"SE",IF(M1105&lt;202.5,"S",IF(M1105&lt;247.5,"SW",IF(M1105&lt;292.5,"W",IF(M1105&lt;337.5,"NW","N"))))))))))</f>
        <v>SW</v>
      </c>
      <c r="O1105" t="str">
        <f t="shared" si="325"/>
        <v>.</v>
      </c>
      <c r="P1105" t="str">
        <f t="shared" si="336"/>
        <v>.</v>
      </c>
      <c r="Q1105" s="8">
        <f t="shared" si="320"/>
        <v>0</v>
      </c>
      <c r="R1105" s="8">
        <f t="shared" si="321"/>
        <v>0</v>
      </c>
      <c r="S1105" s="8">
        <v>0</v>
      </c>
      <c r="T1105" s="8" t="s">
        <v>4</v>
      </c>
      <c r="U1105" s="8" t="str">
        <f t="shared" si="335"/>
        <v>.</v>
      </c>
      <c r="V1105" s="3" t="s">
        <v>8</v>
      </c>
      <c r="W1105" s="3">
        <v>0</v>
      </c>
      <c r="X1105" s="3" t="s">
        <v>19</v>
      </c>
      <c r="Y1105" s="14">
        <v>2</v>
      </c>
      <c r="Z1105" s="14">
        <v>1</v>
      </c>
      <c r="AA1105" s="14">
        <v>0</v>
      </c>
      <c r="AB1105" s="14">
        <f t="shared" si="337"/>
        <v>0</v>
      </c>
      <c r="AC1105" s="3" t="s">
        <v>356</v>
      </c>
      <c r="AD1105" s="9">
        <v>1</v>
      </c>
      <c r="AE1105">
        <f t="shared" si="326"/>
        <v>0</v>
      </c>
      <c r="AF1105">
        <f t="shared" si="327"/>
        <v>0</v>
      </c>
      <c r="AG1105">
        <f t="shared" si="333"/>
        <v>1</v>
      </c>
      <c r="AH1105">
        <f t="shared" si="328"/>
        <v>0</v>
      </c>
      <c r="AI1105">
        <f t="shared" si="329"/>
        <v>-70.710678118654769</v>
      </c>
      <c r="AJ1105">
        <f t="shared" si="330"/>
        <v>70.710678118654741</v>
      </c>
      <c r="AK1105">
        <f t="shared" si="331"/>
        <v>0</v>
      </c>
      <c r="AL1105" s="3">
        <v>100</v>
      </c>
      <c r="AM1105" s="14">
        <f t="shared" si="332"/>
        <v>30.48</v>
      </c>
      <c r="AN1105" s="3">
        <v>5.497787143782138</v>
      </c>
    </row>
    <row r="1106" spans="1:40" ht="13.5" thickBot="1" x14ac:dyDescent="0.25">
      <c r="A1106" s="5">
        <v>42577</v>
      </c>
      <c r="B1106" s="3">
        <v>120</v>
      </c>
      <c r="C1106" s="7" t="s">
        <v>359</v>
      </c>
      <c r="D1106" s="6">
        <v>0.33263888888888887</v>
      </c>
      <c r="E1106" s="13">
        <v>8</v>
      </c>
      <c r="F1106" s="13">
        <f t="shared" si="322"/>
        <v>114</v>
      </c>
      <c r="G1106" s="3" t="s">
        <v>4</v>
      </c>
      <c r="H1106" s="3" t="s">
        <v>4</v>
      </c>
      <c r="I1106" s="3">
        <v>33.700000000000003</v>
      </c>
      <c r="J1106" t="str">
        <f t="shared" si="323"/>
        <v>.</v>
      </c>
      <c r="K1106" t="str">
        <f t="shared" si="324"/>
        <v>.</v>
      </c>
      <c r="L1106" t="str">
        <f t="shared" si="334"/>
        <v>.</v>
      </c>
      <c r="M1106" s="3">
        <v>315</v>
      </c>
      <c r="N1106" t="str">
        <f>IF(B1106=B1106, N1105, IF(M1106=".",".",IF(M1106&lt;22.5,"N",IF(M1106&lt;67.5,"NE",IF(M1106&lt;112.5,"E",IF(M1106&lt;157.5,"SE",IF(M1106&lt;202.5,"S",IF(M1106&lt;247.5,"SW",IF(M1106&lt;292.5,"W",IF(M1106&lt;337.5,"NW","N"))))))))))</f>
        <v>SW</v>
      </c>
      <c r="O1106" t="str">
        <f t="shared" si="325"/>
        <v>.</v>
      </c>
      <c r="P1106" t="str">
        <f t="shared" si="336"/>
        <v>.</v>
      </c>
      <c r="Q1106" s="8">
        <f t="shared" si="320"/>
        <v>0</v>
      </c>
      <c r="R1106" s="8">
        <f t="shared" si="321"/>
        <v>0</v>
      </c>
      <c r="S1106" s="8">
        <v>0</v>
      </c>
      <c r="T1106" s="8" t="s">
        <v>4</v>
      </c>
      <c r="U1106" s="8" t="str">
        <f t="shared" si="335"/>
        <v>.</v>
      </c>
      <c r="V1106" s="3" t="s">
        <v>8</v>
      </c>
      <c r="W1106" s="3">
        <v>0.4</v>
      </c>
      <c r="X1106" s="3" t="s">
        <v>212</v>
      </c>
      <c r="Y1106" s="14">
        <v>2</v>
      </c>
      <c r="Z1106" s="14">
        <v>1</v>
      </c>
      <c r="AA1106" s="14">
        <v>0</v>
      </c>
      <c r="AB1106" s="14">
        <f t="shared" si="337"/>
        <v>0</v>
      </c>
      <c r="AC1106" s="3" t="s">
        <v>356</v>
      </c>
      <c r="AD1106" s="9">
        <v>1</v>
      </c>
      <c r="AE1106">
        <f t="shared" si="326"/>
        <v>0</v>
      </c>
      <c r="AF1106">
        <f t="shared" si="327"/>
        <v>0</v>
      </c>
      <c r="AG1106">
        <f t="shared" si="333"/>
        <v>1</v>
      </c>
      <c r="AH1106">
        <f t="shared" si="328"/>
        <v>0</v>
      </c>
      <c r="AI1106">
        <f t="shared" si="329"/>
        <v>-70.710678118654769</v>
      </c>
      <c r="AJ1106">
        <f t="shared" si="330"/>
        <v>70.710678118654741</v>
      </c>
      <c r="AK1106">
        <f t="shared" si="331"/>
        <v>0</v>
      </c>
      <c r="AL1106" s="3">
        <v>100</v>
      </c>
      <c r="AM1106" s="14">
        <f t="shared" si="332"/>
        <v>30.48</v>
      </c>
      <c r="AN1106" s="3">
        <v>5.497787143782138</v>
      </c>
    </row>
    <row r="1107" spans="1:40" ht="13.5" thickBot="1" x14ac:dyDescent="0.25">
      <c r="A1107" s="5">
        <v>42577</v>
      </c>
      <c r="B1107" s="3">
        <v>120</v>
      </c>
      <c r="C1107" s="7" t="s">
        <v>359</v>
      </c>
      <c r="D1107" s="6">
        <v>0.37638888888888888</v>
      </c>
      <c r="E1107" s="13">
        <v>9</v>
      </c>
      <c r="F1107" s="13">
        <f t="shared" si="322"/>
        <v>177</v>
      </c>
      <c r="G1107" s="3" t="s">
        <v>4</v>
      </c>
      <c r="H1107" s="3" t="s">
        <v>4</v>
      </c>
      <c r="I1107" s="3">
        <v>32.299999999999997</v>
      </c>
      <c r="J1107" t="str">
        <f t="shared" si="323"/>
        <v>.</v>
      </c>
      <c r="K1107" t="str">
        <f t="shared" si="324"/>
        <v>.</v>
      </c>
      <c r="L1107" t="str">
        <f t="shared" si="334"/>
        <v>.</v>
      </c>
      <c r="M1107" s="3">
        <v>315</v>
      </c>
      <c r="N1107" t="str">
        <f>IF(B1107=B1106, N1106, IF(M1107=".",".",IF(M1107&lt;22.5,"N",IF(M1107&lt;67.5,"NE",IF(M1107&lt;112.5,"E",IF(M1107&lt;157.5,"SE",IF(M1107&lt;202.5,"S",IF(M1107&lt;247.5,"SW",IF(M1107&lt;292.5,"W",IF(M1107&lt;337.5,"NW","N"))))))))))</f>
        <v>SW</v>
      </c>
      <c r="O1107" t="str">
        <f t="shared" si="325"/>
        <v>.</v>
      </c>
      <c r="P1107" t="str">
        <f t="shared" si="336"/>
        <v>.</v>
      </c>
      <c r="Q1107" s="8">
        <f t="shared" si="320"/>
        <v>0</v>
      </c>
      <c r="R1107" s="8">
        <f t="shared" si="321"/>
        <v>0</v>
      </c>
      <c r="S1107" s="8">
        <v>0</v>
      </c>
      <c r="T1107" s="8" t="s">
        <v>4</v>
      </c>
      <c r="U1107" s="8" t="str">
        <f t="shared" si="335"/>
        <v>.</v>
      </c>
      <c r="V1107" s="3" t="s">
        <v>8</v>
      </c>
      <c r="W1107" s="3">
        <v>2</v>
      </c>
      <c r="X1107" s="3" t="s">
        <v>220</v>
      </c>
      <c r="Y1107" s="14">
        <v>2</v>
      </c>
      <c r="Z1107" s="14">
        <v>1</v>
      </c>
      <c r="AA1107" s="14">
        <v>0</v>
      </c>
      <c r="AB1107" s="14">
        <f t="shared" si="337"/>
        <v>0</v>
      </c>
      <c r="AC1107" s="3" t="s">
        <v>356</v>
      </c>
      <c r="AD1107" s="9">
        <v>1</v>
      </c>
      <c r="AE1107">
        <f t="shared" si="326"/>
        <v>0</v>
      </c>
      <c r="AF1107">
        <f t="shared" si="327"/>
        <v>0</v>
      </c>
      <c r="AG1107">
        <f t="shared" si="333"/>
        <v>1</v>
      </c>
      <c r="AH1107">
        <f t="shared" si="328"/>
        <v>0</v>
      </c>
      <c r="AI1107">
        <f t="shared" si="329"/>
        <v>-70.710678118654769</v>
      </c>
      <c r="AJ1107">
        <f t="shared" si="330"/>
        <v>70.710678118654741</v>
      </c>
      <c r="AK1107">
        <f t="shared" si="331"/>
        <v>0</v>
      </c>
      <c r="AL1107" s="3">
        <v>100</v>
      </c>
      <c r="AM1107" s="14">
        <f t="shared" si="332"/>
        <v>30.48</v>
      </c>
      <c r="AN1107" s="3">
        <v>5.497787143782138</v>
      </c>
    </row>
    <row r="1108" spans="1:40" ht="13.5" thickBot="1" x14ac:dyDescent="0.25">
      <c r="A1108" s="5">
        <v>42577</v>
      </c>
      <c r="B1108" s="3">
        <v>120</v>
      </c>
      <c r="C1108" s="7" t="s">
        <v>359</v>
      </c>
      <c r="D1108" s="6">
        <v>0.41805555555555557</v>
      </c>
      <c r="E1108" s="13">
        <v>10</v>
      </c>
      <c r="F1108" s="13">
        <f t="shared" si="322"/>
        <v>237.00000000000003</v>
      </c>
      <c r="G1108" s="3" t="s">
        <v>4</v>
      </c>
      <c r="H1108" s="3" t="s">
        <v>4</v>
      </c>
      <c r="I1108" s="3">
        <v>31</v>
      </c>
      <c r="J1108" t="str">
        <f t="shared" si="323"/>
        <v>.</v>
      </c>
      <c r="K1108" t="str">
        <f t="shared" si="324"/>
        <v>.</v>
      </c>
      <c r="L1108" t="str">
        <f t="shared" si="334"/>
        <v>.</v>
      </c>
      <c r="M1108" s="3">
        <v>315</v>
      </c>
      <c r="N1108" t="str">
        <f>IF(B1108=B1108, N1107, IF(M1108=".",".",IF(M1108&lt;22.5,"N",IF(M1108&lt;67.5,"NE",IF(M1108&lt;112.5,"E",IF(M1108&lt;157.5,"SE",IF(M1108&lt;202.5,"S",IF(M1108&lt;247.5,"SW",IF(M1108&lt;292.5,"W",IF(M1108&lt;337.5,"NW","N"))))))))))</f>
        <v>SW</v>
      </c>
      <c r="O1108" t="str">
        <f t="shared" si="325"/>
        <v>.</v>
      </c>
      <c r="P1108" t="str">
        <f t="shared" si="336"/>
        <v>.</v>
      </c>
      <c r="Q1108" s="8">
        <f t="shared" si="320"/>
        <v>0</v>
      </c>
      <c r="R1108" s="8">
        <f t="shared" si="321"/>
        <v>0</v>
      </c>
      <c r="S1108" s="8">
        <v>0</v>
      </c>
      <c r="T1108" s="8" t="s">
        <v>4</v>
      </c>
      <c r="U1108" s="8" t="str">
        <f t="shared" si="335"/>
        <v>.</v>
      </c>
      <c r="V1108" s="3" t="s">
        <v>8</v>
      </c>
      <c r="W1108" s="3">
        <v>2</v>
      </c>
      <c r="X1108" s="3" t="s">
        <v>5</v>
      </c>
      <c r="Y1108" s="14">
        <v>2</v>
      </c>
      <c r="Z1108" s="14">
        <v>1</v>
      </c>
      <c r="AA1108" s="14">
        <v>0</v>
      </c>
      <c r="AB1108" s="14">
        <f t="shared" si="337"/>
        <v>0</v>
      </c>
      <c r="AC1108" s="3" t="s">
        <v>356</v>
      </c>
      <c r="AD1108" s="9">
        <v>1</v>
      </c>
      <c r="AE1108">
        <f t="shared" si="326"/>
        <v>0</v>
      </c>
      <c r="AF1108">
        <f t="shared" si="327"/>
        <v>0</v>
      </c>
      <c r="AG1108">
        <f t="shared" si="333"/>
        <v>1</v>
      </c>
      <c r="AH1108">
        <f t="shared" si="328"/>
        <v>0</v>
      </c>
      <c r="AI1108">
        <f t="shared" si="329"/>
        <v>-70.710678118654769</v>
      </c>
      <c r="AJ1108">
        <f t="shared" si="330"/>
        <v>70.710678118654741</v>
      </c>
      <c r="AK1108">
        <f t="shared" si="331"/>
        <v>0</v>
      </c>
      <c r="AL1108" s="3">
        <v>100</v>
      </c>
      <c r="AM1108" s="14">
        <f t="shared" si="332"/>
        <v>30.48</v>
      </c>
      <c r="AN1108" s="3">
        <v>5.497787143782138</v>
      </c>
    </row>
    <row r="1109" spans="1:40" ht="13.5" thickBot="1" x14ac:dyDescent="0.25">
      <c r="A1109" s="5">
        <v>42577</v>
      </c>
      <c r="B1109" s="3">
        <v>120</v>
      </c>
      <c r="C1109" s="7" t="s">
        <v>359</v>
      </c>
      <c r="D1109" s="6">
        <v>0.46111111111111108</v>
      </c>
      <c r="E1109" s="13">
        <v>11</v>
      </c>
      <c r="F1109" s="13">
        <f t="shared" si="322"/>
        <v>299</v>
      </c>
      <c r="G1109" s="3" t="s">
        <v>4</v>
      </c>
      <c r="H1109" s="3" t="s">
        <v>4</v>
      </c>
      <c r="I1109" s="3">
        <v>32.299999999999997</v>
      </c>
      <c r="J1109" t="str">
        <f t="shared" si="323"/>
        <v>.</v>
      </c>
      <c r="K1109" t="str">
        <f t="shared" si="324"/>
        <v>.</v>
      </c>
      <c r="L1109" t="str">
        <f t="shared" si="334"/>
        <v>.</v>
      </c>
      <c r="M1109" s="3">
        <v>315</v>
      </c>
      <c r="N1109" t="str">
        <f>IF(B1109=B1108, N1108, IF(M1109=".",".",IF(M1109&lt;22.5,"N",IF(M1109&lt;67.5,"NE",IF(M1109&lt;112.5,"E",IF(M1109&lt;157.5,"SE",IF(M1109&lt;202.5,"S",IF(M1109&lt;247.5,"SW",IF(M1109&lt;292.5,"W",IF(M1109&lt;337.5,"NW","N"))))))))))</f>
        <v>SW</v>
      </c>
      <c r="O1109" t="str">
        <f t="shared" si="325"/>
        <v>.</v>
      </c>
      <c r="P1109" t="str">
        <f t="shared" si="336"/>
        <v>.</v>
      </c>
      <c r="Q1109" s="8">
        <f t="shared" si="320"/>
        <v>0</v>
      </c>
      <c r="R1109" s="8">
        <f t="shared" si="321"/>
        <v>0</v>
      </c>
      <c r="S1109" s="8">
        <v>0</v>
      </c>
      <c r="T1109" s="8" t="s">
        <v>4</v>
      </c>
      <c r="U1109" s="8" t="str">
        <f t="shared" si="335"/>
        <v>.</v>
      </c>
      <c r="V1109" s="3" t="s">
        <v>8</v>
      </c>
      <c r="W1109" s="3">
        <v>4</v>
      </c>
      <c r="X1109" s="3" t="s">
        <v>5</v>
      </c>
      <c r="Y1109" s="14">
        <v>2</v>
      </c>
      <c r="Z1109" s="14">
        <v>1</v>
      </c>
      <c r="AA1109" s="14">
        <v>0</v>
      </c>
      <c r="AB1109" s="14">
        <f t="shared" si="337"/>
        <v>0</v>
      </c>
      <c r="AC1109" s="3" t="s">
        <v>356</v>
      </c>
      <c r="AD1109" s="9">
        <v>1</v>
      </c>
      <c r="AE1109">
        <f t="shared" si="326"/>
        <v>0</v>
      </c>
      <c r="AF1109">
        <f t="shared" si="327"/>
        <v>0</v>
      </c>
      <c r="AG1109">
        <f t="shared" si="333"/>
        <v>1</v>
      </c>
      <c r="AH1109">
        <f t="shared" si="328"/>
        <v>0</v>
      </c>
      <c r="AI1109">
        <f t="shared" si="329"/>
        <v>-70.710678118654769</v>
      </c>
      <c r="AJ1109">
        <f t="shared" si="330"/>
        <v>70.710678118654741</v>
      </c>
      <c r="AK1109">
        <f t="shared" si="331"/>
        <v>0</v>
      </c>
      <c r="AL1109" s="3">
        <v>100</v>
      </c>
      <c r="AM1109" s="14">
        <f t="shared" si="332"/>
        <v>30.48</v>
      </c>
      <c r="AN1109" s="3">
        <v>5.497787143782138</v>
      </c>
    </row>
    <row r="1110" spans="1:40" ht="13.5" thickBot="1" x14ac:dyDescent="0.25">
      <c r="A1110" s="5">
        <v>42577</v>
      </c>
      <c r="B1110" s="3">
        <v>120</v>
      </c>
      <c r="C1110" s="7" t="s">
        <v>359</v>
      </c>
      <c r="D1110" s="6">
        <v>0.50138888888888888</v>
      </c>
      <c r="E1110" s="13">
        <v>12</v>
      </c>
      <c r="F1110" s="13">
        <f t="shared" si="322"/>
        <v>357.00000000000006</v>
      </c>
      <c r="G1110" s="3" t="s">
        <v>4</v>
      </c>
      <c r="H1110" s="3" t="s">
        <v>4</v>
      </c>
      <c r="I1110" s="3">
        <v>34.6</v>
      </c>
      <c r="J1110" t="str">
        <f t="shared" si="323"/>
        <v>.</v>
      </c>
      <c r="K1110" t="str">
        <f t="shared" si="324"/>
        <v>.</v>
      </c>
      <c r="L1110" t="str">
        <f t="shared" si="334"/>
        <v>.</v>
      </c>
      <c r="M1110" s="3">
        <v>315</v>
      </c>
      <c r="N1110" t="str">
        <f>IF(B1110=B1110, N1109, IF(M1110=".",".",IF(M1110&lt;22.5,"N",IF(M1110&lt;67.5,"NE",IF(M1110&lt;112.5,"E",IF(M1110&lt;157.5,"SE",IF(M1110&lt;202.5,"S",IF(M1110&lt;247.5,"SW",IF(M1110&lt;292.5,"W",IF(M1110&lt;337.5,"NW","N"))))))))))</f>
        <v>SW</v>
      </c>
      <c r="O1110" t="str">
        <f t="shared" si="325"/>
        <v>.</v>
      </c>
      <c r="P1110" t="str">
        <f t="shared" si="336"/>
        <v>.</v>
      </c>
      <c r="Q1110" s="8">
        <f t="shared" si="320"/>
        <v>0</v>
      </c>
      <c r="R1110" s="8">
        <f t="shared" si="321"/>
        <v>0</v>
      </c>
      <c r="S1110" s="8">
        <v>0</v>
      </c>
      <c r="T1110" s="8" t="s">
        <v>4</v>
      </c>
      <c r="U1110" s="8" t="str">
        <f t="shared" si="335"/>
        <v>.</v>
      </c>
      <c r="V1110" s="3" t="s">
        <v>8</v>
      </c>
      <c r="W1110" s="3">
        <v>1.1000000000000001</v>
      </c>
      <c r="X1110" s="3" t="s">
        <v>5</v>
      </c>
      <c r="Y1110" s="14">
        <v>2</v>
      </c>
      <c r="Z1110" s="14">
        <v>1</v>
      </c>
      <c r="AA1110" s="14">
        <v>0</v>
      </c>
      <c r="AB1110" s="14">
        <f t="shared" si="337"/>
        <v>0</v>
      </c>
      <c r="AC1110" s="3" t="s">
        <v>356</v>
      </c>
      <c r="AD1110" s="9">
        <v>1</v>
      </c>
      <c r="AE1110">
        <f t="shared" si="326"/>
        <v>0</v>
      </c>
      <c r="AF1110">
        <f t="shared" si="327"/>
        <v>0</v>
      </c>
      <c r="AG1110">
        <f t="shared" si="333"/>
        <v>1</v>
      </c>
      <c r="AH1110">
        <f t="shared" si="328"/>
        <v>0</v>
      </c>
      <c r="AI1110">
        <f t="shared" si="329"/>
        <v>-70.710678118654769</v>
      </c>
      <c r="AJ1110">
        <f t="shared" si="330"/>
        <v>70.710678118654741</v>
      </c>
      <c r="AK1110">
        <f t="shared" si="331"/>
        <v>0</v>
      </c>
      <c r="AL1110" s="3">
        <v>100</v>
      </c>
      <c r="AM1110" s="14">
        <f t="shared" si="332"/>
        <v>30.48</v>
      </c>
      <c r="AN1110" s="3">
        <v>5.497787143782138</v>
      </c>
    </row>
    <row r="1111" spans="1:40" ht="13.5" thickBot="1" x14ac:dyDescent="0.25">
      <c r="A1111" s="5">
        <v>42577</v>
      </c>
      <c r="B1111" s="3">
        <v>120</v>
      </c>
      <c r="C1111" s="7" t="s">
        <v>359</v>
      </c>
      <c r="D1111" s="6">
        <v>0.5444444444444444</v>
      </c>
      <c r="E1111" s="13">
        <v>13</v>
      </c>
      <c r="F1111" s="13">
        <f t="shared" si="322"/>
        <v>419</v>
      </c>
      <c r="G1111" s="3" t="s">
        <v>4</v>
      </c>
      <c r="H1111" s="3" t="s">
        <v>4</v>
      </c>
      <c r="I1111" s="3">
        <v>34</v>
      </c>
      <c r="J1111" t="str">
        <f t="shared" si="323"/>
        <v>.</v>
      </c>
      <c r="K1111" t="str">
        <f t="shared" si="324"/>
        <v>.</v>
      </c>
      <c r="L1111" t="str">
        <f t="shared" si="334"/>
        <v>.</v>
      </c>
      <c r="M1111" s="3">
        <v>315</v>
      </c>
      <c r="N1111" t="str">
        <f>IF(B1111=B1110, N1110, IF(M1111=".",".",IF(M1111&lt;22.5,"N",IF(M1111&lt;67.5,"NE",IF(M1111&lt;112.5,"E",IF(M1111&lt;157.5,"SE",IF(M1111&lt;202.5,"S",IF(M1111&lt;247.5,"SW",IF(M1111&lt;292.5,"W",IF(M1111&lt;337.5,"NW","N"))))))))))</f>
        <v>SW</v>
      </c>
      <c r="O1111" t="str">
        <f t="shared" si="325"/>
        <v>.</v>
      </c>
      <c r="P1111" t="str">
        <f t="shared" si="336"/>
        <v>.</v>
      </c>
      <c r="Q1111" s="8">
        <f t="shared" si="320"/>
        <v>0</v>
      </c>
      <c r="R1111" s="8">
        <f t="shared" si="321"/>
        <v>0</v>
      </c>
      <c r="S1111" s="8">
        <v>0</v>
      </c>
      <c r="T1111" s="8">
        <f>SQRT((AJ1111-AJ1104)^2+(AI1111-AI1104)^2)</f>
        <v>0</v>
      </c>
      <c r="U1111" s="8">
        <f t="shared" si="335"/>
        <v>0</v>
      </c>
      <c r="V1111" s="3" t="s">
        <v>8</v>
      </c>
      <c r="W1111" s="3">
        <v>4.4000000000000004</v>
      </c>
      <c r="X1111" s="3" t="s">
        <v>4</v>
      </c>
      <c r="Y1111" s="14">
        <v>2</v>
      </c>
      <c r="Z1111" s="14">
        <v>1</v>
      </c>
      <c r="AA1111" s="14">
        <v>0</v>
      </c>
      <c r="AB1111" s="14">
        <f t="shared" si="337"/>
        <v>0</v>
      </c>
      <c r="AC1111" s="3" t="s">
        <v>356</v>
      </c>
      <c r="AD1111" s="9">
        <v>1</v>
      </c>
      <c r="AE1111">
        <f t="shared" si="326"/>
        <v>0</v>
      </c>
      <c r="AF1111">
        <f t="shared" si="327"/>
        <v>0</v>
      </c>
      <c r="AG1111">
        <f t="shared" si="333"/>
        <v>1</v>
      </c>
      <c r="AH1111">
        <f t="shared" si="328"/>
        <v>0</v>
      </c>
      <c r="AI1111">
        <f t="shared" si="329"/>
        <v>-70.710678118654769</v>
      </c>
      <c r="AJ1111">
        <f t="shared" si="330"/>
        <v>70.710678118654741</v>
      </c>
      <c r="AK1111">
        <f t="shared" si="331"/>
        <v>0</v>
      </c>
      <c r="AL1111" s="3">
        <v>100</v>
      </c>
      <c r="AM1111" s="14">
        <f t="shared" si="332"/>
        <v>30.48</v>
      </c>
      <c r="AN1111" s="3">
        <v>5.497787143782138</v>
      </c>
    </row>
    <row r="1112" spans="1:40" ht="13.5" thickBot="1" x14ac:dyDescent="0.25">
      <c r="A1112" s="5">
        <v>42577</v>
      </c>
      <c r="B1112" s="3">
        <v>120</v>
      </c>
      <c r="C1112" s="7" t="s">
        <v>359</v>
      </c>
      <c r="D1112" s="6">
        <v>0.58472222222222225</v>
      </c>
      <c r="E1112" s="13">
        <v>14</v>
      </c>
      <c r="F1112" s="13">
        <f t="shared" si="322"/>
        <v>477.00000000000011</v>
      </c>
      <c r="G1112" s="3" t="s">
        <v>4</v>
      </c>
      <c r="H1112" s="3" t="s">
        <v>4</v>
      </c>
      <c r="I1112" s="3" t="s">
        <v>4</v>
      </c>
      <c r="J1112" t="str">
        <f t="shared" si="323"/>
        <v>.</v>
      </c>
      <c r="K1112" t="str">
        <f t="shared" si="324"/>
        <v>.</v>
      </c>
      <c r="L1112" t="str">
        <f t="shared" si="334"/>
        <v>.</v>
      </c>
      <c r="M1112" s="3" t="s">
        <v>4</v>
      </c>
      <c r="N1112" t="str">
        <f>IF(B1112=B1111, N1111, IF(M1112=".",".",IF(M1112&lt;22.5,"N",IF(M1112&lt;67.5,"NE",IF(M1112&lt;112.5,"E",IF(M1112&lt;157.5,"SE",IF(M1112&lt;202.5,"S",IF(M1112&lt;247.5,"SW",IF(M1112&lt;292.5,"W",IF(M1112&lt;337.5,"NW","N"))))))))))</f>
        <v>SW</v>
      </c>
      <c r="O1112" t="str">
        <f t="shared" si="325"/>
        <v>.</v>
      </c>
      <c r="P1112" t="str">
        <f t="shared" si="336"/>
        <v>.</v>
      </c>
      <c r="Q1112" s="8" t="str">
        <f t="shared" si="320"/>
        <v>.</v>
      </c>
      <c r="R1112" s="8" t="str">
        <f t="shared" si="321"/>
        <v>.</v>
      </c>
      <c r="S1112" s="8" t="s">
        <v>4</v>
      </c>
      <c r="T1112" s="8" t="s">
        <v>4</v>
      </c>
      <c r="U1112" s="8" t="str">
        <f t="shared" ref="U1112:U1125" si="338">IF(T1112=".",".",R1112/T1112)</f>
        <v>.</v>
      </c>
      <c r="V1112" s="3" t="s">
        <v>4</v>
      </c>
      <c r="W1112" s="3" t="s">
        <v>4</v>
      </c>
      <c r="X1112" s="3" t="s">
        <v>67</v>
      </c>
      <c r="Y1112" s="14" t="s">
        <v>4</v>
      </c>
      <c r="Z1112" s="14" t="s">
        <v>4</v>
      </c>
      <c r="AA1112" s="14" t="s">
        <v>4</v>
      </c>
      <c r="AB1112" s="14" t="str">
        <f t="shared" si="337"/>
        <v>.</v>
      </c>
      <c r="AC1112" s="3" t="s">
        <v>356</v>
      </c>
      <c r="AD1112" s="9">
        <v>1</v>
      </c>
      <c r="AE1112" t="str">
        <f t="shared" si="326"/>
        <v>.</v>
      </c>
      <c r="AF1112" t="str">
        <f t="shared" si="327"/>
        <v>.</v>
      </c>
      <c r="AG1112" t="str">
        <f t="shared" si="333"/>
        <v>.</v>
      </c>
      <c r="AH1112" t="str">
        <f t="shared" si="328"/>
        <v>.</v>
      </c>
      <c r="AI1112" t="str">
        <f t="shared" si="329"/>
        <v>.</v>
      </c>
      <c r="AJ1112" t="str">
        <f t="shared" si="330"/>
        <v>.</v>
      </c>
      <c r="AK1112" t="str">
        <f t="shared" si="331"/>
        <v>.</v>
      </c>
      <c r="AL1112" s="3" t="s">
        <v>4</v>
      </c>
      <c r="AM1112" s="14" t="str">
        <f t="shared" si="332"/>
        <v>.</v>
      </c>
      <c r="AN1112" s="3" t="s">
        <v>4</v>
      </c>
    </row>
    <row r="1113" spans="1:40" ht="13.5" thickBot="1" x14ac:dyDescent="0.25">
      <c r="A1113" s="5">
        <v>42577</v>
      </c>
      <c r="B1113" s="3">
        <v>120</v>
      </c>
      <c r="C1113" s="7" t="s">
        <v>359</v>
      </c>
      <c r="D1113" s="6">
        <v>0.62708333333333333</v>
      </c>
      <c r="E1113" s="13">
        <v>15</v>
      </c>
      <c r="F1113" s="13">
        <f t="shared" si="322"/>
        <v>538</v>
      </c>
      <c r="G1113" s="3" t="s">
        <v>4</v>
      </c>
      <c r="H1113" s="3" t="s">
        <v>4</v>
      </c>
      <c r="I1113" s="3" t="s">
        <v>4</v>
      </c>
      <c r="J1113" t="str">
        <f t="shared" si="323"/>
        <v>.</v>
      </c>
      <c r="K1113" t="str">
        <f t="shared" si="324"/>
        <v>.</v>
      </c>
      <c r="L1113" t="str">
        <f t="shared" si="334"/>
        <v>.</v>
      </c>
      <c r="M1113" s="3" t="s">
        <v>4</v>
      </c>
      <c r="N1113" t="str">
        <f>IF(B1113=B1113, N1112, IF(M1113=".",".",IF(M1113&lt;22.5,"N",IF(M1113&lt;67.5,"NE",IF(M1113&lt;112.5,"E",IF(M1113&lt;157.5,"SE",IF(M1113&lt;202.5,"S",IF(M1113&lt;247.5,"SW",IF(M1113&lt;292.5,"W",IF(M1113&lt;337.5,"NW","N"))))))))))</f>
        <v>SW</v>
      </c>
      <c r="O1113" t="str">
        <f t="shared" si="325"/>
        <v>.</v>
      </c>
      <c r="P1113" t="str">
        <f t="shared" si="336"/>
        <v>.</v>
      </c>
      <c r="Q1113" s="8" t="str">
        <f t="shared" si="320"/>
        <v>.</v>
      </c>
      <c r="R1113" s="8" t="str">
        <f t="shared" si="321"/>
        <v>.</v>
      </c>
      <c r="S1113" s="8" t="s">
        <v>4</v>
      </c>
      <c r="T1113" s="8" t="s">
        <v>4</v>
      </c>
      <c r="U1113" s="8" t="str">
        <f t="shared" si="338"/>
        <v>.</v>
      </c>
      <c r="V1113" s="3" t="s">
        <v>4</v>
      </c>
      <c r="W1113" s="3" t="s">
        <v>4</v>
      </c>
      <c r="X1113" s="3" t="s">
        <v>67</v>
      </c>
      <c r="Y1113" s="14" t="s">
        <v>4</v>
      </c>
      <c r="Z1113" s="14" t="s">
        <v>4</v>
      </c>
      <c r="AA1113" s="14" t="s">
        <v>4</v>
      </c>
      <c r="AB1113" s="14" t="str">
        <f t="shared" si="337"/>
        <v>.</v>
      </c>
      <c r="AC1113" s="3" t="s">
        <v>356</v>
      </c>
      <c r="AD1113" s="9">
        <v>1</v>
      </c>
      <c r="AE1113" t="str">
        <f t="shared" si="326"/>
        <v>.</v>
      </c>
      <c r="AF1113" t="str">
        <f t="shared" si="327"/>
        <v>.</v>
      </c>
      <c r="AG1113" t="str">
        <f t="shared" si="333"/>
        <v>.</v>
      </c>
      <c r="AH1113" t="str">
        <f t="shared" si="328"/>
        <v>.</v>
      </c>
      <c r="AI1113" t="str">
        <f t="shared" si="329"/>
        <v>.</v>
      </c>
      <c r="AJ1113" t="str">
        <f t="shared" si="330"/>
        <v>.</v>
      </c>
      <c r="AK1113" t="str">
        <f t="shared" si="331"/>
        <v>.</v>
      </c>
      <c r="AL1113" s="3" t="s">
        <v>4</v>
      </c>
      <c r="AM1113" s="14" t="str">
        <f t="shared" si="332"/>
        <v>.</v>
      </c>
      <c r="AN1113" s="3" t="s">
        <v>4</v>
      </c>
    </row>
    <row r="1114" spans="1:40" ht="13.5" thickBot="1" x14ac:dyDescent="0.25">
      <c r="A1114" s="5">
        <v>42577</v>
      </c>
      <c r="B1114" s="3">
        <v>120</v>
      </c>
      <c r="C1114" s="7" t="s">
        <v>359</v>
      </c>
      <c r="D1114" s="6">
        <v>0.66597222222222219</v>
      </c>
      <c r="E1114" s="13">
        <v>16</v>
      </c>
      <c r="F1114" s="13">
        <f t="shared" si="322"/>
        <v>594</v>
      </c>
      <c r="G1114" s="3" t="s">
        <v>4</v>
      </c>
      <c r="H1114" s="3" t="s">
        <v>4</v>
      </c>
      <c r="I1114" s="3" t="s">
        <v>4</v>
      </c>
      <c r="J1114" t="str">
        <f t="shared" si="323"/>
        <v>.</v>
      </c>
      <c r="K1114" t="str">
        <f t="shared" si="324"/>
        <v>.</v>
      </c>
      <c r="L1114" t="str">
        <f t="shared" si="334"/>
        <v>.</v>
      </c>
      <c r="M1114" s="3" t="s">
        <v>4</v>
      </c>
      <c r="N1114" t="str">
        <f>IF(B1114=B1113, N1113, IF(M1114=".",".",IF(M1114&lt;22.5,"N",IF(M1114&lt;67.5,"NE",IF(M1114&lt;112.5,"E",IF(M1114&lt;157.5,"SE",IF(M1114&lt;202.5,"S",IF(M1114&lt;247.5,"SW",IF(M1114&lt;292.5,"W",IF(M1114&lt;337.5,"NW","N"))))))))))</f>
        <v>SW</v>
      </c>
      <c r="O1114" t="str">
        <f t="shared" si="325"/>
        <v>.</v>
      </c>
      <c r="P1114" t="str">
        <f t="shared" si="336"/>
        <v>.</v>
      </c>
      <c r="Q1114" s="8" t="str">
        <f t="shared" si="320"/>
        <v>.</v>
      </c>
      <c r="R1114" s="8" t="str">
        <f t="shared" si="321"/>
        <v>.</v>
      </c>
      <c r="S1114" s="8" t="s">
        <v>4</v>
      </c>
      <c r="T1114" s="8" t="s">
        <v>4</v>
      </c>
      <c r="U1114" s="8" t="str">
        <f t="shared" si="338"/>
        <v>.</v>
      </c>
      <c r="V1114" s="3" t="s">
        <v>4</v>
      </c>
      <c r="W1114" s="3" t="s">
        <v>4</v>
      </c>
      <c r="X1114" s="3" t="s">
        <v>146</v>
      </c>
      <c r="Y1114" s="14" t="s">
        <v>4</v>
      </c>
      <c r="Z1114" s="14" t="s">
        <v>4</v>
      </c>
      <c r="AA1114" s="14" t="s">
        <v>4</v>
      </c>
      <c r="AB1114" s="14" t="str">
        <f t="shared" si="337"/>
        <v>.</v>
      </c>
      <c r="AC1114" s="3" t="s">
        <v>356</v>
      </c>
      <c r="AD1114" s="9">
        <v>1</v>
      </c>
      <c r="AE1114" t="str">
        <f t="shared" si="326"/>
        <v>.</v>
      </c>
      <c r="AF1114" t="str">
        <f t="shared" si="327"/>
        <v>.</v>
      </c>
      <c r="AG1114" t="str">
        <f t="shared" si="333"/>
        <v>.</v>
      </c>
      <c r="AH1114" t="str">
        <f t="shared" si="328"/>
        <v>.</v>
      </c>
      <c r="AI1114" t="str">
        <f t="shared" si="329"/>
        <v>.</v>
      </c>
      <c r="AJ1114" t="str">
        <f t="shared" si="330"/>
        <v>.</v>
      </c>
      <c r="AK1114" t="str">
        <f t="shared" si="331"/>
        <v>.</v>
      </c>
      <c r="AL1114" s="3" t="s">
        <v>4</v>
      </c>
      <c r="AM1114" s="14" t="str">
        <f t="shared" si="332"/>
        <v>.</v>
      </c>
      <c r="AN1114" s="3" t="s">
        <v>4</v>
      </c>
    </row>
    <row r="1115" spans="1:40" ht="13.5" thickBot="1" x14ac:dyDescent="0.25">
      <c r="A1115" s="5">
        <v>42577</v>
      </c>
      <c r="B1115" s="3">
        <v>121</v>
      </c>
      <c r="C1115" s="7" t="s">
        <v>359</v>
      </c>
      <c r="D1115" s="6">
        <v>0.25347222222222221</v>
      </c>
      <c r="E1115" s="13">
        <v>6</v>
      </c>
      <c r="F1115" s="13">
        <f t="shared" si="322"/>
        <v>0</v>
      </c>
      <c r="G1115" s="3" t="s">
        <v>4</v>
      </c>
      <c r="H1115" s="3" t="s">
        <v>4</v>
      </c>
      <c r="I1115" s="3">
        <v>18.399999999999999</v>
      </c>
      <c r="J1115" t="str">
        <f t="shared" si="323"/>
        <v>.</v>
      </c>
      <c r="K1115" t="str">
        <f t="shared" si="324"/>
        <v>.</v>
      </c>
      <c r="L1115" t="str">
        <f t="shared" si="334"/>
        <v>.</v>
      </c>
      <c r="M1115" s="3">
        <v>315</v>
      </c>
      <c r="N1115" t="str">
        <f>IF(B1115=B1115, N1114, IF(M1115=".",".",IF(M1115&lt;22.5,"N",IF(M1115&lt;67.5,"NE",IF(M1115&lt;112.5,"E",IF(M1115&lt;157.5,"SE",IF(M1115&lt;202.5,"S",IF(M1115&lt;247.5,"SW",IF(M1115&lt;292.5,"W",IF(M1115&lt;337.5,"NW","N"))))))))))</f>
        <v>SW</v>
      </c>
      <c r="O1115" t="str">
        <f t="shared" si="325"/>
        <v>.</v>
      </c>
      <c r="P1115" t="str">
        <f t="shared" si="336"/>
        <v>.</v>
      </c>
      <c r="Q1115" s="8">
        <f t="shared" si="320"/>
        <v>0</v>
      </c>
      <c r="R1115" s="8">
        <f t="shared" si="321"/>
        <v>0</v>
      </c>
      <c r="S1115" s="8">
        <v>0</v>
      </c>
      <c r="T1115" s="8" t="s">
        <v>4</v>
      </c>
      <c r="U1115" s="8" t="str">
        <f t="shared" si="338"/>
        <v>.</v>
      </c>
      <c r="V1115" s="3" t="s">
        <v>8</v>
      </c>
      <c r="W1115" s="3">
        <v>0</v>
      </c>
      <c r="X1115" s="3" t="s">
        <v>205</v>
      </c>
      <c r="Y1115" s="14">
        <v>2</v>
      </c>
      <c r="Z1115" s="14">
        <v>1</v>
      </c>
      <c r="AA1115" s="14">
        <v>0</v>
      </c>
      <c r="AB1115" s="14">
        <f t="shared" si="337"/>
        <v>0</v>
      </c>
      <c r="AC1115" s="3" t="s">
        <v>357</v>
      </c>
      <c r="AD1115" s="9">
        <v>1</v>
      </c>
      <c r="AE1115" t="str">
        <f t="shared" si="326"/>
        <v>.</v>
      </c>
      <c r="AF1115" t="str">
        <f t="shared" si="327"/>
        <v>.</v>
      </c>
      <c r="AG1115" t="str">
        <f t="shared" si="333"/>
        <v>.</v>
      </c>
      <c r="AH1115" t="str">
        <f t="shared" si="328"/>
        <v>.</v>
      </c>
      <c r="AI1115">
        <f t="shared" si="329"/>
        <v>-70.710678118654769</v>
      </c>
      <c r="AJ1115">
        <f t="shared" si="330"/>
        <v>70.710678118654741</v>
      </c>
      <c r="AK1115" t="str">
        <f t="shared" si="331"/>
        <v>.</v>
      </c>
      <c r="AL1115" s="3">
        <v>100</v>
      </c>
      <c r="AM1115" s="14">
        <f t="shared" si="332"/>
        <v>30.48</v>
      </c>
      <c r="AN1115" s="3">
        <v>5.497787143782138</v>
      </c>
    </row>
    <row r="1116" spans="1:40" ht="13.5" thickBot="1" x14ac:dyDescent="0.25">
      <c r="A1116" s="5">
        <v>42577</v>
      </c>
      <c r="B1116" s="3">
        <v>121</v>
      </c>
      <c r="C1116" s="7" t="s">
        <v>359</v>
      </c>
      <c r="D1116" s="6">
        <v>0.2902777777777778</v>
      </c>
      <c r="E1116" s="13">
        <v>7</v>
      </c>
      <c r="F1116" s="13">
        <f t="shared" si="322"/>
        <v>53.00000000000005</v>
      </c>
      <c r="G1116" s="3" t="s">
        <v>4</v>
      </c>
      <c r="H1116" s="3" t="s">
        <v>4</v>
      </c>
      <c r="I1116" s="3">
        <v>21.8</v>
      </c>
      <c r="J1116" t="str">
        <f t="shared" si="323"/>
        <v>.</v>
      </c>
      <c r="K1116" t="str">
        <f t="shared" si="324"/>
        <v>.</v>
      </c>
      <c r="L1116" t="str">
        <f t="shared" si="334"/>
        <v>.</v>
      </c>
      <c r="M1116" s="3">
        <v>315</v>
      </c>
      <c r="N1116" t="str">
        <f>IF(B1116=B1115, N1115, IF(M1116=".",".",IF(M1116&lt;22.5,"N",IF(M1116&lt;67.5,"NE",IF(M1116&lt;112.5,"E",IF(M1116&lt;157.5,"SE",IF(M1116&lt;202.5,"S",IF(M1116&lt;247.5,"SW",IF(M1116&lt;292.5,"W",IF(M1116&lt;337.5,"NW","N"))))))))))</f>
        <v>SW</v>
      </c>
      <c r="O1116" t="str">
        <f t="shared" si="325"/>
        <v>.</v>
      </c>
      <c r="P1116" t="str">
        <f t="shared" si="336"/>
        <v>.</v>
      </c>
      <c r="Q1116" s="8">
        <f t="shared" si="320"/>
        <v>0</v>
      </c>
      <c r="R1116" s="8">
        <f t="shared" si="321"/>
        <v>0</v>
      </c>
      <c r="S1116" s="8">
        <v>0</v>
      </c>
      <c r="T1116" s="8" t="s">
        <v>4</v>
      </c>
      <c r="U1116" s="8" t="str">
        <f t="shared" si="338"/>
        <v>.</v>
      </c>
      <c r="V1116" s="3" t="s">
        <v>8</v>
      </c>
      <c r="W1116" s="3">
        <v>0</v>
      </c>
      <c r="X1116" s="3" t="s">
        <v>209</v>
      </c>
      <c r="Y1116" s="14">
        <v>2</v>
      </c>
      <c r="Z1116" s="14">
        <v>1</v>
      </c>
      <c r="AA1116" s="14">
        <v>0</v>
      </c>
      <c r="AB1116" s="14">
        <f t="shared" si="337"/>
        <v>0</v>
      </c>
      <c r="AC1116" s="3" t="s">
        <v>357</v>
      </c>
      <c r="AD1116" s="9">
        <v>1</v>
      </c>
      <c r="AE1116">
        <f t="shared" si="326"/>
        <v>0</v>
      </c>
      <c r="AF1116">
        <f t="shared" si="327"/>
        <v>0</v>
      </c>
      <c r="AG1116">
        <f t="shared" si="333"/>
        <v>1</v>
      </c>
      <c r="AH1116">
        <f t="shared" si="328"/>
        <v>0</v>
      </c>
      <c r="AI1116">
        <f t="shared" si="329"/>
        <v>-70.710678118654769</v>
      </c>
      <c r="AJ1116">
        <f t="shared" si="330"/>
        <v>70.710678118654741</v>
      </c>
      <c r="AK1116">
        <f t="shared" si="331"/>
        <v>0</v>
      </c>
      <c r="AL1116" s="3">
        <v>100</v>
      </c>
      <c r="AM1116" s="14">
        <f t="shared" si="332"/>
        <v>30.48</v>
      </c>
      <c r="AN1116" s="3">
        <v>5.497787143782138</v>
      </c>
    </row>
    <row r="1117" spans="1:40" ht="13.5" thickBot="1" x14ac:dyDescent="0.25">
      <c r="A1117" s="5">
        <v>42577</v>
      </c>
      <c r="B1117" s="3">
        <v>121</v>
      </c>
      <c r="C1117" s="7" t="s">
        <v>359</v>
      </c>
      <c r="D1117" s="6">
        <v>0.33263888888888887</v>
      </c>
      <c r="E1117" s="13">
        <v>8</v>
      </c>
      <c r="F1117" s="13">
        <f t="shared" si="322"/>
        <v>114</v>
      </c>
      <c r="G1117" s="3" t="s">
        <v>4</v>
      </c>
      <c r="H1117" s="3" t="s">
        <v>4</v>
      </c>
      <c r="I1117" s="3">
        <v>33.700000000000003</v>
      </c>
      <c r="J1117" t="str">
        <f t="shared" si="323"/>
        <v>.</v>
      </c>
      <c r="K1117" t="str">
        <f t="shared" si="324"/>
        <v>.</v>
      </c>
      <c r="L1117" t="str">
        <f t="shared" si="334"/>
        <v>.</v>
      </c>
      <c r="M1117" s="3">
        <v>315</v>
      </c>
      <c r="N1117" t="str">
        <f>IF(B1117=B1117, N1116, IF(M1117=".",".",IF(M1117&lt;22.5,"N",IF(M1117&lt;67.5,"NE",IF(M1117&lt;112.5,"E",IF(M1117&lt;157.5,"SE",IF(M1117&lt;202.5,"S",IF(M1117&lt;247.5,"SW",IF(M1117&lt;292.5,"W",IF(M1117&lt;337.5,"NW","N"))))))))))</f>
        <v>SW</v>
      </c>
      <c r="O1117" t="str">
        <f t="shared" si="325"/>
        <v>.</v>
      </c>
      <c r="P1117" t="str">
        <f t="shared" si="336"/>
        <v>.</v>
      </c>
      <c r="Q1117" s="8">
        <f t="shared" si="320"/>
        <v>0</v>
      </c>
      <c r="R1117" s="8">
        <f t="shared" si="321"/>
        <v>0</v>
      </c>
      <c r="S1117" s="8">
        <v>0</v>
      </c>
      <c r="T1117" s="8" t="s">
        <v>4</v>
      </c>
      <c r="U1117" s="8" t="str">
        <f t="shared" si="338"/>
        <v>.</v>
      </c>
      <c r="V1117" s="3" t="s">
        <v>8</v>
      </c>
      <c r="W1117" s="3">
        <v>0.4</v>
      </c>
      <c r="X1117" s="3" t="s">
        <v>214</v>
      </c>
      <c r="Y1117" s="14">
        <v>2</v>
      </c>
      <c r="Z1117" s="14">
        <v>1</v>
      </c>
      <c r="AA1117" s="14">
        <v>0</v>
      </c>
      <c r="AB1117" s="14">
        <f t="shared" si="337"/>
        <v>0</v>
      </c>
      <c r="AC1117" s="3" t="s">
        <v>357</v>
      </c>
      <c r="AD1117" s="9">
        <v>1</v>
      </c>
      <c r="AE1117">
        <f t="shared" si="326"/>
        <v>0</v>
      </c>
      <c r="AF1117">
        <f t="shared" si="327"/>
        <v>0</v>
      </c>
      <c r="AG1117">
        <f t="shared" si="333"/>
        <v>1</v>
      </c>
      <c r="AH1117">
        <f t="shared" si="328"/>
        <v>0</v>
      </c>
      <c r="AI1117">
        <f t="shared" si="329"/>
        <v>-70.710678118654769</v>
      </c>
      <c r="AJ1117">
        <f t="shared" si="330"/>
        <v>70.710678118654741</v>
      </c>
      <c r="AK1117">
        <f t="shared" si="331"/>
        <v>0</v>
      </c>
      <c r="AL1117" s="3">
        <v>100</v>
      </c>
      <c r="AM1117" s="14">
        <f t="shared" si="332"/>
        <v>30.48</v>
      </c>
      <c r="AN1117" s="3">
        <v>5.497787143782138</v>
      </c>
    </row>
    <row r="1118" spans="1:40" ht="13.5" thickBot="1" x14ac:dyDescent="0.25">
      <c r="A1118" s="5">
        <v>42577</v>
      </c>
      <c r="B1118" s="3">
        <v>121</v>
      </c>
      <c r="C1118" s="7" t="s">
        <v>359</v>
      </c>
      <c r="D1118" s="6">
        <v>0.37638888888888888</v>
      </c>
      <c r="E1118" s="13">
        <v>9</v>
      </c>
      <c r="F1118" s="13">
        <f t="shared" si="322"/>
        <v>177</v>
      </c>
      <c r="G1118" s="3" t="s">
        <v>4</v>
      </c>
      <c r="H1118" s="3" t="s">
        <v>4</v>
      </c>
      <c r="I1118" s="3">
        <v>32.299999999999997</v>
      </c>
      <c r="J1118" t="str">
        <f t="shared" si="323"/>
        <v>.</v>
      </c>
      <c r="K1118" t="str">
        <f t="shared" si="324"/>
        <v>.</v>
      </c>
      <c r="L1118" t="str">
        <f t="shared" si="334"/>
        <v>.</v>
      </c>
      <c r="M1118" s="3">
        <v>315</v>
      </c>
      <c r="N1118" t="str">
        <f>IF(B1118=B1117, N1117, IF(M1118=".",".",IF(M1118&lt;22.5,"N",IF(M1118&lt;67.5,"NE",IF(M1118&lt;112.5,"E",IF(M1118&lt;157.5,"SE",IF(M1118&lt;202.5,"S",IF(M1118&lt;247.5,"SW",IF(M1118&lt;292.5,"W",IF(M1118&lt;337.5,"NW","N"))))))))))</f>
        <v>SW</v>
      </c>
      <c r="O1118" t="str">
        <f t="shared" si="325"/>
        <v>.</v>
      </c>
      <c r="P1118" t="str">
        <f t="shared" si="336"/>
        <v>.</v>
      </c>
      <c r="Q1118" s="8">
        <f t="shared" si="320"/>
        <v>0</v>
      </c>
      <c r="R1118" s="8">
        <f t="shared" si="321"/>
        <v>0</v>
      </c>
      <c r="S1118" s="8">
        <v>1</v>
      </c>
      <c r="T1118" s="8" t="s">
        <v>4</v>
      </c>
      <c r="U1118" s="8" t="str">
        <f t="shared" si="338"/>
        <v>.</v>
      </c>
      <c r="V1118" s="3" t="s">
        <v>8</v>
      </c>
      <c r="W1118" s="3">
        <v>2</v>
      </c>
      <c r="X1118" s="3" t="s">
        <v>214</v>
      </c>
      <c r="Y1118" s="14">
        <v>2</v>
      </c>
      <c r="Z1118" s="14">
        <v>1</v>
      </c>
      <c r="AA1118" s="14">
        <v>0</v>
      </c>
      <c r="AB1118" s="14">
        <f t="shared" si="337"/>
        <v>0</v>
      </c>
      <c r="AC1118" s="3" t="s">
        <v>357</v>
      </c>
      <c r="AD1118" s="9">
        <v>1</v>
      </c>
      <c r="AE1118">
        <f t="shared" si="326"/>
        <v>0</v>
      </c>
      <c r="AF1118">
        <f t="shared" si="327"/>
        <v>0</v>
      </c>
      <c r="AG1118">
        <f t="shared" si="333"/>
        <v>1</v>
      </c>
      <c r="AH1118">
        <f t="shared" si="328"/>
        <v>0</v>
      </c>
      <c r="AI1118">
        <f t="shared" si="329"/>
        <v>-70.710678118654769</v>
      </c>
      <c r="AJ1118">
        <f t="shared" si="330"/>
        <v>70.710678118654741</v>
      </c>
      <c r="AK1118">
        <f t="shared" si="331"/>
        <v>0</v>
      </c>
      <c r="AL1118" s="3">
        <v>100</v>
      </c>
      <c r="AM1118" s="14">
        <f t="shared" si="332"/>
        <v>30.48</v>
      </c>
      <c r="AN1118" s="3">
        <v>5.497787143782138</v>
      </c>
    </row>
    <row r="1119" spans="1:40" ht="13.5" thickBot="1" x14ac:dyDescent="0.25">
      <c r="A1119" s="5">
        <v>42577</v>
      </c>
      <c r="B1119" s="3">
        <v>121</v>
      </c>
      <c r="C1119" s="7" t="s">
        <v>359</v>
      </c>
      <c r="D1119" s="6">
        <v>0.41805555555555557</v>
      </c>
      <c r="E1119" s="13">
        <v>10</v>
      </c>
      <c r="F1119" s="13">
        <f t="shared" si="322"/>
        <v>237.00000000000003</v>
      </c>
      <c r="G1119" s="3">
        <v>46.3</v>
      </c>
      <c r="H1119" s="3" t="s">
        <v>365</v>
      </c>
      <c r="I1119" s="3">
        <v>31</v>
      </c>
      <c r="J1119">
        <f t="shared" si="323"/>
        <v>1.3579287687273152</v>
      </c>
      <c r="K1119">
        <f t="shared" si="324"/>
        <v>282.19641267252837</v>
      </c>
      <c r="L1119">
        <f>((K1119-MOD(M1118+180,360)))</f>
        <v>147.19641267252837</v>
      </c>
      <c r="M1119" s="3">
        <v>312</v>
      </c>
      <c r="N1119" t="str">
        <f>IF(B1119=B1119, N1118, IF(M1119=".",".",IF(M1119&lt;22.5,"N",IF(M1119&lt;67.5,"NE",IF(M1119&lt;112.5,"E",IF(M1119&lt;157.5,"SE",IF(M1119&lt;202.5,"S",IF(M1119&lt;247.5,"SW",IF(M1119&lt;292.5,"W",IF(M1119&lt;337.5,"NW","N"))))))))))</f>
        <v>SW</v>
      </c>
      <c r="O1119" t="str">
        <f t="shared" si="325"/>
        <v>W</v>
      </c>
      <c r="P1119">
        <f t="shared" si="336"/>
        <v>7</v>
      </c>
      <c r="Q1119" s="8">
        <f t="shared" si="320"/>
        <v>10.529774088283657</v>
      </c>
      <c r="R1119" s="8">
        <f t="shared" si="321"/>
        <v>10.529774088283657</v>
      </c>
      <c r="S1119" s="8">
        <v>1</v>
      </c>
      <c r="T1119" s="8" t="s">
        <v>4</v>
      </c>
      <c r="U1119" s="8" t="str">
        <f t="shared" si="338"/>
        <v>.</v>
      </c>
      <c r="V1119" s="3" t="s">
        <v>6</v>
      </c>
      <c r="W1119" s="3">
        <v>2</v>
      </c>
      <c r="X1119" s="3" t="s">
        <v>223</v>
      </c>
      <c r="Y1119" s="14">
        <v>0</v>
      </c>
      <c r="Z1119" s="14">
        <v>0</v>
      </c>
      <c r="AA1119" s="14">
        <v>1</v>
      </c>
      <c r="AB1119" s="14">
        <f t="shared" si="337"/>
        <v>1</v>
      </c>
      <c r="AC1119" s="3" t="s">
        <v>357</v>
      </c>
      <c r="AD1119" s="9">
        <v>1</v>
      </c>
      <c r="AE1119">
        <f t="shared" si="326"/>
        <v>2.2245579744607653</v>
      </c>
      <c r="AF1119">
        <f t="shared" si="327"/>
        <v>2.2245579744607653</v>
      </c>
      <c r="AG1119">
        <f t="shared" si="333"/>
        <v>1</v>
      </c>
      <c r="AH1119">
        <f t="shared" si="328"/>
        <v>10.529774088283657</v>
      </c>
      <c r="AI1119">
        <f t="shared" si="329"/>
        <v>-81.002785977036012</v>
      </c>
      <c r="AJ1119">
        <f t="shared" si="330"/>
        <v>72.935236093115506</v>
      </c>
      <c r="AK1119">
        <f t="shared" si="331"/>
        <v>-10.292107858381243</v>
      </c>
      <c r="AL1119" s="3">
        <v>109</v>
      </c>
      <c r="AM1119" s="14">
        <f t="shared" si="332"/>
        <v>33.223199999999999</v>
      </c>
      <c r="AN1119" s="3">
        <v>5.4454272662223078</v>
      </c>
    </row>
    <row r="1120" spans="1:40" ht="13.5" thickBot="1" x14ac:dyDescent="0.25">
      <c r="A1120" s="5">
        <v>42577</v>
      </c>
      <c r="B1120" s="3">
        <v>121</v>
      </c>
      <c r="C1120" s="7" t="s">
        <v>359</v>
      </c>
      <c r="D1120" s="6">
        <v>0.46111111111111108</v>
      </c>
      <c r="E1120" s="13">
        <v>11</v>
      </c>
      <c r="F1120" s="13">
        <f t="shared" si="322"/>
        <v>299</v>
      </c>
      <c r="G1120" s="3">
        <v>45.6</v>
      </c>
      <c r="H1120" s="3" t="s">
        <v>365</v>
      </c>
      <c r="I1120" s="3">
        <v>32.299999999999997</v>
      </c>
      <c r="J1120" t="str">
        <f t="shared" si="323"/>
        <v>.</v>
      </c>
      <c r="K1120" t="str">
        <f t="shared" si="324"/>
        <v>.</v>
      </c>
      <c r="L1120" t="str">
        <f t="shared" si="334"/>
        <v>.</v>
      </c>
      <c r="M1120" s="3">
        <v>312</v>
      </c>
      <c r="N1120" t="str">
        <f>IF(B1120=B1119, N1119, IF(M1120=".",".",IF(M1120&lt;22.5,"N",IF(M1120&lt;67.5,"NE",IF(M1120&lt;112.5,"E",IF(M1120&lt;157.5,"SE",IF(M1120&lt;202.5,"S",IF(M1120&lt;247.5,"SW",IF(M1120&lt;292.5,"W",IF(M1120&lt;337.5,"NW","N"))))))))))</f>
        <v>SW</v>
      </c>
      <c r="O1120" t="str">
        <f t="shared" si="325"/>
        <v>.</v>
      </c>
      <c r="P1120" t="str">
        <f t="shared" si="336"/>
        <v>.</v>
      </c>
      <c r="Q1120" s="8">
        <f t="shared" si="320"/>
        <v>0</v>
      </c>
      <c r="R1120" s="8">
        <f t="shared" si="321"/>
        <v>10.529774088283657</v>
      </c>
      <c r="S1120" s="8">
        <v>1</v>
      </c>
      <c r="T1120" s="8" t="s">
        <v>4</v>
      </c>
      <c r="U1120" s="8" t="str">
        <f t="shared" si="338"/>
        <v>.</v>
      </c>
      <c r="V1120" s="3" t="s">
        <v>110</v>
      </c>
      <c r="W1120" s="3">
        <v>4</v>
      </c>
      <c r="X1120" s="3" t="s">
        <v>5</v>
      </c>
      <c r="Y1120" s="14">
        <v>0</v>
      </c>
      <c r="Z1120" s="14">
        <v>0</v>
      </c>
      <c r="AA1120" s="14">
        <v>1</v>
      </c>
      <c r="AB1120" s="14" t="str">
        <f t="shared" si="337"/>
        <v>.</v>
      </c>
      <c r="AC1120" s="3" t="s">
        <v>357</v>
      </c>
      <c r="AD1120" s="9">
        <v>1</v>
      </c>
      <c r="AE1120">
        <f t="shared" si="326"/>
        <v>0</v>
      </c>
      <c r="AF1120">
        <f t="shared" si="327"/>
        <v>0</v>
      </c>
      <c r="AG1120">
        <f t="shared" si="333"/>
        <v>1</v>
      </c>
      <c r="AH1120">
        <f t="shared" si="328"/>
        <v>0</v>
      </c>
      <c r="AI1120">
        <f t="shared" si="329"/>
        <v>-81.002785977036012</v>
      </c>
      <c r="AJ1120">
        <f t="shared" si="330"/>
        <v>72.935236093115506</v>
      </c>
      <c r="AK1120">
        <f t="shared" si="331"/>
        <v>0</v>
      </c>
      <c r="AL1120" s="3">
        <v>109</v>
      </c>
      <c r="AM1120" s="14">
        <f t="shared" si="332"/>
        <v>33.223199999999999</v>
      </c>
      <c r="AN1120" s="3">
        <v>5.4454272662223078</v>
      </c>
    </row>
    <row r="1121" spans="1:40" ht="13.5" thickBot="1" x14ac:dyDescent="0.25">
      <c r="A1121" s="5">
        <v>42577</v>
      </c>
      <c r="B1121" s="3">
        <v>121</v>
      </c>
      <c r="C1121" s="7" t="s">
        <v>359</v>
      </c>
      <c r="D1121" s="6">
        <v>0.50138888888888888</v>
      </c>
      <c r="E1121" s="13">
        <v>12</v>
      </c>
      <c r="F1121" s="13">
        <f t="shared" si="322"/>
        <v>357.00000000000006</v>
      </c>
      <c r="G1121" s="3">
        <v>51.2</v>
      </c>
      <c r="H1121" s="3" t="s">
        <v>365</v>
      </c>
      <c r="I1121" s="3">
        <v>34.6</v>
      </c>
      <c r="J1121" t="str">
        <f t="shared" si="323"/>
        <v>.</v>
      </c>
      <c r="K1121" t="str">
        <f t="shared" si="324"/>
        <v>.</v>
      </c>
      <c r="L1121" t="str">
        <f t="shared" si="334"/>
        <v>.</v>
      </c>
      <c r="M1121" s="3">
        <v>312</v>
      </c>
      <c r="N1121" t="str">
        <f>IF(B1121=B1121, N1120, IF(M1121=".",".",IF(M1121&lt;22.5,"N",IF(M1121&lt;67.5,"NE",IF(M1121&lt;112.5,"E",IF(M1121&lt;157.5,"SE",IF(M1121&lt;202.5,"S",IF(M1121&lt;247.5,"SW",IF(M1121&lt;292.5,"W",IF(M1121&lt;337.5,"NW","N"))))))))))</f>
        <v>SW</v>
      </c>
      <c r="O1121" t="str">
        <f t="shared" si="325"/>
        <v>.</v>
      </c>
      <c r="P1121" t="str">
        <f t="shared" si="336"/>
        <v>.</v>
      </c>
      <c r="Q1121" s="8">
        <f t="shared" si="320"/>
        <v>0</v>
      </c>
      <c r="R1121" s="8">
        <f t="shared" si="321"/>
        <v>10.529774088283657</v>
      </c>
      <c r="S1121" s="8">
        <v>1</v>
      </c>
      <c r="T1121" s="8" t="s">
        <v>4</v>
      </c>
      <c r="U1121" s="8" t="str">
        <f t="shared" si="338"/>
        <v>.</v>
      </c>
      <c r="V1121" s="3" t="s">
        <v>6</v>
      </c>
      <c r="W1121" s="3">
        <v>1.1000000000000001</v>
      </c>
      <c r="X1121" s="3" t="s">
        <v>43</v>
      </c>
      <c r="Y1121" s="14">
        <v>0</v>
      </c>
      <c r="Z1121" s="14">
        <v>0</v>
      </c>
      <c r="AA1121" s="14">
        <v>1</v>
      </c>
      <c r="AB1121" s="14" t="str">
        <f t="shared" si="337"/>
        <v>.</v>
      </c>
      <c r="AC1121" s="3" t="s">
        <v>357</v>
      </c>
      <c r="AD1121" s="9">
        <v>1</v>
      </c>
      <c r="AE1121">
        <f t="shared" si="326"/>
        <v>0</v>
      </c>
      <c r="AF1121">
        <f t="shared" si="327"/>
        <v>0</v>
      </c>
      <c r="AG1121">
        <f t="shared" si="333"/>
        <v>1</v>
      </c>
      <c r="AH1121">
        <f t="shared" si="328"/>
        <v>0</v>
      </c>
      <c r="AI1121">
        <f t="shared" si="329"/>
        <v>-81.002785977036012</v>
      </c>
      <c r="AJ1121">
        <f t="shared" si="330"/>
        <v>72.935236093115506</v>
      </c>
      <c r="AK1121">
        <f t="shared" si="331"/>
        <v>0</v>
      </c>
      <c r="AL1121" s="3">
        <v>109</v>
      </c>
      <c r="AM1121" s="14">
        <f t="shared" si="332"/>
        <v>33.223199999999999</v>
      </c>
      <c r="AN1121" s="3">
        <v>5.4454272662223078</v>
      </c>
    </row>
    <row r="1122" spans="1:40" ht="13.5" thickBot="1" x14ac:dyDescent="0.25">
      <c r="A1122" s="5">
        <v>42577</v>
      </c>
      <c r="B1122" s="3">
        <v>121</v>
      </c>
      <c r="C1122" s="7" t="s">
        <v>359</v>
      </c>
      <c r="D1122" s="6">
        <v>0.5444444444444444</v>
      </c>
      <c r="E1122" s="13">
        <v>13</v>
      </c>
      <c r="F1122" s="13">
        <f t="shared" si="322"/>
        <v>419</v>
      </c>
      <c r="G1122" s="3">
        <v>46.5</v>
      </c>
      <c r="H1122" s="3" t="s">
        <v>365</v>
      </c>
      <c r="I1122" s="3">
        <v>34</v>
      </c>
      <c r="J1122" t="str">
        <f t="shared" si="323"/>
        <v>.</v>
      </c>
      <c r="K1122" t="str">
        <f t="shared" si="324"/>
        <v>.</v>
      </c>
      <c r="L1122" t="str">
        <f t="shared" si="334"/>
        <v>.</v>
      </c>
      <c r="M1122" s="3">
        <v>312</v>
      </c>
      <c r="N1122" t="str">
        <f>IF(B1122=B1121, N1121, IF(M1122=".",".",IF(M1122&lt;22.5,"N",IF(M1122&lt;67.5,"NE",IF(M1122&lt;112.5,"E",IF(M1122&lt;157.5,"SE",IF(M1122&lt;202.5,"S",IF(M1122&lt;247.5,"SW",IF(M1122&lt;292.5,"W",IF(M1122&lt;337.5,"NW","N"))))))))))</f>
        <v>SW</v>
      </c>
      <c r="O1122" t="str">
        <f t="shared" si="325"/>
        <v>.</v>
      </c>
      <c r="P1122" t="str">
        <f t="shared" si="336"/>
        <v>.</v>
      </c>
      <c r="Q1122" s="8">
        <f t="shared" si="320"/>
        <v>0</v>
      </c>
      <c r="R1122" s="8">
        <f t="shared" si="321"/>
        <v>10.529774088283657</v>
      </c>
      <c r="S1122" s="8">
        <v>1</v>
      </c>
      <c r="T1122" s="8" t="s">
        <v>4</v>
      </c>
      <c r="U1122" s="8" t="str">
        <f t="shared" si="338"/>
        <v>.</v>
      </c>
      <c r="V1122" s="3" t="s">
        <v>6</v>
      </c>
      <c r="W1122" s="3">
        <v>4.4000000000000004</v>
      </c>
      <c r="X1122" s="3" t="s">
        <v>43</v>
      </c>
      <c r="Y1122" s="14">
        <v>0</v>
      </c>
      <c r="Z1122" s="14">
        <v>0</v>
      </c>
      <c r="AA1122" s="14">
        <v>1</v>
      </c>
      <c r="AB1122" s="14" t="str">
        <f t="shared" si="337"/>
        <v>.</v>
      </c>
      <c r="AC1122" s="3" t="s">
        <v>357</v>
      </c>
      <c r="AD1122" s="9">
        <v>1</v>
      </c>
      <c r="AE1122">
        <f t="shared" si="326"/>
        <v>0</v>
      </c>
      <c r="AF1122">
        <f t="shared" si="327"/>
        <v>0</v>
      </c>
      <c r="AG1122">
        <f t="shared" si="333"/>
        <v>1</v>
      </c>
      <c r="AH1122">
        <f t="shared" si="328"/>
        <v>0</v>
      </c>
      <c r="AI1122">
        <f t="shared" si="329"/>
        <v>-81.002785977036012</v>
      </c>
      <c r="AJ1122">
        <f t="shared" si="330"/>
        <v>72.935236093115506</v>
      </c>
      <c r="AK1122">
        <f t="shared" si="331"/>
        <v>0</v>
      </c>
      <c r="AL1122" s="3">
        <v>109</v>
      </c>
      <c r="AM1122" s="14">
        <f t="shared" si="332"/>
        <v>33.223199999999999</v>
      </c>
      <c r="AN1122" s="3">
        <v>5.4454272662223078</v>
      </c>
    </row>
    <row r="1123" spans="1:40" ht="13.5" thickBot="1" x14ac:dyDescent="0.25">
      <c r="A1123" s="5">
        <v>42577</v>
      </c>
      <c r="B1123" s="3">
        <v>121</v>
      </c>
      <c r="C1123" s="7" t="s">
        <v>359</v>
      </c>
      <c r="D1123" s="6">
        <v>0.58472222222222225</v>
      </c>
      <c r="E1123" s="13">
        <v>14</v>
      </c>
      <c r="F1123" s="13">
        <f t="shared" si="322"/>
        <v>477.00000000000011</v>
      </c>
      <c r="G1123" s="3">
        <v>42.9</v>
      </c>
      <c r="H1123" s="3" t="s">
        <v>365</v>
      </c>
      <c r="I1123" s="3">
        <v>34.299999999999997</v>
      </c>
      <c r="J1123" t="str">
        <f t="shared" si="323"/>
        <v>.</v>
      </c>
      <c r="K1123" t="str">
        <f t="shared" si="324"/>
        <v>.</v>
      </c>
      <c r="L1123" t="str">
        <f t="shared" si="334"/>
        <v>.</v>
      </c>
      <c r="M1123" s="3">
        <v>312</v>
      </c>
      <c r="N1123" t="str">
        <f>IF(B1123=B1123, N1122, IF(M1123=".",".",IF(M1123&lt;22.5,"N",IF(M1123&lt;67.5,"NE",IF(M1123&lt;112.5,"E",IF(M1123&lt;157.5,"SE",IF(M1123&lt;202.5,"S",IF(M1123&lt;247.5,"SW",IF(M1123&lt;292.5,"W",IF(M1123&lt;337.5,"NW","N"))))))))))</f>
        <v>SW</v>
      </c>
      <c r="O1123" t="str">
        <f t="shared" si="325"/>
        <v>.</v>
      </c>
      <c r="P1123" t="str">
        <f t="shared" si="336"/>
        <v>.</v>
      </c>
      <c r="Q1123" s="8">
        <f t="shared" si="320"/>
        <v>0</v>
      </c>
      <c r="R1123" s="8">
        <f t="shared" si="321"/>
        <v>10.529774088283657</v>
      </c>
      <c r="S1123" s="8">
        <v>1</v>
      </c>
      <c r="T1123" s="8" t="s">
        <v>4</v>
      </c>
      <c r="U1123" s="8" t="str">
        <f t="shared" si="338"/>
        <v>.</v>
      </c>
      <c r="V1123" s="3" t="s">
        <v>6</v>
      </c>
      <c r="W1123" s="3">
        <v>2.8</v>
      </c>
      <c r="X1123" s="3" t="s">
        <v>43</v>
      </c>
      <c r="Y1123" s="14">
        <v>0</v>
      </c>
      <c r="Z1123" s="14">
        <v>0</v>
      </c>
      <c r="AA1123" s="14">
        <v>1</v>
      </c>
      <c r="AB1123" s="14" t="str">
        <f t="shared" si="337"/>
        <v>.</v>
      </c>
      <c r="AC1123" s="3" t="s">
        <v>357</v>
      </c>
      <c r="AD1123" s="9">
        <v>1</v>
      </c>
      <c r="AE1123">
        <f t="shared" si="326"/>
        <v>0</v>
      </c>
      <c r="AF1123">
        <f t="shared" si="327"/>
        <v>0</v>
      </c>
      <c r="AG1123">
        <f t="shared" si="333"/>
        <v>1</v>
      </c>
      <c r="AH1123">
        <f t="shared" si="328"/>
        <v>0</v>
      </c>
      <c r="AI1123">
        <f t="shared" si="329"/>
        <v>-81.002785977036012</v>
      </c>
      <c r="AJ1123">
        <f t="shared" si="330"/>
        <v>72.935236093115506</v>
      </c>
      <c r="AK1123">
        <f t="shared" si="331"/>
        <v>0</v>
      </c>
      <c r="AL1123" s="3">
        <v>109</v>
      </c>
      <c r="AM1123" s="14">
        <f t="shared" si="332"/>
        <v>33.223199999999999</v>
      </c>
      <c r="AN1123" s="3">
        <v>5.4454272662223078</v>
      </c>
    </row>
    <row r="1124" spans="1:40" ht="13.5" thickBot="1" x14ac:dyDescent="0.25">
      <c r="A1124" s="5">
        <v>42577</v>
      </c>
      <c r="B1124" s="3">
        <v>121</v>
      </c>
      <c r="C1124" s="7" t="s">
        <v>359</v>
      </c>
      <c r="D1124" s="6">
        <v>0.62708333333333333</v>
      </c>
      <c r="E1124" s="13">
        <v>15</v>
      </c>
      <c r="F1124" s="13">
        <f t="shared" si="322"/>
        <v>538</v>
      </c>
      <c r="G1124" s="3">
        <v>49.8</v>
      </c>
      <c r="H1124" s="3" t="s">
        <v>365</v>
      </c>
      <c r="I1124" s="3">
        <v>32</v>
      </c>
      <c r="J1124" t="str">
        <f t="shared" si="323"/>
        <v>.</v>
      </c>
      <c r="K1124" t="str">
        <f t="shared" si="324"/>
        <v>.</v>
      </c>
      <c r="L1124" t="str">
        <f t="shared" si="334"/>
        <v>.</v>
      </c>
      <c r="M1124" s="3">
        <v>312</v>
      </c>
      <c r="N1124" t="str">
        <f>IF(B1124=B1123, N1123, IF(M1124=".",".",IF(M1124&lt;22.5,"N",IF(M1124&lt;67.5,"NE",IF(M1124&lt;112.5,"E",IF(M1124&lt;157.5,"SE",IF(M1124&lt;202.5,"S",IF(M1124&lt;247.5,"SW",IF(M1124&lt;292.5,"W",IF(M1124&lt;337.5,"NW","N"))))))))))</f>
        <v>SW</v>
      </c>
      <c r="O1124" t="str">
        <f t="shared" si="325"/>
        <v>.</v>
      </c>
      <c r="P1124" t="str">
        <f t="shared" si="336"/>
        <v>.</v>
      </c>
      <c r="Q1124" s="8">
        <f t="shared" si="320"/>
        <v>0</v>
      </c>
      <c r="R1124" s="8">
        <f t="shared" si="321"/>
        <v>10.529774088283657</v>
      </c>
      <c r="S1124" s="8">
        <v>1</v>
      </c>
      <c r="T1124" s="8" t="s">
        <v>4</v>
      </c>
      <c r="U1124" s="8" t="str">
        <f t="shared" si="338"/>
        <v>.</v>
      </c>
      <c r="V1124" s="3" t="s">
        <v>6</v>
      </c>
      <c r="W1124" s="3">
        <v>5</v>
      </c>
      <c r="X1124" s="3" t="s">
        <v>43</v>
      </c>
      <c r="Y1124" s="14">
        <v>0</v>
      </c>
      <c r="Z1124" s="14">
        <v>0</v>
      </c>
      <c r="AA1124" s="14">
        <v>1</v>
      </c>
      <c r="AB1124" s="14" t="str">
        <f t="shared" si="337"/>
        <v>.</v>
      </c>
      <c r="AC1124" s="3" t="s">
        <v>357</v>
      </c>
      <c r="AD1124" s="9">
        <v>1</v>
      </c>
      <c r="AE1124">
        <f t="shared" si="326"/>
        <v>0</v>
      </c>
      <c r="AF1124">
        <f t="shared" si="327"/>
        <v>0</v>
      </c>
      <c r="AG1124">
        <f t="shared" si="333"/>
        <v>1</v>
      </c>
      <c r="AH1124">
        <f t="shared" si="328"/>
        <v>0</v>
      </c>
      <c r="AI1124">
        <f t="shared" si="329"/>
        <v>-81.002785977036012</v>
      </c>
      <c r="AJ1124">
        <f t="shared" si="330"/>
        <v>72.935236093115506</v>
      </c>
      <c r="AK1124">
        <f t="shared" si="331"/>
        <v>0</v>
      </c>
      <c r="AL1124" s="3">
        <v>109</v>
      </c>
      <c r="AM1124" s="14">
        <f t="shared" si="332"/>
        <v>33.223199999999999</v>
      </c>
      <c r="AN1124" s="3">
        <v>5.4454272662223078</v>
      </c>
    </row>
    <row r="1125" spans="1:40" ht="13.5" thickBot="1" x14ac:dyDescent="0.25">
      <c r="A1125" s="5">
        <v>42577</v>
      </c>
      <c r="B1125" s="3">
        <v>121</v>
      </c>
      <c r="C1125" s="7" t="s">
        <v>359</v>
      </c>
      <c r="D1125" s="6">
        <v>0.66597222222222219</v>
      </c>
      <c r="E1125" s="13">
        <v>16</v>
      </c>
      <c r="F1125" s="13">
        <f t="shared" si="322"/>
        <v>594</v>
      </c>
      <c r="G1125" s="3">
        <v>47</v>
      </c>
      <c r="H1125" s="3" t="s">
        <v>365</v>
      </c>
      <c r="I1125" s="3">
        <v>31.5</v>
      </c>
      <c r="J1125" t="str">
        <f t="shared" si="323"/>
        <v>.</v>
      </c>
      <c r="K1125" t="str">
        <f t="shared" si="324"/>
        <v>.</v>
      </c>
      <c r="L1125" t="str">
        <f t="shared" si="334"/>
        <v>.</v>
      </c>
      <c r="M1125" s="3">
        <v>312</v>
      </c>
      <c r="N1125" t="str">
        <f>IF(B1125=B1125, N1124, IF(M1125=".",".",IF(M1125&lt;22.5,"N",IF(M1125&lt;67.5,"NE",IF(M1125&lt;112.5,"E",IF(M1125&lt;157.5,"SE",IF(M1125&lt;202.5,"S",IF(M1125&lt;247.5,"SW",IF(M1125&lt;292.5,"W",IF(M1125&lt;337.5,"NW","N"))))))))))</f>
        <v>SW</v>
      </c>
      <c r="O1125" t="str">
        <f t="shared" si="325"/>
        <v>.</v>
      </c>
      <c r="P1125" t="str">
        <f t="shared" si="336"/>
        <v>.</v>
      </c>
      <c r="Q1125" s="8">
        <f t="shared" si="320"/>
        <v>0</v>
      </c>
      <c r="R1125" s="8">
        <f t="shared" si="321"/>
        <v>10.529774088283657</v>
      </c>
      <c r="S1125" s="8">
        <v>1</v>
      </c>
      <c r="T1125" s="8">
        <f>SQRT((AJ1125-AJ1115)^2+(AI1125-AI1115)^2)</f>
        <v>10.529774088283657</v>
      </c>
      <c r="U1125" s="8">
        <f t="shared" si="338"/>
        <v>1</v>
      </c>
      <c r="V1125" s="3" t="s">
        <v>6</v>
      </c>
      <c r="W1125" s="3">
        <v>5.6</v>
      </c>
      <c r="X1125" s="3" t="s">
        <v>43</v>
      </c>
      <c r="Y1125" s="14">
        <v>0</v>
      </c>
      <c r="Z1125" s="14">
        <v>0</v>
      </c>
      <c r="AA1125" s="14">
        <v>1</v>
      </c>
      <c r="AB1125" s="14" t="str">
        <f t="shared" si="337"/>
        <v>.</v>
      </c>
      <c r="AC1125" s="3" t="s">
        <v>357</v>
      </c>
      <c r="AD1125" s="9">
        <v>1</v>
      </c>
      <c r="AE1125">
        <f t="shared" si="326"/>
        <v>0</v>
      </c>
      <c r="AF1125">
        <f t="shared" si="327"/>
        <v>0</v>
      </c>
      <c r="AG1125">
        <f t="shared" si="333"/>
        <v>1</v>
      </c>
      <c r="AH1125">
        <f t="shared" si="328"/>
        <v>0</v>
      </c>
      <c r="AI1125">
        <f t="shared" si="329"/>
        <v>-81.002785977036012</v>
      </c>
      <c r="AJ1125">
        <f t="shared" si="330"/>
        <v>72.935236093115506</v>
      </c>
      <c r="AK1125">
        <f t="shared" si="331"/>
        <v>0</v>
      </c>
      <c r="AL1125" s="3">
        <v>109</v>
      </c>
      <c r="AM1125" s="14">
        <f t="shared" si="332"/>
        <v>33.223199999999999</v>
      </c>
      <c r="AN1125" s="3">
        <v>5.4454272662223078</v>
      </c>
    </row>
  </sheetData>
  <sortState ref="A2:AB1125">
    <sortCondition ref="A2:A1125"/>
    <sortCondition ref="B2:B1125"/>
    <sortCondition ref="D2:D1125"/>
  </sortState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20" sqref="B20"/>
    </sheetView>
  </sheetViews>
  <sheetFormatPr defaultRowHeight="12.75" x14ac:dyDescent="0.2"/>
  <cols>
    <col min="2" max="2" width="9.140625" style="11"/>
    <col min="22" max="22" width="34.42578125" bestFit="1" customWidth="1"/>
  </cols>
  <sheetData>
    <row r="1" spans="1:2" ht="13.5" thickBot="1" x14ac:dyDescent="0.25">
      <c r="A1" s="3" t="s">
        <v>373</v>
      </c>
      <c r="B1" s="11" t="s">
        <v>455</v>
      </c>
    </row>
    <row r="2" spans="1:2" ht="13.5" thickBot="1" x14ac:dyDescent="0.25">
      <c r="A2" s="3" t="s">
        <v>370</v>
      </c>
      <c r="B2" s="11" t="s">
        <v>401</v>
      </c>
    </row>
    <row r="3" spans="1:2" ht="13.5" thickBot="1" x14ac:dyDescent="0.25">
      <c r="A3" s="4" t="s">
        <v>371</v>
      </c>
      <c r="B3" s="29" t="s">
        <v>456</v>
      </c>
    </row>
    <row r="4" spans="1:2" ht="13.5" thickBot="1" x14ac:dyDescent="0.25">
      <c r="A4" s="3" t="s">
        <v>372</v>
      </c>
      <c r="B4" s="11" t="s">
        <v>457</v>
      </c>
    </row>
    <row r="5" spans="1:2" ht="13.5" thickBot="1" x14ac:dyDescent="0.25">
      <c r="A5" s="13" t="s">
        <v>388</v>
      </c>
      <c r="B5" s="11" t="s">
        <v>458</v>
      </c>
    </row>
    <row r="6" spans="1:2" ht="13.5" thickBot="1" x14ac:dyDescent="0.25">
      <c r="A6" s="3" t="s">
        <v>386</v>
      </c>
      <c r="B6" s="11" t="s">
        <v>459</v>
      </c>
    </row>
    <row r="7" spans="1:2" ht="13.5" thickBot="1" x14ac:dyDescent="0.25">
      <c r="A7" s="3" t="s">
        <v>375</v>
      </c>
      <c r="B7" s="11" t="s">
        <v>460</v>
      </c>
    </row>
    <row r="8" spans="1:2" ht="13.5" thickBot="1" x14ac:dyDescent="0.25">
      <c r="A8" s="3" t="s">
        <v>376</v>
      </c>
      <c r="B8" s="30" t="s">
        <v>402</v>
      </c>
    </row>
    <row r="9" spans="1:2" ht="13.5" thickBot="1" x14ac:dyDescent="0.25">
      <c r="A9" s="3" t="s">
        <v>377</v>
      </c>
      <c r="B9" s="11" t="s">
        <v>403</v>
      </c>
    </row>
    <row r="10" spans="1:2" ht="13.5" thickBot="1" x14ac:dyDescent="0.25">
      <c r="A10" s="3" t="s">
        <v>0</v>
      </c>
      <c r="B10" s="11" t="s">
        <v>404</v>
      </c>
    </row>
    <row r="11" spans="1:2" ht="13.5" thickBot="1" x14ac:dyDescent="0.25">
      <c r="A11" s="14" t="s">
        <v>399</v>
      </c>
      <c r="B11" s="11" t="s">
        <v>405</v>
      </c>
    </row>
    <row r="12" spans="1:2" ht="13.5" thickBot="1" x14ac:dyDescent="0.25">
      <c r="A12" s="3" t="s">
        <v>1</v>
      </c>
      <c r="B12" s="11" t="s">
        <v>406</v>
      </c>
    </row>
    <row r="13" spans="1:2" ht="13.5" thickBot="1" x14ac:dyDescent="0.25">
      <c r="A13" s="3" t="s">
        <v>360</v>
      </c>
      <c r="B13" s="11" t="s">
        <v>407</v>
      </c>
    </row>
    <row r="14" spans="1:2" ht="13.5" thickBot="1" x14ac:dyDescent="0.25">
      <c r="A14" s="3" t="s">
        <v>361</v>
      </c>
      <c r="B14" s="11" t="s">
        <v>433</v>
      </c>
    </row>
    <row r="15" spans="1:2" ht="13.5" thickBot="1" x14ac:dyDescent="0.25">
      <c r="A15" s="3" t="s">
        <v>362</v>
      </c>
      <c r="B15" s="11" t="s">
        <v>432</v>
      </c>
    </row>
    <row r="16" spans="1:2" ht="13.5" thickBot="1" x14ac:dyDescent="0.25">
      <c r="A16" s="3" t="s">
        <v>391</v>
      </c>
      <c r="B16" s="11" t="s">
        <v>408</v>
      </c>
    </row>
    <row r="17" spans="1:2" ht="13.5" thickBot="1" x14ac:dyDescent="0.25">
      <c r="A17" s="3" t="s">
        <v>392</v>
      </c>
      <c r="B17" s="11" t="s">
        <v>409</v>
      </c>
    </row>
    <row r="18" spans="1:2" ht="13.5" thickBot="1" x14ac:dyDescent="0.25">
      <c r="A18" s="3" t="s">
        <v>393</v>
      </c>
      <c r="B18" s="11" t="s">
        <v>410</v>
      </c>
    </row>
    <row r="19" spans="1:2" ht="13.5" thickBot="1" x14ac:dyDescent="0.25">
      <c r="A19" s="3" t="s">
        <v>394</v>
      </c>
      <c r="B19" s="11" t="s">
        <v>411</v>
      </c>
    </row>
    <row r="20" spans="1:2" ht="13.5" thickBot="1" x14ac:dyDescent="0.25">
      <c r="A20" s="3" t="s">
        <v>400</v>
      </c>
      <c r="B20" s="11" t="s">
        <v>412</v>
      </c>
    </row>
    <row r="21" spans="1:2" ht="13.5" thickBot="1" x14ac:dyDescent="0.25">
      <c r="A21" s="3" t="s">
        <v>397</v>
      </c>
      <c r="B21" s="11" t="s">
        <v>413</v>
      </c>
    </row>
    <row r="22" spans="1:2" ht="13.5" thickBot="1" x14ac:dyDescent="0.25">
      <c r="A22" s="3" t="s">
        <v>398</v>
      </c>
      <c r="B22" s="11" t="s">
        <v>414</v>
      </c>
    </row>
    <row r="23" spans="1:2" ht="13.5" thickBot="1" x14ac:dyDescent="0.25">
      <c r="A23" s="3" t="s">
        <v>395</v>
      </c>
      <c r="B23" s="11" t="s">
        <v>415</v>
      </c>
    </row>
    <row r="24" spans="1:2" ht="13.5" thickBot="1" x14ac:dyDescent="0.25">
      <c r="A24" s="3" t="s">
        <v>396</v>
      </c>
      <c r="B24" s="11" t="s">
        <v>416</v>
      </c>
    </row>
    <row r="25" spans="1:2" ht="13.5" thickBot="1" x14ac:dyDescent="0.25">
      <c r="A25" s="3" t="s">
        <v>378</v>
      </c>
      <c r="B25" s="11" t="s">
        <v>417</v>
      </c>
    </row>
    <row r="26" spans="1:2" ht="13.5" thickBot="1" x14ac:dyDescent="0.25">
      <c r="A26" s="3" t="s">
        <v>379</v>
      </c>
      <c r="B26" s="11" t="s">
        <v>418</v>
      </c>
    </row>
    <row r="27" spans="1:2" ht="13.5" thickBot="1" x14ac:dyDescent="0.25">
      <c r="A27" s="3" t="s">
        <v>110</v>
      </c>
      <c r="B27" s="11" t="s">
        <v>419</v>
      </c>
    </row>
    <row r="28" spans="1:2" ht="13.5" thickBot="1" x14ac:dyDescent="0.25">
      <c r="A28" s="3" t="s">
        <v>380</v>
      </c>
      <c r="B28" s="31" t="s">
        <v>420</v>
      </c>
    </row>
    <row r="29" spans="1:2" ht="13.5" thickBot="1" x14ac:dyDescent="0.25">
      <c r="A29" s="3" t="s">
        <v>381</v>
      </c>
      <c r="B29" s="11" t="s">
        <v>421</v>
      </c>
    </row>
    <row r="30" spans="1:2" ht="13.5" thickBot="1" x14ac:dyDescent="0.25">
      <c r="A30" s="3" t="s">
        <v>382</v>
      </c>
      <c r="B30" s="30" t="s">
        <v>422</v>
      </c>
    </row>
    <row r="31" spans="1:2" ht="13.5" thickBot="1" x14ac:dyDescent="0.25">
      <c r="A31" s="3" t="s">
        <v>2</v>
      </c>
      <c r="B31" s="11" t="s">
        <v>423</v>
      </c>
    </row>
    <row r="32" spans="1:2" ht="13.5" thickBot="1" x14ac:dyDescent="0.25">
      <c r="A32" s="3" t="s">
        <v>3</v>
      </c>
      <c r="B32" s="30" t="s">
        <v>3</v>
      </c>
    </row>
    <row r="33" spans="1:2" x14ac:dyDescent="0.2">
      <c r="A33" s="14" t="s">
        <v>383</v>
      </c>
      <c r="B33" s="11" t="s">
        <v>424</v>
      </c>
    </row>
    <row r="34" spans="1:2" x14ac:dyDescent="0.2">
      <c r="A34" s="14" t="s">
        <v>387</v>
      </c>
      <c r="B34" s="30" t="s">
        <v>425</v>
      </c>
    </row>
    <row r="35" spans="1:2" x14ac:dyDescent="0.2">
      <c r="A35" s="14" t="s">
        <v>389</v>
      </c>
      <c r="B35" s="11" t="s">
        <v>426</v>
      </c>
    </row>
    <row r="36" spans="1:2" ht="13.5" thickBot="1" x14ac:dyDescent="0.25">
      <c r="A36" s="17" t="s">
        <v>390</v>
      </c>
      <c r="B36" s="30" t="s">
        <v>426</v>
      </c>
    </row>
    <row r="37" spans="1:2" ht="13.5" thickBot="1" x14ac:dyDescent="0.25">
      <c r="A37" s="3" t="s">
        <v>384</v>
      </c>
      <c r="B37" s="30" t="s">
        <v>427</v>
      </c>
    </row>
    <row r="38" spans="1:2" ht="13.5" thickBot="1" x14ac:dyDescent="0.25">
      <c r="A38" s="4" t="s">
        <v>385</v>
      </c>
      <c r="B38" s="30" t="s">
        <v>428</v>
      </c>
    </row>
    <row r="39" spans="1:2" ht="13.5" thickBot="1" x14ac:dyDescent="0.25">
      <c r="A39" s="3" t="s">
        <v>429</v>
      </c>
      <c r="B39" s="30" t="s">
        <v>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5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9" max="9" width="18.85546875" customWidth="1"/>
    <col min="10" max="14" width="14.42578125" customWidth="1"/>
    <col min="15" max="15" width="13.140625" bestFit="1" customWidth="1"/>
  </cols>
  <sheetData>
    <row r="1" spans="1:40" ht="15.75" customHeight="1" x14ac:dyDescent="0.2">
      <c r="A1" s="14" t="s">
        <v>373</v>
      </c>
      <c r="B1" s="14" t="s">
        <v>370</v>
      </c>
      <c r="C1" s="14" t="s">
        <v>371</v>
      </c>
      <c r="D1" s="14" t="s">
        <v>372</v>
      </c>
      <c r="E1" s="14" t="s">
        <v>388</v>
      </c>
      <c r="F1" s="14" t="s">
        <v>386</v>
      </c>
      <c r="G1" s="14" t="s">
        <v>375</v>
      </c>
      <c r="H1" s="14" t="s">
        <v>376</v>
      </c>
      <c r="I1" s="14" t="s">
        <v>377</v>
      </c>
      <c r="J1" s="14" t="s">
        <v>397</v>
      </c>
      <c r="K1" s="14" t="s">
        <v>398</v>
      </c>
      <c r="L1" s="14" t="s">
        <v>429</v>
      </c>
      <c r="M1" s="14" t="s">
        <v>1</v>
      </c>
      <c r="N1" s="14" t="s">
        <v>430</v>
      </c>
      <c r="O1" s="14" t="s">
        <v>395</v>
      </c>
      <c r="P1" s="14" t="s">
        <v>396</v>
      </c>
      <c r="Q1" s="14" t="s">
        <v>378</v>
      </c>
      <c r="R1" t="s">
        <v>379</v>
      </c>
      <c r="S1" t="s">
        <v>110</v>
      </c>
      <c r="T1" t="s">
        <v>380</v>
      </c>
      <c r="U1" t="s">
        <v>381</v>
      </c>
      <c r="V1" t="s">
        <v>382</v>
      </c>
      <c r="W1" t="s">
        <v>2</v>
      </c>
      <c r="X1" t="s">
        <v>3</v>
      </c>
      <c r="Y1" t="s">
        <v>383</v>
      </c>
      <c r="Z1" t="s">
        <v>387</v>
      </c>
      <c r="AA1" t="s">
        <v>389</v>
      </c>
      <c r="AB1" t="s">
        <v>390</v>
      </c>
      <c r="AC1" t="s">
        <v>384</v>
      </c>
      <c r="AD1" t="s">
        <v>385</v>
      </c>
      <c r="AE1" t="s">
        <v>392</v>
      </c>
      <c r="AF1" t="s">
        <v>393</v>
      </c>
      <c r="AG1" t="s">
        <v>394</v>
      </c>
      <c r="AH1" t="s">
        <v>400</v>
      </c>
      <c r="AI1" t="s">
        <v>361</v>
      </c>
      <c r="AJ1" t="s">
        <v>362</v>
      </c>
      <c r="AK1" t="s">
        <v>391</v>
      </c>
      <c r="AL1" t="s">
        <v>0</v>
      </c>
      <c r="AM1" t="s">
        <v>399</v>
      </c>
      <c r="AN1" t="s">
        <v>360</v>
      </c>
    </row>
    <row r="2" spans="1:40" ht="15.75" customHeight="1" x14ac:dyDescent="0.2">
      <c r="A2" s="15">
        <v>42569</v>
      </c>
      <c r="B2" s="14">
        <v>1</v>
      </c>
      <c r="C2" s="14" t="s">
        <v>358</v>
      </c>
      <c r="D2" s="16">
        <v>0.33749999999999997</v>
      </c>
      <c r="E2" s="14">
        <v>8</v>
      </c>
      <c r="F2" s="14">
        <v>0</v>
      </c>
      <c r="G2" s="14">
        <v>22.3</v>
      </c>
      <c r="H2" s="14" t="s">
        <v>365</v>
      </c>
      <c r="I2" s="14">
        <v>24.2</v>
      </c>
      <c r="J2" s="14" t="s">
        <v>4</v>
      </c>
      <c r="K2" s="14" t="s">
        <v>4</v>
      </c>
      <c r="L2" s="14" t="s">
        <v>4</v>
      </c>
      <c r="M2" s="14">
        <v>154</v>
      </c>
      <c r="N2" s="14" t="s">
        <v>72</v>
      </c>
      <c r="O2" s="14" t="s">
        <v>4</v>
      </c>
      <c r="P2" s="14" t="s">
        <v>4</v>
      </c>
      <c r="Q2" s="14">
        <v>0</v>
      </c>
      <c r="R2">
        <v>0</v>
      </c>
      <c r="S2">
        <v>1</v>
      </c>
      <c r="T2" t="s">
        <v>4</v>
      </c>
      <c r="U2" t="s">
        <v>4</v>
      </c>
      <c r="V2" t="s">
        <v>128</v>
      </c>
      <c r="W2">
        <v>2</v>
      </c>
      <c r="X2" t="s">
        <v>6</v>
      </c>
      <c r="Y2">
        <v>2</v>
      </c>
      <c r="Z2">
        <v>1</v>
      </c>
      <c r="AA2">
        <v>0</v>
      </c>
      <c r="AB2">
        <v>0</v>
      </c>
      <c r="AC2" t="s">
        <v>255</v>
      </c>
      <c r="AD2">
        <v>0</v>
      </c>
      <c r="AE2" t="s">
        <v>4</v>
      </c>
      <c r="AF2" t="s">
        <v>4</v>
      </c>
      <c r="AG2" t="s">
        <v>4</v>
      </c>
      <c r="AH2" t="s">
        <v>4</v>
      </c>
      <c r="AI2">
        <v>43.837114678907732</v>
      </c>
      <c r="AJ2">
        <v>-89.879404629916706</v>
      </c>
      <c r="AK2" t="s">
        <v>4</v>
      </c>
      <c r="AL2">
        <v>100</v>
      </c>
      <c r="AM2">
        <v>30.48</v>
      </c>
      <c r="AN2">
        <v>2.6878070480712677</v>
      </c>
    </row>
    <row r="3" spans="1:40" ht="15.75" customHeight="1" x14ac:dyDescent="0.2">
      <c r="A3" s="15">
        <v>42569</v>
      </c>
      <c r="B3" s="14">
        <v>1</v>
      </c>
      <c r="C3" s="14" t="s">
        <v>358</v>
      </c>
      <c r="D3" s="16">
        <v>0.3888888888888889</v>
      </c>
      <c r="E3" s="14">
        <v>9</v>
      </c>
      <c r="F3" s="14">
        <v>74.000000000000057</v>
      </c>
      <c r="G3" s="14">
        <v>28.8</v>
      </c>
      <c r="H3" s="14" t="s">
        <v>365</v>
      </c>
      <c r="I3" s="14">
        <v>25.1</v>
      </c>
      <c r="J3" s="14">
        <v>1.9024088846738192</v>
      </c>
      <c r="K3" s="14">
        <v>251</v>
      </c>
      <c r="L3" s="14">
        <v>-83</v>
      </c>
      <c r="M3" s="14">
        <v>168</v>
      </c>
      <c r="N3" s="14" t="s">
        <v>72</v>
      </c>
      <c r="O3" s="14" t="s">
        <v>31</v>
      </c>
      <c r="P3" s="14">
        <v>7</v>
      </c>
      <c r="Q3" s="14">
        <v>24.373868681029489</v>
      </c>
      <c r="R3">
        <v>24.373868681029489</v>
      </c>
      <c r="S3">
        <v>1</v>
      </c>
      <c r="T3" t="s">
        <v>4</v>
      </c>
      <c r="U3" t="s">
        <v>4</v>
      </c>
      <c r="V3" t="s">
        <v>41</v>
      </c>
      <c r="W3">
        <v>0</v>
      </c>
      <c r="X3" t="s">
        <v>4</v>
      </c>
      <c r="Y3">
        <v>2</v>
      </c>
      <c r="Z3">
        <v>1</v>
      </c>
      <c r="AA3">
        <v>0</v>
      </c>
      <c r="AB3">
        <v>0</v>
      </c>
      <c r="AC3" t="s">
        <v>255</v>
      </c>
      <c r="AD3">
        <v>0</v>
      </c>
      <c r="AE3">
        <v>-7.9353554434638625</v>
      </c>
      <c r="AF3">
        <v>-7.9353554434638625</v>
      </c>
      <c r="AG3">
        <v>1</v>
      </c>
      <c r="AH3">
        <v>24.373868681029489</v>
      </c>
      <c r="AI3">
        <v>20.79116908177593</v>
      </c>
      <c r="AJ3">
        <v>-97.814760073380569</v>
      </c>
      <c r="AK3">
        <v>-23.045945597131801</v>
      </c>
      <c r="AL3">
        <v>100</v>
      </c>
      <c r="AM3">
        <v>30.48</v>
      </c>
      <c r="AN3">
        <v>2.9321531433504737</v>
      </c>
    </row>
    <row r="4" spans="1:40" ht="15.75" customHeight="1" x14ac:dyDescent="0.2">
      <c r="A4" s="15">
        <v>42569</v>
      </c>
      <c r="B4" s="14">
        <v>1</v>
      </c>
      <c r="C4" s="14" t="s">
        <v>358</v>
      </c>
      <c r="D4" s="16">
        <v>0.42708333333333331</v>
      </c>
      <c r="E4" s="14">
        <v>10</v>
      </c>
      <c r="F4" s="14">
        <v>129.00000000000003</v>
      </c>
      <c r="G4" s="14">
        <v>28.7</v>
      </c>
      <c r="H4" s="14" t="s">
        <v>365</v>
      </c>
      <c r="I4" s="14">
        <v>26.9</v>
      </c>
      <c r="J4" s="14">
        <v>1.1835305718180611</v>
      </c>
      <c r="K4" s="14">
        <v>67.811306689879871</v>
      </c>
      <c r="L4" s="14">
        <v>-176.81130668987987</v>
      </c>
      <c r="M4" s="14">
        <v>164</v>
      </c>
      <c r="N4" s="14" t="s">
        <v>72</v>
      </c>
      <c r="O4" s="14" t="s">
        <v>41</v>
      </c>
      <c r="P4" s="14">
        <v>3</v>
      </c>
      <c r="Q4" s="14">
        <v>7.0165379536834251</v>
      </c>
      <c r="R4">
        <v>31.390406634712914</v>
      </c>
      <c r="S4">
        <v>1</v>
      </c>
      <c r="T4" t="s">
        <v>4</v>
      </c>
      <c r="U4" t="s">
        <v>4</v>
      </c>
      <c r="V4" t="s">
        <v>4</v>
      </c>
      <c r="W4">
        <v>3.2</v>
      </c>
      <c r="X4" t="s">
        <v>92</v>
      </c>
      <c r="Y4">
        <v>2</v>
      </c>
      <c r="Z4">
        <v>1</v>
      </c>
      <c r="AA4">
        <v>0</v>
      </c>
      <c r="AB4">
        <v>0</v>
      </c>
      <c r="AC4" t="s">
        <v>255</v>
      </c>
      <c r="AD4">
        <v>0</v>
      </c>
      <c r="AE4">
        <v>2.6498521754869984</v>
      </c>
      <c r="AF4">
        <v>2.6498521754869984</v>
      </c>
      <c r="AG4">
        <v>1</v>
      </c>
      <c r="AH4">
        <v>7.0165379536834251</v>
      </c>
      <c r="AI4">
        <v>27.288098225882923</v>
      </c>
      <c r="AJ4">
        <v>-95.164907897893571</v>
      </c>
      <c r="AK4">
        <v>6.4969291441069927</v>
      </c>
      <c r="AL4">
        <v>99</v>
      </c>
      <c r="AM4">
        <v>30.1752</v>
      </c>
      <c r="AN4">
        <v>2.8623399732707004</v>
      </c>
    </row>
    <row r="5" spans="1:40" ht="15.75" customHeight="1" x14ac:dyDescent="0.2">
      <c r="A5" s="15">
        <v>42569</v>
      </c>
      <c r="B5" s="14">
        <v>1</v>
      </c>
      <c r="C5" s="14" t="s">
        <v>358</v>
      </c>
      <c r="D5" s="16">
        <v>0.46736111111111112</v>
      </c>
      <c r="E5" s="14">
        <v>11</v>
      </c>
      <c r="F5" s="14">
        <v>187.00000000000006</v>
      </c>
      <c r="G5" s="14">
        <v>39.4</v>
      </c>
      <c r="H5" s="14" t="s">
        <v>365</v>
      </c>
      <c r="I5" s="14">
        <v>35.200000000000003</v>
      </c>
      <c r="J5" s="14">
        <v>0.19733715542955221</v>
      </c>
      <c r="K5" s="14">
        <v>11.30658614723048</v>
      </c>
      <c r="L5" s="14">
        <v>-56.504720542649395</v>
      </c>
      <c r="M5" s="14">
        <v>161</v>
      </c>
      <c r="N5" s="14" t="s">
        <v>72</v>
      </c>
      <c r="O5" s="14" t="s">
        <v>20</v>
      </c>
      <c r="P5" s="14">
        <v>1</v>
      </c>
      <c r="Q5" s="14">
        <v>10.267506546065285</v>
      </c>
      <c r="R5">
        <v>41.657913180778195</v>
      </c>
      <c r="S5">
        <v>1</v>
      </c>
      <c r="T5" t="s">
        <v>4</v>
      </c>
      <c r="U5" t="s">
        <v>4</v>
      </c>
      <c r="V5" t="s">
        <v>31</v>
      </c>
      <c r="W5">
        <v>1</v>
      </c>
      <c r="X5" t="s">
        <v>4</v>
      </c>
      <c r="Y5">
        <v>2</v>
      </c>
      <c r="Z5">
        <v>1</v>
      </c>
      <c r="AA5">
        <v>0</v>
      </c>
      <c r="AB5">
        <v>0</v>
      </c>
      <c r="AC5" t="s">
        <v>255</v>
      </c>
      <c r="AD5">
        <v>0</v>
      </c>
      <c r="AE5">
        <v>10.068236093955051</v>
      </c>
      <c r="AF5">
        <v>10.068236093955051</v>
      </c>
      <c r="AG5">
        <v>1</v>
      </c>
      <c r="AH5">
        <v>10.267506546065285</v>
      </c>
      <c r="AI5">
        <v>29.301133901144095</v>
      </c>
      <c r="AJ5">
        <v>-85.09667180393852</v>
      </c>
      <c r="AK5">
        <v>2.0130356752611718</v>
      </c>
      <c r="AL5">
        <v>90</v>
      </c>
      <c r="AM5">
        <v>27.432000000000002</v>
      </c>
      <c r="AN5">
        <v>2.8099800957108707</v>
      </c>
    </row>
    <row r="6" spans="1:40" ht="15.75" customHeight="1" x14ac:dyDescent="0.2">
      <c r="A6" s="15">
        <v>42569</v>
      </c>
      <c r="B6" s="14">
        <v>1</v>
      </c>
      <c r="C6" s="14" t="s">
        <v>358</v>
      </c>
      <c r="D6" s="16">
        <v>0.50555555555555554</v>
      </c>
      <c r="E6" s="14">
        <v>12</v>
      </c>
      <c r="F6" s="14">
        <v>242.00000000000003</v>
      </c>
      <c r="G6" s="14">
        <v>42.3</v>
      </c>
      <c r="H6" s="14" t="s">
        <v>365</v>
      </c>
      <c r="I6" s="14">
        <v>30.4</v>
      </c>
      <c r="J6" s="14">
        <v>1.0087229587058841</v>
      </c>
      <c r="K6" s="14">
        <v>302.20443176820362</v>
      </c>
      <c r="L6" s="14">
        <v>-69.102154379026842</v>
      </c>
      <c r="M6" s="14">
        <v>165</v>
      </c>
      <c r="N6" s="14" t="s">
        <v>72</v>
      </c>
      <c r="O6" s="14" t="s">
        <v>21</v>
      </c>
      <c r="P6" s="14">
        <v>8</v>
      </c>
      <c r="Q6" s="14">
        <v>9.240838117737237</v>
      </c>
      <c r="R6">
        <v>50.898751298515435</v>
      </c>
      <c r="S6">
        <v>1</v>
      </c>
      <c r="T6" t="s">
        <v>4</v>
      </c>
      <c r="U6" t="s">
        <v>4</v>
      </c>
      <c r="V6" t="s">
        <v>21</v>
      </c>
      <c r="W6">
        <v>3</v>
      </c>
      <c r="X6" t="s">
        <v>4</v>
      </c>
      <c r="Y6">
        <v>2</v>
      </c>
      <c r="Z6">
        <v>1</v>
      </c>
      <c r="AA6">
        <v>0</v>
      </c>
      <c r="AB6">
        <v>0</v>
      </c>
      <c r="AC6" t="s">
        <v>255</v>
      </c>
      <c r="AD6">
        <v>0</v>
      </c>
      <c r="AE6">
        <v>4.9248282219458588</v>
      </c>
      <c r="AF6">
        <v>4.9248282219458588</v>
      </c>
      <c r="AG6">
        <v>1</v>
      </c>
      <c r="AH6">
        <v>9.240838117737237</v>
      </c>
      <c r="AI6">
        <v>21.481980743509244</v>
      </c>
      <c r="AJ6">
        <v>-80.171843581992661</v>
      </c>
      <c r="AK6">
        <v>-7.819153157634851</v>
      </c>
      <c r="AL6">
        <v>83</v>
      </c>
      <c r="AM6">
        <v>25.298400000000001</v>
      </c>
      <c r="AN6">
        <v>2.8797932657906435</v>
      </c>
    </row>
    <row r="7" spans="1:40" ht="15.75" customHeight="1" x14ac:dyDescent="0.2">
      <c r="A7" s="15">
        <v>42569</v>
      </c>
      <c r="B7" s="14">
        <v>1</v>
      </c>
      <c r="C7" s="14" t="s">
        <v>358</v>
      </c>
      <c r="D7" s="16">
        <v>0.54861111111111105</v>
      </c>
      <c r="E7" s="14">
        <v>13</v>
      </c>
      <c r="F7" s="14">
        <v>304</v>
      </c>
      <c r="G7" s="14">
        <v>44.7</v>
      </c>
      <c r="H7" s="14" t="s">
        <v>365</v>
      </c>
      <c r="I7" s="14">
        <v>30.1</v>
      </c>
      <c r="J7" s="14">
        <v>0.26179938779914913</v>
      </c>
      <c r="K7" s="14">
        <v>345</v>
      </c>
      <c r="L7" s="14">
        <v>42.795568231796381</v>
      </c>
      <c r="M7" s="14">
        <v>165</v>
      </c>
      <c r="N7" s="14" t="s">
        <v>72</v>
      </c>
      <c r="O7" s="14" t="s">
        <v>20</v>
      </c>
      <c r="P7" s="14">
        <v>1</v>
      </c>
      <c r="Q7" s="14">
        <v>3.0000000000000075</v>
      </c>
      <c r="R7">
        <v>53.898751298515442</v>
      </c>
      <c r="S7">
        <v>1</v>
      </c>
      <c r="T7" t="s">
        <v>4</v>
      </c>
      <c r="U7" t="s">
        <v>4</v>
      </c>
      <c r="V7" t="s">
        <v>6</v>
      </c>
      <c r="W7">
        <v>4.2</v>
      </c>
      <c r="X7" t="s">
        <v>13</v>
      </c>
      <c r="Y7">
        <v>2</v>
      </c>
      <c r="Z7">
        <v>1</v>
      </c>
      <c r="AA7">
        <v>0</v>
      </c>
      <c r="AB7">
        <v>0</v>
      </c>
      <c r="AC7" t="s">
        <v>255</v>
      </c>
      <c r="AD7">
        <v>0</v>
      </c>
      <c r="AE7">
        <v>2.8977774788672122</v>
      </c>
      <c r="AF7">
        <v>2.8977774788672122</v>
      </c>
      <c r="AG7">
        <v>1</v>
      </c>
      <c r="AH7">
        <v>3.0000000000000075</v>
      </c>
      <c r="AI7">
        <v>20.70552360820168</v>
      </c>
      <c r="AJ7">
        <v>-77.274066103125449</v>
      </c>
      <c r="AK7">
        <v>-0.77645713530756311</v>
      </c>
      <c r="AL7">
        <v>80</v>
      </c>
      <c r="AM7">
        <v>24.384</v>
      </c>
      <c r="AN7">
        <v>2.8797932657906435</v>
      </c>
    </row>
    <row r="8" spans="1:40" ht="15.75" customHeight="1" x14ac:dyDescent="0.2">
      <c r="A8" s="15">
        <v>42569</v>
      </c>
      <c r="B8" s="14">
        <v>1</v>
      </c>
      <c r="C8" s="14" t="s">
        <v>358</v>
      </c>
      <c r="D8" s="16">
        <v>0.58472222222222225</v>
      </c>
      <c r="E8" s="14">
        <v>14</v>
      </c>
      <c r="F8" s="14">
        <v>356.00000000000011</v>
      </c>
      <c r="G8" s="14">
        <v>46.5</v>
      </c>
      <c r="H8" s="14" t="s">
        <v>365</v>
      </c>
      <c r="I8" s="14">
        <v>29.5</v>
      </c>
      <c r="J8" s="14" t="s">
        <v>4</v>
      </c>
      <c r="K8" s="14" t="s">
        <v>4</v>
      </c>
      <c r="L8" s="14" t="s">
        <v>4</v>
      </c>
      <c r="M8" s="14">
        <v>165</v>
      </c>
      <c r="N8" s="14" t="s">
        <v>72</v>
      </c>
      <c r="O8" s="14" t="s">
        <v>4</v>
      </c>
      <c r="P8" s="14" t="s">
        <v>4</v>
      </c>
      <c r="Q8" s="14">
        <v>0</v>
      </c>
      <c r="R8">
        <v>53.898751298515442</v>
      </c>
      <c r="S8">
        <v>1</v>
      </c>
      <c r="T8" t="s">
        <v>4</v>
      </c>
      <c r="U8" t="s">
        <v>4</v>
      </c>
      <c r="V8" t="s">
        <v>6</v>
      </c>
      <c r="W8">
        <v>3.8</v>
      </c>
      <c r="X8" t="s">
        <v>43</v>
      </c>
      <c r="Y8">
        <v>0</v>
      </c>
      <c r="Z8">
        <v>0</v>
      </c>
      <c r="AA8">
        <v>1</v>
      </c>
      <c r="AB8">
        <v>1</v>
      </c>
      <c r="AC8" t="s">
        <v>255</v>
      </c>
      <c r="AD8">
        <v>0</v>
      </c>
      <c r="AE8">
        <v>0</v>
      </c>
      <c r="AF8">
        <v>0</v>
      </c>
      <c r="AG8">
        <v>1</v>
      </c>
      <c r="AH8">
        <v>0</v>
      </c>
      <c r="AI8">
        <v>20.70552360820168</v>
      </c>
      <c r="AJ8">
        <v>-77.274066103125449</v>
      </c>
      <c r="AK8">
        <v>0</v>
      </c>
      <c r="AL8">
        <v>80</v>
      </c>
      <c r="AM8">
        <v>24.384</v>
      </c>
      <c r="AN8">
        <v>2.8797932657906435</v>
      </c>
    </row>
    <row r="9" spans="1:40" ht="15.75" customHeight="1" x14ac:dyDescent="0.2">
      <c r="A9" s="15">
        <v>42569</v>
      </c>
      <c r="B9" s="14">
        <v>1</v>
      </c>
      <c r="C9" s="14" t="s">
        <v>358</v>
      </c>
      <c r="D9" s="16">
        <v>0.62638888888888888</v>
      </c>
      <c r="E9" s="14">
        <v>15</v>
      </c>
      <c r="F9" s="14">
        <v>416.00000000000006</v>
      </c>
      <c r="G9" s="14">
        <v>41.6</v>
      </c>
      <c r="H9" s="14" t="s">
        <v>365</v>
      </c>
      <c r="I9" s="14">
        <v>29.9</v>
      </c>
      <c r="J9" s="14" t="s">
        <v>4</v>
      </c>
      <c r="K9" s="14" t="s">
        <v>4</v>
      </c>
      <c r="L9" s="14" t="s">
        <v>4</v>
      </c>
      <c r="M9" s="14">
        <v>165</v>
      </c>
      <c r="N9" s="14" t="s">
        <v>72</v>
      </c>
      <c r="O9" s="14" t="s">
        <v>4</v>
      </c>
      <c r="P9" s="14" t="s">
        <v>4</v>
      </c>
      <c r="Q9" s="14">
        <v>0</v>
      </c>
      <c r="R9">
        <v>53.898751298515442</v>
      </c>
      <c r="S9">
        <v>1</v>
      </c>
      <c r="T9" t="s">
        <v>4</v>
      </c>
      <c r="U9" t="s">
        <v>4</v>
      </c>
      <c r="V9" t="s">
        <v>6</v>
      </c>
      <c r="W9">
        <v>5.7</v>
      </c>
      <c r="X9" t="s">
        <v>43</v>
      </c>
      <c r="Y9">
        <v>0</v>
      </c>
      <c r="Z9">
        <v>0</v>
      </c>
      <c r="AA9">
        <v>1</v>
      </c>
      <c r="AB9" t="s">
        <v>4</v>
      </c>
      <c r="AC9" t="s">
        <v>255</v>
      </c>
      <c r="AD9">
        <v>0</v>
      </c>
      <c r="AE9">
        <v>0</v>
      </c>
      <c r="AF9">
        <v>0</v>
      </c>
      <c r="AG9">
        <v>1</v>
      </c>
      <c r="AH9">
        <v>0</v>
      </c>
      <c r="AI9">
        <v>20.70552360820168</v>
      </c>
      <c r="AJ9">
        <v>-77.274066103125449</v>
      </c>
      <c r="AK9">
        <v>0</v>
      </c>
      <c r="AL9">
        <v>80</v>
      </c>
      <c r="AM9">
        <v>24.384</v>
      </c>
      <c r="AN9">
        <v>2.8797932657906435</v>
      </c>
    </row>
    <row r="10" spans="1:40" ht="15.75" customHeight="1" x14ac:dyDescent="0.2">
      <c r="A10" s="15">
        <v>42569</v>
      </c>
      <c r="B10" s="14">
        <v>1</v>
      </c>
      <c r="C10" s="14" t="s">
        <v>358</v>
      </c>
      <c r="D10" s="16">
        <v>0.66666666666666663</v>
      </c>
      <c r="E10" s="14">
        <v>16</v>
      </c>
      <c r="F10" s="14">
        <v>474</v>
      </c>
      <c r="G10" s="14">
        <v>46.7</v>
      </c>
      <c r="H10" s="14" t="s">
        <v>365</v>
      </c>
      <c r="I10" s="14">
        <v>30.6</v>
      </c>
      <c r="J10" s="14" t="s">
        <v>4</v>
      </c>
      <c r="K10" s="14" t="s">
        <v>4</v>
      </c>
      <c r="L10" s="14" t="s">
        <v>4</v>
      </c>
      <c r="M10" s="14">
        <v>165</v>
      </c>
      <c r="N10" s="14" t="s">
        <v>72</v>
      </c>
      <c r="O10" s="14" t="s">
        <v>4</v>
      </c>
      <c r="P10" s="14" t="s">
        <v>4</v>
      </c>
      <c r="Q10" s="14">
        <v>0</v>
      </c>
      <c r="R10">
        <v>53.898751298515442</v>
      </c>
      <c r="S10">
        <v>1</v>
      </c>
      <c r="T10" t="s">
        <v>4</v>
      </c>
      <c r="U10" t="s">
        <v>4</v>
      </c>
      <c r="V10" t="s">
        <v>6</v>
      </c>
      <c r="W10">
        <v>5.8</v>
      </c>
      <c r="X10" t="s">
        <v>43</v>
      </c>
      <c r="Y10">
        <v>0</v>
      </c>
      <c r="Z10">
        <v>0</v>
      </c>
      <c r="AA10">
        <v>1</v>
      </c>
      <c r="AB10" t="s">
        <v>4</v>
      </c>
      <c r="AC10" t="s">
        <v>255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20.70552360820168</v>
      </c>
      <c r="AJ10">
        <v>-77.274066103125449</v>
      </c>
      <c r="AK10">
        <v>0</v>
      </c>
      <c r="AL10">
        <v>80</v>
      </c>
      <c r="AM10">
        <v>24.384</v>
      </c>
      <c r="AN10">
        <v>2.8797932657906435</v>
      </c>
    </row>
    <row r="11" spans="1:40" ht="15.75" customHeight="1" x14ac:dyDescent="0.2">
      <c r="A11" s="15">
        <v>42569</v>
      </c>
      <c r="B11" s="14">
        <v>1</v>
      </c>
      <c r="C11" s="14" t="s">
        <v>358</v>
      </c>
      <c r="D11" s="16">
        <v>0.71388888888888891</v>
      </c>
      <c r="E11" s="14">
        <v>17</v>
      </c>
      <c r="F11" s="14">
        <v>542.00000000000011</v>
      </c>
      <c r="G11" s="14">
        <v>30.6</v>
      </c>
      <c r="H11" s="14" t="s">
        <v>365</v>
      </c>
      <c r="I11" s="14">
        <v>27.9</v>
      </c>
      <c r="J11" s="14" t="s">
        <v>4</v>
      </c>
      <c r="K11" s="14" t="s">
        <v>4</v>
      </c>
      <c r="L11" s="14" t="s">
        <v>4</v>
      </c>
      <c r="M11" s="14">
        <v>165</v>
      </c>
      <c r="N11" s="14" t="s">
        <v>72</v>
      </c>
      <c r="O11" s="14" t="s">
        <v>4</v>
      </c>
      <c r="P11" s="14" t="s">
        <v>4</v>
      </c>
      <c r="Q11" s="14">
        <v>0</v>
      </c>
      <c r="R11">
        <v>53.898751298515442</v>
      </c>
      <c r="S11">
        <v>1</v>
      </c>
      <c r="T11" t="s">
        <v>4</v>
      </c>
      <c r="U11" t="s">
        <v>4</v>
      </c>
      <c r="V11" t="s">
        <v>6</v>
      </c>
      <c r="W11">
        <v>5.3</v>
      </c>
      <c r="X11" t="s">
        <v>43</v>
      </c>
      <c r="Y11">
        <v>0</v>
      </c>
      <c r="Z11">
        <v>0</v>
      </c>
      <c r="AA11">
        <v>1</v>
      </c>
      <c r="AB11" t="s">
        <v>4</v>
      </c>
      <c r="AC11" t="s">
        <v>255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20.70552360820168</v>
      </c>
      <c r="AJ11">
        <v>-77.274066103125449</v>
      </c>
      <c r="AK11">
        <v>0</v>
      </c>
      <c r="AL11">
        <v>80</v>
      </c>
      <c r="AM11">
        <v>24.384</v>
      </c>
      <c r="AN11">
        <v>2.8797932657906435</v>
      </c>
    </row>
    <row r="12" spans="1:40" ht="15.75" customHeight="1" x14ac:dyDescent="0.2">
      <c r="A12" s="15">
        <v>42569</v>
      </c>
      <c r="B12" s="14">
        <v>1</v>
      </c>
      <c r="C12" s="14" t="s">
        <v>358</v>
      </c>
      <c r="D12" s="16">
        <v>0.75347222222222221</v>
      </c>
      <c r="E12" s="14">
        <v>18</v>
      </c>
      <c r="F12" s="14">
        <v>599.00000000000011</v>
      </c>
      <c r="G12" s="14">
        <v>30.1</v>
      </c>
      <c r="H12" s="14" t="s">
        <v>365</v>
      </c>
      <c r="I12" s="14">
        <v>29.2</v>
      </c>
      <c r="J12" s="14" t="s">
        <v>4</v>
      </c>
      <c r="K12" s="14" t="s">
        <v>4</v>
      </c>
      <c r="L12" s="14" t="s">
        <v>4</v>
      </c>
      <c r="M12" s="14">
        <v>165</v>
      </c>
      <c r="N12" s="14" t="s">
        <v>72</v>
      </c>
      <c r="O12" s="14" t="s">
        <v>4</v>
      </c>
      <c r="P12" s="14" t="s">
        <v>4</v>
      </c>
      <c r="Q12" s="14">
        <v>0</v>
      </c>
      <c r="R12">
        <v>53.898751298515442</v>
      </c>
      <c r="S12">
        <v>1</v>
      </c>
      <c r="T12">
        <v>26.34321667597516</v>
      </c>
      <c r="U12">
        <v>2.04602011825195</v>
      </c>
      <c r="V12" t="s">
        <v>6</v>
      </c>
      <c r="W12">
        <v>2.7</v>
      </c>
      <c r="X12" t="s">
        <v>43</v>
      </c>
      <c r="Y12">
        <v>0</v>
      </c>
      <c r="Z12">
        <v>0</v>
      </c>
      <c r="AA12">
        <v>1</v>
      </c>
      <c r="AB12" t="s">
        <v>4</v>
      </c>
      <c r="AC12" t="s">
        <v>255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20.70552360820168</v>
      </c>
      <c r="AJ12">
        <v>-77.274066103125449</v>
      </c>
      <c r="AK12">
        <v>0</v>
      </c>
      <c r="AL12">
        <v>80</v>
      </c>
      <c r="AM12">
        <v>24.384</v>
      </c>
      <c r="AN12">
        <v>2.8797932657906435</v>
      </c>
    </row>
    <row r="13" spans="1:40" ht="15.75" customHeight="1" x14ac:dyDescent="0.2">
      <c r="A13" s="15">
        <v>42569</v>
      </c>
      <c r="B13" s="14">
        <v>2</v>
      </c>
      <c r="C13" s="14" t="s">
        <v>358</v>
      </c>
      <c r="D13" s="16">
        <v>0.33749999999999997</v>
      </c>
      <c r="E13" s="14">
        <v>8</v>
      </c>
      <c r="F13" s="14">
        <v>0</v>
      </c>
      <c r="G13" s="14">
        <v>26</v>
      </c>
      <c r="H13" s="14" t="s">
        <v>365</v>
      </c>
      <c r="I13" s="14">
        <v>24.2</v>
      </c>
      <c r="J13" s="14" t="s">
        <v>4</v>
      </c>
      <c r="K13" s="14" t="s">
        <v>4</v>
      </c>
      <c r="L13" s="14" t="s">
        <v>4</v>
      </c>
      <c r="M13" s="14">
        <v>154</v>
      </c>
      <c r="N13" s="14" t="s">
        <v>72</v>
      </c>
      <c r="O13" s="14" t="s">
        <v>4</v>
      </c>
      <c r="P13" s="14" t="s">
        <v>4</v>
      </c>
      <c r="Q13" s="14">
        <v>0</v>
      </c>
      <c r="R13">
        <v>0</v>
      </c>
      <c r="S13">
        <v>1</v>
      </c>
      <c r="T13" t="s">
        <v>4</v>
      </c>
      <c r="U13" t="s">
        <v>4</v>
      </c>
      <c r="V13" t="s">
        <v>128</v>
      </c>
      <c r="W13">
        <v>2</v>
      </c>
      <c r="X13" t="s">
        <v>6</v>
      </c>
      <c r="Y13">
        <v>2</v>
      </c>
      <c r="Z13">
        <v>1</v>
      </c>
      <c r="AA13">
        <v>0</v>
      </c>
      <c r="AB13">
        <v>0</v>
      </c>
      <c r="AC13" t="s">
        <v>256</v>
      </c>
      <c r="AD13">
        <v>0</v>
      </c>
      <c r="AE13" t="s">
        <v>4</v>
      </c>
      <c r="AF13" t="s">
        <v>4</v>
      </c>
      <c r="AG13" t="s">
        <v>4</v>
      </c>
      <c r="AH13" t="s">
        <v>4</v>
      </c>
      <c r="AI13">
        <v>43.837114678907732</v>
      </c>
      <c r="AJ13">
        <v>-89.879404629916706</v>
      </c>
      <c r="AK13" t="s">
        <v>4</v>
      </c>
      <c r="AL13">
        <v>100</v>
      </c>
      <c r="AM13">
        <v>30.48</v>
      </c>
      <c r="AN13">
        <v>2.6878070480712677</v>
      </c>
    </row>
    <row r="14" spans="1:40" ht="15.75" customHeight="1" x14ac:dyDescent="0.2">
      <c r="A14" s="15">
        <v>42569</v>
      </c>
      <c r="B14" s="14">
        <v>2</v>
      </c>
      <c r="C14" s="14" t="s">
        <v>358</v>
      </c>
      <c r="D14" s="16">
        <v>0.3888888888888889</v>
      </c>
      <c r="E14" s="14">
        <v>9</v>
      </c>
      <c r="F14" s="14">
        <v>74.000000000000057</v>
      </c>
      <c r="G14" s="14">
        <v>20.5</v>
      </c>
      <c r="H14" s="14" t="s">
        <v>365</v>
      </c>
      <c r="I14" s="14">
        <v>25.1</v>
      </c>
      <c r="J14" s="14">
        <v>1.6310867047047919</v>
      </c>
      <c r="K14" s="14">
        <v>266.54561580051421</v>
      </c>
      <c r="L14" s="14">
        <v>-67.454384199485787</v>
      </c>
      <c r="M14" s="14">
        <v>163</v>
      </c>
      <c r="N14" s="14" t="s">
        <v>72</v>
      </c>
      <c r="O14" s="14" t="s">
        <v>31</v>
      </c>
      <c r="P14" s="14">
        <v>7</v>
      </c>
      <c r="Q14" s="14">
        <v>16.091038769836562</v>
      </c>
      <c r="R14">
        <v>16.091038769836562</v>
      </c>
      <c r="S14">
        <v>1</v>
      </c>
      <c r="T14" t="s">
        <v>4</v>
      </c>
      <c r="U14" t="s">
        <v>4</v>
      </c>
      <c r="V14" t="s">
        <v>61</v>
      </c>
      <c r="X14" t="s">
        <v>4</v>
      </c>
      <c r="Y14">
        <v>2</v>
      </c>
      <c r="Z14">
        <v>1</v>
      </c>
      <c r="AA14">
        <v>0</v>
      </c>
      <c r="AB14">
        <v>0</v>
      </c>
      <c r="AC14" t="s">
        <v>256</v>
      </c>
      <c r="AD14">
        <v>0</v>
      </c>
      <c r="AE14">
        <v>-0.96954718657167405</v>
      </c>
      <c r="AF14">
        <v>-0.96954718657167405</v>
      </c>
      <c r="AG14">
        <v>1</v>
      </c>
      <c r="AH14">
        <v>16.091038769836562</v>
      </c>
      <c r="AI14">
        <v>27.775311948659976</v>
      </c>
      <c r="AJ14">
        <v>-90.84895181648838</v>
      </c>
      <c r="AK14">
        <v>-16.061802730247756</v>
      </c>
      <c r="AL14">
        <v>95</v>
      </c>
      <c r="AM14">
        <v>28.956000000000003</v>
      </c>
      <c r="AN14">
        <v>2.8448866807507573</v>
      </c>
    </row>
    <row r="15" spans="1:40" ht="15.75" customHeight="1" x14ac:dyDescent="0.2">
      <c r="A15" s="15">
        <v>42569</v>
      </c>
      <c r="B15" s="14">
        <v>2</v>
      </c>
      <c r="C15" s="14" t="s">
        <v>358</v>
      </c>
      <c r="D15" s="16">
        <v>0.42708333333333331</v>
      </c>
      <c r="E15" s="14">
        <v>10</v>
      </c>
      <c r="F15" s="14">
        <v>129.00000000000003</v>
      </c>
      <c r="G15" s="14">
        <v>26.1</v>
      </c>
      <c r="H15" s="14" t="s">
        <v>365</v>
      </c>
      <c r="I15" s="14">
        <v>26.9</v>
      </c>
      <c r="J15" s="14">
        <v>2.5081097609868137</v>
      </c>
      <c r="K15" s="14">
        <v>143.70410386011008</v>
      </c>
      <c r="L15" s="14">
        <v>-122.84151194040413</v>
      </c>
      <c r="M15" s="14">
        <v>162</v>
      </c>
      <c r="N15" s="14" t="s">
        <v>72</v>
      </c>
      <c r="O15" s="14" t="s">
        <v>72</v>
      </c>
      <c r="P15" s="14">
        <v>4</v>
      </c>
      <c r="Q15" s="14">
        <v>5.2814573773312281</v>
      </c>
      <c r="R15">
        <v>21.372496147167791</v>
      </c>
      <c r="S15">
        <v>1</v>
      </c>
      <c r="T15" t="s">
        <v>4</v>
      </c>
      <c r="U15" t="s">
        <v>4</v>
      </c>
      <c r="V15" t="s">
        <v>4</v>
      </c>
      <c r="W15">
        <v>3.2</v>
      </c>
      <c r="X15" t="s">
        <v>90</v>
      </c>
      <c r="Y15">
        <v>2</v>
      </c>
      <c r="Z15">
        <v>1</v>
      </c>
      <c r="AA15">
        <v>0</v>
      </c>
      <c r="AB15">
        <v>0</v>
      </c>
      <c r="AC15" t="s">
        <v>256</v>
      </c>
      <c r="AD15">
        <v>0</v>
      </c>
      <c r="AE15">
        <v>-4.2566998130269695</v>
      </c>
      <c r="AF15">
        <v>-4.2566998130269695</v>
      </c>
      <c r="AG15">
        <v>1</v>
      </c>
      <c r="AH15">
        <v>5.2814573773312281</v>
      </c>
      <c r="AI15">
        <v>30.901699437494752</v>
      </c>
      <c r="AJ15">
        <v>-95.10565162951535</v>
      </c>
      <c r="AK15">
        <v>3.1263874888347765</v>
      </c>
      <c r="AL15">
        <v>100</v>
      </c>
      <c r="AM15">
        <v>30.48</v>
      </c>
      <c r="AN15">
        <v>2.8274333882308138</v>
      </c>
    </row>
    <row r="16" spans="1:40" ht="15.75" customHeight="1" x14ac:dyDescent="0.2">
      <c r="A16" s="15">
        <v>42569</v>
      </c>
      <c r="B16" s="14">
        <v>2</v>
      </c>
      <c r="C16" s="14" t="s">
        <v>358</v>
      </c>
      <c r="D16" s="16">
        <v>0.46736111111111112</v>
      </c>
      <c r="E16" s="14">
        <v>11</v>
      </c>
      <c r="F16" s="14">
        <v>187.00000000000006</v>
      </c>
      <c r="G16" s="14">
        <v>52.8</v>
      </c>
      <c r="H16" s="14" t="s">
        <v>365</v>
      </c>
      <c r="I16" s="14">
        <v>35.200000000000003</v>
      </c>
      <c r="J16" s="14">
        <v>1.5168457562231743</v>
      </c>
      <c r="K16" s="14">
        <v>86.90886000391761</v>
      </c>
      <c r="L16" s="14">
        <v>-56.795243856192471</v>
      </c>
      <c r="M16" s="14">
        <v>160</v>
      </c>
      <c r="N16" s="14" t="s">
        <v>72</v>
      </c>
      <c r="O16" s="14" t="s">
        <v>41</v>
      </c>
      <c r="P16" s="14">
        <v>3</v>
      </c>
      <c r="Q16" s="14">
        <v>3.6476422815657661</v>
      </c>
      <c r="R16">
        <v>25.020138428733556</v>
      </c>
      <c r="S16">
        <v>1</v>
      </c>
      <c r="T16" t="s">
        <v>4</v>
      </c>
      <c r="U16" t="s">
        <v>4</v>
      </c>
      <c r="V16" t="s">
        <v>27</v>
      </c>
      <c r="W16">
        <v>1</v>
      </c>
      <c r="X16" t="s">
        <v>4</v>
      </c>
      <c r="Y16">
        <v>2</v>
      </c>
      <c r="Z16">
        <v>1</v>
      </c>
      <c r="AA16">
        <v>0</v>
      </c>
      <c r="AB16">
        <v>0</v>
      </c>
      <c r="AC16" t="s">
        <v>256</v>
      </c>
      <c r="AD16">
        <v>0</v>
      </c>
      <c r="AE16">
        <v>0.19669693013861433</v>
      </c>
      <c r="AF16">
        <v>0.19669693013861433</v>
      </c>
      <c r="AG16">
        <v>1</v>
      </c>
      <c r="AH16">
        <v>3.6476422815657661</v>
      </c>
      <c r="AI16">
        <v>34.544034475892559</v>
      </c>
      <c r="AJ16">
        <v>-94.908954699376736</v>
      </c>
      <c r="AK16">
        <v>3.6423350383978068</v>
      </c>
      <c r="AL16">
        <v>101</v>
      </c>
      <c r="AM16">
        <v>30.784800000000001</v>
      </c>
      <c r="AN16">
        <v>2.7925268031909272</v>
      </c>
    </row>
    <row r="17" spans="1:40" ht="15.75" customHeight="1" x14ac:dyDescent="0.2">
      <c r="A17" s="15">
        <v>42569</v>
      </c>
      <c r="B17" s="14">
        <v>2</v>
      </c>
      <c r="C17" s="14" t="s">
        <v>358</v>
      </c>
      <c r="D17" s="16">
        <v>0.5083333333333333</v>
      </c>
      <c r="E17" s="14">
        <v>12</v>
      </c>
      <c r="F17" s="14">
        <v>246</v>
      </c>
      <c r="G17" s="14">
        <v>36.200000000000003</v>
      </c>
      <c r="H17" s="14" t="s">
        <v>365</v>
      </c>
      <c r="I17" s="14">
        <v>30.4</v>
      </c>
      <c r="J17" s="14">
        <v>1.9111355309337925</v>
      </c>
      <c r="K17" s="14">
        <v>250.49999999999989</v>
      </c>
      <c r="L17" s="14">
        <v>163.59113999608229</v>
      </c>
      <c r="M17" s="14">
        <v>161</v>
      </c>
      <c r="N17" s="14" t="s">
        <v>72</v>
      </c>
      <c r="O17" s="14" t="s">
        <v>31</v>
      </c>
      <c r="P17" s="14">
        <v>7</v>
      </c>
      <c r="Q17" s="14">
        <v>1.7627601706715625</v>
      </c>
      <c r="R17">
        <v>26.782898599405119</v>
      </c>
      <c r="S17">
        <v>1</v>
      </c>
      <c r="T17" t="s">
        <v>4</v>
      </c>
      <c r="U17" t="s">
        <v>4</v>
      </c>
      <c r="V17" t="s">
        <v>6</v>
      </c>
      <c r="W17">
        <v>3</v>
      </c>
      <c r="X17" t="s">
        <v>4</v>
      </c>
      <c r="Y17">
        <v>2</v>
      </c>
      <c r="Z17">
        <v>1</v>
      </c>
      <c r="AA17">
        <v>0</v>
      </c>
      <c r="AB17">
        <v>0</v>
      </c>
      <c r="AC17" t="s">
        <v>256</v>
      </c>
      <c r="AD17">
        <v>0</v>
      </c>
      <c r="AE17">
        <v>-0.58842143615426323</v>
      </c>
      <c r="AF17">
        <v>-0.58842143615426323</v>
      </c>
      <c r="AG17">
        <v>1</v>
      </c>
      <c r="AH17">
        <v>1.7627601706715625</v>
      </c>
      <c r="AI17">
        <v>32.882383600172815</v>
      </c>
      <c r="AJ17">
        <v>-95.497376135530999</v>
      </c>
      <c r="AK17">
        <v>-1.6616508757197437</v>
      </c>
      <c r="AL17">
        <v>101</v>
      </c>
      <c r="AM17">
        <v>30.784800000000001</v>
      </c>
      <c r="AN17">
        <v>2.8099800957108707</v>
      </c>
    </row>
    <row r="18" spans="1:40" ht="15.75" customHeight="1" x14ac:dyDescent="0.2">
      <c r="A18" s="15">
        <v>42569</v>
      </c>
      <c r="B18" s="14">
        <v>2</v>
      </c>
      <c r="C18" s="14" t="s">
        <v>358</v>
      </c>
      <c r="D18" s="16">
        <v>0.54999999999999993</v>
      </c>
      <c r="E18" s="14">
        <v>13</v>
      </c>
      <c r="F18" s="14">
        <v>305.99999999999994</v>
      </c>
      <c r="G18" s="14">
        <v>35.6</v>
      </c>
      <c r="H18" s="14" t="s">
        <v>365</v>
      </c>
      <c r="I18" s="14">
        <v>30.1</v>
      </c>
      <c r="J18" s="14" t="s">
        <v>4</v>
      </c>
      <c r="K18" s="14" t="s">
        <v>4</v>
      </c>
      <c r="L18" s="14" t="s">
        <v>4</v>
      </c>
      <c r="M18" s="14">
        <v>161</v>
      </c>
      <c r="N18" s="14" t="s">
        <v>72</v>
      </c>
      <c r="O18" s="14" t="s">
        <v>4</v>
      </c>
      <c r="P18" s="14" t="s">
        <v>4</v>
      </c>
      <c r="Q18" s="14">
        <v>0</v>
      </c>
      <c r="R18">
        <v>26.782898599405119</v>
      </c>
      <c r="S18">
        <v>1</v>
      </c>
      <c r="T18" t="s">
        <v>4</v>
      </c>
      <c r="U18" t="s">
        <v>4</v>
      </c>
      <c r="V18" t="s">
        <v>6</v>
      </c>
      <c r="W18">
        <v>4.2</v>
      </c>
      <c r="X18" t="s">
        <v>13</v>
      </c>
      <c r="Y18">
        <v>2</v>
      </c>
      <c r="Z18">
        <v>1</v>
      </c>
      <c r="AA18">
        <v>0</v>
      </c>
      <c r="AB18">
        <v>0</v>
      </c>
      <c r="AC18" t="s">
        <v>256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32.882383600172815</v>
      </c>
      <c r="AJ18">
        <v>-95.497376135530999</v>
      </c>
      <c r="AK18">
        <v>0</v>
      </c>
      <c r="AL18">
        <v>101</v>
      </c>
      <c r="AM18">
        <v>30.784800000000001</v>
      </c>
      <c r="AN18">
        <v>2.8099800957108707</v>
      </c>
    </row>
    <row r="19" spans="1:40" ht="15.75" customHeight="1" x14ac:dyDescent="0.2">
      <c r="A19" s="15">
        <v>42569</v>
      </c>
      <c r="B19" s="14">
        <v>2</v>
      </c>
      <c r="C19" s="14" t="s">
        <v>358</v>
      </c>
      <c r="D19" s="16">
        <v>0.58472222222222225</v>
      </c>
      <c r="E19" s="14">
        <v>14</v>
      </c>
      <c r="F19" s="14">
        <v>356.00000000000011</v>
      </c>
      <c r="G19" s="14">
        <v>36.5</v>
      </c>
      <c r="H19" s="14" t="s">
        <v>365</v>
      </c>
      <c r="I19" s="14">
        <v>29.5</v>
      </c>
      <c r="J19" s="14" t="s">
        <v>4</v>
      </c>
      <c r="K19" s="14" t="s">
        <v>4</v>
      </c>
      <c r="L19" s="14" t="s">
        <v>4</v>
      </c>
      <c r="M19" s="14">
        <v>161</v>
      </c>
      <c r="N19" s="14" t="s">
        <v>72</v>
      </c>
      <c r="O19" s="14" t="s">
        <v>4</v>
      </c>
      <c r="P19" s="14" t="s">
        <v>4</v>
      </c>
      <c r="Q19" s="14">
        <v>0</v>
      </c>
      <c r="R19">
        <v>26.782898599405119</v>
      </c>
      <c r="S19">
        <v>1</v>
      </c>
      <c r="T19" t="s">
        <v>4</v>
      </c>
      <c r="U19" t="s">
        <v>4</v>
      </c>
      <c r="V19" t="s">
        <v>6</v>
      </c>
      <c r="W19">
        <v>3.8</v>
      </c>
      <c r="X19" t="s">
        <v>200</v>
      </c>
      <c r="Y19">
        <v>2</v>
      </c>
      <c r="Z19">
        <v>1</v>
      </c>
      <c r="AA19">
        <v>0</v>
      </c>
      <c r="AB19">
        <v>0</v>
      </c>
      <c r="AC19" t="s">
        <v>256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32.882383600172815</v>
      </c>
      <c r="AJ19">
        <v>-95.497376135530999</v>
      </c>
      <c r="AK19">
        <v>0</v>
      </c>
      <c r="AL19">
        <v>101</v>
      </c>
      <c r="AM19">
        <v>30.784800000000001</v>
      </c>
      <c r="AN19">
        <v>2.8099800957108707</v>
      </c>
    </row>
    <row r="20" spans="1:40" ht="15.75" customHeight="1" x14ac:dyDescent="0.2">
      <c r="A20" s="15">
        <v>42569</v>
      </c>
      <c r="B20" s="14">
        <v>2</v>
      </c>
      <c r="C20" s="14" t="s">
        <v>358</v>
      </c>
      <c r="D20" s="16">
        <v>0.62638888888888888</v>
      </c>
      <c r="E20" s="14">
        <v>15</v>
      </c>
      <c r="F20" s="14">
        <v>416.00000000000006</v>
      </c>
      <c r="G20" s="14">
        <v>30.3</v>
      </c>
      <c r="H20" s="14" t="s">
        <v>365</v>
      </c>
      <c r="I20" s="14">
        <v>29.9</v>
      </c>
      <c r="J20" s="14">
        <v>0.95703254970973728</v>
      </c>
      <c r="K20" s="14">
        <v>54.833925955012106</v>
      </c>
      <c r="L20" s="14">
        <v>-164.33392595501221</v>
      </c>
      <c r="M20" s="14">
        <v>153</v>
      </c>
      <c r="N20" s="14" t="s">
        <v>72</v>
      </c>
      <c r="O20" s="14" t="s">
        <v>15</v>
      </c>
      <c r="P20" s="14">
        <v>2</v>
      </c>
      <c r="Q20" s="14">
        <v>14.200468696204169</v>
      </c>
      <c r="R20">
        <v>40.983367295609284</v>
      </c>
      <c r="S20">
        <v>1</v>
      </c>
      <c r="T20" t="s">
        <v>4</v>
      </c>
      <c r="U20" t="s">
        <v>4</v>
      </c>
      <c r="V20" t="s">
        <v>72</v>
      </c>
      <c r="W20">
        <v>5.7</v>
      </c>
      <c r="X20" t="s">
        <v>13</v>
      </c>
      <c r="Y20">
        <v>2</v>
      </c>
      <c r="Z20">
        <v>1</v>
      </c>
      <c r="AA20">
        <v>0</v>
      </c>
      <c r="AB20">
        <v>0</v>
      </c>
      <c r="AC20" t="s">
        <v>256</v>
      </c>
      <c r="AD20">
        <v>0</v>
      </c>
      <c r="AE20">
        <v>8.1787367650709513</v>
      </c>
      <c r="AF20">
        <v>8.1787367650709513</v>
      </c>
      <c r="AG20">
        <v>1</v>
      </c>
      <c r="AH20">
        <v>14.200468696204169</v>
      </c>
      <c r="AI20">
        <v>44.491068974475596</v>
      </c>
      <c r="AJ20">
        <v>-87.318639370460048</v>
      </c>
      <c r="AK20">
        <v>11.60868537430278</v>
      </c>
      <c r="AL20">
        <v>98</v>
      </c>
      <c r="AM20">
        <v>29.8704</v>
      </c>
      <c r="AN20">
        <v>2.6703537555513241</v>
      </c>
    </row>
    <row r="21" spans="1:40" ht="15.75" customHeight="1" x14ac:dyDescent="0.2">
      <c r="A21" s="15">
        <v>42569</v>
      </c>
      <c r="B21" s="14">
        <v>2</v>
      </c>
      <c r="C21" s="14" t="s">
        <v>358</v>
      </c>
      <c r="D21" s="16">
        <v>0.66666666666666663</v>
      </c>
      <c r="E21" s="14">
        <v>16</v>
      </c>
      <c r="F21" s="14">
        <v>474</v>
      </c>
      <c r="G21" s="14">
        <v>30</v>
      </c>
      <c r="H21" s="14" t="s">
        <v>365</v>
      </c>
      <c r="I21" s="14">
        <v>30.6</v>
      </c>
      <c r="J21" s="14" t="s">
        <v>4</v>
      </c>
      <c r="K21" s="14" t="s">
        <v>4</v>
      </c>
      <c r="L21" s="14" t="s">
        <v>4</v>
      </c>
      <c r="M21" s="14">
        <v>153</v>
      </c>
      <c r="N21" s="14" t="s">
        <v>72</v>
      </c>
      <c r="O21" s="14" t="s">
        <v>4</v>
      </c>
      <c r="P21" s="14" t="s">
        <v>4</v>
      </c>
      <c r="Q21" s="14">
        <v>0</v>
      </c>
      <c r="R21">
        <v>40.983367295609284</v>
      </c>
      <c r="S21">
        <v>1</v>
      </c>
      <c r="T21" t="s">
        <v>4</v>
      </c>
      <c r="U21" t="s">
        <v>4</v>
      </c>
      <c r="V21" t="s">
        <v>6</v>
      </c>
      <c r="W21">
        <v>5.8</v>
      </c>
      <c r="X21" t="s">
        <v>13</v>
      </c>
      <c r="Y21">
        <v>2</v>
      </c>
      <c r="Z21">
        <v>1</v>
      </c>
      <c r="AA21">
        <v>0</v>
      </c>
      <c r="AB21">
        <v>0</v>
      </c>
      <c r="AC21" t="s">
        <v>256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44.491068974475596</v>
      </c>
      <c r="AJ21">
        <v>-87.318639370460048</v>
      </c>
      <c r="AK21">
        <v>0</v>
      </c>
      <c r="AL21">
        <v>98</v>
      </c>
      <c r="AM21">
        <v>29.8704</v>
      </c>
      <c r="AN21">
        <v>2.6703537555513241</v>
      </c>
    </row>
    <row r="22" spans="1:40" ht="15.75" customHeight="1" x14ac:dyDescent="0.2">
      <c r="A22" s="15">
        <v>42569</v>
      </c>
      <c r="B22" s="14">
        <v>2</v>
      </c>
      <c r="C22" s="14" t="s">
        <v>358</v>
      </c>
      <c r="D22" s="16">
        <v>0.71388888888888891</v>
      </c>
      <c r="E22" s="14">
        <v>17</v>
      </c>
      <c r="F22" s="14">
        <v>542.00000000000011</v>
      </c>
      <c r="G22" s="14">
        <v>24.6</v>
      </c>
      <c r="H22" s="14" t="s">
        <v>365</v>
      </c>
      <c r="I22" s="14">
        <v>27.9</v>
      </c>
      <c r="J22" s="14" t="s">
        <v>4</v>
      </c>
      <c r="K22" s="14" t="s">
        <v>4</v>
      </c>
      <c r="L22" s="14" t="s">
        <v>4</v>
      </c>
      <c r="M22" s="14">
        <v>153</v>
      </c>
      <c r="N22" s="14" t="s">
        <v>72</v>
      </c>
      <c r="O22" s="14" t="s">
        <v>4</v>
      </c>
      <c r="P22" s="14" t="s">
        <v>4</v>
      </c>
      <c r="Q22" s="14">
        <v>0</v>
      </c>
      <c r="R22">
        <v>40.983367295609284</v>
      </c>
      <c r="S22">
        <v>1</v>
      </c>
      <c r="T22" t="s">
        <v>4</v>
      </c>
      <c r="U22" t="s">
        <v>4</v>
      </c>
      <c r="V22" t="s">
        <v>6</v>
      </c>
      <c r="W22">
        <v>5.3</v>
      </c>
      <c r="X22" t="s">
        <v>44</v>
      </c>
      <c r="Y22">
        <v>2</v>
      </c>
      <c r="Z22">
        <v>1</v>
      </c>
      <c r="AA22">
        <v>0</v>
      </c>
      <c r="AB22">
        <v>0</v>
      </c>
      <c r="AC22" t="s">
        <v>256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44.491068974475596</v>
      </c>
      <c r="AJ22">
        <v>-87.318639370460048</v>
      </c>
      <c r="AK22">
        <v>0</v>
      </c>
      <c r="AL22">
        <v>98</v>
      </c>
      <c r="AM22">
        <v>29.8704</v>
      </c>
      <c r="AN22">
        <v>2.6703537555513241</v>
      </c>
    </row>
    <row r="23" spans="1:40" ht="15.75" customHeight="1" x14ac:dyDescent="0.2">
      <c r="A23" s="15">
        <v>42569</v>
      </c>
      <c r="B23" s="14">
        <v>2</v>
      </c>
      <c r="C23" s="14" t="s">
        <v>358</v>
      </c>
      <c r="D23" s="16">
        <v>0.75347222222222221</v>
      </c>
      <c r="E23" s="14">
        <v>18</v>
      </c>
      <c r="F23" s="14">
        <v>599.00000000000011</v>
      </c>
      <c r="G23" s="14">
        <v>24.8</v>
      </c>
      <c r="H23" s="14" t="s">
        <v>365</v>
      </c>
      <c r="I23" s="14">
        <v>29.2</v>
      </c>
      <c r="J23" s="14" t="s">
        <v>4</v>
      </c>
      <c r="K23" s="14" t="s">
        <v>4</v>
      </c>
      <c r="L23" s="14" t="s">
        <v>4</v>
      </c>
      <c r="M23" s="14">
        <v>153</v>
      </c>
      <c r="N23" s="14" t="s">
        <v>72</v>
      </c>
      <c r="O23" s="14" t="s">
        <v>4</v>
      </c>
      <c r="P23" s="14" t="s">
        <v>4</v>
      </c>
      <c r="Q23" s="14">
        <v>0</v>
      </c>
      <c r="R23">
        <v>40.983367295609284</v>
      </c>
      <c r="S23">
        <v>1</v>
      </c>
      <c r="T23">
        <v>2.6429481521081319</v>
      </c>
      <c r="U23">
        <v>15.506686070598526</v>
      </c>
      <c r="V23" t="s">
        <v>6</v>
      </c>
      <c r="W23">
        <v>2.7</v>
      </c>
      <c r="X23" t="s">
        <v>13</v>
      </c>
      <c r="Y23">
        <v>2</v>
      </c>
      <c r="Z23">
        <v>1</v>
      </c>
      <c r="AA23">
        <v>0</v>
      </c>
      <c r="AB23">
        <v>0</v>
      </c>
      <c r="AC23" t="s">
        <v>256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44.491068974475596</v>
      </c>
      <c r="AJ23">
        <v>-87.318639370460048</v>
      </c>
      <c r="AK23">
        <v>0</v>
      </c>
      <c r="AL23">
        <v>98</v>
      </c>
      <c r="AM23">
        <v>29.8704</v>
      </c>
      <c r="AN23">
        <v>2.6703537555513241</v>
      </c>
    </row>
    <row r="24" spans="1:40" ht="15.75" customHeight="1" x14ac:dyDescent="0.2">
      <c r="A24" s="15">
        <v>42569</v>
      </c>
      <c r="B24" s="14">
        <v>4</v>
      </c>
      <c r="C24" s="14" t="s">
        <v>358</v>
      </c>
      <c r="D24" s="16">
        <v>0.33749999999999997</v>
      </c>
      <c r="E24" s="14">
        <v>8</v>
      </c>
      <c r="F24" s="14">
        <v>0</v>
      </c>
      <c r="G24" s="14">
        <v>26.3</v>
      </c>
      <c r="H24" s="14" t="s">
        <v>365</v>
      </c>
      <c r="I24" s="14">
        <v>24.2</v>
      </c>
      <c r="J24" s="14" t="s">
        <v>4</v>
      </c>
      <c r="K24" s="14" t="s">
        <v>4</v>
      </c>
      <c r="L24" s="14" t="s">
        <v>4</v>
      </c>
      <c r="M24" s="14">
        <v>154</v>
      </c>
      <c r="N24" s="14" t="s">
        <v>72</v>
      </c>
      <c r="O24" s="14" t="s">
        <v>4</v>
      </c>
      <c r="P24" s="14" t="s">
        <v>4</v>
      </c>
      <c r="Q24" s="14">
        <v>0</v>
      </c>
      <c r="R24">
        <v>0</v>
      </c>
      <c r="S24">
        <v>1</v>
      </c>
      <c r="T24" t="s">
        <v>4</v>
      </c>
      <c r="U24" t="s">
        <v>4</v>
      </c>
      <c r="V24" t="s">
        <v>128</v>
      </c>
      <c r="W24">
        <v>2</v>
      </c>
      <c r="X24" t="s">
        <v>4</v>
      </c>
      <c r="Y24">
        <v>2</v>
      </c>
      <c r="Z24">
        <v>1</v>
      </c>
      <c r="AA24">
        <v>0</v>
      </c>
      <c r="AB24">
        <v>0</v>
      </c>
      <c r="AC24" t="s">
        <v>257</v>
      </c>
      <c r="AD24">
        <v>0</v>
      </c>
      <c r="AE24" t="s">
        <v>4</v>
      </c>
      <c r="AF24" t="s">
        <v>4</v>
      </c>
      <c r="AG24" t="s">
        <v>4</v>
      </c>
      <c r="AH24" t="s">
        <v>4</v>
      </c>
      <c r="AI24">
        <v>43.837114678907732</v>
      </c>
      <c r="AJ24">
        <v>-89.879404629916706</v>
      </c>
      <c r="AK24" t="s">
        <v>4</v>
      </c>
      <c r="AL24">
        <v>100</v>
      </c>
      <c r="AM24">
        <v>30.48</v>
      </c>
      <c r="AN24">
        <v>2.6878070480712677</v>
      </c>
    </row>
    <row r="25" spans="1:40" ht="15.75" customHeight="1" x14ac:dyDescent="0.2">
      <c r="A25" s="15">
        <v>42569</v>
      </c>
      <c r="B25" s="14">
        <v>4</v>
      </c>
      <c r="C25" s="14" t="s">
        <v>358</v>
      </c>
      <c r="D25" s="16">
        <v>0.3888888888888889</v>
      </c>
      <c r="E25" s="14">
        <v>9</v>
      </c>
      <c r="F25" s="14">
        <v>74.000000000000057</v>
      </c>
      <c r="G25" s="14">
        <v>28.8</v>
      </c>
      <c r="H25" s="14" t="s">
        <v>365</v>
      </c>
      <c r="I25" s="14">
        <v>25.1</v>
      </c>
      <c r="J25" s="14">
        <v>1.7403401579117621</v>
      </c>
      <c r="K25" s="14">
        <v>260.28585403452479</v>
      </c>
      <c r="L25" s="14">
        <v>-73.714145965475211</v>
      </c>
      <c r="M25" s="14">
        <v>162</v>
      </c>
      <c r="N25" s="14" t="s">
        <v>72</v>
      </c>
      <c r="O25" s="14" t="s">
        <v>31</v>
      </c>
      <c r="P25" s="14">
        <v>7</v>
      </c>
      <c r="Q25" s="14">
        <v>14.064119823634016</v>
      </c>
      <c r="R25">
        <v>14.064119823634016</v>
      </c>
      <c r="S25">
        <v>1</v>
      </c>
      <c r="T25" t="s">
        <v>4</v>
      </c>
      <c r="U25" t="s">
        <v>4</v>
      </c>
      <c r="V25" t="s">
        <v>61</v>
      </c>
      <c r="W25">
        <v>0</v>
      </c>
      <c r="X25" t="s">
        <v>4</v>
      </c>
      <c r="Y25">
        <v>2</v>
      </c>
      <c r="Z25">
        <v>1</v>
      </c>
      <c r="AA25">
        <v>0</v>
      </c>
      <c r="AB25">
        <v>0</v>
      </c>
      <c r="AC25" t="s">
        <v>257</v>
      </c>
      <c r="AD25">
        <v>0</v>
      </c>
      <c r="AE25">
        <v>-2.3730774507131827</v>
      </c>
      <c r="AF25">
        <v>-2.3730774507131827</v>
      </c>
      <c r="AG25">
        <v>1</v>
      </c>
      <c r="AH25">
        <v>14.064119823634016</v>
      </c>
      <c r="AI25">
        <v>29.974648454369909</v>
      </c>
      <c r="AJ25">
        <v>-92.252482080629889</v>
      </c>
      <c r="AK25">
        <v>-13.862466224537823</v>
      </c>
      <c r="AL25">
        <v>97</v>
      </c>
      <c r="AM25">
        <v>29.5656</v>
      </c>
      <c r="AN25">
        <v>2.8274333882308138</v>
      </c>
    </row>
    <row r="26" spans="1:40" ht="15.75" customHeight="1" x14ac:dyDescent="0.2">
      <c r="A26" s="15">
        <v>42569</v>
      </c>
      <c r="B26" s="14">
        <v>4</v>
      </c>
      <c r="C26" s="14" t="s">
        <v>358</v>
      </c>
      <c r="D26" s="16">
        <v>0.42708333333333331</v>
      </c>
      <c r="E26" s="14">
        <v>10</v>
      </c>
      <c r="F26" s="14">
        <v>129.00000000000003</v>
      </c>
      <c r="G26" s="14">
        <v>27.9</v>
      </c>
      <c r="H26" s="14" t="s">
        <v>365</v>
      </c>
      <c r="I26" s="14">
        <v>26.9</v>
      </c>
      <c r="J26" s="14">
        <v>2.3472434790025041</v>
      </c>
      <c r="K26" s="14">
        <v>134.48714483644775</v>
      </c>
      <c r="L26" s="14">
        <v>-125.79870919807703</v>
      </c>
      <c r="M26" s="14">
        <v>159</v>
      </c>
      <c r="N26" s="14" t="s">
        <v>72</v>
      </c>
      <c r="O26" s="14" t="s">
        <v>72</v>
      </c>
      <c r="P26" s="14">
        <v>4</v>
      </c>
      <c r="Q26" s="14">
        <v>12.235766744351087</v>
      </c>
      <c r="R26">
        <v>26.299886567985105</v>
      </c>
      <c r="S26">
        <v>1</v>
      </c>
      <c r="T26" t="s">
        <v>4</v>
      </c>
      <c r="U26" t="s">
        <v>4</v>
      </c>
      <c r="V26" t="s">
        <v>4</v>
      </c>
      <c r="W26">
        <v>3.2</v>
      </c>
      <c r="X26" t="s">
        <v>91</v>
      </c>
      <c r="Y26">
        <v>2</v>
      </c>
      <c r="Z26">
        <v>1</v>
      </c>
      <c r="AA26">
        <v>0</v>
      </c>
      <c r="AB26">
        <v>0</v>
      </c>
      <c r="AC26" t="s">
        <v>257</v>
      </c>
      <c r="AD26">
        <v>0</v>
      </c>
      <c r="AE26">
        <v>-8.5742039810678961</v>
      </c>
      <c r="AF26">
        <v>-8.5742039810678961</v>
      </c>
      <c r="AG26">
        <v>1</v>
      </c>
      <c r="AH26">
        <v>12.235766744351087</v>
      </c>
      <c r="AI26">
        <v>38.703738550892425</v>
      </c>
      <c r="AJ26">
        <v>-100.82668606169779</v>
      </c>
      <c r="AK26">
        <v>8.7290900965225156</v>
      </c>
      <c r="AL26">
        <v>108</v>
      </c>
      <c r="AM26">
        <v>32.918399999999998</v>
      </c>
      <c r="AN26">
        <v>2.7750735106709841</v>
      </c>
    </row>
    <row r="27" spans="1:40" ht="15.75" customHeight="1" x14ac:dyDescent="0.2">
      <c r="A27" s="15">
        <v>42569</v>
      </c>
      <c r="B27" s="14">
        <v>4</v>
      </c>
      <c r="C27" s="14" t="s">
        <v>358</v>
      </c>
      <c r="D27" s="16">
        <v>0.46736111111111112</v>
      </c>
      <c r="E27" s="14">
        <v>11</v>
      </c>
      <c r="F27" s="14">
        <v>187.00000000000006</v>
      </c>
      <c r="G27" s="14">
        <v>39.799999999999997</v>
      </c>
      <c r="H27" s="14" t="s">
        <v>365</v>
      </c>
      <c r="I27" s="14">
        <v>35.200000000000003</v>
      </c>
      <c r="J27" s="14">
        <v>0.55061844308021168</v>
      </c>
      <c r="K27" s="14">
        <v>328.45188708943954</v>
      </c>
      <c r="L27" s="14">
        <v>-166.03525774700822</v>
      </c>
      <c r="M27" s="14">
        <v>161</v>
      </c>
      <c r="N27" s="14" t="s">
        <v>72</v>
      </c>
      <c r="O27" s="14" t="s">
        <v>21</v>
      </c>
      <c r="P27" s="14">
        <v>8</v>
      </c>
      <c r="Q27" s="14">
        <v>17.348599485625758</v>
      </c>
      <c r="R27">
        <v>43.648486053610867</v>
      </c>
      <c r="S27">
        <v>1</v>
      </c>
      <c r="T27" t="s">
        <v>4</v>
      </c>
      <c r="U27" t="s">
        <v>4</v>
      </c>
      <c r="V27" t="s">
        <v>20</v>
      </c>
      <c r="W27">
        <v>1</v>
      </c>
      <c r="X27" t="s">
        <v>4</v>
      </c>
      <c r="Y27">
        <v>2</v>
      </c>
      <c r="Z27">
        <v>1</v>
      </c>
      <c r="AA27">
        <v>0</v>
      </c>
      <c r="AB27">
        <v>0</v>
      </c>
      <c r="AC27" t="s">
        <v>257</v>
      </c>
      <c r="AD27">
        <v>0</v>
      </c>
      <c r="AE27">
        <v>14.784495682159957</v>
      </c>
      <c r="AF27">
        <v>14.784495682159957</v>
      </c>
      <c r="AG27">
        <v>1</v>
      </c>
      <c r="AH27">
        <v>17.348599485625758</v>
      </c>
      <c r="AI27">
        <v>29.62670205560125</v>
      </c>
      <c r="AJ27">
        <v>-86.042190379537828</v>
      </c>
      <c r="AK27">
        <v>-9.0770364952911748</v>
      </c>
      <c r="AL27">
        <v>91</v>
      </c>
      <c r="AM27">
        <v>27.736800000000002</v>
      </c>
      <c r="AN27">
        <v>2.8099800957108707</v>
      </c>
    </row>
    <row r="28" spans="1:40" ht="15.75" customHeight="1" x14ac:dyDescent="0.2">
      <c r="A28" s="15">
        <v>42569</v>
      </c>
      <c r="B28" s="14">
        <v>4</v>
      </c>
      <c r="C28" s="14" t="s">
        <v>358</v>
      </c>
      <c r="D28" s="16">
        <v>0.50416666666666665</v>
      </c>
      <c r="E28" s="14">
        <v>12</v>
      </c>
      <c r="F28" s="14">
        <v>240.00000000000003</v>
      </c>
      <c r="G28" s="14">
        <v>50</v>
      </c>
      <c r="H28" s="14" t="s">
        <v>365</v>
      </c>
      <c r="I28" s="14">
        <v>30.4</v>
      </c>
      <c r="J28" s="14">
        <v>0.69352549042958267</v>
      </c>
      <c r="K28" s="14">
        <v>320.26391641364432</v>
      </c>
      <c r="L28" s="14">
        <v>-8.1879706757952135</v>
      </c>
      <c r="M28" s="14">
        <v>165</v>
      </c>
      <c r="N28" s="14" t="s">
        <v>72</v>
      </c>
      <c r="O28" s="14" t="s">
        <v>21</v>
      </c>
      <c r="P28" s="14">
        <v>8</v>
      </c>
      <c r="Q28" s="14">
        <v>15.170280144375141</v>
      </c>
      <c r="R28">
        <v>58.818766197986008</v>
      </c>
      <c r="S28">
        <v>1</v>
      </c>
      <c r="T28" t="s">
        <v>4</v>
      </c>
      <c r="U28" t="s">
        <v>4</v>
      </c>
      <c r="V28" t="s">
        <v>20</v>
      </c>
      <c r="W28">
        <v>3</v>
      </c>
      <c r="X28" t="s">
        <v>4</v>
      </c>
      <c r="Y28">
        <v>2</v>
      </c>
      <c r="Z28">
        <v>1</v>
      </c>
      <c r="AA28">
        <v>0</v>
      </c>
      <c r="AB28">
        <v>0</v>
      </c>
      <c r="AC28" t="s">
        <v>257</v>
      </c>
      <c r="AD28">
        <v>0</v>
      </c>
      <c r="AE28">
        <v>11.665901755279577</v>
      </c>
      <c r="AF28">
        <v>11.665901755279577</v>
      </c>
      <c r="AG28">
        <v>1</v>
      </c>
      <c r="AH28">
        <v>15.170280144375141</v>
      </c>
      <c r="AI28">
        <v>19.929066472894117</v>
      </c>
      <c r="AJ28">
        <v>-74.376288624258251</v>
      </c>
      <c r="AK28">
        <v>-9.6976355827071323</v>
      </c>
      <c r="AL28">
        <v>77</v>
      </c>
      <c r="AM28">
        <v>23.4696</v>
      </c>
      <c r="AN28">
        <v>2.8797932657906435</v>
      </c>
    </row>
    <row r="29" spans="1:40" ht="15.75" customHeight="1" x14ac:dyDescent="0.2">
      <c r="A29" s="15">
        <v>42569</v>
      </c>
      <c r="B29" s="14">
        <v>4</v>
      </c>
      <c r="C29" s="14" t="s">
        <v>358</v>
      </c>
      <c r="D29" s="16">
        <v>0.54722222222222217</v>
      </c>
      <c r="E29" s="14">
        <v>13</v>
      </c>
      <c r="F29" s="14">
        <v>302</v>
      </c>
      <c r="G29" s="14">
        <v>42.9</v>
      </c>
      <c r="H29" s="14" t="s">
        <v>365</v>
      </c>
      <c r="I29" s="14">
        <v>30.1</v>
      </c>
      <c r="J29" s="14" t="s">
        <v>4</v>
      </c>
      <c r="K29" s="14" t="s">
        <v>4</v>
      </c>
      <c r="L29" s="14" t="s">
        <v>4</v>
      </c>
      <c r="M29" s="14">
        <v>165</v>
      </c>
      <c r="N29" s="14" t="s">
        <v>72</v>
      </c>
      <c r="O29" s="14" t="s">
        <v>4</v>
      </c>
      <c r="P29" s="14" t="s">
        <v>4</v>
      </c>
      <c r="Q29" s="14">
        <v>0</v>
      </c>
      <c r="R29">
        <v>58.818766197986008</v>
      </c>
      <c r="S29">
        <v>1</v>
      </c>
      <c r="T29" t="s">
        <v>4</v>
      </c>
      <c r="U29" t="s">
        <v>4</v>
      </c>
      <c r="V29" t="s">
        <v>6</v>
      </c>
      <c r="W29">
        <v>4.2</v>
      </c>
      <c r="X29" t="s">
        <v>10</v>
      </c>
      <c r="Y29">
        <v>0</v>
      </c>
      <c r="Z29">
        <v>0</v>
      </c>
      <c r="AA29">
        <v>1</v>
      </c>
      <c r="AB29">
        <v>1</v>
      </c>
      <c r="AC29" t="s">
        <v>257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19.929066472894117</v>
      </c>
      <c r="AJ29">
        <v>-74.376288624258251</v>
      </c>
      <c r="AK29">
        <v>0</v>
      </c>
      <c r="AL29">
        <v>77</v>
      </c>
      <c r="AM29">
        <v>23.4696</v>
      </c>
      <c r="AN29">
        <v>2.8797932657906435</v>
      </c>
    </row>
    <row r="30" spans="1:40" ht="15.75" customHeight="1" x14ac:dyDescent="0.2">
      <c r="A30" s="15">
        <v>42569</v>
      </c>
      <c r="B30" s="14">
        <v>4</v>
      </c>
      <c r="C30" s="14" t="s">
        <v>358</v>
      </c>
      <c r="D30" s="16">
        <v>0.58472222222222225</v>
      </c>
      <c r="E30" s="14">
        <v>14</v>
      </c>
      <c r="F30" s="14">
        <v>356.00000000000011</v>
      </c>
      <c r="G30" s="14">
        <v>50.3</v>
      </c>
      <c r="H30" s="14" t="s">
        <v>365</v>
      </c>
      <c r="I30" s="14">
        <v>29.5</v>
      </c>
      <c r="J30" s="14" t="s">
        <v>4</v>
      </c>
      <c r="K30" s="14" t="s">
        <v>4</v>
      </c>
      <c r="L30" s="14" t="s">
        <v>4</v>
      </c>
      <c r="M30" s="14">
        <v>165</v>
      </c>
      <c r="N30" s="14" t="s">
        <v>72</v>
      </c>
      <c r="O30" s="14" t="s">
        <v>4</v>
      </c>
      <c r="P30" s="14" t="s">
        <v>4</v>
      </c>
      <c r="Q30" s="14">
        <v>0</v>
      </c>
      <c r="R30">
        <v>58.818766197986008</v>
      </c>
      <c r="S30">
        <v>1</v>
      </c>
      <c r="T30" t="s">
        <v>4</v>
      </c>
      <c r="U30" t="s">
        <v>4</v>
      </c>
      <c r="V30" t="s">
        <v>6</v>
      </c>
      <c r="W30">
        <v>3.8</v>
      </c>
      <c r="X30" t="s">
        <v>199</v>
      </c>
      <c r="Y30">
        <v>0</v>
      </c>
      <c r="Z30">
        <v>0</v>
      </c>
      <c r="AA30">
        <v>1</v>
      </c>
      <c r="AB30" t="s">
        <v>4</v>
      </c>
      <c r="AC30" t="s">
        <v>257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19.929066472894117</v>
      </c>
      <c r="AJ30">
        <v>-74.376288624258251</v>
      </c>
      <c r="AK30">
        <v>0</v>
      </c>
      <c r="AL30">
        <v>77</v>
      </c>
      <c r="AM30">
        <v>23.4696</v>
      </c>
      <c r="AN30">
        <v>2.8797932657906435</v>
      </c>
    </row>
    <row r="31" spans="1:40" ht="15.75" customHeight="1" x14ac:dyDescent="0.2">
      <c r="A31" s="15">
        <v>42569</v>
      </c>
      <c r="B31" s="14">
        <v>4</v>
      </c>
      <c r="C31" s="14" t="s">
        <v>358</v>
      </c>
      <c r="D31" s="16">
        <v>0.62638888888888888</v>
      </c>
      <c r="E31" s="14">
        <v>15</v>
      </c>
      <c r="F31" s="14">
        <v>416.00000000000006</v>
      </c>
      <c r="G31" s="14">
        <v>44.2</v>
      </c>
      <c r="H31" s="14" t="s">
        <v>365</v>
      </c>
      <c r="I31" s="14">
        <v>29.9</v>
      </c>
      <c r="J31" s="14" t="s">
        <v>4</v>
      </c>
      <c r="K31" s="14" t="s">
        <v>4</v>
      </c>
      <c r="L31" s="14" t="s">
        <v>4</v>
      </c>
      <c r="M31" s="14">
        <v>165</v>
      </c>
      <c r="N31" s="14" t="s">
        <v>72</v>
      </c>
      <c r="O31" s="14" t="s">
        <v>4</v>
      </c>
      <c r="P31" s="14" t="s">
        <v>4</v>
      </c>
      <c r="Q31" s="14">
        <v>0</v>
      </c>
      <c r="R31">
        <v>58.818766197986008</v>
      </c>
      <c r="S31">
        <v>1</v>
      </c>
      <c r="T31" t="s">
        <v>4</v>
      </c>
      <c r="U31" t="s">
        <v>4</v>
      </c>
      <c r="V31" t="s">
        <v>6</v>
      </c>
      <c r="W31">
        <v>5.7</v>
      </c>
      <c r="X31" t="s">
        <v>43</v>
      </c>
      <c r="Y31">
        <v>0</v>
      </c>
      <c r="Z31">
        <v>0</v>
      </c>
      <c r="AA31">
        <v>1</v>
      </c>
      <c r="AB31" t="s">
        <v>4</v>
      </c>
      <c r="AC31" t="s">
        <v>257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19.929066472894117</v>
      </c>
      <c r="AJ31">
        <v>-74.376288624258251</v>
      </c>
      <c r="AK31">
        <v>0</v>
      </c>
      <c r="AL31">
        <v>77</v>
      </c>
      <c r="AM31">
        <v>23.4696</v>
      </c>
      <c r="AN31">
        <v>2.8797932657906435</v>
      </c>
    </row>
    <row r="32" spans="1:40" ht="15.75" customHeight="1" x14ac:dyDescent="0.2">
      <c r="A32" s="15">
        <v>42569</v>
      </c>
      <c r="B32" s="14">
        <v>4</v>
      </c>
      <c r="C32" s="14" t="s">
        <v>358</v>
      </c>
      <c r="D32" s="16">
        <v>0.66666666666666663</v>
      </c>
      <c r="E32" s="14">
        <v>16</v>
      </c>
      <c r="F32" s="14">
        <v>474</v>
      </c>
      <c r="G32" s="14">
        <v>46.8</v>
      </c>
      <c r="H32" s="14" t="s">
        <v>365</v>
      </c>
      <c r="I32" s="14">
        <v>30.6</v>
      </c>
      <c r="J32" s="14" t="s">
        <v>4</v>
      </c>
      <c r="K32" s="14" t="s">
        <v>4</v>
      </c>
      <c r="L32" s="14" t="s">
        <v>4</v>
      </c>
      <c r="M32" s="14">
        <v>165</v>
      </c>
      <c r="N32" s="14" t="s">
        <v>72</v>
      </c>
      <c r="O32" s="14" t="s">
        <v>4</v>
      </c>
      <c r="P32" s="14" t="s">
        <v>4</v>
      </c>
      <c r="Q32" s="14">
        <v>0</v>
      </c>
      <c r="R32">
        <v>58.818766197986008</v>
      </c>
      <c r="S32">
        <v>1</v>
      </c>
      <c r="T32" t="s">
        <v>4</v>
      </c>
      <c r="U32" t="s">
        <v>4</v>
      </c>
      <c r="V32" t="s">
        <v>6</v>
      </c>
      <c r="W32">
        <v>5.8</v>
      </c>
      <c r="X32" t="s">
        <v>43</v>
      </c>
      <c r="Y32">
        <v>0</v>
      </c>
      <c r="Z32">
        <v>0</v>
      </c>
      <c r="AA32">
        <v>1</v>
      </c>
      <c r="AB32" t="s">
        <v>4</v>
      </c>
      <c r="AC32" t="s">
        <v>257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19.929066472894117</v>
      </c>
      <c r="AJ32">
        <v>-74.376288624258251</v>
      </c>
      <c r="AK32">
        <v>0</v>
      </c>
      <c r="AL32">
        <v>77</v>
      </c>
      <c r="AM32">
        <v>23.4696</v>
      </c>
      <c r="AN32">
        <v>2.8797932657906435</v>
      </c>
    </row>
    <row r="33" spans="1:40" ht="15.75" customHeight="1" x14ac:dyDescent="0.2">
      <c r="A33" s="15">
        <v>42569</v>
      </c>
      <c r="B33" s="14">
        <v>4</v>
      </c>
      <c r="C33" s="14" t="s">
        <v>358</v>
      </c>
      <c r="D33" s="16">
        <v>0.71388888888888891</v>
      </c>
      <c r="E33" s="14">
        <v>17</v>
      </c>
      <c r="F33" s="14">
        <v>542.00000000000011</v>
      </c>
      <c r="G33" s="14">
        <v>30.8</v>
      </c>
      <c r="H33" s="14" t="s">
        <v>365</v>
      </c>
      <c r="I33" s="14">
        <v>27.9</v>
      </c>
      <c r="J33" s="14" t="s">
        <v>4</v>
      </c>
      <c r="K33" s="14" t="s">
        <v>4</v>
      </c>
      <c r="L33" s="14" t="s">
        <v>4</v>
      </c>
      <c r="M33" s="14">
        <v>165</v>
      </c>
      <c r="N33" s="14" t="s">
        <v>72</v>
      </c>
      <c r="O33" s="14" t="s">
        <v>4</v>
      </c>
      <c r="P33" s="14" t="s">
        <v>4</v>
      </c>
      <c r="Q33" s="14">
        <v>0</v>
      </c>
      <c r="R33">
        <v>58.818766197986008</v>
      </c>
      <c r="S33">
        <v>1</v>
      </c>
      <c r="T33" t="s">
        <v>4</v>
      </c>
      <c r="U33" t="s">
        <v>4</v>
      </c>
      <c r="V33" t="s">
        <v>6</v>
      </c>
      <c r="W33">
        <v>5.3</v>
      </c>
      <c r="X33" t="s">
        <v>43</v>
      </c>
      <c r="Y33">
        <v>0</v>
      </c>
      <c r="Z33">
        <v>0</v>
      </c>
      <c r="AA33">
        <v>1</v>
      </c>
      <c r="AB33" t="s">
        <v>4</v>
      </c>
      <c r="AC33" t="s">
        <v>257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19.929066472894117</v>
      </c>
      <c r="AJ33">
        <v>-74.376288624258251</v>
      </c>
      <c r="AK33">
        <v>0</v>
      </c>
      <c r="AL33">
        <v>77</v>
      </c>
      <c r="AM33">
        <v>23.4696</v>
      </c>
      <c r="AN33">
        <v>2.8797932657906435</v>
      </c>
    </row>
    <row r="34" spans="1:40" ht="15.75" customHeight="1" x14ac:dyDescent="0.2">
      <c r="A34" s="15">
        <v>42569</v>
      </c>
      <c r="B34" s="14">
        <v>4</v>
      </c>
      <c r="C34" s="14" t="s">
        <v>358</v>
      </c>
      <c r="D34" s="16">
        <v>0.75347222222222221</v>
      </c>
      <c r="E34" s="14">
        <v>18</v>
      </c>
      <c r="F34" s="14">
        <v>599.00000000000011</v>
      </c>
      <c r="G34" s="14">
        <v>34.799999999999997</v>
      </c>
      <c r="H34" s="14" t="s">
        <v>365</v>
      </c>
      <c r="I34" s="14">
        <v>29.2</v>
      </c>
      <c r="J34" s="14" t="s">
        <v>4</v>
      </c>
      <c r="K34" s="14" t="s">
        <v>4</v>
      </c>
      <c r="L34" s="14" t="s">
        <v>4</v>
      </c>
      <c r="M34" s="14">
        <v>165</v>
      </c>
      <c r="N34" s="14" t="s">
        <v>72</v>
      </c>
      <c r="O34" s="14" t="s">
        <v>4</v>
      </c>
      <c r="P34" s="14" t="s">
        <v>4</v>
      </c>
      <c r="Q34" s="14">
        <v>0</v>
      </c>
      <c r="R34">
        <v>58.818766197986008</v>
      </c>
      <c r="S34">
        <v>1</v>
      </c>
      <c r="T34">
        <v>28.49458501024316</v>
      </c>
      <c r="U34">
        <v>2.0642085567079498</v>
      </c>
      <c r="V34" t="s">
        <v>6</v>
      </c>
      <c r="W34">
        <v>2.7</v>
      </c>
      <c r="X34" t="s">
        <v>43</v>
      </c>
      <c r="Y34">
        <v>0</v>
      </c>
      <c r="Z34">
        <v>0</v>
      </c>
      <c r="AA34">
        <v>1</v>
      </c>
      <c r="AB34" t="s">
        <v>4</v>
      </c>
      <c r="AC34" t="s">
        <v>257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19.929066472894117</v>
      </c>
      <c r="AJ34">
        <v>-74.376288624258251</v>
      </c>
      <c r="AK34">
        <v>0</v>
      </c>
      <c r="AL34">
        <v>77</v>
      </c>
      <c r="AM34">
        <v>23.4696</v>
      </c>
      <c r="AN34">
        <v>2.8797932657906435</v>
      </c>
    </row>
    <row r="35" spans="1:40" ht="15.75" customHeight="1" x14ac:dyDescent="0.2">
      <c r="A35" s="15">
        <v>42569</v>
      </c>
      <c r="B35" s="14">
        <v>5</v>
      </c>
      <c r="C35" s="14" t="s">
        <v>358</v>
      </c>
      <c r="D35" s="16">
        <v>0.34097222222222223</v>
      </c>
      <c r="E35" s="14">
        <v>8</v>
      </c>
      <c r="F35" s="14">
        <v>0</v>
      </c>
      <c r="G35" s="14">
        <v>23.4</v>
      </c>
      <c r="H35" s="14" t="s">
        <v>365</v>
      </c>
      <c r="I35" s="14">
        <v>24.4</v>
      </c>
      <c r="J35" s="14" t="s">
        <v>4</v>
      </c>
      <c r="K35" s="14" t="s">
        <v>4</v>
      </c>
      <c r="L35" s="14" t="s">
        <v>4</v>
      </c>
      <c r="M35" s="14">
        <v>222</v>
      </c>
      <c r="N35" s="14" t="s">
        <v>72</v>
      </c>
      <c r="O35" s="14" t="s">
        <v>4</v>
      </c>
      <c r="P35" s="14" t="s">
        <v>4</v>
      </c>
      <c r="Q35" s="14">
        <v>0</v>
      </c>
      <c r="R35">
        <v>0</v>
      </c>
      <c r="S35">
        <v>1</v>
      </c>
      <c r="T35" t="s">
        <v>4</v>
      </c>
      <c r="U35" t="s">
        <v>4</v>
      </c>
      <c r="V35" t="s">
        <v>128</v>
      </c>
      <c r="W35">
        <v>3.1</v>
      </c>
      <c r="X35" t="s">
        <v>4</v>
      </c>
      <c r="Y35">
        <v>2</v>
      </c>
      <c r="Z35">
        <v>1</v>
      </c>
      <c r="AA35">
        <v>0</v>
      </c>
      <c r="AB35">
        <v>0</v>
      </c>
      <c r="AC35" t="s">
        <v>258</v>
      </c>
      <c r="AD35">
        <v>0</v>
      </c>
      <c r="AE35" t="s">
        <v>4</v>
      </c>
      <c r="AF35" t="s">
        <v>4</v>
      </c>
      <c r="AG35" t="s">
        <v>4</v>
      </c>
      <c r="AH35" t="s">
        <v>4</v>
      </c>
      <c r="AI35">
        <v>-66.913060635885827</v>
      </c>
      <c r="AJ35">
        <v>-74.314482547739431</v>
      </c>
      <c r="AK35" t="s">
        <v>4</v>
      </c>
      <c r="AL35">
        <v>100</v>
      </c>
      <c r="AM35">
        <v>30.48</v>
      </c>
      <c r="AN35">
        <v>3.8746309394274117</v>
      </c>
    </row>
    <row r="36" spans="1:40" ht="15.75" customHeight="1" x14ac:dyDescent="0.2">
      <c r="A36" s="15">
        <v>42569</v>
      </c>
      <c r="B36" s="14">
        <v>5</v>
      </c>
      <c r="C36" s="14" t="s">
        <v>358</v>
      </c>
      <c r="D36" s="16">
        <v>0.3756944444444445</v>
      </c>
      <c r="E36" s="14">
        <v>9</v>
      </c>
      <c r="F36" s="14">
        <v>50.000000000000064</v>
      </c>
      <c r="G36" s="14">
        <v>28.4</v>
      </c>
      <c r="H36" s="14" t="s">
        <v>365</v>
      </c>
      <c r="I36" s="14">
        <v>26</v>
      </c>
      <c r="J36" s="14" t="s">
        <v>4</v>
      </c>
      <c r="K36" s="14" t="s">
        <v>4</v>
      </c>
      <c r="L36" s="14" t="s">
        <v>4</v>
      </c>
      <c r="M36" s="14">
        <v>222</v>
      </c>
      <c r="N36" s="14" t="s">
        <v>72</v>
      </c>
      <c r="O36" s="14" t="s">
        <v>4</v>
      </c>
      <c r="P36" s="14" t="s">
        <v>4</v>
      </c>
      <c r="Q36" s="14">
        <v>0</v>
      </c>
      <c r="R36">
        <v>0</v>
      </c>
      <c r="S36">
        <v>1</v>
      </c>
      <c r="T36" t="s">
        <v>4</v>
      </c>
      <c r="U36" t="s">
        <v>4</v>
      </c>
      <c r="V36" t="s">
        <v>6</v>
      </c>
      <c r="W36">
        <v>2.2000000000000002</v>
      </c>
      <c r="X36" t="s">
        <v>6</v>
      </c>
      <c r="Y36">
        <v>2</v>
      </c>
      <c r="Z36">
        <v>1</v>
      </c>
      <c r="AA36">
        <v>0</v>
      </c>
      <c r="AB36">
        <v>0</v>
      </c>
      <c r="AC36" t="s">
        <v>258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-66.913060635885827</v>
      </c>
      <c r="AJ36">
        <v>-74.314482547739431</v>
      </c>
      <c r="AK36">
        <v>0</v>
      </c>
      <c r="AL36">
        <v>100</v>
      </c>
      <c r="AM36">
        <v>30.48</v>
      </c>
      <c r="AN36">
        <v>3.8746309394274117</v>
      </c>
    </row>
    <row r="37" spans="1:40" ht="15.75" customHeight="1" x14ac:dyDescent="0.2">
      <c r="A37" s="15">
        <v>42569</v>
      </c>
      <c r="B37" s="14">
        <v>5</v>
      </c>
      <c r="C37" s="14" t="s">
        <v>358</v>
      </c>
      <c r="D37" s="16">
        <v>0.41736111111111113</v>
      </c>
      <c r="E37" s="14">
        <v>10</v>
      </c>
      <c r="F37" s="14">
        <v>110</v>
      </c>
      <c r="G37" s="14">
        <v>25.6</v>
      </c>
      <c r="H37" s="14" t="s">
        <v>366</v>
      </c>
      <c r="I37" s="14">
        <v>25.5</v>
      </c>
      <c r="J37" s="14" t="s">
        <v>4</v>
      </c>
      <c r="K37" s="14" t="s">
        <v>4</v>
      </c>
      <c r="L37" s="14" t="s">
        <v>4</v>
      </c>
      <c r="M37" s="14">
        <v>222</v>
      </c>
      <c r="N37" s="14" t="s">
        <v>72</v>
      </c>
      <c r="O37" s="14" t="s">
        <v>4</v>
      </c>
      <c r="P37" s="14" t="s">
        <v>4</v>
      </c>
      <c r="Q37" s="14">
        <v>0</v>
      </c>
      <c r="R37">
        <v>0</v>
      </c>
      <c r="S37">
        <v>1</v>
      </c>
      <c r="T37" t="s">
        <v>4</v>
      </c>
      <c r="U37" t="s">
        <v>4</v>
      </c>
      <c r="V37" t="s">
        <v>62</v>
      </c>
      <c r="W37">
        <v>2.2000000000000002</v>
      </c>
      <c r="X37" t="s">
        <v>63</v>
      </c>
      <c r="Y37">
        <v>2</v>
      </c>
      <c r="Z37">
        <v>1</v>
      </c>
      <c r="AA37">
        <v>0</v>
      </c>
      <c r="AB37">
        <v>0</v>
      </c>
      <c r="AC37" t="s">
        <v>258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-66.913060635885827</v>
      </c>
      <c r="AJ37">
        <v>-74.314482547739431</v>
      </c>
      <c r="AK37">
        <v>0</v>
      </c>
      <c r="AL37">
        <v>100</v>
      </c>
      <c r="AM37">
        <v>30.48</v>
      </c>
      <c r="AN37">
        <v>3.8746309394274117</v>
      </c>
    </row>
    <row r="38" spans="1:40" ht="15.75" customHeight="1" x14ac:dyDescent="0.2">
      <c r="A38" s="15">
        <v>42569</v>
      </c>
      <c r="B38" s="14">
        <v>5</v>
      </c>
      <c r="C38" s="14" t="s">
        <v>358</v>
      </c>
      <c r="D38" s="16">
        <v>0.45763888888888887</v>
      </c>
      <c r="E38" s="14">
        <v>11</v>
      </c>
      <c r="F38" s="14">
        <v>167.99999999999994</v>
      </c>
      <c r="G38" s="14">
        <v>28.1</v>
      </c>
      <c r="H38" s="14" t="s">
        <v>365</v>
      </c>
      <c r="I38" s="14">
        <v>30.3</v>
      </c>
      <c r="J38" s="14" t="s">
        <v>4</v>
      </c>
      <c r="K38" s="14" t="s">
        <v>4</v>
      </c>
      <c r="L38" s="14" t="s">
        <v>4</v>
      </c>
      <c r="M38" s="14">
        <v>222</v>
      </c>
      <c r="N38" s="14" t="s">
        <v>72</v>
      </c>
      <c r="O38" s="14" t="s">
        <v>4</v>
      </c>
      <c r="P38" s="14" t="s">
        <v>4</v>
      </c>
      <c r="Q38" s="14">
        <v>0</v>
      </c>
      <c r="R38">
        <v>0</v>
      </c>
      <c r="S38">
        <v>1</v>
      </c>
      <c r="T38" t="s">
        <v>4</v>
      </c>
      <c r="U38" t="s">
        <v>4</v>
      </c>
      <c r="V38" t="s">
        <v>4</v>
      </c>
      <c r="W38">
        <v>2</v>
      </c>
      <c r="X38" t="s">
        <v>95</v>
      </c>
      <c r="Y38">
        <v>2</v>
      </c>
      <c r="Z38">
        <v>1</v>
      </c>
      <c r="AA38">
        <v>0</v>
      </c>
      <c r="AB38">
        <v>0</v>
      </c>
      <c r="AC38" t="s">
        <v>258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-66.913060635885827</v>
      </c>
      <c r="AJ38">
        <v>-74.314482547739431</v>
      </c>
      <c r="AK38">
        <v>0</v>
      </c>
      <c r="AL38">
        <v>100</v>
      </c>
      <c r="AM38">
        <v>30.48</v>
      </c>
      <c r="AN38">
        <v>3.8746309394274117</v>
      </c>
    </row>
    <row r="39" spans="1:40" ht="15.75" customHeight="1" x14ac:dyDescent="0.2">
      <c r="A39" s="15">
        <v>42569</v>
      </c>
      <c r="B39" s="14">
        <v>5</v>
      </c>
      <c r="C39" s="14" t="s">
        <v>358</v>
      </c>
      <c r="D39" s="16">
        <v>0.5</v>
      </c>
      <c r="E39" s="14">
        <v>12</v>
      </c>
      <c r="F39" s="14">
        <v>228.99999999999997</v>
      </c>
      <c r="G39" s="14">
        <v>31.1</v>
      </c>
      <c r="H39" s="14" t="s">
        <v>365</v>
      </c>
      <c r="I39" s="14">
        <v>29.6</v>
      </c>
      <c r="J39" s="14" t="s">
        <v>4</v>
      </c>
      <c r="K39" s="14" t="s">
        <v>4</v>
      </c>
      <c r="L39" s="14" t="s">
        <v>4</v>
      </c>
      <c r="M39" s="14">
        <v>222</v>
      </c>
      <c r="N39" s="14" t="s">
        <v>72</v>
      </c>
      <c r="O39" s="14" t="s">
        <v>4</v>
      </c>
      <c r="P39" s="14" t="s">
        <v>4</v>
      </c>
      <c r="Q39" s="14">
        <v>0</v>
      </c>
      <c r="R39">
        <v>0</v>
      </c>
      <c r="S39">
        <v>1</v>
      </c>
      <c r="T39" t="s">
        <v>4</v>
      </c>
      <c r="U39" t="s">
        <v>4</v>
      </c>
      <c r="V39" t="s">
        <v>4</v>
      </c>
      <c r="W39">
        <v>2.8</v>
      </c>
      <c r="X39" t="s">
        <v>101</v>
      </c>
      <c r="Y39">
        <v>2</v>
      </c>
      <c r="Z39">
        <v>1</v>
      </c>
      <c r="AA39">
        <v>0</v>
      </c>
      <c r="AB39">
        <v>0</v>
      </c>
      <c r="AC39" t="s">
        <v>258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-66.913060635885827</v>
      </c>
      <c r="AJ39">
        <v>-74.314482547739431</v>
      </c>
      <c r="AK39">
        <v>0</v>
      </c>
      <c r="AL39">
        <v>100</v>
      </c>
      <c r="AM39">
        <v>30.48</v>
      </c>
      <c r="AN39">
        <v>3.8746309394274117</v>
      </c>
    </row>
    <row r="40" spans="1:40" ht="15.75" customHeight="1" x14ac:dyDescent="0.2">
      <c r="A40" s="15">
        <v>42569</v>
      </c>
      <c r="B40" s="14">
        <v>5</v>
      </c>
      <c r="C40" s="14" t="s">
        <v>358</v>
      </c>
      <c r="D40" s="16">
        <v>0.54513888888888895</v>
      </c>
      <c r="E40" s="14">
        <v>13</v>
      </c>
      <c r="F40" s="14">
        <v>294.00000000000006</v>
      </c>
      <c r="G40" s="14">
        <v>27.7</v>
      </c>
      <c r="H40" s="14" t="s">
        <v>365</v>
      </c>
      <c r="I40" s="14">
        <v>30.3</v>
      </c>
      <c r="J40" s="14" t="s">
        <v>4</v>
      </c>
      <c r="K40" s="14" t="s">
        <v>4</v>
      </c>
      <c r="L40" s="14" t="s">
        <v>4</v>
      </c>
      <c r="M40" s="14">
        <v>222</v>
      </c>
      <c r="N40" s="14" t="s">
        <v>72</v>
      </c>
      <c r="O40" s="14" t="s">
        <v>4</v>
      </c>
      <c r="P40" s="14" t="s">
        <v>4</v>
      </c>
      <c r="Q40" s="14">
        <v>0</v>
      </c>
      <c r="R40">
        <v>0</v>
      </c>
      <c r="S40">
        <v>1</v>
      </c>
      <c r="T40" t="s">
        <v>4</v>
      </c>
      <c r="U40" t="s">
        <v>4</v>
      </c>
      <c r="V40" t="s">
        <v>6</v>
      </c>
      <c r="W40">
        <v>0.7</v>
      </c>
      <c r="X40" t="s">
        <v>195</v>
      </c>
      <c r="Y40">
        <v>2</v>
      </c>
      <c r="Z40">
        <v>1</v>
      </c>
      <c r="AA40">
        <v>0</v>
      </c>
      <c r="AB40">
        <v>0</v>
      </c>
      <c r="AC40" t="s">
        <v>258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-66.913060635885827</v>
      </c>
      <c r="AJ40">
        <v>-74.314482547739431</v>
      </c>
      <c r="AK40">
        <v>0</v>
      </c>
      <c r="AL40">
        <v>100</v>
      </c>
      <c r="AM40">
        <v>30.48</v>
      </c>
      <c r="AN40">
        <v>3.8746309394274117</v>
      </c>
    </row>
    <row r="41" spans="1:40" ht="15.75" customHeight="1" x14ac:dyDescent="0.2">
      <c r="A41" s="15">
        <v>42569</v>
      </c>
      <c r="B41" s="14">
        <v>5</v>
      </c>
      <c r="C41" s="14" t="s">
        <v>358</v>
      </c>
      <c r="D41" s="16">
        <v>0.58333333333333337</v>
      </c>
      <c r="E41" s="14">
        <v>14</v>
      </c>
      <c r="F41" s="14">
        <v>349</v>
      </c>
      <c r="G41" s="14">
        <v>32.200000000000003</v>
      </c>
      <c r="H41" s="14" t="s">
        <v>365</v>
      </c>
      <c r="I41" s="14">
        <v>27.3</v>
      </c>
      <c r="J41" s="14" t="s">
        <v>4</v>
      </c>
      <c r="K41" s="14" t="s">
        <v>4</v>
      </c>
      <c r="L41" s="14" t="s">
        <v>4</v>
      </c>
      <c r="M41" s="14">
        <v>222</v>
      </c>
      <c r="N41" s="14" t="s">
        <v>72</v>
      </c>
      <c r="O41" s="14" t="s">
        <v>4</v>
      </c>
      <c r="P41" s="14" t="s">
        <v>4</v>
      </c>
      <c r="Q41" s="14">
        <v>0</v>
      </c>
      <c r="R41">
        <v>0</v>
      </c>
      <c r="S41">
        <v>1</v>
      </c>
      <c r="T41" t="s">
        <v>4</v>
      </c>
      <c r="U41" t="s">
        <v>4</v>
      </c>
      <c r="V41" t="s">
        <v>6</v>
      </c>
      <c r="W41">
        <v>4.4000000000000004</v>
      </c>
      <c r="X41" t="s">
        <v>195</v>
      </c>
      <c r="Y41">
        <v>2</v>
      </c>
      <c r="Z41">
        <v>1</v>
      </c>
      <c r="AA41">
        <v>0</v>
      </c>
      <c r="AB41">
        <v>0</v>
      </c>
      <c r="AC41" t="s">
        <v>258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-66.913060635885827</v>
      </c>
      <c r="AJ41">
        <v>-74.314482547739431</v>
      </c>
      <c r="AK41">
        <v>0</v>
      </c>
      <c r="AL41">
        <v>100</v>
      </c>
      <c r="AM41">
        <v>30.48</v>
      </c>
      <c r="AN41">
        <v>3.8746309394274117</v>
      </c>
    </row>
    <row r="42" spans="1:40" ht="15.75" customHeight="1" x14ac:dyDescent="0.2">
      <c r="A42" s="15">
        <v>42569</v>
      </c>
      <c r="B42" s="14">
        <v>5</v>
      </c>
      <c r="C42" s="14" t="s">
        <v>358</v>
      </c>
      <c r="D42" s="16">
        <v>0.625</v>
      </c>
      <c r="E42" s="14">
        <v>15</v>
      </c>
      <c r="F42" s="14">
        <v>408.99999999999994</v>
      </c>
      <c r="G42" s="14">
        <v>30.4</v>
      </c>
      <c r="H42" s="14" t="s">
        <v>365</v>
      </c>
      <c r="I42" s="14">
        <v>27.9</v>
      </c>
      <c r="J42" s="14" t="s">
        <v>4</v>
      </c>
      <c r="K42" s="14" t="s">
        <v>4</v>
      </c>
      <c r="L42" s="14" t="s">
        <v>4</v>
      </c>
      <c r="M42" s="14">
        <v>222</v>
      </c>
      <c r="N42" s="14" t="s">
        <v>72</v>
      </c>
      <c r="O42" s="14" t="s">
        <v>4</v>
      </c>
      <c r="P42" s="14" t="s">
        <v>4</v>
      </c>
      <c r="Q42" s="14">
        <v>0</v>
      </c>
      <c r="R42">
        <v>0</v>
      </c>
      <c r="S42">
        <v>1</v>
      </c>
      <c r="T42" t="s">
        <v>4</v>
      </c>
      <c r="U42" t="s">
        <v>4</v>
      </c>
      <c r="V42" t="s">
        <v>6</v>
      </c>
      <c r="W42">
        <v>5.5</v>
      </c>
      <c r="X42" t="s">
        <v>204</v>
      </c>
      <c r="Y42">
        <v>2</v>
      </c>
      <c r="Z42">
        <v>1</v>
      </c>
      <c r="AA42">
        <v>0</v>
      </c>
      <c r="AB42">
        <v>0</v>
      </c>
      <c r="AC42" t="s">
        <v>258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-66.913060635885827</v>
      </c>
      <c r="AJ42">
        <v>-74.314482547739431</v>
      </c>
      <c r="AK42">
        <v>0</v>
      </c>
      <c r="AL42">
        <v>100</v>
      </c>
      <c r="AM42">
        <v>30.48</v>
      </c>
      <c r="AN42">
        <v>3.8746309394274117</v>
      </c>
    </row>
    <row r="43" spans="1:40" ht="15.75" customHeight="1" x14ac:dyDescent="0.2">
      <c r="A43" s="15">
        <v>42569</v>
      </c>
      <c r="B43" s="14">
        <v>5</v>
      </c>
      <c r="C43" s="14" t="s">
        <v>358</v>
      </c>
      <c r="D43" s="16">
        <v>0.6645833333333333</v>
      </c>
      <c r="E43" s="14">
        <v>16</v>
      </c>
      <c r="F43" s="14">
        <v>465.99999999999989</v>
      </c>
      <c r="G43" s="14">
        <v>30.7</v>
      </c>
      <c r="H43" s="14" t="s">
        <v>365</v>
      </c>
      <c r="I43" s="14">
        <v>29.3</v>
      </c>
      <c r="J43" s="14" t="s">
        <v>4</v>
      </c>
      <c r="K43" s="14" t="s">
        <v>4</v>
      </c>
      <c r="L43" s="14" t="s">
        <v>4</v>
      </c>
      <c r="M43" s="14">
        <v>222</v>
      </c>
      <c r="N43" s="14" t="s">
        <v>72</v>
      </c>
      <c r="O43" s="14" t="s">
        <v>4</v>
      </c>
      <c r="P43" s="14" t="s">
        <v>4</v>
      </c>
      <c r="Q43" s="14">
        <v>0</v>
      </c>
      <c r="R43">
        <v>0</v>
      </c>
      <c r="S43">
        <v>1</v>
      </c>
      <c r="T43" t="s">
        <v>4</v>
      </c>
      <c r="U43" t="s">
        <v>4</v>
      </c>
      <c r="V43" t="s">
        <v>6</v>
      </c>
      <c r="W43">
        <v>4.4000000000000004</v>
      </c>
      <c r="X43" t="s">
        <v>13</v>
      </c>
      <c r="Y43">
        <v>2</v>
      </c>
      <c r="Z43">
        <v>1</v>
      </c>
      <c r="AA43">
        <v>0</v>
      </c>
      <c r="AB43">
        <v>0</v>
      </c>
      <c r="AC43" t="s">
        <v>258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-66.913060635885827</v>
      </c>
      <c r="AJ43">
        <v>-74.314482547739431</v>
      </c>
      <c r="AK43">
        <v>0</v>
      </c>
      <c r="AL43">
        <v>100</v>
      </c>
      <c r="AM43">
        <v>30.48</v>
      </c>
      <c r="AN43">
        <v>3.8746309394274117</v>
      </c>
    </row>
    <row r="44" spans="1:40" ht="15.75" customHeight="1" x14ac:dyDescent="0.2">
      <c r="A44" s="15">
        <v>42569</v>
      </c>
      <c r="B44" s="14">
        <v>5</v>
      </c>
      <c r="C44" s="14" t="s">
        <v>358</v>
      </c>
      <c r="D44" s="16">
        <v>0.71111111111111114</v>
      </c>
      <c r="E44" s="14">
        <v>17</v>
      </c>
      <c r="F44" s="14">
        <v>533</v>
      </c>
      <c r="G44" s="14">
        <v>28.4</v>
      </c>
      <c r="H44" s="14" t="s">
        <v>365</v>
      </c>
      <c r="I44" s="14">
        <v>29.1</v>
      </c>
      <c r="J44" s="14" t="s">
        <v>4</v>
      </c>
      <c r="K44" s="14" t="s">
        <v>4</v>
      </c>
      <c r="L44" s="14" t="s">
        <v>4</v>
      </c>
      <c r="M44" s="14">
        <v>222</v>
      </c>
      <c r="N44" s="14" t="s">
        <v>72</v>
      </c>
      <c r="O44" s="14" t="s">
        <v>4</v>
      </c>
      <c r="P44" s="14" t="s">
        <v>4</v>
      </c>
      <c r="Q44" s="14">
        <v>0</v>
      </c>
      <c r="R44">
        <v>0</v>
      </c>
      <c r="S44">
        <v>1</v>
      </c>
      <c r="T44" t="s">
        <v>4</v>
      </c>
      <c r="U44" t="s">
        <v>4</v>
      </c>
      <c r="V44" t="s">
        <v>6</v>
      </c>
      <c r="W44">
        <v>2.2000000000000002</v>
      </c>
      <c r="X44" t="s">
        <v>11</v>
      </c>
      <c r="Y44">
        <v>2</v>
      </c>
      <c r="Z44">
        <v>1</v>
      </c>
      <c r="AA44">
        <v>0</v>
      </c>
      <c r="AB44">
        <v>0</v>
      </c>
      <c r="AC44" t="s">
        <v>258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-66.913060635885827</v>
      </c>
      <c r="AJ44">
        <v>-74.314482547739431</v>
      </c>
      <c r="AK44">
        <v>0</v>
      </c>
      <c r="AL44">
        <v>100</v>
      </c>
      <c r="AM44">
        <v>30.48</v>
      </c>
      <c r="AN44">
        <v>3.8746309394274117</v>
      </c>
    </row>
    <row r="45" spans="1:40" ht="15.75" customHeight="1" x14ac:dyDescent="0.2">
      <c r="A45" s="15">
        <v>42569</v>
      </c>
      <c r="B45" s="14">
        <v>5</v>
      </c>
      <c r="C45" s="14" t="s">
        <v>358</v>
      </c>
      <c r="D45" s="16">
        <v>0.75555555555555554</v>
      </c>
      <c r="E45" s="14">
        <v>18</v>
      </c>
      <c r="F45" s="14">
        <v>596.99999999999989</v>
      </c>
      <c r="G45" s="14">
        <v>25.6</v>
      </c>
      <c r="H45" s="14" t="s">
        <v>365</v>
      </c>
      <c r="I45" s="14">
        <v>29</v>
      </c>
      <c r="J45" s="14" t="s">
        <v>4</v>
      </c>
      <c r="K45" s="14" t="s">
        <v>4</v>
      </c>
      <c r="L45" s="14" t="s">
        <v>4</v>
      </c>
      <c r="M45" s="14">
        <v>222</v>
      </c>
      <c r="N45" s="14" t="s">
        <v>72</v>
      </c>
      <c r="O45" s="14" t="s">
        <v>4</v>
      </c>
      <c r="P45" s="14" t="s">
        <v>4</v>
      </c>
      <c r="Q45" s="14">
        <v>0</v>
      </c>
      <c r="R45">
        <v>0</v>
      </c>
      <c r="S45">
        <v>1</v>
      </c>
      <c r="T45">
        <v>0</v>
      </c>
      <c r="U45">
        <v>0</v>
      </c>
      <c r="V45" t="s">
        <v>6</v>
      </c>
      <c r="W45">
        <v>3.9</v>
      </c>
      <c r="X45" t="s">
        <v>11</v>
      </c>
      <c r="Y45">
        <v>2</v>
      </c>
      <c r="Z45">
        <v>1</v>
      </c>
      <c r="AA45">
        <v>0</v>
      </c>
      <c r="AB45">
        <v>0</v>
      </c>
      <c r="AC45" t="s">
        <v>258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-66.913060635885827</v>
      </c>
      <c r="AJ45">
        <v>-74.314482547739431</v>
      </c>
      <c r="AK45">
        <v>0</v>
      </c>
      <c r="AL45">
        <v>100</v>
      </c>
      <c r="AM45">
        <v>30.48</v>
      </c>
      <c r="AN45">
        <v>3.8746309394274117</v>
      </c>
    </row>
    <row r="46" spans="1:40" ht="12.75" x14ac:dyDescent="0.2">
      <c r="A46" s="15">
        <v>42569</v>
      </c>
      <c r="B46" s="14">
        <v>6</v>
      </c>
      <c r="C46" s="14" t="s">
        <v>358</v>
      </c>
      <c r="D46" s="16">
        <v>0.34097222222222223</v>
      </c>
      <c r="E46" s="14">
        <v>8</v>
      </c>
      <c r="F46" s="14">
        <v>0</v>
      </c>
      <c r="G46" s="14">
        <v>24.6</v>
      </c>
      <c r="H46" s="14" t="s">
        <v>365</v>
      </c>
      <c r="I46" s="14">
        <v>24.4</v>
      </c>
      <c r="J46" s="14" t="s">
        <v>4</v>
      </c>
      <c r="K46" s="14" t="s">
        <v>4</v>
      </c>
      <c r="L46" s="14" t="s">
        <v>4</v>
      </c>
      <c r="M46" s="14">
        <v>222</v>
      </c>
      <c r="N46" s="14" t="s">
        <v>27</v>
      </c>
      <c r="O46" s="14" t="s">
        <v>4</v>
      </c>
      <c r="P46" s="14" t="s">
        <v>4</v>
      </c>
      <c r="Q46" s="14">
        <v>0</v>
      </c>
      <c r="R46">
        <v>0</v>
      </c>
      <c r="S46">
        <v>1</v>
      </c>
      <c r="T46" t="s">
        <v>4</v>
      </c>
      <c r="U46" t="s">
        <v>4</v>
      </c>
      <c r="V46" t="s">
        <v>363</v>
      </c>
      <c r="W46">
        <v>3.1</v>
      </c>
      <c r="X46" t="s">
        <v>4</v>
      </c>
      <c r="Y46">
        <v>2</v>
      </c>
      <c r="Z46">
        <v>1</v>
      </c>
      <c r="AA46">
        <v>0</v>
      </c>
      <c r="AB46">
        <v>0</v>
      </c>
      <c r="AC46" t="s">
        <v>259</v>
      </c>
      <c r="AD46">
        <v>0</v>
      </c>
      <c r="AE46" t="s">
        <v>4</v>
      </c>
      <c r="AF46" t="s">
        <v>4</v>
      </c>
      <c r="AG46" t="s">
        <v>4</v>
      </c>
      <c r="AH46" t="s">
        <v>4</v>
      </c>
      <c r="AI46">
        <v>-66.913060635885827</v>
      </c>
      <c r="AJ46">
        <v>-74.314482547739431</v>
      </c>
      <c r="AK46" t="s">
        <v>4</v>
      </c>
      <c r="AL46">
        <v>100</v>
      </c>
      <c r="AM46">
        <v>30.48</v>
      </c>
      <c r="AN46">
        <v>3.8746309394274117</v>
      </c>
    </row>
    <row r="47" spans="1:40" ht="12.75" x14ac:dyDescent="0.2">
      <c r="A47" s="15">
        <v>42569</v>
      </c>
      <c r="B47" s="14">
        <v>6</v>
      </c>
      <c r="C47" s="14" t="s">
        <v>358</v>
      </c>
      <c r="D47" s="16">
        <v>0.3756944444444445</v>
      </c>
      <c r="E47" s="14">
        <v>9</v>
      </c>
      <c r="F47" s="14">
        <v>50.000000000000064</v>
      </c>
      <c r="G47" s="14">
        <v>22.1</v>
      </c>
      <c r="H47" s="14" t="s">
        <v>365</v>
      </c>
      <c r="I47" s="14">
        <v>26</v>
      </c>
      <c r="J47" s="14" t="s">
        <v>4</v>
      </c>
      <c r="K47" s="14" t="s">
        <v>4</v>
      </c>
      <c r="L47" s="14" t="s">
        <v>4</v>
      </c>
      <c r="M47" s="14">
        <v>222</v>
      </c>
      <c r="N47" s="14" t="s">
        <v>27</v>
      </c>
      <c r="O47" s="14" t="s">
        <v>4</v>
      </c>
      <c r="P47" s="14" t="s">
        <v>4</v>
      </c>
      <c r="Q47" s="14">
        <v>0</v>
      </c>
      <c r="R47">
        <v>0</v>
      </c>
      <c r="S47">
        <v>1</v>
      </c>
      <c r="T47" t="s">
        <v>4</v>
      </c>
      <c r="U47" t="s">
        <v>4</v>
      </c>
      <c r="V47" t="s">
        <v>6</v>
      </c>
      <c r="W47">
        <v>2.2000000000000002</v>
      </c>
      <c r="X47" t="s">
        <v>6</v>
      </c>
      <c r="Y47">
        <v>2</v>
      </c>
      <c r="Z47">
        <v>1</v>
      </c>
      <c r="AA47">
        <v>0</v>
      </c>
      <c r="AB47">
        <v>0</v>
      </c>
      <c r="AC47" t="s">
        <v>259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-66.913060635885827</v>
      </c>
      <c r="AJ47">
        <v>-74.314482547739431</v>
      </c>
      <c r="AK47">
        <v>0</v>
      </c>
      <c r="AL47">
        <v>100</v>
      </c>
      <c r="AM47">
        <v>30.48</v>
      </c>
      <c r="AN47">
        <v>3.8746309394274117</v>
      </c>
    </row>
    <row r="48" spans="1:40" ht="12.75" x14ac:dyDescent="0.2">
      <c r="A48" s="15">
        <v>42569</v>
      </c>
      <c r="B48" s="14">
        <v>6</v>
      </c>
      <c r="C48" s="14" t="s">
        <v>358</v>
      </c>
      <c r="D48" s="16">
        <v>0.41736111111111113</v>
      </c>
      <c r="E48" s="14">
        <v>10</v>
      </c>
      <c r="F48" s="14">
        <v>110</v>
      </c>
      <c r="G48" s="14">
        <v>31.1</v>
      </c>
      <c r="H48" s="14" t="s">
        <v>365</v>
      </c>
      <c r="I48" s="14">
        <v>25.5</v>
      </c>
      <c r="J48" s="14">
        <v>2.408554367752175</v>
      </c>
      <c r="K48" s="14">
        <v>221.99999999999997</v>
      </c>
      <c r="L48" s="14">
        <v>179.99999999999997</v>
      </c>
      <c r="M48" s="14">
        <v>222</v>
      </c>
      <c r="N48" s="14" t="s">
        <v>27</v>
      </c>
      <c r="O48" s="14" t="s">
        <v>27</v>
      </c>
      <c r="P48" s="14">
        <v>6</v>
      </c>
      <c r="Q48" s="14">
        <v>7.9999999999999947</v>
      </c>
      <c r="R48">
        <v>7.9999999999999947</v>
      </c>
      <c r="S48">
        <v>1</v>
      </c>
      <c r="T48" t="s">
        <v>4</v>
      </c>
      <c r="U48" t="s">
        <v>4</v>
      </c>
      <c r="V48" t="s">
        <v>6</v>
      </c>
      <c r="W48">
        <v>2.2000000000000002</v>
      </c>
      <c r="X48" t="s">
        <v>4</v>
      </c>
      <c r="Y48">
        <v>2</v>
      </c>
      <c r="Z48">
        <v>1</v>
      </c>
      <c r="AA48">
        <v>0</v>
      </c>
      <c r="AB48">
        <v>0</v>
      </c>
      <c r="AC48" t="s">
        <v>259</v>
      </c>
      <c r="AD48">
        <v>0</v>
      </c>
      <c r="AE48">
        <v>-5.9451586038191522</v>
      </c>
      <c r="AF48">
        <v>-5.9451586038191522</v>
      </c>
      <c r="AG48">
        <v>1</v>
      </c>
      <c r="AH48">
        <v>7.9999999999999947</v>
      </c>
      <c r="AI48">
        <v>-72.266105486756686</v>
      </c>
      <c r="AJ48">
        <v>-80.259641151558583</v>
      </c>
      <c r="AK48">
        <v>-5.3530448508708588</v>
      </c>
      <c r="AL48">
        <v>108</v>
      </c>
      <c r="AM48">
        <v>32.918399999999998</v>
      </c>
      <c r="AN48">
        <v>3.8746309394274117</v>
      </c>
    </row>
    <row r="49" spans="1:40" ht="12.75" x14ac:dyDescent="0.2">
      <c r="A49" s="15">
        <v>42569</v>
      </c>
      <c r="B49" s="14">
        <v>6</v>
      </c>
      <c r="C49" s="14" t="s">
        <v>358</v>
      </c>
      <c r="D49" s="16">
        <v>0.45763888888888887</v>
      </c>
      <c r="E49" s="14">
        <v>11</v>
      </c>
      <c r="F49" s="14">
        <v>167.99999999999994</v>
      </c>
      <c r="G49" s="14">
        <v>34.1</v>
      </c>
      <c r="H49" s="14" t="s">
        <v>365</v>
      </c>
      <c r="I49" s="14">
        <v>30.3</v>
      </c>
      <c r="J49" s="14">
        <v>1.6727201408472272</v>
      </c>
      <c r="K49" s="14">
        <v>95.839804377074742</v>
      </c>
      <c r="L49" s="14">
        <v>-126.16019562292523</v>
      </c>
      <c r="M49" s="14">
        <v>218</v>
      </c>
      <c r="N49" s="14" t="s">
        <v>27</v>
      </c>
      <c r="O49" s="14" t="s">
        <v>41</v>
      </c>
      <c r="P49" s="14">
        <v>3</v>
      </c>
      <c r="Q49" s="14">
        <v>8.8991578151772508</v>
      </c>
      <c r="R49">
        <v>16.899157815177247</v>
      </c>
      <c r="S49">
        <v>1</v>
      </c>
      <c r="T49" t="s">
        <v>4</v>
      </c>
      <c r="U49" t="s">
        <v>4</v>
      </c>
      <c r="V49" t="s">
        <v>6</v>
      </c>
      <c r="W49">
        <v>0</v>
      </c>
      <c r="X49" t="s">
        <v>93</v>
      </c>
      <c r="Y49">
        <v>2</v>
      </c>
      <c r="Z49">
        <v>1</v>
      </c>
      <c r="AA49">
        <v>0</v>
      </c>
      <c r="AB49">
        <v>0</v>
      </c>
      <c r="AC49" t="s">
        <v>259</v>
      </c>
      <c r="AD49">
        <v>0</v>
      </c>
      <c r="AE49">
        <v>-0.90546646993378488</v>
      </c>
      <c r="AF49">
        <v>-0.90546646993378488</v>
      </c>
      <c r="AG49">
        <v>1</v>
      </c>
      <c r="AH49">
        <v>8.8991578151772508</v>
      </c>
      <c r="AI49">
        <v>-63.413131958542792</v>
      </c>
      <c r="AJ49">
        <v>-81.165107621492368</v>
      </c>
      <c r="AK49">
        <v>8.8529735282138944</v>
      </c>
      <c r="AL49">
        <v>103</v>
      </c>
      <c r="AM49">
        <v>31.394400000000001</v>
      </c>
      <c r="AN49">
        <v>3.8048177693476384</v>
      </c>
    </row>
    <row r="50" spans="1:40" ht="12.75" x14ac:dyDescent="0.2">
      <c r="A50" s="15">
        <v>42569</v>
      </c>
      <c r="B50" s="14">
        <v>6</v>
      </c>
      <c r="C50" s="14" t="s">
        <v>358</v>
      </c>
      <c r="D50" s="16">
        <v>0.5</v>
      </c>
      <c r="E50" s="14">
        <v>12</v>
      </c>
      <c r="F50" s="14">
        <v>228.99999999999997</v>
      </c>
      <c r="G50" s="14">
        <v>37.299999999999997</v>
      </c>
      <c r="H50" s="14" t="s">
        <v>365</v>
      </c>
      <c r="I50" s="14">
        <v>29.6</v>
      </c>
      <c r="J50" s="14">
        <v>2.4783675378319483</v>
      </c>
      <c r="K50" s="14">
        <v>217.99999999999997</v>
      </c>
      <c r="L50" s="14">
        <v>122.16019562292523</v>
      </c>
      <c r="M50" s="14">
        <v>218</v>
      </c>
      <c r="N50" s="14" t="s">
        <v>27</v>
      </c>
      <c r="O50" s="14" t="s">
        <v>27</v>
      </c>
      <c r="P50" s="14">
        <v>6</v>
      </c>
      <c r="Q50" s="14">
        <v>4.0000000000000071</v>
      </c>
      <c r="R50">
        <v>20.899157815177254</v>
      </c>
      <c r="S50">
        <v>1</v>
      </c>
      <c r="T50" t="s">
        <v>4</v>
      </c>
      <c r="U50" t="s">
        <v>4</v>
      </c>
      <c r="V50" t="s">
        <v>6</v>
      </c>
      <c r="W50">
        <v>2.8</v>
      </c>
      <c r="X50" t="s">
        <v>93</v>
      </c>
      <c r="Y50">
        <v>2</v>
      </c>
      <c r="Z50">
        <v>1</v>
      </c>
      <c r="AA50">
        <v>0</v>
      </c>
      <c r="AB50">
        <v>0</v>
      </c>
      <c r="AC50" t="s">
        <v>259</v>
      </c>
      <c r="AD50">
        <v>0</v>
      </c>
      <c r="AE50">
        <v>-3.1520430144268943</v>
      </c>
      <c r="AF50">
        <v>-3.1520430144268943</v>
      </c>
      <c r="AG50">
        <v>1</v>
      </c>
      <c r="AH50">
        <v>4.0000000000000071</v>
      </c>
      <c r="AI50">
        <v>-65.875777859845428</v>
      </c>
      <c r="AJ50">
        <v>-84.317150635919262</v>
      </c>
      <c r="AK50">
        <v>-2.4626459013026363</v>
      </c>
      <c r="AL50">
        <v>107</v>
      </c>
      <c r="AM50">
        <v>32.613599999999998</v>
      </c>
      <c r="AN50">
        <v>3.8048177693476384</v>
      </c>
    </row>
    <row r="51" spans="1:40" ht="12.75" x14ac:dyDescent="0.2">
      <c r="A51" s="15">
        <v>42569</v>
      </c>
      <c r="B51" s="14">
        <v>6</v>
      </c>
      <c r="C51" s="14" t="s">
        <v>358</v>
      </c>
      <c r="D51" s="16">
        <v>0.54375000000000007</v>
      </c>
      <c r="E51" s="14">
        <v>13</v>
      </c>
      <c r="F51" s="14">
        <v>292.00000000000006</v>
      </c>
      <c r="G51" s="14">
        <v>43.4</v>
      </c>
      <c r="H51" s="14" t="s">
        <v>365</v>
      </c>
      <c r="I51" s="14">
        <v>30.3</v>
      </c>
      <c r="J51" s="14" t="s">
        <v>4</v>
      </c>
      <c r="K51" s="14" t="s">
        <v>4</v>
      </c>
      <c r="L51" s="14" t="s">
        <v>4</v>
      </c>
      <c r="M51" s="14">
        <v>218</v>
      </c>
      <c r="N51" s="14" t="s">
        <v>27</v>
      </c>
      <c r="O51" s="14" t="s">
        <v>4</v>
      </c>
      <c r="P51" s="14" t="s">
        <v>4</v>
      </c>
      <c r="Q51" s="14">
        <v>0</v>
      </c>
      <c r="R51">
        <v>20.899157815177254</v>
      </c>
      <c r="S51">
        <v>1</v>
      </c>
      <c r="T51" t="s">
        <v>4</v>
      </c>
      <c r="U51" t="s">
        <v>4</v>
      </c>
      <c r="V51" t="s">
        <v>6</v>
      </c>
      <c r="W51">
        <v>0.7</v>
      </c>
      <c r="X51" t="s">
        <v>13</v>
      </c>
      <c r="Y51">
        <v>2</v>
      </c>
      <c r="Z51">
        <v>1</v>
      </c>
      <c r="AA51">
        <v>0</v>
      </c>
      <c r="AB51">
        <v>0</v>
      </c>
      <c r="AC51" t="s">
        <v>259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-65.875777859845428</v>
      </c>
      <c r="AJ51">
        <v>-84.317150635919262</v>
      </c>
      <c r="AK51">
        <v>0</v>
      </c>
      <c r="AL51">
        <v>107</v>
      </c>
      <c r="AM51">
        <v>32.613599999999998</v>
      </c>
      <c r="AN51">
        <v>3.8048177693476384</v>
      </c>
    </row>
    <row r="52" spans="1:40" ht="12.75" x14ac:dyDescent="0.2">
      <c r="A52" s="15">
        <v>42569</v>
      </c>
      <c r="B52" s="14">
        <v>6</v>
      </c>
      <c r="C52" s="14" t="s">
        <v>358</v>
      </c>
      <c r="D52" s="16">
        <v>0.58333333333333337</v>
      </c>
      <c r="E52" s="14">
        <v>14</v>
      </c>
      <c r="F52" s="14">
        <v>349</v>
      </c>
      <c r="G52" s="14">
        <v>44</v>
      </c>
      <c r="H52" s="14" t="s">
        <v>365</v>
      </c>
      <c r="I52" s="14">
        <v>27.3</v>
      </c>
      <c r="J52" s="14" t="s">
        <v>4</v>
      </c>
      <c r="K52" s="14" t="s">
        <v>4</v>
      </c>
      <c r="L52" s="14" t="s">
        <v>4</v>
      </c>
      <c r="M52" s="14">
        <v>218</v>
      </c>
      <c r="N52" s="14" t="s">
        <v>27</v>
      </c>
      <c r="O52" s="14" t="s">
        <v>4</v>
      </c>
      <c r="P52" s="14" t="s">
        <v>4</v>
      </c>
      <c r="Q52" s="14">
        <v>0</v>
      </c>
      <c r="R52">
        <v>20.899157815177254</v>
      </c>
      <c r="S52">
        <v>1</v>
      </c>
      <c r="T52" t="s">
        <v>4</v>
      </c>
      <c r="U52" t="s">
        <v>4</v>
      </c>
      <c r="V52" t="s">
        <v>6</v>
      </c>
      <c r="W52">
        <v>4.4000000000000004</v>
      </c>
      <c r="X52" t="s">
        <v>13</v>
      </c>
      <c r="Y52">
        <v>2</v>
      </c>
      <c r="Z52">
        <v>1</v>
      </c>
      <c r="AA52">
        <v>0</v>
      </c>
      <c r="AB52">
        <v>0</v>
      </c>
      <c r="AC52" t="s">
        <v>259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-65.875777859845428</v>
      </c>
      <c r="AJ52">
        <v>-84.317150635919262</v>
      </c>
      <c r="AK52">
        <v>0</v>
      </c>
      <c r="AL52">
        <v>107</v>
      </c>
      <c r="AM52">
        <v>32.613599999999998</v>
      </c>
      <c r="AN52">
        <v>3.8048177693476384</v>
      </c>
    </row>
    <row r="53" spans="1:40" ht="12.75" x14ac:dyDescent="0.2">
      <c r="A53" s="15">
        <v>42569</v>
      </c>
      <c r="B53" s="14">
        <v>6</v>
      </c>
      <c r="C53" s="14" t="s">
        <v>358</v>
      </c>
      <c r="D53" s="16">
        <v>0.625</v>
      </c>
      <c r="E53" s="14">
        <v>15</v>
      </c>
      <c r="F53" s="14">
        <v>408.99999999999994</v>
      </c>
      <c r="G53" s="14">
        <v>42.8</v>
      </c>
      <c r="H53" s="14" t="s">
        <v>365</v>
      </c>
      <c r="I53" s="14">
        <v>27.9</v>
      </c>
      <c r="J53" s="14" t="s">
        <v>4</v>
      </c>
      <c r="K53" s="14" t="s">
        <v>4</v>
      </c>
      <c r="L53" s="14" t="s">
        <v>4</v>
      </c>
      <c r="M53" s="14">
        <v>218</v>
      </c>
      <c r="N53" s="14" t="s">
        <v>27</v>
      </c>
      <c r="O53" s="14" t="s">
        <v>4</v>
      </c>
      <c r="P53" s="14" t="s">
        <v>4</v>
      </c>
      <c r="Q53" s="14">
        <v>0</v>
      </c>
      <c r="R53">
        <v>20.899157815177254</v>
      </c>
      <c r="S53">
        <v>1</v>
      </c>
      <c r="T53" t="s">
        <v>4</v>
      </c>
      <c r="U53" t="s">
        <v>4</v>
      </c>
      <c r="V53" t="s">
        <v>6</v>
      </c>
      <c r="W53">
        <v>5.5</v>
      </c>
      <c r="X53" t="s">
        <v>43</v>
      </c>
      <c r="Y53">
        <v>0</v>
      </c>
      <c r="Z53">
        <v>0</v>
      </c>
      <c r="AA53">
        <v>1</v>
      </c>
      <c r="AB53">
        <v>1</v>
      </c>
      <c r="AC53" t="s">
        <v>259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-65.875777859845428</v>
      </c>
      <c r="AJ53">
        <v>-84.317150635919262</v>
      </c>
      <c r="AK53">
        <v>0</v>
      </c>
      <c r="AL53">
        <v>107</v>
      </c>
      <c r="AM53">
        <v>32.613599999999998</v>
      </c>
      <c r="AN53">
        <v>3.8048177693476384</v>
      </c>
    </row>
    <row r="54" spans="1:40" ht="12.75" x14ac:dyDescent="0.2">
      <c r="A54" s="15">
        <v>42569</v>
      </c>
      <c r="B54" s="14">
        <v>6</v>
      </c>
      <c r="C54" s="14" t="s">
        <v>358</v>
      </c>
      <c r="D54" s="16">
        <v>0.6645833333333333</v>
      </c>
      <c r="E54" s="14">
        <v>16</v>
      </c>
      <c r="F54" s="14">
        <v>465.99999999999989</v>
      </c>
      <c r="G54" s="14">
        <v>46.2</v>
      </c>
      <c r="H54" s="14" t="s">
        <v>365</v>
      </c>
      <c r="I54" s="14">
        <v>29.3</v>
      </c>
      <c r="J54" s="14" t="s">
        <v>4</v>
      </c>
      <c r="K54" s="14" t="s">
        <v>4</v>
      </c>
      <c r="L54" s="14" t="s">
        <v>4</v>
      </c>
      <c r="M54" s="14">
        <v>218</v>
      </c>
      <c r="N54" s="14" t="s">
        <v>27</v>
      </c>
      <c r="O54" s="14" t="s">
        <v>4</v>
      </c>
      <c r="P54" s="14" t="s">
        <v>4</v>
      </c>
      <c r="Q54" s="14">
        <v>0</v>
      </c>
      <c r="R54">
        <v>20.899157815177254</v>
      </c>
      <c r="S54">
        <v>1</v>
      </c>
      <c r="T54" t="s">
        <v>4</v>
      </c>
      <c r="U54" t="s">
        <v>4</v>
      </c>
      <c r="V54" t="s">
        <v>6</v>
      </c>
      <c r="W54">
        <v>4.4000000000000004</v>
      </c>
      <c r="X54" t="s">
        <v>43</v>
      </c>
      <c r="Y54">
        <v>0</v>
      </c>
      <c r="Z54">
        <v>0</v>
      </c>
      <c r="AA54">
        <v>1</v>
      </c>
      <c r="AB54" t="s">
        <v>4</v>
      </c>
      <c r="AC54" t="s">
        <v>259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-65.875777859845428</v>
      </c>
      <c r="AJ54">
        <v>-84.317150635919262</v>
      </c>
      <c r="AK54">
        <v>0</v>
      </c>
      <c r="AL54">
        <v>107</v>
      </c>
      <c r="AM54">
        <v>32.613599999999998</v>
      </c>
      <c r="AN54">
        <v>3.8048177693476384</v>
      </c>
    </row>
    <row r="55" spans="1:40" ht="12.75" x14ac:dyDescent="0.2">
      <c r="A55" s="15">
        <v>42569</v>
      </c>
      <c r="B55" s="14">
        <v>6</v>
      </c>
      <c r="C55" s="14" t="s">
        <v>358</v>
      </c>
      <c r="D55" s="16">
        <v>0.71111111111111114</v>
      </c>
      <c r="E55" s="14">
        <v>17</v>
      </c>
      <c r="F55" s="14">
        <v>533</v>
      </c>
      <c r="G55" s="14">
        <v>30</v>
      </c>
      <c r="H55" s="14" t="s">
        <v>365</v>
      </c>
      <c r="I55" s="14">
        <v>29.1</v>
      </c>
      <c r="J55" s="14" t="s">
        <v>4</v>
      </c>
      <c r="K55" s="14" t="s">
        <v>4</v>
      </c>
      <c r="L55" s="14" t="s">
        <v>4</v>
      </c>
      <c r="M55" s="14">
        <v>218</v>
      </c>
      <c r="N55" s="14" t="s">
        <v>27</v>
      </c>
      <c r="O55" s="14" t="s">
        <v>4</v>
      </c>
      <c r="P55" s="14" t="s">
        <v>4</v>
      </c>
      <c r="Q55" s="14">
        <v>0</v>
      </c>
      <c r="R55">
        <v>20.899157815177254</v>
      </c>
      <c r="S55">
        <v>1</v>
      </c>
      <c r="T55" t="s">
        <v>4</v>
      </c>
      <c r="U55" t="s">
        <v>4</v>
      </c>
      <c r="V55" t="s">
        <v>6</v>
      </c>
      <c r="W55">
        <v>2.2000000000000002</v>
      </c>
      <c r="X55" t="s">
        <v>43</v>
      </c>
      <c r="Y55">
        <v>0</v>
      </c>
      <c r="Z55">
        <v>0</v>
      </c>
      <c r="AA55">
        <v>1</v>
      </c>
      <c r="AB55" t="s">
        <v>4</v>
      </c>
      <c r="AC55" t="s">
        <v>259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-65.875777859845428</v>
      </c>
      <c r="AJ55">
        <v>-84.317150635919262</v>
      </c>
      <c r="AK55">
        <v>0</v>
      </c>
      <c r="AL55">
        <v>107</v>
      </c>
      <c r="AM55">
        <v>32.613599999999998</v>
      </c>
      <c r="AN55">
        <v>3.8048177693476384</v>
      </c>
    </row>
    <row r="56" spans="1:40" ht="12.75" x14ac:dyDescent="0.2">
      <c r="A56" s="15">
        <v>42569</v>
      </c>
      <c r="B56" s="14">
        <v>6</v>
      </c>
      <c r="C56" s="14" t="s">
        <v>358</v>
      </c>
      <c r="D56" s="16">
        <v>0.75555555555555554</v>
      </c>
      <c r="E56" s="14">
        <v>18</v>
      </c>
      <c r="F56" s="14">
        <v>596.99999999999989</v>
      </c>
      <c r="G56" s="14">
        <v>34.5</v>
      </c>
      <c r="H56" s="14" t="s">
        <v>365</v>
      </c>
      <c r="I56" s="14">
        <v>29</v>
      </c>
      <c r="J56" s="14" t="s">
        <v>4</v>
      </c>
      <c r="K56" s="14" t="s">
        <v>4</v>
      </c>
      <c r="L56" s="14" t="s">
        <v>4</v>
      </c>
      <c r="M56" s="14">
        <v>218</v>
      </c>
      <c r="N56" s="14" t="s">
        <v>27</v>
      </c>
      <c r="O56" s="14" t="s">
        <v>4</v>
      </c>
      <c r="P56" s="14" t="s">
        <v>4</v>
      </c>
      <c r="Q56" s="14">
        <v>0</v>
      </c>
      <c r="R56">
        <v>20.899157815177254</v>
      </c>
      <c r="S56">
        <v>1</v>
      </c>
      <c r="T56">
        <v>10.056307694166943</v>
      </c>
      <c r="U56">
        <v>2.0782138385940194</v>
      </c>
      <c r="V56" t="s">
        <v>6</v>
      </c>
      <c r="W56">
        <v>3.9</v>
      </c>
      <c r="X56" t="s">
        <v>43</v>
      </c>
      <c r="Y56">
        <v>0</v>
      </c>
      <c r="Z56">
        <v>0</v>
      </c>
      <c r="AA56">
        <v>1</v>
      </c>
      <c r="AB56" t="s">
        <v>4</v>
      </c>
      <c r="AC56" t="s">
        <v>259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-65.875777859845428</v>
      </c>
      <c r="AJ56">
        <v>-84.317150635919262</v>
      </c>
      <c r="AK56">
        <v>0</v>
      </c>
      <c r="AL56">
        <v>107</v>
      </c>
      <c r="AM56">
        <v>32.613599999999998</v>
      </c>
      <c r="AN56">
        <v>3.8048177693476384</v>
      </c>
    </row>
    <row r="57" spans="1:40" ht="12.75" x14ac:dyDescent="0.2">
      <c r="A57" s="15">
        <v>42569</v>
      </c>
      <c r="B57" s="14">
        <v>7</v>
      </c>
      <c r="C57" s="14" t="s">
        <v>358</v>
      </c>
      <c r="D57" s="16">
        <v>0.34097222222222223</v>
      </c>
      <c r="E57" s="14">
        <v>8</v>
      </c>
      <c r="F57" s="14">
        <v>0</v>
      </c>
      <c r="G57" s="14">
        <v>22.3</v>
      </c>
      <c r="H57" s="14" t="s">
        <v>365</v>
      </c>
      <c r="I57" s="14">
        <v>24.4</v>
      </c>
      <c r="J57" s="14" t="s">
        <v>4</v>
      </c>
      <c r="K57" s="14" t="s">
        <v>4</v>
      </c>
      <c r="L57" s="14" t="s">
        <v>4</v>
      </c>
      <c r="M57" s="14">
        <v>222</v>
      </c>
      <c r="N57" s="14" t="s">
        <v>27</v>
      </c>
      <c r="O57" s="14" t="s">
        <v>4</v>
      </c>
      <c r="P57" s="14" t="s">
        <v>4</v>
      </c>
      <c r="Q57" s="14">
        <v>0</v>
      </c>
      <c r="R57">
        <v>0</v>
      </c>
      <c r="S57">
        <v>1</v>
      </c>
      <c r="T57" t="s">
        <v>4</v>
      </c>
      <c r="U57" t="s">
        <v>4</v>
      </c>
      <c r="V57" t="s">
        <v>128</v>
      </c>
      <c r="W57">
        <v>3.1</v>
      </c>
      <c r="X57" t="s">
        <v>54</v>
      </c>
      <c r="Y57">
        <v>2</v>
      </c>
      <c r="Z57">
        <v>1</v>
      </c>
      <c r="AA57">
        <v>0</v>
      </c>
      <c r="AB57">
        <v>0</v>
      </c>
      <c r="AC57" t="s">
        <v>260</v>
      </c>
      <c r="AD57">
        <v>0</v>
      </c>
      <c r="AE57" t="s">
        <v>4</v>
      </c>
      <c r="AF57" t="s">
        <v>4</v>
      </c>
      <c r="AG57" t="s">
        <v>4</v>
      </c>
      <c r="AH57" t="s">
        <v>4</v>
      </c>
      <c r="AI57">
        <v>-66.913060635885827</v>
      </c>
      <c r="AJ57">
        <v>-74.314482547739431</v>
      </c>
      <c r="AK57" t="s">
        <v>4</v>
      </c>
      <c r="AL57">
        <v>100</v>
      </c>
      <c r="AM57">
        <v>30.48</v>
      </c>
      <c r="AN57">
        <v>3.8746309394274117</v>
      </c>
    </row>
    <row r="58" spans="1:40" ht="12.75" x14ac:dyDescent="0.2">
      <c r="A58" s="15">
        <v>42569</v>
      </c>
      <c r="B58" s="14">
        <v>7</v>
      </c>
      <c r="C58" s="14" t="s">
        <v>358</v>
      </c>
      <c r="D58" s="16">
        <v>0.3756944444444445</v>
      </c>
      <c r="E58" s="14">
        <v>9</v>
      </c>
      <c r="F58" s="14">
        <v>50.000000000000064</v>
      </c>
      <c r="G58" s="14">
        <v>27.1</v>
      </c>
      <c r="H58" s="14" t="s">
        <v>365</v>
      </c>
      <c r="I58" s="14">
        <v>26</v>
      </c>
      <c r="J58" s="14">
        <v>2.4085543677521764</v>
      </c>
      <c r="K58" s="14">
        <v>221.99999999999991</v>
      </c>
      <c r="L58" s="14">
        <v>179.99999999999991</v>
      </c>
      <c r="M58" s="14">
        <v>222</v>
      </c>
      <c r="N58" s="14" t="s">
        <v>27</v>
      </c>
      <c r="O58" s="14" t="s">
        <v>27</v>
      </c>
      <c r="P58" s="14">
        <v>6</v>
      </c>
      <c r="Q58" s="14">
        <v>1.9999999999999962</v>
      </c>
      <c r="R58">
        <v>1.9999999999999962</v>
      </c>
      <c r="S58">
        <v>1</v>
      </c>
      <c r="T58" t="s">
        <v>4</v>
      </c>
      <c r="U58" t="s">
        <v>4</v>
      </c>
      <c r="V58" t="s">
        <v>55</v>
      </c>
      <c r="W58">
        <v>2.2000000000000002</v>
      </c>
      <c r="X58" t="s">
        <v>4</v>
      </c>
      <c r="Y58">
        <v>2</v>
      </c>
      <c r="Z58">
        <v>1</v>
      </c>
      <c r="AA58">
        <v>0</v>
      </c>
      <c r="AB58">
        <v>0</v>
      </c>
      <c r="AC58" t="s">
        <v>260</v>
      </c>
      <c r="AD58">
        <v>0</v>
      </c>
      <c r="AE58">
        <v>-1.486289650954788</v>
      </c>
      <c r="AF58">
        <v>-1.486289650954788</v>
      </c>
      <c r="AG58">
        <v>1</v>
      </c>
      <c r="AH58">
        <v>1.9999999999999962</v>
      </c>
      <c r="AI58">
        <v>-68.251321848603538</v>
      </c>
      <c r="AJ58">
        <v>-75.800772198694219</v>
      </c>
      <c r="AK58">
        <v>-1.3382612127177111</v>
      </c>
      <c r="AL58">
        <v>102</v>
      </c>
      <c r="AM58">
        <v>31.089600000000001</v>
      </c>
      <c r="AN58">
        <v>3.8746309394274117</v>
      </c>
    </row>
    <row r="59" spans="1:40" ht="12.75" x14ac:dyDescent="0.2">
      <c r="A59" s="15">
        <v>42569</v>
      </c>
      <c r="B59" s="14">
        <v>7</v>
      </c>
      <c r="C59" s="14" t="s">
        <v>358</v>
      </c>
      <c r="D59" s="16">
        <v>0.41736111111111113</v>
      </c>
      <c r="E59" s="14">
        <v>10</v>
      </c>
      <c r="F59" s="14">
        <v>110</v>
      </c>
      <c r="G59" s="14">
        <v>30.5</v>
      </c>
      <c r="H59" s="14" t="s">
        <v>365</v>
      </c>
      <c r="I59" s="14">
        <v>25.5</v>
      </c>
      <c r="J59" s="14" t="s">
        <v>4</v>
      </c>
      <c r="K59" s="14" t="s">
        <v>4</v>
      </c>
      <c r="L59" s="14" t="s">
        <v>4</v>
      </c>
      <c r="M59" s="14">
        <v>222</v>
      </c>
      <c r="N59" s="14" t="s">
        <v>27</v>
      </c>
      <c r="O59" s="14" t="s">
        <v>4</v>
      </c>
      <c r="P59" s="14" t="s">
        <v>4</v>
      </c>
      <c r="Q59" s="14">
        <v>0</v>
      </c>
      <c r="R59">
        <v>1.9999999999999962</v>
      </c>
      <c r="S59">
        <v>1</v>
      </c>
      <c r="T59" t="s">
        <v>4</v>
      </c>
      <c r="U59" t="s">
        <v>4</v>
      </c>
      <c r="V59" t="s">
        <v>4</v>
      </c>
      <c r="W59">
        <v>2.2000000000000002</v>
      </c>
      <c r="X59" t="s">
        <v>10</v>
      </c>
      <c r="Y59">
        <v>0</v>
      </c>
      <c r="Z59">
        <v>0</v>
      </c>
      <c r="AA59">
        <v>1</v>
      </c>
      <c r="AB59">
        <v>1</v>
      </c>
      <c r="AC59" t="s">
        <v>260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-68.251321848603538</v>
      </c>
      <c r="AJ59">
        <v>-75.800772198694219</v>
      </c>
      <c r="AK59">
        <v>0</v>
      </c>
      <c r="AL59">
        <v>102</v>
      </c>
      <c r="AM59">
        <v>31.089600000000001</v>
      </c>
      <c r="AN59">
        <v>3.8746309394274117</v>
      </c>
    </row>
    <row r="60" spans="1:40" ht="12.75" x14ac:dyDescent="0.2">
      <c r="A60" s="15">
        <v>42569</v>
      </c>
      <c r="B60" s="14">
        <v>7</v>
      </c>
      <c r="C60" s="14" t="s">
        <v>358</v>
      </c>
      <c r="D60" s="16">
        <v>0.45763888888888887</v>
      </c>
      <c r="E60" s="14">
        <v>11</v>
      </c>
      <c r="F60" s="14">
        <v>167.99999999999994</v>
      </c>
      <c r="G60" s="14">
        <v>36.6</v>
      </c>
      <c r="H60" s="14" t="s">
        <v>365</v>
      </c>
      <c r="I60" s="14">
        <v>30.3</v>
      </c>
      <c r="J60" s="14">
        <v>3.1065903632610326</v>
      </c>
      <c r="K60" s="14">
        <v>177.99451649087044</v>
      </c>
      <c r="L60" s="14">
        <v>-44.005483509129476</v>
      </c>
      <c r="M60" s="14">
        <v>219</v>
      </c>
      <c r="N60" s="14" t="s">
        <v>27</v>
      </c>
      <c r="O60" s="14" t="s">
        <v>33</v>
      </c>
      <c r="P60" s="14">
        <v>5</v>
      </c>
      <c r="Q60" s="14">
        <v>8.135975066777684</v>
      </c>
      <c r="R60">
        <v>10.13597506677768</v>
      </c>
      <c r="S60">
        <v>1</v>
      </c>
      <c r="T60" t="s">
        <v>4</v>
      </c>
      <c r="U60" t="s">
        <v>4</v>
      </c>
      <c r="V60" t="s">
        <v>4</v>
      </c>
      <c r="W60">
        <v>2</v>
      </c>
      <c r="X60" t="s">
        <v>94</v>
      </c>
      <c r="Y60">
        <v>0</v>
      </c>
      <c r="Z60">
        <v>0</v>
      </c>
      <c r="AA60">
        <v>1</v>
      </c>
      <c r="AB60" t="s">
        <v>4</v>
      </c>
      <c r="AC60" t="s">
        <v>260</v>
      </c>
      <c r="AD60">
        <v>0</v>
      </c>
      <c r="AE60">
        <v>-8.1309916386586281</v>
      </c>
      <c r="AF60">
        <v>-8.1309916386586281</v>
      </c>
      <c r="AG60">
        <v>1</v>
      </c>
      <c r="AH60">
        <v>8.135975066777684</v>
      </c>
      <c r="AI60">
        <v>-67.96660223338246</v>
      </c>
      <c r="AJ60">
        <v>-83.931763837352847</v>
      </c>
      <c r="AK60">
        <v>0.28471961522107847</v>
      </c>
      <c r="AL60">
        <v>108</v>
      </c>
      <c r="AM60">
        <v>32.918399999999998</v>
      </c>
      <c r="AN60">
        <v>3.8222710618675819</v>
      </c>
    </row>
    <row r="61" spans="1:40" ht="12.75" x14ac:dyDescent="0.2">
      <c r="A61" s="15">
        <v>42569</v>
      </c>
      <c r="B61" s="14">
        <v>7</v>
      </c>
      <c r="C61" s="14" t="s">
        <v>358</v>
      </c>
      <c r="D61" s="16">
        <v>0.5</v>
      </c>
      <c r="E61" s="14">
        <v>12</v>
      </c>
      <c r="F61" s="14">
        <v>228.99999999999997</v>
      </c>
      <c r="G61" s="14">
        <v>37.700000000000003</v>
      </c>
      <c r="H61" s="14" t="s">
        <v>365</v>
      </c>
      <c r="I61" s="14">
        <v>29.6</v>
      </c>
      <c r="J61" s="14" t="s">
        <v>4</v>
      </c>
      <c r="K61" s="14" t="s">
        <v>4</v>
      </c>
      <c r="L61" s="14" t="s">
        <v>4</v>
      </c>
      <c r="M61" s="14">
        <v>219</v>
      </c>
      <c r="N61" s="14" t="s">
        <v>27</v>
      </c>
      <c r="O61" s="14" t="s">
        <v>4</v>
      </c>
      <c r="P61" s="14" t="s">
        <v>4</v>
      </c>
      <c r="Q61" s="14">
        <v>0</v>
      </c>
      <c r="R61">
        <v>10.13597506677768</v>
      </c>
      <c r="S61">
        <v>1</v>
      </c>
      <c r="T61" t="s">
        <v>4</v>
      </c>
      <c r="U61" t="s">
        <v>4</v>
      </c>
      <c r="V61" t="s">
        <v>4</v>
      </c>
      <c r="W61">
        <v>2.8</v>
      </c>
      <c r="X61" t="s">
        <v>93</v>
      </c>
      <c r="Y61">
        <v>0</v>
      </c>
      <c r="Z61">
        <v>0</v>
      </c>
      <c r="AA61">
        <v>1</v>
      </c>
      <c r="AB61" t="s">
        <v>4</v>
      </c>
      <c r="AC61" t="s">
        <v>260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-67.96660223338246</v>
      </c>
      <c r="AJ61">
        <v>-83.931763837352847</v>
      </c>
      <c r="AK61">
        <v>0</v>
      </c>
      <c r="AL61">
        <v>108</v>
      </c>
      <c r="AM61">
        <v>32.918399999999998</v>
      </c>
      <c r="AN61">
        <v>3.8222710618675819</v>
      </c>
    </row>
    <row r="62" spans="1:40" ht="12.75" x14ac:dyDescent="0.2">
      <c r="A62" s="15">
        <v>42569</v>
      </c>
      <c r="B62" s="14">
        <v>7</v>
      </c>
      <c r="C62" s="14" t="s">
        <v>358</v>
      </c>
      <c r="D62" s="16">
        <v>0.5444444444444444</v>
      </c>
      <c r="E62" s="14">
        <v>13</v>
      </c>
      <c r="F62" s="14">
        <v>292.99999999999989</v>
      </c>
      <c r="G62" s="14">
        <v>43.4</v>
      </c>
      <c r="H62" s="14" t="s">
        <v>365</v>
      </c>
      <c r="I62" s="14">
        <v>30.3</v>
      </c>
      <c r="J62" s="14" t="s">
        <v>4</v>
      </c>
      <c r="K62" s="14" t="s">
        <v>4</v>
      </c>
      <c r="L62" s="14" t="s">
        <v>4</v>
      </c>
      <c r="M62" s="14">
        <v>219</v>
      </c>
      <c r="N62" s="14" t="s">
        <v>27</v>
      </c>
      <c r="O62" s="14" t="s">
        <v>4</v>
      </c>
      <c r="P62" s="14" t="s">
        <v>4</v>
      </c>
      <c r="Q62" s="14">
        <v>0</v>
      </c>
      <c r="R62">
        <v>10.13597506677768</v>
      </c>
      <c r="S62">
        <v>1</v>
      </c>
      <c r="T62" t="s">
        <v>4</v>
      </c>
      <c r="U62" t="s">
        <v>4</v>
      </c>
      <c r="V62" t="s">
        <v>6</v>
      </c>
      <c r="W62">
        <v>0.7</v>
      </c>
      <c r="X62" t="s">
        <v>10</v>
      </c>
      <c r="Y62">
        <v>0</v>
      </c>
      <c r="Z62">
        <v>0</v>
      </c>
      <c r="AA62">
        <v>1</v>
      </c>
      <c r="AB62" t="s">
        <v>4</v>
      </c>
      <c r="AC62" t="s">
        <v>260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-67.96660223338246</v>
      </c>
      <c r="AJ62">
        <v>-83.931763837352847</v>
      </c>
      <c r="AK62">
        <v>0</v>
      </c>
      <c r="AL62">
        <v>108</v>
      </c>
      <c r="AM62">
        <v>32.918399999999998</v>
      </c>
      <c r="AN62">
        <v>3.8222710618675819</v>
      </c>
    </row>
    <row r="63" spans="1:40" ht="12.75" x14ac:dyDescent="0.2">
      <c r="A63" s="15">
        <v>42569</v>
      </c>
      <c r="B63" s="14">
        <v>7</v>
      </c>
      <c r="C63" s="14" t="s">
        <v>358</v>
      </c>
      <c r="D63" s="16">
        <v>0.58333333333333337</v>
      </c>
      <c r="E63" s="14">
        <v>14</v>
      </c>
      <c r="F63" s="14">
        <v>349</v>
      </c>
      <c r="G63" s="14">
        <v>40.299999999999997</v>
      </c>
      <c r="H63" s="14" t="s">
        <v>365</v>
      </c>
      <c r="I63" s="14">
        <v>27.3</v>
      </c>
      <c r="J63" s="14" t="s">
        <v>4</v>
      </c>
      <c r="K63" s="14" t="s">
        <v>4</v>
      </c>
      <c r="L63" s="14" t="s">
        <v>4</v>
      </c>
      <c r="M63" s="14">
        <v>219</v>
      </c>
      <c r="N63" s="14" t="s">
        <v>27</v>
      </c>
      <c r="O63" s="14" t="s">
        <v>4</v>
      </c>
      <c r="P63" s="14" t="s">
        <v>4</v>
      </c>
      <c r="Q63" s="14">
        <v>0</v>
      </c>
      <c r="R63">
        <v>10.13597506677768</v>
      </c>
      <c r="S63">
        <v>1</v>
      </c>
      <c r="T63" t="s">
        <v>4</v>
      </c>
      <c r="U63" t="s">
        <v>4</v>
      </c>
      <c r="V63" t="s">
        <v>6</v>
      </c>
      <c r="W63">
        <v>4.4000000000000004</v>
      </c>
      <c r="X63" t="s">
        <v>10</v>
      </c>
      <c r="Y63">
        <v>0</v>
      </c>
      <c r="Z63">
        <v>0</v>
      </c>
      <c r="AA63">
        <v>1</v>
      </c>
      <c r="AB63" t="s">
        <v>4</v>
      </c>
      <c r="AC63" t="s">
        <v>260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-67.96660223338246</v>
      </c>
      <c r="AJ63">
        <v>-83.931763837352847</v>
      </c>
      <c r="AK63">
        <v>0</v>
      </c>
      <c r="AL63">
        <v>108</v>
      </c>
      <c r="AM63">
        <v>32.918399999999998</v>
      </c>
      <c r="AN63">
        <v>3.8222710618675819</v>
      </c>
    </row>
    <row r="64" spans="1:40" ht="12.75" x14ac:dyDescent="0.2">
      <c r="A64" s="15">
        <v>42569</v>
      </c>
      <c r="B64" s="14">
        <v>7</v>
      </c>
      <c r="C64" s="14" t="s">
        <v>358</v>
      </c>
      <c r="D64" s="16">
        <v>0.625</v>
      </c>
      <c r="E64" s="14">
        <v>15</v>
      </c>
      <c r="F64" s="14">
        <v>408.99999999999994</v>
      </c>
      <c r="G64" s="14">
        <v>36.299999999999997</v>
      </c>
      <c r="H64" s="14" t="s">
        <v>365</v>
      </c>
      <c r="I64" s="14">
        <v>27.9</v>
      </c>
      <c r="J64" s="14" t="s">
        <v>4</v>
      </c>
      <c r="K64" s="14" t="s">
        <v>4</v>
      </c>
      <c r="L64" s="14" t="s">
        <v>4</v>
      </c>
      <c r="M64" s="14">
        <v>219</v>
      </c>
      <c r="N64" s="14" t="s">
        <v>27</v>
      </c>
      <c r="O64" s="14" t="s">
        <v>4</v>
      </c>
      <c r="P64" s="14" t="s">
        <v>4</v>
      </c>
      <c r="Q64" s="14">
        <v>0</v>
      </c>
      <c r="R64">
        <v>10.13597506677768</v>
      </c>
      <c r="S64">
        <v>1</v>
      </c>
      <c r="T64" t="s">
        <v>4</v>
      </c>
      <c r="U64" t="s">
        <v>4</v>
      </c>
      <c r="V64" t="s">
        <v>6</v>
      </c>
      <c r="W64">
        <v>5.5</v>
      </c>
      <c r="X64" t="s">
        <v>43</v>
      </c>
      <c r="Y64">
        <v>0</v>
      </c>
      <c r="Z64">
        <v>0</v>
      </c>
      <c r="AA64">
        <v>1</v>
      </c>
      <c r="AB64" t="s">
        <v>4</v>
      </c>
      <c r="AC64" t="s">
        <v>260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-67.96660223338246</v>
      </c>
      <c r="AJ64">
        <v>-83.931763837352847</v>
      </c>
      <c r="AK64">
        <v>0</v>
      </c>
      <c r="AL64">
        <v>108</v>
      </c>
      <c r="AM64">
        <v>32.918399999999998</v>
      </c>
      <c r="AN64">
        <v>3.8222710618675819</v>
      </c>
    </row>
    <row r="65" spans="1:40" ht="12.75" x14ac:dyDescent="0.2">
      <c r="A65" s="15">
        <v>42569</v>
      </c>
      <c r="B65" s="14">
        <v>7</v>
      </c>
      <c r="C65" s="14" t="s">
        <v>358</v>
      </c>
      <c r="D65" s="16">
        <v>0.6645833333333333</v>
      </c>
      <c r="E65" s="14">
        <v>16</v>
      </c>
      <c r="F65" s="14">
        <v>465.99999999999989</v>
      </c>
      <c r="G65" s="14">
        <v>42.9</v>
      </c>
      <c r="H65" s="14" t="s">
        <v>365</v>
      </c>
      <c r="I65" s="14">
        <v>29.3</v>
      </c>
      <c r="J65" s="14" t="s">
        <v>4</v>
      </c>
      <c r="K65" s="14" t="s">
        <v>4</v>
      </c>
      <c r="L65" s="14" t="s">
        <v>4</v>
      </c>
      <c r="M65" s="14">
        <v>219</v>
      </c>
      <c r="N65" s="14" t="s">
        <v>27</v>
      </c>
      <c r="O65" s="14" t="s">
        <v>4</v>
      </c>
      <c r="P65" s="14" t="s">
        <v>4</v>
      </c>
      <c r="Q65" s="14">
        <v>0</v>
      </c>
      <c r="R65">
        <v>10.13597506677768</v>
      </c>
      <c r="S65">
        <v>1</v>
      </c>
      <c r="T65" t="s">
        <v>4</v>
      </c>
      <c r="U65" t="s">
        <v>4</v>
      </c>
      <c r="V65" t="s">
        <v>6</v>
      </c>
      <c r="W65">
        <v>4.4000000000000004</v>
      </c>
      <c r="X65" t="s">
        <v>43</v>
      </c>
      <c r="Y65">
        <v>0</v>
      </c>
      <c r="Z65">
        <v>0</v>
      </c>
      <c r="AA65">
        <v>1</v>
      </c>
      <c r="AB65" t="s">
        <v>4</v>
      </c>
      <c r="AC65" t="s">
        <v>260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-67.96660223338246</v>
      </c>
      <c r="AJ65">
        <v>-83.931763837352847</v>
      </c>
      <c r="AK65">
        <v>0</v>
      </c>
      <c r="AL65">
        <v>108</v>
      </c>
      <c r="AM65">
        <v>32.918399999999998</v>
      </c>
      <c r="AN65">
        <v>3.8222710618675819</v>
      </c>
    </row>
    <row r="66" spans="1:40" ht="12.75" x14ac:dyDescent="0.2">
      <c r="A66" s="15">
        <v>42569</v>
      </c>
      <c r="B66" s="14">
        <v>7</v>
      </c>
      <c r="C66" s="14" t="s">
        <v>358</v>
      </c>
      <c r="D66" s="16">
        <v>0.71111111111111114</v>
      </c>
      <c r="E66" s="14">
        <v>17</v>
      </c>
      <c r="F66" s="14">
        <v>533</v>
      </c>
      <c r="G66" s="14">
        <v>32.1</v>
      </c>
      <c r="H66" s="14" t="s">
        <v>365</v>
      </c>
      <c r="I66" s="14">
        <v>29.1</v>
      </c>
      <c r="J66" s="14" t="s">
        <v>4</v>
      </c>
      <c r="K66" s="14" t="s">
        <v>4</v>
      </c>
      <c r="L66" s="14" t="s">
        <v>4</v>
      </c>
      <c r="M66" s="14">
        <v>219</v>
      </c>
      <c r="N66" s="14" t="s">
        <v>27</v>
      </c>
      <c r="O66" s="14" t="s">
        <v>4</v>
      </c>
      <c r="P66" s="14" t="s">
        <v>4</v>
      </c>
      <c r="Q66" s="14">
        <v>0</v>
      </c>
      <c r="R66">
        <v>10.13597506677768</v>
      </c>
      <c r="S66">
        <v>1</v>
      </c>
      <c r="T66" t="s">
        <v>4</v>
      </c>
      <c r="U66" t="s">
        <v>4</v>
      </c>
      <c r="V66" t="s">
        <v>6</v>
      </c>
      <c r="W66">
        <v>2.2000000000000002</v>
      </c>
      <c r="X66" t="s">
        <v>43</v>
      </c>
      <c r="Y66">
        <v>0</v>
      </c>
      <c r="Z66">
        <v>0</v>
      </c>
      <c r="AA66">
        <v>1</v>
      </c>
      <c r="AB66" t="s">
        <v>4</v>
      </c>
      <c r="AC66" t="s">
        <v>260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-67.96660223338246</v>
      </c>
      <c r="AJ66">
        <v>-83.931763837352847</v>
      </c>
      <c r="AK66">
        <v>0</v>
      </c>
      <c r="AL66">
        <v>108</v>
      </c>
      <c r="AM66">
        <v>32.918399999999998</v>
      </c>
      <c r="AN66">
        <v>3.8222710618675819</v>
      </c>
    </row>
    <row r="67" spans="1:40" ht="12.75" x14ac:dyDescent="0.2">
      <c r="A67" s="15">
        <v>42569</v>
      </c>
      <c r="B67" s="14">
        <v>7</v>
      </c>
      <c r="C67" s="14" t="s">
        <v>358</v>
      </c>
      <c r="D67" s="16">
        <v>0.75555555555555554</v>
      </c>
      <c r="E67" s="14">
        <v>18</v>
      </c>
      <c r="F67" s="14">
        <v>596.99999999999989</v>
      </c>
      <c r="G67" s="14">
        <v>33.6</v>
      </c>
      <c r="H67" s="14" t="s">
        <v>365</v>
      </c>
      <c r="I67" s="14">
        <v>29</v>
      </c>
      <c r="J67" s="14" t="s">
        <v>4</v>
      </c>
      <c r="K67" s="14" t="s">
        <v>4</v>
      </c>
      <c r="L67" s="14" t="s">
        <v>4</v>
      </c>
      <c r="M67" s="14">
        <v>219</v>
      </c>
      <c r="N67" s="14" t="s">
        <v>27</v>
      </c>
      <c r="O67" s="14" t="s">
        <v>4</v>
      </c>
      <c r="P67" s="14" t="s">
        <v>4</v>
      </c>
      <c r="Q67" s="14">
        <v>0</v>
      </c>
      <c r="R67">
        <v>10.13597506677768</v>
      </c>
      <c r="S67">
        <v>1</v>
      </c>
      <c r="T67">
        <v>9.6748152075997833</v>
      </c>
      <c r="U67">
        <v>1.0476660121441541</v>
      </c>
      <c r="V67" t="s">
        <v>6</v>
      </c>
      <c r="W67">
        <v>3.9</v>
      </c>
      <c r="X67" t="s">
        <v>43</v>
      </c>
      <c r="Y67">
        <v>0</v>
      </c>
      <c r="Z67">
        <v>0</v>
      </c>
      <c r="AA67">
        <v>1</v>
      </c>
      <c r="AB67" t="s">
        <v>4</v>
      </c>
      <c r="AC67" t="s">
        <v>260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-67.96660223338246</v>
      </c>
      <c r="AJ67">
        <v>-83.931763837352847</v>
      </c>
      <c r="AK67">
        <v>0</v>
      </c>
      <c r="AL67">
        <v>108</v>
      </c>
      <c r="AM67">
        <v>32.918399999999998</v>
      </c>
      <c r="AN67">
        <v>3.8222710618675819</v>
      </c>
    </row>
    <row r="68" spans="1:40" ht="12.75" x14ac:dyDescent="0.2">
      <c r="A68" s="15">
        <v>42569</v>
      </c>
      <c r="B68" s="14">
        <v>8</v>
      </c>
      <c r="C68" s="14" t="s">
        <v>359</v>
      </c>
      <c r="D68" s="16">
        <v>0.3354166666666667</v>
      </c>
      <c r="E68" s="14">
        <v>8</v>
      </c>
      <c r="F68" s="14">
        <v>0</v>
      </c>
      <c r="G68" s="14">
        <v>23.4</v>
      </c>
      <c r="H68" s="14" t="s">
        <v>365</v>
      </c>
      <c r="I68" s="14">
        <v>25.3</v>
      </c>
      <c r="J68" s="14" t="s">
        <v>4</v>
      </c>
      <c r="K68" s="14" t="s">
        <v>4</v>
      </c>
      <c r="L68" s="14" t="s">
        <v>4</v>
      </c>
      <c r="M68" s="14">
        <v>45</v>
      </c>
      <c r="N68" s="14" t="s">
        <v>15</v>
      </c>
      <c r="O68" s="14" t="s">
        <v>4</v>
      </c>
      <c r="P68" s="14" t="s">
        <v>4</v>
      </c>
      <c r="Q68" s="14">
        <v>0</v>
      </c>
      <c r="R68">
        <v>0</v>
      </c>
      <c r="S68">
        <v>0</v>
      </c>
      <c r="T68" t="s">
        <v>4</v>
      </c>
      <c r="U68" t="s">
        <v>4</v>
      </c>
      <c r="V68" t="s">
        <v>7</v>
      </c>
      <c r="W68">
        <v>1.1000000000000001</v>
      </c>
      <c r="X68" t="s">
        <v>52</v>
      </c>
      <c r="Y68">
        <v>2</v>
      </c>
      <c r="Z68">
        <v>1</v>
      </c>
      <c r="AA68">
        <v>0</v>
      </c>
      <c r="AB68">
        <v>0</v>
      </c>
      <c r="AC68" t="s">
        <v>261</v>
      </c>
      <c r="AD68">
        <v>1</v>
      </c>
      <c r="AE68" t="s">
        <v>4</v>
      </c>
      <c r="AF68" t="s">
        <v>4</v>
      </c>
      <c r="AG68" t="s">
        <v>4</v>
      </c>
      <c r="AH68" t="s">
        <v>4</v>
      </c>
      <c r="AI68">
        <v>70.710678118654741</v>
      </c>
      <c r="AJ68">
        <v>70.710678118654755</v>
      </c>
      <c r="AK68" t="s">
        <v>4</v>
      </c>
      <c r="AL68">
        <v>100</v>
      </c>
      <c r="AM68">
        <v>30.48</v>
      </c>
      <c r="AN68">
        <v>0.78539816339744828</v>
      </c>
    </row>
    <row r="69" spans="1:40" ht="12.75" x14ac:dyDescent="0.2">
      <c r="A69" s="15">
        <v>42569</v>
      </c>
      <c r="B69" s="14">
        <v>8</v>
      </c>
      <c r="C69" s="14" t="s">
        <v>359</v>
      </c>
      <c r="D69" s="16">
        <v>0.38263888888888892</v>
      </c>
      <c r="E69" s="14">
        <v>9</v>
      </c>
      <c r="F69" s="14">
        <v>68</v>
      </c>
      <c r="G69" s="14" t="s">
        <v>4</v>
      </c>
      <c r="H69" s="14" t="s">
        <v>4</v>
      </c>
      <c r="I69" s="14">
        <v>25.8</v>
      </c>
      <c r="J69" s="14" t="s">
        <v>4</v>
      </c>
      <c r="K69" s="14" t="s">
        <v>4</v>
      </c>
      <c r="L69" s="14" t="s">
        <v>4</v>
      </c>
      <c r="M69" s="14">
        <v>45</v>
      </c>
      <c r="N69" s="14" t="s">
        <v>15</v>
      </c>
      <c r="O69" s="14" t="s">
        <v>4</v>
      </c>
      <c r="P69" s="14" t="s">
        <v>4</v>
      </c>
      <c r="Q69" s="14">
        <v>0</v>
      </c>
      <c r="R69">
        <v>0</v>
      </c>
      <c r="S69">
        <v>0</v>
      </c>
      <c r="T69" t="s">
        <v>4</v>
      </c>
      <c r="U69" t="s">
        <v>4</v>
      </c>
      <c r="V69" t="s">
        <v>7</v>
      </c>
      <c r="W69">
        <v>0</v>
      </c>
      <c r="X69" t="s">
        <v>59</v>
      </c>
      <c r="Y69">
        <v>2</v>
      </c>
      <c r="Z69">
        <v>1</v>
      </c>
      <c r="AA69">
        <v>0</v>
      </c>
      <c r="AB69">
        <v>0</v>
      </c>
      <c r="AC69" t="s">
        <v>261</v>
      </c>
      <c r="AD69">
        <v>1</v>
      </c>
      <c r="AE69">
        <v>0</v>
      </c>
      <c r="AF69">
        <v>0</v>
      </c>
      <c r="AG69">
        <v>1</v>
      </c>
      <c r="AH69">
        <v>0</v>
      </c>
      <c r="AI69">
        <v>70.710678118654741</v>
      </c>
      <c r="AJ69">
        <v>70.710678118654755</v>
      </c>
      <c r="AK69">
        <v>0</v>
      </c>
      <c r="AL69">
        <v>100</v>
      </c>
      <c r="AM69">
        <v>30.48</v>
      </c>
      <c r="AN69">
        <v>0.78539816339744828</v>
      </c>
    </row>
    <row r="70" spans="1:40" ht="12.75" x14ac:dyDescent="0.2">
      <c r="A70" s="15">
        <v>42569</v>
      </c>
      <c r="B70" s="14">
        <v>8</v>
      </c>
      <c r="C70" s="14" t="s">
        <v>359</v>
      </c>
      <c r="D70" s="16">
        <v>0.4236111111111111</v>
      </c>
      <c r="E70" s="14">
        <v>10</v>
      </c>
      <c r="F70" s="14">
        <v>126.99999999999994</v>
      </c>
      <c r="G70" s="14" t="s">
        <v>4</v>
      </c>
      <c r="H70" s="14" t="s">
        <v>4</v>
      </c>
      <c r="I70" s="14">
        <v>26.6</v>
      </c>
      <c r="J70" s="14" t="s">
        <v>4</v>
      </c>
      <c r="K70" s="14" t="s">
        <v>4</v>
      </c>
      <c r="L70" s="14" t="s">
        <v>4</v>
      </c>
      <c r="M70" s="14">
        <v>45</v>
      </c>
      <c r="N70" s="14" t="s">
        <v>15</v>
      </c>
      <c r="O70" s="14" t="s">
        <v>4</v>
      </c>
      <c r="P70" s="14" t="s">
        <v>4</v>
      </c>
      <c r="Q70" s="14">
        <v>0</v>
      </c>
      <c r="R70">
        <v>0</v>
      </c>
      <c r="S70">
        <v>0</v>
      </c>
      <c r="T70" t="s">
        <v>4</v>
      </c>
      <c r="U70" t="s">
        <v>4</v>
      </c>
      <c r="V70" t="s">
        <v>7</v>
      </c>
      <c r="W70">
        <v>8.6999999999999993</v>
      </c>
      <c r="X70" t="s">
        <v>89</v>
      </c>
      <c r="Y70">
        <v>2</v>
      </c>
      <c r="Z70">
        <v>1</v>
      </c>
      <c r="AA70">
        <v>0</v>
      </c>
      <c r="AB70">
        <v>0</v>
      </c>
      <c r="AC70" t="s">
        <v>261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70.710678118654741</v>
      </c>
      <c r="AJ70">
        <v>70.710678118654755</v>
      </c>
      <c r="AK70">
        <v>0</v>
      </c>
      <c r="AL70">
        <v>100</v>
      </c>
      <c r="AM70">
        <v>30.48</v>
      </c>
      <c r="AN70">
        <v>0.78539816339744828</v>
      </c>
    </row>
    <row r="71" spans="1:40" ht="12.75" x14ac:dyDescent="0.2">
      <c r="A71" s="15">
        <v>42569</v>
      </c>
      <c r="B71" s="14">
        <v>8</v>
      </c>
      <c r="C71" s="14" t="s">
        <v>359</v>
      </c>
      <c r="D71" s="16">
        <v>0.47500000000000003</v>
      </c>
      <c r="E71" s="14">
        <v>11</v>
      </c>
      <c r="F71" s="14">
        <v>201</v>
      </c>
      <c r="G71" s="14" t="s">
        <v>4</v>
      </c>
      <c r="H71" s="14" t="s">
        <v>4</v>
      </c>
      <c r="I71" s="14">
        <v>30</v>
      </c>
      <c r="J71" s="14" t="s">
        <v>4</v>
      </c>
      <c r="K71" s="14" t="s">
        <v>4</v>
      </c>
      <c r="L71" s="14" t="s">
        <v>4</v>
      </c>
      <c r="M71" s="14">
        <v>45</v>
      </c>
      <c r="N71" s="14" t="s">
        <v>15</v>
      </c>
      <c r="O71" s="14" t="s">
        <v>4</v>
      </c>
      <c r="P71" s="14" t="s">
        <v>4</v>
      </c>
      <c r="Q71" s="14">
        <v>0</v>
      </c>
      <c r="R71">
        <v>0</v>
      </c>
      <c r="S71">
        <v>0</v>
      </c>
      <c r="T71" t="s">
        <v>4</v>
      </c>
      <c r="U71" t="s">
        <v>4</v>
      </c>
      <c r="V71" t="s">
        <v>7</v>
      </c>
      <c r="W71">
        <v>5</v>
      </c>
      <c r="X71" t="s">
        <v>98</v>
      </c>
      <c r="Y71">
        <v>2</v>
      </c>
      <c r="Z71">
        <v>1</v>
      </c>
      <c r="AA71">
        <v>0</v>
      </c>
      <c r="AB71">
        <v>0</v>
      </c>
      <c r="AC71" t="s">
        <v>261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70.710678118654741</v>
      </c>
      <c r="AJ71">
        <v>70.710678118654755</v>
      </c>
      <c r="AK71">
        <v>0</v>
      </c>
      <c r="AL71">
        <v>100</v>
      </c>
      <c r="AM71">
        <v>30.48</v>
      </c>
      <c r="AN71">
        <v>0.78539816339744828</v>
      </c>
    </row>
    <row r="72" spans="1:40" ht="12.75" x14ac:dyDescent="0.2">
      <c r="A72" s="15">
        <v>42569</v>
      </c>
      <c r="B72" s="14">
        <v>8</v>
      </c>
      <c r="C72" s="14" t="s">
        <v>359</v>
      </c>
      <c r="D72" s="16">
        <v>0.51180555555555551</v>
      </c>
      <c r="E72" s="14">
        <v>12</v>
      </c>
      <c r="F72" s="14">
        <v>253.99999999999989</v>
      </c>
      <c r="G72" s="14" t="s">
        <v>4</v>
      </c>
      <c r="H72" s="14" t="s">
        <v>4</v>
      </c>
      <c r="I72" s="14">
        <v>32.6</v>
      </c>
      <c r="J72" s="14" t="s">
        <v>4</v>
      </c>
      <c r="K72" s="14" t="s">
        <v>4</v>
      </c>
      <c r="L72" s="14" t="s">
        <v>4</v>
      </c>
      <c r="M72" s="14">
        <v>45</v>
      </c>
      <c r="N72" s="14" t="s">
        <v>15</v>
      </c>
      <c r="O72" s="14" t="s">
        <v>4</v>
      </c>
      <c r="P72" s="14" t="s">
        <v>4</v>
      </c>
      <c r="Q72" s="14">
        <v>0</v>
      </c>
      <c r="R72">
        <v>0</v>
      </c>
      <c r="S72">
        <v>0</v>
      </c>
      <c r="T72" t="s">
        <v>4</v>
      </c>
      <c r="U72" t="s">
        <v>4</v>
      </c>
      <c r="V72" t="s">
        <v>7</v>
      </c>
      <c r="W72">
        <v>1.6</v>
      </c>
      <c r="X72" t="s">
        <v>4</v>
      </c>
      <c r="Y72">
        <v>2</v>
      </c>
      <c r="Z72">
        <v>1</v>
      </c>
      <c r="AA72">
        <v>0</v>
      </c>
      <c r="AB72">
        <v>0</v>
      </c>
      <c r="AC72" t="s">
        <v>261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70.710678118654741</v>
      </c>
      <c r="AJ72">
        <v>70.710678118654755</v>
      </c>
      <c r="AK72">
        <v>0</v>
      </c>
      <c r="AL72">
        <v>100</v>
      </c>
      <c r="AM72">
        <v>30.48</v>
      </c>
      <c r="AN72">
        <v>0.78539816339744828</v>
      </c>
    </row>
    <row r="73" spans="1:40" ht="12.75" x14ac:dyDescent="0.2">
      <c r="A73" s="15">
        <v>42569</v>
      </c>
      <c r="B73" s="14">
        <v>8</v>
      </c>
      <c r="C73" s="14" t="s">
        <v>359</v>
      </c>
      <c r="D73" s="16">
        <v>0.55208333333333337</v>
      </c>
      <c r="E73" s="14">
        <v>13</v>
      </c>
      <c r="F73" s="14">
        <v>312</v>
      </c>
      <c r="G73" s="14" t="s">
        <v>4</v>
      </c>
      <c r="H73" s="14" t="s">
        <v>4</v>
      </c>
      <c r="I73" s="14">
        <v>31.5</v>
      </c>
      <c r="J73" s="14" t="s">
        <v>4</v>
      </c>
      <c r="K73" s="14" t="s">
        <v>4</v>
      </c>
      <c r="L73" s="14" t="s">
        <v>4</v>
      </c>
      <c r="M73" s="14">
        <v>45</v>
      </c>
      <c r="N73" s="14" t="s">
        <v>15</v>
      </c>
      <c r="O73" s="14" t="s">
        <v>4</v>
      </c>
      <c r="P73" s="14" t="s">
        <v>4</v>
      </c>
      <c r="Q73" s="14">
        <v>0</v>
      </c>
      <c r="R73">
        <v>0</v>
      </c>
      <c r="S73">
        <v>0</v>
      </c>
      <c r="T73" t="s">
        <v>4</v>
      </c>
      <c r="U73" t="s">
        <v>4</v>
      </c>
      <c r="V73" t="s">
        <v>7</v>
      </c>
      <c r="W73">
        <v>4.7</v>
      </c>
      <c r="X73" t="s">
        <v>13</v>
      </c>
      <c r="Y73">
        <v>2</v>
      </c>
      <c r="Z73">
        <v>1</v>
      </c>
      <c r="AA73">
        <v>0</v>
      </c>
      <c r="AB73">
        <v>0</v>
      </c>
      <c r="AC73" t="s">
        <v>261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70.710678118654741</v>
      </c>
      <c r="AJ73">
        <v>70.710678118654755</v>
      </c>
      <c r="AK73">
        <v>0</v>
      </c>
      <c r="AL73">
        <v>100</v>
      </c>
      <c r="AM73">
        <v>30.48</v>
      </c>
      <c r="AN73">
        <v>0.78539816339744828</v>
      </c>
    </row>
    <row r="74" spans="1:40" ht="12.75" x14ac:dyDescent="0.2">
      <c r="A74" s="15">
        <v>42569</v>
      </c>
      <c r="B74" s="14">
        <v>8</v>
      </c>
      <c r="C74" s="14" t="s">
        <v>359</v>
      </c>
      <c r="D74" s="16">
        <v>0.58819444444444446</v>
      </c>
      <c r="E74" s="14">
        <v>14</v>
      </c>
      <c r="F74" s="14">
        <v>364</v>
      </c>
      <c r="G74" s="14" t="s">
        <v>4</v>
      </c>
      <c r="H74" s="14" t="s">
        <v>4</v>
      </c>
      <c r="I74" s="14">
        <v>30</v>
      </c>
      <c r="J74" s="14" t="s">
        <v>4</v>
      </c>
      <c r="K74" s="14" t="s">
        <v>4</v>
      </c>
      <c r="L74" s="14" t="s">
        <v>4</v>
      </c>
      <c r="M74" s="14">
        <v>45</v>
      </c>
      <c r="N74" s="14" t="s">
        <v>15</v>
      </c>
      <c r="O74" s="14" t="s">
        <v>4</v>
      </c>
      <c r="P74" s="14" t="s">
        <v>4</v>
      </c>
      <c r="Q74" s="14">
        <v>0</v>
      </c>
      <c r="R74">
        <v>0</v>
      </c>
      <c r="S74">
        <v>0</v>
      </c>
      <c r="T74" t="s">
        <v>4</v>
      </c>
      <c r="U74" t="s">
        <v>4</v>
      </c>
      <c r="V74" t="s">
        <v>7</v>
      </c>
      <c r="W74">
        <v>2.6</v>
      </c>
      <c r="X74" t="s">
        <v>178</v>
      </c>
      <c r="Y74">
        <v>2</v>
      </c>
      <c r="Z74">
        <v>1</v>
      </c>
      <c r="AA74">
        <v>0</v>
      </c>
      <c r="AB74">
        <v>0</v>
      </c>
      <c r="AC74" t="s">
        <v>261</v>
      </c>
      <c r="AD74">
        <v>1</v>
      </c>
      <c r="AE74">
        <v>0</v>
      </c>
      <c r="AF74">
        <v>0</v>
      </c>
      <c r="AG74">
        <v>1</v>
      </c>
      <c r="AH74">
        <v>0</v>
      </c>
      <c r="AI74">
        <v>70.710678118654741</v>
      </c>
      <c r="AJ74">
        <v>70.710678118654755</v>
      </c>
      <c r="AK74">
        <v>0</v>
      </c>
      <c r="AL74">
        <v>100</v>
      </c>
      <c r="AM74">
        <v>30.48</v>
      </c>
      <c r="AN74">
        <v>0.78539816339744828</v>
      </c>
    </row>
    <row r="75" spans="1:40" ht="12.75" x14ac:dyDescent="0.2">
      <c r="A75" s="15">
        <v>42569</v>
      </c>
      <c r="B75" s="14">
        <v>8</v>
      </c>
      <c r="C75" s="14" t="s">
        <v>359</v>
      </c>
      <c r="D75" s="16">
        <v>0.63055555555555554</v>
      </c>
      <c r="E75" s="14">
        <v>15</v>
      </c>
      <c r="F75" s="14">
        <v>424.99999999999994</v>
      </c>
      <c r="G75" s="14" t="s">
        <v>4</v>
      </c>
      <c r="H75" s="14" t="s">
        <v>4</v>
      </c>
      <c r="I75" s="14">
        <v>30.9</v>
      </c>
      <c r="J75" s="14" t="s">
        <v>4</v>
      </c>
      <c r="K75" s="14" t="s">
        <v>4</v>
      </c>
      <c r="L75" s="14" t="s">
        <v>4</v>
      </c>
      <c r="M75" s="14">
        <v>45</v>
      </c>
      <c r="N75" s="14" t="s">
        <v>15</v>
      </c>
      <c r="O75" s="14" t="s">
        <v>4</v>
      </c>
      <c r="P75" s="14" t="s">
        <v>4</v>
      </c>
      <c r="Q75" s="14">
        <v>0</v>
      </c>
      <c r="R75">
        <v>0</v>
      </c>
      <c r="S75">
        <v>0</v>
      </c>
      <c r="T75" t="s">
        <v>4</v>
      </c>
      <c r="U75" t="s">
        <v>4</v>
      </c>
      <c r="V75" t="s">
        <v>7</v>
      </c>
      <c r="W75">
        <v>4.9000000000000004</v>
      </c>
      <c r="X75" t="s">
        <v>190</v>
      </c>
      <c r="Y75">
        <v>2</v>
      </c>
      <c r="Z75">
        <v>1</v>
      </c>
      <c r="AA75">
        <v>0</v>
      </c>
      <c r="AB75">
        <v>0</v>
      </c>
      <c r="AC75" t="s">
        <v>261</v>
      </c>
      <c r="AD75">
        <v>1</v>
      </c>
      <c r="AE75">
        <v>0</v>
      </c>
      <c r="AF75">
        <v>0</v>
      </c>
      <c r="AG75">
        <v>1</v>
      </c>
      <c r="AH75">
        <v>0</v>
      </c>
      <c r="AI75">
        <v>70.710678118654741</v>
      </c>
      <c r="AJ75">
        <v>70.710678118654755</v>
      </c>
      <c r="AK75">
        <v>0</v>
      </c>
      <c r="AL75">
        <v>100</v>
      </c>
      <c r="AM75">
        <v>30.48</v>
      </c>
      <c r="AN75">
        <v>0.78539816339744828</v>
      </c>
    </row>
    <row r="76" spans="1:40" ht="12.75" x14ac:dyDescent="0.2">
      <c r="A76" s="15">
        <v>42569</v>
      </c>
      <c r="B76" s="14">
        <v>8</v>
      </c>
      <c r="C76" s="14" t="s">
        <v>359</v>
      </c>
      <c r="D76" s="16">
        <v>0.67013888888888884</v>
      </c>
      <c r="E76" s="14">
        <v>16</v>
      </c>
      <c r="F76" s="14">
        <v>481.99999999999989</v>
      </c>
      <c r="G76" s="14" t="s">
        <v>4</v>
      </c>
      <c r="H76" s="14" t="s">
        <v>4</v>
      </c>
      <c r="I76" s="14">
        <v>30.7</v>
      </c>
      <c r="J76" s="14" t="s">
        <v>4</v>
      </c>
      <c r="K76" s="14" t="s">
        <v>4</v>
      </c>
      <c r="L76" s="14" t="s">
        <v>4</v>
      </c>
      <c r="M76" s="14">
        <v>45</v>
      </c>
      <c r="N76" s="14" t="s">
        <v>15</v>
      </c>
      <c r="O76" s="14" t="s">
        <v>4</v>
      </c>
      <c r="P76" s="14" t="s">
        <v>4</v>
      </c>
      <c r="Q76" s="14">
        <v>0</v>
      </c>
      <c r="R76">
        <v>0</v>
      </c>
      <c r="S76">
        <v>0</v>
      </c>
      <c r="T76" t="s">
        <v>4</v>
      </c>
      <c r="U76" t="s">
        <v>4</v>
      </c>
      <c r="V76" t="s">
        <v>7</v>
      </c>
      <c r="W76">
        <v>2.2999999999999998</v>
      </c>
      <c r="X76" t="s">
        <v>193</v>
      </c>
      <c r="Y76">
        <v>2</v>
      </c>
      <c r="Z76">
        <v>1</v>
      </c>
      <c r="AA76">
        <v>0</v>
      </c>
      <c r="AB76">
        <v>0</v>
      </c>
      <c r="AC76" t="s">
        <v>261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70.710678118654741</v>
      </c>
      <c r="AJ76">
        <v>70.710678118654755</v>
      </c>
      <c r="AK76">
        <v>0</v>
      </c>
      <c r="AL76">
        <v>100</v>
      </c>
      <c r="AM76">
        <v>30.48</v>
      </c>
      <c r="AN76">
        <v>0.78539816339744828</v>
      </c>
    </row>
    <row r="77" spans="1:40" ht="12.75" x14ac:dyDescent="0.2">
      <c r="A77" s="15">
        <v>42569</v>
      </c>
      <c r="B77" s="14">
        <v>8</v>
      </c>
      <c r="C77" s="14" t="s">
        <v>359</v>
      </c>
      <c r="D77" s="16">
        <v>0.71527777777777779</v>
      </c>
      <c r="E77" s="14">
        <v>17</v>
      </c>
      <c r="F77" s="14">
        <v>547</v>
      </c>
      <c r="G77" s="14" t="s">
        <v>4</v>
      </c>
      <c r="H77" s="14" t="s">
        <v>4</v>
      </c>
      <c r="I77" s="14">
        <v>27.7</v>
      </c>
      <c r="J77" s="14" t="s">
        <v>4</v>
      </c>
      <c r="K77" s="14" t="s">
        <v>4</v>
      </c>
      <c r="L77" s="14" t="s">
        <v>4</v>
      </c>
      <c r="M77" s="14">
        <v>45</v>
      </c>
      <c r="N77" s="14" t="s">
        <v>15</v>
      </c>
      <c r="O77" s="14" t="s">
        <v>4</v>
      </c>
      <c r="P77" s="14" t="s">
        <v>4</v>
      </c>
      <c r="Q77" s="14">
        <v>0</v>
      </c>
      <c r="R77">
        <v>0</v>
      </c>
      <c r="S77">
        <v>0</v>
      </c>
      <c r="T77" t="s">
        <v>4</v>
      </c>
      <c r="U77" t="s">
        <v>4</v>
      </c>
      <c r="V77" t="s">
        <v>7</v>
      </c>
      <c r="W77">
        <v>2.8</v>
      </c>
      <c r="X77" t="s">
        <v>44</v>
      </c>
      <c r="Y77">
        <v>2</v>
      </c>
      <c r="Z77">
        <v>1</v>
      </c>
      <c r="AA77">
        <v>0</v>
      </c>
      <c r="AB77">
        <v>0</v>
      </c>
      <c r="AC77" t="s">
        <v>261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70.710678118654741</v>
      </c>
      <c r="AJ77">
        <v>70.710678118654755</v>
      </c>
      <c r="AK77">
        <v>0</v>
      </c>
      <c r="AL77">
        <v>100</v>
      </c>
      <c r="AM77">
        <v>30.48</v>
      </c>
      <c r="AN77">
        <v>0.78539816339744828</v>
      </c>
    </row>
    <row r="78" spans="1:40" ht="12.75" x14ac:dyDescent="0.2">
      <c r="A78" s="15">
        <v>42569</v>
      </c>
      <c r="B78" s="14">
        <v>8</v>
      </c>
      <c r="C78" s="14" t="s">
        <v>359</v>
      </c>
      <c r="D78" s="16">
        <v>0.75138888888888899</v>
      </c>
      <c r="E78" s="14">
        <v>18</v>
      </c>
      <c r="F78" s="14">
        <v>599.00000000000011</v>
      </c>
      <c r="G78" s="14" t="s">
        <v>4</v>
      </c>
      <c r="H78" s="14" t="s">
        <v>4</v>
      </c>
      <c r="I78" s="14">
        <v>28.4</v>
      </c>
      <c r="J78" s="14" t="s">
        <v>4</v>
      </c>
      <c r="K78" s="14" t="s">
        <v>4</v>
      </c>
      <c r="L78" s="14" t="s">
        <v>4</v>
      </c>
      <c r="M78" s="14">
        <v>45</v>
      </c>
      <c r="N78" s="14" t="s">
        <v>15</v>
      </c>
      <c r="O78" s="14" t="s">
        <v>4</v>
      </c>
      <c r="P78" s="14" t="s">
        <v>4</v>
      </c>
      <c r="Q78" s="14">
        <v>0</v>
      </c>
      <c r="R78">
        <v>0</v>
      </c>
      <c r="S78">
        <v>0</v>
      </c>
      <c r="T78">
        <v>0</v>
      </c>
      <c r="U78">
        <v>0</v>
      </c>
      <c r="V78" t="s">
        <v>7</v>
      </c>
      <c r="W78">
        <v>3.9</v>
      </c>
      <c r="X78" t="s">
        <v>44</v>
      </c>
      <c r="Y78">
        <v>2</v>
      </c>
      <c r="Z78">
        <v>1</v>
      </c>
      <c r="AA78">
        <v>0</v>
      </c>
      <c r="AB78">
        <v>0</v>
      </c>
      <c r="AC78" t="s">
        <v>261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70.710678118654741</v>
      </c>
      <c r="AJ78">
        <v>70.710678118654755</v>
      </c>
      <c r="AK78">
        <v>0</v>
      </c>
      <c r="AL78">
        <v>100</v>
      </c>
      <c r="AM78">
        <v>30.48</v>
      </c>
      <c r="AN78">
        <v>0.78539816339744828</v>
      </c>
    </row>
    <row r="79" spans="1:40" ht="12.75" x14ac:dyDescent="0.2">
      <c r="A79" s="15">
        <v>42569</v>
      </c>
      <c r="B79" s="14">
        <v>10</v>
      </c>
      <c r="C79" s="14" t="s">
        <v>359</v>
      </c>
      <c r="D79" s="16">
        <v>0.3354166666666667</v>
      </c>
      <c r="E79" s="14">
        <v>8</v>
      </c>
      <c r="F79" s="14">
        <v>0</v>
      </c>
      <c r="G79" s="14" t="s">
        <v>4</v>
      </c>
      <c r="H79" s="14" t="s">
        <v>4</v>
      </c>
      <c r="I79" s="14">
        <v>25.3</v>
      </c>
      <c r="J79" s="14" t="s">
        <v>4</v>
      </c>
      <c r="K79" s="14" t="s">
        <v>4</v>
      </c>
      <c r="L79" s="14" t="s">
        <v>4</v>
      </c>
      <c r="M79" s="14">
        <v>45</v>
      </c>
      <c r="N79" s="14" t="s">
        <v>15</v>
      </c>
      <c r="O79" s="14" t="s">
        <v>4</v>
      </c>
      <c r="P79" s="14" t="s">
        <v>4</v>
      </c>
      <c r="Q79" s="14">
        <v>0</v>
      </c>
      <c r="R79">
        <v>0</v>
      </c>
      <c r="S79">
        <v>0</v>
      </c>
      <c r="T79" t="s">
        <v>4</v>
      </c>
      <c r="U79" t="s">
        <v>4</v>
      </c>
      <c r="V79" t="s">
        <v>8</v>
      </c>
      <c r="W79">
        <v>1.1000000000000001</v>
      </c>
      <c r="X79" t="s">
        <v>4</v>
      </c>
      <c r="Y79">
        <v>2</v>
      </c>
      <c r="Z79">
        <v>1</v>
      </c>
      <c r="AA79">
        <v>0</v>
      </c>
      <c r="AB79">
        <v>0</v>
      </c>
      <c r="AC79" t="s">
        <v>262</v>
      </c>
      <c r="AD79">
        <v>1</v>
      </c>
      <c r="AE79" t="s">
        <v>4</v>
      </c>
      <c r="AF79" t="s">
        <v>4</v>
      </c>
      <c r="AG79" t="s">
        <v>4</v>
      </c>
      <c r="AH79" t="s">
        <v>4</v>
      </c>
      <c r="AI79">
        <v>70.710678118654741</v>
      </c>
      <c r="AJ79">
        <v>70.710678118654755</v>
      </c>
      <c r="AK79" t="s">
        <v>4</v>
      </c>
      <c r="AL79">
        <v>100</v>
      </c>
      <c r="AM79">
        <v>30.48</v>
      </c>
      <c r="AN79">
        <v>0.78539816339744828</v>
      </c>
    </row>
    <row r="80" spans="1:40" ht="12.75" x14ac:dyDescent="0.2">
      <c r="A80" s="15">
        <v>42569</v>
      </c>
      <c r="B80" s="14">
        <v>10</v>
      </c>
      <c r="C80" s="14" t="s">
        <v>359</v>
      </c>
      <c r="D80" s="16">
        <v>0.38263888888888892</v>
      </c>
      <c r="E80" s="14">
        <v>9</v>
      </c>
      <c r="F80" s="14">
        <v>68</v>
      </c>
      <c r="G80" s="14" t="s">
        <v>4</v>
      </c>
      <c r="H80" s="14" t="s">
        <v>4</v>
      </c>
      <c r="I80" s="14">
        <v>25.8</v>
      </c>
      <c r="J80" s="14" t="s">
        <v>4</v>
      </c>
      <c r="K80" s="14" t="s">
        <v>4</v>
      </c>
      <c r="L80" s="14" t="s">
        <v>4</v>
      </c>
      <c r="M80" s="14">
        <v>45</v>
      </c>
      <c r="N80" s="14" t="s">
        <v>15</v>
      </c>
      <c r="O80" s="14" t="s">
        <v>4</v>
      </c>
      <c r="P80" s="14" t="s">
        <v>4</v>
      </c>
      <c r="Q80" s="14">
        <v>0</v>
      </c>
      <c r="R80">
        <v>0</v>
      </c>
      <c r="S80">
        <v>0</v>
      </c>
      <c r="T80" t="s">
        <v>4</v>
      </c>
      <c r="U80" t="s">
        <v>4</v>
      </c>
      <c r="V80" t="s">
        <v>8</v>
      </c>
      <c r="W80">
        <v>0</v>
      </c>
      <c r="X80" t="s">
        <v>60</v>
      </c>
      <c r="Y80">
        <v>2</v>
      </c>
      <c r="Z80">
        <v>1</v>
      </c>
      <c r="AA80">
        <v>0</v>
      </c>
      <c r="AB80">
        <v>0</v>
      </c>
      <c r="AC80" t="s">
        <v>262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70.710678118654741</v>
      </c>
      <c r="AJ80">
        <v>70.710678118654755</v>
      </c>
      <c r="AK80">
        <v>0</v>
      </c>
      <c r="AL80">
        <v>100</v>
      </c>
      <c r="AM80">
        <v>30.48</v>
      </c>
      <c r="AN80">
        <v>0.78539816339744828</v>
      </c>
    </row>
    <row r="81" spans="1:40" ht="12.75" x14ac:dyDescent="0.2">
      <c r="A81" s="15">
        <v>42569</v>
      </c>
      <c r="B81" s="14">
        <v>10</v>
      </c>
      <c r="C81" s="14" t="s">
        <v>359</v>
      </c>
      <c r="D81" s="16">
        <v>0.4236111111111111</v>
      </c>
      <c r="E81" s="14">
        <v>10</v>
      </c>
      <c r="F81" s="14">
        <v>126.99999999999994</v>
      </c>
      <c r="G81" s="14" t="s">
        <v>4</v>
      </c>
      <c r="H81" s="14" t="s">
        <v>4</v>
      </c>
      <c r="I81" s="14">
        <v>26.6</v>
      </c>
      <c r="J81" s="14" t="s">
        <v>4</v>
      </c>
      <c r="K81" s="14" t="s">
        <v>4</v>
      </c>
      <c r="L81" s="14" t="s">
        <v>4</v>
      </c>
      <c r="M81" s="14">
        <v>45</v>
      </c>
      <c r="N81" s="14" t="s">
        <v>15</v>
      </c>
      <c r="O81" s="14" t="s">
        <v>4</v>
      </c>
      <c r="P81" s="14" t="s">
        <v>4</v>
      </c>
      <c r="Q81" s="14">
        <v>0</v>
      </c>
      <c r="R81">
        <v>0</v>
      </c>
      <c r="S81">
        <v>0</v>
      </c>
      <c r="T81" t="s">
        <v>4</v>
      </c>
      <c r="U81" t="s">
        <v>4</v>
      </c>
      <c r="V81" t="s">
        <v>8</v>
      </c>
      <c r="W81">
        <v>8.6999999999999993</v>
      </c>
      <c r="X81" t="s">
        <v>89</v>
      </c>
      <c r="Y81">
        <v>2</v>
      </c>
      <c r="Z81">
        <v>1</v>
      </c>
      <c r="AA81">
        <v>0</v>
      </c>
      <c r="AB81">
        <v>0</v>
      </c>
      <c r="AC81" t="s">
        <v>262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70.710678118654741</v>
      </c>
      <c r="AJ81">
        <v>70.710678118654755</v>
      </c>
      <c r="AK81">
        <v>0</v>
      </c>
      <c r="AL81">
        <v>100</v>
      </c>
      <c r="AM81">
        <v>30.48</v>
      </c>
      <c r="AN81">
        <v>0.78539816339744828</v>
      </c>
    </row>
    <row r="82" spans="1:40" ht="12.75" x14ac:dyDescent="0.2">
      <c r="A82" s="15">
        <v>42569</v>
      </c>
      <c r="B82" s="14">
        <v>10</v>
      </c>
      <c r="C82" s="14" t="s">
        <v>359</v>
      </c>
      <c r="D82" s="16">
        <v>0.47500000000000003</v>
      </c>
      <c r="E82" s="14">
        <v>11</v>
      </c>
      <c r="F82" s="14">
        <v>201</v>
      </c>
      <c r="G82" s="14" t="s">
        <v>4</v>
      </c>
      <c r="H82" s="14" t="s">
        <v>4</v>
      </c>
      <c r="I82" s="14">
        <v>30</v>
      </c>
      <c r="J82" s="14" t="s">
        <v>4</v>
      </c>
      <c r="K82" s="14" t="s">
        <v>4</v>
      </c>
      <c r="L82" s="14" t="s">
        <v>4</v>
      </c>
      <c r="M82" s="14">
        <v>45</v>
      </c>
      <c r="N82" s="14" t="s">
        <v>15</v>
      </c>
      <c r="O82" s="14" t="s">
        <v>4</v>
      </c>
      <c r="P82" s="14" t="s">
        <v>4</v>
      </c>
      <c r="Q82" s="14">
        <v>0</v>
      </c>
      <c r="R82">
        <v>0</v>
      </c>
      <c r="S82">
        <v>0</v>
      </c>
      <c r="T82" t="s">
        <v>4</v>
      </c>
      <c r="U82" t="s">
        <v>4</v>
      </c>
      <c r="V82" t="s">
        <v>8</v>
      </c>
      <c r="W82">
        <v>5</v>
      </c>
      <c r="X82" t="s">
        <v>99</v>
      </c>
      <c r="Y82">
        <v>2</v>
      </c>
      <c r="Z82">
        <v>1</v>
      </c>
      <c r="AA82">
        <v>0</v>
      </c>
      <c r="AB82">
        <v>0</v>
      </c>
      <c r="AC82" t="s">
        <v>262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70.710678118654741</v>
      </c>
      <c r="AJ82">
        <v>70.710678118654755</v>
      </c>
      <c r="AK82">
        <v>0</v>
      </c>
      <c r="AL82">
        <v>100</v>
      </c>
      <c r="AM82">
        <v>30.48</v>
      </c>
      <c r="AN82">
        <v>0.78539816339744828</v>
      </c>
    </row>
    <row r="83" spans="1:40" ht="12.75" x14ac:dyDescent="0.2">
      <c r="A83" s="15">
        <v>42569</v>
      </c>
      <c r="B83" s="14">
        <v>10</v>
      </c>
      <c r="C83" s="14" t="s">
        <v>359</v>
      </c>
      <c r="D83" s="16">
        <v>0.51180555555555551</v>
      </c>
      <c r="E83" s="14">
        <v>12</v>
      </c>
      <c r="F83" s="14">
        <v>253.99999999999989</v>
      </c>
      <c r="G83" s="14" t="s">
        <v>4</v>
      </c>
      <c r="H83" s="14" t="s">
        <v>4</v>
      </c>
      <c r="I83" s="14">
        <v>32.6</v>
      </c>
      <c r="J83" s="14" t="s">
        <v>4</v>
      </c>
      <c r="K83" s="14" t="s">
        <v>4</v>
      </c>
      <c r="L83" s="14" t="s">
        <v>4</v>
      </c>
      <c r="M83" s="14">
        <v>45</v>
      </c>
      <c r="N83" s="14" t="s">
        <v>15</v>
      </c>
      <c r="O83" s="14" t="s">
        <v>4</v>
      </c>
      <c r="P83" s="14" t="s">
        <v>4</v>
      </c>
      <c r="Q83" s="14">
        <v>0</v>
      </c>
      <c r="R83">
        <v>0</v>
      </c>
      <c r="S83">
        <v>0</v>
      </c>
      <c r="T83" t="s">
        <v>4</v>
      </c>
      <c r="U83" t="s">
        <v>4</v>
      </c>
      <c r="V83" t="s">
        <v>8</v>
      </c>
      <c r="W83">
        <v>1.6</v>
      </c>
      <c r="X83" t="s">
        <v>4</v>
      </c>
      <c r="Y83">
        <v>2</v>
      </c>
      <c r="Z83">
        <v>1</v>
      </c>
      <c r="AA83">
        <v>0</v>
      </c>
      <c r="AB83">
        <v>0</v>
      </c>
      <c r="AC83" t="s">
        <v>262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70.710678118654741</v>
      </c>
      <c r="AJ83">
        <v>70.710678118654755</v>
      </c>
      <c r="AK83">
        <v>0</v>
      </c>
      <c r="AL83">
        <v>100</v>
      </c>
      <c r="AM83">
        <v>30.48</v>
      </c>
      <c r="AN83">
        <v>0.78539816339744828</v>
      </c>
    </row>
    <row r="84" spans="1:40" ht="12.75" x14ac:dyDescent="0.2">
      <c r="A84" s="15">
        <v>42569</v>
      </c>
      <c r="B84" s="14">
        <v>10</v>
      </c>
      <c r="C84" s="14" t="s">
        <v>359</v>
      </c>
      <c r="D84" s="16">
        <v>0.55208333333333337</v>
      </c>
      <c r="E84" s="14">
        <v>13</v>
      </c>
      <c r="F84" s="14">
        <v>312</v>
      </c>
      <c r="G84" s="14" t="s">
        <v>4</v>
      </c>
      <c r="H84" s="14" t="s">
        <v>4</v>
      </c>
      <c r="I84" s="14">
        <v>31.5</v>
      </c>
      <c r="J84" s="14" t="s">
        <v>4</v>
      </c>
      <c r="K84" s="14" t="s">
        <v>4</v>
      </c>
      <c r="L84" s="14" t="s">
        <v>4</v>
      </c>
      <c r="M84" s="14">
        <v>45</v>
      </c>
      <c r="N84" s="14" t="s">
        <v>15</v>
      </c>
      <c r="O84" s="14" t="s">
        <v>4</v>
      </c>
      <c r="P84" s="14" t="s">
        <v>4</v>
      </c>
      <c r="Q84" s="14">
        <v>0</v>
      </c>
      <c r="R84">
        <v>0</v>
      </c>
      <c r="S84">
        <v>0</v>
      </c>
      <c r="T84" t="s">
        <v>4</v>
      </c>
      <c r="U84" t="s">
        <v>4</v>
      </c>
      <c r="V84" t="s">
        <v>8</v>
      </c>
      <c r="W84">
        <v>4.7</v>
      </c>
      <c r="X84" t="s">
        <v>13</v>
      </c>
      <c r="Y84">
        <v>2</v>
      </c>
      <c r="Z84">
        <v>1</v>
      </c>
      <c r="AA84">
        <v>0</v>
      </c>
      <c r="AB84">
        <v>0</v>
      </c>
      <c r="AC84" t="s">
        <v>262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70.710678118654741</v>
      </c>
      <c r="AJ84">
        <v>70.710678118654755</v>
      </c>
      <c r="AK84">
        <v>0</v>
      </c>
      <c r="AL84">
        <v>100</v>
      </c>
      <c r="AM84">
        <v>30.48</v>
      </c>
      <c r="AN84">
        <v>0.78539816339744828</v>
      </c>
    </row>
    <row r="85" spans="1:40" ht="12.75" x14ac:dyDescent="0.2">
      <c r="A85" s="15">
        <v>42569</v>
      </c>
      <c r="B85" s="14">
        <v>10</v>
      </c>
      <c r="C85" s="14" t="s">
        <v>359</v>
      </c>
      <c r="D85" s="16">
        <v>0.58819444444444446</v>
      </c>
      <c r="E85" s="14">
        <v>14</v>
      </c>
      <c r="F85" s="14">
        <v>364</v>
      </c>
      <c r="G85" s="14" t="s">
        <v>4</v>
      </c>
      <c r="H85" s="14" t="s">
        <v>4</v>
      </c>
      <c r="I85" s="14">
        <v>30</v>
      </c>
      <c r="J85" s="14" t="s">
        <v>4</v>
      </c>
      <c r="K85" s="14" t="s">
        <v>4</v>
      </c>
      <c r="L85" s="14" t="s">
        <v>4</v>
      </c>
      <c r="M85" s="14">
        <v>45</v>
      </c>
      <c r="N85" s="14" t="s">
        <v>15</v>
      </c>
      <c r="O85" s="14" t="s">
        <v>4</v>
      </c>
      <c r="P85" s="14" t="s">
        <v>4</v>
      </c>
      <c r="Q85" s="14">
        <v>0</v>
      </c>
      <c r="R85">
        <v>0</v>
      </c>
      <c r="S85">
        <v>0</v>
      </c>
      <c r="T85" t="s">
        <v>4</v>
      </c>
      <c r="U85" t="s">
        <v>4</v>
      </c>
      <c r="V85" t="s">
        <v>8</v>
      </c>
      <c r="W85">
        <v>2.6</v>
      </c>
      <c r="X85" t="s">
        <v>201</v>
      </c>
      <c r="Y85">
        <v>2</v>
      </c>
      <c r="Z85">
        <v>1</v>
      </c>
      <c r="AA85">
        <v>0</v>
      </c>
      <c r="AB85">
        <v>0</v>
      </c>
      <c r="AC85" t="s">
        <v>262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70.710678118654741</v>
      </c>
      <c r="AJ85">
        <v>70.710678118654755</v>
      </c>
      <c r="AK85">
        <v>0</v>
      </c>
      <c r="AL85">
        <v>100</v>
      </c>
      <c r="AM85">
        <v>30.48</v>
      </c>
      <c r="AN85">
        <v>0.78539816339744828</v>
      </c>
    </row>
    <row r="86" spans="1:40" ht="12.75" x14ac:dyDescent="0.2">
      <c r="A86" s="15">
        <v>42569</v>
      </c>
      <c r="B86" s="14">
        <v>10</v>
      </c>
      <c r="C86" s="14" t="s">
        <v>359</v>
      </c>
      <c r="D86" s="16">
        <v>0.63055555555555554</v>
      </c>
      <c r="E86" s="14">
        <v>15</v>
      </c>
      <c r="F86" s="14">
        <v>424.99999999999994</v>
      </c>
      <c r="G86" s="14" t="s">
        <v>4</v>
      </c>
      <c r="H86" s="14" t="s">
        <v>4</v>
      </c>
      <c r="I86" s="14">
        <v>30.9</v>
      </c>
      <c r="J86" s="14" t="s">
        <v>4</v>
      </c>
      <c r="K86" s="14" t="s">
        <v>4</v>
      </c>
      <c r="L86" s="14" t="s">
        <v>4</v>
      </c>
      <c r="M86" s="14">
        <v>45</v>
      </c>
      <c r="N86" s="14" t="s">
        <v>15</v>
      </c>
      <c r="O86" s="14" t="s">
        <v>4</v>
      </c>
      <c r="P86" s="14" t="s">
        <v>4</v>
      </c>
      <c r="Q86" s="14">
        <v>0</v>
      </c>
      <c r="R86">
        <v>0</v>
      </c>
      <c r="S86">
        <v>0</v>
      </c>
      <c r="T86" t="s">
        <v>4</v>
      </c>
      <c r="U86" t="s">
        <v>4</v>
      </c>
      <c r="V86" t="s">
        <v>8</v>
      </c>
      <c r="W86">
        <v>4.9000000000000004</v>
      </c>
      <c r="X86" t="s">
        <v>5</v>
      </c>
      <c r="Y86">
        <v>2</v>
      </c>
      <c r="Z86">
        <v>1</v>
      </c>
      <c r="AA86">
        <v>0</v>
      </c>
      <c r="AB86">
        <v>0</v>
      </c>
      <c r="AC86" t="s">
        <v>262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70.710678118654741</v>
      </c>
      <c r="AJ86">
        <v>70.710678118654755</v>
      </c>
      <c r="AK86">
        <v>0</v>
      </c>
      <c r="AL86">
        <v>100</v>
      </c>
      <c r="AM86">
        <v>30.48</v>
      </c>
      <c r="AN86">
        <v>0.78539816339744828</v>
      </c>
    </row>
    <row r="87" spans="1:40" ht="12.75" x14ac:dyDescent="0.2">
      <c r="A87" s="15">
        <v>42569</v>
      </c>
      <c r="B87" s="14">
        <v>10</v>
      </c>
      <c r="C87" s="14" t="s">
        <v>359</v>
      </c>
      <c r="D87" s="16">
        <v>0.67013888888888884</v>
      </c>
      <c r="E87" s="14">
        <v>16</v>
      </c>
      <c r="F87" s="14">
        <v>481.99999999999989</v>
      </c>
      <c r="G87" s="14" t="s">
        <v>4</v>
      </c>
      <c r="H87" s="14" t="s">
        <v>4</v>
      </c>
      <c r="I87" s="14">
        <v>30.7</v>
      </c>
      <c r="J87" s="14" t="s">
        <v>4</v>
      </c>
      <c r="K87" s="14" t="s">
        <v>4</v>
      </c>
      <c r="L87" s="14" t="s">
        <v>4</v>
      </c>
      <c r="M87" s="14">
        <v>45</v>
      </c>
      <c r="N87" s="14" t="s">
        <v>15</v>
      </c>
      <c r="O87" s="14" t="s">
        <v>4</v>
      </c>
      <c r="P87" s="14" t="s">
        <v>4</v>
      </c>
      <c r="Q87" s="14">
        <v>0</v>
      </c>
      <c r="R87">
        <v>0</v>
      </c>
      <c r="S87">
        <v>0</v>
      </c>
      <c r="T87" t="s">
        <v>4</v>
      </c>
      <c r="U87" t="s">
        <v>4</v>
      </c>
      <c r="V87" t="s">
        <v>8</v>
      </c>
      <c r="W87">
        <v>2.2999999999999998</v>
      </c>
      <c r="X87" t="s">
        <v>194</v>
      </c>
      <c r="Y87">
        <v>2</v>
      </c>
      <c r="Z87">
        <v>1</v>
      </c>
      <c r="AA87">
        <v>0</v>
      </c>
      <c r="AB87">
        <v>0</v>
      </c>
      <c r="AC87" t="s">
        <v>262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70.710678118654741</v>
      </c>
      <c r="AJ87">
        <v>70.710678118654755</v>
      </c>
      <c r="AK87">
        <v>0</v>
      </c>
      <c r="AL87">
        <v>100</v>
      </c>
      <c r="AM87">
        <v>30.48</v>
      </c>
      <c r="AN87">
        <v>0.78539816339744828</v>
      </c>
    </row>
    <row r="88" spans="1:40" ht="12.75" x14ac:dyDescent="0.2">
      <c r="A88" s="15">
        <v>42569</v>
      </c>
      <c r="B88" s="14">
        <v>10</v>
      </c>
      <c r="C88" s="14" t="s">
        <v>359</v>
      </c>
      <c r="D88" s="16">
        <v>0.71527777777777779</v>
      </c>
      <c r="E88" s="14">
        <v>17</v>
      </c>
      <c r="F88" s="14">
        <v>547</v>
      </c>
      <c r="G88" s="14" t="s">
        <v>4</v>
      </c>
      <c r="H88" s="14" t="s">
        <v>4</v>
      </c>
      <c r="I88" s="14">
        <v>27.7</v>
      </c>
      <c r="J88" s="14" t="s">
        <v>4</v>
      </c>
      <c r="K88" s="14" t="s">
        <v>4</v>
      </c>
      <c r="L88" s="14" t="s">
        <v>4</v>
      </c>
      <c r="M88" s="14">
        <v>45</v>
      </c>
      <c r="N88" s="14" t="s">
        <v>15</v>
      </c>
      <c r="O88" s="14" t="s">
        <v>4</v>
      </c>
      <c r="P88" s="14" t="s">
        <v>4</v>
      </c>
      <c r="Q88" s="14">
        <v>0</v>
      </c>
      <c r="R88">
        <v>0</v>
      </c>
      <c r="S88">
        <v>0</v>
      </c>
      <c r="T88" t="s">
        <v>4</v>
      </c>
      <c r="U88" t="s">
        <v>4</v>
      </c>
      <c r="V88" t="s">
        <v>8</v>
      </c>
      <c r="W88">
        <v>2.8</v>
      </c>
      <c r="X88" t="s">
        <v>44</v>
      </c>
      <c r="Y88">
        <v>2</v>
      </c>
      <c r="Z88">
        <v>1</v>
      </c>
      <c r="AA88">
        <v>0</v>
      </c>
      <c r="AB88">
        <v>0</v>
      </c>
      <c r="AC88" t="s">
        <v>262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70.710678118654741</v>
      </c>
      <c r="AJ88">
        <v>70.710678118654755</v>
      </c>
      <c r="AK88">
        <v>0</v>
      </c>
      <c r="AL88">
        <v>100</v>
      </c>
      <c r="AM88">
        <v>30.48</v>
      </c>
      <c r="AN88">
        <v>0.78539816339744828</v>
      </c>
    </row>
    <row r="89" spans="1:40" ht="12.75" x14ac:dyDescent="0.2">
      <c r="A89" s="15">
        <v>42569</v>
      </c>
      <c r="B89" s="14">
        <v>10</v>
      </c>
      <c r="C89" s="14" t="s">
        <v>359</v>
      </c>
      <c r="D89" s="16">
        <v>0.75138888888888899</v>
      </c>
      <c r="E89" s="14">
        <v>18</v>
      </c>
      <c r="F89" s="14">
        <v>599.00000000000011</v>
      </c>
      <c r="G89" s="14" t="s">
        <v>4</v>
      </c>
      <c r="H89" s="14" t="s">
        <v>4</v>
      </c>
      <c r="I89" s="14">
        <v>28.4</v>
      </c>
      <c r="J89" s="14" t="s">
        <v>4</v>
      </c>
      <c r="K89" s="14" t="s">
        <v>4</v>
      </c>
      <c r="L89" s="14" t="s">
        <v>4</v>
      </c>
      <c r="M89" s="14">
        <v>45</v>
      </c>
      <c r="N89" s="14" t="s">
        <v>15</v>
      </c>
      <c r="O89" s="14" t="s">
        <v>4</v>
      </c>
      <c r="P89" s="14" t="s">
        <v>4</v>
      </c>
      <c r="Q89" s="14">
        <v>0</v>
      </c>
      <c r="R89">
        <v>0</v>
      </c>
      <c r="S89">
        <v>0</v>
      </c>
      <c r="T89">
        <v>0</v>
      </c>
      <c r="U89">
        <v>0</v>
      </c>
      <c r="V89" t="s">
        <v>8</v>
      </c>
      <c r="W89">
        <v>3.9</v>
      </c>
      <c r="X89" t="s">
        <v>44</v>
      </c>
      <c r="Y89">
        <v>2</v>
      </c>
      <c r="Z89">
        <v>1</v>
      </c>
      <c r="AA89">
        <v>0</v>
      </c>
      <c r="AB89">
        <v>0</v>
      </c>
      <c r="AC89" t="s">
        <v>262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70.710678118654741</v>
      </c>
      <c r="AJ89">
        <v>70.710678118654755</v>
      </c>
      <c r="AK89">
        <v>0</v>
      </c>
      <c r="AL89">
        <v>100</v>
      </c>
      <c r="AM89">
        <v>30.48</v>
      </c>
      <c r="AN89">
        <v>0.78539816339744828</v>
      </c>
    </row>
    <row r="90" spans="1:40" ht="12.75" x14ac:dyDescent="0.2">
      <c r="A90" s="15">
        <v>42569</v>
      </c>
      <c r="B90" s="14">
        <v>11</v>
      </c>
      <c r="C90" s="14" t="s">
        <v>359</v>
      </c>
      <c r="D90" s="16">
        <v>0.3354166666666667</v>
      </c>
      <c r="E90" s="14">
        <v>8</v>
      </c>
      <c r="F90" s="14">
        <v>0</v>
      </c>
      <c r="G90" s="14" t="s">
        <v>4</v>
      </c>
      <c r="H90" s="14" t="s">
        <v>4</v>
      </c>
      <c r="I90" s="14">
        <v>25.3</v>
      </c>
      <c r="J90" s="14" t="s">
        <v>4</v>
      </c>
      <c r="K90" s="14" t="s">
        <v>4</v>
      </c>
      <c r="L90" s="14" t="s">
        <v>4</v>
      </c>
      <c r="M90" s="14">
        <v>45</v>
      </c>
      <c r="N90" s="14" t="s">
        <v>15</v>
      </c>
      <c r="O90" s="14" t="s">
        <v>4</v>
      </c>
      <c r="P90" s="14" t="s">
        <v>4</v>
      </c>
      <c r="Q90" s="14">
        <v>0</v>
      </c>
      <c r="R90">
        <v>0</v>
      </c>
      <c r="S90">
        <v>0</v>
      </c>
      <c r="T90" t="s">
        <v>4</v>
      </c>
      <c r="U90" t="s">
        <v>4</v>
      </c>
      <c r="V90" t="s">
        <v>7</v>
      </c>
      <c r="W90">
        <v>1.1000000000000001</v>
      </c>
      <c r="X90" t="s">
        <v>53</v>
      </c>
      <c r="Y90">
        <v>2</v>
      </c>
      <c r="Z90">
        <v>1</v>
      </c>
      <c r="AA90">
        <v>0</v>
      </c>
      <c r="AB90">
        <v>0</v>
      </c>
      <c r="AC90" t="s">
        <v>263</v>
      </c>
      <c r="AD90">
        <v>1</v>
      </c>
      <c r="AE90" t="s">
        <v>4</v>
      </c>
      <c r="AF90" t="s">
        <v>4</v>
      </c>
      <c r="AG90" t="s">
        <v>4</v>
      </c>
      <c r="AH90" t="s">
        <v>4</v>
      </c>
      <c r="AI90">
        <v>70.710678118654741</v>
      </c>
      <c r="AJ90">
        <v>70.710678118654755</v>
      </c>
      <c r="AK90" t="s">
        <v>4</v>
      </c>
      <c r="AL90">
        <v>100</v>
      </c>
      <c r="AM90">
        <v>30.48</v>
      </c>
      <c r="AN90">
        <v>0.78539816339744828</v>
      </c>
    </row>
    <row r="91" spans="1:40" ht="12.75" x14ac:dyDescent="0.2">
      <c r="A91" s="15">
        <v>42569</v>
      </c>
      <c r="B91" s="14">
        <v>11</v>
      </c>
      <c r="C91" s="14" t="s">
        <v>359</v>
      </c>
      <c r="D91" s="16">
        <v>0.38263888888888892</v>
      </c>
      <c r="E91" s="14">
        <v>9</v>
      </c>
      <c r="F91" s="14">
        <v>68</v>
      </c>
      <c r="G91" s="14" t="s">
        <v>4</v>
      </c>
      <c r="H91" s="14" t="s">
        <v>4</v>
      </c>
      <c r="I91" s="14">
        <v>25.8</v>
      </c>
      <c r="J91" s="14" t="s">
        <v>4</v>
      </c>
      <c r="K91" s="14" t="s">
        <v>4</v>
      </c>
      <c r="L91" s="14" t="s">
        <v>4</v>
      </c>
      <c r="M91" s="14">
        <v>45</v>
      </c>
      <c r="N91" s="14" t="s">
        <v>15</v>
      </c>
      <c r="O91" s="14" t="s">
        <v>4</v>
      </c>
      <c r="P91" s="14" t="s">
        <v>4</v>
      </c>
      <c r="Q91" s="14">
        <v>0</v>
      </c>
      <c r="R91">
        <v>0</v>
      </c>
      <c r="S91">
        <v>0</v>
      </c>
      <c r="T91" t="s">
        <v>4</v>
      </c>
      <c r="U91" t="s">
        <v>4</v>
      </c>
      <c r="V91" t="s">
        <v>7</v>
      </c>
      <c r="W91">
        <v>0</v>
      </c>
      <c r="X91" t="s">
        <v>57</v>
      </c>
      <c r="Y91">
        <v>2</v>
      </c>
      <c r="Z91">
        <v>1</v>
      </c>
      <c r="AA91">
        <v>0</v>
      </c>
      <c r="AB91">
        <v>0</v>
      </c>
      <c r="AC91" t="s">
        <v>263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70.710678118654741</v>
      </c>
      <c r="AJ91">
        <v>70.710678118654755</v>
      </c>
      <c r="AK91">
        <v>0</v>
      </c>
      <c r="AL91">
        <v>100</v>
      </c>
      <c r="AM91">
        <v>30.48</v>
      </c>
      <c r="AN91">
        <v>0.78539816339744828</v>
      </c>
    </row>
    <row r="92" spans="1:40" ht="12.75" x14ac:dyDescent="0.2">
      <c r="A92" s="15">
        <v>42569</v>
      </c>
      <c r="B92" s="14">
        <v>11</v>
      </c>
      <c r="C92" s="14" t="s">
        <v>359</v>
      </c>
      <c r="D92" s="16">
        <v>0.4236111111111111</v>
      </c>
      <c r="E92" s="14">
        <v>10</v>
      </c>
      <c r="F92" s="14">
        <v>126.99999999999994</v>
      </c>
      <c r="G92" s="14" t="s">
        <v>4</v>
      </c>
      <c r="H92" s="14" t="s">
        <v>4</v>
      </c>
      <c r="I92" s="14">
        <v>26.6</v>
      </c>
      <c r="J92" s="14" t="s">
        <v>4</v>
      </c>
      <c r="K92" s="14" t="s">
        <v>4</v>
      </c>
      <c r="L92" s="14" t="s">
        <v>4</v>
      </c>
      <c r="M92" s="14">
        <v>45</v>
      </c>
      <c r="N92" s="14" t="s">
        <v>15</v>
      </c>
      <c r="O92" s="14" t="s">
        <v>4</v>
      </c>
      <c r="P92" s="14" t="s">
        <v>4</v>
      </c>
      <c r="Q92" s="14">
        <v>0</v>
      </c>
      <c r="R92">
        <v>0</v>
      </c>
      <c r="S92">
        <v>0</v>
      </c>
      <c r="T92" t="s">
        <v>4</v>
      </c>
      <c r="U92" t="s">
        <v>4</v>
      </c>
      <c r="V92" t="s">
        <v>7</v>
      </c>
      <c r="W92">
        <v>8.6999999999999993</v>
      </c>
      <c r="X92" t="s">
        <v>89</v>
      </c>
      <c r="Y92">
        <v>2</v>
      </c>
      <c r="Z92">
        <v>1</v>
      </c>
      <c r="AA92">
        <v>0</v>
      </c>
      <c r="AB92">
        <v>0</v>
      </c>
      <c r="AC92" t="s">
        <v>263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70.710678118654741</v>
      </c>
      <c r="AJ92">
        <v>70.710678118654755</v>
      </c>
      <c r="AK92">
        <v>0</v>
      </c>
      <c r="AL92">
        <v>100</v>
      </c>
      <c r="AM92">
        <v>30.48</v>
      </c>
      <c r="AN92">
        <v>0.78539816339744828</v>
      </c>
    </row>
    <row r="93" spans="1:40" ht="12.75" x14ac:dyDescent="0.2">
      <c r="A93" s="15">
        <v>42569</v>
      </c>
      <c r="B93" s="14">
        <v>11</v>
      </c>
      <c r="C93" s="14" t="s">
        <v>359</v>
      </c>
      <c r="D93" s="16">
        <v>0.47500000000000003</v>
      </c>
      <c r="E93" s="14">
        <v>11</v>
      </c>
      <c r="F93" s="14">
        <v>201</v>
      </c>
      <c r="G93" s="14" t="s">
        <v>4</v>
      </c>
      <c r="H93" s="14" t="s">
        <v>4</v>
      </c>
      <c r="I93" s="14">
        <v>30</v>
      </c>
      <c r="J93" s="14" t="s">
        <v>4</v>
      </c>
      <c r="K93" s="14" t="s">
        <v>4</v>
      </c>
      <c r="L93" s="14" t="s">
        <v>4</v>
      </c>
      <c r="M93" s="14">
        <v>45</v>
      </c>
      <c r="N93" s="14" t="s">
        <v>15</v>
      </c>
      <c r="O93" s="14" t="s">
        <v>4</v>
      </c>
      <c r="P93" s="14" t="s">
        <v>4</v>
      </c>
      <c r="Q93" s="14">
        <v>0</v>
      </c>
      <c r="R93">
        <v>0</v>
      </c>
      <c r="S93">
        <v>0</v>
      </c>
      <c r="T93" t="s">
        <v>4</v>
      </c>
      <c r="U93" t="s">
        <v>4</v>
      </c>
      <c r="V93" t="s">
        <v>7</v>
      </c>
      <c r="W93">
        <v>5</v>
      </c>
      <c r="X93" t="s">
        <v>100</v>
      </c>
      <c r="Y93">
        <v>2</v>
      </c>
      <c r="Z93">
        <v>1</v>
      </c>
      <c r="AA93">
        <v>0</v>
      </c>
      <c r="AB93">
        <v>0</v>
      </c>
      <c r="AC93" t="s">
        <v>263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70.710678118654741</v>
      </c>
      <c r="AJ93">
        <v>70.710678118654755</v>
      </c>
      <c r="AK93">
        <v>0</v>
      </c>
      <c r="AL93">
        <v>100</v>
      </c>
      <c r="AM93">
        <v>30.48</v>
      </c>
      <c r="AN93">
        <v>0.78539816339744828</v>
      </c>
    </row>
    <row r="94" spans="1:40" ht="12.75" x14ac:dyDescent="0.2">
      <c r="A94" s="15">
        <v>42569</v>
      </c>
      <c r="B94" s="14">
        <v>11</v>
      </c>
      <c r="C94" s="14" t="s">
        <v>359</v>
      </c>
      <c r="D94" s="16">
        <v>0.51180555555555551</v>
      </c>
      <c r="E94" s="14">
        <v>12</v>
      </c>
      <c r="F94" s="14">
        <v>253.99999999999989</v>
      </c>
      <c r="G94" s="14" t="s">
        <v>4</v>
      </c>
      <c r="H94" s="14" t="s">
        <v>4</v>
      </c>
      <c r="I94" s="14">
        <v>32.6</v>
      </c>
      <c r="J94" s="14" t="s">
        <v>4</v>
      </c>
      <c r="K94" s="14" t="s">
        <v>4</v>
      </c>
      <c r="L94" s="14" t="s">
        <v>4</v>
      </c>
      <c r="M94" s="14">
        <v>45</v>
      </c>
      <c r="N94" s="14" t="s">
        <v>15</v>
      </c>
      <c r="O94" s="14" t="s">
        <v>4</v>
      </c>
      <c r="P94" s="14" t="s">
        <v>4</v>
      </c>
      <c r="Q94" s="14">
        <v>0</v>
      </c>
      <c r="R94">
        <v>0</v>
      </c>
      <c r="S94">
        <v>0</v>
      </c>
      <c r="T94" t="s">
        <v>4</v>
      </c>
      <c r="U94" t="s">
        <v>4</v>
      </c>
      <c r="V94" t="s">
        <v>7</v>
      </c>
      <c r="W94">
        <v>1.6</v>
      </c>
      <c r="X94" t="s">
        <v>4</v>
      </c>
      <c r="Y94">
        <v>2</v>
      </c>
      <c r="Z94">
        <v>1</v>
      </c>
      <c r="AA94">
        <v>0</v>
      </c>
      <c r="AB94">
        <v>0</v>
      </c>
      <c r="AC94" t="s">
        <v>263</v>
      </c>
      <c r="AD94">
        <v>1</v>
      </c>
      <c r="AE94">
        <v>0</v>
      </c>
      <c r="AF94">
        <v>0</v>
      </c>
      <c r="AG94">
        <v>1</v>
      </c>
      <c r="AH94">
        <v>0</v>
      </c>
      <c r="AI94">
        <v>70.710678118654741</v>
      </c>
      <c r="AJ94">
        <v>70.710678118654755</v>
      </c>
      <c r="AK94">
        <v>0</v>
      </c>
      <c r="AL94">
        <v>100</v>
      </c>
      <c r="AM94">
        <v>30.48</v>
      </c>
      <c r="AN94">
        <v>0.78539816339744828</v>
      </c>
    </row>
    <row r="95" spans="1:40" ht="12.75" x14ac:dyDescent="0.2">
      <c r="A95" s="15">
        <v>42569</v>
      </c>
      <c r="B95" s="14">
        <v>11</v>
      </c>
      <c r="C95" s="14" t="s">
        <v>359</v>
      </c>
      <c r="D95" s="16">
        <v>0.55208333333333337</v>
      </c>
      <c r="E95" s="14">
        <v>13</v>
      </c>
      <c r="F95" s="14">
        <v>312</v>
      </c>
      <c r="G95" s="14" t="s">
        <v>4</v>
      </c>
      <c r="H95" s="14" t="s">
        <v>4</v>
      </c>
      <c r="I95" s="14">
        <v>31.5</v>
      </c>
      <c r="J95" s="14" t="s">
        <v>4</v>
      </c>
      <c r="K95" s="14" t="s">
        <v>4</v>
      </c>
      <c r="L95" s="14" t="s">
        <v>4</v>
      </c>
      <c r="M95" s="14">
        <v>45</v>
      </c>
      <c r="N95" s="14" t="s">
        <v>15</v>
      </c>
      <c r="O95" s="14" t="s">
        <v>4</v>
      </c>
      <c r="P95" s="14" t="s">
        <v>4</v>
      </c>
      <c r="Q95" s="14">
        <v>0</v>
      </c>
      <c r="R95">
        <v>0</v>
      </c>
      <c r="S95">
        <v>0</v>
      </c>
      <c r="T95" t="s">
        <v>4</v>
      </c>
      <c r="U95" t="s">
        <v>4</v>
      </c>
      <c r="V95" t="s">
        <v>7</v>
      </c>
      <c r="W95">
        <v>4.7</v>
      </c>
      <c r="X95" t="s">
        <v>13</v>
      </c>
      <c r="Y95">
        <v>2</v>
      </c>
      <c r="Z95">
        <v>1</v>
      </c>
      <c r="AA95">
        <v>0</v>
      </c>
      <c r="AB95">
        <v>0</v>
      </c>
      <c r="AC95" t="s">
        <v>263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70.710678118654741</v>
      </c>
      <c r="AJ95">
        <v>70.710678118654755</v>
      </c>
      <c r="AK95">
        <v>0</v>
      </c>
      <c r="AL95">
        <v>100</v>
      </c>
      <c r="AM95">
        <v>30.48</v>
      </c>
      <c r="AN95">
        <v>0.78539816339744828</v>
      </c>
    </row>
    <row r="96" spans="1:40" ht="12.75" x14ac:dyDescent="0.2">
      <c r="A96" s="15">
        <v>42569</v>
      </c>
      <c r="B96" s="14">
        <v>11</v>
      </c>
      <c r="C96" s="14" t="s">
        <v>359</v>
      </c>
      <c r="D96" s="16">
        <v>0.58819444444444446</v>
      </c>
      <c r="E96" s="14">
        <v>14</v>
      </c>
      <c r="F96" s="14">
        <v>364</v>
      </c>
      <c r="G96" s="14" t="s">
        <v>4</v>
      </c>
      <c r="H96" s="14" t="s">
        <v>4</v>
      </c>
      <c r="I96" s="14">
        <v>30</v>
      </c>
      <c r="J96" s="14" t="s">
        <v>4</v>
      </c>
      <c r="K96" s="14" t="s">
        <v>4</v>
      </c>
      <c r="L96" s="14" t="s">
        <v>4</v>
      </c>
      <c r="M96" s="14">
        <v>45</v>
      </c>
      <c r="N96" s="14" t="s">
        <v>15</v>
      </c>
      <c r="O96" s="14" t="s">
        <v>4</v>
      </c>
      <c r="P96" s="14" t="s">
        <v>4</v>
      </c>
      <c r="Q96" s="14">
        <v>0</v>
      </c>
      <c r="R96">
        <v>0</v>
      </c>
      <c r="S96">
        <v>0</v>
      </c>
      <c r="T96" t="s">
        <v>4</v>
      </c>
      <c r="U96" t="s">
        <v>4</v>
      </c>
      <c r="V96" t="s">
        <v>7</v>
      </c>
      <c r="W96">
        <v>2.6</v>
      </c>
      <c r="X96" t="s">
        <v>6</v>
      </c>
      <c r="Y96">
        <v>2</v>
      </c>
      <c r="Z96">
        <v>1</v>
      </c>
      <c r="AA96">
        <v>0</v>
      </c>
      <c r="AB96">
        <v>0</v>
      </c>
      <c r="AC96" t="s">
        <v>263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70.710678118654741</v>
      </c>
      <c r="AJ96">
        <v>70.710678118654755</v>
      </c>
      <c r="AK96">
        <v>0</v>
      </c>
      <c r="AL96">
        <v>100</v>
      </c>
      <c r="AM96">
        <v>30.48</v>
      </c>
      <c r="AN96">
        <v>0.78539816339744828</v>
      </c>
    </row>
    <row r="97" spans="1:40" ht="12.75" x14ac:dyDescent="0.2">
      <c r="A97" s="15">
        <v>42569</v>
      </c>
      <c r="B97" s="14">
        <v>11</v>
      </c>
      <c r="C97" s="14" t="s">
        <v>359</v>
      </c>
      <c r="D97" s="16">
        <v>0.63055555555555554</v>
      </c>
      <c r="E97" s="14">
        <v>15</v>
      </c>
      <c r="F97" s="14">
        <v>424.99999999999994</v>
      </c>
      <c r="G97" s="14" t="s">
        <v>4</v>
      </c>
      <c r="H97" s="14" t="s">
        <v>4</v>
      </c>
      <c r="I97" s="14">
        <v>30.9</v>
      </c>
      <c r="J97" s="14" t="s">
        <v>4</v>
      </c>
      <c r="K97" s="14" t="s">
        <v>4</v>
      </c>
      <c r="L97" s="14" t="s">
        <v>4</v>
      </c>
      <c r="M97" s="14">
        <v>45</v>
      </c>
      <c r="N97" s="14" t="s">
        <v>15</v>
      </c>
      <c r="O97" s="14" t="s">
        <v>4</v>
      </c>
      <c r="P97" s="14" t="s">
        <v>4</v>
      </c>
      <c r="Q97" s="14">
        <v>0</v>
      </c>
      <c r="R97">
        <v>0</v>
      </c>
      <c r="S97">
        <v>0</v>
      </c>
      <c r="T97" t="s">
        <v>4</v>
      </c>
      <c r="U97" t="s">
        <v>4</v>
      </c>
      <c r="V97" t="s">
        <v>7</v>
      </c>
      <c r="W97">
        <v>4.9000000000000004</v>
      </c>
      <c r="X97" t="s">
        <v>191</v>
      </c>
      <c r="Y97">
        <v>2</v>
      </c>
      <c r="Z97">
        <v>1</v>
      </c>
      <c r="AA97">
        <v>0</v>
      </c>
      <c r="AB97">
        <v>0</v>
      </c>
      <c r="AC97" t="s">
        <v>263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70.710678118654741</v>
      </c>
      <c r="AJ97">
        <v>70.710678118654755</v>
      </c>
      <c r="AK97">
        <v>0</v>
      </c>
      <c r="AL97">
        <v>100</v>
      </c>
      <c r="AM97">
        <v>30.48</v>
      </c>
      <c r="AN97">
        <v>0.78539816339744828</v>
      </c>
    </row>
    <row r="98" spans="1:40" ht="12.75" x14ac:dyDescent="0.2">
      <c r="A98" s="15">
        <v>42569</v>
      </c>
      <c r="B98" s="14">
        <v>11</v>
      </c>
      <c r="C98" s="14" t="s">
        <v>359</v>
      </c>
      <c r="D98" s="16">
        <v>0.67013888888888884</v>
      </c>
      <c r="E98" s="14">
        <v>16</v>
      </c>
      <c r="F98" s="14">
        <v>481.99999999999989</v>
      </c>
      <c r="G98" s="14" t="s">
        <v>4</v>
      </c>
      <c r="H98" s="14" t="s">
        <v>4</v>
      </c>
      <c r="I98" s="14">
        <v>30.7</v>
      </c>
      <c r="J98" s="14" t="s">
        <v>4</v>
      </c>
      <c r="K98" s="14" t="s">
        <v>4</v>
      </c>
      <c r="L98" s="14" t="s">
        <v>4</v>
      </c>
      <c r="M98" s="14">
        <v>45</v>
      </c>
      <c r="N98" s="14" t="s">
        <v>15</v>
      </c>
      <c r="O98" s="14" t="s">
        <v>4</v>
      </c>
      <c r="P98" s="14" t="s">
        <v>4</v>
      </c>
      <c r="Q98" s="14">
        <v>0</v>
      </c>
      <c r="R98">
        <v>0</v>
      </c>
      <c r="S98">
        <v>0</v>
      </c>
      <c r="T98" t="s">
        <v>4</v>
      </c>
      <c r="U98" t="s">
        <v>4</v>
      </c>
      <c r="V98" t="s">
        <v>7</v>
      </c>
      <c r="W98">
        <v>2.2999999999999998</v>
      </c>
      <c r="X98" t="s">
        <v>6</v>
      </c>
      <c r="Y98">
        <v>2</v>
      </c>
      <c r="Z98">
        <v>1</v>
      </c>
      <c r="AA98">
        <v>0</v>
      </c>
      <c r="AB98">
        <v>0</v>
      </c>
      <c r="AC98" t="s">
        <v>263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70.710678118654741</v>
      </c>
      <c r="AJ98">
        <v>70.710678118654755</v>
      </c>
      <c r="AK98">
        <v>0</v>
      </c>
      <c r="AL98">
        <v>100</v>
      </c>
      <c r="AM98">
        <v>30.48</v>
      </c>
      <c r="AN98">
        <v>0.78539816339744828</v>
      </c>
    </row>
    <row r="99" spans="1:40" ht="12.75" x14ac:dyDescent="0.2">
      <c r="A99" s="15">
        <v>42569</v>
      </c>
      <c r="B99" s="14">
        <v>11</v>
      </c>
      <c r="C99" s="14" t="s">
        <v>359</v>
      </c>
      <c r="D99" s="16">
        <v>0.71527777777777779</v>
      </c>
      <c r="E99" s="14">
        <v>17</v>
      </c>
      <c r="F99" s="14">
        <v>547</v>
      </c>
      <c r="G99" s="14" t="s">
        <v>4</v>
      </c>
      <c r="H99" s="14" t="s">
        <v>4</v>
      </c>
      <c r="I99" s="14">
        <v>27.7</v>
      </c>
      <c r="J99" s="14" t="s">
        <v>4</v>
      </c>
      <c r="K99" s="14" t="s">
        <v>4</v>
      </c>
      <c r="L99" s="14" t="s">
        <v>4</v>
      </c>
      <c r="M99" s="14">
        <v>45</v>
      </c>
      <c r="N99" s="14" t="s">
        <v>15</v>
      </c>
      <c r="O99" s="14" t="s">
        <v>4</v>
      </c>
      <c r="P99" s="14" t="s">
        <v>4</v>
      </c>
      <c r="Q99" s="14">
        <v>0</v>
      </c>
      <c r="R99">
        <v>0</v>
      </c>
      <c r="S99">
        <v>0</v>
      </c>
      <c r="T99" t="s">
        <v>4</v>
      </c>
      <c r="U99" t="s">
        <v>4</v>
      </c>
      <c r="V99" t="s">
        <v>7</v>
      </c>
      <c r="W99">
        <v>2.8</v>
      </c>
      <c r="X99" t="s">
        <v>44</v>
      </c>
      <c r="Y99">
        <v>2</v>
      </c>
      <c r="Z99">
        <v>1</v>
      </c>
      <c r="AA99">
        <v>0</v>
      </c>
      <c r="AB99">
        <v>0</v>
      </c>
      <c r="AC99" t="s">
        <v>263</v>
      </c>
      <c r="AD99">
        <v>1</v>
      </c>
      <c r="AE99">
        <v>0</v>
      </c>
      <c r="AF99">
        <v>0</v>
      </c>
      <c r="AG99">
        <v>1</v>
      </c>
      <c r="AH99">
        <v>0</v>
      </c>
      <c r="AI99">
        <v>70.710678118654741</v>
      </c>
      <c r="AJ99">
        <v>70.710678118654755</v>
      </c>
      <c r="AK99">
        <v>0</v>
      </c>
      <c r="AL99">
        <v>100</v>
      </c>
      <c r="AM99">
        <v>30.48</v>
      </c>
      <c r="AN99">
        <v>0.78539816339744828</v>
      </c>
    </row>
    <row r="100" spans="1:40" ht="12.75" x14ac:dyDescent="0.2">
      <c r="A100" s="15">
        <v>42569</v>
      </c>
      <c r="B100" s="14">
        <v>11</v>
      </c>
      <c r="C100" s="14" t="s">
        <v>359</v>
      </c>
      <c r="D100" s="16">
        <v>0.75138888888888899</v>
      </c>
      <c r="E100" s="14">
        <v>18</v>
      </c>
      <c r="F100" s="14">
        <v>599.00000000000011</v>
      </c>
      <c r="G100" s="14" t="s">
        <v>4</v>
      </c>
      <c r="H100" s="14" t="s">
        <v>4</v>
      </c>
      <c r="I100" s="14">
        <v>28.4</v>
      </c>
      <c r="J100" s="14" t="s">
        <v>4</v>
      </c>
      <c r="K100" s="14" t="s">
        <v>4</v>
      </c>
      <c r="L100" s="14" t="s">
        <v>4</v>
      </c>
      <c r="M100" s="14">
        <v>45</v>
      </c>
      <c r="N100" s="14" t="s">
        <v>15</v>
      </c>
      <c r="O100" s="14" t="s">
        <v>4</v>
      </c>
      <c r="P100" s="14" t="s">
        <v>4</v>
      </c>
      <c r="Q100" s="14">
        <v>0</v>
      </c>
      <c r="R100">
        <v>0</v>
      </c>
      <c r="S100">
        <v>0</v>
      </c>
      <c r="T100">
        <v>0</v>
      </c>
      <c r="U100">
        <v>0</v>
      </c>
      <c r="V100" t="s">
        <v>7</v>
      </c>
      <c r="W100">
        <v>3.9</v>
      </c>
      <c r="X100" t="s">
        <v>44</v>
      </c>
      <c r="Y100">
        <v>2</v>
      </c>
      <c r="Z100">
        <v>1</v>
      </c>
      <c r="AA100">
        <v>0</v>
      </c>
      <c r="AB100">
        <v>0</v>
      </c>
      <c r="AC100" t="s">
        <v>263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70.710678118654741</v>
      </c>
      <c r="AJ100">
        <v>70.710678118654755</v>
      </c>
      <c r="AK100">
        <v>0</v>
      </c>
      <c r="AL100">
        <v>100</v>
      </c>
      <c r="AM100">
        <v>30.48</v>
      </c>
      <c r="AN100">
        <v>0.78539816339744828</v>
      </c>
    </row>
    <row r="101" spans="1:40" ht="12.75" x14ac:dyDescent="0.2">
      <c r="A101" s="15">
        <v>42569</v>
      </c>
      <c r="B101" s="14">
        <v>12</v>
      </c>
      <c r="C101" s="14" t="s">
        <v>359</v>
      </c>
      <c r="D101" s="16">
        <v>0.33263888888888887</v>
      </c>
      <c r="E101" s="14">
        <v>8</v>
      </c>
      <c r="F101" s="14">
        <v>0</v>
      </c>
      <c r="G101" s="14" t="s">
        <v>4</v>
      </c>
      <c r="H101" s="14" t="s">
        <v>4</v>
      </c>
      <c r="I101" s="14">
        <v>24.8</v>
      </c>
      <c r="J101" s="14" t="s">
        <v>4</v>
      </c>
      <c r="K101" s="14" t="s">
        <v>4</v>
      </c>
      <c r="L101" s="14" t="s">
        <v>4</v>
      </c>
      <c r="M101" s="14">
        <v>315</v>
      </c>
      <c r="N101" s="14" t="s">
        <v>15</v>
      </c>
      <c r="O101" s="14" t="s">
        <v>4</v>
      </c>
      <c r="P101" s="14" t="s">
        <v>4</v>
      </c>
      <c r="Q101" s="14">
        <v>0</v>
      </c>
      <c r="R101">
        <v>0</v>
      </c>
      <c r="S101">
        <v>0</v>
      </c>
      <c r="T101" t="s">
        <v>4</v>
      </c>
      <c r="U101" t="s">
        <v>4</v>
      </c>
      <c r="V101" t="s">
        <v>35</v>
      </c>
      <c r="W101">
        <v>0</v>
      </c>
      <c r="X101" t="s">
        <v>51</v>
      </c>
      <c r="Y101">
        <v>2</v>
      </c>
      <c r="Z101">
        <v>1</v>
      </c>
      <c r="AA101">
        <v>0</v>
      </c>
      <c r="AB101">
        <v>0</v>
      </c>
      <c r="AC101" t="s">
        <v>264</v>
      </c>
      <c r="AD101">
        <v>1</v>
      </c>
      <c r="AE101" t="s">
        <v>4</v>
      </c>
      <c r="AF101" t="s">
        <v>4</v>
      </c>
      <c r="AG101" t="s">
        <v>4</v>
      </c>
      <c r="AH101" t="s">
        <v>4</v>
      </c>
      <c r="AI101">
        <v>-70.710678118654769</v>
      </c>
      <c r="AJ101">
        <v>70.710678118654741</v>
      </c>
      <c r="AK101" t="s">
        <v>4</v>
      </c>
      <c r="AL101">
        <v>100</v>
      </c>
      <c r="AM101">
        <v>30.48</v>
      </c>
      <c r="AN101">
        <v>5.497787143782138</v>
      </c>
    </row>
    <row r="102" spans="1:40" ht="12.75" x14ac:dyDescent="0.2">
      <c r="A102" s="15">
        <v>42569</v>
      </c>
      <c r="B102" s="14">
        <v>12</v>
      </c>
      <c r="C102" s="14" t="s">
        <v>359</v>
      </c>
      <c r="D102" s="16">
        <v>0.37916666666666665</v>
      </c>
      <c r="E102" s="14">
        <v>9</v>
      </c>
      <c r="F102" s="14">
        <v>67</v>
      </c>
      <c r="G102" s="14" t="s">
        <v>4</v>
      </c>
      <c r="H102" s="14" t="s">
        <v>4</v>
      </c>
      <c r="I102" s="14">
        <v>26.6</v>
      </c>
      <c r="J102" s="14" t="s">
        <v>4</v>
      </c>
      <c r="K102" s="14" t="s">
        <v>4</v>
      </c>
      <c r="L102" s="14" t="s">
        <v>4</v>
      </c>
      <c r="M102" s="14">
        <v>315</v>
      </c>
      <c r="N102" s="14" t="s">
        <v>15</v>
      </c>
      <c r="O102" s="14" t="s">
        <v>4</v>
      </c>
      <c r="P102" s="14" t="s">
        <v>4</v>
      </c>
      <c r="Q102" s="14">
        <v>0</v>
      </c>
      <c r="R102">
        <v>0</v>
      </c>
      <c r="S102">
        <v>0</v>
      </c>
      <c r="T102" t="s">
        <v>4</v>
      </c>
      <c r="U102" t="s">
        <v>4</v>
      </c>
      <c r="V102" t="s">
        <v>56</v>
      </c>
      <c r="W102">
        <v>0</v>
      </c>
      <c r="X102" t="s">
        <v>58</v>
      </c>
      <c r="Y102">
        <v>2</v>
      </c>
      <c r="Z102">
        <v>1</v>
      </c>
      <c r="AA102">
        <v>0</v>
      </c>
      <c r="AB102">
        <v>0</v>
      </c>
      <c r="AC102" t="s">
        <v>264</v>
      </c>
      <c r="AD102">
        <v>1</v>
      </c>
      <c r="AE102">
        <v>0</v>
      </c>
      <c r="AF102">
        <v>0</v>
      </c>
      <c r="AG102">
        <v>1</v>
      </c>
      <c r="AH102">
        <v>0</v>
      </c>
      <c r="AI102">
        <v>-70.710678118654769</v>
      </c>
      <c r="AJ102">
        <v>70.710678118654741</v>
      </c>
      <c r="AK102">
        <v>0</v>
      </c>
      <c r="AL102">
        <v>100</v>
      </c>
      <c r="AM102">
        <v>30.48</v>
      </c>
      <c r="AN102">
        <v>5.497787143782138</v>
      </c>
    </row>
    <row r="103" spans="1:40" ht="12.75" x14ac:dyDescent="0.2">
      <c r="A103" s="15">
        <v>42569</v>
      </c>
      <c r="B103" s="14">
        <v>12</v>
      </c>
      <c r="C103" s="14" t="s">
        <v>359</v>
      </c>
      <c r="D103" s="16">
        <v>0.42152777777777778</v>
      </c>
      <c r="E103" s="14">
        <v>10</v>
      </c>
      <c r="F103" s="14">
        <v>128.00000000000003</v>
      </c>
      <c r="G103" s="14" t="s">
        <v>4</v>
      </c>
      <c r="H103" s="14" t="s">
        <v>4</v>
      </c>
      <c r="I103" s="14">
        <v>25.2</v>
      </c>
      <c r="J103" s="14" t="s">
        <v>4</v>
      </c>
      <c r="K103" s="14" t="s">
        <v>4</v>
      </c>
      <c r="L103" s="14" t="s">
        <v>4</v>
      </c>
      <c r="M103" s="14">
        <v>315</v>
      </c>
      <c r="N103" s="14" t="s">
        <v>15</v>
      </c>
      <c r="O103" s="14" t="s">
        <v>4</v>
      </c>
      <c r="P103" s="14" t="s">
        <v>4</v>
      </c>
      <c r="Q103" s="14">
        <v>0</v>
      </c>
      <c r="R103">
        <v>0</v>
      </c>
      <c r="S103">
        <v>0</v>
      </c>
      <c r="T103" t="s">
        <v>4</v>
      </c>
      <c r="U103" t="s">
        <v>4</v>
      </c>
      <c r="W103">
        <v>1</v>
      </c>
      <c r="X103" t="s">
        <v>65</v>
      </c>
      <c r="Y103">
        <v>2</v>
      </c>
      <c r="Z103">
        <v>1</v>
      </c>
      <c r="AA103">
        <v>0</v>
      </c>
      <c r="AB103">
        <v>0</v>
      </c>
      <c r="AC103" t="s">
        <v>264</v>
      </c>
      <c r="AD103">
        <v>1</v>
      </c>
      <c r="AE103">
        <v>0</v>
      </c>
      <c r="AF103">
        <v>0</v>
      </c>
      <c r="AG103">
        <v>1</v>
      </c>
      <c r="AH103">
        <v>0</v>
      </c>
      <c r="AI103">
        <v>-70.710678118654769</v>
      </c>
      <c r="AJ103">
        <v>70.710678118654741</v>
      </c>
      <c r="AK103">
        <v>0</v>
      </c>
      <c r="AL103">
        <v>100</v>
      </c>
      <c r="AM103">
        <v>30.48</v>
      </c>
      <c r="AN103">
        <v>5.497787143782138</v>
      </c>
    </row>
    <row r="104" spans="1:40" ht="12.75" x14ac:dyDescent="0.2">
      <c r="A104" s="15">
        <v>42569</v>
      </c>
      <c r="B104" s="14">
        <v>12</v>
      </c>
      <c r="C104" s="14" t="s">
        <v>359</v>
      </c>
      <c r="D104" s="16">
        <v>0.46319444444444446</v>
      </c>
      <c r="E104" s="14">
        <v>11</v>
      </c>
      <c r="F104" s="14">
        <v>188.00000000000006</v>
      </c>
      <c r="G104" s="14" t="s">
        <v>4</v>
      </c>
      <c r="H104" s="14" t="s">
        <v>4</v>
      </c>
      <c r="I104" s="14">
        <v>32.200000000000003</v>
      </c>
      <c r="J104" s="14" t="s">
        <v>4</v>
      </c>
      <c r="K104" s="14" t="s">
        <v>4</v>
      </c>
      <c r="L104" s="14" t="s">
        <v>4</v>
      </c>
      <c r="M104" s="14">
        <v>315</v>
      </c>
      <c r="N104" s="14" t="s">
        <v>15</v>
      </c>
      <c r="O104" s="14" t="s">
        <v>4</v>
      </c>
      <c r="P104" s="14" t="s">
        <v>4</v>
      </c>
      <c r="Q104" s="14">
        <v>0</v>
      </c>
      <c r="R104">
        <v>0</v>
      </c>
      <c r="S104">
        <v>0</v>
      </c>
      <c r="T104" t="s">
        <v>4</v>
      </c>
      <c r="U104" t="s">
        <v>4</v>
      </c>
      <c r="V104" t="s">
        <v>8</v>
      </c>
      <c r="W104">
        <v>0</v>
      </c>
      <c r="X104" t="s">
        <v>97</v>
      </c>
      <c r="Y104">
        <v>2</v>
      </c>
      <c r="Z104">
        <v>1</v>
      </c>
      <c r="AA104">
        <v>0</v>
      </c>
      <c r="AB104">
        <v>0</v>
      </c>
      <c r="AC104" t="s">
        <v>264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-70.710678118654769</v>
      </c>
      <c r="AJ104">
        <v>70.710678118654741</v>
      </c>
      <c r="AK104">
        <v>0</v>
      </c>
      <c r="AL104">
        <v>100</v>
      </c>
      <c r="AM104">
        <v>30.48</v>
      </c>
      <c r="AN104">
        <v>5.497787143782138</v>
      </c>
    </row>
    <row r="105" spans="1:40" ht="12.75" x14ac:dyDescent="0.2">
      <c r="A105" s="15">
        <v>42569</v>
      </c>
      <c r="B105" s="14">
        <v>12</v>
      </c>
      <c r="C105" s="14" t="s">
        <v>359</v>
      </c>
      <c r="D105" s="16">
        <v>0.51527777777777783</v>
      </c>
      <c r="E105" s="14">
        <v>12</v>
      </c>
      <c r="F105" s="14">
        <v>263.00000000000011</v>
      </c>
      <c r="G105" s="14" t="s">
        <v>4</v>
      </c>
      <c r="H105" s="14" t="s">
        <v>4</v>
      </c>
      <c r="I105" s="14">
        <v>33</v>
      </c>
      <c r="J105" s="14" t="s">
        <v>4</v>
      </c>
      <c r="K105" s="14" t="s">
        <v>4</v>
      </c>
      <c r="L105" s="14" t="s">
        <v>4</v>
      </c>
      <c r="M105" s="14">
        <v>315</v>
      </c>
      <c r="N105" s="14" t="s">
        <v>15</v>
      </c>
      <c r="O105" s="14" t="s">
        <v>4</v>
      </c>
      <c r="P105" s="14" t="s">
        <v>4</v>
      </c>
      <c r="Q105" s="14">
        <v>0</v>
      </c>
      <c r="R105">
        <v>0</v>
      </c>
      <c r="S105">
        <v>0</v>
      </c>
      <c r="T105" t="s">
        <v>4</v>
      </c>
      <c r="U105" t="s">
        <v>4</v>
      </c>
      <c r="V105" t="s">
        <v>8</v>
      </c>
      <c r="W105">
        <v>0.1</v>
      </c>
      <c r="X105" t="s">
        <v>103</v>
      </c>
      <c r="Y105">
        <v>2</v>
      </c>
      <c r="Z105">
        <v>1</v>
      </c>
      <c r="AA105">
        <v>0</v>
      </c>
      <c r="AB105">
        <v>0</v>
      </c>
      <c r="AC105" t="s">
        <v>264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-70.710678118654769</v>
      </c>
      <c r="AJ105">
        <v>70.710678118654741</v>
      </c>
      <c r="AK105">
        <v>0</v>
      </c>
      <c r="AL105">
        <v>100</v>
      </c>
      <c r="AM105">
        <v>30.48</v>
      </c>
      <c r="AN105">
        <v>5.497787143782138</v>
      </c>
    </row>
    <row r="106" spans="1:40" ht="12.75" x14ac:dyDescent="0.2">
      <c r="A106" s="15">
        <v>42569</v>
      </c>
      <c r="B106" s="14">
        <v>12</v>
      </c>
      <c r="C106" s="14" t="s">
        <v>359</v>
      </c>
      <c r="D106" s="16">
        <v>0.55486111111111114</v>
      </c>
      <c r="E106" s="14">
        <v>13</v>
      </c>
      <c r="F106" s="14">
        <v>320.00000000000006</v>
      </c>
      <c r="G106" s="14" t="s">
        <v>4</v>
      </c>
      <c r="H106" s="14" t="s">
        <v>4</v>
      </c>
      <c r="I106" s="14">
        <v>34.4</v>
      </c>
      <c r="J106" s="14" t="s">
        <v>4</v>
      </c>
      <c r="K106" s="14" t="s">
        <v>4</v>
      </c>
      <c r="L106" s="14" t="s">
        <v>4</v>
      </c>
      <c r="M106" s="14">
        <v>315</v>
      </c>
      <c r="N106" s="14" t="s">
        <v>15</v>
      </c>
      <c r="O106" s="14" t="s">
        <v>4</v>
      </c>
      <c r="P106" s="14" t="s">
        <v>4</v>
      </c>
      <c r="Q106" s="14">
        <v>0</v>
      </c>
      <c r="R106">
        <v>0</v>
      </c>
      <c r="S106">
        <v>0</v>
      </c>
      <c r="T106" t="s">
        <v>4</v>
      </c>
      <c r="U106" t="s">
        <v>4</v>
      </c>
      <c r="V106" t="s">
        <v>8</v>
      </c>
      <c r="W106">
        <v>0</v>
      </c>
      <c r="X106" t="s">
        <v>197</v>
      </c>
      <c r="Y106">
        <v>2</v>
      </c>
      <c r="Z106">
        <v>1</v>
      </c>
      <c r="AA106">
        <v>0</v>
      </c>
      <c r="AB106">
        <v>0</v>
      </c>
      <c r="AC106" t="s">
        <v>264</v>
      </c>
      <c r="AD106">
        <v>1</v>
      </c>
      <c r="AE106">
        <v>0</v>
      </c>
      <c r="AF106">
        <v>0</v>
      </c>
      <c r="AG106">
        <v>1</v>
      </c>
      <c r="AH106">
        <v>0</v>
      </c>
      <c r="AI106">
        <v>-70.710678118654769</v>
      </c>
      <c r="AJ106">
        <v>70.710678118654741</v>
      </c>
      <c r="AK106">
        <v>0</v>
      </c>
      <c r="AL106">
        <v>100</v>
      </c>
      <c r="AM106">
        <v>30.48</v>
      </c>
      <c r="AN106">
        <v>5.497787143782138</v>
      </c>
    </row>
    <row r="107" spans="1:40" ht="12.75" x14ac:dyDescent="0.2">
      <c r="A107" s="15">
        <v>42569</v>
      </c>
      <c r="B107" s="14">
        <v>12</v>
      </c>
      <c r="C107" s="14" t="s">
        <v>359</v>
      </c>
      <c r="D107" s="16">
        <v>0.59097222222222223</v>
      </c>
      <c r="E107" s="14">
        <v>14</v>
      </c>
      <c r="F107" s="14">
        <v>372</v>
      </c>
      <c r="G107" s="14" t="s">
        <v>4</v>
      </c>
      <c r="H107" s="14" t="s">
        <v>4</v>
      </c>
      <c r="I107" s="14">
        <v>35.200000000000003</v>
      </c>
      <c r="J107" s="14" t="s">
        <v>4</v>
      </c>
      <c r="K107" s="14" t="s">
        <v>4</v>
      </c>
      <c r="L107" s="14" t="s">
        <v>4</v>
      </c>
      <c r="M107" s="14">
        <v>315</v>
      </c>
      <c r="N107" s="14" t="s">
        <v>15</v>
      </c>
      <c r="O107" s="14" t="s">
        <v>4</v>
      </c>
      <c r="P107" s="14" t="s">
        <v>4</v>
      </c>
      <c r="Q107" s="14">
        <v>0</v>
      </c>
      <c r="R107">
        <v>0</v>
      </c>
      <c r="S107">
        <v>0</v>
      </c>
      <c r="T107" t="s">
        <v>4</v>
      </c>
      <c r="U107" t="s">
        <v>4</v>
      </c>
      <c r="V107" t="s">
        <v>8</v>
      </c>
      <c r="W107">
        <v>0</v>
      </c>
      <c r="X107" t="s">
        <v>6</v>
      </c>
      <c r="Y107">
        <v>2</v>
      </c>
      <c r="Z107">
        <v>1</v>
      </c>
      <c r="AA107">
        <v>0</v>
      </c>
      <c r="AB107">
        <v>0</v>
      </c>
      <c r="AC107" t="s">
        <v>264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-70.710678118654769</v>
      </c>
      <c r="AJ107">
        <v>70.710678118654741</v>
      </c>
      <c r="AK107">
        <v>0</v>
      </c>
      <c r="AL107">
        <v>100</v>
      </c>
      <c r="AM107">
        <v>30.48</v>
      </c>
      <c r="AN107">
        <v>5.497787143782138</v>
      </c>
    </row>
    <row r="108" spans="1:40" ht="12.75" x14ac:dyDescent="0.2">
      <c r="A108" s="15">
        <v>42569</v>
      </c>
      <c r="B108" s="14">
        <v>12</v>
      </c>
      <c r="C108" s="14" t="s">
        <v>359</v>
      </c>
      <c r="D108" s="16">
        <v>0.63263888888888886</v>
      </c>
      <c r="E108" s="14">
        <v>15</v>
      </c>
      <c r="F108" s="14">
        <v>431.99999999999994</v>
      </c>
      <c r="G108" s="14" t="s">
        <v>4</v>
      </c>
      <c r="H108" s="14" t="s">
        <v>4</v>
      </c>
      <c r="I108" s="14">
        <v>35.6</v>
      </c>
      <c r="J108" s="14" t="s">
        <v>4</v>
      </c>
      <c r="K108" s="14" t="s">
        <v>4</v>
      </c>
      <c r="L108" s="14" t="s">
        <v>4</v>
      </c>
      <c r="M108" s="14">
        <v>315</v>
      </c>
      <c r="N108" s="14" t="s">
        <v>15</v>
      </c>
      <c r="O108" s="14" t="s">
        <v>4</v>
      </c>
      <c r="P108" s="14" t="s">
        <v>4</v>
      </c>
      <c r="Q108" s="14">
        <v>0</v>
      </c>
      <c r="R108">
        <v>0</v>
      </c>
      <c r="S108">
        <v>0</v>
      </c>
      <c r="T108" t="s">
        <v>4</v>
      </c>
      <c r="U108" t="s">
        <v>4</v>
      </c>
      <c r="V108" t="s">
        <v>8</v>
      </c>
      <c r="W108">
        <v>0.6</v>
      </c>
      <c r="X108" t="s">
        <v>6</v>
      </c>
      <c r="Y108">
        <v>2</v>
      </c>
      <c r="Z108">
        <v>1</v>
      </c>
      <c r="AA108">
        <v>0</v>
      </c>
      <c r="AB108">
        <v>0</v>
      </c>
      <c r="AC108" t="s">
        <v>264</v>
      </c>
      <c r="AD108">
        <v>1</v>
      </c>
      <c r="AE108">
        <v>0</v>
      </c>
      <c r="AF108">
        <v>0</v>
      </c>
      <c r="AG108">
        <v>1</v>
      </c>
      <c r="AH108">
        <v>0</v>
      </c>
      <c r="AI108">
        <v>-70.710678118654769</v>
      </c>
      <c r="AJ108">
        <v>70.710678118654741</v>
      </c>
      <c r="AK108">
        <v>0</v>
      </c>
      <c r="AL108">
        <v>100</v>
      </c>
      <c r="AM108">
        <v>30.48</v>
      </c>
      <c r="AN108">
        <v>5.497787143782138</v>
      </c>
    </row>
    <row r="109" spans="1:40" ht="12.75" x14ac:dyDescent="0.2">
      <c r="A109" s="15">
        <v>42569</v>
      </c>
      <c r="B109" s="14">
        <v>12</v>
      </c>
      <c r="C109" s="14" t="s">
        <v>359</v>
      </c>
      <c r="D109" s="16">
        <v>0.67291666666666661</v>
      </c>
      <c r="E109" s="14">
        <v>16</v>
      </c>
      <c r="F109" s="14">
        <v>489.99999999999989</v>
      </c>
      <c r="G109" s="14" t="s">
        <v>4</v>
      </c>
      <c r="H109" s="14" t="s">
        <v>4</v>
      </c>
      <c r="I109" s="14">
        <v>31.3</v>
      </c>
      <c r="J109" s="14" t="s">
        <v>4</v>
      </c>
      <c r="K109" s="14" t="s">
        <v>4</v>
      </c>
      <c r="L109" s="14" t="s">
        <v>4</v>
      </c>
      <c r="M109" s="14">
        <v>315</v>
      </c>
      <c r="N109" s="14" t="s">
        <v>15</v>
      </c>
      <c r="O109" s="14" t="s">
        <v>4</v>
      </c>
      <c r="P109" s="14" t="s">
        <v>4</v>
      </c>
      <c r="Q109" s="14">
        <v>0</v>
      </c>
      <c r="R109">
        <v>0</v>
      </c>
      <c r="S109">
        <v>0</v>
      </c>
      <c r="T109" t="s">
        <v>4</v>
      </c>
      <c r="U109" t="s">
        <v>4</v>
      </c>
      <c r="V109" t="s">
        <v>8</v>
      </c>
      <c r="W109">
        <v>4.5</v>
      </c>
      <c r="X109" t="s">
        <v>194</v>
      </c>
      <c r="Y109">
        <v>2</v>
      </c>
      <c r="Z109">
        <v>1</v>
      </c>
      <c r="AA109">
        <v>0</v>
      </c>
      <c r="AB109">
        <v>0</v>
      </c>
      <c r="AC109" t="s">
        <v>264</v>
      </c>
      <c r="AD109">
        <v>1</v>
      </c>
      <c r="AE109">
        <v>0</v>
      </c>
      <c r="AF109">
        <v>0</v>
      </c>
      <c r="AG109">
        <v>1</v>
      </c>
      <c r="AH109">
        <v>0</v>
      </c>
      <c r="AI109">
        <v>-70.710678118654769</v>
      </c>
      <c r="AJ109">
        <v>70.710678118654741</v>
      </c>
      <c r="AK109">
        <v>0</v>
      </c>
      <c r="AL109">
        <v>100</v>
      </c>
      <c r="AM109">
        <v>30.48</v>
      </c>
      <c r="AN109">
        <v>5.497787143782138</v>
      </c>
    </row>
    <row r="110" spans="1:40" ht="12.75" x14ac:dyDescent="0.2">
      <c r="A110" s="15">
        <v>42569</v>
      </c>
      <c r="B110" s="14">
        <v>12</v>
      </c>
      <c r="C110" s="14" t="s">
        <v>359</v>
      </c>
      <c r="D110" s="16">
        <v>0.71666666666666667</v>
      </c>
      <c r="E110" s="14">
        <v>17</v>
      </c>
      <c r="F110" s="14">
        <v>553</v>
      </c>
      <c r="G110" s="14" t="s">
        <v>4</v>
      </c>
      <c r="H110" s="14" t="s">
        <v>4</v>
      </c>
      <c r="I110" s="14">
        <v>31</v>
      </c>
      <c r="J110" s="14" t="s">
        <v>4</v>
      </c>
      <c r="K110" s="14" t="s">
        <v>4</v>
      </c>
      <c r="L110" s="14" t="s">
        <v>4</v>
      </c>
      <c r="M110" s="14">
        <v>315</v>
      </c>
      <c r="N110" s="14" t="s">
        <v>15</v>
      </c>
      <c r="O110" s="14" t="s">
        <v>4</v>
      </c>
      <c r="P110" s="14" t="s">
        <v>4</v>
      </c>
      <c r="Q110" s="14">
        <v>0</v>
      </c>
      <c r="R110">
        <v>0</v>
      </c>
      <c r="S110">
        <v>0</v>
      </c>
      <c r="T110" t="s">
        <v>4</v>
      </c>
      <c r="U110" t="s">
        <v>4</v>
      </c>
      <c r="V110" t="s">
        <v>8</v>
      </c>
      <c r="W110">
        <v>0</v>
      </c>
      <c r="X110" t="s">
        <v>6</v>
      </c>
      <c r="Y110">
        <v>2</v>
      </c>
      <c r="Z110">
        <v>1</v>
      </c>
      <c r="AA110">
        <v>0</v>
      </c>
      <c r="AB110">
        <v>0</v>
      </c>
      <c r="AC110" t="s">
        <v>264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-70.710678118654769</v>
      </c>
      <c r="AJ110">
        <v>70.710678118654741</v>
      </c>
      <c r="AK110">
        <v>0</v>
      </c>
      <c r="AL110">
        <v>100</v>
      </c>
      <c r="AM110">
        <v>30.48</v>
      </c>
      <c r="AN110">
        <v>5.497787143782138</v>
      </c>
    </row>
    <row r="111" spans="1:40" ht="12.75" x14ac:dyDescent="0.2">
      <c r="A111" s="15">
        <v>42569</v>
      </c>
      <c r="B111" s="14">
        <v>12</v>
      </c>
      <c r="C111" s="14" t="s">
        <v>359</v>
      </c>
      <c r="D111" s="16">
        <v>0.75763888888888886</v>
      </c>
      <c r="E111" s="14">
        <v>18</v>
      </c>
      <c r="F111" s="14">
        <v>612</v>
      </c>
      <c r="G111" s="14" t="s">
        <v>4</v>
      </c>
      <c r="H111" s="14" t="s">
        <v>4</v>
      </c>
      <c r="I111" s="14">
        <v>31.1</v>
      </c>
      <c r="J111" s="14" t="s">
        <v>4</v>
      </c>
      <c r="K111" s="14" t="s">
        <v>4</v>
      </c>
      <c r="L111" s="14" t="s">
        <v>4</v>
      </c>
      <c r="M111" s="14">
        <v>315</v>
      </c>
      <c r="N111" s="14" t="s">
        <v>15</v>
      </c>
      <c r="O111" s="14" t="s">
        <v>4</v>
      </c>
      <c r="P111" s="14" t="s">
        <v>4</v>
      </c>
      <c r="Q111" s="14">
        <v>0</v>
      </c>
      <c r="R111">
        <v>0</v>
      </c>
      <c r="S111">
        <v>0</v>
      </c>
      <c r="T111">
        <v>0</v>
      </c>
      <c r="U111">
        <v>0</v>
      </c>
      <c r="V111" t="s">
        <v>8</v>
      </c>
      <c r="W111">
        <v>1.3</v>
      </c>
      <c r="X111" t="s">
        <v>44</v>
      </c>
      <c r="Y111">
        <v>2</v>
      </c>
      <c r="Z111">
        <v>1</v>
      </c>
      <c r="AA111">
        <v>0</v>
      </c>
      <c r="AB111">
        <v>0</v>
      </c>
      <c r="AC111" t="s">
        <v>264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-70.710678118654769</v>
      </c>
      <c r="AJ111">
        <v>70.710678118654741</v>
      </c>
      <c r="AK111">
        <v>0</v>
      </c>
      <c r="AL111">
        <v>100</v>
      </c>
      <c r="AM111">
        <v>30.48</v>
      </c>
      <c r="AN111">
        <v>5.497787143782138</v>
      </c>
    </row>
    <row r="112" spans="1:40" ht="12.75" x14ac:dyDescent="0.2">
      <c r="A112" s="15">
        <v>42569</v>
      </c>
      <c r="B112" s="14">
        <v>13</v>
      </c>
      <c r="C112" s="14" t="s">
        <v>359</v>
      </c>
      <c r="D112" s="16">
        <v>0.33263888888888887</v>
      </c>
      <c r="E112" s="14">
        <v>8</v>
      </c>
      <c r="F112" s="14">
        <v>0</v>
      </c>
      <c r="G112" s="14" t="s">
        <v>4</v>
      </c>
      <c r="H112" s="14" t="s">
        <v>4</v>
      </c>
      <c r="I112" s="14">
        <v>24.8</v>
      </c>
      <c r="J112" s="14" t="s">
        <v>4</v>
      </c>
      <c r="K112" s="14" t="s">
        <v>4</v>
      </c>
      <c r="L112" s="14" t="s">
        <v>4</v>
      </c>
      <c r="M112" s="14">
        <v>315</v>
      </c>
      <c r="N112" s="14" t="s">
        <v>15</v>
      </c>
      <c r="O112" s="14" t="s">
        <v>4</v>
      </c>
      <c r="P112" s="14" t="s">
        <v>4</v>
      </c>
      <c r="Q112" s="14">
        <v>0</v>
      </c>
      <c r="R112">
        <v>0</v>
      </c>
      <c r="S112">
        <v>0</v>
      </c>
      <c r="T112" t="s">
        <v>4</v>
      </c>
      <c r="U112" t="s">
        <v>4</v>
      </c>
      <c r="V112" t="s">
        <v>7</v>
      </c>
      <c r="W112">
        <v>0</v>
      </c>
      <c r="X112" t="s">
        <v>49</v>
      </c>
      <c r="Y112">
        <v>2</v>
      </c>
      <c r="Z112">
        <v>1</v>
      </c>
      <c r="AA112">
        <v>0</v>
      </c>
      <c r="AB112">
        <v>0</v>
      </c>
      <c r="AC112" t="s">
        <v>265</v>
      </c>
      <c r="AD112">
        <v>1</v>
      </c>
      <c r="AE112" t="s">
        <v>4</v>
      </c>
      <c r="AF112" t="s">
        <v>4</v>
      </c>
      <c r="AG112" t="s">
        <v>4</v>
      </c>
      <c r="AH112" t="s">
        <v>4</v>
      </c>
      <c r="AI112">
        <v>-70.710678118654769</v>
      </c>
      <c r="AJ112">
        <v>70.710678118654741</v>
      </c>
      <c r="AK112" t="s">
        <v>4</v>
      </c>
      <c r="AL112">
        <v>100</v>
      </c>
      <c r="AM112">
        <v>30.48</v>
      </c>
      <c r="AN112">
        <v>5.497787143782138</v>
      </c>
    </row>
    <row r="113" spans="1:40" ht="12.75" x14ac:dyDescent="0.2">
      <c r="A113" s="15">
        <v>42569</v>
      </c>
      <c r="B113" s="14">
        <v>13</v>
      </c>
      <c r="C113" s="14" t="s">
        <v>359</v>
      </c>
      <c r="D113" s="16">
        <v>0.37916666666666665</v>
      </c>
      <c r="E113" s="14">
        <v>9</v>
      </c>
      <c r="F113" s="14">
        <v>67</v>
      </c>
      <c r="G113" s="14" t="s">
        <v>4</v>
      </c>
      <c r="H113" s="14" t="s">
        <v>4</v>
      </c>
      <c r="I113" s="14">
        <v>26.6</v>
      </c>
      <c r="J113" s="14" t="s">
        <v>4</v>
      </c>
      <c r="K113" s="14" t="s">
        <v>4</v>
      </c>
      <c r="L113" s="14" t="s">
        <v>4</v>
      </c>
      <c r="M113" s="14">
        <v>315</v>
      </c>
      <c r="N113" s="14" t="s">
        <v>15</v>
      </c>
      <c r="O113" s="14" t="s">
        <v>4</v>
      </c>
      <c r="P113" s="14" t="s">
        <v>4</v>
      </c>
      <c r="Q113" s="14">
        <v>0</v>
      </c>
      <c r="R113">
        <v>0</v>
      </c>
      <c r="S113">
        <v>0</v>
      </c>
      <c r="T113" t="s">
        <v>4</v>
      </c>
      <c r="U113" t="s">
        <v>4</v>
      </c>
      <c r="V113" t="s">
        <v>7</v>
      </c>
      <c r="W113">
        <v>0</v>
      </c>
      <c r="X113" t="s">
        <v>4</v>
      </c>
      <c r="Y113">
        <v>2</v>
      </c>
      <c r="Z113">
        <v>1</v>
      </c>
      <c r="AA113">
        <v>0</v>
      </c>
      <c r="AB113">
        <v>0</v>
      </c>
      <c r="AC113" t="s">
        <v>265</v>
      </c>
      <c r="AD113">
        <v>1</v>
      </c>
      <c r="AE113">
        <v>0</v>
      </c>
      <c r="AF113">
        <v>0</v>
      </c>
      <c r="AG113">
        <v>1</v>
      </c>
      <c r="AH113">
        <v>0</v>
      </c>
      <c r="AI113">
        <v>-70.710678118654769</v>
      </c>
      <c r="AJ113">
        <v>70.710678118654741</v>
      </c>
      <c r="AK113">
        <v>0</v>
      </c>
      <c r="AL113">
        <v>100</v>
      </c>
      <c r="AM113">
        <v>30.48</v>
      </c>
      <c r="AN113">
        <v>5.497787143782138</v>
      </c>
    </row>
    <row r="114" spans="1:40" ht="12.75" x14ac:dyDescent="0.2">
      <c r="A114" s="15">
        <v>42569</v>
      </c>
      <c r="B114" s="14">
        <v>13</v>
      </c>
      <c r="C114" s="14" t="s">
        <v>359</v>
      </c>
      <c r="D114" s="16">
        <v>0.42152777777777778</v>
      </c>
      <c r="E114" s="14">
        <v>10</v>
      </c>
      <c r="F114" s="14">
        <v>128.00000000000003</v>
      </c>
      <c r="G114" s="14" t="s">
        <v>4</v>
      </c>
      <c r="H114" s="14" t="s">
        <v>4</v>
      </c>
      <c r="I114" s="14">
        <v>25.2</v>
      </c>
      <c r="J114" s="14" t="s">
        <v>4</v>
      </c>
      <c r="K114" s="14" t="s">
        <v>4</v>
      </c>
      <c r="L114" s="14" t="s">
        <v>4</v>
      </c>
      <c r="M114" s="14">
        <v>315</v>
      </c>
      <c r="N114" s="14" t="s">
        <v>15</v>
      </c>
      <c r="O114" s="14" t="s">
        <v>4</v>
      </c>
      <c r="P114" s="14" t="s">
        <v>4</v>
      </c>
      <c r="Q114" s="14">
        <v>0</v>
      </c>
      <c r="R114">
        <v>0</v>
      </c>
      <c r="S114">
        <v>0</v>
      </c>
      <c r="T114" t="s">
        <v>4</v>
      </c>
      <c r="U114" t="s">
        <v>4</v>
      </c>
      <c r="V114" t="s">
        <v>7</v>
      </c>
      <c r="W114">
        <v>1</v>
      </c>
      <c r="X114" t="s">
        <v>66</v>
      </c>
      <c r="Y114">
        <v>2</v>
      </c>
      <c r="Z114">
        <v>1</v>
      </c>
      <c r="AA114">
        <v>0</v>
      </c>
      <c r="AB114">
        <v>0</v>
      </c>
      <c r="AC114" t="s">
        <v>265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-70.710678118654769</v>
      </c>
      <c r="AJ114">
        <v>70.710678118654741</v>
      </c>
      <c r="AK114">
        <v>0</v>
      </c>
      <c r="AL114">
        <v>100</v>
      </c>
      <c r="AM114">
        <v>30.48</v>
      </c>
      <c r="AN114">
        <v>5.497787143782138</v>
      </c>
    </row>
    <row r="115" spans="1:40" ht="12.75" x14ac:dyDescent="0.2">
      <c r="A115" s="15">
        <v>42569</v>
      </c>
      <c r="B115" s="14">
        <v>13</v>
      </c>
      <c r="C115" s="14" t="s">
        <v>359</v>
      </c>
      <c r="D115" s="16">
        <v>0.46319444444444446</v>
      </c>
      <c r="E115" s="14">
        <v>11</v>
      </c>
      <c r="F115" s="14">
        <v>188.00000000000006</v>
      </c>
      <c r="G115" s="14" t="s">
        <v>4</v>
      </c>
      <c r="H115" s="14" t="s">
        <v>4</v>
      </c>
      <c r="I115" s="14">
        <v>32.200000000000003</v>
      </c>
      <c r="J115" s="14" t="s">
        <v>4</v>
      </c>
      <c r="K115" s="14" t="s">
        <v>4</v>
      </c>
      <c r="L115" s="14" t="s">
        <v>4</v>
      </c>
      <c r="M115" s="14">
        <v>315</v>
      </c>
      <c r="N115" s="14" t="s">
        <v>15</v>
      </c>
      <c r="O115" s="14" t="s">
        <v>4</v>
      </c>
      <c r="P115" s="14" t="s">
        <v>4</v>
      </c>
      <c r="Q115" s="14">
        <v>0</v>
      </c>
      <c r="R115">
        <v>0</v>
      </c>
      <c r="S115">
        <v>0</v>
      </c>
      <c r="T115" t="s">
        <v>4</v>
      </c>
      <c r="U115" t="s">
        <v>4</v>
      </c>
      <c r="V115" t="s">
        <v>7</v>
      </c>
      <c r="W115">
        <v>0</v>
      </c>
      <c r="X115" t="s">
        <v>96</v>
      </c>
      <c r="Y115">
        <v>2</v>
      </c>
      <c r="Z115">
        <v>1</v>
      </c>
      <c r="AA115">
        <v>0</v>
      </c>
      <c r="AB115">
        <v>0</v>
      </c>
      <c r="AC115" t="s">
        <v>265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-70.710678118654769</v>
      </c>
      <c r="AJ115">
        <v>70.710678118654741</v>
      </c>
      <c r="AK115">
        <v>0</v>
      </c>
      <c r="AL115">
        <v>100</v>
      </c>
      <c r="AM115">
        <v>30.48</v>
      </c>
      <c r="AN115">
        <v>5.497787143782138</v>
      </c>
    </row>
    <row r="116" spans="1:40" ht="12.75" x14ac:dyDescent="0.2">
      <c r="A116" s="15">
        <v>42569</v>
      </c>
      <c r="B116" s="14">
        <v>13</v>
      </c>
      <c r="C116" s="14" t="s">
        <v>359</v>
      </c>
      <c r="D116" s="16">
        <v>0.51527777777777783</v>
      </c>
      <c r="E116" s="14">
        <v>12</v>
      </c>
      <c r="F116" s="14">
        <v>263.00000000000011</v>
      </c>
      <c r="G116" s="14" t="s">
        <v>4</v>
      </c>
      <c r="H116" s="14" t="s">
        <v>4</v>
      </c>
      <c r="I116" s="14">
        <v>33</v>
      </c>
      <c r="J116" s="14" t="s">
        <v>4</v>
      </c>
      <c r="K116" s="14" t="s">
        <v>4</v>
      </c>
      <c r="L116" s="14" t="s">
        <v>4</v>
      </c>
      <c r="M116" s="14">
        <v>315</v>
      </c>
      <c r="N116" s="14" t="s">
        <v>15</v>
      </c>
      <c r="O116" s="14" t="s">
        <v>4</v>
      </c>
      <c r="P116" s="14" t="s">
        <v>4</v>
      </c>
      <c r="Q116" s="14">
        <v>0</v>
      </c>
      <c r="R116">
        <v>0</v>
      </c>
      <c r="S116">
        <v>0</v>
      </c>
      <c r="T116" t="s">
        <v>4</v>
      </c>
      <c r="U116" t="s">
        <v>4</v>
      </c>
      <c r="V116" t="s">
        <v>7</v>
      </c>
      <c r="W116">
        <v>0.1</v>
      </c>
      <c r="X116" t="s">
        <v>102</v>
      </c>
      <c r="Y116">
        <v>2</v>
      </c>
      <c r="Z116">
        <v>1</v>
      </c>
      <c r="AA116">
        <v>0</v>
      </c>
      <c r="AB116">
        <v>0</v>
      </c>
      <c r="AC116" t="s">
        <v>265</v>
      </c>
      <c r="AD116">
        <v>1</v>
      </c>
      <c r="AE116">
        <v>0</v>
      </c>
      <c r="AF116">
        <v>0</v>
      </c>
      <c r="AG116">
        <v>1</v>
      </c>
      <c r="AH116">
        <v>0</v>
      </c>
      <c r="AI116">
        <v>-70.710678118654769</v>
      </c>
      <c r="AJ116">
        <v>70.710678118654741</v>
      </c>
      <c r="AK116">
        <v>0</v>
      </c>
      <c r="AL116">
        <v>100</v>
      </c>
      <c r="AM116">
        <v>30.48</v>
      </c>
      <c r="AN116">
        <v>5.497787143782138</v>
      </c>
    </row>
    <row r="117" spans="1:40" ht="12.75" x14ac:dyDescent="0.2">
      <c r="A117" s="15">
        <v>42569</v>
      </c>
      <c r="B117" s="14">
        <v>13</v>
      </c>
      <c r="C117" s="14" t="s">
        <v>359</v>
      </c>
      <c r="D117" s="16">
        <v>0.55486111111111114</v>
      </c>
      <c r="E117" s="14">
        <v>13</v>
      </c>
      <c r="F117" s="14">
        <v>320.00000000000006</v>
      </c>
      <c r="G117" s="14" t="s">
        <v>4</v>
      </c>
      <c r="H117" s="14" t="s">
        <v>4</v>
      </c>
      <c r="I117" s="14">
        <v>34.4</v>
      </c>
      <c r="J117" s="14" t="s">
        <v>4</v>
      </c>
      <c r="K117" s="14" t="s">
        <v>4</v>
      </c>
      <c r="L117" s="14" t="s">
        <v>4</v>
      </c>
      <c r="M117" s="14">
        <v>315</v>
      </c>
      <c r="N117" s="14" t="s">
        <v>15</v>
      </c>
      <c r="O117" s="14" t="s">
        <v>4</v>
      </c>
      <c r="P117" s="14" t="s">
        <v>4</v>
      </c>
      <c r="Q117" s="14">
        <v>0</v>
      </c>
      <c r="R117">
        <v>0</v>
      </c>
      <c r="S117">
        <v>0</v>
      </c>
      <c r="T117" t="s">
        <v>4</v>
      </c>
      <c r="U117" t="s">
        <v>4</v>
      </c>
      <c r="V117" t="s">
        <v>7</v>
      </c>
      <c r="W117">
        <v>0</v>
      </c>
      <c r="X117" t="s">
        <v>196</v>
      </c>
      <c r="Y117">
        <v>2</v>
      </c>
      <c r="Z117">
        <v>1</v>
      </c>
      <c r="AA117">
        <v>0</v>
      </c>
      <c r="AB117">
        <v>0</v>
      </c>
      <c r="AC117" t="s">
        <v>265</v>
      </c>
      <c r="AD117">
        <v>1</v>
      </c>
      <c r="AE117">
        <v>0</v>
      </c>
      <c r="AF117">
        <v>0</v>
      </c>
      <c r="AG117">
        <v>1</v>
      </c>
      <c r="AH117">
        <v>0</v>
      </c>
      <c r="AI117">
        <v>-70.710678118654769</v>
      </c>
      <c r="AJ117">
        <v>70.710678118654741</v>
      </c>
      <c r="AK117">
        <v>0</v>
      </c>
      <c r="AL117">
        <v>100</v>
      </c>
      <c r="AM117">
        <v>30.48</v>
      </c>
      <c r="AN117">
        <v>5.497787143782138</v>
      </c>
    </row>
    <row r="118" spans="1:40" ht="12.75" x14ac:dyDescent="0.2">
      <c r="A118" s="15">
        <v>42569</v>
      </c>
      <c r="B118" s="14">
        <v>13</v>
      </c>
      <c r="C118" s="14" t="s">
        <v>359</v>
      </c>
      <c r="D118" s="16">
        <v>0.59097222222222223</v>
      </c>
      <c r="E118" s="14">
        <v>14</v>
      </c>
      <c r="F118" s="14">
        <v>372</v>
      </c>
      <c r="G118" s="14" t="s">
        <v>4</v>
      </c>
      <c r="H118" s="14" t="s">
        <v>4</v>
      </c>
      <c r="I118" s="14">
        <v>35.200000000000003</v>
      </c>
      <c r="J118" s="14" t="s">
        <v>4</v>
      </c>
      <c r="K118" s="14" t="s">
        <v>4</v>
      </c>
      <c r="L118" s="14" t="s">
        <v>4</v>
      </c>
      <c r="M118" s="14">
        <v>315</v>
      </c>
      <c r="N118" s="14" t="s">
        <v>15</v>
      </c>
      <c r="O118" s="14" t="s">
        <v>4</v>
      </c>
      <c r="P118" s="14" t="s">
        <v>4</v>
      </c>
      <c r="Q118" s="14">
        <v>0</v>
      </c>
      <c r="R118">
        <v>0</v>
      </c>
      <c r="S118">
        <v>0</v>
      </c>
      <c r="T118" t="s">
        <v>4</v>
      </c>
      <c r="U118" t="s">
        <v>4</v>
      </c>
      <c r="V118" t="s">
        <v>7</v>
      </c>
      <c r="W118">
        <v>0</v>
      </c>
      <c r="X118" t="s">
        <v>202</v>
      </c>
      <c r="Y118">
        <v>2</v>
      </c>
      <c r="Z118">
        <v>1</v>
      </c>
      <c r="AA118">
        <v>0</v>
      </c>
      <c r="AB118">
        <v>0</v>
      </c>
      <c r="AC118" t="s">
        <v>265</v>
      </c>
      <c r="AD118">
        <v>1</v>
      </c>
      <c r="AE118">
        <v>0</v>
      </c>
      <c r="AF118">
        <v>0</v>
      </c>
      <c r="AG118">
        <v>1</v>
      </c>
      <c r="AH118">
        <v>0</v>
      </c>
      <c r="AI118">
        <v>-70.710678118654769</v>
      </c>
      <c r="AJ118">
        <v>70.710678118654741</v>
      </c>
      <c r="AK118">
        <v>0</v>
      </c>
      <c r="AL118">
        <v>100</v>
      </c>
      <c r="AM118">
        <v>30.48</v>
      </c>
      <c r="AN118">
        <v>5.497787143782138</v>
      </c>
    </row>
    <row r="119" spans="1:40" ht="12.75" x14ac:dyDescent="0.2">
      <c r="A119" s="15">
        <v>42569</v>
      </c>
      <c r="B119" s="14">
        <v>13</v>
      </c>
      <c r="C119" s="14" t="s">
        <v>359</v>
      </c>
      <c r="D119" s="16">
        <v>0.63263888888888886</v>
      </c>
      <c r="E119" s="14">
        <v>15</v>
      </c>
      <c r="F119" s="14">
        <v>431.99999999999994</v>
      </c>
      <c r="G119" s="14" t="s">
        <v>4</v>
      </c>
      <c r="H119" s="14" t="s">
        <v>4</v>
      </c>
      <c r="I119" s="14">
        <v>35.6</v>
      </c>
      <c r="J119" s="14" t="s">
        <v>4</v>
      </c>
      <c r="K119" s="14" t="s">
        <v>4</v>
      </c>
      <c r="L119" s="14" t="s">
        <v>4</v>
      </c>
      <c r="M119" s="14">
        <v>315</v>
      </c>
      <c r="N119" s="14" t="s">
        <v>15</v>
      </c>
      <c r="O119" s="14" t="s">
        <v>4</v>
      </c>
      <c r="P119" s="14" t="s">
        <v>4</v>
      </c>
      <c r="Q119" s="14">
        <v>0</v>
      </c>
      <c r="R119">
        <v>0</v>
      </c>
      <c r="S119">
        <v>0</v>
      </c>
      <c r="T119" t="s">
        <v>4</v>
      </c>
      <c r="U119" t="s">
        <v>4</v>
      </c>
      <c r="V119" t="s">
        <v>7</v>
      </c>
      <c r="W119">
        <v>0.6</v>
      </c>
      <c r="X119" t="s">
        <v>6</v>
      </c>
      <c r="Y119">
        <v>2</v>
      </c>
      <c r="Z119">
        <v>1</v>
      </c>
      <c r="AA119">
        <v>0</v>
      </c>
      <c r="AB119">
        <v>0</v>
      </c>
      <c r="AC119" t="s">
        <v>265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-70.710678118654769</v>
      </c>
      <c r="AJ119">
        <v>70.710678118654741</v>
      </c>
      <c r="AK119">
        <v>0</v>
      </c>
      <c r="AL119">
        <v>100</v>
      </c>
      <c r="AM119">
        <v>30.48</v>
      </c>
      <c r="AN119">
        <v>5.497787143782138</v>
      </c>
    </row>
    <row r="120" spans="1:40" ht="12.75" x14ac:dyDescent="0.2">
      <c r="A120" s="15">
        <v>42569</v>
      </c>
      <c r="B120" s="14">
        <v>13</v>
      </c>
      <c r="C120" s="14" t="s">
        <v>359</v>
      </c>
      <c r="D120" s="16">
        <v>0.67291666666666661</v>
      </c>
      <c r="E120" s="14">
        <v>16</v>
      </c>
      <c r="F120" s="14">
        <v>489.99999999999989</v>
      </c>
      <c r="G120" s="14" t="s">
        <v>4</v>
      </c>
      <c r="H120" s="14" t="s">
        <v>4</v>
      </c>
      <c r="I120" s="14">
        <v>31.3</v>
      </c>
      <c r="J120" s="14" t="s">
        <v>4</v>
      </c>
      <c r="K120" s="14" t="s">
        <v>4</v>
      </c>
      <c r="L120" s="14" t="s">
        <v>4</v>
      </c>
      <c r="M120" s="14">
        <v>315</v>
      </c>
      <c r="N120" s="14" t="s">
        <v>15</v>
      </c>
      <c r="O120" s="14" t="s">
        <v>4</v>
      </c>
      <c r="P120" s="14" t="s">
        <v>4</v>
      </c>
      <c r="Q120" s="14">
        <v>0</v>
      </c>
      <c r="R120">
        <v>0</v>
      </c>
      <c r="S120">
        <v>0</v>
      </c>
      <c r="T120" t="s">
        <v>4</v>
      </c>
      <c r="U120" t="s">
        <v>4</v>
      </c>
      <c r="V120" t="s">
        <v>7</v>
      </c>
      <c r="W120">
        <v>4.5</v>
      </c>
      <c r="X120" t="s">
        <v>6</v>
      </c>
      <c r="Y120">
        <v>2</v>
      </c>
      <c r="Z120">
        <v>1</v>
      </c>
      <c r="AA120">
        <v>0</v>
      </c>
      <c r="AB120">
        <v>0</v>
      </c>
      <c r="AC120" t="s">
        <v>265</v>
      </c>
      <c r="AD120">
        <v>1</v>
      </c>
      <c r="AE120">
        <v>0</v>
      </c>
      <c r="AF120">
        <v>0</v>
      </c>
      <c r="AG120">
        <v>1</v>
      </c>
      <c r="AH120">
        <v>0</v>
      </c>
      <c r="AI120">
        <v>-70.710678118654769</v>
      </c>
      <c r="AJ120">
        <v>70.710678118654741</v>
      </c>
      <c r="AK120">
        <v>0</v>
      </c>
      <c r="AL120">
        <v>100</v>
      </c>
      <c r="AM120">
        <v>30.48</v>
      </c>
      <c r="AN120">
        <v>5.497787143782138</v>
      </c>
    </row>
    <row r="121" spans="1:40" ht="12.75" x14ac:dyDescent="0.2">
      <c r="A121" s="15">
        <v>42569</v>
      </c>
      <c r="B121" s="14">
        <v>13</v>
      </c>
      <c r="C121" s="14" t="s">
        <v>359</v>
      </c>
      <c r="D121" s="16">
        <v>0.71666666666666667</v>
      </c>
      <c r="E121" s="14">
        <v>17</v>
      </c>
      <c r="F121" s="14">
        <v>553</v>
      </c>
      <c r="G121" s="14" t="s">
        <v>4</v>
      </c>
      <c r="H121" s="14" t="s">
        <v>4</v>
      </c>
      <c r="I121" s="14">
        <v>31</v>
      </c>
      <c r="J121" s="14" t="s">
        <v>4</v>
      </c>
      <c r="K121" s="14" t="s">
        <v>4</v>
      </c>
      <c r="L121" s="14" t="s">
        <v>4</v>
      </c>
      <c r="M121" s="14">
        <v>315</v>
      </c>
      <c r="N121" s="14" t="s">
        <v>15</v>
      </c>
      <c r="O121" s="14" t="s">
        <v>4</v>
      </c>
      <c r="P121" s="14" t="s">
        <v>4</v>
      </c>
      <c r="Q121" s="14">
        <v>0</v>
      </c>
      <c r="R121">
        <v>0</v>
      </c>
      <c r="S121">
        <v>0</v>
      </c>
      <c r="T121" t="s">
        <v>4</v>
      </c>
      <c r="U121" t="s">
        <v>4</v>
      </c>
      <c r="V121" t="s">
        <v>7</v>
      </c>
      <c r="W121">
        <v>0</v>
      </c>
      <c r="X121" t="s">
        <v>6</v>
      </c>
      <c r="Y121">
        <v>2</v>
      </c>
      <c r="Z121">
        <v>1</v>
      </c>
      <c r="AA121">
        <v>0</v>
      </c>
      <c r="AB121">
        <v>0</v>
      </c>
      <c r="AC121" t="s">
        <v>265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-70.710678118654769</v>
      </c>
      <c r="AJ121">
        <v>70.710678118654741</v>
      </c>
      <c r="AK121">
        <v>0</v>
      </c>
      <c r="AL121">
        <v>100</v>
      </c>
      <c r="AM121">
        <v>30.48</v>
      </c>
      <c r="AN121">
        <v>5.497787143782138</v>
      </c>
    </row>
    <row r="122" spans="1:40" ht="12.75" x14ac:dyDescent="0.2">
      <c r="A122" s="15">
        <v>42569</v>
      </c>
      <c r="B122" s="14">
        <v>13</v>
      </c>
      <c r="C122" s="14" t="s">
        <v>359</v>
      </c>
      <c r="D122" s="16">
        <v>0.75763888888888886</v>
      </c>
      <c r="E122" s="14">
        <v>18</v>
      </c>
      <c r="F122" s="14">
        <v>612</v>
      </c>
      <c r="G122" s="14" t="s">
        <v>4</v>
      </c>
      <c r="H122" s="14" t="s">
        <v>4</v>
      </c>
      <c r="I122" s="14">
        <v>31.1</v>
      </c>
      <c r="J122" s="14" t="s">
        <v>4</v>
      </c>
      <c r="K122" s="14" t="s">
        <v>4</v>
      </c>
      <c r="L122" s="14" t="s">
        <v>4</v>
      </c>
      <c r="M122" s="14">
        <v>315</v>
      </c>
      <c r="N122" s="14" t="s">
        <v>15</v>
      </c>
      <c r="O122" s="14" t="s">
        <v>4</v>
      </c>
      <c r="P122" s="14" t="s">
        <v>4</v>
      </c>
      <c r="Q122" s="14">
        <v>0</v>
      </c>
      <c r="R122">
        <v>0</v>
      </c>
      <c r="S122">
        <v>0</v>
      </c>
      <c r="T122">
        <v>0</v>
      </c>
      <c r="U122">
        <v>0</v>
      </c>
      <c r="V122" t="s">
        <v>7</v>
      </c>
      <c r="W122">
        <v>1.3</v>
      </c>
      <c r="X122" t="s">
        <v>45</v>
      </c>
      <c r="Y122">
        <v>2</v>
      </c>
      <c r="Z122">
        <v>1</v>
      </c>
      <c r="AA122">
        <v>0</v>
      </c>
      <c r="AB122">
        <v>0</v>
      </c>
      <c r="AC122" t="s">
        <v>265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-70.710678118654769</v>
      </c>
      <c r="AJ122">
        <v>70.710678118654741</v>
      </c>
      <c r="AK122">
        <v>0</v>
      </c>
      <c r="AL122">
        <v>100</v>
      </c>
      <c r="AM122">
        <v>30.48</v>
      </c>
      <c r="AN122">
        <v>5.497787143782138</v>
      </c>
    </row>
    <row r="123" spans="1:40" ht="12.75" x14ac:dyDescent="0.2">
      <c r="A123" s="15">
        <v>42569</v>
      </c>
      <c r="B123" s="14">
        <v>14</v>
      </c>
      <c r="C123" s="14" t="s">
        <v>359</v>
      </c>
      <c r="D123" s="16">
        <v>0.33263888888888887</v>
      </c>
      <c r="E123" s="14">
        <v>8</v>
      </c>
      <c r="F123" s="14">
        <v>0</v>
      </c>
      <c r="G123" s="14" t="s">
        <v>4</v>
      </c>
      <c r="H123" s="14" t="s">
        <v>4</v>
      </c>
      <c r="I123" s="14">
        <v>24.8</v>
      </c>
      <c r="J123" s="14" t="s">
        <v>4</v>
      </c>
      <c r="K123" s="14" t="s">
        <v>4</v>
      </c>
      <c r="L123" s="14" t="s">
        <v>4</v>
      </c>
      <c r="M123" s="14">
        <v>315</v>
      </c>
      <c r="N123" s="14" t="s">
        <v>15</v>
      </c>
      <c r="O123" s="14" t="s">
        <v>4</v>
      </c>
      <c r="P123" s="14" t="s">
        <v>4</v>
      </c>
      <c r="Q123" s="14">
        <v>0</v>
      </c>
      <c r="R123">
        <v>0</v>
      </c>
      <c r="S123">
        <v>0</v>
      </c>
      <c r="T123" t="s">
        <v>4</v>
      </c>
      <c r="U123" t="s">
        <v>4</v>
      </c>
      <c r="V123" t="s">
        <v>35</v>
      </c>
      <c r="W123">
        <v>0</v>
      </c>
      <c r="X123" t="s">
        <v>50</v>
      </c>
      <c r="Y123">
        <v>2</v>
      </c>
      <c r="Z123">
        <v>1</v>
      </c>
      <c r="AA123">
        <v>0</v>
      </c>
      <c r="AB123">
        <v>0</v>
      </c>
      <c r="AC123" t="s">
        <v>266</v>
      </c>
      <c r="AD123">
        <v>1</v>
      </c>
      <c r="AE123" t="s">
        <v>4</v>
      </c>
      <c r="AF123" t="s">
        <v>4</v>
      </c>
      <c r="AG123" t="s">
        <v>4</v>
      </c>
      <c r="AH123" t="s">
        <v>4</v>
      </c>
      <c r="AI123">
        <v>-70.710678118654769</v>
      </c>
      <c r="AJ123">
        <v>70.710678118654741</v>
      </c>
      <c r="AK123" t="s">
        <v>4</v>
      </c>
      <c r="AL123">
        <v>100</v>
      </c>
      <c r="AM123">
        <v>30.48</v>
      </c>
      <c r="AN123">
        <v>5.497787143782138</v>
      </c>
    </row>
    <row r="124" spans="1:40" ht="12.75" x14ac:dyDescent="0.2">
      <c r="A124" s="15">
        <v>42569</v>
      </c>
      <c r="B124" s="14">
        <v>14</v>
      </c>
      <c r="C124" s="14" t="s">
        <v>359</v>
      </c>
      <c r="D124" s="16">
        <v>0.37916666666666665</v>
      </c>
      <c r="E124" s="14">
        <v>9</v>
      </c>
      <c r="F124" s="14">
        <v>67</v>
      </c>
      <c r="G124" s="14" t="s">
        <v>4</v>
      </c>
      <c r="H124" s="14" t="s">
        <v>4</v>
      </c>
      <c r="I124" s="14">
        <v>26.6</v>
      </c>
      <c r="J124" s="14" t="s">
        <v>4</v>
      </c>
      <c r="K124" s="14" t="s">
        <v>4</v>
      </c>
      <c r="L124" s="14" t="s">
        <v>4</v>
      </c>
      <c r="M124" s="14">
        <v>315</v>
      </c>
      <c r="N124" s="14" t="s">
        <v>15</v>
      </c>
      <c r="O124" s="14" t="s">
        <v>4</v>
      </c>
      <c r="P124" s="14" t="s">
        <v>4</v>
      </c>
      <c r="Q124" s="14">
        <v>0</v>
      </c>
      <c r="R124">
        <v>0</v>
      </c>
      <c r="S124">
        <v>0</v>
      </c>
      <c r="T124" t="s">
        <v>4</v>
      </c>
      <c r="U124" t="s">
        <v>4</v>
      </c>
      <c r="V124" t="s">
        <v>56</v>
      </c>
      <c r="W124">
        <v>0</v>
      </c>
      <c r="X124" t="s">
        <v>57</v>
      </c>
      <c r="Y124">
        <v>2</v>
      </c>
      <c r="Z124">
        <v>1</v>
      </c>
      <c r="AA124">
        <v>0</v>
      </c>
      <c r="AB124">
        <v>0</v>
      </c>
      <c r="AC124" t="s">
        <v>266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-70.710678118654769</v>
      </c>
      <c r="AJ124">
        <v>70.710678118654741</v>
      </c>
      <c r="AK124">
        <v>0</v>
      </c>
      <c r="AL124">
        <v>100</v>
      </c>
      <c r="AM124">
        <v>30.48</v>
      </c>
      <c r="AN124">
        <v>5.497787143782138</v>
      </c>
    </row>
    <row r="125" spans="1:40" ht="12.75" x14ac:dyDescent="0.2">
      <c r="A125" s="15">
        <v>42569</v>
      </c>
      <c r="B125" s="14">
        <v>14</v>
      </c>
      <c r="C125" s="14" t="s">
        <v>359</v>
      </c>
      <c r="D125" s="16">
        <v>0.42152777777777778</v>
      </c>
      <c r="E125" s="14">
        <v>10</v>
      </c>
      <c r="F125" s="14">
        <v>128.00000000000003</v>
      </c>
      <c r="G125" s="14" t="s">
        <v>4</v>
      </c>
      <c r="H125" s="14" t="s">
        <v>4</v>
      </c>
      <c r="I125" s="14">
        <v>25.2</v>
      </c>
      <c r="J125" s="14" t="s">
        <v>4</v>
      </c>
      <c r="K125" s="14" t="s">
        <v>4</v>
      </c>
      <c r="L125" s="14" t="s">
        <v>4</v>
      </c>
      <c r="M125" s="14">
        <v>315</v>
      </c>
      <c r="N125" s="14" t="s">
        <v>15</v>
      </c>
      <c r="O125" s="14" t="s">
        <v>4</v>
      </c>
      <c r="P125" s="14" t="s">
        <v>4</v>
      </c>
      <c r="Q125" s="14">
        <v>0</v>
      </c>
      <c r="R125">
        <v>0</v>
      </c>
      <c r="S125">
        <v>0</v>
      </c>
      <c r="T125" t="s">
        <v>4</v>
      </c>
      <c r="U125" t="s">
        <v>4</v>
      </c>
      <c r="V125" t="s">
        <v>8</v>
      </c>
      <c r="W125">
        <v>1</v>
      </c>
      <c r="X125" t="s">
        <v>64</v>
      </c>
      <c r="Y125">
        <v>2</v>
      </c>
      <c r="Z125">
        <v>1</v>
      </c>
      <c r="AA125">
        <v>0</v>
      </c>
      <c r="AB125">
        <v>0</v>
      </c>
      <c r="AC125" t="s">
        <v>266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-70.710678118654769</v>
      </c>
      <c r="AJ125">
        <v>70.710678118654741</v>
      </c>
      <c r="AK125">
        <v>0</v>
      </c>
      <c r="AL125">
        <v>100</v>
      </c>
      <c r="AM125">
        <v>30.48</v>
      </c>
      <c r="AN125">
        <v>5.497787143782138</v>
      </c>
    </row>
    <row r="126" spans="1:40" ht="12.75" x14ac:dyDescent="0.2">
      <c r="A126" s="15">
        <v>42569</v>
      </c>
      <c r="B126" s="14">
        <v>14</v>
      </c>
      <c r="C126" s="14" t="s">
        <v>359</v>
      </c>
      <c r="D126" s="16">
        <v>0.46319444444444446</v>
      </c>
      <c r="E126" s="14">
        <v>11</v>
      </c>
      <c r="F126" s="14">
        <v>188.00000000000006</v>
      </c>
      <c r="G126" s="14" t="s">
        <v>4</v>
      </c>
      <c r="H126" s="14" t="s">
        <v>4</v>
      </c>
      <c r="I126" s="14">
        <v>32.200000000000003</v>
      </c>
      <c r="J126" s="14" t="s">
        <v>4</v>
      </c>
      <c r="K126" s="14" t="s">
        <v>4</v>
      </c>
      <c r="L126" s="14" t="s">
        <v>4</v>
      </c>
      <c r="M126" s="14">
        <v>315</v>
      </c>
      <c r="N126" s="14" t="s">
        <v>15</v>
      </c>
      <c r="O126" s="14" t="s">
        <v>4</v>
      </c>
      <c r="P126" s="14" t="s">
        <v>4</v>
      </c>
      <c r="Q126" s="14">
        <v>0</v>
      </c>
      <c r="R126">
        <v>0</v>
      </c>
      <c r="S126">
        <v>0</v>
      </c>
      <c r="T126" t="s">
        <v>4</v>
      </c>
      <c r="U126" t="s">
        <v>4</v>
      </c>
      <c r="V126" t="s">
        <v>7</v>
      </c>
      <c r="W126">
        <v>0</v>
      </c>
      <c r="X126" t="s">
        <v>97</v>
      </c>
      <c r="Y126">
        <v>2</v>
      </c>
      <c r="Z126">
        <v>1</v>
      </c>
      <c r="AA126">
        <v>0</v>
      </c>
      <c r="AB126">
        <v>0</v>
      </c>
      <c r="AC126" t="s">
        <v>266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-70.710678118654769</v>
      </c>
      <c r="AJ126">
        <v>70.710678118654741</v>
      </c>
      <c r="AK126">
        <v>0</v>
      </c>
      <c r="AL126">
        <v>100</v>
      </c>
      <c r="AM126">
        <v>30.48</v>
      </c>
      <c r="AN126">
        <v>5.497787143782138</v>
      </c>
    </row>
    <row r="127" spans="1:40" ht="12.75" x14ac:dyDescent="0.2">
      <c r="A127" s="15">
        <v>42569</v>
      </c>
      <c r="B127" s="14">
        <v>14</v>
      </c>
      <c r="C127" s="14" t="s">
        <v>359</v>
      </c>
      <c r="D127" s="16">
        <v>0.51527777777777783</v>
      </c>
      <c r="E127" s="14">
        <v>12</v>
      </c>
      <c r="F127" s="14">
        <v>263.00000000000011</v>
      </c>
      <c r="G127" s="14" t="s">
        <v>4</v>
      </c>
      <c r="H127" s="14" t="s">
        <v>4</v>
      </c>
      <c r="I127" s="14">
        <v>33</v>
      </c>
      <c r="J127" s="14" t="s">
        <v>4</v>
      </c>
      <c r="K127" s="14" t="s">
        <v>4</v>
      </c>
      <c r="L127" s="14" t="s">
        <v>4</v>
      </c>
      <c r="M127" s="14">
        <v>315</v>
      </c>
      <c r="N127" s="14" t="s">
        <v>15</v>
      </c>
      <c r="O127" s="14" t="s">
        <v>4</v>
      </c>
      <c r="P127" s="14" t="s">
        <v>4</v>
      </c>
      <c r="Q127" s="14">
        <v>0</v>
      </c>
      <c r="R127">
        <v>0</v>
      </c>
      <c r="S127">
        <v>0</v>
      </c>
      <c r="T127" t="s">
        <v>4</v>
      </c>
      <c r="U127" t="s">
        <v>4</v>
      </c>
      <c r="V127" t="s">
        <v>7</v>
      </c>
      <c r="W127">
        <v>0.1</v>
      </c>
      <c r="X127" t="s">
        <v>104</v>
      </c>
      <c r="Y127">
        <v>2</v>
      </c>
      <c r="Z127">
        <v>1</v>
      </c>
      <c r="AA127">
        <v>0</v>
      </c>
      <c r="AB127">
        <v>0</v>
      </c>
      <c r="AC127" t="s">
        <v>266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-70.710678118654769</v>
      </c>
      <c r="AJ127">
        <v>70.710678118654741</v>
      </c>
      <c r="AK127">
        <v>0</v>
      </c>
      <c r="AL127">
        <v>100</v>
      </c>
      <c r="AM127">
        <v>30.48</v>
      </c>
      <c r="AN127">
        <v>5.497787143782138</v>
      </c>
    </row>
    <row r="128" spans="1:40" ht="12.75" x14ac:dyDescent="0.2">
      <c r="A128" s="15">
        <v>42569</v>
      </c>
      <c r="B128" s="14">
        <v>14</v>
      </c>
      <c r="C128" s="14" t="s">
        <v>359</v>
      </c>
      <c r="D128" s="16">
        <v>0.55486111111111114</v>
      </c>
      <c r="E128" s="14">
        <v>13</v>
      </c>
      <c r="F128" s="14">
        <v>320.00000000000006</v>
      </c>
      <c r="G128" s="14" t="s">
        <v>4</v>
      </c>
      <c r="H128" s="14" t="s">
        <v>4</v>
      </c>
      <c r="I128" s="14">
        <v>34.4</v>
      </c>
      <c r="J128" s="14" t="s">
        <v>4</v>
      </c>
      <c r="K128" s="14" t="s">
        <v>4</v>
      </c>
      <c r="L128" s="14" t="s">
        <v>4</v>
      </c>
      <c r="M128" s="14">
        <v>315</v>
      </c>
      <c r="N128" s="14" t="s">
        <v>15</v>
      </c>
      <c r="O128" s="14" t="s">
        <v>4</v>
      </c>
      <c r="P128" s="14" t="s">
        <v>4</v>
      </c>
      <c r="Q128" s="14">
        <v>0</v>
      </c>
      <c r="R128">
        <v>0</v>
      </c>
      <c r="S128">
        <v>0</v>
      </c>
      <c r="T128" t="s">
        <v>4</v>
      </c>
      <c r="U128" t="s">
        <v>4</v>
      </c>
      <c r="V128" t="s">
        <v>7</v>
      </c>
      <c r="W128">
        <v>0</v>
      </c>
      <c r="X128" t="s">
        <v>198</v>
      </c>
      <c r="Y128">
        <v>2</v>
      </c>
      <c r="Z128">
        <v>1</v>
      </c>
      <c r="AA128">
        <v>0</v>
      </c>
      <c r="AB128">
        <v>0</v>
      </c>
      <c r="AC128" t="s">
        <v>266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-70.710678118654769</v>
      </c>
      <c r="AJ128">
        <v>70.710678118654741</v>
      </c>
      <c r="AK128">
        <v>0</v>
      </c>
      <c r="AL128">
        <v>100</v>
      </c>
      <c r="AM128">
        <v>30.48</v>
      </c>
      <c r="AN128">
        <v>5.497787143782138</v>
      </c>
    </row>
    <row r="129" spans="1:40" ht="12.75" x14ac:dyDescent="0.2">
      <c r="A129" s="15">
        <v>42569</v>
      </c>
      <c r="B129" s="14">
        <v>14</v>
      </c>
      <c r="C129" s="14" t="s">
        <v>359</v>
      </c>
      <c r="D129" s="16">
        <v>0.59097222222222223</v>
      </c>
      <c r="E129" s="14">
        <v>14</v>
      </c>
      <c r="F129" s="14">
        <v>372</v>
      </c>
      <c r="G129" s="14" t="s">
        <v>4</v>
      </c>
      <c r="H129" s="14" t="s">
        <v>4</v>
      </c>
      <c r="I129" s="14">
        <v>35.200000000000003</v>
      </c>
      <c r="J129" s="14" t="s">
        <v>4</v>
      </c>
      <c r="K129" s="14" t="s">
        <v>4</v>
      </c>
      <c r="L129" s="14" t="s">
        <v>4</v>
      </c>
      <c r="M129" s="14">
        <v>315</v>
      </c>
      <c r="N129" s="14" t="s">
        <v>15</v>
      </c>
      <c r="O129" s="14" t="s">
        <v>4</v>
      </c>
      <c r="P129" s="14" t="s">
        <v>4</v>
      </c>
      <c r="Q129" s="14">
        <v>0</v>
      </c>
      <c r="R129">
        <v>0</v>
      </c>
      <c r="S129">
        <v>0</v>
      </c>
      <c r="T129" t="s">
        <v>4</v>
      </c>
      <c r="U129" t="s">
        <v>4</v>
      </c>
      <c r="V129" t="s">
        <v>7</v>
      </c>
      <c r="W129">
        <v>0</v>
      </c>
      <c r="X129" t="s">
        <v>203</v>
      </c>
      <c r="Y129">
        <v>2</v>
      </c>
      <c r="Z129">
        <v>1</v>
      </c>
      <c r="AA129">
        <v>0</v>
      </c>
      <c r="AB129">
        <v>0</v>
      </c>
      <c r="AC129" t="s">
        <v>266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-70.710678118654769</v>
      </c>
      <c r="AJ129">
        <v>70.710678118654741</v>
      </c>
      <c r="AK129">
        <v>0</v>
      </c>
      <c r="AL129">
        <v>100</v>
      </c>
      <c r="AM129">
        <v>30.48</v>
      </c>
      <c r="AN129">
        <v>5.497787143782138</v>
      </c>
    </row>
    <row r="130" spans="1:40" ht="12.75" x14ac:dyDescent="0.2">
      <c r="A130" s="15">
        <v>42569</v>
      </c>
      <c r="B130" s="14">
        <v>14</v>
      </c>
      <c r="C130" s="14" t="s">
        <v>359</v>
      </c>
      <c r="D130" s="16">
        <v>0.63263888888888886</v>
      </c>
      <c r="E130" s="14">
        <v>15</v>
      </c>
      <c r="F130" s="14">
        <v>431.99999999999994</v>
      </c>
      <c r="G130" s="14" t="s">
        <v>4</v>
      </c>
      <c r="H130" s="14" t="s">
        <v>4</v>
      </c>
      <c r="I130" s="14">
        <v>35.6</v>
      </c>
      <c r="J130" s="14" t="s">
        <v>4</v>
      </c>
      <c r="K130" s="14" t="s">
        <v>4</v>
      </c>
      <c r="L130" s="14" t="s">
        <v>4</v>
      </c>
      <c r="M130" s="14">
        <v>315</v>
      </c>
      <c r="N130" s="14" t="s">
        <v>15</v>
      </c>
      <c r="O130" s="14" t="s">
        <v>4</v>
      </c>
      <c r="P130" s="14" t="s">
        <v>4</v>
      </c>
      <c r="Q130" s="14">
        <v>0</v>
      </c>
      <c r="R130">
        <v>0</v>
      </c>
      <c r="S130">
        <v>0</v>
      </c>
      <c r="T130" t="s">
        <v>4</v>
      </c>
      <c r="U130" t="s">
        <v>4</v>
      </c>
      <c r="V130" t="s">
        <v>7</v>
      </c>
      <c r="W130">
        <v>0.6</v>
      </c>
      <c r="X130" t="s">
        <v>192</v>
      </c>
      <c r="Y130">
        <v>2</v>
      </c>
      <c r="Z130">
        <v>1</v>
      </c>
      <c r="AA130">
        <v>0</v>
      </c>
      <c r="AB130">
        <v>0</v>
      </c>
      <c r="AC130" t="s">
        <v>266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-70.710678118654769</v>
      </c>
      <c r="AJ130">
        <v>70.710678118654741</v>
      </c>
      <c r="AK130">
        <v>0</v>
      </c>
      <c r="AL130">
        <v>100</v>
      </c>
      <c r="AM130">
        <v>30.48</v>
      </c>
      <c r="AN130">
        <v>5.497787143782138</v>
      </c>
    </row>
    <row r="131" spans="1:40" ht="12.75" x14ac:dyDescent="0.2">
      <c r="A131" s="15">
        <v>42569</v>
      </c>
      <c r="B131" s="14">
        <v>14</v>
      </c>
      <c r="C131" s="14" t="s">
        <v>359</v>
      </c>
      <c r="D131" s="16">
        <v>0.67291666666666661</v>
      </c>
      <c r="E131" s="14">
        <v>16</v>
      </c>
      <c r="F131" s="14">
        <v>489.99999999999989</v>
      </c>
      <c r="G131" s="14" t="s">
        <v>4</v>
      </c>
      <c r="H131" s="14" t="s">
        <v>4</v>
      </c>
      <c r="I131" s="14" t="s">
        <v>4</v>
      </c>
      <c r="J131" s="14" t="s">
        <v>4</v>
      </c>
      <c r="K131" s="14" t="s">
        <v>4</v>
      </c>
      <c r="L131" s="14" t="s">
        <v>4</v>
      </c>
      <c r="M131" s="14" t="s">
        <v>4</v>
      </c>
      <c r="N131" s="14" t="s">
        <v>15</v>
      </c>
      <c r="O131" s="14" t="s">
        <v>4</v>
      </c>
      <c r="P131" s="14" t="s">
        <v>4</v>
      </c>
      <c r="Q131" s="14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146</v>
      </c>
      <c r="Y131" t="s">
        <v>4</v>
      </c>
      <c r="Z131" t="s">
        <v>4</v>
      </c>
      <c r="AA131" t="s">
        <v>4</v>
      </c>
      <c r="AB131" t="s">
        <v>4</v>
      </c>
      <c r="AC131" t="s">
        <v>266</v>
      </c>
      <c r="AD131">
        <v>1</v>
      </c>
      <c r="AE131" t="s">
        <v>4</v>
      </c>
      <c r="AF131" t="s">
        <v>4</v>
      </c>
      <c r="AG131" t="s">
        <v>4</v>
      </c>
      <c r="AH131" t="s">
        <v>4</v>
      </c>
      <c r="AI131" t="s">
        <v>4</v>
      </c>
      <c r="AJ131" t="s">
        <v>4</v>
      </c>
      <c r="AK131" t="s">
        <v>4</v>
      </c>
      <c r="AL131" t="s">
        <v>4</v>
      </c>
      <c r="AM131" t="s">
        <v>4</v>
      </c>
      <c r="AN131" t="s">
        <v>4</v>
      </c>
    </row>
    <row r="132" spans="1:40" ht="12.75" x14ac:dyDescent="0.2">
      <c r="A132" s="15">
        <v>42569</v>
      </c>
      <c r="B132" s="14">
        <v>14</v>
      </c>
      <c r="C132" s="14" t="s">
        <v>359</v>
      </c>
      <c r="D132" s="16">
        <v>0.71666666666666667</v>
      </c>
      <c r="E132" s="14">
        <v>17</v>
      </c>
      <c r="F132" s="14">
        <v>553</v>
      </c>
      <c r="G132" s="14" t="s">
        <v>4</v>
      </c>
      <c r="H132" s="14" t="s">
        <v>4</v>
      </c>
      <c r="I132" s="14" t="s">
        <v>4</v>
      </c>
      <c r="J132" s="14" t="s">
        <v>4</v>
      </c>
      <c r="K132" s="14" t="s">
        <v>4</v>
      </c>
      <c r="L132" s="14" t="s">
        <v>4</v>
      </c>
      <c r="M132" s="14" t="s">
        <v>4</v>
      </c>
      <c r="N132" s="14" t="s">
        <v>15</v>
      </c>
      <c r="O132" s="14" t="s">
        <v>4</v>
      </c>
      <c r="P132" s="14" t="s">
        <v>4</v>
      </c>
      <c r="Q132" s="14" t="s">
        <v>4</v>
      </c>
      <c r="R132" t="s">
        <v>4</v>
      </c>
      <c r="S132" t="s">
        <v>4</v>
      </c>
      <c r="T132" t="s">
        <v>4</v>
      </c>
      <c r="U132" t="s">
        <v>4</v>
      </c>
      <c r="V132" t="s">
        <v>4</v>
      </c>
      <c r="W132" t="s">
        <v>4</v>
      </c>
      <c r="X132" t="s">
        <v>146</v>
      </c>
      <c r="Y132" t="s">
        <v>4</v>
      </c>
      <c r="Z132" t="s">
        <v>4</v>
      </c>
      <c r="AA132" t="s">
        <v>4</v>
      </c>
      <c r="AB132" t="s">
        <v>4</v>
      </c>
      <c r="AC132" t="s">
        <v>266</v>
      </c>
      <c r="AD132">
        <v>1</v>
      </c>
      <c r="AE132" t="s">
        <v>4</v>
      </c>
      <c r="AF132" t="s">
        <v>4</v>
      </c>
      <c r="AG132" t="s">
        <v>4</v>
      </c>
      <c r="AH132" t="s">
        <v>4</v>
      </c>
      <c r="AI132" t="s">
        <v>4</v>
      </c>
      <c r="AJ132" t="s">
        <v>4</v>
      </c>
      <c r="AK132" t="s">
        <v>4</v>
      </c>
      <c r="AL132" t="s">
        <v>4</v>
      </c>
      <c r="AM132" t="s">
        <v>4</v>
      </c>
      <c r="AN132" t="s">
        <v>4</v>
      </c>
    </row>
    <row r="133" spans="1:40" ht="12.75" x14ac:dyDescent="0.2">
      <c r="A133" s="15">
        <v>42569</v>
      </c>
      <c r="B133" s="14">
        <v>14</v>
      </c>
      <c r="C133" s="14" t="s">
        <v>359</v>
      </c>
      <c r="D133" s="16">
        <v>0.75763888888888886</v>
      </c>
      <c r="E133" s="14">
        <v>18</v>
      </c>
      <c r="F133" s="14">
        <v>612</v>
      </c>
      <c r="G133" s="14" t="s">
        <v>4</v>
      </c>
      <c r="H133" s="14" t="s">
        <v>4</v>
      </c>
      <c r="I133" s="14">
        <v>31.1</v>
      </c>
      <c r="J133" s="14" t="s">
        <v>4</v>
      </c>
      <c r="K133" s="14" t="s">
        <v>4</v>
      </c>
      <c r="L133" s="14" t="s">
        <v>4</v>
      </c>
      <c r="M133" s="14">
        <v>315</v>
      </c>
      <c r="N133" s="14" t="s">
        <v>15</v>
      </c>
      <c r="O133" s="14" t="s">
        <v>4</v>
      </c>
      <c r="P133" s="14" t="s">
        <v>4</v>
      </c>
      <c r="Q133" s="14">
        <v>0</v>
      </c>
      <c r="R133">
        <v>0</v>
      </c>
      <c r="S133">
        <v>0</v>
      </c>
      <c r="T133">
        <v>0</v>
      </c>
      <c r="U133">
        <v>0</v>
      </c>
      <c r="V133" t="s">
        <v>7</v>
      </c>
      <c r="W133">
        <v>1.3</v>
      </c>
      <c r="X133" t="s">
        <v>46</v>
      </c>
      <c r="Y133">
        <v>2</v>
      </c>
      <c r="Z133">
        <v>1</v>
      </c>
      <c r="AA133">
        <v>0</v>
      </c>
      <c r="AB133">
        <v>0</v>
      </c>
      <c r="AC133" t="s">
        <v>266</v>
      </c>
      <c r="AD133">
        <v>1</v>
      </c>
      <c r="AE133" t="s">
        <v>4</v>
      </c>
      <c r="AF133" t="s">
        <v>4</v>
      </c>
      <c r="AG133" t="s">
        <v>4</v>
      </c>
      <c r="AH133" t="s">
        <v>4</v>
      </c>
      <c r="AI133">
        <v>-70.710678118654769</v>
      </c>
      <c r="AJ133">
        <v>70.710678118654741</v>
      </c>
      <c r="AK133" t="s">
        <v>4</v>
      </c>
      <c r="AL133">
        <v>100</v>
      </c>
      <c r="AM133">
        <v>30.48</v>
      </c>
      <c r="AN133">
        <v>5.497787143782138</v>
      </c>
    </row>
    <row r="134" spans="1:40" ht="12.75" x14ac:dyDescent="0.2">
      <c r="A134" s="15">
        <v>42570</v>
      </c>
      <c r="B134" s="14">
        <v>9</v>
      </c>
      <c r="C134" s="14" t="s">
        <v>358</v>
      </c>
      <c r="D134" s="16">
        <v>0.34166666666666662</v>
      </c>
      <c r="E134" s="14">
        <v>8</v>
      </c>
      <c r="F134" s="14">
        <v>0</v>
      </c>
      <c r="G134" s="14">
        <v>23.6</v>
      </c>
      <c r="H134" s="14" t="s">
        <v>365</v>
      </c>
      <c r="I134" s="14">
        <v>24.8</v>
      </c>
      <c r="J134" s="14" t="s">
        <v>4</v>
      </c>
      <c r="K134" s="14" t="s">
        <v>4</v>
      </c>
      <c r="L134" s="14" t="s">
        <v>4</v>
      </c>
      <c r="M134" s="14">
        <v>54</v>
      </c>
      <c r="N134" s="14" t="s">
        <v>15</v>
      </c>
      <c r="O134" s="14" t="s">
        <v>4</v>
      </c>
      <c r="P134" s="14" t="s">
        <v>4</v>
      </c>
      <c r="Q134" s="14">
        <v>0</v>
      </c>
      <c r="R134">
        <v>0</v>
      </c>
      <c r="S134">
        <v>1</v>
      </c>
      <c r="T134" t="s">
        <v>4</v>
      </c>
      <c r="U134" t="s">
        <v>4</v>
      </c>
      <c r="V134" t="s">
        <v>128</v>
      </c>
      <c r="W134">
        <v>2.5</v>
      </c>
      <c r="X134" t="s">
        <v>48</v>
      </c>
      <c r="Y134">
        <v>2</v>
      </c>
      <c r="Z134">
        <v>1</v>
      </c>
      <c r="AA134">
        <v>0</v>
      </c>
      <c r="AB134">
        <v>0</v>
      </c>
      <c r="AC134" t="s">
        <v>267</v>
      </c>
      <c r="AD134">
        <v>0</v>
      </c>
      <c r="AE134" t="s">
        <v>4</v>
      </c>
      <c r="AF134" t="s">
        <v>4</v>
      </c>
      <c r="AG134" t="s">
        <v>4</v>
      </c>
      <c r="AH134" t="s">
        <v>4</v>
      </c>
      <c r="AI134">
        <v>80.901699437494742</v>
      </c>
      <c r="AJ134">
        <v>58.778525229247315</v>
      </c>
      <c r="AK134" t="s">
        <v>4</v>
      </c>
      <c r="AL134">
        <v>100</v>
      </c>
      <c r="AM134">
        <v>30.48</v>
      </c>
      <c r="AN134">
        <v>0.94247779607693793</v>
      </c>
    </row>
    <row r="135" spans="1:40" ht="12.75" x14ac:dyDescent="0.2">
      <c r="A135" s="15">
        <v>42570</v>
      </c>
      <c r="B135" s="14">
        <v>9</v>
      </c>
      <c r="C135" s="14" t="s">
        <v>358</v>
      </c>
      <c r="D135" s="16">
        <v>0.37986111111111115</v>
      </c>
      <c r="E135" s="14">
        <v>9</v>
      </c>
      <c r="F135" s="14">
        <v>55.000000000000128</v>
      </c>
      <c r="G135" s="14">
        <v>34.200000000000003</v>
      </c>
      <c r="H135" s="14" t="s">
        <v>365</v>
      </c>
      <c r="I135" s="14">
        <v>27.6</v>
      </c>
      <c r="J135" s="14">
        <v>0.11890661832342286</v>
      </c>
      <c r="K135" s="14">
        <v>353.18715261389491</v>
      </c>
      <c r="L135" s="14">
        <v>119.18715261389491</v>
      </c>
      <c r="M135" s="14">
        <v>53</v>
      </c>
      <c r="N135" s="14" t="s">
        <v>15</v>
      </c>
      <c r="O135" s="14" t="s">
        <v>20</v>
      </c>
      <c r="P135" s="14">
        <v>1</v>
      </c>
      <c r="Q135" s="14">
        <v>2.0190487465380835</v>
      </c>
      <c r="R135">
        <v>2.0190487465380835</v>
      </c>
      <c r="S135">
        <v>1</v>
      </c>
      <c r="T135" t="s">
        <v>4</v>
      </c>
      <c r="U135" t="s">
        <v>4</v>
      </c>
      <c r="V135" t="s">
        <v>33</v>
      </c>
      <c r="W135">
        <v>0.5</v>
      </c>
      <c r="X135" t="s">
        <v>4</v>
      </c>
      <c r="Y135">
        <v>2</v>
      </c>
      <c r="Z135">
        <v>1</v>
      </c>
      <c r="AA135">
        <v>0</v>
      </c>
      <c r="AB135">
        <v>0</v>
      </c>
      <c r="AC135" t="s">
        <v>267</v>
      </c>
      <c r="AD135">
        <v>0</v>
      </c>
      <c r="AE135">
        <v>2.0047921091095731</v>
      </c>
      <c r="AF135">
        <v>2.0047921091095731</v>
      </c>
      <c r="AG135">
        <v>1</v>
      </c>
      <c r="AH135">
        <v>2.0190487465380835</v>
      </c>
      <c r="AI135">
        <v>80.662186514776579</v>
      </c>
      <c r="AJ135">
        <v>60.783317338356888</v>
      </c>
      <c r="AK135">
        <v>-0.23951292271816271</v>
      </c>
      <c r="AL135">
        <v>101</v>
      </c>
      <c r="AM135">
        <v>30.784800000000001</v>
      </c>
      <c r="AN135">
        <v>0.92502450355699462</v>
      </c>
    </row>
    <row r="136" spans="1:40" ht="12.75" x14ac:dyDescent="0.2">
      <c r="A136" s="15">
        <v>42570</v>
      </c>
      <c r="B136" s="14">
        <v>9</v>
      </c>
      <c r="C136" s="14" t="s">
        <v>358</v>
      </c>
      <c r="D136" s="16">
        <v>0.42152777777777778</v>
      </c>
      <c r="E136" s="14">
        <v>10</v>
      </c>
      <c r="F136" s="14">
        <v>115.00000000000007</v>
      </c>
      <c r="G136" s="14">
        <v>39.5</v>
      </c>
      <c r="H136" s="14" t="s">
        <v>365</v>
      </c>
      <c r="I136" s="14">
        <v>29.5</v>
      </c>
      <c r="J136" s="14">
        <v>0.92502450355699239</v>
      </c>
      <c r="K136" s="14">
        <v>52.999999999999872</v>
      </c>
      <c r="L136" s="14">
        <v>-59.812847386104977</v>
      </c>
      <c r="M136" s="14">
        <v>53</v>
      </c>
      <c r="N136" s="14" t="s">
        <v>15</v>
      </c>
      <c r="O136" s="14" t="s">
        <v>15</v>
      </c>
      <c r="P136" s="14">
        <v>2</v>
      </c>
      <c r="Q136" s="14">
        <v>1.9999999999999978</v>
      </c>
      <c r="R136">
        <v>4.0190487465380809</v>
      </c>
      <c r="S136">
        <v>1</v>
      </c>
      <c r="T136" t="s">
        <v>4</v>
      </c>
      <c r="U136" t="s">
        <v>4</v>
      </c>
      <c r="V136" t="s">
        <v>6</v>
      </c>
      <c r="W136">
        <v>0.8</v>
      </c>
      <c r="X136" t="s">
        <v>4</v>
      </c>
      <c r="Y136">
        <v>2</v>
      </c>
      <c r="Z136">
        <v>1</v>
      </c>
      <c r="AA136">
        <v>0</v>
      </c>
      <c r="AB136">
        <v>0</v>
      </c>
      <c r="AC136" t="s">
        <v>267</v>
      </c>
      <c r="AD136">
        <v>0</v>
      </c>
      <c r="AE136">
        <v>1.2036300463040988</v>
      </c>
      <c r="AF136">
        <v>1.2036300463040988</v>
      </c>
      <c r="AG136">
        <v>1</v>
      </c>
      <c r="AH136">
        <v>1.9999999999999978</v>
      </c>
      <c r="AI136">
        <v>82.25945753487116</v>
      </c>
      <c r="AJ136">
        <v>61.986947384660986</v>
      </c>
      <c r="AK136">
        <v>1.5972710200945812</v>
      </c>
      <c r="AL136">
        <v>103</v>
      </c>
      <c r="AM136">
        <v>31.394400000000001</v>
      </c>
      <c r="AN136">
        <v>0.92502450355699462</v>
      </c>
    </row>
    <row r="137" spans="1:40" ht="12.75" x14ac:dyDescent="0.2">
      <c r="A137" s="15">
        <v>42570</v>
      </c>
      <c r="B137" s="14">
        <v>9</v>
      </c>
      <c r="C137" s="14" t="s">
        <v>358</v>
      </c>
      <c r="D137" s="16">
        <v>0.46388888888888885</v>
      </c>
      <c r="E137" s="14">
        <v>11</v>
      </c>
      <c r="F137" s="14">
        <v>176</v>
      </c>
      <c r="G137" s="14">
        <v>44.3</v>
      </c>
      <c r="H137" s="14" t="s">
        <v>365</v>
      </c>
      <c r="I137" s="14">
        <v>31.4</v>
      </c>
      <c r="J137" s="14" t="s">
        <v>4</v>
      </c>
      <c r="K137" s="14" t="s">
        <v>4</v>
      </c>
      <c r="L137" s="14" t="s">
        <v>4</v>
      </c>
      <c r="M137" s="14">
        <v>53</v>
      </c>
      <c r="N137" s="14" t="s">
        <v>15</v>
      </c>
      <c r="O137" s="14" t="s">
        <v>4</v>
      </c>
      <c r="P137" s="14" t="s">
        <v>4</v>
      </c>
      <c r="Q137" s="14">
        <v>0</v>
      </c>
      <c r="R137">
        <v>4.0190487465380809</v>
      </c>
      <c r="S137">
        <v>1</v>
      </c>
      <c r="T137" t="s">
        <v>4</v>
      </c>
      <c r="U137" t="s">
        <v>4</v>
      </c>
      <c r="V137" t="s">
        <v>6</v>
      </c>
      <c r="W137">
        <v>0.1</v>
      </c>
      <c r="X137" t="s">
        <v>4</v>
      </c>
      <c r="Y137">
        <v>2</v>
      </c>
      <c r="Z137">
        <v>1</v>
      </c>
      <c r="AA137">
        <v>0</v>
      </c>
      <c r="AB137">
        <v>0</v>
      </c>
      <c r="AC137" t="s">
        <v>267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82.25945753487116</v>
      </c>
      <c r="AJ137">
        <v>61.986947384660986</v>
      </c>
      <c r="AK137">
        <v>0</v>
      </c>
      <c r="AL137">
        <v>103</v>
      </c>
      <c r="AM137">
        <v>31.394400000000001</v>
      </c>
      <c r="AN137">
        <v>0.92502450355699462</v>
      </c>
    </row>
    <row r="138" spans="1:40" ht="12.75" x14ac:dyDescent="0.2">
      <c r="A138" s="15">
        <v>42570</v>
      </c>
      <c r="B138" s="14">
        <v>9</v>
      </c>
      <c r="C138" s="14" t="s">
        <v>358</v>
      </c>
      <c r="D138" s="16">
        <v>0.50555555555555554</v>
      </c>
      <c r="E138" s="14">
        <v>12</v>
      </c>
      <c r="F138" s="14">
        <v>236.00000000000003</v>
      </c>
      <c r="G138" s="14">
        <v>50.4</v>
      </c>
      <c r="H138" s="14" t="s">
        <v>365</v>
      </c>
      <c r="I138" s="14">
        <v>31.7</v>
      </c>
      <c r="J138" s="14" t="s">
        <v>4</v>
      </c>
      <c r="K138" s="14" t="s">
        <v>4</v>
      </c>
      <c r="L138" s="14" t="s">
        <v>4</v>
      </c>
      <c r="M138" s="14">
        <v>53</v>
      </c>
      <c r="N138" s="14" t="s">
        <v>15</v>
      </c>
      <c r="O138" s="14" t="s">
        <v>4</v>
      </c>
      <c r="P138" s="14" t="s">
        <v>4</v>
      </c>
      <c r="Q138" s="14">
        <v>0</v>
      </c>
      <c r="R138">
        <v>4.0190487465380809</v>
      </c>
      <c r="S138">
        <v>1</v>
      </c>
      <c r="T138" t="s">
        <v>4</v>
      </c>
      <c r="U138" t="s">
        <v>4</v>
      </c>
      <c r="V138" t="s">
        <v>6</v>
      </c>
      <c r="W138">
        <v>0.6</v>
      </c>
      <c r="X138" t="s">
        <v>4</v>
      </c>
      <c r="Y138">
        <v>2</v>
      </c>
      <c r="Z138">
        <v>1</v>
      </c>
      <c r="AA138">
        <v>0</v>
      </c>
      <c r="AB138">
        <v>0</v>
      </c>
      <c r="AC138" t="s">
        <v>267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82.25945753487116</v>
      </c>
      <c r="AJ138">
        <v>61.986947384660986</v>
      </c>
      <c r="AK138">
        <v>0</v>
      </c>
      <c r="AL138">
        <v>103</v>
      </c>
      <c r="AM138">
        <v>31.394400000000001</v>
      </c>
      <c r="AN138">
        <v>0.92502450355699462</v>
      </c>
    </row>
    <row r="139" spans="1:40" ht="12.75" x14ac:dyDescent="0.2">
      <c r="A139" s="15">
        <v>42570</v>
      </c>
      <c r="B139" s="14">
        <v>9</v>
      </c>
      <c r="C139" s="14" t="s">
        <v>358</v>
      </c>
      <c r="D139" s="16">
        <v>0.54861111111111105</v>
      </c>
      <c r="E139" s="14">
        <v>13</v>
      </c>
      <c r="F139" s="14">
        <v>298</v>
      </c>
      <c r="G139" s="14">
        <v>52.2</v>
      </c>
      <c r="H139" s="14" t="s">
        <v>365</v>
      </c>
      <c r="I139" s="14">
        <v>30.8</v>
      </c>
      <c r="J139" s="14" t="s">
        <v>4</v>
      </c>
      <c r="K139" s="14" t="s">
        <v>4</v>
      </c>
      <c r="L139" s="14" t="s">
        <v>4</v>
      </c>
      <c r="M139" s="14">
        <v>53</v>
      </c>
      <c r="N139" s="14" t="s">
        <v>15</v>
      </c>
      <c r="O139" s="14" t="s">
        <v>4</v>
      </c>
      <c r="P139" s="14" t="s">
        <v>4</v>
      </c>
      <c r="Q139" s="14">
        <v>0</v>
      </c>
      <c r="R139">
        <v>4.0190487465380809</v>
      </c>
      <c r="S139">
        <v>1</v>
      </c>
      <c r="T139" t="s">
        <v>4</v>
      </c>
      <c r="U139" t="s">
        <v>4</v>
      </c>
      <c r="V139" t="s">
        <v>6</v>
      </c>
      <c r="W139">
        <v>1</v>
      </c>
      <c r="X139" t="s">
        <v>4</v>
      </c>
      <c r="Y139">
        <v>2</v>
      </c>
      <c r="Z139">
        <v>1</v>
      </c>
      <c r="AA139">
        <v>0</v>
      </c>
      <c r="AB139">
        <v>0</v>
      </c>
      <c r="AC139" t="s">
        <v>267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82.25945753487116</v>
      </c>
      <c r="AJ139">
        <v>61.986947384660986</v>
      </c>
      <c r="AK139">
        <v>0</v>
      </c>
      <c r="AL139">
        <v>103</v>
      </c>
      <c r="AM139">
        <v>31.394400000000001</v>
      </c>
      <c r="AN139">
        <v>0.92502450355699462</v>
      </c>
    </row>
    <row r="140" spans="1:40" ht="12.75" x14ac:dyDescent="0.2">
      <c r="A140" s="15">
        <v>42570</v>
      </c>
      <c r="B140" s="14">
        <v>9</v>
      </c>
      <c r="C140" s="14" t="s">
        <v>358</v>
      </c>
      <c r="D140" s="16">
        <v>0.58819444444444446</v>
      </c>
      <c r="E140" s="14">
        <v>14</v>
      </c>
      <c r="F140" s="14">
        <v>355.00000000000011</v>
      </c>
      <c r="G140" s="14">
        <v>52.1</v>
      </c>
      <c r="H140" s="14" t="s">
        <v>365</v>
      </c>
      <c r="I140" s="14">
        <v>31.9</v>
      </c>
      <c r="J140" s="14" t="s">
        <v>4</v>
      </c>
      <c r="K140" s="14" t="s">
        <v>4</v>
      </c>
      <c r="L140" s="14" t="s">
        <v>4</v>
      </c>
      <c r="M140" s="14">
        <v>53</v>
      </c>
      <c r="N140" s="14" t="s">
        <v>15</v>
      </c>
      <c r="O140" s="14" t="s">
        <v>4</v>
      </c>
      <c r="P140" s="14" t="s">
        <v>4</v>
      </c>
      <c r="Q140" s="14">
        <v>0</v>
      </c>
      <c r="R140">
        <v>4.0190487465380809</v>
      </c>
      <c r="S140">
        <v>1</v>
      </c>
      <c r="T140" t="s">
        <v>4</v>
      </c>
      <c r="U140" t="s">
        <v>4</v>
      </c>
      <c r="V140" t="s">
        <v>6</v>
      </c>
      <c r="W140">
        <v>3</v>
      </c>
      <c r="X140" t="s">
        <v>10</v>
      </c>
      <c r="Y140">
        <v>0</v>
      </c>
      <c r="Z140">
        <v>0</v>
      </c>
      <c r="AA140">
        <v>1</v>
      </c>
      <c r="AB140">
        <v>1</v>
      </c>
      <c r="AC140" t="s">
        <v>267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82.25945753487116</v>
      </c>
      <c r="AJ140">
        <v>61.986947384660986</v>
      </c>
      <c r="AK140">
        <v>0</v>
      </c>
      <c r="AL140">
        <v>103</v>
      </c>
      <c r="AM140">
        <v>31.394400000000001</v>
      </c>
      <c r="AN140">
        <v>0.92502450355699462</v>
      </c>
    </row>
    <row r="141" spans="1:40" ht="12.75" x14ac:dyDescent="0.2">
      <c r="A141" s="15">
        <v>42570</v>
      </c>
      <c r="B141" s="14">
        <v>9</v>
      </c>
      <c r="C141" s="14" t="s">
        <v>358</v>
      </c>
      <c r="D141" s="16">
        <v>0.62777777777777777</v>
      </c>
      <c r="E141" s="14">
        <v>15</v>
      </c>
      <c r="F141" s="14">
        <v>412.00000000000006</v>
      </c>
      <c r="G141" s="14">
        <v>41.3</v>
      </c>
      <c r="H141" s="14" t="s">
        <v>365</v>
      </c>
      <c r="I141" s="14">
        <v>30.7</v>
      </c>
      <c r="J141" s="14" t="s">
        <v>4</v>
      </c>
      <c r="K141" s="14" t="s">
        <v>4</v>
      </c>
      <c r="L141" s="14" t="s">
        <v>4</v>
      </c>
      <c r="M141" s="14">
        <v>53</v>
      </c>
      <c r="N141" s="14" t="s">
        <v>15</v>
      </c>
      <c r="O141" s="14" t="s">
        <v>4</v>
      </c>
      <c r="P141" s="14" t="s">
        <v>4</v>
      </c>
      <c r="Q141" s="14">
        <v>0</v>
      </c>
      <c r="R141">
        <v>4.0190487465380809</v>
      </c>
      <c r="S141">
        <v>1</v>
      </c>
      <c r="T141" t="s">
        <v>4</v>
      </c>
      <c r="U141" t="s">
        <v>4</v>
      </c>
      <c r="V141" t="s">
        <v>6</v>
      </c>
      <c r="W141">
        <v>1</v>
      </c>
      <c r="X141" t="s">
        <v>43</v>
      </c>
      <c r="Y141">
        <v>0</v>
      </c>
      <c r="Z141">
        <v>0</v>
      </c>
      <c r="AA141">
        <v>1</v>
      </c>
      <c r="AB141" t="s">
        <v>4</v>
      </c>
      <c r="AC141" t="s">
        <v>267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82.25945753487116</v>
      </c>
      <c r="AJ141">
        <v>61.986947384660986</v>
      </c>
      <c r="AK141">
        <v>0</v>
      </c>
      <c r="AL141">
        <v>103</v>
      </c>
      <c r="AM141">
        <v>31.394400000000001</v>
      </c>
      <c r="AN141">
        <v>0.92502450355699462</v>
      </c>
    </row>
    <row r="142" spans="1:40" ht="12.75" x14ac:dyDescent="0.2">
      <c r="A142" s="15">
        <v>42570</v>
      </c>
      <c r="B142" s="14">
        <v>9</v>
      </c>
      <c r="C142" s="14" t="s">
        <v>358</v>
      </c>
      <c r="D142" s="16">
        <v>0.66875000000000007</v>
      </c>
      <c r="E142" s="14">
        <v>16</v>
      </c>
      <c r="F142" s="14">
        <v>471.00000000000017</v>
      </c>
      <c r="G142" s="14">
        <v>46.9</v>
      </c>
      <c r="H142" s="14" t="s">
        <v>365</v>
      </c>
      <c r="I142" s="14">
        <v>32.1</v>
      </c>
      <c r="J142" s="14" t="s">
        <v>4</v>
      </c>
      <c r="K142" s="14" t="s">
        <v>4</v>
      </c>
      <c r="L142" s="14" t="s">
        <v>4</v>
      </c>
      <c r="M142" s="14">
        <v>53</v>
      </c>
      <c r="N142" s="14" t="s">
        <v>15</v>
      </c>
      <c r="O142" s="14" t="s">
        <v>4</v>
      </c>
      <c r="P142" s="14" t="s">
        <v>4</v>
      </c>
      <c r="Q142" s="14">
        <v>0</v>
      </c>
      <c r="R142">
        <v>4.0190487465380809</v>
      </c>
      <c r="S142">
        <v>1</v>
      </c>
      <c r="T142" t="s">
        <v>4</v>
      </c>
      <c r="U142" t="s">
        <v>4</v>
      </c>
      <c r="V142" t="s">
        <v>6</v>
      </c>
      <c r="W142">
        <v>5.9</v>
      </c>
      <c r="X142" t="s">
        <v>43</v>
      </c>
      <c r="Y142">
        <v>0</v>
      </c>
      <c r="Z142">
        <v>0</v>
      </c>
      <c r="AA142">
        <v>1</v>
      </c>
      <c r="AB142" t="s">
        <v>4</v>
      </c>
      <c r="AC142" t="s">
        <v>267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82.25945753487116</v>
      </c>
      <c r="AJ142">
        <v>61.986947384660986</v>
      </c>
      <c r="AK142">
        <v>0</v>
      </c>
      <c r="AL142">
        <v>103</v>
      </c>
      <c r="AM142">
        <v>31.394400000000001</v>
      </c>
      <c r="AN142">
        <v>0.92502450355699462</v>
      </c>
    </row>
    <row r="143" spans="1:40" ht="12.75" x14ac:dyDescent="0.2">
      <c r="A143" s="15">
        <v>42570</v>
      </c>
      <c r="B143" s="14">
        <v>9</v>
      </c>
      <c r="C143" s="14" t="s">
        <v>358</v>
      </c>
      <c r="D143" s="16">
        <v>0.71250000000000002</v>
      </c>
      <c r="E143" s="14">
        <v>17</v>
      </c>
      <c r="F143" s="14">
        <v>534.00000000000011</v>
      </c>
      <c r="G143" s="14">
        <v>41.9</v>
      </c>
      <c r="H143" s="14" t="s">
        <v>365</v>
      </c>
      <c r="I143" s="14">
        <v>31.9</v>
      </c>
      <c r="J143" s="14" t="s">
        <v>4</v>
      </c>
      <c r="K143" s="14" t="s">
        <v>4</v>
      </c>
      <c r="L143" s="14" t="s">
        <v>4</v>
      </c>
      <c r="M143" s="14">
        <v>53</v>
      </c>
      <c r="N143" s="14" t="s">
        <v>15</v>
      </c>
      <c r="O143" s="14" t="s">
        <v>4</v>
      </c>
      <c r="P143" s="14" t="s">
        <v>4</v>
      </c>
      <c r="Q143" s="14">
        <v>0</v>
      </c>
      <c r="R143">
        <v>4.0190487465380809</v>
      </c>
      <c r="S143">
        <v>1</v>
      </c>
      <c r="T143" t="s">
        <v>4</v>
      </c>
      <c r="U143" t="s">
        <v>4</v>
      </c>
      <c r="V143" t="s">
        <v>6</v>
      </c>
      <c r="W143">
        <v>2.2999999999999998</v>
      </c>
      <c r="X143" t="s">
        <v>43</v>
      </c>
      <c r="Y143">
        <v>0</v>
      </c>
      <c r="Z143">
        <v>0</v>
      </c>
      <c r="AA143">
        <v>1</v>
      </c>
      <c r="AB143" t="s">
        <v>4</v>
      </c>
      <c r="AC143" t="s">
        <v>267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82.25945753487116</v>
      </c>
      <c r="AJ143">
        <v>61.986947384660986</v>
      </c>
      <c r="AK143">
        <v>0</v>
      </c>
      <c r="AL143">
        <v>103</v>
      </c>
      <c r="AM143">
        <v>31.394400000000001</v>
      </c>
      <c r="AN143">
        <v>0.92502450355699462</v>
      </c>
    </row>
    <row r="144" spans="1:40" ht="12.75" x14ac:dyDescent="0.2">
      <c r="A144" s="15">
        <v>42570</v>
      </c>
      <c r="B144" s="14">
        <v>9</v>
      </c>
      <c r="C144" s="14" t="s">
        <v>358</v>
      </c>
      <c r="D144" s="16">
        <v>0.75069444444444444</v>
      </c>
      <c r="E144" s="14">
        <v>18</v>
      </c>
      <c r="F144" s="14">
        <v>589.00000000000011</v>
      </c>
      <c r="G144" s="14">
        <v>35.6</v>
      </c>
      <c r="H144" s="14" t="s">
        <v>365</v>
      </c>
      <c r="I144" s="14">
        <v>33.200000000000003</v>
      </c>
      <c r="J144" s="14" t="s">
        <v>4</v>
      </c>
      <c r="K144" s="14" t="s">
        <v>4</v>
      </c>
      <c r="L144" s="14" t="s">
        <v>4</v>
      </c>
      <c r="M144" s="14">
        <v>53</v>
      </c>
      <c r="N144" s="14" t="s">
        <v>15</v>
      </c>
      <c r="O144" s="14" t="s">
        <v>4</v>
      </c>
      <c r="P144" s="14" t="s">
        <v>4</v>
      </c>
      <c r="Q144" s="14">
        <v>0</v>
      </c>
      <c r="R144">
        <v>4.0190487465380809</v>
      </c>
      <c r="S144">
        <v>1</v>
      </c>
      <c r="T144">
        <v>3.4838886001622589</v>
      </c>
      <c r="U144">
        <v>1.1536100053115641</v>
      </c>
      <c r="V144" t="s">
        <v>6</v>
      </c>
      <c r="W144">
        <v>0</v>
      </c>
      <c r="X144" t="s">
        <v>43</v>
      </c>
      <c r="Y144">
        <v>0</v>
      </c>
      <c r="Z144">
        <v>0</v>
      </c>
      <c r="AA144">
        <v>1</v>
      </c>
      <c r="AB144" t="s">
        <v>4</v>
      </c>
      <c r="AC144" t="s">
        <v>267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82.25945753487116</v>
      </c>
      <c r="AJ144">
        <v>61.986947384660986</v>
      </c>
      <c r="AK144">
        <v>0</v>
      </c>
      <c r="AL144">
        <v>103</v>
      </c>
      <c r="AM144">
        <v>31.394400000000001</v>
      </c>
      <c r="AN144">
        <v>0.92502450355699462</v>
      </c>
    </row>
    <row r="145" spans="1:40" ht="12.75" x14ac:dyDescent="0.2">
      <c r="A145" s="15">
        <v>42570</v>
      </c>
      <c r="B145" s="14">
        <v>15</v>
      </c>
      <c r="C145" s="14" t="s">
        <v>358</v>
      </c>
      <c r="D145" s="16">
        <v>0.33819444444444446</v>
      </c>
      <c r="E145" s="14">
        <v>8</v>
      </c>
      <c r="F145" s="14">
        <v>0</v>
      </c>
      <c r="G145" s="14">
        <v>22.8</v>
      </c>
      <c r="H145" s="14" t="s">
        <v>365</v>
      </c>
      <c r="I145" s="14">
        <v>22.6</v>
      </c>
      <c r="J145" s="14" t="s">
        <v>4</v>
      </c>
      <c r="K145" s="14" t="s">
        <v>4</v>
      </c>
      <c r="L145" s="14" t="s">
        <v>4</v>
      </c>
      <c r="M145" s="14">
        <v>154</v>
      </c>
      <c r="N145" s="14" t="s">
        <v>72</v>
      </c>
      <c r="O145" s="14" t="s">
        <v>4</v>
      </c>
      <c r="P145" s="14" t="s">
        <v>4</v>
      </c>
      <c r="Q145" s="14">
        <v>0</v>
      </c>
      <c r="R145">
        <v>0</v>
      </c>
      <c r="S145">
        <v>1</v>
      </c>
      <c r="T145" t="s">
        <v>4</v>
      </c>
      <c r="U145" t="s">
        <v>4</v>
      </c>
      <c r="V145" t="s">
        <v>128</v>
      </c>
      <c r="W145">
        <v>2</v>
      </c>
      <c r="X145" t="s">
        <v>4</v>
      </c>
      <c r="Y145">
        <v>2</v>
      </c>
      <c r="Z145">
        <v>1</v>
      </c>
      <c r="AA145">
        <v>0</v>
      </c>
      <c r="AB145">
        <v>0</v>
      </c>
      <c r="AC145" t="s">
        <v>268</v>
      </c>
      <c r="AD145">
        <v>0</v>
      </c>
      <c r="AE145" t="s">
        <v>4</v>
      </c>
      <c r="AF145" t="s">
        <v>4</v>
      </c>
      <c r="AG145" t="s">
        <v>4</v>
      </c>
      <c r="AH145" t="s">
        <v>4</v>
      </c>
      <c r="AI145">
        <v>43.837114678907732</v>
      </c>
      <c r="AJ145">
        <v>-89.879404629916706</v>
      </c>
      <c r="AK145" t="s">
        <v>4</v>
      </c>
      <c r="AL145">
        <v>100</v>
      </c>
      <c r="AM145">
        <v>30.48</v>
      </c>
      <c r="AN145">
        <v>2.6878070480712677</v>
      </c>
    </row>
    <row r="146" spans="1:40" ht="12.75" x14ac:dyDescent="0.2">
      <c r="A146" s="15">
        <v>42570</v>
      </c>
      <c r="B146" s="14">
        <v>15</v>
      </c>
      <c r="C146" s="14" t="s">
        <v>358</v>
      </c>
      <c r="D146" s="16">
        <v>0.3743055555555555</v>
      </c>
      <c r="E146" s="14">
        <v>9</v>
      </c>
      <c r="F146" s="14">
        <v>51.999999999999893</v>
      </c>
      <c r="G146" s="14">
        <v>26.1</v>
      </c>
      <c r="H146" s="14" t="s">
        <v>365</v>
      </c>
      <c r="I146" s="14">
        <v>28</v>
      </c>
      <c r="J146" s="14">
        <v>2.1630439118109859</v>
      </c>
      <c r="K146" s="14">
        <v>236.06671295176267</v>
      </c>
      <c r="L146" s="14">
        <v>-97.933287048237332</v>
      </c>
      <c r="M146" s="14">
        <v>162</v>
      </c>
      <c r="N146" s="14" t="s">
        <v>72</v>
      </c>
      <c r="O146" s="14" t="s">
        <v>27</v>
      </c>
      <c r="P146" s="14">
        <v>6</v>
      </c>
      <c r="Q146" s="14">
        <v>14.473347364160471</v>
      </c>
      <c r="R146">
        <v>14.473347364160471</v>
      </c>
      <c r="S146">
        <v>1</v>
      </c>
      <c r="T146" t="s">
        <v>4</v>
      </c>
      <c r="U146" t="s">
        <v>4</v>
      </c>
      <c r="V146" t="s">
        <v>31</v>
      </c>
      <c r="W146">
        <v>0.3</v>
      </c>
      <c r="X146" t="s">
        <v>4</v>
      </c>
      <c r="Y146">
        <v>2</v>
      </c>
      <c r="Z146">
        <v>1</v>
      </c>
      <c r="AA146">
        <v>0</v>
      </c>
      <c r="AB146">
        <v>0</v>
      </c>
      <c r="AC146" t="s">
        <v>268</v>
      </c>
      <c r="AD146">
        <v>0</v>
      </c>
      <c r="AE146">
        <v>-8.0794165484841045</v>
      </c>
      <c r="AF146">
        <v>-8.0794165484841045</v>
      </c>
      <c r="AG146">
        <v>1</v>
      </c>
      <c r="AH146">
        <v>14.473347364160471</v>
      </c>
      <c r="AI146">
        <v>31.828750420619592</v>
      </c>
      <c r="AJ146">
        <v>-97.958821178400811</v>
      </c>
      <c r="AK146">
        <v>-12.00836425828814</v>
      </c>
      <c r="AL146">
        <v>103</v>
      </c>
      <c r="AM146">
        <v>31.394400000000001</v>
      </c>
      <c r="AN146">
        <v>2.8274333882308138</v>
      </c>
    </row>
    <row r="147" spans="1:40" ht="12.75" x14ac:dyDescent="0.2">
      <c r="A147" s="15">
        <v>42570</v>
      </c>
      <c r="B147" s="14">
        <v>15</v>
      </c>
      <c r="C147" s="14" t="s">
        <v>358</v>
      </c>
      <c r="D147" s="16">
        <v>0.41805555555555557</v>
      </c>
      <c r="E147" s="14">
        <v>10</v>
      </c>
      <c r="F147" s="14">
        <v>115</v>
      </c>
      <c r="G147" s="14">
        <v>30.7</v>
      </c>
      <c r="H147" s="14" t="s">
        <v>365</v>
      </c>
      <c r="I147" s="14">
        <v>27.1</v>
      </c>
      <c r="J147" s="14">
        <v>1.4154063094905811</v>
      </c>
      <c r="K147" s="14">
        <v>278.90319217000211</v>
      </c>
      <c r="L147" s="14">
        <v>42.836479218239447</v>
      </c>
      <c r="M147" s="14">
        <v>172</v>
      </c>
      <c r="N147" s="14" t="s">
        <v>72</v>
      </c>
      <c r="O147" s="14" t="s">
        <v>31</v>
      </c>
      <c r="P147" s="14">
        <v>7</v>
      </c>
      <c r="Q147" s="14">
        <v>18.693364502693836</v>
      </c>
      <c r="R147">
        <v>33.166711866854307</v>
      </c>
      <c r="S147">
        <v>1</v>
      </c>
      <c r="T147" t="s">
        <v>4</v>
      </c>
      <c r="U147" t="s">
        <v>4</v>
      </c>
      <c r="V147" t="s">
        <v>31</v>
      </c>
      <c r="W147">
        <v>3.2</v>
      </c>
      <c r="X147" t="s">
        <v>4</v>
      </c>
      <c r="Y147">
        <v>2</v>
      </c>
      <c r="Z147">
        <v>1</v>
      </c>
      <c r="AA147">
        <v>0</v>
      </c>
      <c r="AB147">
        <v>0</v>
      </c>
      <c r="AC147" t="s">
        <v>268</v>
      </c>
      <c r="AD147">
        <v>0</v>
      </c>
      <c r="AE147">
        <v>2.8930865792100491</v>
      </c>
      <c r="AF147">
        <v>2.8930865792100491</v>
      </c>
      <c r="AG147">
        <v>1</v>
      </c>
      <c r="AH147">
        <v>18.693364502693836</v>
      </c>
      <c r="AI147">
        <v>13.360617692166272</v>
      </c>
      <c r="AJ147">
        <v>-95.065734599190762</v>
      </c>
      <c r="AK147">
        <v>-18.46813272845332</v>
      </c>
      <c r="AL147">
        <v>96</v>
      </c>
      <c r="AM147">
        <v>29.260800000000003</v>
      </c>
      <c r="AN147">
        <v>3.001966313430247</v>
      </c>
    </row>
    <row r="148" spans="1:40" ht="12.75" x14ac:dyDescent="0.2">
      <c r="A148" s="15">
        <v>42570</v>
      </c>
      <c r="B148" s="14">
        <v>15</v>
      </c>
      <c r="C148" s="14" t="s">
        <v>358</v>
      </c>
      <c r="D148" s="16">
        <v>0.45902777777777781</v>
      </c>
      <c r="E148" s="14">
        <v>11</v>
      </c>
      <c r="F148" s="14">
        <v>174.00000000000003</v>
      </c>
      <c r="G148" s="14">
        <v>54.5</v>
      </c>
      <c r="H148" s="14" t="s">
        <v>365</v>
      </c>
      <c r="I148" s="14">
        <v>29.4</v>
      </c>
      <c r="J148" s="14">
        <v>1.692969374434494</v>
      </c>
      <c r="K148" s="14">
        <v>263.00000000000034</v>
      </c>
      <c r="L148" s="14">
        <v>-15.903192170001773</v>
      </c>
      <c r="M148" s="14">
        <v>174</v>
      </c>
      <c r="N148" s="14" t="s">
        <v>72</v>
      </c>
      <c r="O148" s="14" t="s">
        <v>31</v>
      </c>
      <c r="P148" s="14">
        <v>7</v>
      </c>
      <c r="Q148" s="14">
        <v>3.3508620359583969</v>
      </c>
      <c r="R148">
        <v>36.517573902812707</v>
      </c>
      <c r="S148">
        <v>1</v>
      </c>
      <c r="T148" t="s">
        <v>4</v>
      </c>
      <c r="U148" t="s">
        <v>4</v>
      </c>
      <c r="V148" t="s">
        <v>6</v>
      </c>
      <c r="W148">
        <v>0.2</v>
      </c>
      <c r="X148" t="s">
        <v>10</v>
      </c>
      <c r="Y148">
        <v>0</v>
      </c>
      <c r="Z148">
        <v>0</v>
      </c>
      <c r="AA148">
        <v>1</v>
      </c>
      <c r="AB148">
        <v>1</v>
      </c>
      <c r="AC148" t="s">
        <v>268</v>
      </c>
      <c r="AD148">
        <v>0</v>
      </c>
      <c r="AE148">
        <v>-0.40836735616346687</v>
      </c>
      <c r="AF148">
        <v>-0.40836735616346687</v>
      </c>
      <c r="AG148">
        <v>1</v>
      </c>
      <c r="AH148">
        <v>3.3508620359583969</v>
      </c>
      <c r="AI148">
        <v>10.034732473694758</v>
      </c>
      <c r="AJ148">
        <v>-95.474101955354229</v>
      </c>
      <c r="AK148">
        <v>-3.3258852184715142</v>
      </c>
      <c r="AL148">
        <v>96</v>
      </c>
      <c r="AM148">
        <v>29.260800000000003</v>
      </c>
      <c r="AN148">
        <v>3.0368728984701332</v>
      </c>
    </row>
    <row r="149" spans="1:40" ht="12.75" x14ac:dyDescent="0.2">
      <c r="A149" s="15">
        <v>42570</v>
      </c>
      <c r="B149" s="14">
        <v>15</v>
      </c>
      <c r="C149" s="14" t="s">
        <v>358</v>
      </c>
      <c r="D149" s="16">
        <v>0.50208333333333333</v>
      </c>
      <c r="E149" s="14">
        <v>12</v>
      </c>
      <c r="F149" s="14">
        <v>235.99999999999997</v>
      </c>
      <c r="G149" s="14">
        <v>55</v>
      </c>
      <c r="H149" s="14" t="s">
        <v>365</v>
      </c>
      <c r="I149" s="14">
        <v>30.4</v>
      </c>
      <c r="J149" s="14" t="s">
        <v>4</v>
      </c>
      <c r="K149" s="14" t="s">
        <v>4</v>
      </c>
      <c r="L149" s="14" t="s">
        <v>4</v>
      </c>
      <c r="M149" s="14">
        <v>174</v>
      </c>
      <c r="N149" s="14" t="s">
        <v>72</v>
      </c>
      <c r="O149" s="14" t="s">
        <v>4</v>
      </c>
      <c r="P149" s="14" t="s">
        <v>4</v>
      </c>
      <c r="Q149" s="14">
        <v>0</v>
      </c>
      <c r="R149">
        <v>36.517573902812707</v>
      </c>
      <c r="S149">
        <v>1</v>
      </c>
      <c r="T149" t="s">
        <v>4</v>
      </c>
      <c r="U149" t="s">
        <v>4</v>
      </c>
      <c r="V149" t="s">
        <v>6</v>
      </c>
      <c r="W149">
        <v>0.1</v>
      </c>
      <c r="X149" t="s">
        <v>4</v>
      </c>
      <c r="Y149">
        <v>0</v>
      </c>
      <c r="Z149">
        <v>0</v>
      </c>
      <c r="AA149">
        <v>1</v>
      </c>
      <c r="AB149" t="s">
        <v>4</v>
      </c>
      <c r="AC149" t="s">
        <v>268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10.034732473694758</v>
      </c>
      <c r="AJ149">
        <v>-95.474101955354229</v>
      </c>
      <c r="AK149">
        <v>0</v>
      </c>
      <c r="AL149">
        <v>96</v>
      </c>
      <c r="AM149">
        <v>29.260800000000003</v>
      </c>
      <c r="AN149">
        <v>3.0368728984701332</v>
      </c>
    </row>
    <row r="150" spans="1:40" ht="12.75" x14ac:dyDescent="0.2">
      <c r="A150" s="15">
        <v>42570</v>
      </c>
      <c r="B150" s="14">
        <v>15</v>
      </c>
      <c r="C150" s="14" t="s">
        <v>358</v>
      </c>
      <c r="D150" s="16">
        <v>0.54166666666666663</v>
      </c>
      <c r="E150" s="14">
        <v>13</v>
      </c>
      <c r="F150" s="14">
        <v>292.99999999999994</v>
      </c>
      <c r="G150" s="14">
        <v>48.5</v>
      </c>
      <c r="H150" s="14" t="s">
        <v>365</v>
      </c>
      <c r="I150" s="14">
        <v>30</v>
      </c>
      <c r="J150" s="14" t="s">
        <v>4</v>
      </c>
      <c r="K150" s="14" t="s">
        <v>4</v>
      </c>
      <c r="L150" s="14" t="s">
        <v>4</v>
      </c>
      <c r="M150" s="14">
        <v>174</v>
      </c>
      <c r="N150" s="14" t="s">
        <v>72</v>
      </c>
      <c r="O150" s="14" t="s">
        <v>4</v>
      </c>
      <c r="P150" s="14" t="s">
        <v>4</v>
      </c>
      <c r="Q150" s="14">
        <v>0</v>
      </c>
      <c r="R150">
        <v>36.517573902812707</v>
      </c>
      <c r="S150">
        <v>1</v>
      </c>
      <c r="T150" t="s">
        <v>4</v>
      </c>
      <c r="U150" t="s">
        <v>4</v>
      </c>
      <c r="V150" t="s">
        <v>6</v>
      </c>
      <c r="W150">
        <v>0</v>
      </c>
      <c r="X150" t="s">
        <v>10</v>
      </c>
      <c r="Y150">
        <v>0</v>
      </c>
      <c r="Z150">
        <v>0</v>
      </c>
      <c r="AA150">
        <v>1</v>
      </c>
      <c r="AB150" t="s">
        <v>4</v>
      </c>
      <c r="AC150" t="s">
        <v>268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10.034732473694758</v>
      </c>
      <c r="AJ150">
        <v>-95.474101955354229</v>
      </c>
      <c r="AK150">
        <v>0</v>
      </c>
      <c r="AL150">
        <v>96</v>
      </c>
      <c r="AM150">
        <v>29.260800000000003</v>
      </c>
      <c r="AN150">
        <v>3.0368728984701332</v>
      </c>
    </row>
    <row r="151" spans="1:40" ht="12.75" x14ac:dyDescent="0.2">
      <c r="A151" s="15">
        <v>42570</v>
      </c>
      <c r="B151" s="14">
        <v>15</v>
      </c>
      <c r="C151" s="14" t="s">
        <v>358</v>
      </c>
      <c r="D151" s="16">
        <v>0.5854166666666667</v>
      </c>
      <c r="E151" s="14">
        <v>14</v>
      </c>
      <c r="F151" s="14">
        <v>356.00000000000006</v>
      </c>
      <c r="G151" s="14">
        <v>55.5</v>
      </c>
      <c r="H151" s="14" t="s">
        <v>365</v>
      </c>
      <c r="I151" s="14">
        <v>32.700000000000003</v>
      </c>
      <c r="J151" s="14" t="s">
        <v>4</v>
      </c>
      <c r="K151" s="14" t="s">
        <v>4</v>
      </c>
      <c r="L151" s="14" t="s">
        <v>4</v>
      </c>
      <c r="M151" s="14">
        <v>174</v>
      </c>
      <c r="N151" s="14" t="s">
        <v>72</v>
      </c>
      <c r="O151" s="14" t="s">
        <v>4</v>
      </c>
      <c r="P151" s="14" t="s">
        <v>4</v>
      </c>
      <c r="Q151" s="14">
        <v>0</v>
      </c>
      <c r="R151">
        <v>36.517573902812707</v>
      </c>
      <c r="S151">
        <v>1</v>
      </c>
      <c r="T151" t="s">
        <v>4</v>
      </c>
      <c r="U151" t="s">
        <v>4</v>
      </c>
      <c r="V151" t="s">
        <v>6</v>
      </c>
      <c r="W151">
        <v>3.5</v>
      </c>
      <c r="X151" t="s">
        <v>10</v>
      </c>
      <c r="Y151">
        <v>0</v>
      </c>
      <c r="Z151">
        <v>0</v>
      </c>
      <c r="AA151">
        <v>1</v>
      </c>
      <c r="AB151" t="s">
        <v>4</v>
      </c>
      <c r="AC151" t="s">
        <v>268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10.034732473694758</v>
      </c>
      <c r="AJ151">
        <v>-95.474101955354229</v>
      </c>
      <c r="AK151">
        <v>0</v>
      </c>
      <c r="AL151">
        <v>96</v>
      </c>
      <c r="AM151">
        <v>29.260800000000003</v>
      </c>
      <c r="AN151">
        <v>3.0368728984701332</v>
      </c>
    </row>
    <row r="152" spans="1:40" ht="12.75" x14ac:dyDescent="0.2">
      <c r="A152" s="15">
        <v>42570</v>
      </c>
      <c r="B152" s="14">
        <v>15</v>
      </c>
      <c r="C152" s="14" t="s">
        <v>358</v>
      </c>
      <c r="D152" s="16">
        <v>0.62569444444444444</v>
      </c>
      <c r="E152" s="14">
        <v>15</v>
      </c>
      <c r="F152" s="14">
        <v>414</v>
      </c>
      <c r="G152" s="14">
        <v>50.5</v>
      </c>
      <c r="H152" s="14" t="s">
        <v>365</v>
      </c>
      <c r="I152" s="14">
        <v>33.200000000000003</v>
      </c>
      <c r="J152" s="14" t="s">
        <v>4</v>
      </c>
      <c r="K152" s="14" t="s">
        <v>4</v>
      </c>
      <c r="L152" s="14" t="s">
        <v>4</v>
      </c>
      <c r="M152" s="14">
        <v>174</v>
      </c>
      <c r="N152" s="14" t="s">
        <v>72</v>
      </c>
      <c r="O152" s="14" t="s">
        <v>4</v>
      </c>
      <c r="P152" s="14" t="s">
        <v>4</v>
      </c>
      <c r="Q152" s="14">
        <v>0</v>
      </c>
      <c r="R152">
        <v>36.517573902812707</v>
      </c>
      <c r="S152">
        <v>1</v>
      </c>
      <c r="T152" t="s">
        <v>4</v>
      </c>
      <c r="U152" t="s">
        <v>4</v>
      </c>
      <c r="V152" t="s">
        <v>6</v>
      </c>
      <c r="W152">
        <v>0.6</v>
      </c>
      <c r="X152" t="s">
        <v>43</v>
      </c>
      <c r="Y152">
        <v>0</v>
      </c>
      <c r="Z152">
        <v>0</v>
      </c>
      <c r="AA152">
        <v>1</v>
      </c>
      <c r="AB152" t="s">
        <v>4</v>
      </c>
      <c r="AC152" t="s">
        <v>268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10.034732473694758</v>
      </c>
      <c r="AJ152">
        <v>-95.474101955354229</v>
      </c>
      <c r="AK152">
        <v>0</v>
      </c>
      <c r="AL152">
        <v>96</v>
      </c>
      <c r="AM152">
        <v>29.260800000000003</v>
      </c>
      <c r="AN152">
        <v>3.0368728984701332</v>
      </c>
    </row>
    <row r="153" spans="1:40" ht="12.75" x14ac:dyDescent="0.2">
      <c r="A153" s="15">
        <v>42570</v>
      </c>
      <c r="B153" s="14">
        <v>15</v>
      </c>
      <c r="C153" s="14" t="s">
        <v>358</v>
      </c>
      <c r="D153" s="16">
        <v>0.66666666666666663</v>
      </c>
      <c r="E153" s="14">
        <v>16</v>
      </c>
      <c r="F153" s="14">
        <v>472.99999999999994</v>
      </c>
      <c r="G153" s="14">
        <v>43.5</v>
      </c>
      <c r="H153" s="14" t="s">
        <v>365</v>
      </c>
      <c r="I153" s="14">
        <v>32.6</v>
      </c>
      <c r="J153" s="14" t="s">
        <v>4</v>
      </c>
      <c r="K153" s="14" t="s">
        <v>4</v>
      </c>
      <c r="L153" s="14" t="s">
        <v>4</v>
      </c>
      <c r="M153" s="14">
        <v>174</v>
      </c>
      <c r="N153" s="14" t="s">
        <v>72</v>
      </c>
      <c r="O153" s="14" t="s">
        <v>4</v>
      </c>
      <c r="P153" s="14" t="s">
        <v>4</v>
      </c>
      <c r="Q153" s="14">
        <v>0</v>
      </c>
      <c r="R153">
        <v>36.517573902812707</v>
      </c>
      <c r="S153">
        <v>1</v>
      </c>
      <c r="T153" t="s">
        <v>4</v>
      </c>
      <c r="U153" t="s">
        <v>4</v>
      </c>
      <c r="V153" t="s">
        <v>6</v>
      </c>
      <c r="W153">
        <v>0</v>
      </c>
      <c r="X153" t="s">
        <v>43</v>
      </c>
      <c r="Y153">
        <v>0</v>
      </c>
      <c r="Z153">
        <v>0</v>
      </c>
      <c r="AA153">
        <v>1</v>
      </c>
      <c r="AB153" t="s">
        <v>4</v>
      </c>
      <c r="AC153" t="s">
        <v>268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10.034732473694758</v>
      </c>
      <c r="AJ153">
        <v>-95.474101955354229</v>
      </c>
      <c r="AK153">
        <v>0</v>
      </c>
      <c r="AL153">
        <v>96</v>
      </c>
      <c r="AM153">
        <v>29.260800000000003</v>
      </c>
      <c r="AN153">
        <v>3.0368728984701332</v>
      </c>
    </row>
    <row r="154" spans="1:40" ht="12.75" x14ac:dyDescent="0.2">
      <c r="A154" s="15">
        <v>42570</v>
      </c>
      <c r="B154" s="14">
        <v>15</v>
      </c>
      <c r="C154" s="14" t="s">
        <v>358</v>
      </c>
      <c r="D154" s="16">
        <v>0.7104166666666667</v>
      </c>
      <c r="E154" s="14">
        <v>17</v>
      </c>
      <c r="F154" s="14">
        <v>536</v>
      </c>
      <c r="G154" s="14">
        <v>34.799999999999997</v>
      </c>
      <c r="H154" s="14" t="s">
        <v>365</v>
      </c>
      <c r="I154" s="14">
        <v>31.1</v>
      </c>
      <c r="J154" s="14" t="s">
        <v>4</v>
      </c>
      <c r="K154" s="14" t="s">
        <v>4</v>
      </c>
      <c r="L154" s="14" t="s">
        <v>4</v>
      </c>
      <c r="M154" s="14">
        <v>174</v>
      </c>
      <c r="N154" s="14" t="s">
        <v>72</v>
      </c>
      <c r="O154" s="14" t="s">
        <v>4</v>
      </c>
      <c r="P154" s="14" t="s">
        <v>4</v>
      </c>
      <c r="Q154" s="14">
        <v>0</v>
      </c>
      <c r="R154">
        <v>36.517573902812707</v>
      </c>
      <c r="S154">
        <v>1</v>
      </c>
      <c r="T154" t="s">
        <v>4</v>
      </c>
      <c r="U154" t="s">
        <v>4</v>
      </c>
      <c r="V154" t="s">
        <v>6</v>
      </c>
      <c r="W154">
        <v>3.6</v>
      </c>
      <c r="X154" t="s">
        <v>43</v>
      </c>
      <c r="Y154">
        <v>0</v>
      </c>
      <c r="Z154">
        <v>0</v>
      </c>
      <c r="AA154">
        <v>1</v>
      </c>
      <c r="AB154" t="s">
        <v>4</v>
      </c>
      <c r="AC154" t="s">
        <v>268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10.034732473694758</v>
      </c>
      <c r="AJ154">
        <v>-95.474101955354229</v>
      </c>
      <c r="AK154">
        <v>0</v>
      </c>
      <c r="AL154">
        <v>96</v>
      </c>
      <c r="AM154">
        <v>29.260800000000003</v>
      </c>
      <c r="AN154">
        <v>3.0368728984701332</v>
      </c>
    </row>
    <row r="155" spans="1:40" ht="12.75" x14ac:dyDescent="0.2">
      <c r="A155" s="15">
        <v>42570</v>
      </c>
      <c r="B155" s="14">
        <v>15</v>
      </c>
      <c r="C155" s="14" t="s">
        <v>358</v>
      </c>
      <c r="D155" s="16">
        <v>0.74861111111111101</v>
      </c>
      <c r="E155" s="14">
        <v>18</v>
      </c>
      <c r="F155" s="14">
        <v>590.99999999999977</v>
      </c>
      <c r="G155" s="14">
        <v>30.6</v>
      </c>
      <c r="H155" s="14" t="s">
        <v>365</v>
      </c>
      <c r="I155" s="14">
        <v>31.7</v>
      </c>
      <c r="J155" s="14" t="s">
        <v>4</v>
      </c>
      <c r="K155" s="14" t="s">
        <v>4</v>
      </c>
      <c r="L155" s="14" t="s">
        <v>4</v>
      </c>
      <c r="M155" s="14">
        <v>174</v>
      </c>
      <c r="N155" s="14" t="s">
        <v>72</v>
      </c>
      <c r="O155" s="14" t="s">
        <v>4</v>
      </c>
      <c r="P155" s="14" t="s">
        <v>4</v>
      </c>
      <c r="Q155" s="14">
        <v>0</v>
      </c>
      <c r="R155">
        <v>36.517573902812707</v>
      </c>
      <c r="S155">
        <v>1</v>
      </c>
      <c r="T155">
        <v>34.262248626010475</v>
      </c>
      <c r="U155">
        <v>1.065825372450601</v>
      </c>
      <c r="V155" t="s">
        <v>6</v>
      </c>
      <c r="W155">
        <v>1.1000000000000001</v>
      </c>
      <c r="X155" t="s">
        <v>43</v>
      </c>
      <c r="Y155">
        <v>0</v>
      </c>
      <c r="Z155">
        <v>0</v>
      </c>
      <c r="AA155">
        <v>1</v>
      </c>
      <c r="AB155" t="s">
        <v>4</v>
      </c>
      <c r="AC155" t="s">
        <v>268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10.034732473694758</v>
      </c>
      <c r="AJ155">
        <v>-95.474101955354229</v>
      </c>
      <c r="AK155">
        <v>0</v>
      </c>
      <c r="AL155">
        <v>96</v>
      </c>
      <c r="AM155">
        <v>29.260800000000003</v>
      </c>
      <c r="AN155">
        <v>3.0368728984701332</v>
      </c>
    </row>
    <row r="156" spans="1:40" ht="12.75" x14ac:dyDescent="0.2">
      <c r="A156" s="15">
        <v>42570</v>
      </c>
      <c r="B156" s="14">
        <v>16</v>
      </c>
      <c r="C156" s="14" t="s">
        <v>358</v>
      </c>
      <c r="D156" s="16">
        <v>0.33819444444444446</v>
      </c>
      <c r="E156" s="14">
        <v>8</v>
      </c>
      <c r="F156" s="14">
        <v>0</v>
      </c>
      <c r="G156" s="14">
        <v>22.8</v>
      </c>
      <c r="H156" s="14" t="s">
        <v>365</v>
      </c>
      <c r="I156" s="14">
        <v>22.6</v>
      </c>
      <c r="J156" s="14" t="s">
        <v>4</v>
      </c>
      <c r="K156" s="14" t="s">
        <v>4</v>
      </c>
      <c r="L156" s="14" t="s">
        <v>4</v>
      </c>
      <c r="M156" s="14">
        <v>154</v>
      </c>
      <c r="N156" s="14" t="s">
        <v>72</v>
      </c>
      <c r="O156" s="14" t="s">
        <v>4</v>
      </c>
      <c r="P156" s="14" t="s">
        <v>4</v>
      </c>
      <c r="Q156" s="14">
        <v>0</v>
      </c>
      <c r="R156">
        <v>0</v>
      </c>
      <c r="S156">
        <v>1</v>
      </c>
      <c r="T156" t="s">
        <v>4</v>
      </c>
      <c r="U156" t="s">
        <v>4</v>
      </c>
      <c r="V156" t="s">
        <v>128</v>
      </c>
      <c r="W156">
        <v>2</v>
      </c>
      <c r="X156" t="s">
        <v>4</v>
      </c>
      <c r="Y156">
        <v>2</v>
      </c>
      <c r="Z156">
        <v>1</v>
      </c>
      <c r="AA156">
        <v>0</v>
      </c>
      <c r="AB156">
        <v>0</v>
      </c>
      <c r="AC156" t="s">
        <v>269</v>
      </c>
      <c r="AD156">
        <v>0</v>
      </c>
      <c r="AE156" t="s">
        <v>4</v>
      </c>
      <c r="AF156" t="s">
        <v>4</v>
      </c>
      <c r="AG156" t="s">
        <v>4</v>
      </c>
      <c r="AH156" t="s">
        <v>4</v>
      </c>
      <c r="AI156">
        <v>43.837114678907732</v>
      </c>
      <c r="AJ156">
        <v>-89.879404629916706</v>
      </c>
      <c r="AK156" t="s">
        <v>4</v>
      </c>
      <c r="AL156">
        <v>100</v>
      </c>
      <c r="AM156">
        <v>30.48</v>
      </c>
      <c r="AN156">
        <v>2.6878070480712677</v>
      </c>
    </row>
    <row r="157" spans="1:40" ht="12.75" x14ac:dyDescent="0.2">
      <c r="A157" s="15">
        <v>42570</v>
      </c>
      <c r="B157" s="14">
        <v>16</v>
      </c>
      <c r="C157" s="14" t="s">
        <v>358</v>
      </c>
      <c r="D157" s="16">
        <v>0.3743055555555555</v>
      </c>
      <c r="E157" s="14">
        <v>9</v>
      </c>
      <c r="F157" s="14">
        <v>51.999999999999893</v>
      </c>
      <c r="G157" s="14">
        <v>25.4</v>
      </c>
      <c r="H157" s="14" t="s">
        <v>365</v>
      </c>
      <c r="I157" s="14">
        <v>28</v>
      </c>
      <c r="J157" s="14">
        <v>2.3598908106806715</v>
      </c>
      <c r="K157" s="14">
        <v>224.78821643629115</v>
      </c>
      <c r="L157" s="14">
        <v>-109.21178356370885</v>
      </c>
      <c r="M157" s="14">
        <v>157</v>
      </c>
      <c r="N157" s="14" t="s">
        <v>72</v>
      </c>
      <c r="O157" s="14" t="s">
        <v>27</v>
      </c>
      <c r="P157" s="14">
        <v>6</v>
      </c>
      <c r="Q157" s="14">
        <v>5.6530957011793834</v>
      </c>
      <c r="R157">
        <v>5.6530957011793834</v>
      </c>
      <c r="S157">
        <v>1</v>
      </c>
      <c r="T157" t="s">
        <v>4</v>
      </c>
      <c r="U157" t="s">
        <v>4</v>
      </c>
      <c r="V157" t="s">
        <v>32</v>
      </c>
      <c r="W157">
        <v>0.3</v>
      </c>
      <c r="X157" t="s">
        <v>4</v>
      </c>
      <c r="Y157">
        <v>2</v>
      </c>
      <c r="Z157">
        <v>1</v>
      </c>
      <c r="AA157">
        <v>0</v>
      </c>
      <c r="AB157">
        <v>0</v>
      </c>
      <c r="AC157" t="s">
        <v>269</v>
      </c>
      <c r="AD157">
        <v>0</v>
      </c>
      <c r="AE157">
        <v>-4.0120904222322054</v>
      </c>
      <c r="AF157">
        <v>-4.0120904222322054</v>
      </c>
      <c r="AG157">
        <v>1</v>
      </c>
      <c r="AH157">
        <v>5.6530957011793834</v>
      </c>
      <c r="AI157">
        <v>39.854575105905923</v>
      </c>
      <c r="AJ157">
        <v>-93.891495052148912</v>
      </c>
      <c r="AK157">
        <v>-3.9825395730018087</v>
      </c>
      <c r="AL157">
        <v>102</v>
      </c>
      <c r="AM157">
        <v>31.089600000000001</v>
      </c>
      <c r="AN157">
        <v>2.7401669256310974</v>
      </c>
    </row>
    <row r="158" spans="1:40" ht="12.75" x14ac:dyDescent="0.2">
      <c r="A158" s="15">
        <v>42570</v>
      </c>
      <c r="B158" s="14">
        <v>16</v>
      </c>
      <c r="C158" s="14" t="s">
        <v>358</v>
      </c>
      <c r="D158" s="16">
        <v>0.41805555555555557</v>
      </c>
      <c r="E158" s="14">
        <v>10</v>
      </c>
      <c r="F158" s="14">
        <v>115</v>
      </c>
      <c r="G158" s="14">
        <v>30.4</v>
      </c>
      <c r="H158" s="14" t="s">
        <v>365</v>
      </c>
      <c r="I158" s="14">
        <v>27.1</v>
      </c>
      <c r="J158" s="14">
        <v>1.9460421159736789</v>
      </c>
      <c r="K158" s="14">
        <v>248.49999999999991</v>
      </c>
      <c r="L158" s="14">
        <v>23.711783563708764</v>
      </c>
      <c r="M158" s="14">
        <v>160</v>
      </c>
      <c r="N158" s="14" t="s">
        <v>72</v>
      </c>
      <c r="O158" s="14" t="s">
        <v>31</v>
      </c>
      <c r="P158" s="14">
        <v>7</v>
      </c>
      <c r="Q158" s="14">
        <v>5.3400974548061066</v>
      </c>
      <c r="R158">
        <v>10.993193155985491</v>
      </c>
      <c r="S158">
        <v>1</v>
      </c>
      <c r="T158" t="s">
        <v>4</v>
      </c>
      <c r="U158" t="s">
        <v>4</v>
      </c>
      <c r="V158" t="s">
        <v>6</v>
      </c>
      <c r="W158">
        <v>3.2</v>
      </c>
      <c r="X158" t="s">
        <v>42</v>
      </c>
      <c r="Y158">
        <v>2</v>
      </c>
      <c r="Z158">
        <v>1</v>
      </c>
      <c r="AA158">
        <v>0</v>
      </c>
      <c r="AB158">
        <v>0</v>
      </c>
      <c r="AC158" t="s">
        <v>269</v>
      </c>
      <c r="AD158">
        <v>0</v>
      </c>
      <c r="AE158">
        <v>-1.9571522680137434</v>
      </c>
      <c r="AF158">
        <v>-1.9571522680137434</v>
      </c>
      <c r="AG158">
        <v>1</v>
      </c>
      <c r="AH158">
        <v>5.3400974548061066</v>
      </c>
      <c r="AI158">
        <v>34.886054619218228</v>
      </c>
      <c r="AJ158">
        <v>-95.848647320162655</v>
      </c>
      <c r="AK158">
        <v>-4.9685204866876944</v>
      </c>
      <c r="AL158">
        <v>102</v>
      </c>
      <c r="AM158">
        <v>31.089600000000001</v>
      </c>
      <c r="AN158">
        <v>2.7925268031909272</v>
      </c>
    </row>
    <row r="159" spans="1:40" ht="12.75" x14ac:dyDescent="0.2">
      <c r="A159" s="15">
        <v>42570</v>
      </c>
      <c r="B159" s="14">
        <v>16</v>
      </c>
      <c r="C159" s="14" t="s">
        <v>358</v>
      </c>
      <c r="D159" s="16">
        <v>0.45902777777777781</v>
      </c>
      <c r="E159" s="14">
        <v>11</v>
      </c>
      <c r="F159" s="14">
        <v>174.00000000000003</v>
      </c>
      <c r="G159" s="14">
        <v>35.6</v>
      </c>
      <c r="H159" s="14" t="s">
        <v>365</v>
      </c>
      <c r="I159" s="14">
        <v>30.2</v>
      </c>
      <c r="J159" s="14">
        <v>1.7118781026422536</v>
      </c>
      <c r="K159" s="14">
        <v>98.083390322264265</v>
      </c>
      <c r="L159" s="14">
        <v>-150.41660967773566</v>
      </c>
      <c r="M159" s="14">
        <v>158</v>
      </c>
      <c r="N159" s="14" t="s">
        <v>72</v>
      </c>
      <c r="O159" s="14" t="s">
        <v>41</v>
      </c>
      <c r="P159" s="14">
        <v>3</v>
      </c>
      <c r="Q159" s="14">
        <v>4.1139049530664913</v>
      </c>
      <c r="R159">
        <v>15.107098109051982</v>
      </c>
      <c r="S159">
        <v>1</v>
      </c>
      <c r="T159" t="s">
        <v>4</v>
      </c>
      <c r="U159" t="s">
        <v>4</v>
      </c>
      <c r="V159" t="s">
        <v>14</v>
      </c>
      <c r="W159">
        <v>1.8</v>
      </c>
      <c r="X159" t="s">
        <v>4</v>
      </c>
      <c r="Y159">
        <v>2</v>
      </c>
      <c r="Z159">
        <v>1</v>
      </c>
      <c r="AA159">
        <v>0</v>
      </c>
      <c r="AB159">
        <v>0</v>
      </c>
      <c r="AC159" t="s">
        <v>269</v>
      </c>
      <c r="AD159">
        <v>0</v>
      </c>
      <c r="AE159">
        <v>-0.57847355478322982</v>
      </c>
      <c r="AF159">
        <v>-0.57847355478322982</v>
      </c>
      <c r="AG159">
        <v>1</v>
      </c>
      <c r="AH159">
        <v>4.1139049530664913</v>
      </c>
      <c r="AI159">
        <v>38.959085715254872</v>
      </c>
      <c r="AJ159">
        <v>-96.427120874945885</v>
      </c>
      <c r="AK159">
        <v>4.0730310960366438</v>
      </c>
      <c r="AL159">
        <v>104</v>
      </c>
      <c r="AM159">
        <v>31.699200000000001</v>
      </c>
      <c r="AN159">
        <v>2.7576202181510405</v>
      </c>
    </row>
    <row r="160" spans="1:40" ht="12.75" x14ac:dyDescent="0.2">
      <c r="A160" s="15">
        <v>42570</v>
      </c>
      <c r="B160" s="14">
        <v>16</v>
      </c>
      <c r="C160" s="14" t="s">
        <v>358</v>
      </c>
      <c r="D160" s="16">
        <v>0.50208333333333333</v>
      </c>
      <c r="E160" s="14">
        <v>12</v>
      </c>
      <c r="F160" s="14">
        <v>235.99999999999997</v>
      </c>
      <c r="G160" s="14">
        <v>32.299999999999997</v>
      </c>
      <c r="H160" s="14" t="s">
        <v>365</v>
      </c>
      <c r="I160" s="14">
        <v>30.3</v>
      </c>
      <c r="J160" s="14">
        <v>1.5443924570728755</v>
      </c>
      <c r="K160" s="14">
        <v>271.5128302978851</v>
      </c>
      <c r="L160" s="14">
        <v>173.42943997562082</v>
      </c>
      <c r="M160" s="14">
        <v>164</v>
      </c>
      <c r="N160" s="14" t="s">
        <v>72</v>
      </c>
      <c r="O160" s="14" t="s">
        <v>31</v>
      </c>
      <c r="P160" s="14">
        <v>7</v>
      </c>
      <c r="Q160" s="14">
        <v>11.399323503608228</v>
      </c>
      <c r="R160">
        <v>26.506421612660212</v>
      </c>
      <c r="S160">
        <v>1</v>
      </c>
      <c r="T160" t="s">
        <v>4</v>
      </c>
      <c r="U160" t="s">
        <v>4</v>
      </c>
      <c r="V160" t="s">
        <v>6</v>
      </c>
      <c r="W160">
        <v>1.4</v>
      </c>
      <c r="X160" t="s">
        <v>4</v>
      </c>
      <c r="Y160">
        <v>2</v>
      </c>
      <c r="Z160">
        <v>1</v>
      </c>
      <c r="AA160">
        <v>0</v>
      </c>
      <c r="AB160">
        <v>0</v>
      </c>
      <c r="AC160" t="s">
        <v>269</v>
      </c>
      <c r="AD160">
        <v>0</v>
      </c>
      <c r="AE160">
        <v>0.30095128111399561</v>
      </c>
      <c r="AF160">
        <v>0.30095128111399561</v>
      </c>
      <c r="AG160">
        <v>1</v>
      </c>
      <c r="AH160">
        <v>11.399323503608228</v>
      </c>
      <c r="AI160">
        <v>27.563735581699923</v>
      </c>
      <c r="AJ160">
        <v>-96.126169593831889</v>
      </c>
      <c r="AK160">
        <v>-11.395350133554949</v>
      </c>
      <c r="AL160">
        <v>100</v>
      </c>
      <c r="AM160">
        <v>30.48</v>
      </c>
      <c r="AN160">
        <v>2.8623399732707004</v>
      </c>
    </row>
    <row r="161" spans="1:40" ht="12.75" x14ac:dyDescent="0.2">
      <c r="A161" s="15">
        <v>42570</v>
      </c>
      <c r="B161" s="14">
        <v>16</v>
      </c>
      <c r="C161" s="14" t="s">
        <v>358</v>
      </c>
      <c r="D161" s="16">
        <v>0.54652777777777783</v>
      </c>
      <c r="E161" s="14">
        <v>13</v>
      </c>
      <c r="F161" s="14">
        <v>300.00000000000006</v>
      </c>
      <c r="G161" s="14">
        <v>30.8</v>
      </c>
      <c r="H161" s="14" t="s">
        <v>365</v>
      </c>
      <c r="I161" s="14">
        <v>29.5</v>
      </c>
      <c r="J161" s="14" t="s">
        <v>4</v>
      </c>
      <c r="K161" s="14" t="s">
        <v>4</v>
      </c>
      <c r="L161" s="14" t="s">
        <v>4</v>
      </c>
      <c r="M161" s="14">
        <v>164</v>
      </c>
      <c r="N161" s="14" t="s">
        <v>72</v>
      </c>
      <c r="O161" s="14" t="s">
        <v>4</v>
      </c>
      <c r="P161" s="14" t="s">
        <v>4</v>
      </c>
      <c r="Q161" s="14">
        <v>0</v>
      </c>
      <c r="R161">
        <v>26.506421612660212</v>
      </c>
      <c r="S161">
        <v>1</v>
      </c>
      <c r="T161" t="s">
        <v>4</v>
      </c>
      <c r="U161" t="s">
        <v>4</v>
      </c>
      <c r="V161" t="s">
        <v>6</v>
      </c>
      <c r="W161">
        <v>0</v>
      </c>
      <c r="X161" t="s">
        <v>10</v>
      </c>
      <c r="Y161">
        <v>0</v>
      </c>
      <c r="Z161">
        <v>0</v>
      </c>
      <c r="AA161">
        <v>1</v>
      </c>
      <c r="AB161">
        <v>1</v>
      </c>
      <c r="AC161" t="s">
        <v>269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27.563735581699923</v>
      </c>
      <c r="AJ161">
        <v>-96.126169593831889</v>
      </c>
      <c r="AK161">
        <v>0</v>
      </c>
      <c r="AL161">
        <v>100</v>
      </c>
      <c r="AM161">
        <v>30.48</v>
      </c>
      <c r="AN161">
        <v>2.8623399732707004</v>
      </c>
    </row>
    <row r="162" spans="1:40" ht="12.75" x14ac:dyDescent="0.2">
      <c r="A162" s="15">
        <v>42570</v>
      </c>
      <c r="B162" s="14">
        <v>16</v>
      </c>
      <c r="C162" s="14" t="s">
        <v>358</v>
      </c>
      <c r="D162" s="16">
        <v>0.5854166666666667</v>
      </c>
      <c r="E162" s="14">
        <v>14</v>
      </c>
      <c r="F162" s="14">
        <v>356</v>
      </c>
      <c r="G162" s="14">
        <v>34.799999999999997</v>
      </c>
      <c r="H162" s="14" t="s">
        <v>365</v>
      </c>
      <c r="I162" s="14">
        <v>31.2</v>
      </c>
      <c r="J162" s="14" t="s">
        <v>4</v>
      </c>
      <c r="K162" s="14" t="s">
        <v>4</v>
      </c>
      <c r="L162" s="14" t="s">
        <v>4</v>
      </c>
      <c r="M162" s="14">
        <v>164</v>
      </c>
      <c r="N162" s="14" t="s">
        <v>72</v>
      </c>
      <c r="O162" s="14" t="s">
        <v>4</v>
      </c>
      <c r="P162" s="14" t="s">
        <v>4</v>
      </c>
      <c r="Q162" s="14">
        <v>0</v>
      </c>
      <c r="R162">
        <v>26.506421612660212</v>
      </c>
      <c r="S162">
        <v>1</v>
      </c>
      <c r="T162" t="s">
        <v>4</v>
      </c>
      <c r="U162" t="s">
        <v>4</v>
      </c>
      <c r="V162" t="s">
        <v>6</v>
      </c>
      <c r="W162">
        <v>3.6</v>
      </c>
      <c r="X162" t="s">
        <v>122</v>
      </c>
      <c r="Y162">
        <v>0</v>
      </c>
      <c r="Z162">
        <v>0</v>
      </c>
      <c r="AA162">
        <v>1</v>
      </c>
      <c r="AB162" t="s">
        <v>4</v>
      </c>
      <c r="AC162" t="s">
        <v>269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27.563735581699923</v>
      </c>
      <c r="AJ162">
        <v>-96.126169593831889</v>
      </c>
      <c r="AK162">
        <v>0</v>
      </c>
      <c r="AL162">
        <v>100</v>
      </c>
      <c r="AM162">
        <v>30.48</v>
      </c>
      <c r="AN162">
        <v>2.8623399732707004</v>
      </c>
    </row>
    <row r="163" spans="1:40" ht="12.75" x14ac:dyDescent="0.2">
      <c r="A163" s="15">
        <v>42570</v>
      </c>
      <c r="B163" s="14">
        <v>16</v>
      </c>
      <c r="C163" s="14" t="s">
        <v>358</v>
      </c>
      <c r="D163" s="16">
        <v>0.62569444444444444</v>
      </c>
      <c r="E163" s="14">
        <v>15</v>
      </c>
      <c r="F163" s="14">
        <v>413.99999999999994</v>
      </c>
      <c r="G163" s="14">
        <v>37</v>
      </c>
      <c r="H163" s="14" t="s">
        <v>365</v>
      </c>
      <c r="I163" s="14">
        <v>33.6</v>
      </c>
      <c r="J163" s="14" t="s">
        <v>4</v>
      </c>
      <c r="K163" s="14" t="s">
        <v>4</v>
      </c>
      <c r="L163" s="14" t="s">
        <v>4</v>
      </c>
      <c r="M163" s="14">
        <v>164</v>
      </c>
      <c r="N163" s="14" t="s">
        <v>72</v>
      </c>
      <c r="O163" s="14" t="s">
        <v>4</v>
      </c>
      <c r="P163" s="14" t="s">
        <v>4</v>
      </c>
      <c r="Q163" s="14">
        <v>0</v>
      </c>
      <c r="R163">
        <v>26.506421612660212</v>
      </c>
      <c r="S163">
        <v>1</v>
      </c>
      <c r="T163" t="s">
        <v>4</v>
      </c>
      <c r="U163" t="s">
        <v>4</v>
      </c>
      <c r="V163" t="s">
        <v>6</v>
      </c>
      <c r="W163">
        <v>0</v>
      </c>
      <c r="X163" t="s">
        <v>10</v>
      </c>
      <c r="Y163">
        <v>0</v>
      </c>
      <c r="Z163">
        <v>0</v>
      </c>
      <c r="AA163">
        <v>1</v>
      </c>
      <c r="AB163" t="s">
        <v>4</v>
      </c>
      <c r="AC163" t="s">
        <v>269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27.563735581699923</v>
      </c>
      <c r="AJ163">
        <v>-96.126169593831889</v>
      </c>
      <c r="AK163">
        <v>0</v>
      </c>
      <c r="AL163">
        <v>100</v>
      </c>
      <c r="AM163">
        <v>30.48</v>
      </c>
      <c r="AN163">
        <v>2.8623399732707004</v>
      </c>
    </row>
    <row r="164" spans="1:40" ht="12.75" x14ac:dyDescent="0.2">
      <c r="A164" s="15">
        <v>42570</v>
      </c>
      <c r="B164" s="14">
        <v>16</v>
      </c>
      <c r="C164" s="14" t="s">
        <v>358</v>
      </c>
      <c r="D164" s="16">
        <v>0.66666666666666663</v>
      </c>
      <c r="E164" s="14">
        <v>16</v>
      </c>
      <c r="F164" s="14">
        <v>472.99999999999989</v>
      </c>
      <c r="G164" s="14">
        <v>35.6</v>
      </c>
      <c r="H164" s="14" t="s">
        <v>365</v>
      </c>
      <c r="I164" s="14">
        <v>32.1</v>
      </c>
      <c r="J164" s="14" t="s">
        <v>4</v>
      </c>
      <c r="K164" s="14" t="s">
        <v>4</v>
      </c>
      <c r="L164" s="14" t="s">
        <v>4</v>
      </c>
      <c r="M164" s="14">
        <v>164</v>
      </c>
      <c r="N164" s="14" t="s">
        <v>72</v>
      </c>
      <c r="O164" s="14" t="s">
        <v>4</v>
      </c>
      <c r="P164" s="14" t="s">
        <v>4</v>
      </c>
      <c r="Q164" s="14">
        <v>0</v>
      </c>
      <c r="R164">
        <v>26.506421612660212</v>
      </c>
      <c r="S164">
        <v>1</v>
      </c>
      <c r="T164" t="s">
        <v>4</v>
      </c>
      <c r="U164" t="s">
        <v>4</v>
      </c>
      <c r="V164" t="s">
        <v>6</v>
      </c>
      <c r="W164">
        <v>0</v>
      </c>
      <c r="X164" t="s">
        <v>43</v>
      </c>
      <c r="Y164">
        <v>0</v>
      </c>
      <c r="Z164">
        <v>0</v>
      </c>
      <c r="AA164">
        <v>1</v>
      </c>
      <c r="AB164" t="s">
        <v>4</v>
      </c>
      <c r="AC164" t="s">
        <v>269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27.563735581699923</v>
      </c>
      <c r="AJ164">
        <v>-96.126169593831889</v>
      </c>
      <c r="AK164">
        <v>0</v>
      </c>
      <c r="AL164">
        <v>100</v>
      </c>
      <c r="AM164">
        <v>30.48</v>
      </c>
      <c r="AN164">
        <v>2.8623399732707004</v>
      </c>
    </row>
    <row r="165" spans="1:40" ht="12.75" x14ac:dyDescent="0.2">
      <c r="A165" s="15">
        <v>42570</v>
      </c>
      <c r="B165" s="14">
        <v>16</v>
      </c>
      <c r="C165" s="14" t="s">
        <v>358</v>
      </c>
      <c r="D165" s="16">
        <v>0.7104166666666667</v>
      </c>
      <c r="E165" s="14">
        <v>17</v>
      </c>
      <c r="F165" s="14">
        <v>536</v>
      </c>
      <c r="G165" s="14">
        <v>34</v>
      </c>
      <c r="H165" s="14" t="s">
        <v>365</v>
      </c>
      <c r="I165" s="14">
        <v>31.7</v>
      </c>
      <c r="J165" s="14" t="s">
        <v>4</v>
      </c>
      <c r="K165" s="14" t="s">
        <v>4</v>
      </c>
      <c r="L165" s="14" t="s">
        <v>4</v>
      </c>
      <c r="M165" s="14">
        <v>164</v>
      </c>
      <c r="N165" s="14" t="s">
        <v>72</v>
      </c>
      <c r="O165" s="14" t="s">
        <v>4</v>
      </c>
      <c r="P165" s="14" t="s">
        <v>4</v>
      </c>
      <c r="Q165" s="14">
        <v>0</v>
      </c>
      <c r="R165">
        <v>26.506421612660212</v>
      </c>
      <c r="S165">
        <v>1</v>
      </c>
      <c r="T165" t="s">
        <v>4</v>
      </c>
      <c r="U165" t="s">
        <v>4</v>
      </c>
      <c r="V165" t="s">
        <v>6</v>
      </c>
      <c r="W165">
        <v>1</v>
      </c>
      <c r="X165" t="s">
        <v>43</v>
      </c>
      <c r="Y165">
        <v>0</v>
      </c>
      <c r="Z165">
        <v>0</v>
      </c>
      <c r="AA165">
        <v>1</v>
      </c>
      <c r="AB165" t="s">
        <v>4</v>
      </c>
      <c r="AC165" t="s">
        <v>269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27.563735581699923</v>
      </c>
      <c r="AJ165">
        <v>-96.126169593831889</v>
      </c>
      <c r="AK165">
        <v>0</v>
      </c>
      <c r="AL165">
        <v>100</v>
      </c>
      <c r="AM165">
        <v>30.48</v>
      </c>
      <c r="AN165">
        <v>2.8623399732707004</v>
      </c>
    </row>
    <row r="166" spans="1:40" ht="12.75" x14ac:dyDescent="0.2">
      <c r="A166" s="15">
        <v>42570</v>
      </c>
      <c r="B166" s="14">
        <v>16</v>
      </c>
      <c r="C166" s="14" t="s">
        <v>358</v>
      </c>
      <c r="D166" s="16">
        <v>0.74861111111111101</v>
      </c>
      <c r="E166" s="14">
        <v>18</v>
      </c>
      <c r="F166" s="14">
        <v>590.99999999999977</v>
      </c>
      <c r="G166" s="14">
        <v>32.4</v>
      </c>
      <c r="H166" s="14" t="s">
        <v>365</v>
      </c>
      <c r="I166" s="14">
        <v>31.8</v>
      </c>
      <c r="J166" s="14" t="s">
        <v>4</v>
      </c>
      <c r="K166" s="14" t="s">
        <v>4</v>
      </c>
      <c r="L166" s="14" t="s">
        <v>4</v>
      </c>
      <c r="M166" s="14">
        <v>164</v>
      </c>
      <c r="N166" s="14" t="s">
        <v>72</v>
      </c>
      <c r="O166" s="14" t="s">
        <v>4</v>
      </c>
      <c r="P166" s="14" t="s">
        <v>4</v>
      </c>
      <c r="Q166" s="14">
        <v>0</v>
      </c>
      <c r="R166">
        <v>26.506421612660212</v>
      </c>
      <c r="S166">
        <v>1</v>
      </c>
      <c r="T166">
        <v>17.431148549531617</v>
      </c>
      <c r="U166">
        <v>1.5206354037624474</v>
      </c>
      <c r="V166" t="s">
        <v>6</v>
      </c>
      <c r="W166">
        <v>0.1</v>
      </c>
      <c r="X166" t="s">
        <v>43</v>
      </c>
      <c r="Y166">
        <v>0</v>
      </c>
      <c r="Z166">
        <v>0</v>
      </c>
      <c r="AA166">
        <v>1</v>
      </c>
      <c r="AB166" t="s">
        <v>4</v>
      </c>
      <c r="AC166" t="s">
        <v>269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27.563735581699923</v>
      </c>
      <c r="AJ166">
        <v>-96.126169593831889</v>
      </c>
      <c r="AK166">
        <v>0</v>
      </c>
      <c r="AL166">
        <v>100</v>
      </c>
      <c r="AM166">
        <v>30.48</v>
      </c>
      <c r="AN166">
        <v>2.8623399732707004</v>
      </c>
    </row>
    <row r="167" spans="1:40" ht="12.75" x14ac:dyDescent="0.2">
      <c r="A167" s="15">
        <v>42570</v>
      </c>
      <c r="B167" s="14">
        <v>17</v>
      </c>
      <c r="C167" s="14" t="s">
        <v>358</v>
      </c>
      <c r="D167" s="16">
        <v>0.33819444444444446</v>
      </c>
      <c r="E167" s="14">
        <v>8</v>
      </c>
      <c r="F167" s="14">
        <v>0</v>
      </c>
      <c r="G167" s="14">
        <v>22.8</v>
      </c>
      <c r="H167" s="14" t="s">
        <v>365</v>
      </c>
      <c r="I167" s="14">
        <v>22.6</v>
      </c>
      <c r="J167" s="14" t="s">
        <v>4</v>
      </c>
      <c r="K167" s="14" t="s">
        <v>4</v>
      </c>
      <c r="L167" s="14" t="s">
        <v>4</v>
      </c>
      <c r="M167" s="14">
        <v>154</v>
      </c>
      <c r="N167" s="14" t="s">
        <v>72</v>
      </c>
      <c r="O167" s="14" t="s">
        <v>4</v>
      </c>
      <c r="P167" s="14" t="s">
        <v>4</v>
      </c>
      <c r="Q167" s="14">
        <v>0</v>
      </c>
      <c r="R167">
        <v>0</v>
      </c>
      <c r="S167">
        <v>1</v>
      </c>
      <c r="T167" t="s">
        <v>4</v>
      </c>
      <c r="U167" t="s">
        <v>4</v>
      </c>
      <c r="V167" t="s">
        <v>128</v>
      </c>
      <c r="W167">
        <v>2</v>
      </c>
      <c r="X167" t="s">
        <v>4</v>
      </c>
      <c r="Y167">
        <v>2</v>
      </c>
      <c r="Z167">
        <v>1</v>
      </c>
      <c r="AA167">
        <v>0</v>
      </c>
      <c r="AB167">
        <v>0</v>
      </c>
      <c r="AC167" t="s">
        <v>270</v>
      </c>
      <c r="AD167">
        <v>0</v>
      </c>
      <c r="AE167" t="s">
        <v>4</v>
      </c>
      <c r="AF167" t="s">
        <v>4</v>
      </c>
      <c r="AG167" t="s">
        <v>4</v>
      </c>
      <c r="AH167" t="s">
        <v>4</v>
      </c>
      <c r="AI167">
        <v>43.837114678907732</v>
      </c>
      <c r="AJ167">
        <v>-89.879404629916706</v>
      </c>
      <c r="AK167" t="s">
        <v>4</v>
      </c>
      <c r="AL167">
        <v>100</v>
      </c>
      <c r="AM167">
        <v>30.48</v>
      </c>
      <c r="AN167">
        <v>2.6878070480712677</v>
      </c>
    </row>
    <row r="168" spans="1:40" ht="12.75" x14ac:dyDescent="0.2">
      <c r="A168" s="15">
        <v>42570</v>
      </c>
      <c r="B168" s="14">
        <v>17</v>
      </c>
      <c r="C168" s="14" t="s">
        <v>358</v>
      </c>
      <c r="D168" s="16">
        <v>0.3743055555555555</v>
      </c>
      <c r="E168" s="14">
        <v>9</v>
      </c>
      <c r="F168" s="14">
        <v>51.999999999999893</v>
      </c>
      <c r="G168" s="14">
        <v>26.8</v>
      </c>
      <c r="H168" s="14" t="s">
        <v>365</v>
      </c>
      <c r="I168" s="14">
        <v>28</v>
      </c>
      <c r="J168" s="14">
        <v>2.1316570892581224</v>
      </c>
      <c r="K168" s="14">
        <v>237.86504541636776</v>
      </c>
      <c r="L168" s="14">
        <v>-96.134954583632236</v>
      </c>
      <c r="M168" s="14">
        <v>163</v>
      </c>
      <c r="N168" s="14" t="s">
        <v>72</v>
      </c>
      <c r="O168" s="14" t="s">
        <v>27</v>
      </c>
      <c r="P168" s="14">
        <v>6</v>
      </c>
      <c r="Q168" s="14">
        <v>16.205560272331315</v>
      </c>
      <c r="R168">
        <v>16.205560272331315</v>
      </c>
      <c r="S168">
        <v>1</v>
      </c>
      <c r="T168" t="s">
        <v>4</v>
      </c>
      <c r="U168" t="s">
        <v>4</v>
      </c>
      <c r="V168" t="s">
        <v>31</v>
      </c>
      <c r="W168">
        <v>0.3</v>
      </c>
      <c r="X168" t="s">
        <v>4</v>
      </c>
      <c r="Y168">
        <v>2</v>
      </c>
      <c r="Z168">
        <v>1</v>
      </c>
      <c r="AA168">
        <v>0</v>
      </c>
      <c r="AB168">
        <v>0</v>
      </c>
      <c r="AC168" t="s">
        <v>270</v>
      </c>
      <c r="AD168">
        <v>0</v>
      </c>
      <c r="AE168">
        <v>-8.6199852342759584</v>
      </c>
      <c r="AF168">
        <v>-8.6199852342759584</v>
      </c>
      <c r="AG168">
        <v>1</v>
      </c>
      <c r="AH168">
        <v>16.205560272331315</v>
      </c>
      <c r="AI168">
        <v>30.11428558644187</v>
      </c>
      <c r="AJ168">
        <v>-98.499389864192665</v>
      </c>
      <c r="AK168">
        <v>-13.722829092465862</v>
      </c>
      <c r="AL168">
        <v>103</v>
      </c>
      <c r="AM168">
        <v>31.394400000000001</v>
      </c>
      <c r="AN168">
        <v>2.8448866807507573</v>
      </c>
    </row>
    <row r="169" spans="1:40" ht="12.75" x14ac:dyDescent="0.2">
      <c r="A169" s="15">
        <v>42570</v>
      </c>
      <c r="B169" s="14">
        <v>17</v>
      </c>
      <c r="C169" s="14" t="s">
        <v>358</v>
      </c>
      <c r="D169" s="16">
        <v>0.41805555555555557</v>
      </c>
      <c r="E169" s="14">
        <v>10</v>
      </c>
      <c r="F169" s="14">
        <v>115</v>
      </c>
      <c r="G169" s="14">
        <v>25.7</v>
      </c>
      <c r="H169" s="14" t="s">
        <v>365</v>
      </c>
      <c r="I169" s="14">
        <v>27.1</v>
      </c>
      <c r="J169" s="14">
        <v>1.3686462276960096</v>
      </c>
      <c r="K169" s="14">
        <v>281.58234750651758</v>
      </c>
      <c r="L169" s="14">
        <v>43.717302090149815</v>
      </c>
      <c r="M169" s="14">
        <v>172</v>
      </c>
      <c r="N169" s="14" t="s">
        <v>72</v>
      </c>
      <c r="O169" s="14" t="s">
        <v>31</v>
      </c>
      <c r="P169" s="14">
        <v>7</v>
      </c>
      <c r="Q169" s="14">
        <v>17.101911483531783</v>
      </c>
      <c r="R169">
        <v>33.307471755863098</v>
      </c>
      <c r="S169">
        <v>1</v>
      </c>
      <c r="T169" t="s">
        <v>4</v>
      </c>
      <c r="U169" t="s">
        <v>4</v>
      </c>
      <c r="V169" t="s">
        <v>6</v>
      </c>
      <c r="W169">
        <v>3.2</v>
      </c>
      <c r="X169" t="s">
        <v>40</v>
      </c>
      <c r="Y169">
        <v>2</v>
      </c>
      <c r="Z169">
        <v>1</v>
      </c>
      <c r="AA169">
        <v>0</v>
      </c>
      <c r="AB169">
        <v>0</v>
      </c>
      <c r="AC169" t="s">
        <v>270</v>
      </c>
      <c r="AD169">
        <v>0</v>
      </c>
      <c r="AE169">
        <v>3.433655265001903</v>
      </c>
      <c r="AF169">
        <v>3.433655265001903</v>
      </c>
      <c r="AG169">
        <v>1</v>
      </c>
      <c r="AH169">
        <v>17.101911483531783</v>
      </c>
      <c r="AI169">
        <v>13.360617692166272</v>
      </c>
      <c r="AJ169">
        <v>-95.065734599190762</v>
      </c>
      <c r="AK169">
        <v>-16.753667894275598</v>
      </c>
      <c r="AL169">
        <v>96</v>
      </c>
      <c r="AM169">
        <v>29.260800000000003</v>
      </c>
      <c r="AN169">
        <v>3.001966313430247</v>
      </c>
    </row>
    <row r="170" spans="1:40" ht="12.75" x14ac:dyDescent="0.2">
      <c r="A170" s="15">
        <v>42570</v>
      </c>
      <c r="B170" s="14">
        <v>17</v>
      </c>
      <c r="C170" s="14" t="s">
        <v>358</v>
      </c>
      <c r="D170" s="16">
        <v>0.45902777777777781</v>
      </c>
      <c r="E170" s="14">
        <v>11</v>
      </c>
      <c r="F170" s="14">
        <v>174.00000000000003</v>
      </c>
      <c r="G170" s="14">
        <v>50.4</v>
      </c>
      <c r="H170" s="14" t="s">
        <v>365</v>
      </c>
      <c r="I170" s="14">
        <v>29.4</v>
      </c>
      <c r="J170" s="14">
        <v>1.692969374434494</v>
      </c>
      <c r="K170" s="14">
        <v>263.00000000000034</v>
      </c>
      <c r="L170" s="14">
        <v>-18.582347506517237</v>
      </c>
      <c r="M170" s="14">
        <v>174</v>
      </c>
      <c r="N170" s="14" t="s">
        <v>72</v>
      </c>
      <c r="O170" s="14" t="s">
        <v>31</v>
      </c>
      <c r="P170" s="14">
        <v>7</v>
      </c>
      <c r="Q170" s="14">
        <v>3.3508620359583969</v>
      </c>
      <c r="R170">
        <v>36.658333791821498</v>
      </c>
      <c r="S170">
        <v>1</v>
      </c>
      <c r="T170" t="s">
        <v>4</v>
      </c>
      <c r="U170" t="s">
        <v>4</v>
      </c>
      <c r="V170" t="s">
        <v>20</v>
      </c>
      <c r="W170">
        <v>0.2</v>
      </c>
      <c r="X170" t="s">
        <v>4</v>
      </c>
      <c r="Y170">
        <v>2</v>
      </c>
      <c r="Z170">
        <v>1</v>
      </c>
      <c r="AA170">
        <v>0</v>
      </c>
      <c r="AB170">
        <v>0</v>
      </c>
      <c r="AC170" t="s">
        <v>270</v>
      </c>
      <c r="AD170">
        <v>0</v>
      </c>
      <c r="AE170">
        <v>-0.40836735616346687</v>
      </c>
      <c r="AF170">
        <v>-0.40836735616346687</v>
      </c>
      <c r="AG170">
        <v>1</v>
      </c>
      <c r="AH170">
        <v>3.3508620359583969</v>
      </c>
      <c r="AI170">
        <v>10.034732473694758</v>
      </c>
      <c r="AJ170">
        <v>-95.474101955354229</v>
      </c>
      <c r="AK170">
        <v>-3.3258852184715142</v>
      </c>
      <c r="AL170">
        <v>96</v>
      </c>
      <c r="AM170">
        <v>29.260800000000003</v>
      </c>
      <c r="AN170">
        <v>3.0368728984701332</v>
      </c>
    </row>
    <row r="171" spans="1:40" ht="12.75" x14ac:dyDescent="0.2">
      <c r="A171" s="15">
        <v>42570</v>
      </c>
      <c r="B171" s="14">
        <v>17</v>
      </c>
      <c r="C171" s="14" t="s">
        <v>358</v>
      </c>
      <c r="D171" s="16">
        <v>0.50208333333333333</v>
      </c>
      <c r="E171" s="14">
        <v>12</v>
      </c>
      <c r="F171" s="14">
        <v>235.99999999999997</v>
      </c>
      <c r="G171" s="14">
        <v>50.4</v>
      </c>
      <c r="H171" s="14" t="s">
        <v>365</v>
      </c>
      <c r="I171" s="14">
        <v>30.4</v>
      </c>
      <c r="J171" s="14" t="s">
        <v>4</v>
      </c>
      <c r="K171" s="14" t="s">
        <v>4</v>
      </c>
      <c r="L171" s="14" t="s">
        <v>4</v>
      </c>
      <c r="M171" s="14">
        <v>174</v>
      </c>
      <c r="N171" s="14" t="s">
        <v>72</v>
      </c>
      <c r="O171" s="14" t="s">
        <v>4</v>
      </c>
      <c r="P171" s="14" t="s">
        <v>4</v>
      </c>
      <c r="Q171" s="14">
        <v>0</v>
      </c>
      <c r="R171">
        <v>36.658333791821498</v>
      </c>
      <c r="S171">
        <v>1</v>
      </c>
      <c r="T171" t="s">
        <v>4</v>
      </c>
      <c r="U171" t="s">
        <v>4</v>
      </c>
      <c r="V171" t="s">
        <v>6</v>
      </c>
      <c r="W171">
        <v>0.1</v>
      </c>
      <c r="X171" t="s">
        <v>4</v>
      </c>
      <c r="Y171">
        <v>2</v>
      </c>
      <c r="Z171">
        <v>1</v>
      </c>
      <c r="AA171">
        <v>0</v>
      </c>
      <c r="AB171">
        <v>0</v>
      </c>
      <c r="AC171" t="s">
        <v>270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10.034732473694758</v>
      </c>
      <c r="AJ171">
        <v>-95.474101955354229</v>
      </c>
      <c r="AK171">
        <v>0</v>
      </c>
      <c r="AL171">
        <v>96</v>
      </c>
      <c r="AM171">
        <v>29.260800000000003</v>
      </c>
      <c r="AN171">
        <v>3.0368728984701332</v>
      </c>
    </row>
    <row r="172" spans="1:40" ht="12.75" x14ac:dyDescent="0.2">
      <c r="A172" s="15">
        <v>42570</v>
      </c>
      <c r="B172" s="14">
        <v>17</v>
      </c>
      <c r="C172" s="14" t="s">
        <v>358</v>
      </c>
      <c r="D172" s="16">
        <v>0.54166666666666663</v>
      </c>
      <c r="E172" s="14">
        <v>13</v>
      </c>
      <c r="F172" s="14">
        <v>292.99999999999994</v>
      </c>
      <c r="G172" s="14">
        <v>42.4</v>
      </c>
      <c r="H172" s="14" t="s">
        <v>365</v>
      </c>
      <c r="I172" s="14">
        <v>30</v>
      </c>
      <c r="J172" s="14" t="s">
        <v>4</v>
      </c>
      <c r="K172" s="14" t="s">
        <v>4</v>
      </c>
      <c r="L172" s="14" t="s">
        <v>4</v>
      </c>
      <c r="M172" s="14">
        <v>174</v>
      </c>
      <c r="N172" s="14" t="s">
        <v>72</v>
      </c>
      <c r="O172" s="14" t="s">
        <v>4</v>
      </c>
      <c r="P172" s="14" t="s">
        <v>4</v>
      </c>
      <c r="Q172" s="14">
        <v>0</v>
      </c>
      <c r="R172">
        <v>36.658333791821498</v>
      </c>
      <c r="S172">
        <v>1</v>
      </c>
      <c r="T172" t="s">
        <v>4</v>
      </c>
      <c r="U172" t="s">
        <v>4</v>
      </c>
      <c r="V172" t="s">
        <v>6</v>
      </c>
      <c r="W172">
        <v>0</v>
      </c>
      <c r="X172" t="s">
        <v>10</v>
      </c>
      <c r="Y172">
        <v>0</v>
      </c>
      <c r="Z172">
        <v>0</v>
      </c>
      <c r="AA172">
        <v>1</v>
      </c>
      <c r="AB172">
        <v>1</v>
      </c>
      <c r="AC172" t="s">
        <v>270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10.034732473694758</v>
      </c>
      <c r="AJ172">
        <v>-95.474101955354229</v>
      </c>
      <c r="AK172">
        <v>0</v>
      </c>
      <c r="AL172">
        <v>96</v>
      </c>
      <c r="AM172">
        <v>29.260800000000003</v>
      </c>
      <c r="AN172">
        <v>3.0368728984701332</v>
      </c>
    </row>
    <row r="173" spans="1:40" ht="12.75" x14ac:dyDescent="0.2">
      <c r="A173" s="15">
        <v>42570</v>
      </c>
      <c r="B173" s="14">
        <v>17</v>
      </c>
      <c r="C173" s="14" t="s">
        <v>358</v>
      </c>
      <c r="D173" s="16">
        <v>0.5854166666666667</v>
      </c>
      <c r="E173" s="14">
        <v>14</v>
      </c>
      <c r="F173" s="14">
        <v>356.00000000000006</v>
      </c>
      <c r="G173" s="14">
        <v>57.2</v>
      </c>
      <c r="H173" s="14" t="s">
        <v>365</v>
      </c>
      <c r="I173" s="14">
        <v>32.700000000000003</v>
      </c>
      <c r="J173" s="14" t="s">
        <v>4</v>
      </c>
      <c r="K173" s="14" t="s">
        <v>4</v>
      </c>
      <c r="L173" s="14" t="s">
        <v>4</v>
      </c>
      <c r="M173" s="14">
        <v>174</v>
      </c>
      <c r="N173" s="14" t="s">
        <v>72</v>
      </c>
      <c r="O173" s="14" t="s">
        <v>4</v>
      </c>
      <c r="P173" s="14" t="s">
        <v>4</v>
      </c>
      <c r="Q173" s="14">
        <v>0</v>
      </c>
      <c r="R173">
        <v>36.658333791821498</v>
      </c>
      <c r="S173">
        <v>1</v>
      </c>
      <c r="T173" t="s">
        <v>4</v>
      </c>
      <c r="U173" t="s">
        <v>4</v>
      </c>
      <c r="V173" t="s">
        <v>6</v>
      </c>
      <c r="W173">
        <v>3.5</v>
      </c>
      <c r="X173" t="s">
        <v>10</v>
      </c>
      <c r="Y173">
        <v>0</v>
      </c>
      <c r="Z173">
        <v>0</v>
      </c>
      <c r="AA173">
        <v>1</v>
      </c>
      <c r="AB173" t="s">
        <v>4</v>
      </c>
      <c r="AC173" t="s">
        <v>270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10.034732473694758</v>
      </c>
      <c r="AJ173">
        <v>-95.474101955354229</v>
      </c>
      <c r="AK173">
        <v>0</v>
      </c>
      <c r="AL173">
        <v>96</v>
      </c>
      <c r="AM173">
        <v>29.260800000000003</v>
      </c>
      <c r="AN173">
        <v>3.0368728984701332</v>
      </c>
    </row>
    <row r="174" spans="1:40" ht="12.75" x14ac:dyDescent="0.2">
      <c r="A174" s="15">
        <v>42570</v>
      </c>
      <c r="B174" s="14">
        <v>17</v>
      </c>
      <c r="C174" s="14" t="s">
        <v>358</v>
      </c>
      <c r="D174" s="16">
        <v>0.62569444444444444</v>
      </c>
      <c r="E174" s="14">
        <v>15</v>
      </c>
      <c r="F174" s="14">
        <v>414</v>
      </c>
      <c r="G174" s="14">
        <v>54</v>
      </c>
      <c r="H174" s="14" t="s">
        <v>365</v>
      </c>
      <c r="I174" s="14">
        <v>33.200000000000003</v>
      </c>
      <c r="J174" s="14" t="s">
        <v>4</v>
      </c>
      <c r="K174" s="14" t="s">
        <v>4</v>
      </c>
      <c r="L174" s="14" t="s">
        <v>4</v>
      </c>
      <c r="M174" s="14">
        <v>174</v>
      </c>
      <c r="N174" s="14" t="s">
        <v>72</v>
      </c>
      <c r="O174" s="14" t="s">
        <v>4</v>
      </c>
      <c r="P174" s="14" t="s">
        <v>4</v>
      </c>
      <c r="Q174" s="14">
        <v>0</v>
      </c>
      <c r="R174">
        <v>36.658333791821498</v>
      </c>
      <c r="S174">
        <v>1</v>
      </c>
      <c r="T174" t="s">
        <v>4</v>
      </c>
      <c r="U174" t="s">
        <v>4</v>
      </c>
      <c r="V174" t="s">
        <v>6</v>
      </c>
      <c r="W174">
        <v>0.6</v>
      </c>
      <c r="X174" t="s">
        <v>43</v>
      </c>
      <c r="Y174">
        <v>0</v>
      </c>
      <c r="Z174">
        <v>0</v>
      </c>
      <c r="AA174">
        <v>1</v>
      </c>
      <c r="AB174" t="s">
        <v>4</v>
      </c>
      <c r="AC174" t="s">
        <v>270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10.034732473694758</v>
      </c>
      <c r="AJ174">
        <v>-95.474101955354229</v>
      </c>
      <c r="AK174">
        <v>0</v>
      </c>
      <c r="AL174">
        <v>96</v>
      </c>
      <c r="AM174">
        <v>29.260800000000003</v>
      </c>
      <c r="AN174">
        <v>3.0368728984701332</v>
      </c>
    </row>
    <row r="175" spans="1:40" ht="12.75" x14ac:dyDescent="0.2">
      <c r="A175" s="15">
        <v>42570</v>
      </c>
      <c r="B175" s="14">
        <v>17</v>
      </c>
      <c r="C175" s="14" t="s">
        <v>358</v>
      </c>
      <c r="D175" s="16">
        <v>0.66666666666666663</v>
      </c>
      <c r="E175" s="14">
        <v>16</v>
      </c>
      <c r="F175" s="14">
        <v>472.99999999999994</v>
      </c>
      <c r="G175" s="14">
        <v>52.6</v>
      </c>
      <c r="H175" s="14" t="s">
        <v>365</v>
      </c>
      <c r="I175" s="14">
        <v>32.6</v>
      </c>
      <c r="J175" s="14" t="s">
        <v>4</v>
      </c>
      <c r="K175" s="14" t="s">
        <v>4</v>
      </c>
      <c r="L175" s="14" t="s">
        <v>4</v>
      </c>
      <c r="M175" s="14">
        <v>174</v>
      </c>
      <c r="N175" s="14" t="s">
        <v>72</v>
      </c>
      <c r="O175" s="14" t="s">
        <v>4</v>
      </c>
      <c r="P175" s="14" t="s">
        <v>4</v>
      </c>
      <c r="Q175" s="14">
        <v>0</v>
      </c>
      <c r="R175">
        <v>36.658333791821498</v>
      </c>
      <c r="S175">
        <v>1</v>
      </c>
      <c r="T175" t="s">
        <v>4</v>
      </c>
      <c r="U175" t="s">
        <v>4</v>
      </c>
      <c r="V175" t="s">
        <v>6</v>
      </c>
      <c r="W175">
        <v>0</v>
      </c>
      <c r="X175" t="s">
        <v>43</v>
      </c>
      <c r="Y175">
        <v>0</v>
      </c>
      <c r="Z175">
        <v>0</v>
      </c>
      <c r="AA175">
        <v>1</v>
      </c>
      <c r="AB175" t="s">
        <v>4</v>
      </c>
      <c r="AC175" t="s">
        <v>270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10.034732473694758</v>
      </c>
      <c r="AJ175">
        <v>-95.474101955354229</v>
      </c>
      <c r="AK175">
        <v>0</v>
      </c>
      <c r="AL175">
        <v>96</v>
      </c>
      <c r="AM175">
        <v>29.260800000000003</v>
      </c>
      <c r="AN175">
        <v>3.0368728984701332</v>
      </c>
    </row>
    <row r="176" spans="1:40" ht="12.75" x14ac:dyDescent="0.2">
      <c r="A176" s="15">
        <v>42570</v>
      </c>
      <c r="B176" s="14">
        <v>17</v>
      </c>
      <c r="C176" s="14" t="s">
        <v>358</v>
      </c>
      <c r="D176" s="16">
        <v>0.7104166666666667</v>
      </c>
      <c r="E176" s="14">
        <v>17</v>
      </c>
      <c r="F176" s="14">
        <v>536</v>
      </c>
      <c r="G176" s="14">
        <v>43.5</v>
      </c>
      <c r="H176" s="14" t="s">
        <v>365</v>
      </c>
      <c r="I176" s="14">
        <v>31.7</v>
      </c>
      <c r="J176" s="14" t="s">
        <v>4</v>
      </c>
      <c r="K176" s="14" t="s">
        <v>4</v>
      </c>
      <c r="L176" s="14" t="s">
        <v>4</v>
      </c>
      <c r="M176" s="14">
        <v>174</v>
      </c>
      <c r="N176" s="14" t="s">
        <v>72</v>
      </c>
      <c r="O176" s="14" t="s">
        <v>4</v>
      </c>
      <c r="P176" s="14" t="s">
        <v>4</v>
      </c>
      <c r="Q176" s="14">
        <v>0</v>
      </c>
      <c r="R176">
        <v>36.658333791821498</v>
      </c>
      <c r="S176">
        <v>1</v>
      </c>
      <c r="T176" t="s">
        <v>4</v>
      </c>
      <c r="U176" t="s">
        <v>4</v>
      </c>
      <c r="V176" t="s">
        <v>6</v>
      </c>
      <c r="W176">
        <v>1</v>
      </c>
      <c r="X176" t="s">
        <v>43</v>
      </c>
      <c r="Y176">
        <v>0</v>
      </c>
      <c r="Z176">
        <v>0</v>
      </c>
      <c r="AA176">
        <v>1</v>
      </c>
      <c r="AB176" t="s">
        <v>4</v>
      </c>
      <c r="AC176" t="s">
        <v>270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10.034732473694758</v>
      </c>
      <c r="AJ176">
        <v>-95.474101955354229</v>
      </c>
      <c r="AK176">
        <v>0</v>
      </c>
      <c r="AL176">
        <v>96</v>
      </c>
      <c r="AM176">
        <v>29.260800000000003</v>
      </c>
      <c r="AN176">
        <v>3.0368728984701332</v>
      </c>
    </row>
    <row r="177" spans="1:40" ht="12.75" x14ac:dyDescent="0.2">
      <c r="A177" s="15">
        <v>42570</v>
      </c>
      <c r="B177" s="14">
        <v>17</v>
      </c>
      <c r="C177" s="14" t="s">
        <v>358</v>
      </c>
      <c r="D177" s="16">
        <v>0.74861111111111101</v>
      </c>
      <c r="E177" s="14">
        <v>18</v>
      </c>
      <c r="F177" s="14">
        <v>590.99999999999977</v>
      </c>
      <c r="G177" s="14">
        <v>40.799999999999997</v>
      </c>
      <c r="H177" s="14" t="s">
        <v>365</v>
      </c>
      <c r="I177" s="14">
        <v>31.7</v>
      </c>
      <c r="J177" s="14" t="s">
        <v>4</v>
      </c>
      <c r="K177" s="14" t="s">
        <v>4</v>
      </c>
      <c r="L177" s="14" t="s">
        <v>4</v>
      </c>
      <c r="M177" s="14">
        <v>174</v>
      </c>
      <c r="N177" s="14" t="s">
        <v>72</v>
      </c>
      <c r="O177" s="14" t="s">
        <v>4</v>
      </c>
      <c r="P177" s="14" t="s">
        <v>4</v>
      </c>
      <c r="Q177" s="14">
        <v>0</v>
      </c>
      <c r="R177">
        <v>36.658333791821498</v>
      </c>
      <c r="S177">
        <v>1</v>
      </c>
      <c r="T177">
        <v>34.262248626010475</v>
      </c>
      <c r="U177">
        <v>1.0699336810016613</v>
      </c>
      <c r="V177" t="s">
        <v>6</v>
      </c>
      <c r="W177">
        <v>1.1000000000000001</v>
      </c>
      <c r="X177" t="s">
        <v>43</v>
      </c>
      <c r="Y177">
        <v>0</v>
      </c>
      <c r="Z177">
        <v>0</v>
      </c>
      <c r="AA177">
        <v>1</v>
      </c>
      <c r="AB177" t="s">
        <v>4</v>
      </c>
      <c r="AC177" t="s">
        <v>270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10.034732473694758</v>
      </c>
      <c r="AJ177">
        <v>-95.474101955354229</v>
      </c>
      <c r="AK177">
        <v>0</v>
      </c>
      <c r="AL177">
        <v>96</v>
      </c>
      <c r="AM177">
        <v>29.260800000000003</v>
      </c>
      <c r="AN177">
        <v>3.0368728984701332</v>
      </c>
    </row>
    <row r="178" spans="1:40" ht="12.75" x14ac:dyDescent="0.2">
      <c r="A178" s="15">
        <v>42570</v>
      </c>
      <c r="B178" s="14">
        <v>18</v>
      </c>
      <c r="C178" s="14" t="s">
        <v>358</v>
      </c>
      <c r="D178" s="16">
        <v>0.33819444444444446</v>
      </c>
      <c r="E178" s="14">
        <v>8</v>
      </c>
      <c r="F178" s="14">
        <v>0</v>
      </c>
      <c r="G178" s="14">
        <v>22.8</v>
      </c>
      <c r="H178" s="14" t="s">
        <v>365</v>
      </c>
      <c r="I178" s="14">
        <v>22.6</v>
      </c>
      <c r="J178" s="14" t="s">
        <v>4</v>
      </c>
      <c r="K178" s="14" t="s">
        <v>4</v>
      </c>
      <c r="L178" s="14" t="s">
        <v>4</v>
      </c>
      <c r="M178" s="14">
        <v>154</v>
      </c>
      <c r="N178" s="14" t="s">
        <v>72</v>
      </c>
      <c r="O178" s="14" t="s">
        <v>4</v>
      </c>
      <c r="P178" s="14" t="s">
        <v>4</v>
      </c>
      <c r="Q178" s="14">
        <v>0</v>
      </c>
      <c r="R178">
        <v>0</v>
      </c>
      <c r="S178">
        <v>1</v>
      </c>
      <c r="T178" t="s">
        <v>4</v>
      </c>
      <c r="U178" t="s">
        <v>4</v>
      </c>
      <c r="V178" t="s">
        <v>128</v>
      </c>
      <c r="W178">
        <v>2</v>
      </c>
      <c r="X178" t="s">
        <v>4</v>
      </c>
      <c r="Y178">
        <v>2</v>
      </c>
      <c r="Z178">
        <v>1</v>
      </c>
      <c r="AA178">
        <v>0</v>
      </c>
      <c r="AB178">
        <v>0</v>
      </c>
      <c r="AC178" t="s">
        <v>271</v>
      </c>
      <c r="AD178">
        <v>0</v>
      </c>
      <c r="AE178" t="s">
        <v>4</v>
      </c>
      <c r="AF178" t="s">
        <v>4</v>
      </c>
      <c r="AG178" t="s">
        <v>4</v>
      </c>
      <c r="AH178" t="s">
        <v>4</v>
      </c>
      <c r="AI178">
        <v>43.837114678907732</v>
      </c>
      <c r="AJ178">
        <v>-89.879404629916706</v>
      </c>
      <c r="AK178" t="s">
        <v>4</v>
      </c>
      <c r="AL178">
        <v>100</v>
      </c>
      <c r="AM178">
        <v>30.48</v>
      </c>
      <c r="AN178">
        <v>2.6878070480712677</v>
      </c>
    </row>
    <row r="179" spans="1:40" ht="12.75" x14ac:dyDescent="0.2">
      <c r="A179" s="15">
        <v>42570</v>
      </c>
      <c r="B179" s="14">
        <v>18</v>
      </c>
      <c r="C179" s="14" t="s">
        <v>358</v>
      </c>
      <c r="D179" s="16">
        <v>0.3743055555555555</v>
      </c>
      <c r="E179" s="14">
        <v>9</v>
      </c>
      <c r="F179" s="14">
        <v>51.999999999999893</v>
      </c>
      <c r="G179" s="14">
        <v>31.9</v>
      </c>
      <c r="H179" s="14" t="s">
        <v>365</v>
      </c>
      <c r="I179" s="14">
        <v>28</v>
      </c>
      <c r="J179" s="14">
        <v>2.3073234480625553</v>
      </c>
      <c r="K179" s="14">
        <v>227.80010445444299</v>
      </c>
      <c r="L179" s="14">
        <v>-106.19989554555701</v>
      </c>
      <c r="M179" s="14">
        <v>159</v>
      </c>
      <c r="N179" s="14" t="s">
        <v>72</v>
      </c>
      <c r="O179" s="14" t="s">
        <v>27</v>
      </c>
      <c r="P179" s="14">
        <v>6</v>
      </c>
      <c r="Q179" s="14">
        <v>9.3482201145481127</v>
      </c>
      <c r="R179">
        <v>9.3482201145481127</v>
      </c>
      <c r="S179">
        <v>1</v>
      </c>
      <c r="T179" t="s">
        <v>4</v>
      </c>
      <c r="U179" t="s">
        <v>4</v>
      </c>
      <c r="V179" t="s">
        <v>21</v>
      </c>
      <c r="W179">
        <v>0.3</v>
      </c>
      <c r="X179" t="s">
        <v>4</v>
      </c>
      <c r="Y179">
        <v>2</v>
      </c>
      <c r="Z179">
        <v>1</v>
      </c>
      <c r="AA179">
        <v>0</v>
      </c>
      <c r="AB179">
        <v>0</v>
      </c>
      <c r="AC179" t="s">
        <v>271</v>
      </c>
      <c r="AD179">
        <v>0</v>
      </c>
      <c r="AE179">
        <v>-6.2793792992950728</v>
      </c>
      <c r="AF179">
        <v>-6.2793792992950728</v>
      </c>
      <c r="AG179">
        <v>1</v>
      </c>
      <c r="AH179">
        <v>9.3482201145481127</v>
      </c>
      <c r="AI179">
        <v>36.911898803165919</v>
      </c>
      <c r="AJ179">
        <v>-96.158783929211779</v>
      </c>
      <c r="AK179">
        <v>-6.925215875741813</v>
      </c>
      <c r="AL179">
        <v>103</v>
      </c>
      <c r="AM179">
        <v>31.394400000000001</v>
      </c>
      <c r="AN179">
        <v>2.7750735106709841</v>
      </c>
    </row>
    <row r="180" spans="1:40" ht="12.75" x14ac:dyDescent="0.2">
      <c r="A180" s="15">
        <v>42570</v>
      </c>
      <c r="B180" s="14">
        <v>18</v>
      </c>
      <c r="C180" s="14" t="s">
        <v>358</v>
      </c>
      <c r="D180" s="16">
        <v>0.41805555555555557</v>
      </c>
      <c r="E180" s="14">
        <v>10</v>
      </c>
      <c r="F180" s="14">
        <v>115</v>
      </c>
      <c r="G180" s="14">
        <v>31.3</v>
      </c>
      <c r="H180" s="14" t="s">
        <v>365</v>
      </c>
      <c r="I180" s="14">
        <v>27.1</v>
      </c>
      <c r="J180" s="14">
        <v>1.7966420168044011</v>
      </c>
      <c r="K180" s="14">
        <v>257.0599951412355</v>
      </c>
      <c r="L180" s="14">
        <v>29.259890686792517</v>
      </c>
      <c r="M180" s="14">
        <v>166</v>
      </c>
      <c r="N180" s="14" t="s">
        <v>72</v>
      </c>
      <c r="O180" s="14" t="s">
        <v>31</v>
      </c>
      <c r="P180" s="14">
        <v>7</v>
      </c>
      <c r="Q180" s="14">
        <v>12.554690825047869</v>
      </c>
      <c r="R180">
        <v>21.902910939595984</v>
      </c>
      <c r="S180">
        <v>1</v>
      </c>
      <c r="T180" t="s">
        <v>4</v>
      </c>
      <c r="U180" t="s">
        <v>4</v>
      </c>
      <c r="V180" t="s">
        <v>41</v>
      </c>
      <c r="W180">
        <v>3.2</v>
      </c>
      <c r="X180" t="s">
        <v>4</v>
      </c>
      <c r="Y180">
        <v>2</v>
      </c>
      <c r="Z180">
        <v>1</v>
      </c>
      <c r="AA180">
        <v>0</v>
      </c>
      <c r="AB180">
        <v>0</v>
      </c>
      <c r="AC180" t="s">
        <v>271</v>
      </c>
      <c r="AD180">
        <v>0</v>
      </c>
      <c r="AE180">
        <v>-2.8113801509398542</v>
      </c>
      <c r="AF180">
        <v>-2.8113801509398542</v>
      </c>
      <c r="AG180">
        <v>1</v>
      </c>
      <c r="AH180">
        <v>12.554690825047869</v>
      </c>
      <c r="AI180">
        <v>24.676033351166108</v>
      </c>
      <c r="AJ180">
        <v>-98.970164080151633</v>
      </c>
      <c r="AK180">
        <v>-12.23586545199981</v>
      </c>
      <c r="AL180">
        <v>102</v>
      </c>
      <c r="AM180">
        <v>31.089600000000001</v>
      </c>
      <c r="AN180">
        <v>2.8972465583105871</v>
      </c>
    </row>
    <row r="181" spans="1:40" ht="12.75" x14ac:dyDescent="0.2">
      <c r="A181" s="15">
        <v>42570</v>
      </c>
      <c r="B181" s="14">
        <v>18</v>
      </c>
      <c r="C181" s="14" t="s">
        <v>358</v>
      </c>
      <c r="D181" s="16">
        <v>0.45902777777777781</v>
      </c>
      <c r="E181" s="14">
        <v>11</v>
      </c>
      <c r="F181" s="14">
        <v>174.00000000000003</v>
      </c>
      <c r="G181" s="14">
        <v>42.9</v>
      </c>
      <c r="H181" s="14" t="s">
        <v>365</v>
      </c>
      <c r="I181" s="14">
        <v>30.4</v>
      </c>
      <c r="J181" s="14">
        <v>0.78200265607829755</v>
      </c>
      <c r="K181" s="14">
        <v>44.805451761306884</v>
      </c>
      <c r="L181" s="14">
        <v>-147.74545662007137</v>
      </c>
      <c r="M181" s="14">
        <v>149</v>
      </c>
      <c r="N181" s="14" t="s">
        <v>72</v>
      </c>
      <c r="O181" s="14" t="s">
        <v>15</v>
      </c>
      <c r="P181" s="14">
        <v>2</v>
      </c>
      <c r="Q181" s="14">
        <v>30.761090366218646</v>
      </c>
      <c r="R181">
        <v>52.664001305814629</v>
      </c>
      <c r="S181">
        <v>1</v>
      </c>
      <c r="T181" t="s">
        <v>4</v>
      </c>
      <c r="U181" t="s">
        <v>4</v>
      </c>
      <c r="V181" t="s">
        <v>21</v>
      </c>
      <c r="W181">
        <v>2</v>
      </c>
      <c r="X181" t="s">
        <v>4</v>
      </c>
      <c r="Y181">
        <v>2</v>
      </c>
      <c r="Z181">
        <v>1</v>
      </c>
      <c r="AA181">
        <v>0</v>
      </c>
      <c r="AB181">
        <v>0</v>
      </c>
      <c r="AC181" t="s">
        <v>271</v>
      </c>
      <c r="AD181">
        <v>0</v>
      </c>
      <c r="AE181">
        <v>21.825107016961539</v>
      </c>
      <c r="AF181">
        <v>21.825107016961539</v>
      </c>
      <c r="AG181">
        <v>1</v>
      </c>
      <c r="AH181">
        <v>30.761090366218646</v>
      </c>
      <c r="AI181">
        <v>46.353426741904897</v>
      </c>
      <c r="AJ181">
        <v>-77.145057063190094</v>
      </c>
      <c r="AK181">
        <v>21.677393390738789</v>
      </c>
      <c r="AL181">
        <v>90</v>
      </c>
      <c r="AM181">
        <v>27.432000000000002</v>
      </c>
      <c r="AN181">
        <v>2.6005405854715509</v>
      </c>
    </row>
    <row r="182" spans="1:40" ht="12.75" x14ac:dyDescent="0.2">
      <c r="A182" s="15">
        <v>42570</v>
      </c>
      <c r="B182" s="14">
        <v>18</v>
      </c>
      <c r="C182" s="14" t="s">
        <v>358</v>
      </c>
      <c r="D182" s="16">
        <v>0.50208333333333333</v>
      </c>
      <c r="E182" s="14">
        <v>12</v>
      </c>
      <c r="F182" s="14">
        <v>235.99999999999997</v>
      </c>
      <c r="G182" s="14">
        <v>38</v>
      </c>
      <c r="H182" s="14" t="s">
        <v>365</v>
      </c>
      <c r="I182" s="14">
        <v>31.1</v>
      </c>
      <c r="J182" s="14">
        <v>0.40249624096278991</v>
      </c>
      <c r="K182" s="14">
        <v>336.93866412295154</v>
      </c>
      <c r="L182" s="14">
        <v>-67.866787638355333</v>
      </c>
      <c r="M182" s="14">
        <v>148</v>
      </c>
      <c r="N182" s="14" t="s">
        <v>72</v>
      </c>
      <c r="O182" s="14" t="s">
        <v>21</v>
      </c>
      <c r="P182" s="14">
        <v>8</v>
      </c>
      <c r="Q182" s="14">
        <v>10.109064731614206</v>
      </c>
      <c r="R182">
        <v>62.773066037428833</v>
      </c>
      <c r="S182">
        <v>1</v>
      </c>
      <c r="T182" t="s">
        <v>4</v>
      </c>
      <c r="U182" t="s">
        <v>4</v>
      </c>
      <c r="V182" t="s">
        <v>6</v>
      </c>
      <c r="W182">
        <v>1</v>
      </c>
      <c r="X182" t="s">
        <v>4</v>
      </c>
      <c r="Y182">
        <v>2</v>
      </c>
      <c r="Z182">
        <v>1</v>
      </c>
      <c r="AA182">
        <v>0</v>
      </c>
      <c r="AB182">
        <v>0</v>
      </c>
      <c r="AC182" t="s">
        <v>271</v>
      </c>
      <c r="AD182">
        <v>0</v>
      </c>
      <c r="AE182">
        <v>9.3012093706760197</v>
      </c>
      <c r="AF182">
        <v>9.3012093706760197</v>
      </c>
      <c r="AG182">
        <v>1</v>
      </c>
      <c r="AH182">
        <v>10.109064731614206</v>
      </c>
      <c r="AI182">
        <v>42.393541138656389</v>
      </c>
      <c r="AJ182">
        <v>-67.843847692514075</v>
      </c>
      <c r="AK182">
        <v>-3.9598856032485088</v>
      </c>
      <c r="AL182">
        <v>80</v>
      </c>
      <c r="AM182">
        <v>24.384</v>
      </c>
      <c r="AN182">
        <v>2.5830872929516078</v>
      </c>
    </row>
    <row r="183" spans="1:40" ht="12.75" x14ac:dyDescent="0.2">
      <c r="A183" s="15">
        <v>42570</v>
      </c>
      <c r="B183" s="14">
        <v>18</v>
      </c>
      <c r="C183" s="14" t="s">
        <v>358</v>
      </c>
      <c r="D183" s="16">
        <v>0.54652777777777783</v>
      </c>
      <c r="E183" s="14">
        <v>13</v>
      </c>
      <c r="F183" s="14">
        <v>300.00000000000006</v>
      </c>
      <c r="G183" s="14">
        <v>41</v>
      </c>
      <c r="H183" s="14" t="s">
        <v>365</v>
      </c>
      <c r="I183" s="14">
        <v>30.5</v>
      </c>
      <c r="J183" s="14" t="s">
        <v>4</v>
      </c>
      <c r="K183" s="14" t="s">
        <v>4</v>
      </c>
      <c r="L183" s="14" t="s">
        <v>4</v>
      </c>
      <c r="M183" s="14">
        <v>148</v>
      </c>
      <c r="N183" s="14" t="s">
        <v>72</v>
      </c>
      <c r="O183" s="14" t="s">
        <v>4</v>
      </c>
      <c r="P183" s="14" t="s">
        <v>4</v>
      </c>
      <c r="Q183" s="14">
        <v>0</v>
      </c>
      <c r="R183">
        <v>62.773066037428833</v>
      </c>
      <c r="S183">
        <v>1</v>
      </c>
      <c r="T183" t="s">
        <v>4</v>
      </c>
      <c r="U183" t="s">
        <v>4</v>
      </c>
      <c r="V183" t="s">
        <v>6</v>
      </c>
      <c r="W183">
        <v>0.2</v>
      </c>
      <c r="X183" t="s">
        <v>10</v>
      </c>
      <c r="Y183">
        <v>0</v>
      </c>
      <c r="Z183">
        <v>0</v>
      </c>
      <c r="AA183">
        <v>1</v>
      </c>
      <c r="AB183">
        <v>1</v>
      </c>
      <c r="AC183" t="s">
        <v>271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42.393541138656389</v>
      </c>
      <c r="AJ183">
        <v>-67.843847692514075</v>
      </c>
      <c r="AK183">
        <v>0</v>
      </c>
      <c r="AL183">
        <v>80</v>
      </c>
      <c r="AM183">
        <v>24.384</v>
      </c>
      <c r="AN183">
        <v>2.5830872929516078</v>
      </c>
    </row>
    <row r="184" spans="1:40" ht="12.75" x14ac:dyDescent="0.2">
      <c r="A184" s="15">
        <v>42570</v>
      </c>
      <c r="B184" s="14">
        <v>18</v>
      </c>
      <c r="C184" s="14" t="s">
        <v>358</v>
      </c>
      <c r="D184" s="16">
        <v>0.5854166666666667</v>
      </c>
      <c r="E184" s="14">
        <v>14</v>
      </c>
      <c r="F184" s="14">
        <v>356</v>
      </c>
      <c r="G184" s="14">
        <v>41.8</v>
      </c>
      <c r="H184" s="14" t="s">
        <v>365</v>
      </c>
      <c r="I184" s="14">
        <v>31.2</v>
      </c>
      <c r="J184" s="14" t="s">
        <v>4</v>
      </c>
      <c r="K184" s="14" t="s">
        <v>4</v>
      </c>
      <c r="L184" s="14" t="s">
        <v>4</v>
      </c>
      <c r="M184" s="14">
        <v>148</v>
      </c>
      <c r="N184" s="14" t="s">
        <v>72</v>
      </c>
      <c r="O184" s="14" t="s">
        <v>4</v>
      </c>
      <c r="P184" s="14" t="s">
        <v>4</v>
      </c>
      <c r="Q184" s="14">
        <v>0</v>
      </c>
      <c r="R184">
        <v>62.773066037428833</v>
      </c>
      <c r="S184">
        <v>1</v>
      </c>
      <c r="T184" t="s">
        <v>4</v>
      </c>
      <c r="U184" t="s">
        <v>4</v>
      </c>
      <c r="V184" t="s">
        <v>6</v>
      </c>
      <c r="W184">
        <v>3.7</v>
      </c>
      <c r="X184" t="s">
        <v>10</v>
      </c>
      <c r="Y184">
        <v>0</v>
      </c>
      <c r="Z184">
        <v>0</v>
      </c>
      <c r="AA184">
        <v>1</v>
      </c>
      <c r="AB184" t="s">
        <v>4</v>
      </c>
      <c r="AC184" t="s">
        <v>271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42.393541138656389</v>
      </c>
      <c r="AJ184">
        <v>-67.843847692514075</v>
      </c>
      <c r="AK184">
        <v>0</v>
      </c>
      <c r="AL184">
        <v>80</v>
      </c>
      <c r="AM184">
        <v>24.384</v>
      </c>
      <c r="AN184">
        <v>2.5830872929516078</v>
      </c>
    </row>
    <row r="185" spans="1:40" ht="12.75" x14ac:dyDescent="0.2">
      <c r="A185" s="15">
        <v>42570</v>
      </c>
      <c r="B185" s="14">
        <v>18</v>
      </c>
      <c r="C185" s="14" t="s">
        <v>358</v>
      </c>
      <c r="D185" s="16">
        <v>0.62569444444444444</v>
      </c>
      <c r="E185" s="14">
        <v>15</v>
      </c>
      <c r="F185" s="14">
        <v>413.99999999999994</v>
      </c>
      <c r="G185" s="14">
        <v>42.3</v>
      </c>
      <c r="H185" s="14" t="s">
        <v>365</v>
      </c>
      <c r="I185" s="14">
        <v>32.4</v>
      </c>
      <c r="J185" s="14" t="s">
        <v>4</v>
      </c>
      <c r="K185" s="14" t="s">
        <v>4</v>
      </c>
      <c r="L185" s="14" t="s">
        <v>4</v>
      </c>
      <c r="M185" s="14">
        <v>148</v>
      </c>
      <c r="N185" s="14" t="s">
        <v>72</v>
      </c>
      <c r="O185" s="14" t="s">
        <v>4</v>
      </c>
      <c r="P185" s="14" t="s">
        <v>4</v>
      </c>
      <c r="Q185" s="14">
        <v>0</v>
      </c>
      <c r="R185">
        <v>62.773066037428833</v>
      </c>
      <c r="S185">
        <v>1</v>
      </c>
      <c r="T185" t="s">
        <v>4</v>
      </c>
      <c r="U185" t="s">
        <v>4</v>
      </c>
      <c r="V185" t="s">
        <v>6</v>
      </c>
      <c r="W185">
        <v>2</v>
      </c>
      <c r="X185" t="s">
        <v>43</v>
      </c>
      <c r="Y185">
        <v>0</v>
      </c>
      <c r="Z185">
        <v>0</v>
      </c>
      <c r="AA185">
        <v>1</v>
      </c>
      <c r="AB185" t="s">
        <v>4</v>
      </c>
      <c r="AC185" t="s">
        <v>271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42.393541138656389</v>
      </c>
      <c r="AJ185">
        <v>-67.843847692514075</v>
      </c>
      <c r="AK185">
        <v>0</v>
      </c>
      <c r="AL185">
        <v>80</v>
      </c>
      <c r="AM185">
        <v>24.384</v>
      </c>
      <c r="AN185">
        <v>2.5830872929516078</v>
      </c>
    </row>
    <row r="186" spans="1:40" ht="12.75" x14ac:dyDescent="0.2">
      <c r="A186" s="15">
        <v>42570</v>
      </c>
      <c r="B186" s="14">
        <v>18</v>
      </c>
      <c r="C186" s="14" t="s">
        <v>358</v>
      </c>
      <c r="D186" s="16">
        <v>0.66666666666666663</v>
      </c>
      <c r="E186" s="14">
        <v>16</v>
      </c>
      <c r="F186" s="14">
        <v>472.99999999999989</v>
      </c>
      <c r="G186" s="14">
        <v>42.2</v>
      </c>
      <c r="H186" s="14" t="s">
        <v>365</v>
      </c>
      <c r="I186" s="14">
        <v>33.9</v>
      </c>
      <c r="J186" s="14" t="s">
        <v>4</v>
      </c>
      <c r="K186" s="14" t="s">
        <v>4</v>
      </c>
      <c r="L186" s="14" t="s">
        <v>4</v>
      </c>
      <c r="M186" s="14">
        <v>148</v>
      </c>
      <c r="N186" s="14" t="s">
        <v>72</v>
      </c>
      <c r="O186" s="14" t="s">
        <v>4</v>
      </c>
      <c r="P186" s="14" t="s">
        <v>4</v>
      </c>
      <c r="Q186" s="14">
        <v>0</v>
      </c>
      <c r="R186">
        <v>62.773066037428833</v>
      </c>
      <c r="S186">
        <v>1</v>
      </c>
      <c r="T186" t="s">
        <v>4</v>
      </c>
      <c r="U186" t="s">
        <v>4</v>
      </c>
      <c r="V186" t="s">
        <v>6</v>
      </c>
      <c r="W186">
        <v>0</v>
      </c>
      <c r="X186" t="s">
        <v>43</v>
      </c>
      <c r="Y186">
        <v>0</v>
      </c>
      <c r="Z186">
        <v>0</v>
      </c>
      <c r="AA186">
        <v>1</v>
      </c>
      <c r="AB186" t="s">
        <v>4</v>
      </c>
      <c r="AC186" t="s">
        <v>271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42.393541138656389</v>
      </c>
      <c r="AJ186">
        <v>-67.843847692514075</v>
      </c>
      <c r="AK186">
        <v>0</v>
      </c>
      <c r="AL186">
        <v>80</v>
      </c>
      <c r="AM186">
        <v>24.384</v>
      </c>
      <c r="AN186">
        <v>2.5830872929516078</v>
      </c>
    </row>
    <row r="187" spans="1:40" ht="12.75" x14ac:dyDescent="0.2">
      <c r="A187" s="15">
        <v>42570</v>
      </c>
      <c r="B187" s="14">
        <v>18</v>
      </c>
      <c r="C187" s="14" t="s">
        <v>358</v>
      </c>
      <c r="D187" s="16">
        <v>0.7104166666666667</v>
      </c>
      <c r="E187" s="14">
        <v>17</v>
      </c>
      <c r="F187" s="14">
        <v>536</v>
      </c>
      <c r="G187" s="14">
        <v>39.6</v>
      </c>
      <c r="H187" s="14" t="s">
        <v>365</v>
      </c>
      <c r="I187" s="14">
        <v>30.9</v>
      </c>
      <c r="J187" s="14" t="s">
        <v>4</v>
      </c>
      <c r="K187" s="14" t="s">
        <v>4</v>
      </c>
      <c r="L187" s="14" t="s">
        <v>4</v>
      </c>
      <c r="M187" s="14">
        <v>148</v>
      </c>
      <c r="N187" s="14" t="s">
        <v>72</v>
      </c>
      <c r="O187" s="14" t="s">
        <v>4</v>
      </c>
      <c r="P187" s="14" t="s">
        <v>4</v>
      </c>
      <c r="Q187" s="14">
        <v>0</v>
      </c>
      <c r="R187">
        <v>62.773066037428833</v>
      </c>
      <c r="S187">
        <v>1</v>
      </c>
      <c r="T187" t="s">
        <v>4</v>
      </c>
      <c r="U187" t="s">
        <v>4</v>
      </c>
      <c r="V187" t="s">
        <v>6</v>
      </c>
      <c r="W187">
        <v>1.2</v>
      </c>
      <c r="X187" t="s">
        <v>43</v>
      </c>
      <c r="Y187">
        <v>0</v>
      </c>
      <c r="Z187">
        <v>0</v>
      </c>
      <c r="AA187">
        <v>1</v>
      </c>
      <c r="AB187" t="s">
        <v>4</v>
      </c>
      <c r="AC187" t="s">
        <v>271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42.393541138656389</v>
      </c>
      <c r="AJ187">
        <v>-67.843847692514075</v>
      </c>
      <c r="AK187">
        <v>0</v>
      </c>
      <c r="AL187">
        <v>80</v>
      </c>
      <c r="AM187">
        <v>24.384</v>
      </c>
      <c r="AN187">
        <v>2.5830872929516078</v>
      </c>
    </row>
    <row r="188" spans="1:40" ht="12.75" x14ac:dyDescent="0.2">
      <c r="A188" s="15">
        <v>42570</v>
      </c>
      <c r="B188" s="14">
        <v>18</v>
      </c>
      <c r="C188" s="14" t="s">
        <v>358</v>
      </c>
      <c r="D188" s="16">
        <v>0.74861111111111101</v>
      </c>
      <c r="E188" s="14">
        <v>18</v>
      </c>
      <c r="F188" s="14">
        <v>590.99999999999977</v>
      </c>
      <c r="G188" s="14">
        <v>35.6</v>
      </c>
      <c r="H188" s="14" t="s">
        <v>365</v>
      </c>
      <c r="I188" s="14">
        <v>32.5</v>
      </c>
      <c r="J188" s="14" t="s">
        <v>4</v>
      </c>
      <c r="K188" s="14" t="s">
        <v>4</v>
      </c>
      <c r="L188" s="14" t="s">
        <v>4</v>
      </c>
      <c r="M188" s="14">
        <v>148</v>
      </c>
      <c r="N188" s="14" t="s">
        <v>72</v>
      </c>
      <c r="O188" s="14" t="s">
        <v>4</v>
      </c>
      <c r="P188" s="14" t="s">
        <v>4</v>
      </c>
      <c r="Q188" s="14">
        <v>0</v>
      </c>
      <c r="R188">
        <v>62.773066037428833</v>
      </c>
      <c r="S188">
        <v>1</v>
      </c>
      <c r="T188">
        <v>22.082791356792445</v>
      </c>
      <c r="U188">
        <v>2.8426236983903972</v>
      </c>
      <c r="V188" t="s">
        <v>6</v>
      </c>
      <c r="W188">
        <v>0.6</v>
      </c>
      <c r="X188" t="s">
        <v>43</v>
      </c>
      <c r="Y188">
        <v>0</v>
      </c>
      <c r="Z188">
        <v>0</v>
      </c>
      <c r="AA188">
        <v>1</v>
      </c>
      <c r="AB188" t="s">
        <v>4</v>
      </c>
      <c r="AC188" t="s">
        <v>271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42.393541138656389</v>
      </c>
      <c r="AJ188">
        <v>-67.843847692514075</v>
      </c>
      <c r="AK188">
        <v>0</v>
      </c>
      <c r="AL188">
        <v>80</v>
      </c>
      <c r="AM188">
        <v>24.384</v>
      </c>
      <c r="AN188">
        <v>2.5830872929516078</v>
      </c>
    </row>
    <row r="189" spans="1:40" ht="12.75" x14ac:dyDescent="0.2">
      <c r="A189" s="15">
        <v>42570</v>
      </c>
      <c r="B189" s="14">
        <v>19</v>
      </c>
      <c r="C189" s="14" t="s">
        <v>359</v>
      </c>
      <c r="D189" s="16">
        <v>0.3347222222222222</v>
      </c>
      <c r="E189" s="14">
        <v>8</v>
      </c>
      <c r="F189" s="14">
        <v>0</v>
      </c>
      <c r="G189" s="14" t="s">
        <v>4</v>
      </c>
      <c r="H189" s="14" t="s">
        <v>4</v>
      </c>
      <c r="I189" s="14">
        <v>21.6</v>
      </c>
      <c r="J189" s="14" t="s">
        <v>4</v>
      </c>
      <c r="K189" s="14" t="s">
        <v>4</v>
      </c>
      <c r="L189" s="14" t="s">
        <v>4</v>
      </c>
      <c r="M189" s="14">
        <v>225</v>
      </c>
      <c r="N189" s="14" t="s">
        <v>72</v>
      </c>
      <c r="O189" s="14" t="s">
        <v>4</v>
      </c>
      <c r="P189" s="14" t="s">
        <v>4</v>
      </c>
      <c r="Q189" s="14">
        <v>0</v>
      </c>
      <c r="R189">
        <v>0</v>
      </c>
      <c r="S189">
        <v>0</v>
      </c>
      <c r="T189" t="s">
        <v>4</v>
      </c>
      <c r="U189" t="s">
        <v>4</v>
      </c>
      <c r="V189" t="s">
        <v>8</v>
      </c>
      <c r="W189">
        <v>2.5</v>
      </c>
      <c r="X189" t="s">
        <v>4</v>
      </c>
      <c r="Y189">
        <v>2</v>
      </c>
      <c r="Z189">
        <v>1</v>
      </c>
      <c r="AA189">
        <v>0</v>
      </c>
      <c r="AB189">
        <v>0</v>
      </c>
      <c r="AC189" t="s">
        <v>272</v>
      </c>
      <c r="AD189">
        <v>1</v>
      </c>
      <c r="AE189" t="s">
        <v>4</v>
      </c>
      <c r="AF189" t="s">
        <v>4</v>
      </c>
      <c r="AG189" t="s">
        <v>4</v>
      </c>
      <c r="AH189" t="s">
        <v>4</v>
      </c>
      <c r="AI189">
        <v>-70.710678118654741</v>
      </c>
      <c r="AJ189">
        <v>-70.710678118654769</v>
      </c>
      <c r="AK189" t="s">
        <v>4</v>
      </c>
      <c r="AL189">
        <v>100</v>
      </c>
      <c r="AM189">
        <v>30.48</v>
      </c>
      <c r="AN189">
        <v>3.9269908169872414</v>
      </c>
    </row>
    <row r="190" spans="1:40" ht="12.75" x14ac:dyDescent="0.2">
      <c r="A190" s="15">
        <v>42570</v>
      </c>
      <c r="B190" s="14">
        <v>19</v>
      </c>
      <c r="C190" s="14" t="s">
        <v>359</v>
      </c>
      <c r="D190" s="16">
        <v>0.37222222222222223</v>
      </c>
      <c r="E190" s="14">
        <v>9</v>
      </c>
      <c r="F190" s="14">
        <v>54.00000000000005</v>
      </c>
      <c r="G190" s="14" t="s">
        <v>4</v>
      </c>
      <c r="H190" s="14" t="s">
        <v>4</v>
      </c>
      <c r="I190" s="14">
        <v>25.6</v>
      </c>
      <c r="J190" s="14" t="s">
        <v>4</v>
      </c>
      <c r="K190" s="14" t="s">
        <v>4</v>
      </c>
      <c r="L190" s="14" t="s">
        <v>4</v>
      </c>
      <c r="M190" s="14">
        <v>225</v>
      </c>
      <c r="N190" s="14" t="s">
        <v>72</v>
      </c>
      <c r="O190" s="14" t="s">
        <v>4</v>
      </c>
      <c r="P190" s="14" t="s">
        <v>4</v>
      </c>
      <c r="Q190" s="14">
        <v>0</v>
      </c>
      <c r="R190">
        <v>0</v>
      </c>
      <c r="S190">
        <v>0</v>
      </c>
      <c r="T190" t="s">
        <v>4</v>
      </c>
      <c r="U190" t="s">
        <v>4</v>
      </c>
      <c r="V190" t="s">
        <v>8</v>
      </c>
      <c r="W190">
        <v>0.9</v>
      </c>
      <c r="X190" t="s">
        <v>29</v>
      </c>
      <c r="Y190">
        <v>2</v>
      </c>
      <c r="Z190">
        <v>1</v>
      </c>
      <c r="AA190">
        <v>0</v>
      </c>
      <c r="AB190">
        <v>0</v>
      </c>
      <c r="AC190" t="s">
        <v>272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-70.710678118654741</v>
      </c>
      <c r="AJ190">
        <v>-70.710678118654769</v>
      </c>
      <c r="AK190">
        <v>0</v>
      </c>
      <c r="AL190">
        <v>100</v>
      </c>
      <c r="AM190">
        <v>30.48</v>
      </c>
      <c r="AN190">
        <v>3.9269908169872414</v>
      </c>
    </row>
    <row r="191" spans="1:40" ht="12.75" x14ac:dyDescent="0.2">
      <c r="A191" s="15">
        <v>42570</v>
      </c>
      <c r="B191" s="14">
        <v>19</v>
      </c>
      <c r="C191" s="14" t="s">
        <v>359</v>
      </c>
      <c r="D191" s="16">
        <v>0.41319444444444442</v>
      </c>
      <c r="E191" s="14">
        <v>10</v>
      </c>
      <c r="F191" s="14">
        <v>113</v>
      </c>
      <c r="G191" s="14" t="s">
        <v>4</v>
      </c>
      <c r="H191" s="14" t="s">
        <v>4</v>
      </c>
      <c r="I191" s="14">
        <v>24.9</v>
      </c>
      <c r="J191" s="14" t="s">
        <v>4</v>
      </c>
      <c r="K191" s="14" t="s">
        <v>4</v>
      </c>
      <c r="L191" s="14" t="s">
        <v>4</v>
      </c>
      <c r="M191" s="14">
        <v>225</v>
      </c>
      <c r="N191" s="14" t="s">
        <v>72</v>
      </c>
      <c r="O191" s="14" t="s">
        <v>4</v>
      </c>
      <c r="P191" s="14" t="s">
        <v>4</v>
      </c>
      <c r="Q191" s="14">
        <v>0</v>
      </c>
      <c r="R191">
        <v>0</v>
      </c>
      <c r="S191">
        <v>0</v>
      </c>
      <c r="T191" t="s">
        <v>4</v>
      </c>
      <c r="U191" t="s">
        <v>4</v>
      </c>
      <c r="V191" t="s">
        <v>8</v>
      </c>
      <c r="W191">
        <v>3.4</v>
      </c>
      <c r="X191" t="s">
        <v>39</v>
      </c>
      <c r="Y191">
        <v>2</v>
      </c>
      <c r="Z191">
        <v>1</v>
      </c>
      <c r="AA191">
        <v>0</v>
      </c>
      <c r="AB191">
        <v>0</v>
      </c>
      <c r="AC191" t="s">
        <v>272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-70.710678118654741</v>
      </c>
      <c r="AJ191">
        <v>-70.710678118654769</v>
      </c>
      <c r="AK191">
        <v>0</v>
      </c>
      <c r="AL191">
        <v>100</v>
      </c>
      <c r="AM191">
        <v>30.48</v>
      </c>
      <c r="AN191">
        <v>3.9269908169872414</v>
      </c>
    </row>
    <row r="192" spans="1:40" ht="12.75" x14ac:dyDescent="0.2">
      <c r="A192" s="15">
        <v>42570</v>
      </c>
      <c r="B192" s="14">
        <v>19</v>
      </c>
      <c r="C192" s="14" t="s">
        <v>359</v>
      </c>
      <c r="D192" s="16">
        <v>0.45624999999999999</v>
      </c>
      <c r="E192" s="14">
        <v>11</v>
      </c>
      <c r="F192" s="14">
        <v>175.00000000000003</v>
      </c>
      <c r="G192" s="14" t="s">
        <v>4</v>
      </c>
      <c r="H192" s="14" t="s">
        <v>4</v>
      </c>
      <c r="I192" s="14">
        <v>28.2</v>
      </c>
      <c r="J192" s="14" t="s">
        <v>4</v>
      </c>
      <c r="K192" s="14" t="s">
        <v>4</v>
      </c>
      <c r="L192" s="14" t="s">
        <v>4</v>
      </c>
      <c r="M192" s="14">
        <v>225</v>
      </c>
      <c r="N192" s="14" t="s">
        <v>72</v>
      </c>
      <c r="O192" s="14" t="s">
        <v>4</v>
      </c>
      <c r="P192" s="14" t="s">
        <v>4</v>
      </c>
      <c r="Q192" s="14">
        <v>0</v>
      </c>
      <c r="R192">
        <v>0</v>
      </c>
      <c r="S192">
        <v>0</v>
      </c>
      <c r="T192" t="s">
        <v>4</v>
      </c>
      <c r="U192" t="s">
        <v>4</v>
      </c>
      <c r="V192" t="s">
        <v>6</v>
      </c>
      <c r="W192">
        <v>0.4</v>
      </c>
      <c r="X192" t="s">
        <v>4</v>
      </c>
      <c r="Y192">
        <v>2</v>
      </c>
      <c r="Z192">
        <v>1</v>
      </c>
      <c r="AA192">
        <v>0</v>
      </c>
      <c r="AB192">
        <v>0</v>
      </c>
      <c r="AC192" t="s">
        <v>272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-70.710678118654741</v>
      </c>
      <c r="AJ192">
        <v>-70.710678118654769</v>
      </c>
      <c r="AK192">
        <v>0</v>
      </c>
      <c r="AL192">
        <v>100</v>
      </c>
      <c r="AM192">
        <v>30.48</v>
      </c>
      <c r="AN192">
        <v>3.9269908169872414</v>
      </c>
    </row>
    <row r="193" spans="1:40" ht="12.75" x14ac:dyDescent="0.2">
      <c r="A193" s="15">
        <v>42570</v>
      </c>
      <c r="B193" s="14">
        <v>19</v>
      </c>
      <c r="C193" s="14" t="s">
        <v>359</v>
      </c>
      <c r="D193" s="16">
        <v>0.49861111111111112</v>
      </c>
      <c r="E193" s="14">
        <v>12</v>
      </c>
      <c r="F193" s="14">
        <v>236.00000000000006</v>
      </c>
      <c r="G193" s="14">
        <v>49.6</v>
      </c>
      <c r="H193" s="14" t="s">
        <v>365</v>
      </c>
      <c r="I193" s="14">
        <v>28.6</v>
      </c>
      <c r="J193" s="14" t="s">
        <v>4</v>
      </c>
      <c r="K193" s="14" t="s">
        <v>4</v>
      </c>
      <c r="L193" s="14" t="s">
        <v>4</v>
      </c>
      <c r="M193" s="14">
        <v>225</v>
      </c>
      <c r="N193" s="14" t="s">
        <v>72</v>
      </c>
      <c r="O193" s="14" t="s">
        <v>4</v>
      </c>
      <c r="P193" s="14" t="s">
        <v>4</v>
      </c>
      <c r="Q193" s="14">
        <v>0</v>
      </c>
      <c r="R193">
        <v>0</v>
      </c>
      <c r="S193">
        <v>0</v>
      </c>
      <c r="T193" t="s">
        <v>4</v>
      </c>
      <c r="U193" t="s">
        <v>4</v>
      </c>
      <c r="V193" t="s">
        <v>23</v>
      </c>
      <c r="W193">
        <v>2.6</v>
      </c>
      <c r="X193" t="s">
        <v>24</v>
      </c>
      <c r="Y193">
        <v>0</v>
      </c>
      <c r="Z193">
        <v>0</v>
      </c>
      <c r="AA193">
        <v>1</v>
      </c>
      <c r="AB193">
        <v>1</v>
      </c>
      <c r="AC193" t="s">
        <v>272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-70.710678118654741</v>
      </c>
      <c r="AJ193">
        <v>-70.710678118654769</v>
      </c>
      <c r="AK193">
        <v>0</v>
      </c>
      <c r="AL193">
        <v>100</v>
      </c>
      <c r="AM193">
        <v>30.48</v>
      </c>
      <c r="AN193">
        <v>3.9269908169872414</v>
      </c>
    </row>
    <row r="194" spans="1:40" ht="12.75" x14ac:dyDescent="0.2">
      <c r="A194" s="15">
        <v>42570</v>
      </c>
      <c r="B194" s="14">
        <v>19</v>
      </c>
      <c r="C194" s="14" t="s">
        <v>359</v>
      </c>
      <c r="D194" s="16">
        <v>0.54166666666666663</v>
      </c>
      <c r="E194" s="14">
        <v>13</v>
      </c>
      <c r="F194" s="14">
        <v>298</v>
      </c>
      <c r="G194" s="14">
        <v>51.4</v>
      </c>
      <c r="H194" s="14" t="s">
        <v>365</v>
      </c>
      <c r="I194" s="14">
        <v>30</v>
      </c>
      <c r="J194" s="14" t="s">
        <v>4</v>
      </c>
      <c r="K194" s="14" t="s">
        <v>4</v>
      </c>
      <c r="L194" s="14" t="s">
        <v>4</v>
      </c>
      <c r="M194" s="14">
        <v>225</v>
      </c>
      <c r="N194" s="14" t="s">
        <v>72</v>
      </c>
      <c r="O194" s="14" t="s">
        <v>4</v>
      </c>
      <c r="P194" s="14" t="s">
        <v>4</v>
      </c>
      <c r="Q194" s="14">
        <v>0</v>
      </c>
      <c r="R194">
        <v>0</v>
      </c>
      <c r="S194">
        <v>0</v>
      </c>
      <c r="T194" t="s">
        <v>4</v>
      </c>
      <c r="U194" t="s">
        <v>4</v>
      </c>
      <c r="V194" t="s">
        <v>6</v>
      </c>
      <c r="W194">
        <v>0</v>
      </c>
      <c r="X194" t="s">
        <v>10</v>
      </c>
      <c r="Y194">
        <v>0</v>
      </c>
      <c r="Z194">
        <v>0</v>
      </c>
      <c r="AA194">
        <v>1</v>
      </c>
      <c r="AB194" t="s">
        <v>4</v>
      </c>
      <c r="AC194" t="s">
        <v>272</v>
      </c>
      <c r="AD194">
        <v>1</v>
      </c>
      <c r="AE194">
        <v>0</v>
      </c>
      <c r="AF194">
        <v>0</v>
      </c>
      <c r="AG194">
        <v>1</v>
      </c>
      <c r="AH194">
        <v>0</v>
      </c>
      <c r="AI194">
        <v>-70.710678118654741</v>
      </c>
      <c r="AJ194">
        <v>-70.710678118654769</v>
      </c>
      <c r="AK194">
        <v>0</v>
      </c>
      <c r="AL194">
        <v>100</v>
      </c>
      <c r="AM194">
        <v>30.48</v>
      </c>
      <c r="AN194">
        <v>3.9269908169872414</v>
      </c>
    </row>
    <row r="195" spans="1:40" ht="12.75" x14ac:dyDescent="0.2">
      <c r="A195" s="15">
        <v>42570</v>
      </c>
      <c r="B195" s="14">
        <v>19</v>
      </c>
      <c r="C195" s="14" t="s">
        <v>359</v>
      </c>
      <c r="D195" s="16">
        <v>0.58194444444444449</v>
      </c>
      <c r="E195" s="14">
        <v>14</v>
      </c>
      <c r="F195" s="14">
        <v>356.00000000000011</v>
      </c>
      <c r="G195" s="14">
        <v>51.6</v>
      </c>
      <c r="H195" s="14" t="s">
        <v>365</v>
      </c>
      <c r="I195" s="14">
        <v>29.9</v>
      </c>
      <c r="J195" s="14" t="s">
        <v>4</v>
      </c>
      <c r="K195" s="14" t="s">
        <v>4</v>
      </c>
      <c r="L195" s="14" t="s">
        <v>4</v>
      </c>
      <c r="M195" s="14">
        <v>225</v>
      </c>
      <c r="N195" s="14" t="s">
        <v>72</v>
      </c>
      <c r="O195" s="14" t="s">
        <v>4</v>
      </c>
      <c r="P195" s="14" t="s">
        <v>4</v>
      </c>
      <c r="Q195" s="14">
        <v>0</v>
      </c>
      <c r="R195">
        <v>0</v>
      </c>
      <c r="S195">
        <v>0</v>
      </c>
      <c r="T195" t="s">
        <v>4</v>
      </c>
      <c r="U195" t="s">
        <v>4</v>
      </c>
      <c r="V195" t="s">
        <v>6</v>
      </c>
      <c r="W195">
        <v>3.5</v>
      </c>
      <c r="X195" t="s">
        <v>10</v>
      </c>
      <c r="Y195">
        <v>0</v>
      </c>
      <c r="Z195">
        <v>0</v>
      </c>
      <c r="AA195">
        <v>1</v>
      </c>
      <c r="AB195" t="s">
        <v>4</v>
      </c>
      <c r="AC195" t="s">
        <v>272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-70.710678118654741</v>
      </c>
      <c r="AJ195">
        <v>-70.710678118654769</v>
      </c>
      <c r="AK195">
        <v>0</v>
      </c>
      <c r="AL195">
        <v>100</v>
      </c>
      <c r="AM195">
        <v>30.48</v>
      </c>
      <c r="AN195">
        <v>3.9269908169872414</v>
      </c>
    </row>
    <row r="196" spans="1:40" ht="12.75" x14ac:dyDescent="0.2">
      <c r="A196" s="15">
        <v>42570</v>
      </c>
      <c r="B196" s="14">
        <v>19</v>
      </c>
      <c r="C196" s="14" t="s">
        <v>359</v>
      </c>
      <c r="D196" s="16">
        <v>0.62361111111111112</v>
      </c>
      <c r="E196" s="14">
        <v>15</v>
      </c>
      <c r="F196" s="14">
        <v>416.00000000000006</v>
      </c>
      <c r="G196" s="14">
        <v>37.9</v>
      </c>
      <c r="H196" s="14" t="s">
        <v>365</v>
      </c>
      <c r="I196" s="14">
        <v>31.9</v>
      </c>
      <c r="J196" s="14" t="s">
        <v>4</v>
      </c>
      <c r="K196" s="14" t="s">
        <v>4</v>
      </c>
      <c r="L196" s="14" t="s">
        <v>4</v>
      </c>
      <c r="M196" s="14">
        <v>225</v>
      </c>
      <c r="N196" s="14" t="s">
        <v>72</v>
      </c>
      <c r="O196" s="14" t="s">
        <v>4</v>
      </c>
      <c r="P196" s="14" t="s">
        <v>4</v>
      </c>
      <c r="Q196" s="14">
        <v>0</v>
      </c>
      <c r="R196">
        <v>0</v>
      </c>
      <c r="S196">
        <v>0</v>
      </c>
      <c r="T196" t="s">
        <v>4</v>
      </c>
      <c r="U196" t="s">
        <v>4</v>
      </c>
      <c r="V196" t="s">
        <v>6</v>
      </c>
      <c r="W196">
        <v>2</v>
      </c>
      <c r="X196" t="s">
        <v>43</v>
      </c>
      <c r="Y196">
        <v>0</v>
      </c>
      <c r="Z196">
        <v>0</v>
      </c>
      <c r="AA196">
        <v>1</v>
      </c>
      <c r="AB196" t="s">
        <v>4</v>
      </c>
      <c r="AC196" t="s">
        <v>272</v>
      </c>
      <c r="AD196">
        <v>1</v>
      </c>
      <c r="AE196">
        <v>0</v>
      </c>
      <c r="AF196">
        <v>0</v>
      </c>
      <c r="AG196">
        <v>1</v>
      </c>
      <c r="AH196">
        <v>0</v>
      </c>
      <c r="AI196">
        <v>-70.710678118654741</v>
      </c>
      <c r="AJ196">
        <v>-70.710678118654769</v>
      </c>
      <c r="AK196">
        <v>0</v>
      </c>
      <c r="AL196">
        <v>100</v>
      </c>
      <c r="AM196">
        <v>30.48</v>
      </c>
      <c r="AN196">
        <v>3.9269908169872414</v>
      </c>
    </row>
    <row r="197" spans="1:40" ht="12.75" x14ac:dyDescent="0.2">
      <c r="A197" s="15">
        <v>42570</v>
      </c>
      <c r="B197" s="14">
        <v>19</v>
      </c>
      <c r="C197" s="14" t="s">
        <v>359</v>
      </c>
      <c r="D197" s="16">
        <v>0.66527777777777775</v>
      </c>
      <c r="E197" s="14">
        <v>16</v>
      </c>
      <c r="F197" s="14">
        <v>476</v>
      </c>
      <c r="G197" s="14">
        <v>34.200000000000003</v>
      </c>
      <c r="H197" s="14" t="s">
        <v>365</v>
      </c>
      <c r="I197" s="14">
        <v>32.6</v>
      </c>
      <c r="J197" s="14" t="s">
        <v>4</v>
      </c>
      <c r="K197" s="14" t="s">
        <v>4</v>
      </c>
      <c r="L197" s="14" t="s">
        <v>4</v>
      </c>
      <c r="M197" s="14">
        <v>225</v>
      </c>
      <c r="N197" s="14" t="s">
        <v>72</v>
      </c>
      <c r="O197" s="14" t="s">
        <v>4</v>
      </c>
      <c r="P197" s="14" t="s">
        <v>4</v>
      </c>
      <c r="Q197" s="14">
        <v>0</v>
      </c>
      <c r="R197">
        <v>0</v>
      </c>
      <c r="S197">
        <v>0</v>
      </c>
      <c r="T197" t="s">
        <v>4</v>
      </c>
      <c r="U197" t="s">
        <v>4</v>
      </c>
      <c r="V197" t="s">
        <v>6</v>
      </c>
      <c r="W197">
        <v>0</v>
      </c>
      <c r="X197" t="s">
        <v>43</v>
      </c>
      <c r="Y197">
        <v>0</v>
      </c>
      <c r="Z197">
        <v>0</v>
      </c>
      <c r="AA197">
        <v>1</v>
      </c>
      <c r="AB197" t="s">
        <v>4</v>
      </c>
      <c r="AC197" t="s">
        <v>272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-70.710678118654741</v>
      </c>
      <c r="AJ197">
        <v>-70.710678118654769</v>
      </c>
      <c r="AK197">
        <v>0</v>
      </c>
      <c r="AL197">
        <v>100</v>
      </c>
      <c r="AM197">
        <v>30.48</v>
      </c>
      <c r="AN197">
        <v>3.9269908169872414</v>
      </c>
    </row>
    <row r="198" spans="1:40" ht="12.75" x14ac:dyDescent="0.2">
      <c r="A198" s="15">
        <v>42570</v>
      </c>
      <c r="B198" s="14">
        <v>19</v>
      </c>
      <c r="C198" s="14" t="s">
        <v>359</v>
      </c>
      <c r="D198" s="16">
        <v>0.70763888888888893</v>
      </c>
      <c r="E198" s="14">
        <v>17</v>
      </c>
      <c r="F198" s="14">
        <v>537.00000000000011</v>
      </c>
      <c r="G198" s="14">
        <v>37.1</v>
      </c>
      <c r="H198" s="14" t="s">
        <v>365</v>
      </c>
      <c r="I198" s="14">
        <v>31.1</v>
      </c>
      <c r="J198" s="14" t="s">
        <v>4</v>
      </c>
      <c r="K198" s="14" t="s">
        <v>4</v>
      </c>
      <c r="L198" s="14" t="s">
        <v>4</v>
      </c>
      <c r="M198" s="14">
        <v>225</v>
      </c>
      <c r="N198" s="14" t="s">
        <v>72</v>
      </c>
      <c r="O198" s="14" t="s">
        <v>4</v>
      </c>
      <c r="P198" s="14" t="s">
        <v>4</v>
      </c>
      <c r="Q198" s="14">
        <v>0</v>
      </c>
      <c r="R198">
        <v>0</v>
      </c>
      <c r="S198">
        <v>0</v>
      </c>
      <c r="T198" t="s">
        <v>4</v>
      </c>
      <c r="U198" t="s">
        <v>4</v>
      </c>
      <c r="V198" t="s">
        <v>6</v>
      </c>
      <c r="W198">
        <v>2.5</v>
      </c>
      <c r="X198" t="s">
        <v>43</v>
      </c>
      <c r="Y198">
        <v>0</v>
      </c>
      <c r="Z198">
        <v>0</v>
      </c>
      <c r="AA198">
        <v>1</v>
      </c>
      <c r="AB198" t="s">
        <v>4</v>
      </c>
      <c r="AC198" t="s">
        <v>272</v>
      </c>
      <c r="AD198">
        <v>1</v>
      </c>
      <c r="AE198">
        <v>0</v>
      </c>
      <c r="AF198">
        <v>0</v>
      </c>
      <c r="AG198">
        <v>1</v>
      </c>
      <c r="AH198">
        <v>0</v>
      </c>
      <c r="AI198">
        <v>-70.710678118654741</v>
      </c>
      <c r="AJ198">
        <v>-70.710678118654769</v>
      </c>
      <c r="AK198">
        <v>0</v>
      </c>
      <c r="AL198">
        <v>100</v>
      </c>
      <c r="AM198">
        <v>30.48</v>
      </c>
      <c r="AN198">
        <v>3.9269908169872414</v>
      </c>
    </row>
    <row r="199" spans="1:40" ht="12.75" x14ac:dyDescent="0.2">
      <c r="A199" s="15">
        <v>42570</v>
      </c>
      <c r="B199" s="14">
        <v>19</v>
      </c>
      <c r="C199" s="14" t="s">
        <v>359</v>
      </c>
      <c r="D199" s="16">
        <v>0.74722222222222223</v>
      </c>
      <c r="E199" s="14">
        <v>18</v>
      </c>
      <c r="F199" s="14">
        <v>594.00000000000011</v>
      </c>
      <c r="G199" s="14">
        <v>38.4</v>
      </c>
      <c r="H199" s="14" t="s">
        <v>365</v>
      </c>
      <c r="I199" s="14">
        <v>31.8</v>
      </c>
      <c r="J199" s="14" t="s">
        <v>4</v>
      </c>
      <c r="K199" s="14" t="s">
        <v>4</v>
      </c>
      <c r="L199" s="14" t="s">
        <v>4</v>
      </c>
      <c r="M199" s="14">
        <v>225</v>
      </c>
      <c r="N199" s="14" t="s">
        <v>72</v>
      </c>
      <c r="O199" s="14" t="s">
        <v>4</v>
      </c>
      <c r="P199" s="14" t="s">
        <v>4</v>
      </c>
      <c r="Q199" s="14">
        <v>0</v>
      </c>
      <c r="R199">
        <v>0</v>
      </c>
      <c r="S199">
        <v>0</v>
      </c>
      <c r="T199">
        <v>0</v>
      </c>
      <c r="U199">
        <v>0</v>
      </c>
      <c r="V199" t="s">
        <v>6</v>
      </c>
      <c r="W199">
        <v>0.8</v>
      </c>
      <c r="X199" t="s">
        <v>43</v>
      </c>
      <c r="Y199">
        <v>0</v>
      </c>
      <c r="Z199">
        <v>0</v>
      </c>
      <c r="AA199">
        <v>1</v>
      </c>
      <c r="AB199" t="s">
        <v>4</v>
      </c>
      <c r="AC199" t="s">
        <v>272</v>
      </c>
      <c r="AD199">
        <v>1</v>
      </c>
      <c r="AE199">
        <v>0</v>
      </c>
      <c r="AF199">
        <v>0</v>
      </c>
      <c r="AG199">
        <v>1</v>
      </c>
      <c r="AH199">
        <v>0</v>
      </c>
      <c r="AI199">
        <v>-70.710678118654741</v>
      </c>
      <c r="AJ199">
        <v>-70.710678118654769</v>
      </c>
      <c r="AK199">
        <v>0</v>
      </c>
      <c r="AL199">
        <v>100</v>
      </c>
      <c r="AM199">
        <v>30.48</v>
      </c>
      <c r="AN199">
        <v>3.9269908169872414</v>
      </c>
    </row>
    <row r="200" spans="1:40" ht="12.75" x14ac:dyDescent="0.2">
      <c r="A200" s="15">
        <v>42570</v>
      </c>
      <c r="B200" s="14">
        <v>20</v>
      </c>
      <c r="C200" s="14" t="s">
        <v>359</v>
      </c>
      <c r="D200" s="16">
        <v>0.34513888888888888</v>
      </c>
      <c r="E200" s="14">
        <v>8</v>
      </c>
      <c r="F200" s="14">
        <v>0</v>
      </c>
      <c r="G200" s="14" t="s">
        <v>4</v>
      </c>
      <c r="H200" s="14" t="s">
        <v>4</v>
      </c>
      <c r="I200" s="14">
        <v>24.5</v>
      </c>
      <c r="J200" s="14" t="s">
        <v>4</v>
      </c>
      <c r="K200" s="14" t="s">
        <v>4</v>
      </c>
      <c r="L200" s="14" t="s">
        <v>4</v>
      </c>
      <c r="M200" s="14">
        <v>315</v>
      </c>
      <c r="N200" s="14" t="s">
        <v>72</v>
      </c>
      <c r="O200" s="14" t="s">
        <v>4</v>
      </c>
      <c r="P200" s="14" t="s">
        <v>4</v>
      </c>
      <c r="Q200" s="14">
        <v>0</v>
      </c>
      <c r="R200">
        <v>0</v>
      </c>
      <c r="S200">
        <v>0</v>
      </c>
      <c r="T200" t="s">
        <v>4</v>
      </c>
      <c r="U200" t="s">
        <v>4</v>
      </c>
      <c r="V200" t="s">
        <v>8</v>
      </c>
      <c r="W200">
        <v>0.5</v>
      </c>
      <c r="X200" t="s">
        <v>4</v>
      </c>
      <c r="Y200">
        <v>2</v>
      </c>
      <c r="Z200">
        <v>1</v>
      </c>
      <c r="AA200">
        <v>0</v>
      </c>
      <c r="AB200">
        <v>0</v>
      </c>
      <c r="AC200" t="s">
        <v>273</v>
      </c>
      <c r="AD200">
        <v>1</v>
      </c>
      <c r="AE200" t="s">
        <v>4</v>
      </c>
      <c r="AF200" t="s">
        <v>4</v>
      </c>
      <c r="AG200" t="s">
        <v>4</v>
      </c>
      <c r="AH200" t="s">
        <v>4</v>
      </c>
      <c r="AI200">
        <v>-70.710678118654769</v>
      </c>
      <c r="AJ200">
        <v>70.710678118654741</v>
      </c>
      <c r="AK200" t="s">
        <v>4</v>
      </c>
      <c r="AL200">
        <v>100</v>
      </c>
      <c r="AM200">
        <v>30.48</v>
      </c>
      <c r="AN200">
        <v>5.497787143782138</v>
      </c>
    </row>
    <row r="201" spans="1:40" ht="12.75" x14ac:dyDescent="0.2">
      <c r="A201" s="15">
        <v>42570</v>
      </c>
      <c r="B201" s="14">
        <v>20</v>
      </c>
      <c r="C201" s="14" t="s">
        <v>359</v>
      </c>
      <c r="D201" s="16">
        <v>0.3888888888888889</v>
      </c>
      <c r="E201" s="14">
        <v>9</v>
      </c>
      <c r="F201" s="14">
        <v>63.000000000000014</v>
      </c>
      <c r="G201" s="14" t="s">
        <v>4</v>
      </c>
      <c r="H201" s="14" t="s">
        <v>4</v>
      </c>
      <c r="I201" s="14">
        <v>27.7</v>
      </c>
      <c r="J201" s="14" t="s">
        <v>4</v>
      </c>
      <c r="K201" s="14" t="s">
        <v>4</v>
      </c>
      <c r="L201" s="14" t="s">
        <v>4</v>
      </c>
      <c r="M201" s="14">
        <v>315</v>
      </c>
      <c r="N201" s="14" t="s">
        <v>72</v>
      </c>
      <c r="O201" s="14" t="s">
        <v>4</v>
      </c>
      <c r="P201" s="14" t="s">
        <v>4</v>
      </c>
      <c r="Q201" s="14">
        <v>0</v>
      </c>
      <c r="R201">
        <v>0</v>
      </c>
      <c r="S201">
        <v>0</v>
      </c>
      <c r="T201" t="s">
        <v>4</v>
      </c>
      <c r="U201" t="s">
        <v>4</v>
      </c>
      <c r="V201" t="s">
        <v>8</v>
      </c>
      <c r="W201">
        <v>1.4</v>
      </c>
      <c r="X201" t="s">
        <v>38</v>
      </c>
      <c r="Y201">
        <v>2</v>
      </c>
      <c r="Z201">
        <v>1</v>
      </c>
      <c r="AA201">
        <v>0</v>
      </c>
      <c r="AB201">
        <v>0</v>
      </c>
      <c r="AC201" t="s">
        <v>273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-70.710678118654769</v>
      </c>
      <c r="AJ201">
        <v>70.710678118654741</v>
      </c>
      <c r="AK201">
        <v>0</v>
      </c>
      <c r="AL201">
        <v>100</v>
      </c>
      <c r="AM201">
        <v>30.48</v>
      </c>
      <c r="AN201">
        <v>5.497787143782138</v>
      </c>
    </row>
    <row r="202" spans="1:40" ht="12.75" x14ac:dyDescent="0.2">
      <c r="A202" s="15">
        <v>42570</v>
      </c>
      <c r="B202" s="14">
        <v>20</v>
      </c>
      <c r="C202" s="14" t="s">
        <v>359</v>
      </c>
      <c r="D202" s="16">
        <v>0.42499999999999999</v>
      </c>
      <c r="E202" s="14">
        <v>10</v>
      </c>
      <c r="F202" s="14">
        <v>114.99999999999999</v>
      </c>
      <c r="G202" s="14" t="s">
        <v>4</v>
      </c>
      <c r="H202" s="14" t="s">
        <v>4</v>
      </c>
      <c r="I202" s="14">
        <v>29</v>
      </c>
      <c r="J202" s="14" t="s">
        <v>4</v>
      </c>
      <c r="K202" s="14" t="s">
        <v>4</v>
      </c>
      <c r="L202" s="14" t="s">
        <v>4</v>
      </c>
      <c r="M202" s="14">
        <v>315</v>
      </c>
      <c r="N202" s="14" t="s">
        <v>72</v>
      </c>
      <c r="O202" s="14" t="s">
        <v>4</v>
      </c>
      <c r="P202" s="14" t="s">
        <v>4</v>
      </c>
      <c r="Q202" s="14">
        <v>0</v>
      </c>
      <c r="R202">
        <v>0</v>
      </c>
      <c r="S202">
        <v>0</v>
      </c>
      <c r="T202" t="s">
        <v>4</v>
      </c>
      <c r="U202" t="s">
        <v>4</v>
      </c>
      <c r="V202" t="s">
        <v>8</v>
      </c>
      <c r="W202">
        <v>0</v>
      </c>
      <c r="X202" t="s">
        <v>19</v>
      </c>
      <c r="Y202">
        <v>2</v>
      </c>
      <c r="Z202">
        <v>1</v>
      </c>
      <c r="AA202">
        <v>0</v>
      </c>
      <c r="AB202">
        <v>0</v>
      </c>
      <c r="AC202" t="s">
        <v>273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-70.710678118654769</v>
      </c>
      <c r="AJ202">
        <v>70.710678118654741</v>
      </c>
      <c r="AK202">
        <v>0</v>
      </c>
      <c r="AL202">
        <v>100</v>
      </c>
      <c r="AM202">
        <v>30.48</v>
      </c>
      <c r="AN202">
        <v>5.497787143782138</v>
      </c>
    </row>
    <row r="203" spans="1:40" ht="12.75" x14ac:dyDescent="0.2">
      <c r="A203" s="15">
        <v>42570</v>
      </c>
      <c r="B203" s="14">
        <v>20</v>
      </c>
      <c r="C203" s="14" t="s">
        <v>359</v>
      </c>
      <c r="D203" s="16">
        <v>0.4680555555555555</v>
      </c>
      <c r="E203" s="14">
        <v>11</v>
      </c>
      <c r="F203" s="14">
        <v>176.99999999999994</v>
      </c>
      <c r="G203" s="14" t="s">
        <v>4</v>
      </c>
      <c r="H203" s="14" t="s">
        <v>4</v>
      </c>
      <c r="I203" s="14">
        <v>30.7</v>
      </c>
      <c r="J203" s="14" t="s">
        <v>4</v>
      </c>
      <c r="K203" s="14" t="s">
        <v>4</v>
      </c>
      <c r="L203" s="14" t="s">
        <v>4</v>
      </c>
      <c r="M203" s="14">
        <v>315</v>
      </c>
      <c r="N203" s="14" t="s">
        <v>72</v>
      </c>
      <c r="O203" s="14" t="s">
        <v>4</v>
      </c>
      <c r="P203" s="14" t="s">
        <v>4</v>
      </c>
      <c r="Q203" s="14">
        <v>0</v>
      </c>
      <c r="R203">
        <v>0</v>
      </c>
      <c r="S203">
        <v>0</v>
      </c>
      <c r="T203" t="s">
        <v>4</v>
      </c>
      <c r="U203" t="s">
        <v>4</v>
      </c>
      <c r="V203" t="s">
        <v>8</v>
      </c>
      <c r="W203">
        <v>2.5</v>
      </c>
      <c r="X203" t="s">
        <v>6</v>
      </c>
      <c r="Y203">
        <v>2</v>
      </c>
      <c r="Z203">
        <v>1</v>
      </c>
      <c r="AA203">
        <v>0</v>
      </c>
      <c r="AB203">
        <v>0</v>
      </c>
      <c r="AC203" t="s">
        <v>273</v>
      </c>
      <c r="AD203">
        <v>1</v>
      </c>
      <c r="AE203">
        <v>0</v>
      </c>
      <c r="AF203">
        <v>0</v>
      </c>
      <c r="AG203">
        <v>1</v>
      </c>
      <c r="AH203">
        <v>0</v>
      </c>
      <c r="AI203">
        <v>-70.710678118654769</v>
      </c>
      <c r="AJ203">
        <v>70.710678118654741</v>
      </c>
      <c r="AK203">
        <v>0</v>
      </c>
      <c r="AL203">
        <v>100</v>
      </c>
      <c r="AM203">
        <v>30.48</v>
      </c>
      <c r="AN203">
        <v>5.497787143782138</v>
      </c>
    </row>
    <row r="204" spans="1:40" ht="12.75" x14ac:dyDescent="0.2">
      <c r="A204" s="15">
        <v>42570</v>
      </c>
      <c r="B204" s="14">
        <v>20</v>
      </c>
      <c r="C204" s="14" t="s">
        <v>359</v>
      </c>
      <c r="D204" s="16">
        <v>0.5083333333333333</v>
      </c>
      <c r="E204" s="14">
        <v>12</v>
      </c>
      <c r="F204" s="14">
        <v>234.99999999999997</v>
      </c>
      <c r="G204" s="14" t="s">
        <v>4</v>
      </c>
      <c r="H204" s="14" t="s">
        <v>4</v>
      </c>
      <c r="I204" s="14">
        <v>32.200000000000003</v>
      </c>
      <c r="J204" s="14" t="s">
        <v>4</v>
      </c>
      <c r="K204" s="14" t="s">
        <v>4</v>
      </c>
      <c r="L204" s="14" t="s">
        <v>4</v>
      </c>
      <c r="M204" s="14">
        <v>315</v>
      </c>
      <c r="N204" s="14" t="s">
        <v>72</v>
      </c>
      <c r="O204" s="14" t="s">
        <v>4</v>
      </c>
      <c r="P204" s="14" t="s">
        <v>4</v>
      </c>
      <c r="Q204" s="14">
        <v>0</v>
      </c>
      <c r="R204">
        <v>0</v>
      </c>
      <c r="S204">
        <v>0</v>
      </c>
      <c r="T204" t="s">
        <v>4</v>
      </c>
      <c r="U204" t="s">
        <v>4</v>
      </c>
      <c r="V204" t="s">
        <v>8</v>
      </c>
      <c r="W204">
        <v>1.5</v>
      </c>
      <c r="X204" t="s">
        <v>6</v>
      </c>
      <c r="Y204">
        <v>2</v>
      </c>
      <c r="Z204">
        <v>1</v>
      </c>
      <c r="AA204">
        <v>0</v>
      </c>
      <c r="AB204">
        <v>0</v>
      </c>
      <c r="AC204" t="s">
        <v>273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-70.710678118654769</v>
      </c>
      <c r="AJ204">
        <v>70.710678118654741</v>
      </c>
      <c r="AK204">
        <v>0</v>
      </c>
      <c r="AL204">
        <v>100</v>
      </c>
      <c r="AM204">
        <v>30.48</v>
      </c>
      <c r="AN204">
        <v>5.497787143782138</v>
      </c>
    </row>
    <row r="205" spans="1:40" ht="12.75" x14ac:dyDescent="0.2">
      <c r="A205" s="15">
        <v>42570</v>
      </c>
      <c r="B205" s="14">
        <v>20</v>
      </c>
      <c r="C205" s="14" t="s">
        <v>359</v>
      </c>
      <c r="D205" s="16">
        <v>0.55069444444444449</v>
      </c>
      <c r="E205" s="14">
        <v>13</v>
      </c>
      <c r="F205" s="14">
        <v>296.00000000000006</v>
      </c>
      <c r="G205" s="14" t="s">
        <v>4</v>
      </c>
      <c r="H205" s="14" t="s">
        <v>4</v>
      </c>
      <c r="I205" s="14">
        <v>30</v>
      </c>
      <c r="J205" s="14" t="s">
        <v>4</v>
      </c>
      <c r="K205" s="14" t="s">
        <v>4</v>
      </c>
      <c r="L205" s="14" t="s">
        <v>4</v>
      </c>
      <c r="M205" s="14">
        <v>315</v>
      </c>
      <c r="N205" s="14" t="s">
        <v>72</v>
      </c>
      <c r="O205" s="14" t="s">
        <v>4</v>
      </c>
      <c r="P205" s="14" t="s">
        <v>4</v>
      </c>
      <c r="Q205" s="14">
        <v>0</v>
      </c>
      <c r="R205">
        <v>0</v>
      </c>
      <c r="S205">
        <v>0</v>
      </c>
      <c r="T205" t="s">
        <v>4</v>
      </c>
      <c r="U205" t="s">
        <v>4</v>
      </c>
      <c r="V205" t="s">
        <v>6</v>
      </c>
      <c r="W205">
        <v>1.9</v>
      </c>
      <c r="X205" t="s">
        <v>12</v>
      </c>
      <c r="Y205">
        <v>2</v>
      </c>
      <c r="Z205">
        <v>1</v>
      </c>
      <c r="AA205">
        <v>0</v>
      </c>
      <c r="AB205">
        <v>0</v>
      </c>
      <c r="AC205" t="s">
        <v>273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-70.710678118654769</v>
      </c>
      <c r="AJ205">
        <v>70.710678118654741</v>
      </c>
      <c r="AK205">
        <v>0</v>
      </c>
      <c r="AL205">
        <v>100</v>
      </c>
      <c r="AM205">
        <v>30.48</v>
      </c>
      <c r="AN205">
        <v>5.497787143782138</v>
      </c>
    </row>
    <row r="206" spans="1:40" ht="12.75" x14ac:dyDescent="0.2">
      <c r="A206" s="15">
        <v>42570</v>
      </c>
      <c r="B206" s="14">
        <v>20</v>
      </c>
      <c r="C206" s="14" t="s">
        <v>359</v>
      </c>
      <c r="D206" s="16">
        <v>0.58958333333333335</v>
      </c>
      <c r="E206" s="14">
        <v>14</v>
      </c>
      <c r="F206" s="14">
        <v>352</v>
      </c>
      <c r="G206" s="14" t="s">
        <v>4</v>
      </c>
      <c r="H206" s="14" t="s">
        <v>4</v>
      </c>
      <c r="I206" s="14">
        <v>31.3</v>
      </c>
      <c r="J206" s="14" t="s">
        <v>4</v>
      </c>
      <c r="K206" s="14" t="s">
        <v>4</v>
      </c>
      <c r="L206" s="14" t="s">
        <v>4</v>
      </c>
      <c r="M206" s="14">
        <v>315</v>
      </c>
      <c r="N206" s="14" t="s">
        <v>72</v>
      </c>
      <c r="O206" s="14" t="s">
        <v>4</v>
      </c>
      <c r="P206" s="14" t="s">
        <v>4</v>
      </c>
      <c r="Q206" s="14">
        <v>0</v>
      </c>
      <c r="R206">
        <v>0</v>
      </c>
      <c r="S206">
        <v>0</v>
      </c>
      <c r="T206" t="s">
        <v>4</v>
      </c>
      <c r="U206" t="s">
        <v>4</v>
      </c>
      <c r="V206" t="s">
        <v>8</v>
      </c>
      <c r="W206">
        <v>1.3</v>
      </c>
      <c r="X206" t="s">
        <v>6</v>
      </c>
      <c r="Y206">
        <v>2</v>
      </c>
      <c r="Z206">
        <v>1</v>
      </c>
      <c r="AA206">
        <v>0</v>
      </c>
      <c r="AB206">
        <v>0</v>
      </c>
      <c r="AC206" t="s">
        <v>273</v>
      </c>
      <c r="AD206">
        <v>1</v>
      </c>
      <c r="AE206">
        <v>0</v>
      </c>
      <c r="AF206">
        <v>0</v>
      </c>
      <c r="AG206">
        <v>1</v>
      </c>
      <c r="AH206">
        <v>0</v>
      </c>
      <c r="AI206">
        <v>-70.710678118654769</v>
      </c>
      <c r="AJ206">
        <v>70.710678118654741</v>
      </c>
      <c r="AK206">
        <v>0</v>
      </c>
      <c r="AL206">
        <v>100</v>
      </c>
      <c r="AM206">
        <v>30.48</v>
      </c>
      <c r="AN206">
        <v>5.497787143782138</v>
      </c>
    </row>
    <row r="207" spans="1:40" ht="12.75" x14ac:dyDescent="0.2">
      <c r="A207" s="15">
        <v>42570</v>
      </c>
      <c r="B207" s="14">
        <v>20</v>
      </c>
      <c r="C207" s="14" t="s">
        <v>359</v>
      </c>
      <c r="D207" s="16">
        <v>0.63055555555555554</v>
      </c>
      <c r="E207" s="14">
        <v>15</v>
      </c>
      <c r="F207" s="14">
        <v>410.99999999999994</v>
      </c>
      <c r="G207" s="14" t="s">
        <v>4</v>
      </c>
      <c r="H207" s="14" t="s">
        <v>4</v>
      </c>
      <c r="I207" s="14">
        <v>33.4</v>
      </c>
      <c r="J207" s="14" t="s">
        <v>4</v>
      </c>
      <c r="K207" s="14" t="s">
        <v>4</v>
      </c>
      <c r="L207" s="14" t="s">
        <v>4</v>
      </c>
      <c r="M207" s="14">
        <v>315</v>
      </c>
      <c r="N207" s="14" t="s">
        <v>72</v>
      </c>
      <c r="O207" s="14" t="s">
        <v>4</v>
      </c>
      <c r="P207" s="14" t="s">
        <v>4</v>
      </c>
      <c r="Q207" s="14">
        <v>0</v>
      </c>
      <c r="R207">
        <v>0</v>
      </c>
      <c r="S207">
        <v>0</v>
      </c>
      <c r="T207" t="s">
        <v>4</v>
      </c>
      <c r="U207" t="s">
        <v>4</v>
      </c>
      <c r="V207" t="s">
        <v>8</v>
      </c>
      <c r="W207">
        <v>0</v>
      </c>
      <c r="X207" t="s">
        <v>6</v>
      </c>
      <c r="Y207">
        <v>2</v>
      </c>
      <c r="Z207">
        <v>1</v>
      </c>
      <c r="AA207">
        <v>0</v>
      </c>
      <c r="AB207">
        <v>0</v>
      </c>
      <c r="AC207" t="s">
        <v>273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-70.710678118654769</v>
      </c>
      <c r="AJ207">
        <v>70.710678118654741</v>
      </c>
      <c r="AK207">
        <v>0</v>
      </c>
      <c r="AL207">
        <v>100</v>
      </c>
      <c r="AM207">
        <v>30.48</v>
      </c>
      <c r="AN207">
        <v>5.497787143782138</v>
      </c>
    </row>
    <row r="208" spans="1:40" ht="12.75" x14ac:dyDescent="0.2">
      <c r="A208" s="15">
        <v>42570</v>
      </c>
      <c r="B208" s="14">
        <v>20</v>
      </c>
      <c r="C208" s="14" t="s">
        <v>359</v>
      </c>
      <c r="D208" s="16">
        <v>0.67083333333333339</v>
      </c>
      <c r="E208" s="14">
        <v>16</v>
      </c>
      <c r="F208" s="14">
        <v>469.00000000000006</v>
      </c>
      <c r="G208" s="14" t="s">
        <v>4</v>
      </c>
      <c r="H208" s="14" t="s">
        <v>4</v>
      </c>
      <c r="I208" s="14">
        <v>32.700000000000003</v>
      </c>
      <c r="J208" s="14" t="s">
        <v>4</v>
      </c>
      <c r="K208" s="14" t="s">
        <v>4</v>
      </c>
      <c r="L208" s="14" t="s">
        <v>4</v>
      </c>
      <c r="M208" s="14">
        <v>315</v>
      </c>
      <c r="N208" s="14" t="s">
        <v>72</v>
      </c>
      <c r="O208" s="14" t="s">
        <v>4</v>
      </c>
      <c r="P208" s="14" t="s">
        <v>4</v>
      </c>
      <c r="Q208" s="14">
        <v>0</v>
      </c>
      <c r="R208">
        <v>0</v>
      </c>
      <c r="S208">
        <v>0</v>
      </c>
      <c r="T208" t="s">
        <v>4</v>
      </c>
      <c r="U208" t="s">
        <v>4</v>
      </c>
      <c r="V208" t="s">
        <v>8</v>
      </c>
      <c r="W208">
        <v>2.7</v>
      </c>
      <c r="X208" t="s">
        <v>6</v>
      </c>
      <c r="Y208">
        <v>2</v>
      </c>
      <c r="Z208">
        <v>1</v>
      </c>
      <c r="AA208">
        <v>0</v>
      </c>
      <c r="AB208">
        <v>0</v>
      </c>
      <c r="AC208" t="s">
        <v>273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-70.710678118654769</v>
      </c>
      <c r="AJ208">
        <v>70.710678118654741</v>
      </c>
      <c r="AK208">
        <v>0</v>
      </c>
      <c r="AL208">
        <v>100</v>
      </c>
      <c r="AM208">
        <v>30.48</v>
      </c>
      <c r="AN208">
        <v>5.497787143782138</v>
      </c>
    </row>
    <row r="209" spans="1:40" ht="12.75" x14ac:dyDescent="0.2">
      <c r="A209" s="15">
        <v>42570</v>
      </c>
      <c r="B209" s="14">
        <v>20</v>
      </c>
      <c r="C209" s="14" t="s">
        <v>359</v>
      </c>
      <c r="D209" s="16">
        <v>0.71388888888888891</v>
      </c>
      <c r="E209" s="14">
        <v>17</v>
      </c>
      <c r="F209" s="14">
        <v>531</v>
      </c>
      <c r="G209" s="14" t="s">
        <v>4</v>
      </c>
      <c r="H209" s="14" t="s">
        <v>4</v>
      </c>
      <c r="I209" s="14">
        <v>31.9</v>
      </c>
      <c r="J209" s="14" t="s">
        <v>4</v>
      </c>
      <c r="K209" s="14" t="s">
        <v>4</v>
      </c>
      <c r="L209" s="14" t="s">
        <v>4</v>
      </c>
      <c r="M209" s="14">
        <v>315</v>
      </c>
      <c r="N209" s="14" t="s">
        <v>72</v>
      </c>
      <c r="O209" s="14" t="s">
        <v>4</v>
      </c>
      <c r="P209" s="14" t="s">
        <v>4</v>
      </c>
      <c r="Q209" s="14">
        <v>0</v>
      </c>
      <c r="R209">
        <v>0</v>
      </c>
      <c r="S209">
        <v>0</v>
      </c>
      <c r="T209" t="s">
        <v>4</v>
      </c>
      <c r="U209" t="s">
        <v>4</v>
      </c>
      <c r="V209" t="s">
        <v>8</v>
      </c>
      <c r="W209">
        <v>0</v>
      </c>
      <c r="X209" t="s">
        <v>13</v>
      </c>
      <c r="Y209">
        <v>2</v>
      </c>
      <c r="Z209">
        <v>1</v>
      </c>
      <c r="AA209">
        <v>0</v>
      </c>
      <c r="AB209">
        <v>0</v>
      </c>
      <c r="AC209" t="s">
        <v>273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-70.710678118654769</v>
      </c>
      <c r="AJ209">
        <v>70.710678118654741</v>
      </c>
      <c r="AK209">
        <v>0</v>
      </c>
      <c r="AL209">
        <v>100</v>
      </c>
      <c r="AM209">
        <v>30.48</v>
      </c>
      <c r="AN209">
        <v>5.497787143782138</v>
      </c>
    </row>
    <row r="210" spans="1:40" ht="12.75" x14ac:dyDescent="0.2">
      <c r="A210" s="15">
        <v>42570</v>
      </c>
      <c r="B210" s="14">
        <v>20</v>
      </c>
      <c r="C210" s="14" t="s">
        <v>359</v>
      </c>
      <c r="D210" s="16">
        <v>0.75277777777777777</v>
      </c>
      <c r="E210" s="14">
        <v>18</v>
      </c>
      <c r="F210" s="14">
        <v>587</v>
      </c>
      <c r="G210" s="14" t="s">
        <v>4</v>
      </c>
      <c r="H210" s="14" t="s">
        <v>4</v>
      </c>
      <c r="I210" s="14">
        <v>32.299999999999997</v>
      </c>
      <c r="J210" s="14" t="s">
        <v>4</v>
      </c>
      <c r="K210" s="14" t="s">
        <v>4</v>
      </c>
      <c r="L210" s="14" t="s">
        <v>4</v>
      </c>
      <c r="M210" s="14">
        <v>315</v>
      </c>
      <c r="N210" s="14" t="s">
        <v>72</v>
      </c>
      <c r="O210" s="14" t="s">
        <v>4</v>
      </c>
      <c r="P210" s="14" t="s">
        <v>4</v>
      </c>
      <c r="Q210" s="14">
        <v>0</v>
      </c>
      <c r="R210">
        <v>0</v>
      </c>
      <c r="S210">
        <v>0</v>
      </c>
      <c r="T210">
        <v>0</v>
      </c>
      <c r="U210">
        <v>0</v>
      </c>
      <c r="V210" t="s">
        <v>8</v>
      </c>
      <c r="W210">
        <v>1.9</v>
      </c>
      <c r="X210" t="s">
        <v>13</v>
      </c>
      <c r="Y210">
        <v>2</v>
      </c>
      <c r="Z210">
        <v>1</v>
      </c>
      <c r="AA210">
        <v>0</v>
      </c>
      <c r="AB210">
        <v>0</v>
      </c>
      <c r="AC210" t="s">
        <v>273</v>
      </c>
      <c r="AD210">
        <v>1</v>
      </c>
      <c r="AE210">
        <v>0</v>
      </c>
      <c r="AF210">
        <v>0</v>
      </c>
      <c r="AG210">
        <v>1</v>
      </c>
      <c r="AH210">
        <v>0</v>
      </c>
      <c r="AI210">
        <v>-70.710678118654769</v>
      </c>
      <c r="AJ210">
        <v>70.710678118654741</v>
      </c>
      <c r="AK210">
        <v>0</v>
      </c>
      <c r="AL210">
        <v>100</v>
      </c>
      <c r="AM210">
        <v>30.48</v>
      </c>
      <c r="AN210">
        <v>5.497787143782138</v>
      </c>
    </row>
    <row r="211" spans="1:40" ht="12.75" x14ac:dyDescent="0.2">
      <c r="A211" s="15">
        <v>42570</v>
      </c>
      <c r="B211" s="14">
        <v>21</v>
      </c>
      <c r="C211" s="14" t="s">
        <v>359</v>
      </c>
      <c r="D211" s="16">
        <v>0.34513888888888888</v>
      </c>
      <c r="E211" s="14">
        <v>8</v>
      </c>
      <c r="F211" s="14">
        <v>0</v>
      </c>
      <c r="G211" s="14" t="s">
        <v>4</v>
      </c>
      <c r="H211" s="14" t="s">
        <v>4</v>
      </c>
      <c r="I211" s="14">
        <v>24.5</v>
      </c>
      <c r="J211" s="14" t="s">
        <v>4</v>
      </c>
      <c r="K211" s="14" t="s">
        <v>4</v>
      </c>
      <c r="L211" s="14" t="s">
        <v>4</v>
      </c>
      <c r="M211" s="14">
        <v>315</v>
      </c>
      <c r="N211" s="14" t="s">
        <v>21</v>
      </c>
      <c r="O211" s="14" t="s">
        <v>4</v>
      </c>
      <c r="P211" s="14" t="s">
        <v>4</v>
      </c>
      <c r="Q211" s="14">
        <v>0</v>
      </c>
      <c r="R211">
        <v>0</v>
      </c>
      <c r="S211">
        <v>0</v>
      </c>
      <c r="T211" t="s">
        <v>4</v>
      </c>
      <c r="U211" t="s">
        <v>4</v>
      </c>
      <c r="V211" t="s">
        <v>7</v>
      </c>
      <c r="W211">
        <v>0.5</v>
      </c>
      <c r="X211" t="s">
        <v>4</v>
      </c>
      <c r="Y211">
        <v>2</v>
      </c>
      <c r="Z211">
        <v>1</v>
      </c>
      <c r="AA211">
        <v>0</v>
      </c>
      <c r="AB211">
        <v>0</v>
      </c>
      <c r="AC211" t="s">
        <v>274</v>
      </c>
      <c r="AD211">
        <v>1</v>
      </c>
      <c r="AE211" t="s">
        <v>4</v>
      </c>
      <c r="AF211" t="s">
        <v>4</v>
      </c>
      <c r="AG211" t="s">
        <v>4</v>
      </c>
      <c r="AH211" t="s">
        <v>4</v>
      </c>
      <c r="AI211">
        <v>-70.710678118654769</v>
      </c>
      <c r="AJ211">
        <v>70.710678118654741</v>
      </c>
      <c r="AK211" t="s">
        <v>4</v>
      </c>
      <c r="AL211">
        <v>100</v>
      </c>
      <c r="AM211">
        <v>30.48</v>
      </c>
      <c r="AN211">
        <v>5.497787143782138</v>
      </c>
    </row>
    <row r="212" spans="1:40" ht="12.75" x14ac:dyDescent="0.2">
      <c r="A212" s="15">
        <v>42570</v>
      </c>
      <c r="B212" s="14">
        <v>21</v>
      </c>
      <c r="C212" s="14" t="s">
        <v>359</v>
      </c>
      <c r="D212" s="16">
        <v>0.3888888888888889</v>
      </c>
      <c r="E212" s="14">
        <v>9</v>
      </c>
      <c r="F212" s="14">
        <v>63.000000000000014</v>
      </c>
      <c r="G212" s="14" t="s">
        <v>4</v>
      </c>
      <c r="H212" s="14" t="s">
        <v>4</v>
      </c>
      <c r="I212" s="14">
        <v>27.7</v>
      </c>
      <c r="J212" s="14" t="s">
        <v>4</v>
      </c>
      <c r="K212" s="14" t="s">
        <v>4</v>
      </c>
      <c r="L212" s="14" t="s">
        <v>4</v>
      </c>
      <c r="M212" s="14">
        <v>315</v>
      </c>
      <c r="N212" s="14" t="s">
        <v>21</v>
      </c>
      <c r="O212" s="14" t="s">
        <v>4</v>
      </c>
      <c r="P212" s="14" t="s">
        <v>4</v>
      </c>
      <c r="Q212" s="14">
        <v>0</v>
      </c>
      <c r="R212">
        <v>0</v>
      </c>
      <c r="S212">
        <v>0</v>
      </c>
      <c r="T212" t="s">
        <v>4</v>
      </c>
      <c r="U212" t="s">
        <v>4</v>
      </c>
      <c r="V212" t="s">
        <v>7</v>
      </c>
      <c r="W212">
        <v>1.4</v>
      </c>
      <c r="X212" t="s">
        <v>37</v>
      </c>
      <c r="Y212">
        <v>2</v>
      </c>
      <c r="Z212">
        <v>1</v>
      </c>
      <c r="AA212">
        <v>0</v>
      </c>
      <c r="AB212">
        <v>0</v>
      </c>
      <c r="AC212" t="s">
        <v>274</v>
      </c>
      <c r="AD212">
        <v>1</v>
      </c>
      <c r="AE212">
        <v>0</v>
      </c>
      <c r="AF212">
        <v>0</v>
      </c>
      <c r="AG212">
        <v>1</v>
      </c>
      <c r="AH212">
        <v>0</v>
      </c>
      <c r="AI212">
        <v>-70.710678118654769</v>
      </c>
      <c r="AJ212">
        <v>70.710678118654741</v>
      </c>
      <c r="AK212">
        <v>0</v>
      </c>
      <c r="AL212">
        <v>100</v>
      </c>
      <c r="AM212">
        <v>30.48</v>
      </c>
      <c r="AN212">
        <v>5.497787143782138</v>
      </c>
    </row>
    <row r="213" spans="1:40" ht="12.75" x14ac:dyDescent="0.2">
      <c r="A213" s="15">
        <v>42570</v>
      </c>
      <c r="B213" s="14">
        <v>21</v>
      </c>
      <c r="C213" s="14" t="s">
        <v>359</v>
      </c>
      <c r="D213" s="16">
        <v>0.42499999999999999</v>
      </c>
      <c r="E213" s="14">
        <v>10</v>
      </c>
      <c r="F213" s="14">
        <v>114.99999999999999</v>
      </c>
      <c r="G213" s="14" t="s">
        <v>4</v>
      </c>
      <c r="H213" s="14" t="s">
        <v>4</v>
      </c>
      <c r="I213" s="14">
        <v>29</v>
      </c>
      <c r="J213" s="14" t="s">
        <v>4</v>
      </c>
      <c r="K213" s="14" t="s">
        <v>4</v>
      </c>
      <c r="L213" s="14" t="s">
        <v>4</v>
      </c>
      <c r="M213" s="14">
        <v>315</v>
      </c>
      <c r="N213" s="14" t="s">
        <v>21</v>
      </c>
      <c r="O213" s="14" t="s">
        <v>4</v>
      </c>
      <c r="P213" s="14" t="s">
        <v>4</v>
      </c>
      <c r="Q213" s="14">
        <v>0</v>
      </c>
      <c r="R213">
        <v>0</v>
      </c>
      <c r="S213">
        <v>0</v>
      </c>
      <c r="T213" t="s">
        <v>4</v>
      </c>
      <c r="U213" t="s">
        <v>4</v>
      </c>
      <c r="V213" t="s">
        <v>7</v>
      </c>
      <c r="W213">
        <v>0</v>
      </c>
      <c r="X213" t="s">
        <v>18</v>
      </c>
      <c r="Y213">
        <v>2</v>
      </c>
      <c r="Z213">
        <v>1</v>
      </c>
      <c r="AA213">
        <v>0</v>
      </c>
      <c r="AB213">
        <v>0</v>
      </c>
      <c r="AC213" t="s">
        <v>274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-70.710678118654769</v>
      </c>
      <c r="AJ213">
        <v>70.710678118654741</v>
      </c>
      <c r="AK213">
        <v>0</v>
      </c>
      <c r="AL213">
        <v>100</v>
      </c>
      <c r="AM213">
        <v>30.48</v>
      </c>
      <c r="AN213">
        <v>5.497787143782138</v>
      </c>
    </row>
    <row r="214" spans="1:40" ht="12.75" x14ac:dyDescent="0.2">
      <c r="A214" s="15">
        <v>42570</v>
      </c>
      <c r="B214" s="14">
        <v>21</v>
      </c>
      <c r="C214" s="14" t="s">
        <v>359</v>
      </c>
      <c r="D214" s="16">
        <v>0.4680555555555555</v>
      </c>
      <c r="E214" s="14">
        <v>11</v>
      </c>
      <c r="F214" s="14">
        <v>176.99999999999994</v>
      </c>
      <c r="G214" s="14" t="s">
        <v>4</v>
      </c>
      <c r="H214" s="14" t="s">
        <v>4</v>
      </c>
      <c r="I214" s="14">
        <v>30.7</v>
      </c>
      <c r="J214" s="14" t="s">
        <v>4</v>
      </c>
      <c r="K214" s="14" t="s">
        <v>4</v>
      </c>
      <c r="L214" s="14" t="s">
        <v>4</v>
      </c>
      <c r="M214" s="14">
        <v>315</v>
      </c>
      <c r="N214" s="14" t="s">
        <v>21</v>
      </c>
      <c r="O214" s="14" t="s">
        <v>4</v>
      </c>
      <c r="P214" s="14" t="s">
        <v>4</v>
      </c>
      <c r="Q214" s="14">
        <v>0</v>
      </c>
      <c r="R214">
        <v>0</v>
      </c>
      <c r="S214">
        <v>0</v>
      </c>
      <c r="T214" t="s">
        <v>4</v>
      </c>
      <c r="U214" t="s">
        <v>4</v>
      </c>
      <c r="V214" t="s">
        <v>7</v>
      </c>
      <c r="W214">
        <v>2.5</v>
      </c>
      <c r="X214" t="s">
        <v>6</v>
      </c>
      <c r="Y214">
        <v>2</v>
      </c>
      <c r="Z214">
        <v>1</v>
      </c>
      <c r="AA214">
        <v>0</v>
      </c>
      <c r="AB214">
        <v>0</v>
      </c>
      <c r="AC214" t="s">
        <v>274</v>
      </c>
      <c r="AD214">
        <v>1</v>
      </c>
      <c r="AE214">
        <v>0</v>
      </c>
      <c r="AF214">
        <v>0</v>
      </c>
      <c r="AG214">
        <v>1</v>
      </c>
      <c r="AH214">
        <v>0</v>
      </c>
      <c r="AI214">
        <v>-70.710678118654769</v>
      </c>
      <c r="AJ214">
        <v>70.710678118654741</v>
      </c>
      <c r="AK214">
        <v>0</v>
      </c>
      <c r="AL214">
        <v>100</v>
      </c>
      <c r="AM214">
        <v>30.48</v>
      </c>
      <c r="AN214">
        <v>5.497787143782138</v>
      </c>
    </row>
    <row r="215" spans="1:40" ht="12.75" x14ac:dyDescent="0.2">
      <c r="A215" s="15">
        <v>42570</v>
      </c>
      <c r="B215" s="14">
        <v>21</v>
      </c>
      <c r="C215" s="14" t="s">
        <v>359</v>
      </c>
      <c r="D215" s="16">
        <v>0.5083333333333333</v>
      </c>
      <c r="E215" s="14">
        <v>12</v>
      </c>
      <c r="F215" s="14">
        <v>234.99999999999997</v>
      </c>
      <c r="G215" s="14" t="s">
        <v>4</v>
      </c>
      <c r="H215" s="14" t="s">
        <v>4</v>
      </c>
      <c r="I215" s="14">
        <v>32.200000000000003</v>
      </c>
      <c r="J215" s="14" t="s">
        <v>4</v>
      </c>
      <c r="K215" s="14" t="s">
        <v>4</v>
      </c>
      <c r="L215" s="14" t="s">
        <v>4</v>
      </c>
      <c r="M215" s="14">
        <v>315</v>
      </c>
      <c r="N215" s="14" t="s">
        <v>21</v>
      </c>
      <c r="O215" s="14" t="s">
        <v>4</v>
      </c>
      <c r="P215" s="14" t="s">
        <v>4</v>
      </c>
      <c r="Q215" s="14">
        <v>0</v>
      </c>
      <c r="R215">
        <v>0</v>
      </c>
      <c r="S215">
        <v>0</v>
      </c>
      <c r="T215" t="s">
        <v>4</v>
      </c>
      <c r="U215" t="s">
        <v>4</v>
      </c>
      <c r="V215" t="s">
        <v>7</v>
      </c>
      <c r="W215">
        <v>1.5</v>
      </c>
      <c r="X215" t="s">
        <v>6</v>
      </c>
      <c r="Y215">
        <v>2</v>
      </c>
      <c r="Z215">
        <v>1</v>
      </c>
      <c r="AA215">
        <v>0</v>
      </c>
      <c r="AB215">
        <v>0</v>
      </c>
      <c r="AC215" t="s">
        <v>274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-70.710678118654769</v>
      </c>
      <c r="AJ215">
        <v>70.710678118654741</v>
      </c>
      <c r="AK215">
        <v>0</v>
      </c>
      <c r="AL215">
        <v>100</v>
      </c>
      <c r="AM215">
        <v>30.48</v>
      </c>
      <c r="AN215">
        <v>5.497787143782138</v>
      </c>
    </row>
    <row r="216" spans="1:40" ht="12.75" x14ac:dyDescent="0.2">
      <c r="A216" s="15">
        <v>42570</v>
      </c>
      <c r="B216" s="14">
        <v>21</v>
      </c>
      <c r="C216" s="14" t="s">
        <v>359</v>
      </c>
      <c r="D216" s="16">
        <v>0.55069444444444449</v>
      </c>
      <c r="E216" s="14">
        <v>13</v>
      </c>
      <c r="F216" s="14">
        <v>296.00000000000006</v>
      </c>
      <c r="G216" s="14" t="s">
        <v>4</v>
      </c>
      <c r="H216" s="14" t="s">
        <v>4</v>
      </c>
      <c r="I216" s="14">
        <v>30</v>
      </c>
      <c r="J216" s="14" t="s">
        <v>4</v>
      </c>
      <c r="K216" s="14" t="s">
        <v>4</v>
      </c>
      <c r="L216" s="14" t="s">
        <v>4</v>
      </c>
      <c r="M216" s="14">
        <v>315</v>
      </c>
      <c r="N216" s="14" t="s">
        <v>21</v>
      </c>
      <c r="O216" s="14" t="s">
        <v>4</v>
      </c>
      <c r="P216" s="14" t="s">
        <v>4</v>
      </c>
      <c r="Q216" s="14">
        <v>0</v>
      </c>
      <c r="R216">
        <v>0</v>
      </c>
      <c r="S216">
        <v>0</v>
      </c>
      <c r="T216" t="s">
        <v>4</v>
      </c>
      <c r="U216" t="s">
        <v>4</v>
      </c>
      <c r="V216" t="s">
        <v>6</v>
      </c>
      <c r="W216">
        <v>1.9</v>
      </c>
      <c r="X216" t="s">
        <v>12</v>
      </c>
      <c r="Y216">
        <v>2</v>
      </c>
      <c r="Z216">
        <v>1</v>
      </c>
      <c r="AA216">
        <v>0</v>
      </c>
      <c r="AB216">
        <v>0</v>
      </c>
      <c r="AC216" t="s">
        <v>274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-70.710678118654769</v>
      </c>
      <c r="AJ216">
        <v>70.710678118654741</v>
      </c>
      <c r="AK216">
        <v>0</v>
      </c>
      <c r="AL216">
        <v>100</v>
      </c>
      <c r="AM216">
        <v>30.48</v>
      </c>
      <c r="AN216">
        <v>5.497787143782138</v>
      </c>
    </row>
    <row r="217" spans="1:40" ht="12.75" x14ac:dyDescent="0.2">
      <c r="A217" s="15">
        <v>42570</v>
      </c>
      <c r="B217" s="14">
        <v>21</v>
      </c>
      <c r="C217" s="14" t="s">
        <v>359</v>
      </c>
      <c r="D217" s="16">
        <v>0.58958333333333335</v>
      </c>
      <c r="E217" s="14">
        <v>14</v>
      </c>
      <c r="F217" s="14">
        <v>352</v>
      </c>
      <c r="G217" s="14" t="s">
        <v>4</v>
      </c>
      <c r="H217" s="14" t="s">
        <v>4</v>
      </c>
      <c r="I217" s="14">
        <v>31.3</v>
      </c>
      <c r="J217" s="14" t="s">
        <v>4</v>
      </c>
      <c r="K217" s="14" t="s">
        <v>4</v>
      </c>
      <c r="L217" s="14" t="s">
        <v>4</v>
      </c>
      <c r="M217" s="14">
        <v>315</v>
      </c>
      <c r="N217" s="14" t="s">
        <v>21</v>
      </c>
      <c r="O217" s="14" t="s">
        <v>4</v>
      </c>
      <c r="P217" s="14" t="s">
        <v>4</v>
      </c>
      <c r="Q217" s="14">
        <v>0</v>
      </c>
      <c r="R217">
        <v>0</v>
      </c>
      <c r="S217">
        <v>0</v>
      </c>
      <c r="T217" t="s">
        <v>4</v>
      </c>
      <c r="U217" t="s">
        <v>4</v>
      </c>
      <c r="V217" t="s">
        <v>7</v>
      </c>
      <c r="W217">
        <v>1.3</v>
      </c>
      <c r="X217" t="s">
        <v>6</v>
      </c>
      <c r="Y217">
        <v>2</v>
      </c>
      <c r="Z217">
        <v>1</v>
      </c>
      <c r="AA217">
        <v>0</v>
      </c>
      <c r="AB217">
        <v>0</v>
      </c>
      <c r="AC217" t="s">
        <v>274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-70.710678118654769</v>
      </c>
      <c r="AJ217">
        <v>70.710678118654741</v>
      </c>
      <c r="AK217">
        <v>0</v>
      </c>
      <c r="AL217">
        <v>100</v>
      </c>
      <c r="AM217">
        <v>30.48</v>
      </c>
      <c r="AN217">
        <v>5.497787143782138</v>
      </c>
    </row>
    <row r="218" spans="1:40" ht="12.75" x14ac:dyDescent="0.2">
      <c r="A218" s="15">
        <v>42570</v>
      </c>
      <c r="B218" s="14">
        <v>21</v>
      </c>
      <c r="C218" s="14" t="s">
        <v>359</v>
      </c>
      <c r="D218" s="16">
        <v>0.63055555555555554</v>
      </c>
      <c r="E218" s="14">
        <v>15</v>
      </c>
      <c r="F218" s="14">
        <v>410.99999999999994</v>
      </c>
      <c r="G218" s="14" t="s">
        <v>4</v>
      </c>
      <c r="H218" s="14" t="s">
        <v>4</v>
      </c>
      <c r="I218" s="14">
        <v>33.4</v>
      </c>
      <c r="J218" s="14" t="s">
        <v>4</v>
      </c>
      <c r="K218" s="14" t="s">
        <v>4</v>
      </c>
      <c r="L218" s="14" t="s">
        <v>4</v>
      </c>
      <c r="M218" s="14">
        <v>315</v>
      </c>
      <c r="N218" s="14" t="s">
        <v>21</v>
      </c>
      <c r="O218" s="14" t="s">
        <v>4</v>
      </c>
      <c r="P218" s="14" t="s">
        <v>4</v>
      </c>
      <c r="Q218" s="14">
        <v>0</v>
      </c>
      <c r="R218">
        <v>0</v>
      </c>
      <c r="S218">
        <v>0</v>
      </c>
      <c r="T218" t="s">
        <v>4</v>
      </c>
      <c r="U218" t="s">
        <v>4</v>
      </c>
      <c r="V218" t="s">
        <v>7</v>
      </c>
      <c r="W218">
        <v>0</v>
      </c>
      <c r="X218" t="s">
        <v>6</v>
      </c>
      <c r="Y218">
        <v>2</v>
      </c>
      <c r="Z218">
        <v>1</v>
      </c>
      <c r="AA218">
        <v>0</v>
      </c>
      <c r="AB218">
        <v>0</v>
      </c>
      <c r="AC218" t="s">
        <v>274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-70.710678118654769</v>
      </c>
      <c r="AJ218">
        <v>70.710678118654741</v>
      </c>
      <c r="AK218">
        <v>0</v>
      </c>
      <c r="AL218">
        <v>100</v>
      </c>
      <c r="AM218">
        <v>30.48</v>
      </c>
      <c r="AN218">
        <v>5.497787143782138</v>
      </c>
    </row>
    <row r="219" spans="1:40" ht="12.75" x14ac:dyDescent="0.2">
      <c r="A219" s="15">
        <v>42570</v>
      </c>
      <c r="B219" s="14">
        <v>21</v>
      </c>
      <c r="C219" s="14" t="s">
        <v>359</v>
      </c>
      <c r="D219" s="16">
        <v>0.67083333333333339</v>
      </c>
      <c r="E219" s="14">
        <v>16</v>
      </c>
      <c r="F219" s="14">
        <v>469.00000000000006</v>
      </c>
      <c r="G219" s="14" t="s">
        <v>4</v>
      </c>
      <c r="H219" s="14" t="s">
        <v>4</v>
      </c>
      <c r="I219" s="14">
        <v>32.700000000000003</v>
      </c>
      <c r="J219" s="14" t="s">
        <v>4</v>
      </c>
      <c r="K219" s="14" t="s">
        <v>4</v>
      </c>
      <c r="L219" s="14" t="s">
        <v>4</v>
      </c>
      <c r="M219" s="14">
        <v>315</v>
      </c>
      <c r="N219" s="14" t="s">
        <v>21</v>
      </c>
      <c r="O219" s="14" t="s">
        <v>4</v>
      </c>
      <c r="P219" s="14" t="s">
        <v>4</v>
      </c>
      <c r="Q219" s="14">
        <v>0</v>
      </c>
      <c r="R219">
        <v>0</v>
      </c>
      <c r="S219">
        <v>0</v>
      </c>
      <c r="T219" t="s">
        <v>4</v>
      </c>
      <c r="U219" t="s">
        <v>4</v>
      </c>
      <c r="V219" t="s">
        <v>7</v>
      </c>
      <c r="W219">
        <v>2.7</v>
      </c>
      <c r="X219" t="s">
        <v>123</v>
      </c>
      <c r="Y219">
        <v>2</v>
      </c>
      <c r="Z219">
        <v>1</v>
      </c>
      <c r="AA219">
        <v>0</v>
      </c>
      <c r="AB219">
        <v>0</v>
      </c>
      <c r="AC219" t="s">
        <v>274</v>
      </c>
      <c r="AD219">
        <v>1</v>
      </c>
      <c r="AE219">
        <v>0</v>
      </c>
      <c r="AF219">
        <v>0</v>
      </c>
      <c r="AG219">
        <v>1</v>
      </c>
      <c r="AH219">
        <v>0</v>
      </c>
      <c r="AI219">
        <v>-70.710678118654769</v>
      </c>
      <c r="AJ219">
        <v>70.710678118654741</v>
      </c>
      <c r="AK219">
        <v>0</v>
      </c>
      <c r="AL219">
        <v>100</v>
      </c>
      <c r="AM219">
        <v>30.48</v>
      </c>
      <c r="AN219">
        <v>5.497787143782138</v>
      </c>
    </row>
    <row r="220" spans="1:40" ht="12.75" x14ac:dyDescent="0.2">
      <c r="A220" s="15">
        <v>42570</v>
      </c>
      <c r="B220" s="14">
        <v>21</v>
      </c>
      <c r="C220" s="14" t="s">
        <v>359</v>
      </c>
      <c r="D220" s="16">
        <v>0.71388888888888891</v>
      </c>
      <c r="E220" s="14">
        <v>17</v>
      </c>
      <c r="F220" s="14">
        <v>531</v>
      </c>
      <c r="G220" s="14">
        <v>50.5</v>
      </c>
      <c r="H220" s="14" t="s">
        <v>365</v>
      </c>
      <c r="I220" s="14">
        <v>31.9</v>
      </c>
      <c r="J220" s="14" t="s">
        <v>4</v>
      </c>
      <c r="K220" s="14" t="s">
        <v>4</v>
      </c>
      <c r="L220" s="14" t="s">
        <v>4</v>
      </c>
      <c r="M220" s="14">
        <v>315</v>
      </c>
      <c r="N220" s="14" t="s">
        <v>21</v>
      </c>
      <c r="O220" s="14" t="s">
        <v>4</v>
      </c>
      <c r="P220" s="14" t="s">
        <v>4</v>
      </c>
      <c r="Q220" s="14">
        <v>0</v>
      </c>
      <c r="R220">
        <v>0</v>
      </c>
      <c r="S220">
        <v>0</v>
      </c>
      <c r="T220" t="s">
        <v>4</v>
      </c>
      <c r="U220" t="s">
        <v>4</v>
      </c>
      <c r="V220" t="s">
        <v>88</v>
      </c>
      <c r="W220">
        <v>0</v>
      </c>
      <c r="X220" t="s">
        <v>125</v>
      </c>
      <c r="Y220">
        <v>0</v>
      </c>
      <c r="Z220">
        <v>0</v>
      </c>
      <c r="AA220">
        <v>1</v>
      </c>
      <c r="AB220">
        <v>1</v>
      </c>
      <c r="AC220" t="s">
        <v>274</v>
      </c>
      <c r="AD220">
        <v>1</v>
      </c>
      <c r="AE220">
        <v>0</v>
      </c>
      <c r="AF220">
        <v>0</v>
      </c>
      <c r="AG220">
        <v>1</v>
      </c>
      <c r="AH220">
        <v>0</v>
      </c>
      <c r="AI220">
        <v>-70.710678118654769</v>
      </c>
      <c r="AJ220">
        <v>70.710678118654741</v>
      </c>
      <c r="AK220">
        <v>0</v>
      </c>
      <c r="AL220">
        <v>100</v>
      </c>
      <c r="AM220">
        <v>30.48</v>
      </c>
      <c r="AN220">
        <v>5.497787143782138</v>
      </c>
    </row>
    <row r="221" spans="1:40" ht="12.75" x14ac:dyDescent="0.2">
      <c r="A221" s="15">
        <v>42570</v>
      </c>
      <c r="B221" s="14">
        <v>21</v>
      </c>
      <c r="C221" s="14" t="s">
        <v>359</v>
      </c>
      <c r="D221" s="16">
        <v>0.75277777777777777</v>
      </c>
      <c r="E221" s="14">
        <v>18</v>
      </c>
      <c r="F221" s="14">
        <v>587</v>
      </c>
      <c r="G221" s="14">
        <v>32</v>
      </c>
      <c r="H221" s="14" t="s">
        <v>365</v>
      </c>
      <c r="I221" s="14">
        <v>32.299999999999997</v>
      </c>
      <c r="J221" s="14" t="s">
        <v>4</v>
      </c>
      <c r="K221" s="14" t="s">
        <v>4</v>
      </c>
      <c r="L221" s="14" t="s">
        <v>4</v>
      </c>
      <c r="M221" s="14">
        <v>315</v>
      </c>
      <c r="N221" s="14" t="s">
        <v>21</v>
      </c>
      <c r="O221" s="14" t="s">
        <v>4</v>
      </c>
      <c r="P221" s="14" t="s">
        <v>4</v>
      </c>
      <c r="Q221" s="14">
        <v>0</v>
      </c>
      <c r="R221">
        <v>0</v>
      </c>
      <c r="S221">
        <v>0</v>
      </c>
      <c r="T221">
        <v>0</v>
      </c>
      <c r="U221">
        <v>0</v>
      </c>
      <c r="V221" t="s">
        <v>6</v>
      </c>
      <c r="W221">
        <v>1.9</v>
      </c>
      <c r="X221" t="s">
        <v>43</v>
      </c>
      <c r="Y221">
        <v>0</v>
      </c>
      <c r="Z221">
        <v>0</v>
      </c>
      <c r="AA221">
        <v>1</v>
      </c>
      <c r="AB221" t="s">
        <v>4</v>
      </c>
      <c r="AC221" t="s">
        <v>274</v>
      </c>
      <c r="AD221">
        <v>1</v>
      </c>
      <c r="AE221">
        <v>0</v>
      </c>
      <c r="AF221">
        <v>0</v>
      </c>
      <c r="AG221">
        <v>1</v>
      </c>
      <c r="AH221">
        <v>0</v>
      </c>
      <c r="AI221">
        <v>-70.710678118654769</v>
      </c>
      <c r="AJ221">
        <v>70.710678118654741</v>
      </c>
      <c r="AK221">
        <v>0</v>
      </c>
      <c r="AL221">
        <v>100</v>
      </c>
      <c r="AM221">
        <v>30.48</v>
      </c>
      <c r="AN221">
        <v>5.497787143782138</v>
      </c>
    </row>
    <row r="222" spans="1:40" ht="12.75" x14ac:dyDescent="0.2">
      <c r="A222" s="15">
        <v>42570</v>
      </c>
      <c r="B222" s="14">
        <v>22</v>
      </c>
      <c r="C222" s="14" t="s">
        <v>358</v>
      </c>
      <c r="D222" s="16">
        <v>0.34166666666666662</v>
      </c>
      <c r="E222" s="14">
        <v>8</v>
      </c>
      <c r="F222" s="14">
        <v>0</v>
      </c>
      <c r="G222" s="14">
        <v>23.6</v>
      </c>
      <c r="H222" s="14" t="s">
        <v>365</v>
      </c>
      <c r="I222" s="14">
        <v>24.8</v>
      </c>
      <c r="J222" s="14" t="s">
        <v>4</v>
      </c>
      <c r="K222" s="14" t="s">
        <v>4</v>
      </c>
      <c r="L222" s="14" t="s">
        <v>4</v>
      </c>
      <c r="M222" s="14">
        <v>54</v>
      </c>
      <c r="N222" s="14" t="s">
        <v>15</v>
      </c>
      <c r="O222" s="14" t="s">
        <v>4</v>
      </c>
      <c r="P222" s="14" t="s">
        <v>4</v>
      </c>
      <c r="Q222" s="14">
        <v>0</v>
      </c>
      <c r="R222">
        <v>0</v>
      </c>
      <c r="S222">
        <v>1</v>
      </c>
      <c r="T222" t="s">
        <v>4</v>
      </c>
      <c r="U222" t="s">
        <v>4</v>
      </c>
      <c r="V222" t="s">
        <v>128</v>
      </c>
      <c r="W222">
        <v>2.5</v>
      </c>
      <c r="X222" t="s">
        <v>48</v>
      </c>
      <c r="Y222">
        <v>2</v>
      </c>
      <c r="Z222">
        <v>1</v>
      </c>
      <c r="AA222">
        <v>0</v>
      </c>
      <c r="AB222">
        <v>0</v>
      </c>
      <c r="AC222" t="s">
        <v>275</v>
      </c>
      <c r="AD222">
        <v>0</v>
      </c>
      <c r="AE222" t="s">
        <v>4</v>
      </c>
      <c r="AF222" t="s">
        <v>4</v>
      </c>
      <c r="AG222" t="s">
        <v>4</v>
      </c>
      <c r="AH222" t="s">
        <v>4</v>
      </c>
      <c r="AI222">
        <v>80.901699437494742</v>
      </c>
      <c r="AJ222">
        <v>58.778525229247315</v>
      </c>
      <c r="AK222" t="s">
        <v>4</v>
      </c>
      <c r="AL222">
        <v>100</v>
      </c>
      <c r="AM222">
        <v>30.48</v>
      </c>
      <c r="AN222">
        <v>0.94247779607693793</v>
      </c>
    </row>
    <row r="223" spans="1:40" ht="12.75" x14ac:dyDescent="0.2">
      <c r="A223" s="15">
        <v>42570</v>
      </c>
      <c r="B223" s="14">
        <v>22</v>
      </c>
      <c r="C223" s="14" t="s">
        <v>358</v>
      </c>
      <c r="D223" s="16">
        <v>0.37986111111111115</v>
      </c>
      <c r="E223" s="14">
        <v>9</v>
      </c>
      <c r="F223" s="14">
        <v>55.000000000000128</v>
      </c>
      <c r="G223" s="14">
        <v>27.7</v>
      </c>
      <c r="H223" s="14" t="s">
        <v>365</v>
      </c>
      <c r="I223" s="14">
        <v>27.6</v>
      </c>
      <c r="J223" s="14">
        <v>0.66322511575784393</v>
      </c>
      <c r="K223" s="14">
        <v>322.00000000000006</v>
      </c>
      <c r="L223" s="14">
        <v>88.000000000000057</v>
      </c>
      <c r="M223" s="14">
        <v>50</v>
      </c>
      <c r="N223" s="14" t="s">
        <v>15</v>
      </c>
      <c r="O223" s="14" t="s">
        <v>21</v>
      </c>
      <c r="P223" s="14">
        <v>8</v>
      </c>
      <c r="Q223" s="14">
        <v>6.9798993405001966</v>
      </c>
      <c r="R223">
        <v>6.9798993405001966</v>
      </c>
      <c r="S223">
        <v>1</v>
      </c>
      <c r="T223" t="s">
        <v>4</v>
      </c>
      <c r="U223" t="s">
        <v>4</v>
      </c>
      <c r="V223" t="s">
        <v>21</v>
      </c>
      <c r="W223">
        <v>0.5</v>
      </c>
      <c r="X223" t="s">
        <v>4</v>
      </c>
      <c r="Y223">
        <v>2</v>
      </c>
      <c r="Z223">
        <v>1</v>
      </c>
      <c r="AA223">
        <v>0</v>
      </c>
      <c r="AB223">
        <v>0</v>
      </c>
      <c r="AC223" t="s">
        <v>275</v>
      </c>
      <c r="AD223">
        <v>0</v>
      </c>
      <c r="AE223">
        <v>5.5002357394066266</v>
      </c>
      <c r="AF223">
        <v>5.5002357394066266</v>
      </c>
      <c r="AG223">
        <v>1</v>
      </c>
      <c r="AH223">
        <v>6.9798993405001966</v>
      </c>
      <c r="AI223">
        <v>76.604444311897808</v>
      </c>
      <c r="AJ223">
        <v>64.278760968653941</v>
      </c>
      <c r="AK223">
        <v>-4.2972551255969336</v>
      </c>
      <c r="AL223">
        <v>100</v>
      </c>
      <c r="AM223">
        <v>30.48</v>
      </c>
      <c r="AN223">
        <v>0.87266462599716477</v>
      </c>
    </row>
    <row r="224" spans="1:40" ht="12.75" x14ac:dyDescent="0.2">
      <c r="A224" s="15">
        <v>42570</v>
      </c>
      <c r="B224" s="14">
        <v>22</v>
      </c>
      <c r="C224" s="14" t="s">
        <v>358</v>
      </c>
      <c r="D224" s="16">
        <v>0.42152777777777778</v>
      </c>
      <c r="E224" s="14">
        <v>10</v>
      </c>
      <c r="F224" s="14">
        <v>115.00000000000007</v>
      </c>
      <c r="G224" s="14">
        <v>36.799999999999997</v>
      </c>
      <c r="H224" s="14" t="s">
        <v>365</v>
      </c>
      <c r="I224" s="14">
        <v>29.5</v>
      </c>
      <c r="J224" s="14" t="s">
        <v>4</v>
      </c>
      <c r="K224" s="14" t="s">
        <v>4</v>
      </c>
      <c r="L224" s="14" t="s">
        <v>4</v>
      </c>
      <c r="M224" s="14">
        <v>50</v>
      </c>
      <c r="N224" s="14" t="s">
        <v>15</v>
      </c>
      <c r="O224" s="14" t="s">
        <v>4</v>
      </c>
      <c r="P224" s="14" t="s">
        <v>4</v>
      </c>
      <c r="Q224" s="14">
        <v>0</v>
      </c>
      <c r="R224">
        <v>6.9798993405001966</v>
      </c>
      <c r="S224">
        <v>1</v>
      </c>
      <c r="T224" t="s">
        <v>4</v>
      </c>
      <c r="U224" t="s">
        <v>4</v>
      </c>
      <c r="V224" t="s">
        <v>14</v>
      </c>
      <c r="W224">
        <v>0.8</v>
      </c>
      <c r="X224" t="s">
        <v>4</v>
      </c>
      <c r="Y224">
        <v>2</v>
      </c>
      <c r="Z224">
        <v>1</v>
      </c>
      <c r="AA224">
        <v>0</v>
      </c>
      <c r="AB224">
        <v>0</v>
      </c>
      <c r="AC224" t="s">
        <v>275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76.604444311897808</v>
      </c>
      <c r="AJ224">
        <v>64.278760968653941</v>
      </c>
      <c r="AK224">
        <v>0</v>
      </c>
      <c r="AL224">
        <v>100</v>
      </c>
      <c r="AM224">
        <v>30.48</v>
      </c>
      <c r="AN224">
        <v>0.87266462599716477</v>
      </c>
    </row>
    <row r="225" spans="1:40" ht="12.75" x14ac:dyDescent="0.2">
      <c r="A225" s="15">
        <v>42570</v>
      </c>
      <c r="B225" s="14">
        <v>22</v>
      </c>
      <c r="C225" s="14" t="s">
        <v>358</v>
      </c>
      <c r="D225" s="16">
        <v>0.46388888888888885</v>
      </c>
      <c r="E225" s="14">
        <v>11</v>
      </c>
      <c r="F225" s="14">
        <v>176</v>
      </c>
      <c r="G225" s="14">
        <v>51.7</v>
      </c>
      <c r="H225" s="14" t="s">
        <v>365</v>
      </c>
      <c r="I225" s="14">
        <v>31.4</v>
      </c>
      <c r="J225" s="14">
        <v>0.8726646259971631</v>
      </c>
      <c r="K225" s="14">
        <v>49.999999999999908</v>
      </c>
      <c r="L225" s="14">
        <v>-87.999999999999829</v>
      </c>
      <c r="M225" s="14">
        <v>50</v>
      </c>
      <c r="N225" s="14" t="s">
        <v>15</v>
      </c>
      <c r="O225" s="14" t="s">
        <v>15</v>
      </c>
      <c r="P225" s="14">
        <v>2</v>
      </c>
      <c r="Q225" s="14">
        <v>1.9999999999999862</v>
      </c>
      <c r="R225">
        <v>8.9798993405001823</v>
      </c>
      <c r="S225">
        <v>1</v>
      </c>
      <c r="T225" t="s">
        <v>4</v>
      </c>
      <c r="U225" t="s">
        <v>4</v>
      </c>
      <c r="V225" t="s">
        <v>6</v>
      </c>
      <c r="W225">
        <v>0.1</v>
      </c>
      <c r="X225" t="s">
        <v>4</v>
      </c>
      <c r="Y225">
        <v>2</v>
      </c>
      <c r="Z225">
        <v>1</v>
      </c>
      <c r="AA225">
        <v>0</v>
      </c>
      <c r="AB225">
        <v>0</v>
      </c>
      <c r="AC225" t="s">
        <v>275</v>
      </c>
      <c r="AD225">
        <v>0</v>
      </c>
      <c r="AE225">
        <v>1.2855752193730723</v>
      </c>
      <c r="AF225">
        <v>1.2855752193730723</v>
      </c>
      <c r="AG225">
        <v>1</v>
      </c>
      <c r="AH225">
        <v>1.9999999999999862</v>
      </c>
      <c r="AI225">
        <v>78.136533198135751</v>
      </c>
      <c r="AJ225">
        <v>65.564336188027013</v>
      </c>
      <c r="AK225">
        <v>1.5320888862379434</v>
      </c>
      <c r="AL225">
        <v>102</v>
      </c>
      <c r="AM225">
        <v>31.089600000000001</v>
      </c>
      <c r="AN225">
        <v>0.87266462599716477</v>
      </c>
    </row>
    <row r="226" spans="1:40" ht="12.75" x14ac:dyDescent="0.2">
      <c r="A226" s="15">
        <v>42570</v>
      </c>
      <c r="B226" s="14">
        <v>22</v>
      </c>
      <c r="C226" s="14" t="s">
        <v>358</v>
      </c>
      <c r="D226" s="16">
        <v>0.50555555555555554</v>
      </c>
      <c r="E226" s="14">
        <v>12</v>
      </c>
      <c r="F226" s="14">
        <v>236.00000000000003</v>
      </c>
      <c r="G226" s="14">
        <v>46.6</v>
      </c>
      <c r="H226" s="14" t="s">
        <v>365</v>
      </c>
      <c r="I226" s="14">
        <v>31.7</v>
      </c>
      <c r="J226" s="14">
        <v>0.96476340405042504</v>
      </c>
      <c r="K226" s="14">
        <v>304.72312871923612</v>
      </c>
      <c r="L226" s="14">
        <v>-105.2768712807638</v>
      </c>
      <c r="M226" s="14">
        <v>45</v>
      </c>
      <c r="N226" s="14" t="s">
        <v>15</v>
      </c>
      <c r="O226" s="14" t="s">
        <v>21</v>
      </c>
      <c r="P226" s="14">
        <v>8</v>
      </c>
      <c r="Q226" s="14">
        <v>9.0348303209518654</v>
      </c>
      <c r="R226">
        <v>18.014729661452048</v>
      </c>
      <c r="S226">
        <v>1</v>
      </c>
      <c r="T226" t="s">
        <v>4</v>
      </c>
      <c r="U226" t="s">
        <v>4</v>
      </c>
      <c r="V226" t="s">
        <v>6</v>
      </c>
      <c r="W226">
        <v>0.6</v>
      </c>
      <c r="X226" t="s">
        <v>4</v>
      </c>
      <c r="Y226">
        <v>2</v>
      </c>
      <c r="Z226">
        <v>1</v>
      </c>
      <c r="AA226">
        <v>0</v>
      </c>
      <c r="AB226">
        <v>0</v>
      </c>
      <c r="AC226" t="s">
        <v>275</v>
      </c>
      <c r="AD226">
        <v>0</v>
      </c>
      <c r="AE226">
        <v>5.1463419306277416</v>
      </c>
      <c r="AF226">
        <v>5.1463419306277416</v>
      </c>
      <c r="AG226">
        <v>1</v>
      </c>
      <c r="AH226">
        <v>9.0348303209518654</v>
      </c>
      <c r="AI226">
        <v>70.710678118654741</v>
      </c>
      <c r="AJ226">
        <v>70.710678118654755</v>
      </c>
      <c r="AK226">
        <v>-7.4258550794810105</v>
      </c>
      <c r="AL226">
        <v>100</v>
      </c>
      <c r="AM226">
        <v>30.48</v>
      </c>
      <c r="AN226">
        <v>0.78539816339744828</v>
      </c>
    </row>
    <row r="227" spans="1:40" ht="12.75" x14ac:dyDescent="0.2">
      <c r="A227" s="15">
        <v>42570</v>
      </c>
      <c r="B227" s="14">
        <v>22</v>
      </c>
      <c r="C227" s="14" t="s">
        <v>358</v>
      </c>
      <c r="D227" s="16">
        <v>0.54861111111111105</v>
      </c>
      <c r="E227" s="14">
        <v>13</v>
      </c>
      <c r="F227" s="14">
        <v>298</v>
      </c>
      <c r="G227" s="14">
        <v>40.9</v>
      </c>
      <c r="H227" s="14" t="s">
        <v>365</v>
      </c>
      <c r="I227" s="14">
        <v>30.8</v>
      </c>
      <c r="J227" s="14" t="s">
        <v>4</v>
      </c>
      <c r="K227" s="14" t="s">
        <v>4</v>
      </c>
      <c r="L227" s="14" t="s">
        <v>4</v>
      </c>
      <c r="M227" s="14">
        <v>45</v>
      </c>
      <c r="N227" s="14" t="s">
        <v>15</v>
      </c>
      <c r="O227" s="14" t="s">
        <v>4</v>
      </c>
      <c r="P227" s="14" t="s">
        <v>4</v>
      </c>
      <c r="Q227" s="14">
        <v>0</v>
      </c>
      <c r="R227">
        <v>18.014729661452048</v>
      </c>
      <c r="S227">
        <v>1</v>
      </c>
      <c r="T227" t="s">
        <v>4</v>
      </c>
      <c r="U227" t="s">
        <v>4</v>
      </c>
      <c r="V227" t="s">
        <v>6</v>
      </c>
      <c r="W227">
        <v>1</v>
      </c>
      <c r="X227" t="s">
        <v>4</v>
      </c>
      <c r="Y227">
        <v>2</v>
      </c>
      <c r="Z227">
        <v>1</v>
      </c>
      <c r="AA227">
        <v>0</v>
      </c>
      <c r="AB227">
        <v>0</v>
      </c>
      <c r="AC227" t="s">
        <v>275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70.710678118654741</v>
      </c>
      <c r="AJ227">
        <v>70.710678118654755</v>
      </c>
      <c r="AK227">
        <v>0</v>
      </c>
      <c r="AL227">
        <v>100</v>
      </c>
      <c r="AM227">
        <v>30.48</v>
      </c>
      <c r="AN227">
        <v>0.78539816339744828</v>
      </c>
    </row>
    <row r="228" spans="1:40" ht="12.75" x14ac:dyDescent="0.2">
      <c r="A228" s="15">
        <v>42570</v>
      </c>
      <c r="B228" s="14">
        <v>22</v>
      </c>
      <c r="C228" s="14" t="s">
        <v>358</v>
      </c>
      <c r="D228" s="16">
        <v>0.58819444444444446</v>
      </c>
      <c r="E228" s="14">
        <v>14</v>
      </c>
      <c r="F228" s="14">
        <v>355.00000000000011</v>
      </c>
      <c r="G228" s="14">
        <v>50.1</v>
      </c>
      <c r="H228" s="14" t="s">
        <v>365</v>
      </c>
      <c r="I228" s="14">
        <v>31.9</v>
      </c>
      <c r="J228" s="14" t="s">
        <v>4</v>
      </c>
      <c r="K228" s="14" t="s">
        <v>4</v>
      </c>
      <c r="L228" s="14" t="s">
        <v>4</v>
      </c>
      <c r="M228" s="14">
        <v>45</v>
      </c>
      <c r="N228" s="14" t="s">
        <v>15</v>
      </c>
      <c r="O228" s="14" t="s">
        <v>4</v>
      </c>
      <c r="P228" s="14" t="s">
        <v>4</v>
      </c>
      <c r="Q228" s="14">
        <v>0</v>
      </c>
      <c r="R228">
        <v>18.014729661452048</v>
      </c>
      <c r="S228">
        <v>1</v>
      </c>
      <c r="T228" t="s">
        <v>4</v>
      </c>
      <c r="U228" t="s">
        <v>4</v>
      </c>
      <c r="V228" t="s">
        <v>6</v>
      </c>
      <c r="W228">
        <v>3</v>
      </c>
      <c r="X228" t="s">
        <v>10</v>
      </c>
      <c r="Y228">
        <v>0</v>
      </c>
      <c r="Z228">
        <v>0</v>
      </c>
      <c r="AA228">
        <v>1</v>
      </c>
      <c r="AB228">
        <v>1</v>
      </c>
      <c r="AC228" t="s">
        <v>275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70.710678118654741</v>
      </c>
      <c r="AJ228">
        <v>70.710678118654755</v>
      </c>
      <c r="AK228">
        <v>0</v>
      </c>
      <c r="AL228">
        <v>100</v>
      </c>
      <c r="AM228">
        <v>30.48</v>
      </c>
      <c r="AN228">
        <v>0.78539816339744828</v>
      </c>
    </row>
    <row r="229" spans="1:40" ht="12.75" x14ac:dyDescent="0.2">
      <c r="A229" s="15">
        <v>42570</v>
      </c>
      <c r="B229" s="14">
        <v>22</v>
      </c>
      <c r="C229" s="14" t="s">
        <v>358</v>
      </c>
      <c r="D229" s="16">
        <v>0.62777777777777777</v>
      </c>
      <c r="E229" s="14">
        <v>15</v>
      </c>
      <c r="F229" s="14">
        <v>412.00000000000006</v>
      </c>
      <c r="G229" s="14">
        <v>39.1</v>
      </c>
      <c r="H229" s="14" t="s">
        <v>365</v>
      </c>
      <c r="I229" s="14">
        <v>30.7</v>
      </c>
      <c r="J229" s="14" t="s">
        <v>4</v>
      </c>
      <c r="K229" s="14" t="s">
        <v>4</v>
      </c>
      <c r="L229" s="14" t="s">
        <v>4</v>
      </c>
      <c r="M229" s="14">
        <v>45</v>
      </c>
      <c r="N229" s="14" t="s">
        <v>15</v>
      </c>
      <c r="O229" s="14" t="s">
        <v>4</v>
      </c>
      <c r="P229" s="14" t="s">
        <v>4</v>
      </c>
      <c r="Q229" s="14">
        <v>0</v>
      </c>
      <c r="R229">
        <v>18.014729661452048</v>
      </c>
      <c r="S229">
        <v>1</v>
      </c>
      <c r="T229" t="s">
        <v>4</v>
      </c>
      <c r="U229" t="s">
        <v>4</v>
      </c>
      <c r="V229" t="s">
        <v>6</v>
      </c>
      <c r="W229">
        <v>1</v>
      </c>
      <c r="X229" t="s">
        <v>43</v>
      </c>
      <c r="Y229">
        <v>0</v>
      </c>
      <c r="Z229">
        <v>0</v>
      </c>
      <c r="AA229">
        <v>1</v>
      </c>
      <c r="AB229" t="s">
        <v>4</v>
      </c>
      <c r="AC229" t="s">
        <v>275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70.710678118654741</v>
      </c>
      <c r="AJ229">
        <v>70.710678118654755</v>
      </c>
      <c r="AK229">
        <v>0</v>
      </c>
      <c r="AL229">
        <v>100</v>
      </c>
      <c r="AM229">
        <v>30.48</v>
      </c>
      <c r="AN229">
        <v>0.78539816339744828</v>
      </c>
    </row>
    <row r="230" spans="1:40" ht="12.75" x14ac:dyDescent="0.2">
      <c r="A230" s="15">
        <v>42570</v>
      </c>
      <c r="B230" s="14">
        <v>22</v>
      </c>
      <c r="C230" s="14" t="s">
        <v>358</v>
      </c>
      <c r="D230" s="16">
        <v>0.66875000000000007</v>
      </c>
      <c r="E230" s="14">
        <v>16</v>
      </c>
      <c r="F230" s="14">
        <v>471.00000000000017</v>
      </c>
      <c r="G230" s="14">
        <v>45.7</v>
      </c>
      <c r="H230" s="14" t="s">
        <v>365</v>
      </c>
      <c r="I230" s="14">
        <v>32.1</v>
      </c>
      <c r="J230" s="14" t="s">
        <v>4</v>
      </c>
      <c r="K230" s="14" t="s">
        <v>4</v>
      </c>
      <c r="L230" s="14" t="s">
        <v>4</v>
      </c>
      <c r="M230" s="14">
        <v>45</v>
      </c>
      <c r="N230" s="14" t="s">
        <v>15</v>
      </c>
      <c r="O230" s="14" t="s">
        <v>4</v>
      </c>
      <c r="P230" s="14" t="s">
        <v>4</v>
      </c>
      <c r="Q230" s="14">
        <v>0</v>
      </c>
      <c r="R230">
        <v>18.014729661452048</v>
      </c>
      <c r="S230">
        <v>1</v>
      </c>
      <c r="T230" t="s">
        <v>4</v>
      </c>
      <c r="U230" t="s">
        <v>4</v>
      </c>
      <c r="V230" t="s">
        <v>6</v>
      </c>
      <c r="W230">
        <v>5.9</v>
      </c>
      <c r="X230" t="s">
        <v>43</v>
      </c>
      <c r="Y230">
        <v>0</v>
      </c>
      <c r="Z230">
        <v>0</v>
      </c>
      <c r="AA230">
        <v>1</v>
      </c>
      <c r="AB230" t="s">
        <v>4</v>
      </c>
      <c r="AC230" t="s">
        <v>275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70.710678118654741</v>
      </c>
      <c r="AJ230">
        <v>70.710678118654755</v>
      </c>
      <c r="AK230">
        <v>0</v>
      </c>
      <c r="AL230">
        <v>100</v>
      </c>
      <c r="AM230">
        <v>30.48</v>
      </c>
      <c r="AN230">
        <v>0.78539816339744828</v>
      </c>
    </row>
    <row r="231" spans="1:40" ht="12.75" x14ac:dyDescent="0.2">
      <c r="A231" s="15">
        <v>42570</v>
      </c>
      <c r="B231" s="14">
        <v>22</v>
      </c>
      <c r="C231" s="14" t="s">
        <v>358</v>
      </c>
      <c r="D231" s="16">
        <v>0.71250000000000002</v>
      </c>
      <c r="E231" s="14">
        <v>17</v>
      </c>
      <c r="F231" s="14">
        <v>534.00000000000011</v>
      </c>
      <c r="G231" s="14">
        <v>41</v>
      </c>
      <c r="H231" s="14" t="s">
        <v>365</v>
      </c>
      <c r="I231" s="14">
        <v>31.9</v>
      </c>
      <c r="J231" s="14" t="s">
        <v>4</v>
      </c>
      <c r="K231" s="14" t="s">
        <v>4</v>
      </c>
      <c r="L231" s="14" t="s">
        <v>4</v>
      </c>
      <c r="M231" s="14">
        <v>45</v>
      </c>
      <c r="N231" s="14" t="s">
        <v>15</v>
      </c>
      <c r="O231" s="14" t="s">
        <v>4</v>
      </c>
      <c r="P231" s="14" t="s">
        <v>4</v>
      </c>
      <c r="Q231" s="14">
        <v>0</v>
      </c>
      <c r="R231">
        <v>18.014729661452048</v>
      </c>
      <c r="S231">
        <v>1</v>
      </c>
      <c r="T231" t="s">
        <v>4</v>
      </c>
      <c r="U231" t="s">
        <v>4</v>
      </c>
      <c r="V231" t="s">
        <v>6</v>
      </c>
      <c r="W231">
        <v>2.2999999999999998</v>
      </c>
      <c r="X231" t="s">
        <v>43</v>
      </c>
      <c r="Y231">
        <v>0</v>
      </c>
      <c r="Z231">
        <v>0</v>
      </c>
      <c r="AA231">
        <v>1</v>
      </c>
      <c r="AB231" t="s">
        <v>4</v>
      </c>
      <c r="AC231" t="s">
        <v>275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70.710678118654741</v>
      </c>
      <c r="AJ231">
        <v>70.710678118654755</v>
      </c>
      <c r="AK231">
        <v>0</v>
      </c>
      <c r="AL231">
        <v>100</v>
      </c>
      <c r="AM231">
        <v>30.48</v>
      </c>
      <c r="AN231">
        <v>0.78539816339744828</v>
      </c>
    </row>
    <row r="232" spans="1:40" ht="12.75" x14ac:dyDescent="0.2">
      <c r="A232" s="15">
        <v>42570</v>
      </c>
      <c r="B232" s="14">
        <v>22</v>
      </c>
      <c r="C232" s="14" t="s">
        <v>358</v>
      </c>
      <c r="D232" s="16">
        <v>0.75069444444444444</v>
      </c>
      <c r="E232" s="14">
        <v>18</v>
      </c>
      <c r="F232" s="14">
        <v>589.00000000000011</v>
      </c>
      <c r="G232" s="14">
        <v>35.200000000000003</v>
      </c>
      <c r="H232" s="14" t="s">
        <v>365</v>
      </c>
      <c r="I232" s="14">
        <v>33.200000000000003</v>
      </c>
      <c r="J232" s="14" t="s">
        <v>4</v>
      </c>
      <c r="K232" s="14" t="s">
        <v>4</v>
      </c>
      <c r="L232" s="14" t="s">
        <v>4</v>
      </c>
      <c r="M232" s="14">
        <v>45</v>
      </c>
      <c r="N232" s="14" t="s">
        <v>15</v>
      </c>
      <c r="O232" s="14" t="s">
        <v>4</v>
      </c>
      <c r="P232" s="14" t="s">
        <v>4</v>
      </c>
      <c r="Q232" s="14">
        <v>0</v>
      </c>
      <c r="R232">
        <v>18.014729661452048</v>
      </c>
      <c r="S232">
        <v>1</v>
      </c>
      <c r="T232">
        <v>15.691819145568997</v>
      </c>
      <c r="U232">
        <v>1.1480332200068075</v>
      </c>
      <c r="V232" t="s">
        <v>6</v>
      </c>
      <c r="W232">
        <v>0</v>
      </c>
      <c r="X232" t="s">
        <v>43</v>
      </c>
      <c r="Y232">
        <v>0</v>
      </c>
      <c r="Z232">
        <v>0</v>
      </c>
      <c r="AA232">
        <v>1</v>
      </c>
      <c r="AB232" t="s">
        <v>4</v>
      </c>
      <c r="AC232" t="s">
        <v>275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70.710678118654741</v>
      </c>
      <c r="AJ232">
        <v>70.710678118654755</v>
      </c>
      <c r="AK232">
        <v>0</v>
      </c>
      <c r="AL232">
        <v>100</v>
      </c>
      <c r="AM232">
        <v>30.48</v>
      </c>
      <c r="AN232">
        <v>0.78539816339744828</v>
      </c>
    </row>
    <row r="233" spans="1:40" ht="12.75" x14ac:dyDescent="0.2">
      <c r="A233" s="15">
        <v>42570</v>
      </c>
      <c r="B233" s="14">
        <v>23</v>
      </c>
      <c r="C233" s="14" t="s">
        <v>359</v>
      </c>
      <c r="D233" s="16">
        <v>0.34513888888888888</v>
      </c>
      <c r="E233" s="14">
        <v>8</v>
      </c>
      <c r="F233" s="14">
        <v>0</v>
      </c>
      <c r="G233" s="14" t="s">
        <v>4</v>
      </c>
      <c r="H233" s="14" t="s">
        <v>4</v>
      </c>
      <c r="I233" s="14">
        <v>24.5</v>
      </c>
      <c r="J233" s="14" t="s">
        <v>4</v>
      </c>
      <c r="K233" s="14" t="s">
        <v>4</v>
      </c>
      <c r="L233" s="14" t="s">
        <v>4</v>
      </c>
      <c r="M233" s="14">
        <v>315</v>
      </c>
      <c r="N233" s="14" t="s">
        <v>21</v>
      </c>
      <c r="O233" s="14" t="s">
        <v>4</v>
      </c>
      <c r="P233" s="14" t="s">
        <v>4</v>
      </c>
      <c r="Q233" s="14">
        <v>0</v>
      </c>
      <c r="R233">
        <v>0</v>
      </c>
      <c r="S233">
        <v>0</v>
      </c>
      <c r="T233" t="s">
        <v>4</v>
      </c>
      <c r="U233" t="s">
        <v>4</v>
      </c>
      <c r="V233" t="s">
        <v>8</v>
      </c>
      <c r="W233">
        <v>0.5</v>
      </c>
      <c r="X233" t="s">
        <v>4</v>
      </c>
      <c r="Y233">
        <v>2</v>
      </c>
      <c r="Z233">
        <v>1</v>
      </c>
      <c r="AA233">
        <v>0</v>
      </c>
      <c r="AB233">
        <v>0</v>
      </c>
      <c r="AC233" t="s">
        <v>276</v>
      </c>
      <c r="AD233">
        <v>1</v>
      </c>
      <c r="AE233" t="s">
        <v>4</v>
      </c>
      <c r="AF233" t="s">
        <v>4</v>
      </c>
      <c r="AG233" t="s">
        <v>4</v>
      </c>
      <c r="AH233" t="s">
        <v>4</v>
      </c>
      <c r="AI233">
        <v>-70.710678118654769</v>
      </c>
      <c r="AJ233">
        <v>70.710678118654741</v>
      </c>
      <c r="AK233" t="s">
        <v>4</v>
      </c>
      <c r="AL233">
        <v>100</v>
      </c>
      <c r="AM233">
        <v>30.48</v>
      </c>
      <c r="AN233">
        <v>5.497787143782138</v>
      </c>
    </row>
    <row r="234" spans="1:40" ht="12.75" x14ac:dyDescent="0.2">
      <c r="A234" s="15">
        <v>42570</v>
      </c>
      <c r="B234" s="14">
        <v>23</v>
      </c>
      <c r="C234" s="14" t="s">
        <v>359</v>
      </c>
      <c r="D234" s="16">
        <v>0.3888888888888889</v>
      </c>
      <c r="E234" s="14">
        <v>9</v>
      </c>
      <c r="F234" s="14">
        <v>63.000000000000014</v>
      </c>
      <c r="G234" s="14" t="s">
        <v>4</v>
      </c>
      <c r="H234" s="14" t="s">
        <v>4</v>
      </c>
      <c r="I234" s="14">
        <v>27.7</v>
      </c>
      <c r="J234" s="14" t="s">
        <v>4</v>
      </c>
      <c r="K234" s="14" t="s">
        <v>4</v>
      </c>
      <c r="L234" s="14" t="s">
        <v>4</v>
      </c>
      <c r="M234" s="14">
        <v>315</v>
      </c>
      <c r="N234" s="14" t="s">
        <v>21</v>
      </c>
      <c r="O234" s="14" t="s">
        <v>4</v>
      </c>
      <c r="P234" s="14" t="s">
        <v>4</v>
      </c>
      <c r="Q234" s="14">
        <v>0</v>
      </c>
      <c r="R234">
        <v>0</v>
      </c>
      <c r="S234">
        <v>0</v>
      </c>
      <c r="T234" t="s">
        <v>4</v>
      </c>
      <c r="U234" t="s">
        <v>4</v>
      </c>
      <c r="V234" t="s">
        <v>8</v>
      </c>
      <c r="W234">
        <v>1.4</v>
      </c>
      <c r="X234" t="s">
        <v>36</v>
      </c>
      <c r="Y234">
        <v>2</v>
      </c>
      <c r="Z234">
        <v>1</v>
      </c>
      <c r="AA234">
        <v>0</v>
      </c>
      <c r="AB234">
        <v>0</v>
      </c>
      <c r="AC234" t="s">
        <v>276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-70.710678118654769</v>
      </c>
      <c r="AJ234">
        <v>70.710678118654741</v>
      </c>
      <c r="AK234">
        <v>0</v>
      </c>
      <c r="AL234">
        <v>100</v>
      </c>
      <c r="AM234">
        <v>30.48</v>
      </c>
      <c r="AN234">
        <v>5.497787143782138</v>
      </c>
    </row>
    <row r="235" spans="1:40" ht="12.75" x14ac:dyDescent="0.2">
      <c r="A235" s="15">
        <v>42570</v>
      </c>
      <c r="B235" s="14">
        <v>23</v>
      </c>
      <c r="C235" s="14" t="s">
        <v>359</v>
      </c>
      <c r="D235" s="16">
        <v>0.42499999999999999</v>
      </c>
      <c r="E235" s="14">
        <v>10</v>
      </c>
      <c r="F235" s="14">
        <v>114.99999999999999</v>
      </c>
      <c r="G235" s="14" t="s">
        <v>4</v>
      </c>
      <c r="H235" s="14" t="s">
        <v>4</v>
      </c>
      <c r="I235" s="14">
        <v>29</v>
      </c>
      <c r="J235" s="14" t="s">
        <v>4</v>
      </c>
      <c r="K235" s="14" t="s">
        <v>4</v>
      </c>
      <c r="L235" s="14" t="s">
        <v>4</v>
      </c>
      <c r="M235" s="14">
        <v>315</v>
      </c>
      <c r="N235" s="14" t="s">
        <v>21</v>
      </c>
      <c r="O235" s="14" t="s">
        <v>4</v>
      </c>
      <c r="P235" s="14" t="s">
        <v>4</v>
      </c>
      <c r="Q235" s="14">
        <v>0</v>
      </c>
      <c r="R235">
        <v>0</v>
      </c>
      <c r="S235">
        <v>0</v>
      </c>
      <c r="T235" t="s">
        <v>4</v>
      </c>
      <c r="U235" t="s">
        <v>4</v>
      </c>
      <c r="V235" t="s">
        <v>8</v>
      </c>
      <c r="W235">
        <v>0</v>
      </c>
      <c r="X235" t="s">
        <v>17</v>
      </c>
      <c r="Y235">
        <v>2</v>
      </c>
      <c r="Z235">
        <v>1</v>
      </c>
      <c r="AA235">
        <v>0</v>
      </c>
      <c r="AB235">
        <v>0</v>
      </c>
      <c r="AC235" t="s">
        <v>276</v>
      </c>
      <c r="AD235">
        <v>1</v>
      </c>
      <c r="AE235">
        <v>0</v>
      </c>
      <c r="AF235">
        <v>0</v>
      </c>
      <c r="AG235">
        <v>1</v>
      </c>
      <c r="AH235">
        <v>0</v>
      </c>
      <c r="AI235">
        <v>-70.710678118654769</v>
      </c>
      <c r="AJ235">
        <v>70.710678118654741</v>
      </c>
      <c r="AK235">
        <v>0</v>
      </c>
      <c r="AL235">
        <v>100</v>
      </c>
      <c r="AM235">
        <v>30.48</v>
      </c>
      <c r="AN235">
        <v>5.497787143782138</v>
      </c>
    </row>
    <row r="236" spans="1:40" ht="12.75" x14ac:dyDescent="0.2">
      <c r="A236" s="15">
        <v>42570</v>
      </c>
      <c r="B236" s="14">
        <v>23</v>
      </c>
      <c r="C236" s="14" t="s">
        <v>359</v>
      </c>
      <c r="D236" s="16">
        <v>0.4680555555555555</v>
      </c>
      <c r="E236" s="14">
        <v>11</v>
      </c>
      <c r="F236" s="14">
        <v>176.99999999999994</v>
      </c>
      <c r="G236" s="14" t="s">
        <v>4</v>
      </c>
      <c r="H236" s="14" t="s">
        <v>4</v>
      </c>
      <c r="I236" s="14">
        <v>30.7</v>
      </c>
      <c r="J236" s="14" t="s">
        <v>4</v>
      </c>
      <c r="K236" s="14" t="s">
        <v>4</v>
      </c>
      <c r="L236" s="14" t="s">
        <v>4</v>
      </c>
      <c r="M236" s="14">
        <v>315</v>
      </c>
      <c r="N236" s="14" t="s">
        <v>21</v>
      </c>
      <c r="O236" s="14" t="s">
        <v>4</v>
      </c>
      <c r="P236" s="14" t="s">
        <v>4</v>
      </c>
      <c r="Q236" s="14">
        <v>0</v>
      </c>
      <c r="R236">
        <v>0</v>
      </c>
      <c r="S236">
        <v>0</v>
      </c>
      <c r="T236" t="s">
        <v>4</v>
      </c>
      <c r="U236" t="s">
        <v>4</v>
      </c>
      <c r="V236" t="s">
        <v>8</v>
      </c>
      <c r="W236">
        <v>2.5</v>
      </c>
      <c r="X236" t="s">
        <v>6</v>
      </c>
      <c r="Y236">
        <v>2</v>
      </c>
      <c r="Z236">
        <v>1</v>
      </c>
      <c r="AA236">
        <v>0</v>
      </c>
      <c r="AB236">
        <v>0</v>
      </c>
      <c r="AC236" t="s">
        <v>276</v>
      </c>
      <c r="AD236">
        <v>1</v>
      </c>
      <c r="AE236">
        <v>0</v>
      </c>
      <c r="AF236">
        <v>0</v>
      </c>
      <c r="AG236">
        <v>1</v>
      </c>
      <c r="AH236">
        <v>0</v>
      </c>
      <c r="AI236">
        <v>-70.710678118654769</v>
      </c>
      <c r="AJ236">
        <v>70.710678118654741</v>
      </c>
      <c r="AK236">
        <v>0</v>
      </c>
      <c r="AL236">
        <v>100</v>
      </c>
      <c r="AM236">
        <v>30.48</v>
      </c>
      <c r="AN236">
        <v>5.497787143782138</v>
      </c>
    </row>
    <row r="237" spans="1:40" ht="12.75" x14ac:dyDescent="0.2">
      <c r="A237" s="15">
        <v>42570</v>
      </c>
      <c r="B237" s="14">
        <v>23</v>
      </c>
      <c r="C237" s="14" t="s">
        <v>359</v>
      </c>
      <c r="D237" s="16">
        <v>0.5083333333333333</v>
      </c>
      <c r="E237" s="14">
        <v>12</v>
      </c>
      <c r="F237" s="14">
        <v>234.99999999999997</v>
      </c>
      <c r="G237" s="14" t="s">
        <v>4</v>
      </c>
      <c r="H237" s="14" t="s">
        <v>4</v>
      </c>
      <c r="I237" s="14">
        <v>32.200000000000003</v>
      </c>
      <c r="J237" s="14" t="s">
        <v>4</v>
      </c>
      <c r="K237" s="14" t="s">
        <v>4</v>
      </c>
      <c r="L237" s="14" t="s">
        <v>4</v>
      </c>
      <c r="M237" s="14">
        <v>315</v>
      </c>
      <c r="N237" s="14" t="s">
        <v>21</v>
      </c>
      <c r="O237" s="14" t="s">
        <v>4</v>
      </c>
      <c r="P237" s="14" t="s">
        <v>4</v>
      </c>
      <c r="Q237" s="14">
        <v>0</v>
      </c>
      <c r="R237">
        <v>0</v>
      </c>
      <c r="S237">
        <v>1</v>
      </c>
      <c r="T237" t="s">
        <v>4</v>
      </c>
      <c r="U237" t="s">
        <v>4</v>
      </c>
      <c r="V237" t="s">
        <v>8</v>
      </c>
      <c r="W237">
        <v>1.5</v>
      </c>
      <c r="X237" t="s">
        <v>9</v>
      </c>
      <c r="Y237">
        <v>2</v>
      </c>
      <c r="Z237">
        <v>1</v>
      </c>
      <c r="AA237">
        <v>0</v>
      </c>
      <c r="AB237">
        <v>0</v>
      </c>
      <c r="AC237" t="s">
        <v>276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-70.710678118654769</v>
      </c>
      <c r="AJ237">
        <v>70.710678118654741</v>
      </c>
      <c r="AK237">
        <v>0</v>
      </c>
      <c r="AL237">
        <v>100</v>
      </c>
      <c r="AM237">
        <v>30.48</v>
      </c>
      <c r="AN237">
        <v>5.497787143782138</v>
      </c>
    </row>
    <row r="238" spans="1:40" ht="12.75" x14ac:dyDescent="0.2">
      <c r="A238" s="15">
        <v>42570</v>
      </c>
      <c r="B238" s="14">
        <v>23</v>
      </c>
      <c r="C238" s="14" t="s">
        <v>359</v>
      </c>
      <c r="D238" s="16">
        <v>0.55069444444444449</v>
      </c>
      <c r="E238" s="14">
        <v>13</v>
      </c>
      <c r="F238" s="14">
        <v>296.00000000000006</v>
      </c>
      <c r="G238" s="14">
        <v>49.4</v>
      </c>
      <c r="H238" s="14" t="s">
        <v>365</v>
      </c>
      <c r="I238" s="14">
        <v>32.200000000000003</v>
      </c>
      <c r="J238" s="14">
        <v>1.4093248077525351</v>
      </c>
      <c r="K238" s="14">
        <v>279.25163655269364</v>
      </c>
      <c r="L238" s="14">
        <v>144.25163655269364</v>
      </c>
      <c r="M238" s="14">
        <v>312</v>
      </c>
      <c r="N238" s="14" t="s">
        <v>21</v>
      </c>
      <c r="O238" s="14" t="s">
        <v>31</v>
      </c>
      <c r="P238" s="14">
        <v>7</v>
      </c>
      <c r="Q238" s="14">
        <v>9.67481520759981</v>
      </c>
      <c r="R238">
        <v>9.67481520759981</v>
      </c>
      <c r="S238">
        <v>1</v>
      </c>
      <c r="T238" t="s">
        <v>4</v>
      </c>
      <c r="U238" t="s">
        <v>4</v>
      </c>
      <c r="V238" t="s">
        <v>6</v>
      </c>
      <c r="W238">
        <v>1.2</v>
      </c>
      <c r="X238" t="s">
        <v>13</v>
      </c>
      <c r="Y238">
        <v>2</v>
      </c>
      <c r="Z238">
        <v>1</v>
      </c>
      <c r="AA238">
        <v>0</v>
      </c>
      <c r="AB238">
        <v>0</v>
      </c>
      <c r="AC238" t="s">
        <v>276</v>
      </c>
      <c r="AD238">
        <v>1</v>
      </c>
      <c r="AE238">
        <v>1.5554273681019026</v>
      </c>
      <c r="AF238">
        <v>1.5554273681019026</v>
      </c>
      <c r="AG238">
        <v>1</v>
      </c>
      <c r="AH238">
        <v>9.67481520759981</v>
      </c>
      <c r="AI238">
        <v>-80.259641151558611</v>
      </c>
      <c r="AJ238">
        <v>72.266105486756643</v>
      </c>
      <c r="AK238">
        <v>-9.548963032903842</v>
      </c>
      <c r="AL238">
        <v>108</v>
      </c>
      <c r="AM238">
        <v>32.918399999999998</v>
      </c>
      <c r="AN238">
        <v>5.4454272662223078</v>
      </c>
    </row>
    <row r="239" spans="1:40" ht="12.75" x14ac:dyDescent="0.2">
      <c r="A239" s="15">
        <v>42570</v>
      </c>
      <c r="B239" s="14">
        <v>23</v>
      </c>
      <c r="C239" s="14" t="s">
        <v>359</v>
      </c>
      <c r="D239" s="16">
        <v>0.58958333333333335</v>
      </c>
      <c r="E239" s="14">
        <v>14</v>
      </c>
      <c r="F239" s="14">
        <v>352</v>
      </c>
      <c r="G239" s="14">
        <v>46.7</v>
      </c>
      <c r="H239" s="14" t="s">
        <v>365</v>
      </c>
      <c r="I239" s="14">
        <v>31.3</v>
      </c>
      <c r="J239" s="14" t="s">
        <v>4</v>
      </c>
      <c r="K239" s="14" t="s">
        <v>4</v>
      </c>
      <c r="L239" s="14" t="s">
        <v>4</v>
      </c>
      <c r="M239" s="14">
        <v>312</v>
      </c>
      <c r="N239" s="14" t="s">
        <v>21</v>
      </c>
      <c r="O239" s="14" t="s">
        <v>4</v>
      </c>
      <c r="P239" s="14" t="s">
        <v>4</v>
      </c>
      <c r="Q239" s="14">
        <v>0</v>
      </c>
      <c r="R239">
        <v>9.67481520759981</v>
      </c>
      <c r="S239">
        <v>1</v>
      </c>
      <c r="T239" t="s">
        <v>4</v>
      </c>
      <c r="U239" t="s">
        <v>4</v>
      </c>
      <c r="V239" t="s">
        <v>6</v>
      </c>
      <c r="W239">
        <v>1.3</v>
      </c>
      <c r="X239" t="s">
        <v>10</v>
      </c>
      <c r="Y239">
        <v>0</v>
      </c>
      <c r="Z239">
        <v>0</v>
      </c>
      <c r="AA239">
        <v>1</v>
      </c>
      <c r="AB239">
        <v>1</v>
      </c>
      <c r="AC239" t="s">
        <v>276</v>
      </c>
      <c r="AD239">
        <v>1</v>
      </c>
      <c r="AE239">
        <v>0</v>
      </c>
      <c r="AF239">
        <v>0</v>
      </c>
      <c r="AG239">
        <v>1</v>
      </c>
      <c r="AH239">
        <v>0</v>
      </c>
      <c r="AI239">
        <v>-80.259641151558611</v>
      </c>
      <c r="AJ239">
        <v>72.266105486756643</v>
      </c>
      <c r="AK239">
        <v>0</v>
      </c>
      <c r="AL239">
        <v>108</v>
      </c>
      <c r="AM239">
        <v>32.918399999999998</v>
      </c>
      <c r="AN239">
        <v>5.4454272662223078</v>
      </c>
    </row>
    <row r="240" spans="1:40" ht="12.75" x14ac:dyDescent="0.2">
      <c r="A240" s="15">
        <v>42570</v>
      </c>
      <c r="B240" s="14">
        <v>23</v>
      </c>
      <c r="C240" s="14" t="s">
        <v>359</v>
      </c>
      <c r="D240" s="16">
        <v>0.63055555555555554</v>
      </c>
      <c r="E240" s="14">
        <v>15</v>
      </c>
      <c r="F240" s="14">
        <v>410.99999999999994</v>
      </c>
      <c r="G240" s="14">
        <v>51.8</v>
      </c>
      <c r="H240" s="14" t="s">
        <v>365</v>
      </c>
      <c r="I240" s="14">
        <v>33.4</v>
      </c>
      <c r="J240" s="14" t="s">
        <v>4</v>
      </c>
      <c r="K240" s="14" t="s">
        <v>4</v>
      </c>
      <c r="L240" s="14" t="s">
        <v>4</v>
      </c>
      <c r="M240" s="14">
        <v>312</v>
      </c>
      <c r="N240" s="14" t="s">
        <v>21</v>
      </c>
      <c r="O240" s="14" t="s">
        <v>4</v>
      </c>
      <c r="P240" s="14" t="s">
        <v>4</v>
      </c>
      <c r="Q240" s="14">
        <v>0</v>
      </c>
      <c r="R240">
        <v>9.67481520759981</v>
      </c>
      <c r="S240">
        <v>1</v>
      </c>
      <c r="T240" t="s">
        <v>4</v>
      </c>
      <c r="U240" t="s">
        <v>4</v>
      </c>
      <c r="V240" t="s">
        <v>6</v>
      </c>
      <c r="W240">
        <v>0</v>
      </c>
      <c r="X240" t="s">
        <v>43</v>
      </c>
      <c r="Y240">
        <v>0</v>
      </c>
      <c r="Z240">
        <v>0</v>
      </c>
      <c r="AA240">
        <v>1</v>
      </c>
      <c r="AB240" t="s">
        <v>4</v>
      </c>
      <c r="AC240" t="s">
        <v>276</v>
      </c>
      <c r="AD240">
        <v>1</v>
      </c>
      <c r="AE240">
        <v>0</v>
      </c>
      <c r="AF240">
        <v>0</v>
      </c>
      <c r="AG240">
        <v>1</v>
      </c>
      <c r="AH240">
        <v>0</v>
      </c>
      <c r="AI240">
        <v>-80.259641151558611</v>
      </c>
      <c r="AJ240">
        <v>72.266105486756643</v>
      </c>
      <c r="AK240">
        <v>0</v>
      </c>
      <c r="AL240">
        <v>108</v>
      </c>
      <c r="AM240">
        <v>32.918399999999998</v>
      </c>
      <c r="AN240">
        <v>5.4454272662223078</v>
      </c>
    </row>
    <row r="241" spans="1:40" ht="12.75" x14ac:dyDescent="0.2">
      <c r="A241" s="15">
        <v>42570</v>
      </c>
      <c r="B241" s="14">
        <v>23</v>
      </c>
      <c r="C241" s="14" t="s">
        <v>359</v>
      </c>
      <c r="D241" s="16">
        <v>0.67083333333333339</v>
      </c>
      <c r="E241" s="14">
        <v>16</v>
      </c>
      <c r="F241" s="14">
        <v>469.00000000000006</v>
      </c>
      <c r="G241" s="14">
        <v>48.2</v>
      </c>
      <c r="H241" s="14" t="s">
        <v>365</v>
      </c>
      <c r="I241" s="14">
        <v>32.700000000000003</v>
      </c>
      <c r="J241" s="14" t="s">
        <v>4</v>
      </c>
      <c r="K241" s="14" t="s">
        <v>4</v>
      </c>
      <c r="L241" s="14" t="s">
        <v>4</v>
      </c>
      <c r="M241" s="14">
        <v>312</v>
      </c>
      <c r="N241" s="14" t="s">
        <v>21</v>
      </c>
      <c r="O241" s="14" t="s">
        <v>4</v>
      </c>
      <c r="P241" s="14" t="s">
        <v>4</v>
      </c>
      <c r="Q241" s="14">
        <v>0</v>
      </c>
      <c r="R241">
        <v>9.67481520759981</v>
      </c>
      <c r="S241">
        <v>1</v>
      </c>
      <c r="T241" t="s">
        <v>4</v>
      </c>
      <c r="U241" t="s">
        <v>4</v>
      </c>
      <c r="V241" t="s">
        <v>6</v>
      </c>
      <c r="W241">
        <v>2.7</v>
      </c>
      <c r="X241" t="s">
        <v>43</v>
      </c>
      <c r="Y241">
        <v>0</v>
      </c>
      <c r="Z241">
        <v>0</v>
      </c>
      <c r="AA241">
        <v>1</v>
      </c>
      <c r="AB241" t="s">
        <v>4</v>
      </c>
      <c r="AC241" t="s">
        <v>276</v>
      </c>
      <c r="AD241">
        <v>1</v>
      </c>
      <c r="AE241">
        <v>0</v>
      </c>
      <c r="AF241">
        <v>0</v>
      </c>
      <c r="AG241">
        <v>1</v>
      </c>
      <c r="AH241">
        <v>0</v>
      </c>
      <c r="AI241">
        <v>-80.259641151558611</v>
      </c>
      <c r="AJ241">
        <v>72.266105486756643</v>
      </c>
      <c r="AK241">
        <v>0</v>
      </c>
      <c r="AL241">
        <v>108</v>
      </c>
      <c r="AM241">
        <v>32.918399999999998</v>
      </c>
      <c r="AN241">
        <v>5.4454272662223078</v>
      </c>
    </row>
    <row r="242" spans="1:40" ht="12.75" x14ac:dyDescent="0.2">
      <c r="A242" s="15">
        <v>42570</v>
      </c>
      <c r="B242" s="14">
        <v>23</v>
      </c>
      <c r="C242" s="14" t="s">
        <v>359</v>
      </c>
      <c r="D242" s="16">
        <v>0.71388888888888891</v>
      </c>
      <c r="E242" s="14">
        <v>17</v>
      </c>
      <c r="F242" s="14">
        <v>531</v>
      </c>
      <c r="G242" s="14">
        <v>42.2</v>
      </c>
      <c r="H242" s="14" t="s">
        <v>365</v>
      </c>
      <c r="I242" s="14">
        <v>31.9</v>
      </c>
      <c r="J242" s="14" t="s">
        <v>4</v>
      </c>
      <c r="K242" s="14" t="s">
        <v>4</v>
      </c>
      <c r="L242" s="14" t="s">
        <v>4</v>
      </c>
      <c r="M242" s="14">
        <v>312</v>
      </c>
      <c r="N242" s="14" t="s">
        <v>21</v>
      </c>
      <c r="O242" s="14" t="s">
        <v>4</v>
      </c>
      <c r="P242" s="14" t="s">
        <v>4</v>
      </c>
      <c r="Q242" s="14">
        <v>0</v>
      </c>
      <c r="R242">
        <v>9.67481520759981</v>
      </c>
      <c r="S242">
        <v>1</v>
      </c>
      <c r="T242" t="s">
        <v>4</v>
      </c>
      <c r="U242" t="s">
        <v>4</v>
      </c>
      <c r="V242" t="s">
        <v>6</v>
      </c>
      <c r="W242">
        <v>0</v>
      </c>
      <c r="X242" t="s">
        <v>43</v>
      </c>
      <c r="Y242">
        <v>0</v>
      </c>
      <c r="Z242">
        <v>0</v>
      </c>
      <c r="AA242">
        <v>1</v>
      </c>
      <c r="AB242" t="s">
        <v>4</v>
      </c>
      <c r="AC242" t="s">
        <v>276</v>
      </c>
      <c r="AD242">
        <v>1</v>
      </c>
      <c r="AE242">
        <v>0</v>
      </c>
      <c r="AF242">
        <v>0</v>
      </c>
      <c r="AG242">
        <v>1</v>
      </c>
      <c r="AH242">
        <v>0</v>
      </c>
      <c r="AI242">
        <v>-80.259641151558611</v>
      </c>
      <c r="AJ242">
        <v>72.266105486756643</v>
      </c>
      <c r="AK242">
        <v>0</v>
      </c>
      <c r="AL242">
        <v>108</v>
      </c>
      <c r="AM242">
        <v>32.918399999999998</v>
      </c>
      <c r="AN242">
        <v>5.4454272662223078</v>
      </c>
    </row>
    <row r="243" spans="1:40" ht="12.75" x14ac:dyDescent="0.2">
      <c r="A243" s="15">
        <v>42570</v>
      </c>
      <c r="B243" s="14">
        <v>23</v>
      </c>
      <c r="C243" s="14" t="s">
        <v>359</v>
      </c>
      <c r="D243" s="16">
        <v>0.75277777777777777</v>
      </c>
      <c r="E243" s="14">
        <v>18</v>
      </c>
      <c r="F243" s="14">
        <v>587</v>
      </c>
      <c r="G243" s="14">
        <v>29.1</v>
      </c>
      <c r="H243" s="14" t="s">
        <v>365</v>
      </c>
      <c r="I243" s="14">
        <v>32.299999999999997</v>
      </c>
      <c r="J243" s="14" t="s">
        <v>4</v>
      </c>
      <c r="K243" s="14" t="s">
        <v>4</v>
      </c>
      <c r="L243" s="14" t="s">
        <v>4</v>
      </c>
      <c r="M243" s="14">
        <v>312</v>
      </c>
      <c r="N243" s="14" t="s">
        <v>21</v>
      </c>
      <c r="O243" s="14" t="s">
        <v>4</v>
      </c>
      <c r="P243" s="14" t="s">
        <v>4</v>
      </c>
      <c r="Q243" s="14">
        <v>0</v>
      </c>
      <c r="R243">
        <v>9.67481520759981</v>
      </c>
      <c r="S243">
        <v>1</v>
      </c>
      <c r="T243">
        <v>9.67481520759981</v>
      </c>
      <c r="U243">
        <v>1</v>
      </c>
      <c r="V243" t="s">
        <v>6</v>
      </c>
      <c r="W243">
        <v>1.9</v>
      </c>
      <c r="X243" t="s">
        <v>43</v>
      </c>
      <c r="Y243">
        <v>0</v>
      </c>
      <c r="Z243">
        <v>0</v>
      </c>
      <c r="AA243">
        <v>1</v>
      </c>
      <c r="AB243" t="s">
        <v>4</v>
      </c>
      <c r="AC243" t="s">
        <v>276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-80.259641151558611</v>
      </c>
      <c r="AJ243">
        <v>72.266105486756643</v>
      </c>
      <c r="AK243">
        <v>0</v>
      </c>
      <c r="AL243">
        <v>108</v>
      </c>
      <c r="AM243">
        <v>32.918399999999998</v>
      </c>
      <c r="AN243">
        <v>5.4454272662223078</v>
      </c>
    </row>
    <row r="244" spans="1:40" ht="12.75" x14ac:dyDescent="0.2">
      <c r="A244" s="15">
        <v>42570</v>
      </c>
      <c r="B244" s="14">
        <v>24</v>
      </c>
      <c r="C244" s="14" t="s">
        <v>359</v>
      </c>
      <c r="D244" s="16">
        <v>0.3347222222222222</v>
      </c>
      <c r="E244" s="14">
        <v>8</v>
      </c>
      <c r="F244" s="14">
        <v>0</v>
      </c>
      <c r="G244" s="14" t="s">
        <v>4</v>
      </c>
      <c r="H244" s="14" t="s">
        <v>4</v>
      </c>
      <c r="I244" s="14">
        <v>21.6</v>
      </c>
      <c r="J244" s="14" t="s">
        <v>4</v>
      </c>
      <c r="K244" s="14" t="s">
        <v>4</v>
      </c>
      <c r="L244" s="14" t="s">
        <v>4</v>
      </c>
      <c r="M244" s="14">
        <v>225</v>
      </c>
      <c r="N244" s="14" t="s">
        <v>27</v>
      </c>
      <c r="O244" s="14" t="s">
        <v>4</v>
      </c>
      <c r="P244" s="14" t="s">
        <v>4</v>
      </c>
      <c r="Q244" s="14">
        <v>0</v>
      </c>
      <c r="R244">
        <v>0</v>
      </c>
      <c r="S244">
        <v>0</v>
      </c>
      <c r="T244" t="s">
        <v>4</v>
      </c>
      <c r="U244" t="s">
        <v>4</v>
      </c>
      <c r="V244" t="s">
        <v>8</v>
      </c>
      <c r="W244">
        <v>2.5</v>
      </c>
      <c r="X244" t="s">
        <v>4</v>
      </c>
      <c r="Y244">
        <v>2</v>
      </c>
      <c r="Z244">
        <v>1</v>
      </c>
      <c r="AA244">
        <v>0</v>
      </c>
      <c r="AB244">
        <v>0</v>
      </c>
      <c r="AC244" t="s">
        <v>277</v>
      </c>
      <c r="AD244">
        <v>1</v>
      </c>
      <c r="AE244" t="s">
        <v>4</v>
      </c>
      <c r="AF244" t="s">
        <v>4</v>
      </c>
      <c r="AG244" t="s">
        <v>4</v>
      </c>
      <c r="AH244" t="s">
        <v>4</v>
      </c>
      <c r="AI244">
        <v>-70.710678118654741</v>
      </c>
      <c r="AJ244">
        <v>-70.710678118654769</v>
      </c>
      <c r="AK244" t="s">
        <v>4</v>
      </c>
      <c r="AL244">
        <v>100</v>
      </c>
      <c r="AM244">
        <v>30.48</v>
      </c>
      <c r="AN244">
        <v>3.9269908169872414</v>
      </c>
    </row>
    <row r="245" spans="1:40" ht="12.75" x14ac:dyDescent="0.2">
      <c r="A245" s="15">
        <v>42570</v>
      </c>
      <c r="B245" s="14">
        <v>24</v>
      </c>
      <c r="C245" s="14" t="s">
        <v>359</v>
      </c>
      <c r="D245" s="16">
        <v>0.37222222222222223</v>
      </c>
      <c r="E245" s="14">
        <v>9</v>
      </c>
      <c r="F245" s="14">
        <v>54.00000000000005</v>
      </c>
      <c r="G245" s="14" t="s">
        <v>4</v>
      </c>
      <c r="H245" s="14" t="s">
        <v>4</v>
      </c>
      <c r="I245" s="14">
        <v>25.6</v>
      </c>
      <c r="J245" s="14" t="s">
        <v>4</v>
      </c>
      <c r="K245" s="14" t="s">
        <v>4</v>
      </c>
      <c r="L245" s="14" t="s">
        <v>4</v>
      </c>
      <c r="M245" s="14">
        <v>225</v>
      </c>
      <c r="N245" s="14" t="s">
        <v>27</v>
      </c>
      <c r="O245" s="14" t="s">
        <v>4</v>
      </c>
      <c r="P245" s="14" t="s">
        <v>4</v>
      </c>
      <c r="Q245" s="14">
        <v>0</v>
      </c>
      <c r="R245">
        <v>0</v>
      </c>
      <c r="S245">
        <v>0</v>
      </c>
      <c r="T245" t="s">
        <v>4</v>
      </c>
      <c r="U245" t="s">
        <v>4</v>
      </c>
      <c r="V245" t="s">
        <v>8</v>
      </c>
      <c r="W245">
        <v>0.9</v>
      </c>
      <c r="X245" t="s">
        <v>30</v>
      </c>
      <c r="Y245">
        <v>2</v>
      </c>
      <c r="Z245">
        <v>1</v>
      </c>
      <c r="AA245">
        <v>0</v>
      </c>
      <c r="AB245">
        <v>0</v>
      </c>
      <c r="AC245" t="s">
        <v>277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-70.710678118654741</v>
      </c>
      <c r="AJ245">
        <v>-70.710678118654769</v>
      </c>
      <c r="AK245">
        <v>0</v>
      </c>
      <c r="AL245">
        <v>100</v>
      </c>
      <c r="AM245">
        <v>30.48</v>
      </c>
      <c r="AN245">
        <v>3.9269908169872414</v>
      </c>
    </row>
    <row r="246" spans="1:40" ht="12.75" x14ac:dyDescent="0.2">
      <c r="A246" s="15">
        <v>42570</v>
      </c>
      <c r="B246" s="14">
        <v>24</v>
      </c>
      <c r="C246" s="14" t="s">
        <v>359</v>
      </c>
      <c r="D246" s="16">
        <v>0.41319444444444442</v>
      </c>
      <c r="E246" s="14">
        <v>10</v>
      </c>
      <c r="F246" s="14">
        <v>113</v>
      </c>
      <c r="G246" s="14" t="s">
        <v>4</v>
      </c>
      <c r="H246" s="14" t="s">
        <v>4</v>
      </c>
      <c r="I246" s="14">
        <v>24.9</v>
      </c>
      <c r="J246" s="14" t="s">
        <v>4</v>
      </c>
      <c r="K246" s="14" t="s">
        <v>4</v>
      </c>
      <c r="L246" s="14" t="s">
        <v>4</v>
      </c>
      <c r="M246" s="14">
        <v>225</v>
      </c>
      <c r="N246" s="14" t="s">
        <v>27</v>
      </c>
      <c r="O246" s="14" t="s">
        <v>4</v>
      </c>
      <c r="P246" s="14" t="s">
        <v>4</v>
      </c>
      <c r="Q246" s="14">
        <v>0</v>
      </c>
      <c r="R246">
        <v>0</v>
      </c>
      <c r="S246">
        <v>0</v>
      </c>
      <c r="T246" t="s">
        <v>4</v>
      </c>
      <c r="U246" t="s">
        <v>4</v>
      </c>
      <c r="V246" t="s">
        <v>8</v>
      </c>
      <c r="W246">
        <v>3.4</v>
      </c>
      <c r="X246" t="s">
        <v>19</v>
      </c>
      <c r="Y246">
        <v>2</v>
      </c>
      <c r="Z246">
        <v>1</v>
      </c>
      <c r="AA246">
        <v>0</v>
      </c>
      <c r="AB246">
        <v>0</v>
      </c>
      <c r="AC246" t="s">
        <v>277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-70.710678118654741</v>
      </c>
      <c r="AJ246">
        <v>-70.710678118654769</v>
      </c>
      <c r="AK246">
        <v>0</v>
      </c>
      <c r="AL246">
        <v>100</v>
      </c>
      <c r="AM246">
        <v>30.48</v>
      </c>
      <c r="AN246">
        <v>3.9269908169872414</v>
      </c>
    </row>
    <row r="247" spans="1:40" ht="12.75" x14ac:dyDescent="0.2">
      <c r="A247" s="15">
        <v>42570</v>
      </c>
      <c r="B247" s="14">
        <v>24</v>
      </c>
      <c r="C247" s="14" t="s">
        <v>359</v>
      </c>
      <c r="D247" s="16">
        <v>0.45624999999999999</v>
      </c>
      <c r="E247" s="14">
        <v>11</v>
      </c>
      <c r="F247" s="14">
        <v>175.00000000000003</v>
      </c>
      <c r="G247" s="14" t="s">
        <v>4</v>
      </c>
      <c r="H247" s="14" t="s">
        <v>4</v>
      </c>
      <c r="I247" s="14">
        <v>28.2</v>
      </c>
      <c r="J247" s="14" t="s">
        <v>4</v>
      </c>
      <c r="K247" s="14" t="s">
        <v>4</v>
      </c>
      <c r="L247" s="14" t="s">
        <v>4</v>
      </c>
      <c r="M247" s="14">
        <v>225</v>
      </c>
      <c r="N247" s="14" t="s">
        <v>27</v>
      </c>
      <c r="O247" s="14" t="s">
        <v>4</v>
      </c>
      <c r="P247" s="14" t="s">
        <v>4</v>
      </c>
      <c r="Q247" s="14">
        <v>0</v>
      </c>
      <c r="R247">
        <v>0</v>
      </c>
      <c r="S247">
        <v>0</v>
      </c>
      <c r="T247" t="s">
        <v>4</v>
      </c>
      <c r="U247" t="s">
        <v>4</v>
      </c>
      <c r="V247" t="s">
        <v>6</v>
      </c>
      <c r="W247">
        <v>0.4</v>
      </c>
      <c r="X247" t="s">
        <v>4</v>
      </c>
      <c r="Y247">
        <v>2</v>
      </c>
      <c r="Z247">
        <v>1</v>
      </c>
      <c r="AA247">
        <v>0</v>
      </c>
      <c r="AB247">
        <v>0</v>
      </c>
      <c r="AC247" t="s">
        <v>277</v>
      </c>
      <c r="AD247">
        <v>1</v>
      </c>
      <c r="AE247">
        <v>0</v>
      </c>
      <c r="AF247">
        <v>0</v>
      </c>
      <c r="AG247">
        <v>1</v>
      </c>
      <c r="AH247">
        <v>0</v>
      </c>
      <c r="AI247">
        <v>-70.710678118654741</v>
      </c>
      <c r="AJ247">
        <v>-70.710678118654769</v>
      </c>
      <c r="AK247">
        <v>0</v>
      </c>
      <c r="AL247">
        <v>100</v>
      </c>
      <c r="AM247">
        <v>30.48</v>
      </c>
      <c r="AN247">
        <v>3.9269908169872414</v>
      </c>
    </row>
    <row r="248" spans="1:40" ht="12.75" x14ac:dyDescent="0.2">
      <c r="A248" s="15">
        <v>42570</v>
      </c>
      <c r="B248" s="14">
        <v>24</v>
      </c>
      <c r="C248" s="14" t="s">
        <v>359</v>
      </c>
      <c r="D248" s="16">
        <v>0.49861111111111112</v>
      </c>
      <c r="E248" s="14">
        <v>12</v>
      </c>
      <c r="F248" s="14">
        <v>236.00000000000006</v>
      </c>
      <c r="G248" s="14" t="s">
        <v>4</v>
      </c>
      <c r="H248" s="14" t="s">
        <v>4</v>
      </c>
      <c r="I248" s="14">
        <v>28.6</v>
      </c>
      <c r="J248" s="14" t="s">
        <v>4</v>
      </c>
      <c r="K248" s="14" t="s">
        <v>4</v>
      </c>
      <c r="L248" s="14" t="s">
        <v>4</v>
      </c>
      <c r="M248" s="14">
        <v>225</v>
      </c>
      <c r="N248" s="14" t="s">
        <v>27</v>
      </c>
      <c r="O248" s="14" t="s">
        <v>4</v>
      </c>
      <c r="P248" s="14" t="s">
        <v>4</v>
      </c>
      <c r="Q248" s="14">
        <v>0</v>
      </c>
      <c r="R248">
        <v>0</v>
      </c>
      <c r="S248">
        <v>0</v>
      </c>
      <c r="T248" t="s">
        <v>4</v>
      </c>
      <c r="U248" t="s">
        <v>4</v>
      </c>
      <c r="V248" t="s">
        <v>8</v>
      </c>
      <c r="W248">
        <v>2.6</v>
      </c>
      <c r="X248" t="s">
        <v>4</v>
      </c>
      <c r="Y248">
        <v>2</v>
      </c>
      <c r="Z248">
        <v>1</v>
      </c>
      <c r="AA248">
        <v>0</v>
      </c>
      <c r="AB248">
        <v>0</v>
      </c>
      <c r="AC248" t="s">
        <v>277</v>
      </c>
      <c r="AD248">
        <v>1</v>
      </c>
      <c r="AE248">
        <v>0</v>
      </c>
      <c r="AF248">
        <v>0</v>
      </c>
      <c r="AG248">
        <v>1</v>
      </c>
      <c r="AH248">
        <v>0</v>
      </c>
      <c r="AI248">
        <v>-70.710678118654741</v>
      </c>
      <c r="AJ248">
        <v>-70.710678118654769</v>
      </c>
      <c r="AK248">
        <v>0</v>
      </c>
      <c r="AL248">
        <v>100</v>
      </c>
      <c r="AM248">
        <v>30.48</v>
      </c>
      <c r="AN248">
        <v>3.9269908169872414</v>
      </c>
    </row>
    <row r="249" spans="1:40" ht="12.75" x14ac:dyDescent="0.2">
      <c r="A249" s="15">
        <v>42570</v>
      </c>
      <c r="B249" s="14">
        <v>24</v>
      </c>
      <c r="C249" s="14" t="s">
        <v>359</v>
      </c>
      <c r="D249" s="16">
        <v>0.54166666666666663</v>
      </c>
      <c r="E249" s="14">
        <v>13</v>
      </c>
      <c r="F249" s="14">
        <v>298</v>
      </c>
      <c r="G249" s="14" t="s">
        <v>4</v>
      </c>
      <c r="H249" s="14" t="s">
        <v>4</v>
      </c>
      <c r="I249" s="14">
        <v>30</v>
      </c>
      <c r="J249" s="14" t="s">
        <v>4</v>
      </c>
      <c r="K249" s="14" t="s">
        <v>4</v>
      </c>
      <c r="L249" s="14" t="s">
        <v>4</v>
      </c>
      <c r="M249" s="14">
        <v>225</v>
      </c>
      <c r="N249" s="14" t="s">
        <v>27</v>
      </c>
      <c r="O249" s="14" t="s">
        <v>4</v>
      </c>
      <c r="P249" s="14" t="s">
        <v>4</v>
      </c>
      <c r="Q249" s="14">
        <v>0</v>
      </c>
      <c r="R249">
        <v>0</v>
      </c>
      <c r="S249">
        <v>0</v>
      </c>
      <c r="T249" t="s">
        <v>4</v>
      </c>
      <c r="U249" t="s">
        <v>4</v>
      </c>
      <c r="V249" t="s">
        <v>8</v>
      </c>
      <c r="W249">
        <v>0</v>
      </c>
      <c r="X249" t="s">
        <v>4</v>
      </c>
      <c r="Y249">
        <v>2</v>
      </c>
      <c r="Z249">
        <v>1</v>
      </c>
      <c r="AA249">
        <v>0</v>
      </c>
      <c r="AB249">
        <v>0</v>
      </c>
      <c r="AC249" t="s">
        <v>277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-70.710678118654741</v>
      </c>
      <c r="AJ249">
        <v>-70.710678118654769</v>
      </c>
      <c r="AK249">
        <v>0</v>
      </c>
      <c r="AL249">
        <v>100</v>
      </c>
      <c r="AM249">
        <v>30.48</v>
      </c>
      <c r="AN249">
        <v>3.9269908169872414</v>
      </c>
    </row>
    <row r="250" spans="1:40" ht="12.75" x14ac:dyDescent="0.2">
      <c r="A250" s="15">
        <v>42570</v>
      </c>
      <c r="B250" s="14">
        <v>24</v>
      </c>
      <c r="C250" s="14" t="s">
        <v>359</v>
      </c>
      <c r="D250" s="16">
        <v>0.58194444444444449</v>
      </c>
      <c r="E250" s="14">
        <v>14</v>
      </c>
      <c r="F250" s="14">
        <v>356.00000000000011</v>
      </c>
      <c r="G250" s="14" t="s">
        <v>4</v>
      </c>
      <c r="H250" s="14" t="s">
        <v>4</v>
      </c>
      <c r="I250" s="14">
        <v>29.9</v>
      </c>
      <c r="J250" s="14" t="s">
        <v>4</v>
      </c>
      <c r="K250" s="14" t="s">
        <v>4</v>
      </c>
      <c r="L250" s="14" t="s">
        <v>4</v>
      </c>
      <c r="M250" s="14">
        <v>225</v>
      </c>
      <c r="N250" s="14" t="s">
        <v>27</v>
      </c>
      <c r="O250" s="14" t="s">
        <v>4</v>
      </c>
      <c r="P250" s="14" t="s">
        <v>4</v>
      </c>
      <c r="Q250" s="14">
        <v>0</v>
      </c>
      <c r="R250">
        <v>0</v>
      </c>
      <c r="S250">
        <v>0</v>
      </c>
      <c r="T250" t="s">
        <v>4</v>
      </c>
      <c r="U250" t="s">
        <v>4</v>
      </c>
      <c r="V250" t="s">
        <v>8</v>
      </c>
      <c r="W250">
        <v>3.5</v>
      </c>
      <c r="X250" t="s">
        <v>6</v>
      </c>
      <c r="Y250">
        <v>2</v>
      </c>
      <c r="Z250">
        <v>1</v>
      </c>
      <c r="AA250">
        <v>0</v>
      </c>
      <c r="AB250">
        <v>0</v>
      </c>
      <c r="AC250" t="s">
        <v>277</v>
      </c>
      <c r="AD250">
        <v>1</v>
      </c>
      <c r="AE250">
        <v>0</v>
      </c>
      <c r="AF250">
        <v>0</v>
      </c>
      <c r="AG250">
        <v>1</v>
      </c>
      <c r="AH250">
        <v>0</v>
      </c>
      <c r="AI250">
        <v>-70.710678118654741</v>
      </c>
      <c r="AJ250">
        <v>-70.710678118654769</v>
      </c>
      <c r="AK250">
        <v>0</v>
      </c>
      <c r="AL250">
        <v>100</v>
      </c>
      <c r="AM250">
        <v>30.48</v>
      </c>
      <c r="AN250">
        <v>3.9269908169872414</v>
      </c>
    </row>
    <row r="251" spans="1:40" ht="12.75" x14ac:dyDescent="0.2">
      <c r="A251" s="15">
        <v>42570</v>
      </c>
      <c r="B251" s="14">
        <v>24</v>
      </c>
      <c r="C251" s="14" t="s">
        <v>359</v>
      </c>
      <c r="D251" s="16">
        <v>0.62361111111111112</v>
      </c>
      <c r="E251" s="14">
        <v>15</v>
      </c>
      <c r="F251" s="14">
        <v>416.00000000000006</v>
      </c>
      <c r="G251" s="14" t="s">
        <v>4</v>
      </c>
      <c r="H251" s="14" t="s">
        <v>4</v>
      </c>
      <c r="I251" s="14">
        <v>31.9</v>
      </c>
      <c r="J251" s="14" t="s">
        <v>4</v>
      </c>
      <c r="K251" s="14" t="s">
        <v>4</v>
      </c>
      <c r="L251" s="14" t="s">
        <v>4</v>
      </c>
      <c r="M251" s="14">
        <v>225</v>
      </c>
      <c r="N251" s="14" t="s">
        <v>27</v>
      </c>
      <c r="O251" s="14" t="s">
        <v>4</v>
      </c>
      <c r="P251" s="14" t="s">
        <v>4</v>
      </c>
      <c r="Q251" s="14">
        <v>0</v>
      </c>
      <c r="R251">
        <v>0</v>
      </c>
      <c r="S251">
        <v>0</v>
      </c>
      <c r="T251" t="s">
        <v>4</v>
      </c>
      <c r="U251" t="s">
        <v>4</v>
      </c>
      <c r="V251" t="s">
        <v>8</v>
      </c>
      <c r="W251">
        <v>2</v>
      </c>
      <c r="X251" t="s">
        <v>6</v>
      </c>
      <c r="Y251">
        <v>2</v>
      </c>
      <c r="Z251">
        <v>1</v>
      </c>
      <c r="AA251">
        <v>0</v>
      </c>
      <c r="AB251">
        <v>0</v>
      </c>
      <c r="AC251" t="s">
        <v>277</v>
      </c>
      <c r="AD251">
        <v>1</v>
      </c>
      <c r="AE251">
        <v>0</v>
      </c>
      <c r="AF251">
        <v>0</v>
      </c>
      <c r="AG251">
        <v>1</v>
      </c>
      <c r="AH251">
        <v>0</v>
      </c>
      <c r="AI251">
        <v>-70.710678118654741</v>
      </c>
      <c r="AJ251">
        <v>-70.710678118654769</v>
      </c>
      <c r="AK251">
        <v>0</v>
      </c>
      <c r="AL251">
        <v>100</v>
      </c>
      <c r="AM251">
        <v>30.48</v>
      </c>
      <c r="AN251">
        <v>3.9269908169872414</v>
      </c>
    </row>
    <row r="252" spans="1:40" ht="12.75" x14ac:dyDescent="0.2">
      <c r="A252" s="15">
        <v>42570</v>
      </c>
      <c r="B252" s="14">
        <v>24</v>
      </c>
      <c r="C252" s="14" t="s">
        <v>359</v>
      </c>
      <c r="D252" s="16">
        <v>0.66527777777777775</v>
      </c>
      <c r="E252" s="14">
        <v>16</v>
      </c>
      <c r="F252" s="14">
        <v>476</v>
      </c>
      <c r="G252" s="14" t="s">
        <v>4</v>
      </c>
      <c r="H252" s="14" t="s">
        <v>4</v>
      </c>
      <c r="I252" s="14">
        <v>32.6</v>
      </c>
      <c r="J252" s="14" t="s">
        <v>4</v>
      </c>
      <c r="K252" s="14" t="s">
        <v>4</v>
      </c>
      <c r="L252" s="14" t="s">
        <v>4</v>
      </c>
      <c r="M252" s="14">
        <v>225</v>
      </c>
      <c r="N252" s="14" t="s">
        <v>27</v>
      </c>
      <c r="O252" s="14" t="s">
        <v>4</v>
      </c>
      <c r="P252" s="14" t="s">
        <v>4</v>
      </c>
      <c r="Q252" s="14">
        <v>0</v>
      </c>
      <c r="R252">
        <v>0</v>
      </c>
      <c r="S252">
        <v>0</v>
      </c>
      <c r="T252" t="s">
        <v>4</v>
      </c>
      <c r="U252" t="s">
        <v>4</v>
      </c>
      <c r="V252" t="s">
        <v>6</v>
      </c>
      <c r="W252">
        <v>0</v>
      </c>
      <c r="X252" t="s">
        <v>13</v>
      </c>
      <c r="Y252">
        <v>2</v>
      </c>
      <c r="Z252">
        <v>1</v>
      </c>
      <c r="AA252">
        <v>0</v>
      </c>
      <c r="AB252">
        <v>0</v>
      </c>
      <c r="AC252" t="s">
        <v>277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-70.710678118654741</v>
      </c>
      <c r="AJ252">
        <v>-70.710678118654769</v>
      </c>
      <c r="AK252">
        <v>0</v>
      </c>
      <c r="AL252">
        <v>100</v>
      </c>
      <c r="AM252">
        <v>30.48</v>
      </c>
      <c r="AN252">
        <v>3.9269908169872414</v>
      </c>
    </row>
    <row r="253" spans="1:40" ht="12.75" x14ac:dyDescent="0.2">
      <c r="A253" s="15">
        <v>42570</v>
      </c>
      <c r="B253" s="14">
        <v>24</v>
      </c>
      <c r="C253" s="14" t="s">
        <v>359</v>
      </c>
      <c r="D253" s="16">
        <v>0.70763888888888893</v>
      </c>
      <c r="E253" s="14">
        <v>17</v>
      </c>
      <c r="F253" s="14">
        <v>537.00000000000011</v>
      </c>
      <c r="G253" s="14" t="s">
        <v>4</v>
      </c>
      <c r="H253" s="14" t="s">
        <v>4</v>
      </c>
      <c r="I253" s="14">
        <v>31.1</v>
      </c>
      <c r="J253" s="14" t="s">
        <v>4</v>
      </c>
      <c r="K253" s="14" t="s">
        <v>4</v>
      </c>
      <c r="L253" s="14" t="s">
        <v>4</v>
      </c>
      <c r="M253" s="14">
        <v>225</v>
      </c>
      <c r="N253" s="14" t="s">
        <v>27</v>
      </c>
      <c r="O253" s="14" t="s">
        <v>4</v>
      </c>
      <c r="P253" s="14" t="s">
        <v>4</v>
      </c>
      <c r="Q253" s="14">
        <v>0</v>
      </c>
      <c r="R253">
        <v>0</v>
      </c>
      <c r="S253">
        <v>0</v>
      </c>
      <c r="T253" t="s">
        <v>4</v>
      </c>
      <c r="U253" t="s">
        <v>4</v>
      </c>
      <c r="V253" t="s">
        <v>8</v>
      </c>
      <c r="W253">
        <v>2.5</v>
      </c>
      <c r="X253" t="s">
        <v>4</v>
      </c>
      <c r="Y253">
        <v>2</v>
      </c>
      <c r="Z253">
        <v>1</v>
      </c>
      <c r="AA253">
        <v>0</v>
      </c>
      <c r="AB253">
        <v>0</v>
      </c>
      <c r="AC253" t="s">
        <v>277</v>
      </c>
      <c r="AD253">
        <v>1</v>
      </c>
      <c r="AE253">
        <v>0</v>
      </c>
      <c r="AF253">
        <v>0</v>
      </c>
      <c r="AG253">
        <v>1</v>
      </c>
      <c r="AH253">
        <v>0</v>
      </c>
      <c r="AI253">
        <v>-70.710678118654741</v>
      </c>
      <c r="AJ253">
        <v>-70.710678118654769</v>
      </c>
      <c r="AK253">
        <v>0</v>
      </c>
      <c r="AL253">
        <v>100</v>
      </c>
      <c r="AM253">
        <v>30.48</v>
      </c>
      <c r="AN253">
        <v>3.9269908169872414</v>
      </c>
    </row>
    <row r="254" spans="1:40" ht="12.75" x14ac:dyDescent="0.2">
      <c r="A254" s="15">
        <v>42570</v>
      </c>
      <c r="B254" s="14">
        <v>24</v>
      </c>
      <c r="C254" s="14" t="s">
        <v>359</v>
      </c>
      <c r="D254" s="16">
        <v>0.74722222222222223</v>
      </c>
      <c r="E254" s="14">
        <v>18</v>
      </c>
      <c r="F254" s="14">
        <v>594.00000000000011</v>
      </c>
      <c r="G254" s="14" t="s">
        <v>4</v>
      </c>
      <c r="H254" s="14" t="s">
        <v>4</v>
      </c>
      <c r="I254" s="14">
        <v>31.8</v>
      </c>
      <c r="J254" s="14" t="s">
        <v>4</v>
      </c>
      <c r="K254" s="14" t="s">
        <v>4</v>
      </c>
      <c r="L254" s="14" t="s">
        <v>4</v>
      </c>
      <c r="M254" s="14">
        <v>225</v>
      </c>
      <c r="N254" s="14" t="s">
        <v>27</v>
      </c>
      <c r="O254" s="14" t="s">
        <v>4</v>
      </c>
      <c r="P254" s="14" t="s">
        <v>4</v>
      </c>
      <c r="Q254" s="14">
        <v>0</v>
      </c>
      <c r="R254">
        <v>0</v>
      </c>
      <c r="S254">
        <v>0</v>
      </c>
      <c r="T254">
        <v>0</v>
      </c>
      <c r="U254">
        <v>0</v>
      </c>
      <c r="V254" t="s">
        <v>6</v>
      </c>
      <c r="W254">
        <v>0.8</v>
      </c>
      <c r="X254" t="s">
        <v>4</v>
      </c>
      <c r="Y254">
        <v>2</v>
      </c>
      <c r="Z254">
        <v>1</v>
      </c>
      <c r="AA254">
        <v>0</v>
      </c>
      <c r="AB254">
        <v>0</v>
      </c>
      <c r="AC254" t="s">
        <v>277</v>
      </c>
      <c r="AD254">
        <v>1</v>
      </c>
      <c r="AE254">
        <v>0</v>
      </c>
      <c r="AF254">
        <v>0</v>
      </c>
      <c r="AG254">
        <v>1</v>
      </c>
      <c r="AH254">
        <v>0</v>
      </c>
      <c r="AI254">
        <v>-70.710678118654741</v>
      </c>
      <c r="AJ254">
        <v>-70.710678118654769</v>
      </c>
      <c r="AK254">
        <v>0</v>
      </c>
      <c r="AL254">
        <v>100</v>
      </c>
      <c r="AM254">
        <v>30.48</v>
      </c>
      <c r="AN254">
        <v>3.9269908169872414</v>
      </c>
    </row>
    <row r="255" spans="1:40" ht="12.75" x14ac:dyDescent="0.2">
      <c r="A255" s="15">
        <v>42570</v>
      </c>
      <c r="B255" s="14">
        <v>25</v>
      </c>
      <c r="C255" s="14" t="s">
        <v>359</v>
      </c>
      <c r="D255" s="16">
        <v>0.34513888888888888</v>
      </c>
      <c r="E255" s="14">
        <v>8</v>
      </c>
      <c r="F255" s="14">
        <v>0</v>
      </c>
      <c r="G255" s="14" t="s">
        <v>4</v>
      </c>
      <c r="H255" s="14" t="s">
        <v>4</v>
      </c>
      <c r="I255" s="14">
        <v>24.5</v>
      </c>
      <c r="J255" s="14" t="s">
        <v>4</v>
      </c>
      <c r="K255" s="14" t="s">
        <v>4</v>
      </c>
      <c r="L255" s="14" t="s">
        <v>4</v>
      </c>
      <c r="M255" s="14">
        <v>315</v>
      </c>
      <c r="N255" s="14" t="s">
        <v>27</v>
      </c>
      <c r="O255" s="14" t="s">
        <v>4</v>
      </c>
      <c r="P255" s="14" t="s">
        <v>4</v>
      </c>
      <c r="Q255" s="14">
        <v>0</v>
      </c>
      <c r="R255">
        <v>0</v>
      </c>
      <c r="S255">
        <v>0</v>
      </c>
      <c r="T255" t="s">
        <v>4</v>
      </c>
      <c r="U255" t="s">
        <v>4</v>
      </c>
      <c r="V255" t="s">
        <v>7</v>
      </c>
      <c r="W255">
        <v>0.5</v>
      </c>
      <c r="X255" t="s">
        <v>4</v>
      </c>
      <c r="Y255">
        <v>2</v>
      </c>
      <c r="Z255">
        <v>1</v>
      </c>
      <c r="AA255">
        <v>0</v>
      </c>
      <c r="AB255">
        <v>0</v>
      </c>
      <c r="AC255" t="s">
        <v>278</v>
      </c>
      <c r="AD255">
        <v>1</v>
      </c>
      <c r="AE255" t="s">
        <v>4</v>
      </c>
      <c r="AF255" t="s">
        <v>4</v>
      </c>
      <c r="AG255" t="s">
        <v>4</v>
      </c>
      <c r="AH255" t="s">
        <v>4</v>
      </c>
      <c r="AI255">
        <v>-70.710678118654769</v>
      </c>
      <c r="AJ255">
        <v>70.710678118654741</v>
      </c>
      <c r="AK255" t="s">
        <v>4</v>
      </c>
      <c r="AL255">
        <v>100</v>
      </c>
      <c r="AM255">
        <v>30.48</v>
      </c>
      <c r="AN255">
        <v>5.497787143782138</v>
      </c>
    </row>
    <row r="256" spans="1:40" ht="12.75" x14ac:dyDescent="0.2">
      <c r="A256" s="15">
        <v>42570</v>
      </c>
      <c r="B256" s="14">
        <v>25</v>
      </c>
      <c r="C256" s="14" t="s">
        <v>359</v>
      </c>
      <c r="D256" s="16">
        <v>0.3888888888888889</v>
      </c>
      <c r="E256" s="14">
        <v>9</v>
      </c>
      <c r="F256" s="14">
        <v>63.000000000000014</v>
      </c>
      <c r="G256" s="14" t="s">
        <v>4</v>
      </c>
      <c r="H256" s="14" t="s">
        <v>4</v>
      </c>
      <c r="I256" s="14">
        <v>27.7</v>
      </c>
      <c r="J256" s="14" t="s">
        <v>4</v>
      </c>
      <c r="K256" s="14" t="s">
        <v>4</v>
      </c>
      <c r="L256" s="14" t="s">
        <v>4</v>
      </c>
      <c r="M256" s="14">
        <v>315</v>
      </c>
      <c r="N256" s="14" t="s">
        <v>27</v>
      </c>
      <c r="O256" s="14" t="s">
        <v>4</v>
      </c>
      <c r="P256" s="14" t="s">
        <v>4</v>
      </c>
      <c r="Q256" s="14">
        <v>0</v>
      </c>
      <c r="R256">
        <v>0</v>
      </c>
      <c r="S256">
        <v>0</v>
      </c>
      <c r="T256" t="s">
        <v>4</v>
      </c>
      <c r="U256" t="s">
        <v>4</v>
      </c>
      <c r="V256" t="s">
        <v>7</v>
      </c>
      <c r="W256">
        <v>1.4</v>
      </c>
      <c r="X256" t="s">
        <v>34</v>
      </c>
      <c r="Y256">
        <v>2</v>
      </c>
      <c r="Z256">
        <v>1</v>
      </c>
      <c r="AA256">
        <v>0</v>
      </c>
      <c r="AB256">
        <v>0</v>
      </c>
      <c r="AC256" t="s">
        <v>278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-70.710678118654769</v>
      </c>
      <c r="AJ256">
        <v>70.710678118654741</v>
      </c>
      <c r="AK256">
        <v>0</v>
      </c>
      <c r="AL256">
        <v>100</v>
      </c>
      <c r="AM256">
        <v>30.48</v>
      </c>
      <c r="AN256">
        <v>5.497787143782138</v>
      </c>
    </row>
    <row r="257" spans="1:40" ht="12.75" x14ac:dyDescent="0.2">
      <c r="A257" s="15">
        <v>42570</v>
      </c>
      <c r="B257" s="14">
        <v>25</v>
      </c>
      <c r="C257" s="14" t="s">
        <v>359</v>
      </c>
      <c r="D257" s="16">
        <v>0.42499999999999999</v>
      </c>
      <c r="E257" s="14">
        <v>10</v>
      </c>
      <c r="F257" s="14">
        <v>114.99999999999999</v>
      </c>
      <c r="G257" s="14" t="s">
        <v>4</v>
      </c>
      <c r="H257" s="14" t="s">
        <v>4</v>
      </c>
      <c r="I257" s="14">
        <v>29</v>
      </c>
      <c r="J257" s="14" t="s">
        <v>4</v>
      </c>
      <c r="K257" s="14" t="s">
        <v>4</v>
      </c>
      <c r="L257" s="14" t="s">
        <v>4</v>
      </c>
      <c r="M257" s="14">
        <v>315</v>
      </c>
      <c r="N257" s="14" t="s">
        <v>27</v>
      </c>
      <c r="O257" s="14" t="s">
        <v>4</v>
      </c>
      <c r="P257" s="14" t="s">
        <v>4</v>
      </c>
      <c r="Q257" s="14">
        <v>0</v>
      </c>
      <c r="R257">
        <v>0</v>
      </c>
      <c r="S257">
        <v>0</v>
      </c>
      <c r="T257" t="s">
        <v>4</v>
      </c>
      <c r="U257" t="s">
        <v>4</v>
      </c>
      <c r="V257" t="s">
        <v>7</v>
      </c>
      <c r="W257">
        <v>0</v>
      </c>
      <c r="X257" t="s">
        <v>16</v>
      </c>
      <c r="Y257">
        <v>2</v>
      </c>
      <c r="Z257">
        <v>1</v>
      </c>
      <c r="AA257">
        <v>0</v>
      </c>
      <c r="AB257">
        <v>0</v>
      </c>
      <c r="AC257" t="s">
        <v>278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-70.710678118654769</v>
      </c>
      <c r="AJ257">
        <v>70.710678118654741</v>
      </c>
      <c r="AK257">
        <v>0</v>
      </c>
      <c r="AL257">
        <v>100</v>
      </c>
      <c r="AM257">
        <v>30.48</v>
      </c>
      <c r="AN257">
        <v>5.497787143782138</v>
      </c>
    </row>
    <row r="258" spans="1:40" ht="12.75" x14ac:dyDescent="0.2">
      <c r="A258" s="15">
        <v>42570</v>
      </c>
      <c r="B258" s="14">
        <v>25</v>
      </c>
      <c r="C258" s="14" t="s">
        <v>359</v>
      </c>
      <c r="D258" s="16">
        <v>0.4680555555555555</v>
      </c>
      <c r="E258" s="14">
        <v>11</v>
      </c>
      <c r="F258" s="14">
        <v>176.99999999999994</v>
      </c>
      <c r="G258" s="14" t="s">
        <v>4</v>
      </c>
      <c r="H258" s="14" t="s">
        <v>4</v>
      </c>
      <c r="I258" s="14">
        <v>30.7</v>
      </c>
      <c r="J258" s="14" t="s">
        <v>4</v>
      </c>
      <c r="K258" s="14" t="s">
        <v>4</v>
      </c>
      <c r="L258" s="14" t="s">
        <v>4</v>
      </c>
      <c r="M258" s="14">
        <v>315</v>
      </c>
      <c r="N258" s="14" t="s">
        <v>27</v>
      </c>
      <c r="O258" s="14" t="s">
        <v>4</v>
      </c>
      <c r="P258" s="14" t="s">
        <v>4</v>
      </c>
      <c r="Q258" s="14">
        <v>0</v>
      </c>
      <c r="R258">
        <v>0</v>
      </c>
      <c r="S258">
        <v>0</v>
      </c>
      <c r="T258" t="s">
        <v>4</v>
      </c>
      <c r="U258" t="s">
        <v>4</v>
      </c>
      <c r="V258" t="s">
        <v>7</v>
      </c>
      <c r="W258">
        <v>2.5</v>
      </c>
      <c r="X258" t="s">
        <v>22</v>
      </c>
      <c r="Y258">
        <v>2</v>
      </c>
      <c r="Z258">
        <v>1</v>
      </c>
      <c r="AA258">
        <v>0</v>
      </c>
      <c r="AB258">
        <v>0</v>
      </c>
      <c r="AC258" t="s">
        <v>278</v>
      </c>
      <c r="AD258">
        <v>1</v>
      </c>
      <c r="AE258">
        <v>0</v>
      </c>
      <c r="AF258">
        <v>0</v>
      </c>
      <c r="AG258">
        <v>1</v>
      </c>
      <c r="AH258">
        <v>0</v>
      </c>
      <c r="AI258">
        <v>-70.710678118654769</v>
      </c>
      <c r="AJ258">
        <v>70.710678118654741</v>
      </c>
      <c r="AK258">
        <v>0</v>
      </c>
      <c r="AL258">
        <v>100</v>
      </c>
      <c r="AM258">
        <v>30.48</v>
      </c>
      <c r="AN258">
        <v>5.497787143782138</v>
      </c>
    </row>
    <row r="259" spans="1:40" ht="12.75" x14ac:dyDescent="0.2">
      <c r="A259" s="15">
        <v>42570</v>
      </c>
      <c r="B259" s="14">
        <v>25</v>
      </c>
      <c r="C259" s="14" t="s">
        <v>359</v>
      </c>
      <c r="D259" s="16">
        <v>0.5083333333333333</v>
      </c>
      <c r="E259" s="14">
        <v>12</v>
      </c>
      <c r="F259" s="14">
        <v>234.99999999999997</v>
      </c>
      <c r="G259" s="14" t="s">
        <v>4</v>
      </c>
      <c r="H259" s="14" t="s">
        <v>4</v>
      </c>
      <c r="I259" s="14">
        <v>32.200000000000003</v>
      </c>
      <c r="J259" s="14" t="s">
        <v>4</v>
      </c>
      <c r="K259" s="14" t="s">
        <v>4</v>
      </c>
      <c r="L259" s="14" t="s">
        <v>4</v>
      </c>
      <c r="M259" s="14">
        <v>315</v>
      </c>
      <c r="N259" s="14" t="s">
        <v>27</v>
      </c>
      <c r="O259" s="14" t="s">
        <v>4</v>
      </c>
      <c r="P259" s="14" t="s">
        <v>4</v>
      </c>
      <c r="Q259" s="14">
        <v>0</v>
      </c>
      <c r="R259">
        <v>0</v>
      </c>
      <c r="S259">
        <v>0</v>
      </c>
      <c r="T259" t="s">
        <v>4</v>
      </c>
      <c r="U259" t="s">
        <v>4</v>
      </c>
      <c r="V259" t="s">
        <v>7</v>
      </c>
      <c r="W259">
        <v>1.5</v>
      </c>
      <c r="X259" t="s">
        <v>6</v>
      </c>
      <c r="Y259">
        <v>2</v>
      </c>
      <c r="Z259">
        <v>1</v>
      </c>
      <c r="AA259">
        <v>0</v>
      </c>
      <c r="AB259">
        <v>0</v>
      </c>
      <c r="AC259" t="s">
        <v>278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-70.710678118654769</v>
      </c>
      <c r="AJ259">
        <v>70.710678118654741</v>
      </c>
      <c r="AK259">
        <v>0</v>
      </c>
      <c r="AL259">
        <v>100</v>
      </c>
      <c r="AM259">
        <v>30.48</v>
      </c>
      <c r="AN259">
        <v>5.497787143782138</v>
      </c>
    </row>
    <row r="260" spans="1:40" ht="12.75" x14ac:dyDescent="0.2">
      <c r="A260" s="15">
        <v>42570</v>
      </c>
      <c r="B260" s="14">
        <v>25</v>
      </c>
      <c r="C260" s="14" t="s">
        <v>359</v>
      </c>
      <c r="D260" s="16">
        <v>0.55069444444444449</v>
      </c>
      <c r="E260" s="14">
        <v>13</v>
      </c>
      <c r="F260" s="14">
        <v>296.00000000000006</v>
      </c>
      <c r="G260" s="14" t="s">
        <v>4</v>
      </c>
      <c r="H260" s="14" t="s">
        <v>4</v>
      </c>
      <c r="I260" s="14">
        <v>30</v>
      </c>
      <c r="J260" s="14" t="s">
        <v>4</v>
      </c>
      <c r="K260" s="14" t="s">
        <v>4</v>
      </c>
      <c r="L260" s="14" t="s">
        <v>4</v>
      </c>
      <c r="M260" s="14">
        <v>315</v>
      </c>
      <c r="N260" s="14" t="s">
        <v>27</v>
      </c>
      <c r="O260" s="14" t="s">
        <v>4</v>
      </c>
      <c r="P260" s="14" t="s">
        <v>4</v>
      </c>
      <c r="Q260" s="14">
        <v>0</v>
      </c>
      <c r="R260">
        <v>0</v>
      </c>
      <c r="S260">
        <v>0</v>
      </c>
      <c r="T260" t="s">
        <v>4</v>
      </c>
      <c r="U260" t="s">
        <v>4</v>
      </c>
      <c r="V260" t="s">
        <v>6</v>
      </c>
      <c r="W260">
        <v>1.9</v>
      </c>
      <c r="X260" t="s">
        <v>4</v>
      </c>
      <c r="Y260">
        <v>2</v>
      </c>
      <c r="Z260">
        <v>1</v>
      </c>
      <c r="AA260">
        <v>0</v>
      </c>
      <c r="AB260">
        <v>0</v>
      </c>
      <c r="AC260" t="s">
        <v>278</v>
      </c>
      <c r="AD260">
        <v>1</v>
      </c>
      <c r="AE260">
        <v>0</v>
      </c>
      <c r="AF260">
        <v>0</v>
      </c>
      <c r="AG260">
        <v>1</v>
      </c>
      <c r="AH260">
        <v>0</v>
      </c>
      <c r="AI260">
        <v>-70.710678118654769</v>
      </c>
      <c r="AJ260">
        <v>70.710678118654741</v>
      </c>
      <c r="AK260">
        <v>0</v>
      </c>
      <c r="AL260">
        <v>100</v>
      </c>
      <c r="AM260">
        <v>30.48</v>
      </c>
      <c r="AN260">
        <v>5.497787143782138</v>
      </c>
    </row>
    <row r="261" spans="1:40" ht="12.75" x14ac:dyDescent="0.2">
      <c r="A261" s="15">
        <v>42570</v>
      </c>
      <c r="B261" s="14">
        <v>25</v>
      </c>
      <c r="C261" s="14" t="s">
        <v>359</v>
      </c>
      <c r="D261" s="16">
        <v>0.58958333333333335</v>
      </c>
      <c r="E261" s="14">
        <v>14</v>
      </c>
      <c r="F261" s="14">
        <v>352</v>
      </c>
      <c r="G261" s="14" t="s">
        <v>4</v>
      </c>
      <c r="H261" s="14" t="s">
        <v>4</v>
      </c>
      <c r="I261" s="14">
        <v>31.3</v>
      </c>
      <c r="J261" s="14" t="s">
        <v>4</v>
      </c>
      <c r="K261" s="14" t="s">
        <v>4</v>
      </c>
      <c r="L261" s="14" t="s">
        <v>4</v>
      </c>
      <c r="M261" s="14">
        <v>315</v>
      </c>
      <c r="N261" s="14" t="s">
        <v>27</v>
      </c>
      <c r="O261" s="14" t="s">
        <v>4</v>
      </c>
      <c r="P261" s="14" t="s">
        <v>4</v>
      </c>
      <c r="Q261" s="14">
        <v>0</v>
      </c>
      <c r="R261">
        <v>0</v>
      </c>
      <c r="S261">
        <v>0</v>
      </c>
      <c r="T261" t="s">
        <v>4</v>
      </c>
      <c r="U261" t="s">
        <v>4</v>
      </c>
      <c r="V261" t="s">
        <v>7</v>
      </c>
      <c r="W261">
        <v>1.3</v>
      </c>
      <c r="X261" t="s">
        <v>6</v>
      </c>
      <c r="Y261">
        <v>2</v>
      </c>
      <c r="Z261">
        <v>1</v>
      </c>
      <c r="AA261">
        <v>0</v>
      </c>
      <c r="AB261">
        <v>0</v>
      </c>
      <c r="AC261" t="s">
        <v>278</v>
      </c>
      <c r="AD261">
        <v>1</v>
      </c>
      <c r="AE261">
        <v>0</v>
      </c>
      <c r="AF261">
        <v>0</v>
      </c>
      <c r="AG261">
        <v>1</v>
      </c>
      <c r="AH261">
        <v>0</v>
      </c>
      <c r="AI261">
        <v>-70.710678118654769</v>
      </c>
      <c r="AJ261">
        <v>70.710678118654741</v>
      </c>
      <c r="AK261">
        <v>0</v>
      </c>
      <c r="AL261">
        <v>100</v>
      </c>
      <c r="AM261">
        <v>30.48</v>
      </c>
      <c r="AN261">
        <v>5.497787143782138</v>
      </c>
    </row>
    <row r="262" spans="1:40" ht="12.75" x14ac:dyDescent="0.2">
      <c r="A262" s="15">
        <v>42570</v>
      </c>
      <c r="B262" s="14">
        <v>25</v>
      </c>
      <c r="C262" s="14" t="s">
        <v>359</v>
      </c>
      <c r="D262" s="16">
        <v>0.63055555555555554</v>
      </c>
      <c r="E262" s="14">
        <v>15</v>
      </c>
      <c r="F262" s="14">
        <v>410.99999999999994</v>
      </c>
      <c r="G262" s="14" t="s">
        <v>4</v>
      </c>
      <c r="H262" s="14" t="s">
        <v>4</v>
      </c>
      <c r="I262" s="14">
        <v>33.4</v>
      </c>
      <c r="J262" s="14" t="s">
        <v>4</v>
      </c>
      <c r="K262" s="14" t="s">
        <v>4</v>
      </c>
      <c r="L262" s="14" t="s">
        <v>4</v>
      </c>
      <c r="M262" s="14">
        <v>315</v>
      </c>
      <c r="N262" s="14" t="s">
        <v>27</v>
      </c>
      <c r="O262" s="14" t="s">
        <v>4</v>
      </c>
      <c r="P262" s="14" t="s">
        <v>4</v>
      </c>
      <c r="Q262" s="14">
        <v>0</v>
      </c>
      <c r="R262">
        <v>0</v>
      </c>
      <c r="S262">
        <v>0</v>
      </c>
      <c r="T262" t="s">
        <v>4</v>
      </c>
      <c r="U262" t="s">
        <v>4</v>
      </c>
      <c r="V262" t="s">
        <v>6</v>
      </c>
      <c r="W262">
        <v>0</v>
      </c>
      <c r="X262" t="s">
        <v>43</v>
      </c>
      <c r="Y262">
        <v>2</v>
      </c>
      <c r="Z262">
        <v>1</v>
      </c>
      <c r="AA262">
        <v>0</v>
      </c>
      <c r="AB262">
        <v>0</v>
      </c>
      <c r="AC262" t="s">
        <v>278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-70.710678118654769</v>
      </c>
      <c r="AJ262">
        <v>70.710678118654741</v>
      </c>
      <c r="AK262">
        <v>0</v>
      </c>
      <c r="AL262">
        <v>100</v>
      </c>
      <c r="AM262">
        <v>30.48</v>
      </c>
      <c r="AN262">
        <v>5.497787143782138</v>
      </c>
    </row>
    <row r="263" spans="1:40" ht="12.75" x14ac:dyDescent="0.2">
      <c r="A263" s="15">
        <v>42570</v>
      </c>
      <c r="B263" s="14">
        <v>25</v>
      </c>
      <c r="C263" s="14" t="s">
        <v>359</v>
      </c>
      <c r="D263" s="16">
        <v>0.67083333333333339</v>
      </c>
      <c r="E263" s="14">
        <v>16</v>
      </c>
      <c r="F263" s="14">
        <v>469.00000000000006</v>
      </c>
      <c r="G263" s="14" t="s">
        <v>4</v>
      </c>
      <c r="H263" s="14" t="s">
        <v>4</v>
      </c>
      <c r="I263" s="14">
        <v>32.700000000000003</v>
      </c>
      <c r="J263" s="14" t="s">
        <v>4</v>
      </c>
      <c r="K263" s="14" t="s">
        <v>4</v>
      </c>
      <c r="L263" s="14" t="s">
        <v>4</v>
      </c>
      <c r="M263" s="14">
        <v>315</v>
      </c>
      <c r="N263" s="14" t="s">
        <v>27</v>
      </c>
      <c r="O263" s="14" t="s">
        <v>4</v>
      </c>
      <c r="P263" s="14" t="s">
        <v>4</v>
      </c>
      <c r="Q263" s="14">
        <v>0</v>
      </c>
      <c r="R263">
        <v>0</v>
      </c>
      <c r="S263">
        <v>0</v>
      </c>
      <c r="T263" t="s">
        <v>4</v>
      </c>
      <c r="U263" t="s">
        <v>4</v>
      </c>
      <c r="V263" t="s">
        <v>7</v>
      </c>
      <c r="W263">
        <v>2.7</v>
      </c>
      <c r="X263" t="s">
        <v>6</v>
      </c>
      <c r="Y263">
        <v>2</v>
      </c>
      <c r="Z263">
        <v>1</v>
      </c>
      <c r="AA263">
        <v>0</v>
      </c>
      <c r="AB263">
        <v>0</v>
      </c>
      <c r="AC263" t="s">
        <v>278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-70.710678118654769</v>
      </c>
      <c r="AJ263">
        <v>70.710678118654741</v>
      </c>
      <c r="AK263">
        <v>0</v>
      </c>
      <c r="AL263">
        <v>100</v>
      </c>
      <c r="AM263">
        <v>30.48</v>
      </c>
      <c r="AN263">
        <v>5.497787143782138</v>
      </c>
    </row>
    <row r="264" spans="1:40" ht="12.75" x14ac:dyDescent="0.2">
      <c r="A264" s="15">
        <v>42570</v>
      </c>
      <c r="B264" s="14">
        <v>25</v>
      </c>
      <c r="C264" s="14" t="s">
        <v>359</v>
      </c>
      <c r="D264" s="16">
        <v>0.71388888888888891</v>
      </c>
      <c r="E264" s="14">
        <v>17</v>
      </c>
      <c r="F264" s="14">
        <v>531</v>
      </c>
      <c r="G264" s="14" t="s">
        <v>4</v>
      </c>
      <c r="H264" s="14" t="s">
        <v>4</v>
      </c>
      <c r="I264" s="14">
        <v>31.9</v>
      </c>
      <c r="J264" s="14" t="s">
        <v>4</v>
      </c>
      <c r="K264" s="14" t="s">
        <v>4</v>
      </c>
      <c r="L264" s="14" t="s">
        <v>4</v>
      </c>
      <c r="M264" s="14">
        <v>315</v>
      </c>
      <c r="N264" s="14" t="s">
        <v>27</v>
      </c>
      <c r="O264" s="14" t="s">
        <v>4</v>
      </c>
      <c r="P264" s="14" t="s">
        <v>4</v>
      </c>
      <c r="Q264" s="14">
        <v>0</v>
      </c>
      <c r="R264">
        <v>0</v>
      </c>
      <c r="S264">
        <v>0</v>
      </c>
      <c r="T264" t="s">
        <v>4</v>
      </c>
      <c r="U264" t="s">
        <v>4</v>
      </c>
      <c r="V264" t="s">
        <v>7</v>
      </c>
      <c r="W264">
        <v>0</v>
      </c>
      <c r="X264" t="s">
        <v>13</v>
      </c>
      <c r="Y264">
        <v>2</v>
      </c>
      <c r="Z264">
        <v>1</v>
      </c>
      <c r="AA264">
        <v>0</v>
      </c>
      <c r="AB264">
        <v>0</v>
      </c>
      <c r="AC264" t="s">
        <v>278</v>
      </c>
      <c r="AD264">
        <v>1</v>
      </c>
      <c r="AE264">
        <v>0</v>
      </c>
      <c r="AF264">
        <v>0</v>
      </c>
      <c r="AG264">
        <v>1</v>
      </c>
      <c r="AH264">
        <v>0</v>
      </c>
      <c r="AI264">
        <v>-70.710678118654769</v>
      </c>
      <c r="AJ264">
        <v>70.710678118654741</v>
      </c>
      <c r="AK264">
        <v>0</v>
      </c>
      <c r="AL264">
        <v>100</v>
      </c>
      <c r="AM264">
        <v>30.48</v>
      </c>
      <c r="AN264">
        <v>5.497787143782138</v>
      </c>
    </row>
    <row r="265" spans="1:40" ht="12.75" x14ac:dyDescent="0.2">
      <c r="A265" s="15">
        <v>42570</v>
      </c>
      <c r="B265" s="14">
        <v>25</v>
      </c>
      <c r="C265" s="14" t="s">
        <v>359</v>
      </c>
      <c r="D265" s="16">
        <v>0.75277777777777777</v>
      </c>
      <c r="E265" s="14">
        <v>18</v>
      </c>
      <c r="F265" s="14">
        <v>587</v>
      </c>
      <c r="G265" s="14" t="s">
        <v>4</v>
      </c>
      <c r="H265" s="14" t="s">
        <v>4</v>
      </c>
      <c r="I265" s="14">
        <v>32.299999999999997</v>
      </c>
      <c r="J265" s="14" t="s">
        <v>4</v>
      </c>
      <c r="K265" s="14" t="s">
        <v>4</v>
      </c>
      <c r="L265" s="14" t="s">
        <v>4</v>
      </c>
      <c r="M265" s="14">
        <v>315</v>
      </c>
      <c r="N265" s="14" t="s">
        <v>27</v>
      </c>
      <c r="O265" s="14" t="s">
        <v>4</v>
      </c>
      <c r="P265" s="14" t="s">
        <v>4</v>
      </c>
      <c r="Q265" s="14">
        <v>0</v>
      </c>
      <c r="R265">
        <v>0</v>
      </c>
      <c r="S265">
        <v>0</v>
      </c>
      <c r="T265">
        <v>0</v>
      </c>
      <c r="U265">
        <v>0</v>
      </c>
      <c r="V265" t="s">
        <v>7</v>
      </c>
      <c r="W265">
        <v>1.9</v>
      </c>
      <c r="X265" t="s">
        <v>6</v>
      </c>
      <c r="Y265">
        <v>2</v>
      </c>
      <c r="Z265">
        <v>1</v>
      </c>
      <c r="AA265">
        <v>0</v>
      </c>
      <c r="AB265">
        <v>0</v>
      </c>
      <c r="AC265" t="s">
        <v>278</v>
      </c>
      <c r="AD265">
        <v>1</v>
      </c>
      <c r="AE265">
        <v>0</v>
      </c>
      <c r="AF265">
        <v>0</v>
      </c>
      <c r="AG265">
        <v>1</v>
      </c>
      <c r="AH265">
        <v>0</v>
      </c>
      <c r="AI265">
        <v>-70.710678118654769</v>
      </c>
      <c r="AJ265">
        <v>70.710678118654741</v>
      </c>
      <c r="AK265">
        <v>0</v>
      </c>
      <c r="AL265">
        <v>100</v>
      </c>
      <c r="AM265">
        <v>30.48</v>
      </c>
      <c r="AN265">
        <v>5.497787143782138</v>
      </c>
    </row>
    <row r="266" spans="1:40" ht="12.75" x14ac:dyDescent="0.2">
      <c r="A266" s="15">
        <v>42570</v>
      </c>
      <c r="B266" s="14">
        <v>26</v>
      </c>
      <c r="C266" s="14" t="s">
        <v>358</v>
      </c>
      <c r="D266" s="16">
        <v>0.34166666666666662</v>
      </c>
      <c r="E266" s="14">
        <v>8</v>
      </c>
      <c r="F266" s="14">
        <v>0</v>
      </c>
      <c r="G266" s="14">
        <v>23.6</v>
      </c>
      <c r="H266" s="14" t="s">
        <v>365</v>
      </c>
      <c r="I266" s="14">
        <v>24.8</v>
      </c>
      <c r="J266" s="14" t="s">
        <v>4</v>
      </c>
      <c r="K266" s="14" t="s">
        <v>4</v>
      </c>
      <c r="L266" s="14" t="s">
        <v>4</v>
      </c>
      <c r="M266" s="14">
        <v>54</v>
      </c>
      <c r="N266" s="14" t="s">
        <v>27</v>
      </c>
      <c r="O266" s="14" t="s">
        <v>4</v>
      </c>
      <c r="P266" s="14" t="s">
        <v>4</v>
      </c>
      <c r="Q266" s="14">
        <v>0</v>
      </c>
      <c r="R266">
        <v>0</v>
      </c>
      <c r="S266">
        <v>1</v>
      </c>
      <c r="T266" t="s">
        <v>4</v>
      </c>
      <c r="U266" t="s">
        <v>4</v>
      </c>
      <c r="V266" t="s">
        <v>128</v>
      </c>
      <c r="W266">
        <v>2.5</v>
      </c>
      <c r="X266" t="s">
        <v>48</v>
      </c>
      <c r="Y266">
        <v>2</v>
      </c>
      <c r="Z266">
        <v>1</v>
      </c>
      <c r="AA266">
        <v>0</v>
      </c>
      <c r="AB266">
        <v>0</v>
      </c>
      <c r="AC266" t="s">
        <v>279</v>
      </c>
      <c r="AD266">
        <v>0</v>
      </c>
      <c r="AE266" t="s">
        <v>4</v>
      </c>
      <c r="AF266" t="s">
        <v>4</v>
      </c>
      <c r="AG266" t="s">
        <v>4</v>
      </c>
      <c r="AH266" t="s">
        <v>4</v>
      </c>
      <c r="AI266">
        <v>80.901699437494742</v>
      </c>
      <c r="AJ266">
        <v>58.778525229247315</v>
      </c>
      <c r="AK266" t="s">
        <v>4</v>
      </c>
      <c r="AL266">
        <v>100</v>
      </c>
      <c r="AM266">
        <v>30.48</v>
      </c>
      <c r="AN266">
        <v>0.94247779607693793</v>
      </c>
    </row>
    <row r="267" spans="1:40" ht="12.75" x14ac:dyDescent="0.2">
      <c r="A267" s="15">
        <v>42570</v>
      </c>
      <c r="B267" s="14">
        <v>26</v>
      </c>
      <c r="C267" s="14" t="s">
        <v>358</v>
      </c>
      <c r="D267" s="16">
        <v>0.37986111111111115</v>
      </c>
      <c r="E267" s="14">
        <v>9</v>
      </c>
      <c r="F267" s="14">
        <v>55.000000000000128</v>
      </c>
      <c r="G267" s="14">
        <v>35.200000000000003</v>
      </c>
      <c r="H267" s="14" t="s">
        <v>365</v>
      </c>
      <c r="I267" s="14">
        <v>27.6</v>
      </c>
      <c r="J267" s="14">
        <v>0.21130016720473055</v>
      </c>
      <c r="K267" s="14">
        <v>12.10660779123967</v>
      </c>
      <c r="L267" s="14">
        <v>-138.10660779123967</v>
      </c>
      <c r="M267" s="14">
        <v>53</v>
      </c>
      <c r="N267" s="14" t="s">
        <v>27</v>
      </c>
      <c r="O267" s="14" t="s">
        <v>20</v>
      </c>
      <c r="P267" s="14">
        <v>1</v>
      </c>
      <c r="Q267" s="14">
        <v>2.6658992497127074</v>
      </c>
      <c r="R267">
        <v>2.6658992497127074</v>
      </c>
      <c r="S267">
        <v>1</v>
      </c>
      <c r="T267" t="s">
        <v>4</v>
      </c>
      <c r="U267" t="s">
        <v>4</v>
      </c>
      <c r="V267" t="s">
        <v>33</v>
      </c>
      <c r="W267">
        <v>0.5</v>
      </c>
      <c r="X267" t="s">
        <v>4</v>
      </c>
      <c r="Y267">
        <v>2</v>
      </c>
      <c r="Z267">
        <v>1</v>
      </c>
      <c r="AA267">
        <v>0</v>
      </c>
      <c r="AB267">
        <v>0</v>
      </c>
      <c r="AC267" t="s">
        <v>279</v>
      </c>
      <c r="AD267">
        <v>0</v>
      </c>
      <c r="AE267">
        <v>2.6066071322616224</v>
      </c>
      <c r="AF267">
        <v>2.6066071322616224</v>
      </c>
      <c r="AG267">
        <v>1</v>
      </c>
      <c r="AH267">
        <v>2.6658992497127074</v>
      </c>
      <c r="AI267">
        <v>81.460822024823869</v>
      </c>
      <c r="AJ267">
        <v>61.385132361508937</v>
      </c>
      <c r="AK267">
        <v>0.5591225873291279</v>
      </c>
      <c r="AL267">
        <v>102</v>
      </c>
      <c r="AM267">
        <v>31.089600000000001</v>
      </c>
      <c r="AN267">
        <v>0.92502450355699462</v>
      </c>
    </row>
    <row r="268" spans="1:40" ht="12.75" x14ac:dyDescent="0.2">
      <c r="A268" s="15">
        <v>42570</v>
      </c>
      <c r="B268" s="14">
        <v>26</v>
      </c>
      <c r="C268" s="14" t="s">
        <v>358</v>
      </c>
      <c r="D268" s="16">
        <v>0.42152777777777778</v>
      </c>
      <c r="E268" s="14">
        <v>10</v>
      </c>
      <c r="F268" s="14">
        <v>115.00000000000007</v>
      </c>
      <c r="G268" s="14">
        <v>35.6</v>
      </c>
      <c r="H268" s="14" t="s">
        <v>365</v>
      </c>
      <c r="I268" s="14">
        <v>29.5</v>
      </c>
      <c r="J268" s="14" t="s">
        <v>4</v>
      </c>
      <c r="K268" s="14" t="s">
        <v>4</v>
      </c>
      <c r="L268" s="14" t="s">
        <v>4</v>
      </c>
      <c r="M268" s="14">
        <v>53</v>
      </c>
      <c r="N268" s="14" t="s">
        <v>27</v>
      </c>
      <c r="O268" s="14" t="s">
        <v>4</v>
      </c>
      <c r="P268" s="14" t="s">
        <v>4</v>
      </c>
      <c r="Q268" s="14">
        <v>0</v>
      </c>
      <c r="R268">
        <v>2.6658992497127074</v>
      </c>
      <c r="S268">
        <v>1</v>
      </c>
      <c r="T268" t="s">
        <v>4</v>
      </c>
      <c r="U268" t="s">
        <v>4</v>
      </c>
      <c r="V268" t="s">
        <v>6</v>
      </c>
      <c r="W268">
        <v>0.8</v>
      </c>
      <c r="X268" t="s">
        <v>4</v>
      </c>
      <c r="Y268">
        <v>2</v>
      </c>
      <c r="Z268">
        <v>1</v>
      </c>
      <c r="AA268">
        <v>0</v>
      </c>
      <c r="AB268">
        <v>0</v>
      </c>
      <c r="AC268" t="s">
        <v>279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81.460822024823869</v>
      </c>
      <c r="AJ268">
        <v>61.385132361508937</v>
      </c>
      <c r="AK268">
        <v>0</v>
      </c>
      <c r="AL268">
        <v>102</v>
      </c>
      <c r="AM268">
        <v>31.089600000000001</v>
      </c>
      <c r="AN268">
        <v>0.92502450355699462</v>
      </c>
    </row>
    <row r="269" spans="1:40" ht="12.75" x14ac:dyDescent="0.2">
      <c r="A269" s="15">
        <v>42570</v>
      </c>
      <c r="B269" s="14">
        <v>26</v>
      </c>
      <c r="C269" s="14" t="s">
        <v>358</v>
      </c>
      <c r="D269" s="16">
        <v>0.46388888888888885</v>
      </c>
      <c r="E269" s="14">
        <v>11</v>
      </c>
      <c r="F269" s="14">
        <v>176</v>
      </c>
      <c r="G269" s="14">
        <v>48.9</v>
      </c>
      <c r="H269" s="14" t="s">
        <v>365</v>
      </c>
      <c r="I269" s="14">
        <v>31.4</v>
      </c>
      <c r="J269" s="14" t="s">
        <v>4</v>
      </c>
      <c r="K269" s="14" t="s">
        <v>4</v>
      </c>
      <c r="L269" s="14" t="s">
        <v>4</v>
      </c>
      <c r="M269" s="14">
        <v>53</v>
      </c>
      <c r="N269" s="14" t="s">
        <v>27</v>
      </c>
      <c r="O269" s="14" t="s">
        <v>4</v>
      </c>
      <c r="P269" s="14" t="s">
        <v>4</v>
      </c>
      <c r="Q269" s="14">
        <v>0</v>
      </c>
      <c r="R269">
        <v>2.6658992497127074</v>
      </c>
      <c r="S269">
        <v>1</v>
      </c>
      <c r="T269" t="s">
        <v>4</v>
      </c>
      <c r="U269" t="s">
        <v>4</v>
      </c>
      <c r="V269" t="s">
        <v>6</v>
      </c>
      <c r="W269">
        <v>0.1</v>
      </c>
      <c r="X269" t="s">
        <v>4</v>
      </c>
      <c r="Y269">
        <v>2</v>
      </c>
      <c r="Z269">
        <v>1</v>
      </c>
      <c r="AA269">
        <v>0</v>
      </c>
      <c r="AB269">
        <v>0</v>
      </c>
      <c r="AC269" t="s">
        <v>279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81.460822024823869</v>
      </c>
      <c r="AJ269">
        <v>61.385132361508937</v>
      </c>
      <c r="AK269">
        <v>0</v>
      </c>
      <c r="AL269">
        <v>102</v>
      </c>
      <c r="AM269">
        <v>31.089600000000001</v>
      </c>
      <c r="AN269">
        <v>0.92502450355699462</v>
      </c>
    </row>
    <row r="270" spans="1:40" ht="12.75" x14ac:dyDescent="0.2">
      <c r="A270" s="15">
        <v>42570</v>
      </c>
      <c r="B270" s="14">
        <v>26</v>
      </c>
      <c r="C270" s="14" t="s">
        <v>358</v>
      </c>
      <c r="D270" s="16">
        <v>0.50555555555555554</v>
      </c>
      <c r="E270" s="14">
        <v>12</v>
      </c>
      <c r="F270" s="14">
        <v>236.00000000000003</v>
      </c>
      <c r="G270" s="14">
        <v>50.6</v>
      </c>
      <c r="H270" s="14" t="s">
        <v>365</v>
      </c>
      <c r="I270" s="14">
        <v>31.7</v>
      </c>
      <c r="J270" s="14" t="s">
        <v>4</v>
      </c>
      <c r="K270" s="14" t="s">
        <v>4</v>
      </c>
      <c r="L270" s="14" t="s">
        <v>4</v>
      </c>
      <c r="M270" s="14">
        <v>53</v>
      </c>
      <c r="N270" s="14" t="s">
        <v>27</v>
      </c>
      <c r="O270" s="14" t="s">
        <v>4</v>
      </c>
      <c r="P270" s="14" t="s">
        <v>4</v>
      </c>
      <c r="Q270" s="14">
        <v>0</v>
      </c>
      <c r="R270">
        <v>2.6658992497127074</v>
      </c>
      <c r="S270">
        <v>1</v>
      </c>
      <c r="T270" t="s">
        <v>4</v>
      </c>
      <c r="U270" t="s">
        <v>4</v>
      </c>
      <c r="V270" t="s">
        <v>6</v>
      </c>
      <c r="W270">
        <v>0.6</v>
      </c>
      <c r="X270" t="s">
        <v>4</v>
      </c>
      <c r="Y270">
        <v>2</v>
      </c>
      <c r="Z270">
        <v>1</v>
      </c>
      <c r="AA270">
        <v>0</v>
      </c>
      <c r="AB270">
        <v>0</v>
      </c>
      <c r="AC270" t="s">
        <v>279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81.460822024823869</v>
      </c>
      <c r="AJ270">
        <v>61.385132361508937</v>
      </c>
      <c r="AK270">
        <v>0</v>
      </c>
      <c r="AL270">
        <v>102</v>
      </c>
      <c r="AM270">
        <v>31.089600000000001</v>
      </c>
      <c r="AN270">
        <v>0.92502450355699462</v>
      </c>
    </row>
    <row r="271" spans="1:40" ht="12.75" x14ac:dyDescent="0.2">
      <c r="A271" s="15">
        <v>42570</v>
      </c>
      <c r="B271" s="14">
        <v>26</v>
      </c>
      <c r="C271" s="14" t="s">
        <v>358</v>
      </c>
      <c r="D271" s="16">
        <v>0.54861111111111105</v>
      </c>
      <c r="E271" s="14">
        <v>13</v>
      </c>
      <c r="F271" s="14">
        <v>298</v>
      </c>
      <c r="G271" s="14">
        <v>51.1</v>
      </c>
      <c r="H271" s="14" t="s">
        <v>365</v>
      </c>
      <c r="I271" s="14">
        <v>30.8</v>
      </c>
      <c r="J271" s="14" t="s">
        <v>4</v>
      </c>
      <c r="K271" s="14" t="s">
        <v>4</v>
      </c>
      <c r="L271" s="14" t="s">
        <v>4</v>
      </c>
      <c r="M271" s="14">
        <v>53</v>
      </c>
      <c r="N271" s="14" t="s">
        <v>27</v>
      </c>
      <c r="O271" s="14" t="s">
        <v>4</v>
      </c>
      <c r="P271" s="14" t="s">
        <v>4</v>
      </c>
      <c r="Q271" s="14">
        <v>0</v>
      </c>
      <c r="R271">
        <v>2.6658992497127074</v>
      </c>
      <c r="S271">
        <v>1</v>
      </c>
      <c r="T271" t="s">
        <v>4</v>
      </c>
      <c r="U271" t="s">
        <v>4</v>
      </c>
      <c r="V271" t="s">
        <v>6</v>
      </c>
      <c r="W271">
        <v>1</v>
      </c>
      <c r="X271" t="s">
        <v>4</v>
      </c>
      <c r="Y271">
        <v>2</v>
      </c>
      <c r="Z271">
        <v>1</v>
      </c>
      <c r="AA271">
        <v>0</v>
      </c>
      <c r="AB271">
        <v>0</v>
      </c>
      <c r="AC271" t="s">
        <v>279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81.460822024823869</v>
      </c>
      <c r="AJ271">
        <v>61.385132361508937</v>
      </c>
      <c r="AK271">
        <v>0</v>
      </c>
      <c r="AL271">
        <v>102</v>
      </c>
      <c r="AM271">
        <v>31.089600000000001</v>
      </c>
      <c r="AN271">
        <v>0.92502450355699462</v>
      </c>
    </row>
    <row r="272" spans="1:40" ht="12.75" x14ac:dyDescent="0.2">
      <c r="A272" s="15">
        <v>42570</v>
      </c>
      <c r="B272" s="14">
        <v>26</v>
      </c>
      <c r="C272" s="14" t="s">
        <v>358</v>
      </c>
      <c r="D272" s="16">
        <v>0.58819444444444446</v>
      </c>
      <c r="E272" s="14">
        <v>14</v>
      </c>
      <c r="F272" s="14">
        <v>355.00000000000011</v>
      </c>
      <c r="G272" s="14">
        <v>55.6</v>
      </c>
      <c r="H272" s="14" t="s">
        <v>365</v>
      </c>
      <c r="I272" s="14">
        <v>31.9</v>
      </c>
      <c r="J272" s="14" t="s">
        <v>4</v>
      </c>
      <c r="K272" s="14" t="s">
        <v>4</v>
      </c>
      <c r="L272" s="14" t="s">
        <v>4</v>
      </c>
      <c r="M272" s="14">
        <v>53</v>
      </c>
      <c r="N272" s="14" t="s">
        <v>27</v>
      </c>
      <c r="O272" s="14" t="s">
        <v>4</v>
      </c>
      <c r="P272" s="14" t="s">
        <v>4</v>
      </c>
      <c r="Q272" s="14">
        <v>0</v>
      </c>
      <c r="R272">
        <v>2.6658992497127074</v>
      </c>
      <c r="S272">
        <v>1</v>
      </c>
      <c r="T272" t="s">
        <v>4</v>
      </c>
      <c r="U272" t="s">
        <v>4</v>
      </c>
      <c r="V272" t="s">
        <v>6</v>
      </c>
      <c r="W272">
        <v>3</v>
      </c>
      <c r="X272" t="s">
        <v>10</v>
      </c>
      <c r="Y272">
        <v>2</v>
      </c>
      <c r="Z272">
        <v>1</v>
      </c>
      <c r="AA272">
        <v>0</v>
      </c>
      <c r="AB272">
        <v>0</v>
      </c>
      <c r="AC272" t="s">
        <v>279</v>
      </c>
      <c r="AD272">
        <v>0</v>
      </c>
      <c r="AE272">
        <v>0</v>
      </c>
      <c r="AF272">
        <v>0</v>
      </c>
      <c r="AG272">
        <v>1</v>
      </c>
      <c r="AH272">
        <v>0</v>
      </c>
      <c r="AI272">
        <v>81.460822024823869</v>
      </c>
      <c r="AJ272">
        <v>61.385132361508937</v>
      </c>
      <c r="AK272">
        <v>0</v>
      </c>
      <c r="AL272">
        <v>102</v>
      </c>
      <c r="AM272">
        <v>31.089600000000001</v>
      </c>
      <c r="AN272">
        <v>0.92502450355699462</v>
      </c>
    </row>
    <row r="273" spans="1:40" ht="12.75" x14ac:dyDescent="0.2">
      <c r="A273" s="15">
        <v>42570</v>
      </c>
      <c r="B273" s="14">
        <v>26</v>
      </c>
      <c r="C273" s="14" t="s">
        <v>358</v>
      </c>
      <c r="D273" s="16">
        <v>0.62777777777777777</v>
      </c>
      <c r="E273" s="14">
        <v>15</v>
      </c>
      <c r="F273" s="14">
        <v>412.00000000000006</v>
      </c>
      <c r="G273" s="14">
        <v>44.5</v>
      </c>
      <c r="H273" s="14" t="s">
        <v>365</v>
      </c>
      <c r="I273" s="14">
        <v>30.7</v>
      </c>
      <c r="J273" s="14" t="s">
        <v>4</v>
      </c>
      <c r="K273" s="14" t="s">
        <v>4</v>
      </c>
      <c r="L273" s="14" t="s">
        <v>4</v>
      </c>
      <c r="M273" s="14">
        <v>53</v>
      </c>
      <c r="N273" s="14" t="s">
        <v>27</v>
      </c>
      <c r="O273" s="14" t="s">
        <v>4</v>
      </c>
      <c r="P273" s="14" t="s">
        <v>4</v>
      </c>
      <c r="Q273" s="14">
        <v>0</v>
      </c>
      <c r="R273">
        <v>2.6658992497127074</v>
      </c>
      <c r="S273">
        <v>1</v>
      </c>
      <c r="T273" t="s">
        <v>4</v>
      </c>
      <c r="U273" t="s">
        <v>4</v>
      </c>
      <c r="V273" t="s">
        <v>6</v>
      </c>
      <c r="W273">
        <v>1</v>
      </c>
      <c r="X273" t="s">
        <v>43</v>
      </c>
      <c r="Y273">
        <v>2</v>
      </c>
      <c r="Z273">
        <v>1</v>
      </c>
      <c r="AA273">
        <v>0</v>
      </c>
      <c r="AB273">
        <v>0</v>
      </c>
      <c r="AC273" t="s">
        <v>279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81.460822024823869</v>
      </c>
      <c r="AJ273">
        <v>61.385132361508937</v>
      </c>
      <c r="AK273">
        <v>0</v>
      </c>
      <c r="AL273">
        <v>102</v>
      </c>
      <c r="AM273">
        <v>31.089600000000001</v>
      </c>
      <c r="AN273">
        <v>0.92502450355699462</v>
      </c>
    </row>
    <row r="274" spans="1:40" ht="12.75" x14ac:dyDescent="0.2">
      <c r="A274" s="15">
        <v>42570</v>
      </c>
      <c r="B274" s="14">
        <v>26</v>
      </c>
      <c r="C274" s="14" t="s">
        <v>358</v>
      </c>
      <c r="D274" s="16">
        <v>0.66875000000000007</v>
      </c>
      <c r="E274" s="14">
        <v>16</v>
      </c>
      <c r="F274" s="14">
        <v>471.00000000000017</v>
      </c>
      <c r="G274" s="14">
        <v>51.7</v>
      </c>
      <c r="H274" s="14" t="s">
        <v>365</v>
      </c>
      <c r="I274" s="14">
        <v>32.1</v>
      </c>
      <c r="J274" s="14" t="s">
        <v>4</v>
      </c>
      <c r="K274" s="14" t="s">
        <v>4</v>
      </c>
      <c r="L274" s="14" t="s">
        <v>4</v>
      </c>
      <c r="M274" s="14">
        <v>53</v>
      </c>
      <c r="N274" s="14" t="s">
        <v>27</v>
      </c>
      <c r="O274" s="14" t="s">
        <v>4</v>
      </c>
      <c r="P274" s="14" t="s">
        <v>4</v>
      </c>
      <c r="Q274" s="14">
        <v>0</v>
      </c>
      <c r="R274">
        <v>2.6658992497127074</v>
      </c>
      <c r="S274">
        <v>1</v>
      </c>
      <c r="T274" t="s">
        <v>4</v>
      </c>
      <c r="U274" t="s">
        <v>4</v>
      </c>
      <c r="V274" t="s">
        <v>6</v>
      </c>
      <c r="W274">
        <v>5.9</v>
      </c>
      <c r="X274" t="s">
        <v>43</v>
      </c>
      <c r="Y274">
        <v>2</v>
      </c>
      <c r="Z274">
        <v>1</v>
      </c>
      <c r="AA274">
        <v>0</v>
      </c>
      <c r="AB274">
        <v>0</v>
      </c>
      <c r="AC274" t="s">
        <v>279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81.460822024823869</v>
      </c>
      <c r="AJ274">
        <v>61.385132361508937</v>
      </c>
      <c r="AK274">
        <v>0</v>
      </c>
      <c r="AL274">
        <v>102</v>
      </c>
      <c r="AM274">
        <v>31.089600000000001</v>
      </c>
      <c r="AN274">
        <v>0.92502450355699462</v>
      </c>
    </row>
    <row r="275" spans="1:40" ht="12.75" x14ac:dyDescent="0.2">
      <c r="A275" s="15">
        <v>42570</v>
      </c>
      <c r="B275" s="14">
        <v>26</v>
      </c>
      <c r="C275" s="14" t="s">
        <v>358</v>
      </c>
      <c r="D275" s="16">
        <v>0.71250000000000002</v>
      </c>
      <c r="E275" s="14">
        <v>17</v>
      </c>
      <c r="F275" s="14">
        <v>534.00000000000011</v>
      </c>
      <c r="G275" s="14">
        <v>47.1</v>
      </c>
      <c r="H275" s="14" t="s">
        <v>365</v>
      </c>
      <c r="I275" s="14">
        <v>31.9</v>
      </c>
      <c r="J275" s="14" t="s">
        <v>4</v>
      </c>
      <c r="K275" s="14" t="s">
        <v>4</v>
      </c>
      <c r="L275" s="14" t="s">
        <v>4</v>
      </c>
      <c r="M275" s="14">
        <v>53</v>
      </c>
      <c r="N275" s="14" t="s">
        <v>27</v>
      </c>
      <c r="O275" s="14" t="s">
        <v>4</v>
      </c>
      <c r="P275" s="14" t="s">
        <v>4</v>
      </c>
      <c r="Q275" s="14">
        <v>0</v>
      </c>
      <c r="R275">
        <v>2.6658992497127074</v>
      </c>
      <c r="S275">
        <v>1</v>
      </c>
      <c r="T275" t="s">
        <v>4</v>
      </c>
      <c r="U275" t="s">
        <v>4</v>
      </c>
      <c r="V275" t="s">
        <v>6</v>
      </c>
      <c r="W275">
        <v>2.2999999999999998</v>
      </c>
      <c r="X275" t="s">
        <v>43</v>
      </c>
      <c r="Y275">
        <v>2</v>
      </c>
      <c r="Z275">
        <v>1</v>
      </c>
      <c r="AA275">
        <v>0</v>
      </c>
      <c r="AB275">
        <v>0</v>
      </c>
      <c r="AC275" t="s">
        <v>279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81.460822024823869</v>
      </c>
      <c r="AJ275">
        <v>61.385132361508937</v>
      </c>
      <c r="AK275">
        <v>0</v>
      </c>
      <c r="AL275">
        <v>102</v>
      </c>
      <c r="AM275">
        <v>31.089600000000001</v>
      </c>
      <c r="AN275">
        <v>0.92502450355699462</v>
      </c>
    </row>
    <row r="276" spans="1:40" ht="12.75" x14ac:dyDescent="0.2">
      <c r="A276" s="15">
        <v>42570</v>
      </c>
      <c r="B276" s="14">
        <v>26</v>
      </c>
      <c r="C276" s="14" t="s">
        <v>358</v>
      </c>
      <c r="D276" s="16">
        <v>0.75069444444444444</v>
      </c>
      <c r="E276" s="14">
        <v>18</v>
      </c>
      <c r="F276" s="14">
        <v>589.00000000000011</v>
      </c>
      <c r="G276" s="14">
        <v>44.3</v>
      </c>
      <c r="H276" s="14" t="s">
        <v>365</v>
      </c>
      <c r="I276" s="14">
        <v>33.200000000000003</v>
      </c>
      <c r="J276" s="14" t="s">
        <v>4</v>
      </c>
      <c r="K276" s="14" t="s">
        <v>4</v>
      </c>
      <c r="L276" s="14" t="s">
        <v>4</v>
      </c>
      <c r="M276" s="14">
        <v>53</v>
      </c>
      <c r="N276" s="14" t="s">
        <v>27</v>
      </c>
      <c r="O276" s="14" t="s">
        <v>4</v>
      </c>
      <c r="P276" s="14" t="s">
        <v>4</v>
      </c>
      <c r="Q276" s="14">
        <v>0</v>
      </c>
      <c r="R276">
        <v>2.6658992497127074</v>
      </c>
      <c r="S276">
        <v>1</v>
      </c>
      <c r="T276">
        <v>2.6658992497127074</v>
      </c>
      <c r="U276">
        <v>1</v>
      </c>
      <c r="V276" t="s">
        <v>6</v>
      </c>
      <c r="W276">
        <v>0</v>
      </c>
      <c r="X276" t="s">
        <v>127</v>
      </c>
      <c r="Y276">
        <v>2</v>
      </c>
      <c r="Z276">
        <v>1</v>
      </c>
      <c r="AA276">
        <v>0</v>
      </c>
      <c r="AB276">
        <v>0</v>
      </c>
      <c r="AC276" t="s">
        <v>279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81.460822024823869</v>
      </c>
      <c r="AJ276">
        <v>61.385132361508937</v>
      </c>
      <c r="AK276">
        <v>0</v>
      </c>
      <c r="AL276">
        <v>102</v>
      </c>
      <c r="AM276">
        <v>31.089600000000001</v>
      </c>
      <c r="AN276">
        <v>0.92502450355699462</v>
      </c>
    </row>
    <row r="277" spans="1:40" ht="12.75" x14ac:dyDescent="0.2">
      <c r="A277" s="15">
        <v>42570</v>
      </c>
      <c r="B277" s="14">
        <v>27</v>
      </c>
      <c r="C277" s="14" t="s">
        <v>358</v>
      </c>
      <c r="D277" s="16">
        <v>0.34166666666666662</v>
      </c>
      <c r="E277" s="14">
        <v>8</v>
      </c>
      <c r="F277" s="14">
        <v>0</v>
      </c>
      <c r="G277" s="14">
        <v>23.6</v>
      </c>
      <c r="H277" s="14" t="s">
        <v>365</v>
      </c>
      <c r="I277" s="14">
        <v>24.8</v>
      </c>
      <c r="J277" s="14" t="s">
        <v>4</v>
      </c>
      <c r="K277" s="14" t="s">
        <v>4</v>
      </c>
      <c r="L277" s="14" t="s">
        <v>4</v>
      </c>
      <c r="M277" s="14">
        <v>54</v>
      </c>
      <c r="N277" s="14" t="s">
        <v>27</v>
      </c>
      <c r="O277" s="14" t="s">
        <v>4</v>
      </c>
      <c r="P277" s="14" t="s">
        <v>4</v>
      </c>
      <c r="Q277" s="14">
        <v>0</v>
      </c>
      <c r="R277">
        <v>0</v>
      </c>
      <c r="S277">
        <v>1</v>
      </c>
      <c r="T277" t="s">
        <v>4</v>
      </c>
      <c r="U277" t="s">
        <v>4</v>
      </c>
      <c r="V277" t="s">
        <v>128</v>
      </c>
      <c r="W277">
        <v>2.5</v>
      </c>
      <c r="X277" t="s">
        <v>48</v>
      </c>
      <c r="Y277">
        <v>2</v>
      </c>
      <c r="Z277">
        <v>1</v>
      </c>
      <c r="AA277">
        <v>0</v>
      </c>
      <c r="AB277">
        <v>0</v>
      </c>
      <c r="AC277" t="s">
        <v>280</v>
      </c>
      <c r="AD277">
        <v>0</v>
      </c>
      <c r="AE277" t="s">
        <v>4</v>
      </c>
      <c r="AF277" t="s">
        <v>4</v>
      </c>
      <c r="AG277" t="s">
        <v>4</v>
      </c>
      <c r="AH277" t="s">
        <v>4</v>
      </c>
      <c r="AI277">
        <v>80.901699437494742</v>
      </c>
      <c r="AJ277">
        <v>58.778525229247315</v>
      </c>
      <c r="AK277" t="s">
        <v>4</v>
      </c>
      <c r="AL277">
        <v>100</v>
      </c>
      <c r="AM277">
        <v>30.48</v>
      </c>
      <c r="AN277">
        <v>0.94247779607693793</v>
      </c>
    </row>
    <row r="278" spans="1:40" ht="12.75" x14ac:dyDescent="0.2">
      <c r="A278" s="15">
        <v>42570</v>
      </c>
      <c r="B278" s="14">
        <v>27</v>
      </c>
      <c r="C278" s="14" t="s">
        <v>358</v>
      </c>
      <c r="D278" s="16">
        <v>0.37986111111111115</v>
      </c>
      <c r="E278" s="14">
        <v>9</v>
      </c>
      <c r="F278" s="14">
        <v>55.000000000000128</v>
      </c>
      <c r="G278" s="14">
        <v>32.700000000000003</v>
      </c>
      <c r="H278" s="14" t="s">
        <v>365</v>
      </c>
      <c r="I278" s="14">
        <v>27.6</v>
      </c>
      <c r="J278" s="14">
        <v>0.15159930194583282</v>
      </c>
      <c r="K278" s="14">
        <v>351.31399982137435</v>
      </c>
      <c r="L278" s="14">
        <v>117.31399982137435</v>
      </c>
      <c r="M278" s="14">
        <v>50</v>
      </c>
      <c r="N278" s="14" t="s">
        <v>27</v>
      </c>
      <c r="O278" s="14" t="s">
        <v>20</v>
      </c>
      <c r="P278" s="14">
        <v>1</v>
      </c>
      <c r="Q278" s="14">
        <v>8.1650324307779574</v>
      </c>
      <c r="R278">
        <v>8.1650324307779574</v>
      </c>
      <c r="S278">
        <v>1</v>
      </c>
      <c r="T278" t="s">
        <v>4</v>
      </c>
      <c r="U278" t="s">
        <v>4</v>
      </c>
      <c r="V278" t="s">
        <v>31</v>
      </c>
      <c r="W278">
        <v>0.5</v>
      </c>
      <c r="X278" t="s">
        <v>4</v>
      </c>
      <c r="Y278">
        <v>2</v>
      </c>
      <c r="Z278">
        <v>1</v>
      </c>
      <c r="AA278">
        <v>0</v>
      </c>
      <c r="AB278">
        <v>0</v>
      </c>
      <c r="AC278" t="s">
        <v>280</v>
      </c>
      <c r="AD278">
        <v>0</v>
      </c>
      <c r="AE278">
        <v>8.0713861781527854</v>
      </c>
      <c r="AF278">
        <v>8.0713861781527854</v>
      </c>
      <c r="AG278">
        <v>1</v>
      </c>
      <c r="AH278">
        <v>8.1650324307779574</v>
      </c>
      <c r="AI278">
        <v>79.668622084373709</v>
      </c>
      <c r="AJ278">
        <v>66.8499114074001</v>
      </c>
      <c r="AK278">
        <v>-1.2330773531210326</v>
      </c>
      <c r="AL278">
        <v>104</v>
      </c>
      <c r="AM278">
        <v>31.699200000000001</v>
      </c>
      <c r="AN278">
        <v>0.87266462599716477</v>
      </c>
    </row>
    <row r="279" spans="1:40" ht="12.75" x14ac:dyDescent="0.2">
      <c r="A279" s="15">
        <v>42570</v>
      </c>
      <c r="B279" s="14">
        <v>27</v>
      </c>
      <c r="C279" s="14" t="s">
        <v>358</v>
      </c>
      <c r="D279" s="16">
        <v>0.42152777777777778</v>
      </c>
      <c r="E279" s="14">
        <v>10</v>
      </c>
      <c r="F279" s="14">
        <v>115.00000000000007</v>
      </c>
      <c r="G279" s="14">
        <v>38.9</v>
      </c>
      <c r="H279" s="14" t="s">
        <v>365</v>
      </c>
      <c r="I279" s="14">
        <v>29.5</v>
      </c>
      <c r="J279" s="14">
        <v>2.7309188559444468</v>
      </c>
      <c r="K279" s="14">
        <v>156.47012463831206</v>
      </c>
      <c r="L279" s="14">
        <v>-165.15612481693771</v>
      </c>
      <c r="M279" s="14">
        <v>52</v>
      </c>
      <c r="N279" s="14" t="s">
        <v>27</v>
      </c>
      <c r="O279" s="14" t="s">
        <v>72</v>
      </c>
      <c r="P279" s="14">
        <v>4</v>
      </c>
      <c r="Q279" s="14">
        <v>3.7484559411700662</v>
      </c>
      <c r="R279">
        <v>11.913488371948024</v>
      </c>
      <c r="S279">
        <v>1</v>
      </c>
      <c r="T279" t="s">
        <v>4</v>
      </c>
      <c r="U279" t="s">
        <v>4</v>
      </c>
      <c r="V279" t="s">
        <v>6</v>
      </c>
      <c r="W279">
        <v>0.8</v>
      </c>
      <c r="X279" t="s">
        <v>4</v>
      </c>
      <c r="Y279">
        <v>2</v>
      </c>
      <c r="Z279">
        <v>1</v>
      </c>
      <c r="AA279">
        <v>0</v>
      </c>
      <c r="AB279">
        <v>0</v>
      </c>
      <c r="AC279" t="s">
        <v>280</v>
      </c>
      <c r="AD279">
        <v>0</v>
      </c>
      <c r="AE279">
        <v>-3.436779448857294</v>
      </c>
      <c r="AF279">
        <v>-3.436779448857294</v>
      </c>
      <c r="AG279">
        <v>1</v>
      </c>
      <c r="AH279">
        <v>3.7484559411700662</v>
      </c>
      <c r="AI279">
        <v>81.165107621492368</v>
      </c>
      <c r="AJ279">
        <v>63.413131958542806</v>
      </c>
      <c r="AK279">
        <v>1.4964855371186587</v>
      </c>
      <c r="AL279">
        <v>103</v>
      </c>
      <c r="AM279">
        <v>31.394400000000001</v>
      </c>
      <c r="AN279">
        <v>0.90757121103705141</v>
      </c>
    </row>
    <row r="280" spans="1:40" ht="12.75" x14ac:dyDescent="0.2">
      <c r="A280" s="15">
        <v>42570</v>
      </c>
      <c r="B280" s="14">
        <v>27</v>
      </c>
      <c r="C280" s="14" t="s">
        <v>358</v>
      </c>
      <c r="D280" s="16">
        <v>0.46388888888888885</v>
      </c>
      <c r="E280" s="14">
        <v>11</v>
      </c>
      <c r="F280" s="14">
        <v>176</v>
      </c>
      <c r="G280" s="14">
        <v>48.7</v>
      </c>
      <c r="H280" s="14" t="s">
        <v>365</v>
      </c>
      <c r="I280" s="14">
        <v>31.4</v>
      </c>
      <c r="J280" s="14" t="s">
        <v>4</v>
      </c>
      <c r="K280" s="14" t="s">
        <v>4</v>
      </c>
      <c r="L280" s="14" t="s">
        <v>4</v>
      </c>
      <c r="M280" s="14">
        <v>52</v>
      </c>
      <c r="N280" s="14" t="s">
        <v>27</v>
      </c>
      <c r="O280" s="14" t="s">
        <v>4</v>
      </c>
      <c r="P280" s="14" t="s">
        <v>4</v>
      </c>
      <c r="Q280" s="14">
        <v>0</v>
      </c>
      <c r="R280">
        <v>11.913488371948024</v>
      </c>
      <c r="S280">
        <v>1</v>
      </c>
      <c r="T280" t="s">
        <v>4</v>
      </c>
      <c r="U280" t="s">
        <v>4</v>
      </c>
      <c r="V280" t="s">
        <v>6</v>
      </c>
      <c r="W280">
        <v>0.1</v>
      </c>
      <c r="X280" t="s">
        <v>4</v>
      </c>
      <c r="Y280">
        <v>2</v>
      </c>
      <c r="Z280">
        <v>1</v>
      </c>
      <c r="AA280">
        <v>0</v>
      </c>
      <c r="AB280">
        <v>0</v>
      </c>
      <c r="AC280" t="s">
        <v>280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81.165107621492368</v>
      </c>
      <c r="AJ280">
        <v>63.413131958542806</v>
      </c>
      <c r="AK280">
        <v>0</v>
      </c>
      <c r="AL280">
        <v>103</v>
      </c>
      <c r="AM280">
        <v>31.394400000000001</v>
      </c>
      <c r="AN280">
        <v>0.90757121103705141</v>
      </c>
    </row>
    <row r="281" spans="1:40" ht="12.75" x14ac:dyDescent="0.2">
      <c r="A281" s="15">
        <v>42570</v>
      </c>
      <c r="B281" s="14">
        <v>27</v>
      </c>
      <c r="C281" s="14" t="s">
        <v>358</v>
      </c>
      <c r="D281" s="16">
        <v>0.50555555555555554</v>
      </c>
      <c r="E281" s="14">
        <v>12</v>
      </c>
      <c r="F281" s="14">
        <v>236.00000000000003</v>
      </c>
      <c r="G281" s="14">
        <v>51.2</v>
      </c>
      <c r="H281" s="14" t="s">
        <v>365</v>
      </c>
      <c r="I281" s="14">
        <v>31.7</v>
      </c>
      <c r="J281" s="14" t="s">
        <v>4</v>
      </c>
      <c r="K281" s="14" t="s">
        <v>4</v>
      </c>
      <c r="L281" s="14" t="s">
        <v>4</v>
      </c>
      <c r="M281" s="14">
        <v>52</v>
      </c>
      <c r="N281" s="14" t="s">
        <v>27</v>
      </c>
      <c r="O281" s="14" t="s">
        <v>4</v>
      </c>
      <c r="P281" s="14" t="s">
        <v>4</v>
      </c>
      <c r="Q281" s="14">
        <v>0</v>
      </c>
      <c r="R281">
        <v>11.913488371948024</v>
      </c>
      <c r="S281">
        <v>1</v>
      </c>
      <c r="T281" t="s">
        <v>4</v>
      </c>
      <c r="U281" t="s">
        <v>4</v>
      </c>
      <c r="V281" t="s">
        <v>6</v>
      </c>
      <c r="W281">
        <v>0.6</v>
      </c>
      <c r="X281" t="s">
        <v>4</v>
      </c>
      <c r="Y281">
        <v>2</v>
      </c>
      <c r="Z281">
        <v>1</v>
      </c>
      <c r="AA281">
        <v>0</v>
      </c>
      <c r="AB281">
        <v>0</v>
      </c>
      <c r="AC281" t="s">
        <v>280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81.165107621492368</v>
      </c>
      <c r="AJ281">
        <v>63.413131958542806</v>
      </c>
      <c r="AK281">
        <v>0</v>
      </c>
      <c r="AL281">
        <v>103</v>
      </c>
      <c r="AM281">
        <v>31.394400000000001</v>
      </c>
      <c r="AN281">
        <v>0.90757121103705141</v>
      </c>
    </row>
    <row r="282" spans="1:40" ht="12.75" x14ac:dyDescent="0.2">
      <c r="A282" s="15">
        <v>42570</v>
      </c>
      <c r="B282" s="14">
        <v>27</v>
      </c>
      <c r="C282" s="14" t="s">
        <v>358</v>
      </c>
      <c r="D282" s="16">
        <v>0.54861111111111105</v>
      </c>
      <c r="E282" s="14">
        <v>13</v>
      </c>
      <c r="F282" s="14">
        <v>298</v>
      </c>
      <c r="G282" s="14">
        <v>50</v>
      </c>
      <c r="H282" s="14" t="s">
        <v>365</v>
      </c>
      <c r="I282" s="14">
        <v>30.8</v>
      </c>
      <c r="J282" s="14" t="s">
        <v>4</v>
      </c>
      <c r="K282" s="14" t="s">
        <v>4</v>
      </c>
      <c r="L282" s="14" t="s">
        <v>4</v>
      </c>
      <c r="M282" s="14">
        <v>52</v>
      </c>
      <c r="N282" s="14" t="s">
        <v>27</v>
      </c>
      <c r="O282" s="14" t="s">
        <v>4</v>
      </c>
      <c r="P282" s="14" t="s">
        <v>4</v>
      </c>
      <c r="Q282" s="14">
        <v>0</v>
      </c>
      <c r="R282">
        <v>11.913488371948024</v>
      </c>
      <c r="S282">
        <v>1</v>
      </c>
      <c r="T282" t="s">
        <v>4</v>
      </c>
      <c r="U282" t="s">
        <v>4</v>
      </c>
      <c r="V282" t="s">
        <v>6</v>
      </c>
      <c r="W282">
        <v>1</v>
      </c>
      <c r="X282" t="s">
        <v>4</v>
      </c>
      <c r="Y282">
        <v>2</v>
      </c>
      <c r="Z282">
        <v>1</v>
      </c>
      <c r="AA282">
        <v>0</v>
      </c>
      <c r="AB282">
        <v>0</v>
      </c>
      <c r="AC282" t="s">
        <v>280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81.165107621492368</v>
      </c>
      <c r="AJ282">
        <v>63.413131958542806</v>
      </c>
      <c r="AK282">
        <v>0</v>
      </c>
      <c r="AL282">
        <v>103</v>
      </c>
      <c r="AM282">
        <v>31.394400000000001</v>
      </c>
      <c r="AN282">
        <v>0.90757121103705141</v>
      </c>
    </row>
    <row r="283" spans="1:40" ht="12.75" x14ac:dyDescent="0.2">
      <c r="A283" s="15">
        <v>42570</v>
      </c>
      <c r="B283" s="14">
        <v>27</v>
      </c>
      <c r="C283" s="14" t="s">
        <v>358</v>
      </c>
      <c r="D283" s="16">
        <v>0.58819444444444446</v>
      </c>
      <c r="E283" s="14">
        <v>14</v>
      </c>
      <c r="F283" s="14">
        <v>355.00000000000011</v>
      </c>
      <c r="G283" s="14">
        <v>55.4</v>
      </c>
      <c r="H283" s="14" t="s">
        <v>365</v>
      </c>
      <c r="I283" s="14">
        <v>31.9</v>
      </c>
      <c r="J283" s="14" t="s">
        <v>4</v>
      </c>
      <c r="K283" s="14" t="s">
        <v>4</v>
      </c>
      <c r="L283" s="14" t="s">
        <v>4</v>
      </c>
      <c r="M283" s="14">
        <v>52</v>
      </c>
      <c r="N283" s="14" t="s">
        <v>27</v>
      </c>
      <c r="O283" s="14" t="s">
        <v>4</v>
      </c>
      <c r="P283" s="14" t="s">
        <v>4</v>
      </c>
      <c r="Q283" s="14">
        <v>0</v>
      </c>
      <c r="R283">
        <v>11.913488371948024</v>
      </c>
      <c r="S283">
        <v>1</v>
      </c>
      <c r="T283" t="s">
        <v>4</v>
      </c>
      <c r="U283" t="s">
        <v>4</v>
      </c>
      <c r="V283" t="s">
        <v>6</v>
      </c>
      <c r="W283">
        <v>3</v>
      </c>
      <c r="X283" t="s">
        <v>10</v>
      </c>
      <c r="Y283">
        <v>0</v>
      </c>
      <c r="Z283">
        <v>0</v>
      </c>
      <c r="AA283">
        <v>1</v>
      </c>
      <c r="AB283">
        <v>1</v>
      </c>
      <c r="AC283" t="s">
        <v>280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81.165107621492368</v>
      </c>
      <c r="AJ283">
        <v>63.413131958542806</v>
      </c>
      <c r="AK283">
        <v>0</v>
      </c>
      <c r="AL283">
        <v>103</v>
      </c>
      <c r="AM283">
        <v>31.394400000000001</v>
      </c>
      <c r="AN283">
        <v>0.90757121103705141</v>
      </c>
    </row>
    <row r="284" spans="1:40" ht="12.75" x14ac:dyDescent="0.2">
      <c r="A284" s="15">
        <v>42570</v>
      </c>
      <c r="B284" s="14">
        <v>27</v>
      </c>
      <c r="C284" s="14" t="s">
        <v>358</v>
      </c>
      <c r="D284" s="16">
        <v>0.62777777777777777</v>
      </c>
      <c r="E284" s="14">
        <v>15</v>
      </c>
      <c r="F284" s="14">
        <v>412.00000000000006</v>
      </c>
      <c r="G284" s="14">
        <v>41.5</v>
      </c>
      <c r="H284" s="14" t="s">
        <v>365</v>
      </c>
      <c r="I284" s="14">
        <v>30.7</v>
      </c>
      <c r="J284" s="14" t="s">
        <v>4</v>
      </c>
      <c r="K284" s="14" t="s">
        <v>4</v>
      </c>
      <c r="L284" s="14" t="s">
        <v>4</v>
      </c>
      <c r="M284" s="14">
        <v>52</v>
      </c>
      <c r="N284" s="14" t="s">
        <v>27</v>
      </c>
      <c r="O284" s="14" t="s">
        <v>4</v>
      </c>
      <c r="P284" s="14" t="s">
        <v>4</v>
      </c>
      <c r="Q284" s="14">
        <v>0</v>
      </c>
      <c r="R284">
        <v>11.913488371948024</v>
      </c>
      <c r="S284">
        <v>1</v>
      </c>
      <c r="T284" t="s">
        <v>4</v>
      </c>
      <c r="U284" t="s">
        <v>4</v>
      </c>
      <c r="V284" t="s">
        <v>6</v>
      </c>
      <c r="W284">
        <v>1</v>
      </c>
      <c r="X284" t="s">
        <v>43</v>
      </c>
      <c r="Y284">
        <v>0</v>
      </c>
      <c r="Z284">
        <v>0</v>
      </c>
      <c r="AA284">
        <v>1</v>
      </c>
      <c r="AB284" t="s">
        <v>4</v>
      </c>
      <c r="AC284" t="s">
        <v>280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81.165107621492368</v>
      </c>
      <c r="AJ284">
        <v>63.413131958542806</v>
      </c>
      <c r="AK284">
        <v>0</v>
      </c>
      <c r="AL284">
        <v>103</v>
      </c>
      <c r="AM284">
        <v>31.394400000000001</v>
      </c>
      <c r="AN284">
        <v>0.90757121103705141</v>
      </c>
    </row>
    <row r="285" spans="1:40" ht="12.75" x14ac:dyDescent="0.2">
      <c r="A285" s="15">
        <v>42570</v>
      </c>
      <c r="B285" s="14">
        <v>27</v>
      </c>
      <c r="C285" s="14" t="s">
        <v>358</v>
      </c>
      <c r="D285" s="16">
        <v>0.66875000000000007</v>
      </c>
      <c r="E285" s="14">
        <v>16</v>
      </c>
      <c r="F285" s="14">
        <v>471.00000000000017</v>
      </c>
      <c r="G285" s="14">
        <v>54</v>
      </c>
      <c r="H285" s="14" t="s">
        <v>365</v>
      </c>
      <c r="I285" s="14">
        <v>32.1</v>
      </c>
      <c r="J285" s="14" t="s">
        <v>4</v>
      </c>
      <c r="K285" s="14" t="s">
        <v>4</v>
      </c>
      <c r="L285" s="14" t="s">
        <v>4</v>
      </c>
      <c r="M285" s="14">
        <v>52</v>
      </c>
      <c r="N285" s="14" t="s">
        <v>27</v>
      </c>
      <c r="O285" s="14" t="s">
        <v>4</v>
      </c>
      <c r="P285" s="14" t="s">
        <v>4</v>
      </c>
      <c r="Q285" s="14">
        <v>0</v>
      </c>
      <c r="R285">
        <v>11.913488371948024</v>
      </c>
      <c r="S285">
        <v>1</v>
      </c>
      <c r="T285" t="s">
        <v>4</v>
      </c>
      <c r="U285" t="s">
        <v>4</v>
      </c>
      <c r="V285" t="s">
        <v>6</v>
      </c>
      <c r="W285">
        <v>5.9</v>
      </c>
      <c r="X285" t="s">
        <v>43</v>
      </c>
      <c r="Y285">
        <v>0</v>
      </c>
      <c r="Z285">
        <v>0</v>
      </c>
      <c r="AA285">
        <v>1</v>
      </c>
      <c r="AB285" t="s">
        <v>4</v>
      </c>
      <c r="AC285" t="s">
        <v>280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81.165107621492368</v>
      </c>
      <c r="AJ285">
        <v>63.413131958542806</v>
      </c>
      <c r="AK285">
        <v>0</v>
      </c>
      <c r="AL285">
        <v>103</v>
      </c>
      <c r="AM285">
        <v>31.394400000000001</v>
      </c>
      <c r="AN285">
        <v>0.90757121103705141</v>
      </c>
    </row>
    <row r="286" spans="1:40" ht="12.75" x14ac:dyDescent="0.2">
      <c r="A286" s="15">
        <v>42570</v>
      </c>
      <c r="B286" s="14">
        <v>27</v>
      </c>
      <c r="C286" s="14" t="s">
        <v>358</v>
      </c>
      <c r="D286" s="16">
        <v>0.71250000000000002</v>
      </c>
      <c r="E286" s="14">
        <v>17</v>
      </c>
      <c r="F286" s="14">
        <v>534.00000000000011</v>
      </c>
      <c r="G286" s="14">
        <v>49.6</v>
      </c>
      <c r="H286" s="14" t="s">
        <v>365</v>
      </c>
      <c r="I286" s="14">
        <v>31.9</v>
      </c>
      <c r="J286" s="14" t="s">
        <v>4</v>
      </c>
      <c r="K286" s="14" t="s">
        <v>4</v>
      </c>
      <c r="L286" s="14" t="s">
        <v>4</v>
      </c>
      <c r="M286" s="14">
        <v>52</v>
      </c>
      <c r="N286" s="14" t="s">
        <v>27</v>
      </c>
      <c r="O286" s="14" t="s">
        <v>4</v>
      </c>
      <c r="P286" s="14" t="s">
        <v>4</v>
      </c>
      <c r="Q286" s="14">
        <v>0</v>
      </c>
      <c r="R286">
        <v>11.913488371948024</v>
      </c>
      <c r="S286">
        <v>1</v>
      </c>
      <c r="T286" t="s">
        <v>4</v>
      </c>
      <c r="U286" t="s">
        <v>4</v>
      </c>
      <c r="V286" t="s">
        <v>6</v>
      </c>
      <c r="W286">
        <v>2.2999999999999998</v>
      </c>
      <c r="X286" t="s">
        <v>43</v>
      </c>
      <c r="Y286">
        <v>0</v>
      </c>
      <c r="Z286">
        <v>0</v>
      </c>
      <c r="AA286">
        <v>1</v>
      </c>
      <c r="AB286" t="s">
        <v>4</v>
      </c>
      <c r="AC286" t="s">
        <v>280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81.165107621492368</v>
      </c>
      <c r="AJ286">
        <v>63.413131958542806</v>
      </c>
      <c r="AK286">
        <v>0</v>
      </c>
      <c r="AL286">
        <v>103</v>
      </c>
      <c r="AM286">
        <v>31.394400000000001</v>
      </c>
      <c r="AN286">
        <v>0.90757121103705141</v>
      </c>
    </row>
    <row r="287" spans="1:40" ht="12.75" x14ac:dyDescent="0.2">
      <c r="A287" s="15">
        <v>42570</v>
      </c>
      <c r="B287" s="14">
        <v>27</v>
      </c>
      <c r="C287" s="14" t="s">
        <v>358</v>
      </c>
      <c r="D287" s="16">
        <v>0.75069444444444444</v>
      </c>
      <c r="E287" s="14">
        <v>18</v>
      </c>
      <c r="F287" s="14">
        <v>589.00000000000011</v>
      </c>
      <c r="G287" s="14">
        <v>45.3</v>
      </c>
      <c r="H287" s="14" t="s">
        <v>365</v>
      </c>
      <c r="I287" s="14">
        <v>33.200000000000003</v>
      </c>
      <c r="J287" s="14" t="s">
        <v>4</v>
      </c>
      <c r="K287" s="14" t="s">
        <v>4</v>
      </c>
      <c r="L287" s="14" t="s">
        <v>4</v>
      </c>
      <c r="M287" s="14">
        <v>52</v>
      </c>
      <c r="N287" s="14" t="s">
        <v>27</v>
      </c>
      <c r="O287" s="14" t="s">
        <v>4</v>
      </c>
      <c r="P287" s="14" t="s">
        <v>4</v>
      </c>
      <c r="Q287" s="14">
        <v>0</v>
      </c>
      <c r="R287">
        <v>11.913488371948024</v>
      </c>
      <c r="S287">
        <v>1</v>
      </c>
      <c r="T287">
        <v>4.642086105042428</v>
      </c>
      <c r="U287">
        <v>2.5664083134966185</v>
      </c>
      <c r="V287" t="s">
        <v>6</v>
      </c>
      <c r="W287">
        <v>0</v>
      </c>
      <c r="X287" t="s">
        <v>43</v>
      </c>
      <c r="Y287">
        <v>0</v>
      </c>
      <c r="Z287">
        <v>0</v>
      </c>
      <c r="AA287">
        <v>1</v>
      </c>
      <c r="AB287" t="s">
        <v>4</v>
      </c>
      <c r="AC287" t="s">
        <v>280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81.165107621492368</v>
      </c>
      <c r="AJ287">
        <v>63.413131958542806</v>
      </c>
      <c r="AK287">
        <v>0</v>
      </c>
      <c r="AL287">
        <v>103</v>
      </c>
      <c r="AM287">
        <v>31.394400000000001</v>
      </c>
      <c r="AN287">
        <v>0.90757121103705141</v>
      </c>
    </row>
    <row r="288" spans="1:40" ht="12.75" x14ac:dyDescent="0.2">
      <c r="A288" s="15">
        <v>42570</v>
      </c>
      <c r="B288" s="14">
        <v>28</v>
      </c>
      <c r="C288" s="14" t="s">
        <v>358</v>
      </c>
      <c r="D288" s="16">
        <v>0.34166666666666662</v>
      </c>
      <c r="E288" s="14">
        <v>8</v>
      </c>
      <c r="F288" s="14">
        <v>0</v>
      </c>
      <c r="G288" s="14">
        <v>23.6</v>
      </c>
      <c r="H288" s="14" t="s">
        <v>365</v>
      </c>
      <c r="I288" s="14">
        <v>24.8</v>
      </c>
      <c r="J288" s="14" t="s">
        <v>4</v>
      </c>
      <c r="K288" s="14" t="s">
        <v>4</v>
      </c>
      <c r="L288" s="14" t="s">
        <v>4</v>
      </c>
      <c r="M288" s="14">
        <v>54</v>
      </c>
      <c r="N288" s="14" t="s">
        <v>27</v>
      </c>
      <c r="O288" s="14" t="s">
        <v>4</v>
      </c>
      <c r="P288" s="14" t="s">
        <v>4</v>
      </c>
      <c r="Q288" s="14">
        <v>0</v>
      </c>
      <c r="R288">
        <v>0</v>
      </c>
      <c r="S288">
        <v>1</v>
      </c>
      <c r="T288" t="s">
        <v>4</v>
      </c>
      <c r="U288" t="s">
        <v>4</v>
      </c>
      <c r="V288" t="s">
        <v>128</v>
      </c>
      <c r="W288">
        <v>2.5</v>
      </c>
      <c r="X288" t="s">
        <v>48</v>
      </c>
      <c r="Y288">
        <v>2</v>
      </c>
      <c r="Z288">
        <v>1</v>
      </c>
      <c r="AA288">
        <v>0</v>
      </c>
      <c r="AB288">
        <v>0</v>
      </c>
      <c r="AC288" t="s">
        <v>281</v>
      </c>
      <c r="AD288">
        <v>0</v>
      </c>
      <c r="AE288" t="s">
        <v>4</v>
      </c>
      <c r="AF288" t="s">
        <v>4</v>
      </c>
      <c r="AG288" t="s">
        <v>4</v>
      </c>
      <c r="AH288" t="s">
        <v>4</v>
      </c>
      <c r="AI288">
        <v>80.901699437494742</v>
      </c>
      <c r="AJ288">
        <v>58.778525229247315</v>
      </c>
      <c r="AK288" t="s">
        <v>4</v>
      </c>
      <c r="AL288">
        <v>100</v>
      </c>
      <c r="AM288">
        <v>30.48</v>
      </c>
      <c r="AN288">
        <v>0.94247779607693793</v>
      </c>
    </row>
    <row r="289" spans="1:40" ht="12.75" x14ac:dyDescent="0.2">
      <c r="A289" s="15">
        <v>42570</v>
      </c>
      <c r="B289" s="14">
        <v>28</v>
      </c>
      <c r="C289" s="14" t="s">
        <v>358</v>
      </c>
      <c r="D289" s="16">
        <v>0.37986111111111115</v>
      </c>
      <c r="E289" s="14">
        <v>9</v>
      </c>
      <c r="F289" s="14">
        <v>55.000000000000128</v>
      </c>
      <c r="G289" s="14">
        <v>32.799999999999997</v>
      </c>
      <c r="H289" s="14" t="s">
        <v>365</v>
      </c>
      <c r="I289" s="14">
        <v>27.6</v>
      </c>
      <c r="J289" s="14">
        <v>0.8769257944832396</v>
      </c>
      <c r="K289" s="14">
        <v>309.75585302995376</v>
      </c>
      <c r="L289" s="14">
        <v>75.755853029953755</v>
      </c>
      <c r="M289" s="14">
        <v>42</v>
      </c>
      <c r="N289" s="14" t="s">
        <v>27</v>
      </c>
      <c r="O289" s="14" t="s">
        <v>21</v>
      </c>
      <c r="P289" s="14">
        <v>8</v>
      </c>
      <c r="Q289" s="14">
        <v>20.80712728283677</v>
      </c>
      <c r="R289">
        <v>20.80712728283677</v>
      </c>
      <c r="S289">
        <v>1</v>
      </c>
      <c r="T289" t="s">
        <v>4</v>
      </c>
      <c r="U289" t="s">
        <v>4</v>
      </c>
      <c r="V289" t="s">
        <v>32</v>
      </c>
      <c r="W289">
        <v>0.5</v>
      </c>
      <c r="X289" t="s">
        <v>4</v>
      </c>
      <c r="Y289">
        <v>2</v>
      </c>
      <c r="Z289">
        <v>1</v>
      </c>
      <c r="AA289">
        <v>0</v>
      </c>
      <c r="AB289">
        <v>0</v>
      </c>
      <c r="AC289" t="s">
        <v>281</v>
      </c>
      <c r="AD289">
        <v>0</v>
      </c>
      <c r="AE289">
        <v>13.306522842059927</v>
      </c>
      <c r="AF289">
        <v>13.306522842059927</v>
      </c>
      <c r="AG289">
        <v>1</v>
      </c>
      <c r="AH289">
        <v>20.80712728283677</v>
      </c>
      <c r="AI289">
        <v>64.905668816809253</v>
      </c>
      <c r="AJ289">
        <v>72.085048071307241</v>
      </c>
      <c r="AK289">
        <v>-15.996030620685488</v>
      </c>
      <c r="AL289">
        <v>97</v>
      </c>
      <c r="AM289">
        <v>29.5656</v>
      </c>
      <c r="AN289">
        <v>0.73303828583761843</v>
      </c>
    </row>
    <row r="290" spans="1:40" ht="12.75" x14ac:dyDescent="0.2">
      <c r="A290" s="15">
        <v>42570</v>
      </c>
      <c r="B290" s="14">
        <v>28</v>
      </c>
      <c r="C290" s="14" t="s">
        <v>358</v>
      </c>
      <c r="D290" s="16">
        <v>0.42152777777777778</v>
      </c>
      <c r="E290" s="14">
        <v>10</v>
      </c>
      <c r="F290" s="14">
        <v>115.00000000000007</v>
      </c>
      <c r="G290" s="14">
        <v>40.799999999999997</v>
      </c>
      <c r="H290" s="14" t="s">
        <v>365</v>
      </c>
      <c r="I290" s="14">
        <v>28.6</v>
      </c>
      <c r="J290" s="14">
        <v>0.98750965051441253</v>
      </c>
      <c r="K290" s="14">
        <v>303.41986479708521</v>
      </c>
      <c r="L290" s="14">
        <v>-6.3359882328685444</v>
      </c>
      <c r="M290" s="14">
        <v>31</v>
      </c>
      <c r="N290" s="14" t="s">
        <v>27</v>
      </c>
      <c r="O290" s="14" t="s">
        <v>21</v>
      </c>
      <c r="P290" s="14">
        <v>8</v>
      </c>
      <c r="Q290" s="14">
        <v>18.524992185442535</v>
      </c>
      <c r="R290">
        <v>39.332119468279302</v>
      </c>
      <c r="S290">
        <v>1</v>
      </c>
      <c r="T290" t="s">
        <v>4</v>
      </c>
      <c r="U290" t="s">
        <v>4</v>
      </c>
      <c r="V290" t="s">
        <v>15</v>
      </c>
      <c r="W290">
        <v>1.8</v>
      </c>
      <c r="X290" t="s">
        <v>4</v>
      </c>
      <c r="Y290">
        <v>2</v>
      </c>
      <c r="Z290">
        <v>1</v>
      </c>
      <c r="AA290">
        <v>0</v>
      </c>
      <c r="AB290">
        <v>0</v>
      </c>
      <c r="AC290" t="s">
        <v>281</v>
      </c>
      <c r="AD290">
        <v>0</v>
      </c>
      <c r="AE290">
        <v>10.203012796095535</v>
      </c>
      <c r="AF290">
        <v>10.203012796095535</v>
      </c>
      <c r="AG290">
        <v>1</v>
      </c>
      <c r="AH290">
        <v>18.524992185442535</v>
      </c>
      <c r="AI290">
        <v>49.443655191365195</v>
      </c>
      <c r="AJ290">
        <v>82.288060867402777</v>
      </c>
      <c r="AK290">
        <v>-15.462013625444058</v>
      </c>
      <c r="AL290">
        <v>96</v>
      </c>
      <c r="AM290">
        <v>29.260800000000003</v>
      </c>
      <c r="AN290">
        <v>0.54105206811824214</v>
      </c>
    </row>
    <row r="291" spans="1:40" ht="12.75" x14ac:dyDescent="0.2">
      <c r="A291" s="15">
        <v>42570</v>
      </c>
      <c r="B291" s="14">
        <v>28</v>
      </c>
      <c r="C291" s="14" t="s">
        <v>358</v>
      </c>
      <c r="D291" s="16">
        <v>0.46388888888888885</v>
      </c>
      <c r="E291" s="14">
        <v>11</v>
      </c>
      <c r="F291" s="14">
        <v>176</v>
      </c>
      <c r="G291" s="14">
        <v>44.7</v>
      </c>
      <c r="H291" s="14" t="s">
        <v>365</v>
      </c>
      <c r="I291" s="14">
        <v>31.5</v>
      </c>
      <c r="J291" s="14">
        <v>1.1767826431424038</v>
      </c>
      <c r="K291" s="14">
        <v>292.57532114369059</v>
      </c>
      <c r="L291" s="14">
        <v>-10.844543653394624</v>
      </c>
      <c r="M291" s="14">
        <v>21</v>
      </c>
      <c r="N291" s="14" t="s">
        <v>27</v>
      </c>
      <c r="O291" s="14" t="s">
        <v>21</v>
      </c>
      <c r="P291" s="14">
        <v>8</v>
      </c>
      <c r="Q291" s="14">
        <v>16.676527967695336</v>
      </c>
      <c r="R291">
        <v>56.008647435974638</v>
      </c>
      <c r="S291">
        <v>1</v>
      </c>
      <c r="T291" t="s">
        <v>4</v>
      </c>
      <c r="U291" t="s">
        <v>4</v>
      </c>
      <c r="V291" t="s">
        <v>6</v>
      </c>
      <c r="W291">
        <v>1.9</v>
      </c>
      <c r="X291" t="s">
        <v>4</v>
      </c>
      <c r="Y291">
        <v>2</v>
      </c>
      <c r="Z291">
        <v>1</v>
      </c>
      <c r="AA291">
        <v>0</v>
      </c>
      <c r="AB291">
        <v>0</v>
      </c>
      <c r="AC291" t="s">
        <v>281</v>
      </c>
      <c r="AD291">
        <v>0</v>
      </c>
      <c r="AE291">
        <v>6.4020796498313928</v>
      </c>
      <c r="AF291">
        <v>6.4020796498313928</v>
      </c>
      <c r="AG291">
        <v>1</v>
      </c>
      <c r="AH291">
        <v>16.676527967695336</v>
      </c>
      <c r="AI291">
        <v>34.044955206803529</v>
      </c>
      <c r="AJ291">
        <v>88.69014051723417</v>
      </c>
      <c r="AK291">
        <v>-15.398699984561667</v>
      </c>
      <c r="AL291">
        <v>95</v>
      </c>
      <c r="AM291">
        <v>28.956000000000003</v>
      </c>
      <c r="AN291">
        <v>0.36651914291880922</v>
      </c>
    </row>
    <row r="292" spans="1:40" ht="12.75" x14ac:dyDescent="0.2">
      <c r="A292" s="15">
        <v>42570</v>
      </c>
      <c r="B292" s="14">
        <v>28</v>
      </c>
      <c r="C292" s="14" t="s">
        <v>358</v>
      </c>
      <c r="D292" s="16">
        <v>0.50555555555555554</v>
      </c>
      <c r="E292" s="14">
        <v>12</v>
      </c>
      <c r="F292" s="14">
        <v>236.00000000000003</v>
      </c>
      <c r="G292" s="14">
        <v>44.9</v>
      </c>
      <c r="H292" s="14" t="s">
        <v>365</v>
      </c>
      <c r="I292" s="14">
        <v>32.4</v>
      </c>
      <c r="J292" s="14">
        <v>2.7646986614899842</v>
      </c>
      <c r="K292" s="14">
        <v>158.40556492884394</v>
      </c>
      <c r="L292" s="14">
        <v>-134.16975621484664</v>
      </c>
      <c r="M292" s="14">
        <v>24</v>
      </c>
      <c r="N292" s="14" t="s">
        <v>27</v>
      </c>
      <c r="O292" s="14" t="s">
        <v>33</v>
      </c>
      <c r="P292" s="14">
        <v>5</v>
      </c>
      <c r="Q292" s="14">
        <v>6.959522662998288</v>
      </c>
      <c r="R292">
        <v>62.968170098972926</v>
      </c>
      <c r="S292">
        <v>1</v>
      </c>
      <c r="T292" t="s">
        <v>4</v>
      </c>
      <c r="U292" t="s">
        <v>4</v>
      </c>
      <c r="V292" t="s">
        <v>6</v>
      </c>
      <c r="W292">
        <v>3.4</v>
      </c>
      <c r="X292" t="s">
        <v>4</v>
      </c>
      <c r="Y292">
        <v>2</v>
      </c>
      <c r="Z292">
        <v>1</v>
      </c>
      <c r="AA292">
        <v>0</v>
      </c>
      <c r="AB292">
        <v>0</v>
      </c>
      <c r="AC292" t="s">
        <v>281</v>
      </c>
      <c r="AD292">
        <v>0</v>
      </c>
      <c r="AE292">
        <v>-6.4710493294000884</v>
      </c>
      <c r="AF292">
        <v>-6.4710493294000884</v>
      </c>
      <c r="AG292">
        <v>1</v>
      </c>
      <c r="AH292">
        <v>6.959522662998288</v>
      </c>
      <c r="AI292">
        <v>36.606297876822019</v>
      </c>
      <c r="AJ292">
        <v>82.219091187834081</v>
      </c>
      <c r="AK292">
        <v>2.5613426700184903</v>
      </c>
      <c r="AL292">
        <v>90</v>
      </c>
      <c r="AM292">
        <v>27.432000000000002</v>
      </c>
      <c r="AN292">
        <v>0.41887902047863912</v>
      </c>
    </row>
    <row r="293" spans="1:40" ht="12.75" x14ac:dyDescent="0.2">
      <c r="A293" s="15">
        <v>42570</v>
      </c>
      <c r="B293" s="14">
        <v>28</v>
      </c>
      <c r="C293" s="14" t="s">
        <v>358</v>
      </c>
      <c r="D293" s="16">
        <v>0.54861111111111105</v>
      </c>
      <c r="E293" s="14">
        <v>13</v>
      </c>
      <c r="F293" s="14">
        <v>298</v>
      </c>
      <c r="G293" s="14">
        <v>46.6</v>
      </c>
      <c r="H293" s="14" t="s">
        <v>365</v>
      </c>
      <c r="I293" s="14">
        <v>30.2</v>
      </c>
      <c r="J293" s="14" t="s">
        <v>4</v>
      </c>
      <c r="K293" s="14" t="s">
        <v>4</v>
      </c>
      <c r="L293" s="14" t="s">
        <v>4</v>
      </c>
      <c r="M293" s="14">
        <v>24</v>
      </c>
      <c r="N293" s="14" t="s">
        <v>27</v>
      </c>
      <c r="O293" s="14" t="s">
        <v>4</v>
      </c>
      <c r="P293" s="14" t="s">
        <v>4</v>
      </c>
      <c r="Q293" s="14">
        <v>0</v>
      </c>
      <c r="R293">
        <v>62.968170098972926</v>
      </c>
      <c r="S293">
        <v>1</v>
      </c>
      <c r="T293" t="s">
        <v>4</v>
      </c>
      <c r="U293" t="s">
        <v>4</v>
      </c>
      <c r="V293" t="s">
        <v>6</v>
      </c>
      <c r="W293">
        <v>1.5</v>
      </c>
      <c r="X293" t="s">
        <v>10</v>
      </c>
      <c r="Y293">
        <v>0</v>
      </c>
      <c r="Z293">
        <v>0</v>
      </c>
      <c r="AA293">
        <v>1</v>
      </c>
      <c r="AB293">
        <v>1</v>
      </c>
      <c r="AC293" t="s">
        <v>281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36.606297876822019</v>
      </c>
      <c r="AJ293">
        <v>82.219091187834081</v>
      </c>
      <c r="AK293">
        <v>0</v>
      </c>
      <c r="AL293">
        <v>90</v>
      </c>
      <c r="AM293">
        <v>27.432000000000002</v>
      </c>
      <c r="AN293">
        <v>0.41887902047863912</v>
      </c>
    </row>
    <row r="294" spans="1:40" ht="12.75" x14ac:dyDescent="0.2">
      <c r="A294" s="15">
        <v>42570</v>
      </c>
      <c r="B294" s="14">
        <v>28</v>
      </c>
      <c r="C294" s="14" t="s">
        <v>358</v>
      </c>
      <c r="D294" s="16">
        <v>0.58819444444444446</v>
      </c>
      <c r="E294" s="14">
        <v>14</v>
      </c>
      <c r="F294" s="14">
        <v>355.00000000000011</v>
      </c>
      <c r="G294" s="14">
        <v>49.8</v>
      </c>
      <c r="H294" s="14" t="s">
        <v>365</v>
      </c>
      <c r="I294" s="14">
        <v>31.8</v>
      </c>
      <c r="J294" s="14" t="s">
        <v>4</v>
      </c>
      <c r="K294" s="14" t="s">
        <v>4</v>
      </c>
      <c r="L294" s="14" t="s">
        <v>4</v>
      </c>
      <c r="M294" s="14">
        <v>24</v>
      </c>
      <c r="N294" s="14" t="s">
        <v>27</v>
      </c>
      <c r="O294" s="14" t="s">
        <v>4</v>
      </c>
      <c r="P294" s="14" t="s">
        <v>4</v>
      </c>
      <c r="Q294" s="14">
        <v>0</v>
      </c>
      <c r="R294">
        <v>62.968170098972926</v>
      </c>
      <c r="S294">
        <v>1</v>
      </c>
      <c r="T294" t="s">
        <v>4</v>
      </c>
      <c r="U294" t="s">
        <v>4</v>
      </c>
      <c r="V294" t="s">
        <v>6</v>
      </c>
      <c r="W294">
        <v>2.7</v>
      </c>
      <c r="X294" t="s">
        <v>10</v>
      </c>
      <c r="Y294">
        <v>0</v>
      </c>
      <c r="Z294">
        <v>0</v>
      </c>
      <c r="AA294">
        <v>1</v>
      </c>
      <c r="AB294" t="s">
        <v>4</v>
      </c>
      <c r="AC294" t="s">
        <v>281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36.606297876822019</v>
      </c>
      <c r="AJ294">
        <v>82.219091187834081</v>
      </c>
      <c r="AK294">
        <v>0</v>
      </c>
      <c r="AL294">
        <v>90</v>
      </c>
      <c r="AM294">
        <v>27.432000000000002</v>
      </c>
      <c r="AN294">
        <v>0.41887902047863912</v>
      </c>
    </row>
    <row r="295" spans="1:40" ht="12.75" x14ac:dyDescent="0.2">
      <c r="A295" s="15">
        <v>42570</v>
      </c>
      <c r="B295" s="14">
        <v>28</v>
      </c>
      <c r="C295" s="14" t="s">
        <v>358</v>
      </c>
      <c r="D295" s="16">
        <v>0.62986111111111109</v>
      </c>
      <c r="E295" s="14">
        <v>15</v>
      </c>
      <c r="F295" s="14">
        <v>415.00000000000006</v>
      </c>
      <c r="G295" s="14">
        <v>45</v>
      </c>
      <c r="H295" s="14" t="s">
        <v>365</v>
      </c>
      <c r="I295" s="14">
        <v>31.7</v>
      </c>
      <c r="J295" s="14" t="s">
        <v>4</v>
      </c>
      <c r="K295" s="14" t="s">
        <v>4</v>
      </c>
      <c r="L295" s="14" t="s">
        <v>4</v>
      </c>
      <c r="M295" s="14">
        <v>24</v>
      </c>
      <c r="N295" s="14" t="s">
        <v>27</v>
      </c>
      <c r="O295" s="14" t="s">
        <v>4</v>
      </c>
      <c r="P295" s="14" t="s">
        <v>4</v>
      </c>
      <c r="Q295" s="14">
        <v>0</v>
      </c>
      <c r="R295">
        <v>62.968170098972926</v>
      </c>
      <c r="S295">
        <v>1</v>
      </c>
      <c r="T295" t="s">
        <v>4</v>
      </c>
      <c r="U295" t="s">
        <v>4</v>
      </c>
      <c r="V295" t="s">
        <v>6</v>
      </c>
      <c r="W295">
        <v>0.7</v>
      </c>
      <c r="X295" t="s">
        <v>43</v>
      </c>
      <c r="Y295">
        <v>0</v>
      </c>
      <c r="Z295">
        <v>0</v>
      </c>
      <c r="AA295">
        <v>1</v>
      </c>
      <c r="AB295" t="s">
        <v>4</v>
      </c>
      <c r="AC295" t="s">
        <v>281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36.606297876822019</v>
      </c>
      <c r="AJ295">
        <v>82.219091187834081</v>
      </c>
      <c r="AK295">
        <v>0</v>
      </c>
      <c r="AL295">
        <v>90</v>
      </c>
      <c r="AM295">
        <v>27.432000000000002</v>
      </c>
      <c r="AN295">
        <v>0.41887902047863912</v>
      </c>
    </row>
    <row r="296" spans="1:40" ht="12.75" x14ac:dyDescent="0.2">
      <c r="A296" s="15">
        <v>42570</v>
      </c>
      <c r="B296" s="14">
        <v>28</v>
      </c>
      <c r="C296" s="14" t="s">
        <v>358</v>
      </c>
      <c r="D296" s="16">
        <v>0.67013888888888884</v>
      </c>
      <c r="E296" s="14">
        <v>16</v>
      </c>
      <c r="F296" s="14">
        <v>473</v>
      </c>
      <c r="G296" s="14">
        <v>43.6</v>
      </c>
      <c r="H296" s="14" t="s">
        <v>365</v>
      </c>
      <c r="I296" s="14">
        <v>32.299999999999997</v>
      </c>
      <c r="J296" s="14" t="s">
        <v>4</v>
      </c>
      <c r="K296" s="14" t="s">
        <v>4</v>
      </c>
      <c r="L296" s="14" t="s">
        <v>4</v>
      </c>
      <c r="M296" s="14">
        <v>24</v>
      </c>
      <c r="N296" s="14" t="s">
        <v>27</v>
      </c>
      <c r="O296" s="14" t="s">
        <v>4</v>
      </c>
      <c r="P296" s="14" t="s">
        <v>4</v>
      </c>
      <c r="Q296" s="14">
        <v>0</v>
      </c>
      <c r="R296">
        <v>62.968170098972926</v>
      </c>
      <c r="S296">
        <v>1</v>
      </c>
      <c r="T296" t="s">
        <v>4</v>
      </c>
      <c r="U296" t="s">
        <v>4</v>
      </c>
      <c r="V296" t="s">
        <v>6</v>
      </c>
      <c r="W296">
        <v>2.6</v>
      </c>
      <c r="X296" t="s">
        <v>43</v>
      </c>
      <c r="Y296">
        <v>0</v>
      </c>
      <c r="Z296">
        <v>0</v>
      </c>
      <c r="AA296">
        <v>1</v>
      </c>
      <c r="AB296" t="s">
        <v>4</v>
      </c>
      <c r="AC296" t="s">
        <v>281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36.606297876822019</v>
      </c>
      <c r="AJ296">
        <v>82.219091187834081</v>
      </c>
      <c r="AK296">
        <v>0</v>
      </c>
      <c r="AL296">
        <v>90</v>
      </c>
      <c r="AM296">
        <v>27.432000000000002</v>
      </c>
      <c r="AN296">
        <v>0.41887902047863912</v>
      </c>
    </row>
    <row r="297" spans="1:40" ht="12.75" x14ac:dyDescent="0.2">
      <c r="A297" s="15">
        <v>42570</v>
      </c>
      <c r="B297" s="14">
        <v>28</v>
      </c>
      <c r="C297" s="14" t="s">
        <v>358</v>
      </c>
      <c r="D297" s="16">
        <v>0.71250000000000002</v>
      </c>
      <c r="E297" s="14">
        <v>17</v>
      </c>
      <c r="F297" s="14">
        <v>534.00000000000011</v>
      </c>
      <c r="G297" s="14">
        <v>40.200000000000003</v>
      </c>
      <c r="H297" s="14" t="s">
        <v>365</v>
      </c>
      <c r="I297" s="14">
        <v>31.6</v>
      </c>
      <c r="J297" s="14" t="s">
        <v>4</v>
      </c>
      <c r="K297" s="14" t="s">
        <v>4</v>
      </c>
      <c r="L297" s="14" t="s">
        <v>4</v>
      </c>
      <c r="M297" s="14">
        <v>24</v>
      </c>
      <c r="N297" s="14" t="s">
        <v>27</v>
      </c>
      <c r="O297" s="14" t="s">
        <v>4</v>
      </c>
      <c r="P297" s="14" t="s">
        <v>4</v>
      </c>
      <c r="Q297" s="14">
        <v>0</v>
      </c>
      <c r="R297">
        <v>62.968170098972926</v>
      </c>
      <c r="S297">
        <v>1</v>
      </c>
      <c r="T297" t="s">
        <v>4</v>
      </c>
      <c r="U297" t="s">
        <v>4</v>
      </c>
      <c r="V297" t="s">
        <v>6</v>
      </c>
      <c r="W297">
        <v>1.7</v>
      </c>
      <c r="X297" t="s">
        <v>43</v>
      </c>
      <c r="Y297">
        <v>0</v>
      </c>
      <c r="Z297">
        <v>0</v>
      </c>
      <c r="AA297">
        <v>1</v>
      </c>
      <c r="AB297" t="s">
        <v>4</v>
      </c>
      <c r="AC297" t="s">
        <v>281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36.606297876822019</v>
      </c>
      <c r="AJ297">
        <v>82.219091187834081</v>
      </c>
      <c r="AK297">
        <v>0</v>
      </c>
      <c r="AL297">
        <v>90</v>
      </c>
      <c r="AM297">
        <v>27.432000000000002</v>
      </c>
      <c r="AN297">
        <v>0.41887902047863912</v>
      </c>
    </row>
    <row r="298" spans="1:40" ht="12.75" x14ac:dyDescent="0.2">
      <c r="A298" s="15">
        <v>42570</v>
      </c>
      <c r="B298" s="14">
        <v>28</v>
      </c>
      <c r="C298" s="14" t="s">
        <v>358</v>
      </c>
      <c r="D298" s="16">
        <v>0.75069444444444444</v>
      </c>
      <c r="E298" s="14">
        <v>18</v>
      </c>
      <c r="F298" s="14">
        <v>589.00000000000011</v>
      </c>
      <c r="G298" s="14">
        <v>37.799999999999997</v>
      </c>
      <c r="H298" s="14" t="s">
        <v>365</v>
      </c>
      <c r="I298" s="14">
        <v>33.299999999999997</v>
      </c>
      <c r="J298" s="14" t="s">
        <v>4</v>
      </c>
      <c r="K298" s="14" t="s">
        <v>4</v>
      </c>
      <c r="L298" s="14" t="s">
        <v>4</v>
      </c>
      <c r="M298" s="14">
        <v>24</v>
      </c>
      <c r="N298" s="14" t="s">
        <v>27</v>
      </c>
      <c r="O298" s="14" t="s">
        <v>4</v>
      </c>
      <c r="P298" s="14" t="s">
        <v>4</v>
      </c>
      <c r="Q298" s="14">
        <v>0</v>
      </c>
      <c r="R298">
        <v>62.968170098972926</v>
      </c>
      <c r="S298">
        <v>1</v>
      </c>
      <c r="T298">
        <v>50.115294390835466</v>
      </c>
      <c r="U298">
        <v>1.2564661320334947</v>
      </c>
      <c r="V298" t="s">
        <v>6</v>
      </c>
      <c r="W298">
        <v>1</v>
      </c>
      <c r="X298" t="s">
        <v>43</v>
      </c>
      <c r="Y298">
        <v>0</v>
      </c>
      <c r="Z298">
        <v>0</v>
      </c>
      <c r="AA298">
        <v>1</v>
      </c>
      <c r="AB298" t="s">
        <v>4</v>
      </c>
      <c r="AC298" t="s">
        <v>281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36.606297876822019</v>
      </c>
      <c r="AJ298">
        <v>82.219091187834081</v>
      </c>
      <c r="AK298">
        <v>0</v>
      </c>
      <c r="AL298">
        <v>90</v>
      </c>
      <c r="AM298">
        <v>27.432000000000002</v>
      </c>
      <c r="AN298">
        <v>0.41887902047863912</v>
      </c>
    </row>
    <row r="299" spans="1:40" ht="12.75" x14ac:dyDescent="0.2">
      <c r="A299" s="15">
        <v>42570</v>
      </c>
      <c r="B299" s="14">
        <v>29</v>
      </c>
      <c r="C299" s="14" t="s">
        <v>359</v>
      </c>
      <c r="D299" s="16">
        <v>0.3347222222222222</v>
      </c>
      <c r="E299" s="14">
        <v>8</v>
      </c>
      <c r="F299" s="14">
        <v>0</v>
      </c>
      <c r="G299" s="14" t="s">
        <v>4</v>
      </c>
      <c r="H299" s="14" t="s">
        <v>4</v>
      </c>
      <c r="I299" s="14">
        <v>21.6</v>
      </c>
      <c r="J299" s="14" t="s">
        <v>4</v>
      </c>
      <c r="K299" s="14" t="s">
        <v>4</v>
      </c>
      <c r="L299" s="14" t="s">
        <v>4</v>
      </c>
      <c r="M299" s="14">
        <v>225</v>
      </c>
      <c r="N299" s="14" t="s">
        <v>27</v>
      </c>
      <c r="O299" s="14" t="s">
        <v>4</v>
      </c>
      <c r="P299" s="14" t="s">
        <v>4</v>
      </c>
      <c r="Q299" s="14">
        <v>0</v>
      </c>
      <c r="R299">
        <v>0</v>
      </c>
      <c r="S299">
        <v>0</v>
      </c>
      <c r="T299" t="s">
        <v>4</v>
      </c>
      <c r="U299" t="s">
        <v>4</v>
      </c>
      <c r="V299" t="s">
        <v>7</v>
      </c>
      <c r="W299">
        <v>2.5</v>
      </c>
      <c r="X299" t="s">
        <v>47</v>
      </c>
      <c r="Y299">
        <v>2</v>
      </c>
      <c r="Z299">
        <v>1</v>
      </c>
      <c r="AA299">
        <v>0</v>
      </c>
      <c r="AB299">
        <v>0</v>
      </c>
      <c r="AC299" t="s">
        <v>282</v>
      </c>
      <c r="AD299">
        <v>1</v>
      </c>
      <c r="AE299" t="s">
        <v>4</v>
      </c>
      <c r="AF299" t="s">
        <v>4</v>
      </c>
      <c r="AG299" t="s">
        <v>4</v>
      </c>
      <c r="AH299" t="s">
        <v>4</v>
      </c>
      <c r="AI299">
        <v>-70.710678118654741</v>
      </c>
      <c r="AJ299">
        <v>-70.710678118654769</v>
      </c>
      <c r="AK299" t="s">
        <v>4</v>
      </c>
      <c r="AL299">
        <v>100</v>
      </c>
      <c r="AM299">
        <v>30.48</v>
      </c>
      <c r="AN299">
        <v>3.9269908169872414</v>
      </c>
    </row>
    <row r="300" spans="1:40" ht="12.75" x14ac:dyDescent="0.2">
      <c r="A300" s="15">
        <v>42570</v>
      </c>
      <c r="B300" s="14">
        <v>29</v>
      </c>
      <c r="C300" s="14" t="s">
        <v>359</v>
      </c>
      <c r="D300" s="16">
        <v>0.37222222222222223</v>
      </c>
      <c r="E300" s="14">
        <v>9</v>
      </c>
      <c r="F300" s="14">
        <v>54.00000000000005</v>
      </c>
      <c r="G300" s="14">
        <v>27.3</v>
      </c>
      <c r="H300" s="14" t="s">
        <v>365</v>
      </c>
      <c r="I300" s="14">
        <v>25.6</v>
      </c>
      <c r="J300" s="14" t="s">
        <v>4</v>
      </c>
      <c r="K300" s="14" t="s">
        <v>4</v>
      </c>
      <c r="L300" s="14" t="s">
        <v>4</v>
      </c>
      <c r="M300" s="14">
        <v>225</v>
      </c>
      <c r="N300" s="14" t="s">
        <v>27</v>
      </c>
      <c r="O300" s="14" t="s">
        <v>4</v>
      </c>
      <c r="P300" s="14" t="s">
        <v>4</v>
      </c>
      <c r="Q300" s="14">
        <v>0</v>
      </c>
      <c r="R300">
        <v>0</v>
      </c>
      <c r="S300">
        <v>1</v>
      </c>
      <c r="T300" t="s">
        <v>4</v>
      </c>
      <c r="U300" t="s">
        <v>4</v>
      </c>
      <c r="V300" t="s">
        <v>25</v>
      </c>
      <c r="W300">
        <v>0.9</v>
      </c>
      <c r="X300" t="s">
        <v>26</v>
      </c>
      <c r="Y300">
        <v>2</v>
      </c>
      <c r="Z300">
        <v>1</v>
      </c>
      <c r="AA300">
        <v>0</v>
      </c>
      <c r="AB300">
        <v>0</v>
      </c>
      <c r="AC300" t="s">
        <v>282</v>
      </c>
      <c r="AD300">
        <v>1</v>
      </c>
      <c r="AE300">
        <v>0</v>
      </c>
      <c r="AF300">
        <v>0</v>
      </c>
      <c r="AG300">
        <v>1</v>
      </c>
      <c r="AH300">
        <v>0</v>
      </c>
      <c r="AI300">
        <v>-70.710678118654741</v>
      </c>
      <c r="AJ300">
        <v>-70.710678118654769</v>
      </c>
      <c r="AK300">
        <v>0</v>
      </c>
      <c r="AL300">
        <v>100</v>
      </c>
      <c r="AM300">
        <v>30.48</v>
      </c>
      <c r="AN300">
        <v>3.9269908169872414</v>
      </c>
    </row>
    <row r="301" spans="1:40" ht="12.75" x14ac:dyDescent="0.2">
      <c r="A301" s="15">
        <v>42570</v>
      </c>
      <c r="B301" s="14">
        <v>29</v>
      </c>
      <c r="C301" s="14" t="s">
        <v>359</v>
      </c>
      <c r="D301" s="16">
        <v>0.41319444444444442</v>
      </c>
      <c r="E301" s="14">
        <v>10</v>
      </c>
      <c r="F301" s="14">
        <v>113</v>
      </c>
      <c r="G301" s="14">
        <v>39.6</v>
      </c>
      <c r="H301" s="14" t="s">
        <v>365</v>
      </c>
      <c r="I301" s="14">
        <v>24.9</v>
      </c>
      <c r="J301" s="14">
        <v>2.564870446462912</v>
      </c>
      <c r="K301" s="14">
        <v>213.04374841983997</v>
      </c>
      <c r="L301" s="14">
        <v>168.04374841983997</v>
      </c>
      <c r="M301" s="14">
        <v>224</v>
      </c>
      <c r="N301" s="14" t="s">
        <v>27</v>
      </c>
      <c r="O301" s="14" t="s">
        <v>27</v>
      </c>
      <c r="P301" s="14">
        <v>6</v>
      </c>
      <c r="Q301" s="14">
        <v>9.1826055992115236</v>
      </c>
      <c r="R301">
        <v>9.1826055992115236</v>
      </c>
      <c r="S301">
        <v>1</v>
      </c>
      <c r="T301" t="s">
        <v>4</v>
      </c>
      <c r="U301" t="s">
        <v>4</v>
      </c>
      <c r="V301" t="s">
        <v>32</v>
      </c>
      <c r="W301">
        <v>3.4</v>
      </c>
      <c r="X301" t="s">
        <v>4</v>
      </c>
      <c r="Y301">
        <v>2</v>
      </c>
      <c r="Z301">
        <v>1</v>
      </c>
      <c r="AA301">
        <v>0</v>
      </c>
      <c r="AB301">
        <v>0</v>
      </c>
      <c r="AC301" t="s">
        <v>282</v>
      </c>
      <c r="AD301">
        <v>1</v>
      </c>
      <c r="AE301">
        <v>-7.697360118258203</v>
      </c>
      <c r="AF301">
        <v>-7.697360118258203</v>
      </c>
      <c r="AG301">
        <v>1</v>
      </c>
      <c r="AH301">
        <v>9.1826055992115236</v>
      </c>
      <c r="AI301">
        <v>-75.717762380030706</v>
      </c>
      <c r="AJ301">
        <v>-78.408038236912972</v>
      </c>
      <c r="AK301">
        <v>-5.0070842613759652</v>
      </c>
      <c r="AL301">
        <v>109</v>
      </c>
      <c r="AM301">
        <v>33.223199999999999</v>
      </c>
      <c r="AN301">
        <v>3.9095375244672983</v>
      </c>
    </row>
    <row r="302" spans="1:40" ht="12.75" x14ac:dyDescent="0.2">
      <c r="A302" s="15">
        <v>42570</v>
      </c>
      <c r="B302" s="14">
        <v>29</v>
      </c>
      <c r="C302" s="14" t="s">
        <v>359</v>
      </c>
      <c r="D302" s="16">
        <v>0.45624999999999999</v>
      </c>
      <c r="E302" s="14">
        <v>11</v>
      </c>
      <c r="F302" s="14">
        <v>175.00000000000003</v>
      </c>
      <c r="G302" s="14">
        <v>53.2</v>
      </c>
      <c r="H302" s="14" t="s">
        <v>365</v>
      </c>
      <c r="I302" s="14">
        <v>28.2</v>
      </c>
      <c r="J302" s="14">
        <v>0.89796633337998477</v>
      </c>
      <c r="K302" s="14">
        <v>308.55031895248942</v>
      </c>
      <c r="L302" s="14">
        <v>95.506570532649448</v>
      </c>
      <c r="M302" s="14">
        <v>228</v>
      </c>
      <c r="N302" s="14" t="s">
        <v>27</v>
      </c>
      <c r="O302" s="14" t="s">
        <v>21</v>
      </c>
      <c r="P302" s="14">
        <v>8</v>
      </c>
      <c r="Q302" s="14">
        <v>7.7080525925433845</v>
      </c>
      <c r="R302">
        <v>16.890658191754909</v>
      </c>
      <c r="S302">
        <v>1</v>
      </c>
      <c r="T302" t="s">
        <v>4</v>
      </c>
      <c r="U302" t="s">
        <v>4</v>
      </c>
      <c r="V302" t="s">
        <v>6</v>
      </c>
      <c r="W302">
        <v>0.4</v>
      </c>
      <c r="X302" t="s">
        <v>4</v>
      </c>
      <c r="Y302">
        <v>2</v>
      </c>
      <c r="Z302">
        <v>1</v>
      </c>
      <c r="AA302">
        <v>0</v>
      </c>
      <c r="AB302">
        <v>0</v>
      </c>
      <c r="AC302" t="s">
        <v>282</v>
      </c>
      <c r="AD302">
        <v>1</v>
      </c>
      <c r="AE302">
        <v>4.803671537438575</v>
      </c>
      <c r="AF302">
        <v>4.803671537438575</v>
      </c>
      <c r="AG302">
        <v>1</v>
      </c>
      <c r="AH302">
        <v>7.7080525925433845</v>
      </c>
      <c r="AI302">
        <v>-81.745930802513385</v>
      </c>
      <c r="AJ302">
        <v>-73.604366699474397</v>
      </c>
      <c r="AK302">
        <v>-6.028168422482679</v>
      </c>
      <c r="AL302">
        <v>110</v>
      </c>
      <c r="AM302">
        <v>33.527999999999999</v>
      </c>
      <c r="AN302">
        <v>3.9793506945470716</v>
      </c>
    </row>
    <row r="303" spans="1:40" ht="12.75" x14ac:dyDescent="0.2">
      <c r="A303" s="15">
        <v>42570</v>
      </c>
      <c r="B303" s="14">
        <v>29</v>
      </c>
      <c r="C303" s="14" t="s">
        <v>359</v>
      </c>
      <c r="D303" s="16">
        <v>0.49861111111111112</v>
      </c>
      <c r="E303" s="14">
        <v>12</v>
      </c>
      <c r="F303" s="14">
        <v>236.00000000000006</v>
      </c>
      <c r="G303" s="14">
        <v>54.1</v>
      </c>
      <c r="H303" s="14" t="s">
        <v>365</v>
      </c>
      <c r="I303" s="14">
        <v>28.6</v>
      </c>
      <c r="J303" s="14" t="s">
        <v>4</v>
      </c>
      <c r="K303" s="14" t="s">
        <v>4</v>
      </c>
      <c r="L303" s="14" t="s">
        <v>4</v>
      </c>
      <c r="M303" s="14">
        <v>228</v>
      </c>
      <c r="N303" s="14" t="s">
        <v>27</v>
      </c>
      <c r="O303" s="14" t="s">
        <v>4</v>
      </c>
      <c r="P303" s="14" t="s">
        <v>4</v>
      </c>
      <c r="Q303" s="14">
        <v>0</v>
      </c>
      <c r="R303">
        <v>16.890658191754909</v>
      </c>
      <c r="S303">
        <v>1</v>
      </c>
      <c r="T303" t="s">
        <v>4</v>
      </c>
      <c r="U303" t="s">
        <v>4</v>
      </c>
      <c r="V303" t="s">
        <v>6</v>
      </c>
      <c r="W303">
        <v>2.6</v>
      </c>
      <c r="X303" t="s">
        <v>4</v>
      </c>
      <c r="Y303">
        <v>2</v>
      </c>
      <c r="Z303">
        <v>1</v>
      </c>
      <c r="AA303">
        <v>0</v>
      </c>
      <c r="AB303">
        <v>0</v>
      </c>
      <c r="AC303" t="s">
        <v>282</v>
      </c>
      <c r="AD303">
        <v>1</v>
      </c>
      <c r="AE303">
        <v>0</v>
      </c>
      <c r="AF303">
        <v>0</v>
      </c>
      <c r="AG303">
        <v>1</v>
      </c>
      <c r="AH303">
        <v>0</v>
      </c>
      <c r="AI303">
        <v>-81.745930802513385</v>
      </c>
      <c r="AJ303">
        <v>-73.604366699474397</v>
      </c>
      <c r="AK303">
        <v>0</v>
      </c>
      <c r="AL303">
        <v>110</v>
      </c>
      <c r="AM303">
        <v>33.527999999999999</v>
      </c>
      <c r="AN303">
        <v>3.9793506945470716</v>
      </c>
    </row>
    <row r="304" spans="1:40" ht="12.75" x14ac:dyDescent="0.2">
      <c r="A304" s="15">
        <v>42570</v>
      </c>
      <c r="B304" s="14">
        <v>29</v>
      </c>
      <c r="C304" s="14" t="s">
        <v>359</v>
      </c>
      <c r="D304" s="16">
        <v>0.54166666666666663</v>
      </c>
      <c r="E304" s="14">
        <v>13</v>
      </c>
      <c r="F304" s="14">
        <v>298</v>
      </c>
      <c r="G304" s="14">
        <v>52.7</v>
      </c>
      <c r="H304" s="14" t="s">
        <v>365</v>
      </c>
      <c r="I304" s="14">
        <v>28.7</v>
      </c>
      <c r="J304" s="14" t="s">
        <v>4</v>
      </c>
      <c r="K304" s="14" t="s">
        <v>4</v>
      </c>
      <c r="L304" s="14" t="s">
        <v>4</v>
      </c>
      <c r="M304" s="14">
        <v>228</v>
      </c>
      <c r="N304" s="14" t="s">
        <v>27</v>
      </c>
      <c r="O304" s="14" t="s">
        <v>4</v>
      </c>
      <c r="P304" s="14" t="s">
        <v>4</v>
      </c>
      <c r="Q304" s="14">
        <v>0</v>
      </c>
      <c r="R304">
        <v>16.890658191754909</v>
      </c>
      <c r="S304">
        <v>1</v>
      </c>
      <c r="T304" t="s">
        <v>4</v>
      </c>
      <c r="U304" t="s">
        <v>4</v>
      </c>
      <c r="V304" t="s">
        <v>6</v>
      </c>
      <c r="W304">
        <v>3.1</v>
      </c>
      <c r="X304" t="s">
        <v>10</v>
      </c>
      <c r="Y304">
        <v>0</v>
      </c>
      <c r="Z304">
        <v>0</v>
      </c>
      <c r="AA304">
        <v>1</v>
      </c>
      <c r="AB304">
        <v>1</v>
      </c>
      <c r="AC304" t="s">
        <v>282</v>
      </c>
      <c r="AD304">
        <v>1</v>
      </c>
      <c r="AE304">
        <v>0</v>
      </c>
      <c r="AF304">
        <v>0</v>
      </c>
      <c r="AG304">
        <v>1</v>
      </c>
      <c r="AH304">
        <v>0</v>
      </c>
      <c r="AI304">
        <v>-81.745930802513385</v>
      </c>
      <c r="AJ304">
        <v>-73.604366699474397</v>
      </c>
      <c r="AK304">
        <v>0</v>
      </c>
      <c r="AL304">
        <v>110</v>
      </c>
      <c r="AM304">
        <v>33.527999999999999</v>
      </c>
      <c r="AN304">
        <v>3.9793506945470716</v>
      </c>
    </row>
    <row r="305" spans="1:40" ht="12.75" x14ac:dyDescent="0.2">
      <c r="A305" s="15">
        <v>42570</v>
      </c>
      <c r="B305" s="14">
        <v>29</v>
      </c>
      <c r="C305" s="14" t="s">
        <v>359</v>
      </c>
      <c r="D305" s="16">
        <v>0.58194444444444449</v>
      </c>
      <c r="E305" s="14">
        <v>14</v>
      </c>
      <c r="F305" s="14">
        <v>356.00000000000011</v>
      </c>
      <c r="G305" s="14">
        <v>55.8</v>
      </c>
      <c r="H305" s="14" t="s">
        <v>365</v>
      </c>
      <c r="I305" s="14">
        <v>29.9</v>
      </c>
      <c r="J305" s="14" t="s">
        <v>4</v>
      </c>
      <c r="K305" s="14" t="s">
        <v>4</v>
      </c>
      <c r="L305" s="14" t="s">
        <v>4</v>
      </c>
      <c r="M305" s="14">
        <v>228</v>
      </c>
      <c r="N305" s="14" t="s">
        <v>27</v>
      </c>
      <c r="O305" s="14" t="s">
        <v>4</v>
      </c>
      <c r="P305" s="14" t="s">
        <v>4</v>
      </c>
      <c r="Q305" s="14">
        <v>0</v>
      </c>
      <c r="R305">
        <v>16.890658191754909</v>
      </c>
      <c r="S305">
        <v>1</v>
      </c>
      <c r="T305" t="s">
        <v>4</v>
      </c>
      <c r="U305" t="s">
        <v>4</v>
      </c>
      <c r="V305" t="s">
        <v>6</v>
      </c>
      <c r="W305">
        <v>3.5</v>
      </c>
      <c r="X305" t="s">
        <v>10</v>
      </c>
      <c r="Y305">
        <v>0</v>
      </c>
      <c r="Z305">
        <v>0</v>
      </c>
      <c r="AA305">
        <v>1</v>
      </c>
      <c r="AB305" t="s">
        <v>4</v>
      </c>
      <c r="AC305" t="s">
        <v>282</v>
      </c>
      <c r="AD305">
        <v>1</v>
      </c>
      <c r="AE305">
        <v>0</v>
      </c>
      <c r="AF305">
        <v>0</v>
      </c>
      <c r="AG305">
        <v>1</v>
      </c>
      <c r="AH305">
        <v>0</v>
      </c>
      <c r="AI305">
        <v>-81.745930802513385</v>
      </c>
      <c r="AJ305">
        <v>-73.604366699474397</v>
      </c>
      <c r="AK305">
        <v>0</v>
      </c>
      <c r="AL305">
        <v>110</v>
      </c>
      <c r="AM305">
        <v>33.527999999999999</v>
      </c>
      <c r="AN305">
        <v>3.9793506945470716</v>
      </c>
    </row>
    <row r="306" spans="1:40" ht="12.75" x14ac:dyDescent="0.2">
      <c r="A306" s="15">
        <v>42570</v>
      </c>
      <c r="B306" s="14">
        <v>29</v>
      </c>
      <c r="C306" s="14" t="s">
        <v>359</v>
      </c>
      <c r="D306" s="16">
        <v>0.62361111111111112</v>
      </c>
      <c r="E306" s="14">
        <v>15</v>
      </c>
      <c r="F306" s="14">
        <v>416.00000000000006</v>
      </c>
      <c r="G306" s="14">
        <v>51.9</v>
      </c>
      <c r="H306" s="14" t="s">
        <v>365</v>
      </c>
      <c r="I306" s="14">
        <v>31.9</v>
      </c>
      <c r="J306" s="14" t="s">
        <v>4</v>
      </c>
      <c r="K306" s="14" t="s">
        <v>4</v>
      </c>
      <c r="L306" s="14" t="s">
        <v>4</v>
      </c>
      <c r="M306" s="14">
        <v>228</v>
      </c>
      <c r="N306" s="14" t="s">
        <v>27</v>
      </c>
      <c r="O306" s="14" t="s">
        <v>4</v>
      </c>
      <c r="P306" s="14" t="s">
        <v>4</v>
      </c>
      <c r="Q306" s="14">
        <v>0</v>
      </c>
      <c r="R306">
        <v>16.890658191754909</v>
      </c>
      <c r="S306">
        <v>1</v>
      </c>
      <c r="T306" t="s">
        <v>4</v>
      </c>
      <c r="U306" t="s">
        <v>4</v>
      </c>
      <c r="V306" t="s">
        <v>6</v>
      </c>
      <c r="W306">
        <v>2.5</v>
      </c>
      <c r="X306" t="s">
        <v>43</v>
      </c>
      <c r="Y306">
        <v>0</v>
      </c>
      <c r="Z306">
        <v>0</v>
      </c>
      <c r="AA306">
        <v>1</v>
      </c>
      <c r="AB306" t="s">
        <v>4</v>
      </c>
      <c r="AC306" t="s">
        <v>282</v>
      </c>
      <c r="AD306">
        <v>1</v>
      </c>
      <c r="AE306">
        <v>0</v>
      </c>
      <c r="AF306">
        <v>0</v>
      </c>
      <c r="AG306">
        <v>1</v>
      </c>
      <c r="AH306">
        <v>0</v>
      </c>
      <c r="AI306">
        <v>-81.745930802513385</v>
      </c>
      <c r="AJ306">
        <v>-73.604366699474397</v>
      </c>
      <c r="AK306">
        <v>0</v>
      </c>
      <c r="AL306">
        <v>110</v>
      </c>
      <c r="AM306">
        <v>33.527999999999999</v>
      </c>
      <c r="AN306">
        <v>3.9793506945470716</v>
      </c>
    </row>
    <row r="307" spans="1:40" ht="12.75" x14ac:dyDescent="0.2">
      <c r="A307" s="15">
        <v>42570</v>
      </c>
      <c r="B307" s="14">
        <v>29</v>
      </c>
      <c r="C307" s="14" t="s">
        <v>359</v>
      </c>
      <c r="D307" s="16">
        <v>0.66527777777777775</v>
      </c>
      <c r="E307" s="14">
        <v>16</v>
      </c>
      <c r="F307" s="14">
        <v>476</v>
      </c>
      <c r="G307" s="14">
        <v>47.2</v>
      </c>
      <c r="H307" s="14" t="s">
        <v>365</v>
      </c>
      <c r="I307" s="14">
        <v>30.6</v>
      </c>
      <c r="J307" s="14" t="s">
        <v>4</v>
      </c>
      <c r="K307" s="14" t="s">
        <v>4</v>
      </c>
      <c r="L307" s="14" t="s">
        <v>4</v>
      </c>
      <c r="M307" s="14">
        <v>228</v>
      </c>
      <c r="N307" s="14" t="s">
        <v>27</v>
      </c>
      <c r="O307" s="14" t="s">
        <v>4</v>
      </c>
      <c r="P307" s="14" t="s">
        <v>4</v>
      </c>
      <c r="Q307" s="14">
        <v>0</v>
      </c>
      <c r="R307">
        <v>16.890658191754909</v>
      </c>
      <c r="S307">
        <v>1</v>
      </c>
      <c r="T307" t="s">
        <v>4</v>
      </c>
      <c r="U307" t="s">
        <v>4</v>
      </c>
      <c r="V307" t="s">
        <v>6</v>
      </c>
      <c r="W307">
        <v>2.1</v>
      </c>
      <c r="X307" t="s">
        <v>43</v>
      </c>
      <c r="Y307">
        <v>0</v>
      </c>
      <c r="Z307">
        <v>0</v>
      </c>
      <c r="AA307">
        <v>1</v>
      </c>
      <c r="AB307" t="s">
        <v>4</v>
      </c>
      <c r="AC307" t="s">
        <v>282</v>
      </c>
      <c r="AD307">
        <v>1</v>
      </c>
      <c r="AE307">
        <v>0</v>
      </c>
      <c r="AF307">
        <v>0</v>
      </c>
      <c r="AG307">
        <v>1</v>
      </c>
      <c r="AH307">
        <v>0</v>
      </c>
      <c r="AI307">
        <v>-81.745930802513385</v>
      </c>
      <c r="AJ307">
        <v>-73.604366699474397</v>
      </c>
      <c r="AK307">
        <v>0</v>
      </c>
      <c r="AL307">
        <v>110</v>
      </c>
      <c r="AM307">
        <v>33.527999999999999</v>
      </c>
      <c r="AN307">
        <v>3.9793506945470716</v>
      </c>
    </row>
    <row r="308" spans="1:40" ht="12.75" x14ac:dyDescent="0.2">
      <c r="A308" s="15">
        <v>42570</v>
      </c>
      <c r="B308" s="14">
        <v>29</v>
      </c>
      <c r="C308" s="14" t="s">
        <v>359</v>
      </c>
      <c r="D308" s="16">
        <v>0.70763888888888893</v>
      </c>
      <c r="E308" s="14">
        <v>17</v>
      </c>
      <c r="F308" s="14">
        <v>537.00000000000011</v>
      </c>
      <c r="G308" s="14">
        <v>42.2</v>
      </c>
      <c r="H308" s="14" t="s">
        <v>365</v>
      </c>
      <c r="I308" s="14">
        <v>30.8</v>
      </c>
      <c r="J308" s="14" t="s">
        <v>4</v>
      </c>
      <c r="K308" s="14" t="s">
        <v>4</v>
      </c>
      <c r="L308" s="14" t="s">
        <v>4</v>
      </c>
      <c r="M308" s="14">
        <v>228</v>
      </c>
      <c r="N308" s="14" t="s">
        <v>27</v>
      </c>
      <c r="O308" s="14" t="s">
        <v>4</v>
      </c>
      <c r="P308" s="14" t="s">
        <v>4</v>
      </c>
      <c r="Q308" s="14">
        <v>0</v>
      </c>
      <c r="R308">
        <v>16.890658191754909</v>
      </c>
      <c r="S308">
        <v>1</v>
      </c>
      <c r="T308" t="s">
        <v>4</v>
      </c>
      <c r="U308" t="s">
        <v>4</v>
      </c>
      <c r="V308" t="s">
        <v>6</v>
      </c>
      <c r="W308">
        <v>4.5999999999999996</v>
      </c>
      <c r="X308" t="s">
        <v>43</v>
      </c>
      <c r="Y308">
        <v>0</v>
      </c>
      <c r="Z308">
        <v>0</v>
      </c>
      <c r="AA308">
        <v>1</v>
      </c>
      <c r="AB308" t="s">
        <v>4</v>
      </c>
      <c r="AC308" t="s">
        <v>282</v>
      </c>
      <c r="AD308">
        <v>1</v>
      </c>
      <c r="AE308">
        <v>0</v>
      </c>
      <c r="AF308">
        <v>0</v>
      </c>
      <c r="AG308">
        <v>1</v>
      </c>
      <c r="AH308">
        <v>0</v>
      </c>
      <c r="AI308">
        <v>-81.745930802513385</v>
      </c>
      <c r="AJ308">
        <v>-73.604366699474397</v>
      </c>
      <c r="AK308">
        <v>0</v>
      </c>
      <c r="AL308">
        <v>110</v>
      </c>
      <c r="AM308">
        <v>33.527999999999999</v>
      </c>
      <c r="AN308">
        <v>3.9793506945470716</v>
      </c>
    </row>
    <row r="309" spans="1:40" ht="12.75" x14ac:dyDescent="0.2">
      <c r="A309" s="15">
        <v>42570</v>
      </c>
      <c r="B309" s="14">
        <v>29</v>
      </c>
      <c r="C309" s="14" t="s">
        <v>359</v>
      </c>
      <c r="D309" s="16">
        <v>0.74513888888888891</v>
      </c>
      <c r="E309" s="14">
        <v>18</v>
      </c>
      <c r="F309" s="14">
        <v>591.00000000000011</v>
      </c>
      <c r="G309" s="14">
        <v>40.4</v>
      </c>
      <c r="H309" s="14" t="s">
        <v>365</v>
      </c>
      <c r="I309" s="14">
        <v>31.1</v>
      </c>
      <c r="J309" s="14" t="s">
        <v>4</v>
      </c>
      <c r="K309" s="14" t="s">
        <v>4</v>
      </c>
      <c r="L309" s="14" t="s">
        <v>4</v>
      </c>
      <c r="M309" s="14">
        <v>228</v>
      </c>
      <c r="N309" s="14" t="s">
        <v>27</v>
      </c>
      <c r="O309" s="14" t="s">
        <v>4</v>
      </c>
      <c r="P309" s="14" t="s">
        <v>4</v>
      </c>
      <c r="Q309" s="14">
        <v>0</v>
      </c>
      <c r="R309">
        <v>16.890658191754909</v>
      </c>
      <c r="S309">
        <v>1</v>
      </c>
      <c r="T309">
        <v>11.408340606739234</v>
      </c>
      <c r="U309">
        <v>1.4805534629442176</v>
      </c>
      <c r="V309" t="s">
        <v>6</v>
      </c>
      <c r="W309">
        <v>1.7</v>
      </c>
      <c r="X309" t="s">
        <v>43</v>
      </c>
      <c r="Y309">
        <v>0</v>
      </c>
      <c r="Z309">
        <v>0</v>
      </c>
      <c r="AA309">
        <v>1</v>
      </c>
      <c r="AB309" t="s">
        <v>4</v>
      </c>
      <c r="AC309" t="s">
        <v>282</v>
      </c>
      <c r="AD309">
        <v>1</v>
      </c>
      <c r="AE309">
        <v>0</v>
      </c>
      <c r="AF309">
        <v>0</v>
      </c>
      <c r="AG309">
        <v>1</v>
      </c>
      <c r="AH309">
        <v>0</v>
      </c>
      <c r="AI309">
        <v>-81.745930802513385</v>
      </c>
      <c r="AJ309">
        <v>-73.604366699474397</v>
      </c>
      <c r="AK309">
        <v>0</v>
      </c>
      <c r="AL309">
        <v>110</v>
      </c>
      <c r="AM309">
        <v>33.527999999999999</v>
      </c>
      <c r="AN309">
        <v>3.9793506945470716</v>
      </c>
    </row>
    <row r="310" spans="1:40" ht="12.75" x14ac:dyDescent="0.2">
      <c r="A310" s="15">
        <v>42570</v>
      </c>
      <c r="B310" s="14">
        <v>30</v>
      </c>
      <c r="C310" s="14" t="s">
        <v>359</v>
      </c>
      <c r="D310" s="16">
        <v>0.3347222222222222</v>
      </c>
      <c r="E310" s="14">
        <v>8</v>
      </c>
      <c r="F310" s="14">
        <v>0</v>
      </c>
      <c r="G310" s="14" t="s">
        <v>4</v>
      </c>
      <c r="H310" s="14" t="s">
        <v>4</v>
      </c>
      <c r="I310" s="14">
        <v>21.6</v>
      </c>
      <c r="J310" s="14" t="s">
        <v>4</v>
      </c>
      <c r="K310" s="14" t="s">
        <v>4</v>
      </c>
      <c r="L310" s="14" t="s">
        <v>4</v>
      </c>
      <c r="M310" s="14">
        <v>225</v>
      </c>
      <c r="N310" s="14" t="s">
        <v>27</v>
      </c>
      <c r="O310" s="14" t="s">
        <v>4</v>
      </c>
      <c r="P310" s="14" t="s">
        <v>4</v>
      </c>
      <c r="Q310" s="14">
        <v>0</v>
      </c>
      <c r="R310">
        <v>0</v>
      </c>
      <c r="S310">
        <v>0</v>
      </c>
      <c r="T310" t="s">
        <v>4</v>
      </c>
      <c r="U310" t="s">
        <v>4</v>
      </c>
      <c r="V310" t="s">
        <v>8</v>
      </c>
      <c r="W310">
        <v>2.5</v>
      </c>
      <c r="X310" t="s">
        <v>11</v>
      </c>
      <c r="Y310">
        <v>2</v>
      </c>
      <c r="Z310">
        <v>1</v>
      </c>
      <c r="AA310">
        <v>0</v>
      </c>
      <c r="AB310">
        <v>0</v>
      </c>
      <c r="AC310" t="s">
        <v>283</v>
      </c>
      <c r="AD310">
        <v>1</v>
      </c>
      <c r="AE310" t="s">
        <v>4</v>
      </c>
      <c r="AF310" t="s">
        <v>4</v>
      </c>
      <c r="AG310" t="s">
        <v>4</v>
      </c>
      <c r="AH310" t="s">
        <v>4</v>
      </c>
      <c r="AI310">
        <v>-70.710678118654741</v>
      </c>
      <c r="AJ310">
        <v>-70.710678118654769</v>
      </c>
      <c r="AK310" t="s">
        <v>4</v>
      </c>
      <c r="AL310">
        <v>100</v>
      </c>
      <c r="AM310">
        <v>30.48</v>
      </c>
      <c r="AN310">
        <v>3.9269908169872414</v>
      </c>
    </row>
    <row r="311" spans="1:40" ht="12.75" x14ac:dyDescent="0.2">
      <c r="A311" s="15">
        <v>42570</v>
      </c>
      <c r="B311" s="14">
        <v>30</v>
      </c>
      <c r="C311" s="14" t="s">
        <v>359</v>
      </c>
      <c r="D311" s="16">
        <v>0.37222222222222223</v>
      </c>
      <c r="E311" s="14">
        <v>9</v>
      </c>
      <c r="F311" s="14">
        <v>54.00000000000005</v>
      </c>
      <c r="G311" s="14" t="s">
        <v>4</v>
      </c>
      <c r="H311" s="14" t="s">
        <v>4</v>
      </c>
      <c r="I311" s="14">
        <v>25.6</v>
      </c>
      <c r="J311" s="14" t="s">
        <v>4</v>
      </c>
      <c r="K311" s="14" t="s">
        <v>4</v>
      </c>
      <c r="L311" s="14" t="s">
        <v>4</v>
      </c>
      <c r="M311" s="14">
        <v>225</v>
      </c>
      <c r="N311" s="14" t="s">
        <v>27</v>
      </c>
      <c r="O311" s="14" t="s">
        <v>4</v>
      </c>
      <c r="P311" s="14" t="s">
        <v>4</v>
      </c>
      <c r="Q311" s="14">
        <v>0</v>
      </c>
      <c r="R311">
        <v>0</v>
      </c>
      <c r="S311">
        <v>0</v>
      </c>
      <c r="T311" t="s">
        <v>4</v>
      </c>
      <c r="U311" t="s">
        <v>4</v>
      </c>
      <c r="V311" t="s">
        <v>8</v>
      </c>
      <c r="W311">
        <v>0.9</v>
      </c>
      <c r="X311" t="s">
        <v>6</v>
      </c>
      <c r="Y311">
        <v>2</v>
      </c>
      <c r="Z311">
        <v>1</v>
      </c>
      <c r="AA311">
        <v>0</v>
      </c>
      <c r="AB311">
        <v>0</v>
      </c>
      <c r="AC311" t="s">
        <v>283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-70.710678118654741</v>
      </c>
      <c r="AJ311">
        <v>-70.710678118654769</v>
      </c>
      <c r="AK311">
        <v>0</v>
      </c>
      <c r="AL311">
        <v>100</v>
      </c>
      <c r="AM311">
        <v>30.48</v>
      </c>
      <c r="AN311">
        <v>3.9269908169872414</v>
      </c>
    </row>
    <row r="312" spans="1:40" ht="12.75" x14ac:dyDescent="0.2">
      <c r="A312" s="15">
        <v>42570</v>
      </c>
      <c r="B312" s="14">
        <v>30</v>
      </c>
      <c r="C312" s="14" t="s">
        <v>359</v>
      </c>
      <c r="D312" s="16">
        <v>0.41319444444444442</v>
      </c>
      <c r="E312" s="14">
        <v>10</v>
      </c>
      <c r="F312" s="14">
        <v>113</v>
      </c>
      <c r="G312" s="14" t="s">
        <v>4</v>
      </c>
      <c r="H312" s="14" t="s">
        <v>4</v>
      </c>
      <c r="I312" s="14">
        <v>24.9</v>
      </c>
      <c r="J312" s="14" t="s">
        <v>4</v>
      </c>
      <c r="K312" s="14" t="s">
        <v>4</v>
      </c>
      <c r="L312" s="14" t="s">
        <v>4</v>
      </c>
      <c r="M312" s="14">
        <v>225</v>
      </c>
      <c r="N312" s="14" t="s">
        <v>27</v>
      </c>
      <c r="O312" s="14" t="s">
        <v>4</v>
      </c>
      <c r="P312" s="14" t="s">
        <v>4</v>
      </c>
      <c r="Q312" s="14">
        <v>0</v>
      </c>
      <c r="R312">
        <v>0</v>
      </c>
      <c r="S312">
        <v>0</v>
      </c>
      <c r="T312" t="s">
        <v>4</v>
      </c>
      <c r="U312" t="s">
        <v>4</v>
      </c>
      <c r="V312" t="s">
        <v>8</v>
      </c>
      <c r="W312">
        <v>3.4</v>
      </c>
      <c r="X312" t="s">
        <v>39</v>
      </c>
      <c r="Y312">
        <v>2</v>
      </c>
      <c r="Z312">
        <v>1</v>
      </c>
      <c r="AA312">
        <v>0</v>
      </c>
      <c r="AB312">
        <v>0</v>
      </c>
      <c r="AC312" t="s">
        <v>283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-70.710678118654741</v>
      </c>
      <c r="AJ312">
        <v>-70.710678118654769</v>
      </c>
      <c r="AK312">
        <v>0</v>
      </c>
      <c r="AL312">
        <v>100</v>
      </c>
      <c r="AM312">
        <v>30.48</v>
      </c>
      <c r="AN312">
        <v>3.9269908169872414</v>
      </c>
    </row>
    <row r="313" spans="1:40" ht="12.75" x14ac:dyDescent="0.2">
      <c r="A313" s="15">
        <v>42570</v>
      </c>
      <c r="B313" s="14">
        <v>30</v>
      </c>
      <c r="C313" s="14" t="s">
        <v>359</v>
      </c>
      <c r="D313" s="16">
        <v>0.45624999999999999</v>
      </c>
      <c r="E313" s="14">
        <v>11</v>
      </c>
      <c r="F313" s="14">
        <v>175.00000000000003</v>
      </c>
      <c r="G313" s="14" t="s">
        <v>4</v>
      </c>
      <c r="H313" s="14" t="s">
        <v>4</v>
      </c>
      <c r="I313" s="14">
        <v>28.2</v>
      </c>
      <c r="J313" s="14" t="s">
        <v>4</v>
      </c>
      <c r="K313" s="14" t="s">
        <v>4</v>
      </c>
      <c r="L313" s="14" t="s">
        <v>4</v>
      </c>
      <c r="M313" s="14">
        <v>225</v>
      </c>
      <c r="N313" s="14" t="s">
        <v>27</v>
      </c>
      <c r="O313" s="14" t="s">
        <v>4</v>
      </c>
      <c r="P313" s="14" t="s">
        <v>4</v>
      </c>
      <c r="Q313" s="14">
        <v>0</v>
      </c>
      <c r="R313">
        <v>0</v>
      </c>
      <c r="S313">
        <v>0</v>
      </c>
      <c r="T313" t="s">
        <v>4</v>
      </c>
      <c r="U313" t="s">
        <v>4</v>
      </c>
      <c r="V313" t="s">
        <v>6</v>
      </c>
      <c r="W313">
        <v>0.4</v>
      </c>
      <c r="X313" t="s">
        <v>4</v>
      </c>
      <c r="Y313">
        <v>2</v>
      </c>
      <c r="Z313">
        <v>1</v>
      </c>
      <c r="AA313">
        <v>0</v>
      </c>
      <c r="AB313">
        <v>0</v>
      </c>
      <c r="AC313" t="s">
        <v>283</v>
      </c>
      <c r="AD313">
        <v>1</v>
      </c>
      <c r="AE313">
        <v>0</v>
      </c>
      <c r="AF313">
        <v>0</v>
      </c>
      <c r="AG313">
        <v>1</v>
      </c>
      <c r="AH313">
        <v>0</v>
      </c>
      <c r="AI313">
        <v>-70.710678118654741</v>
      </c>
      <c r="AJ313">
        <v>-70.710678118654769</v>
      </c>
      <c r="AK313">
        <v>0</v>
      </c>
      <c r="AL313">
        <v>100</v>
      </c>
      <c r="AM313">
        <v>30.48</v>
      </c>
      <c r="AN313">
        <v>3.9269908169872414</v>
      </c>
    </row>
    <row r="314" spans="1:40" ht="12.75" x14ac:dyDescent="0.2">
      <c r="A314" s="15">
        <v>42570</v>
      </c>
      <c r="B314" s="14">
        <v>30</v>
      </c>
      <c r="C314" s="14" t="s">
        <v>359</v>
      </c>
      <c r="D314" s="16">
        <v>0.49861111111111112</v>
      </c>
      <c r="E314" s="14">
        <v>12</v>
      </c>
      <c r="F314" s="14">
        <v>236.00000000000006</v>
      </c>
      <c r="G314" s="14" t="s">
        <v>4</v>
      </c>
      <c r="H314" s="14" t="s">
        <v>4</v>
      </c>
      <c r="I314" s="14">
        <v>28.6</v>
      </c>
      <c r="J314" s="14" t="s">
        <v>4</v>
      </c>
      <c r="K314" s="14" t="s">
        <v>4</v>
      </c>
      <c r="L314" s="14" t="s">
        <v>4</v>
      </c>
      <c r="M314" s="14">
        <v>225</v>
      </c>
      <c r="N314" s="14" t="s">
        <v>27</v>
      </c>
      <c r="O314" s="14" t="s">
        <v>4</v>
      </c>
      <c r="P314" s="14" t="s">
        <v>4</v>
      </c>
      <c r="Q314" s="14">
        <v>0</v>
      </c>
      <c r="R314">
        <v>0</v>
      </c>
      <c r="S314">
        <v>0</v>
      </c>
      <c r="T314" t="s">
        <v>4</v>
      </c>
      <c r="U314" t="s">
        <v>4</v>
      </c>
      <c r="V314" t="s">
        <v>8</v>
      </c>
      <c r="W314">
        <v>2.6</v>
      </c>
      <c r="X314" t="s">
        <v>4</v>
      </c>
      <c r="Y314">
        <v>2</v>
      </c>
      <c r="Z314">
        <v>1</v>
      </c>
      <c r="AA314">
        <v>0</v>
      </c>
      <c r="AB314">
        <v>0</v>
      </c>
      <c r="AC314" t="s">
        <v>283</v>
      </c>
      <c r="AD314">
        <v>1</v>
      </c>
      <c r="AE314">
        <v>0</v>
      </c>
      <c r="AF314">
        <v>0</v>
      </c>
      <c r="AG314">
        <v>1</v>
      </c>
      <c r="AH314">
        <v>0</v>
      </c>
      <c r="AI314">
        <v>-70.710678118654741</v>
      </c>
      <c r="AJ314">
        <v>-70.710678118654769</v>
      </c>
      <c r="AK314">
        <v>0</v>
      </c>
      <c r="AL314">
        <v>100</v>
      </c>
      <c r="AM314">
        <v>30.48</v>
      </c>
      <c r="AN314">
        <v>3.9269908169872414</v>
      </c>
    </row>
    <row r="315" spans="1:40" ht="12.75" x14ac:dyDescent="0.2">
      <c r="A315" s="15">
        <v>42570</v>
      </c>
      <c r="B315" s="14">
        <v>30</v>
      </c>
      <c r="C315" s="14" t="s">
        <v>359</v>
      </c>
      <c r="D315" s="16">
        <v>0.54166666666666663</v>
      </c>
      <c r="E315" s="14">
        <v>13</v>
      </c>
      <c r="F315" s="14">
        <v>298</v>
      </c>
      <c r="G315" s="14" t="s">
        <v>4</v>
      </c>
      <c r="H315" s="14" t="s">
        <v>4</v>
      </c>
      <c r="I315" s="14">
        <v>30</v>
      </c>
      <c r="J315" s="14" t="s">
        <v>4</v>
      </c>
      <c r="K315" s="14" t="s">
        <v>4</v>
      </c>
      <c r="L315" s="14" t="s">
        <v>4</v>
      </c>
      <c r="M315" s="14">
        <v>225</v>
      </c>
      <c r="N315" s="14" t="s">
        <v>27</v>
      </c>
      <c r="O315" s="14" t="s">
        <v>4</v>
      </c>
      <c r="P315" s="14" t="s">
        <v>4</v>
      </c>
      <c r="Q315" s="14">
        <v>0</v>
      </c>
      <c r="R315">
        <v>0</v>
      </c>
      <c r="S315">
        <v>1</v>
      </c>
      <c r="T315" t="s">
        <v>4</v>
      </c>
      <c r="U315" t="s">
        <v>4</v>
      </c>
      <c r="V315" t="s">
        <v>6</v>
      </c>
      <c r="W315">
        <v>0</v>
      </c>
      <c r="X315" t="s">
        <v>11</v>
      </c>
      <c r="Y315">
        <v>2</v>
      </c>
      <c r="Z315">
        <v>1</v>
      </c>
      <c r="AA315">
        <v>0</v>
      </c>
      <c r="AB315">
        <v>0</v>
      </c>
      <c r="AC315" t="s">
        <v>283</v>
      </c>
      <c r="AD315">
        <v>1</v>
      </c>
      <c r="AE315">
        <v>0</v>
      </c>
      <c r="AF315">
        <v>0</v>
      </c>
      <c r="AG315">
        <v>1</v>
      </c>
      <c r="AH315">
        <v>0</v>
      </c>
      <c r="AI315">
        <v>-70.710678118654741</v>
      </c>
      <c r="AJ315">
        <v>-70.710678118654769</v>
      </c>
      <c r="AK315">
        <v>0</v>
      </c>
      <c r="AL315">
        <v>100</v>
      </c>
      <c r="AM315">
        <v>30.48</v>
      </c>
      <c r="AN315">
        <v>3.9269908169872414</v>
      </c>
    </row>
    <row r="316" spans="1:40" ht="12.75" x14ac:dyDescent="0.2">
      <c r="A316" s="15">
        <v>42570</v>
      </c>
      <c r="B316" s="14">
        <v>30</v>
      </c>
      <c r="C316" s="14" t="s">
        <v>359</v>
      </c>
      <c r="D316" s="16">
        <v>0.58194444444444449</v>
      </c>
      <c r="E316" s="14">
        <v>14</v>
      </c>
      <c r="F316" s="14">
        <v>356.00000000000011</v>
      </c>
      <c r="G316" s="14">
        <v>32</v>
      </c>
      <c r="H316" s="14" t="s">
        <v>365</v>
      </c>
      <c r="I316" s="14">
        <v>29.9</v>
      </c>
      <c r="J316" s="14">
        <v>0.78539816339744495</v>
      </c>
      <c r="K316" s="14">
        <v>44.999999999999808</v>
      </c>
      <c r="L316" s="14">
        <v>0</v>
      </c>
      <c r="M316" s="14">
        <v>225</v>
      </c>
      <c r="N316" s="14" t="s">
        <v>27</v>
      </c>
      <c r="O316" s="14" t="s">
        <v>15</v>
      </c>
      <c r="P316" s="14">
        <v>2</v>
      </c>
      <c r="Q316" s="14">
        <v>2.9999999999999942</v>
      </c>
      <c r="R316">
        <v>2.9999999999999942</v>
      </c>
      <c r="S316">
        <v>1</v>
      </c>
      <c r="T316" t="s">
        <v>4</v>
      </c>
      <c r="U316" t="s">
        <v>4</v>
      </c>
      <c r="V316" t="s">
        <v>6</v>
      </c>
      <c r="W316">
        <v>3.5</v>
      </c>
      <c r="X316" t="s">
        <v>121</v>
      </c>
      <c r="Y316">
        <v>2</v>
      </c>
      <c r="Z316">
        <v>1</v>
      </c>
      <c r="AA316">
        <v>0</v>
      </c>
      <c r="AB316">
        <v>0</v>
      </c>
      <c r="AC316" t="s">
        <v>283</v>
      </c>
      <c r="AD316">
        <v>1</v>
      </c>
      <c r="AE316">
        <v>2.1213203435596455</v>
      </c>
      <c r="AF316">
        <v>2.1213203435596455</v>
      </c>
      <c r="AG316">
        <v>1</v>
      </c>
      <c r="AH316">
        <v>2.9999999999999942</v>
      </c>
      <c r="AI316">
        <v>-68.58935777509511</v>
      </c>
      <c r="AJ316">
        <v>-68.589357775095124</v>
      </c>
      <c r="AK316">
        <v>2.1213203435596313</v>
      </c>
      <c r="AL316">
        <v>97</v>
      </c>
      <c r="AM316">
        <v>29.5656</v>
      </c>
      <c r="AN316">
        <v>3.9269908169872414</v>
      </c>
    </row>
    <row r="317" spans="1:40" ht="12.75" x14ac:dyDescent="0.2">
      <c r="A317" s="15">
        <v>42570</v>
      </c>
      <c r="B317" s="14">
        <v>30</v>
      </c>
      <c r="C317" s="14" t="s">
        <v>359</v>
      </c>
      <c r="D317" s="16">
        <v>0.62361111111111112</v>
      </c>
      <c r="E317" s="14">
        <v>15</v>
      </c>
      <c r="F317" s="14">
        <v>416.00000000000006</v>
      </c>
      <c r="G317" s="14">
        <v>31.3</v>
      </c>
      <c r="H317" s="14" t="s">
        <v>365</v>
      </c>
      <c r="I317" s="14">
        <v>31.9</v>
      </c>
      <c r="J317" s="14" t="s">
        <v>4</v>
      </c>
      <c r="K317" s="14" t="s">
        <v>4</v>
      </c>
      <c r="L317" s="14" t="s">
        <v>4</v>
      </c>
      <c r="M317" s="14">
        <v>225</v>
      </c>
      <c r="N317" s="14" t="s">
        <v>27</v>
      </c>
      <c r="O317" s="14" t="s">
        <v>4</v>
      </c>
      <c r="P317" s="14" t="s">
        <v>4</v>
      </c>
      <c r="Q317" s="14">
        <v>0</v>
      </c>
      <c r="R317">
        <v>2.9999999999999942</v>
      </c>
      <c r="S317">
        <v>1</v>
      </c>
      <c r="T317" t="s">
        <v>4</v>
      </c>
      <c r="U317" t="s">
        <v>4</v>
      </c>
      <c r="V317" t="s">
        <v>6</v>
      </c>
      <c r="W317">
        <v>2.5</v>
      </c>
      <c r="X317" t="s">
        <v>13</v>
      </c>
      <c r="Y317">
        <v>2</v>
      </c>
      <c r="Z317">
        <v>1</v>
      </c>
      <c r="AA317">
        <v>0</v>
      </c>
      <c r="AB317">
        <v>0</v>
      </c>
      <c r="AC317" t="s">
        <v>283</v>
      </c>
      <c r="AD317">
        <v>1</v>
      </c>
      <c r="AE317">
        <v>0</v>
      </c>
      <c r="AF317">
        <v>0</v>
      </c>
      <c r="AG317">
        <v>1</v>
      </c>
      <c r="AH317">
        <v>0</v>
      </c>
      <c r="AI317">
        <v>-68.58935777509511</v>
      </c>
      <c r="AJ317">
        <v>-68.589357775095124</v>
      </c>
      <c r="AK317">
        <v>0</v>
      </c>
      <c r="AL317">
        <v>97</v>
      </c>
      <c r="AM317">
        <v>29.5656</v>
      </c>
      <c r="AN317">
        <v>3.9269908169872414</v>
      </c>
    </row>
    <row r="318" spans="1:40" ht="12.75" x14ac:dyDescent="0.2">
      <c r="A318" s="15">
        <v>42570</v>
      </c>
      <c r="B318" s="14">
        <v>30</v>
      </c>
      <c r="C318" s="14" t="s">
        <v>359</v>
      </c>
      <c r="D318" s="16">
        <v>0.66527777777777775</v>
      </c>
      <c r="E318" s="14">
        <v>16</v>
      </c>
      <c r="F318" s="14">
        <v>476</v>
      </c>
      <c r="G318" s="14">
        <v>39.9</v>
      </c>
      <c r="H318" s="14" t="s">
        <v>365</v>
      </c>
      <c r="I318" s="14">
        <v>30.6</v>
      </c>
      <c r="J318" s="14" t="s">
        <v>4</v>
      </c>
      <c r="K318" s="14" t="s">
        <v>4</v>
      </c>
      <c r="L318" s="14" t="s">
        <v>4</v>
      </c>
      <c r="M318" s="14">
        <v>225</v>
      </c>
      <c r="N318" s="14" t="s">
        <v>27</v>
      </c>
      <c r="O318" s="14" t="s">
        <v>4</v>
      </c>
      <c r="P318" s="14" t="s">
        <v>4</v>
      </c>
      <c r="Q318" s="14">
        <v>0</v>
      </c>
      <c r="R318">
        <v>2.9999999999999942</v>
      </c>
      <c r="S318">
        <v>1</v>
      </c>
      <c r="T318" t="s">
        <v>4</v>
      </c>
      <c r="U318" t="s">
        <v>4</v>
      </c>
      <c r="V318" t="s">
        <v>6</v>
      </c>
      <c r="W318">
        <v>0</v>
      </c>
      <c r="X318" t="s">
        <v>43</v>
      </c>
      <c r="Y318">
        <v>0</v>
      </c>
      <c r="Z318">
        <v>0</v>
      </c>
      <c r="AA318">
        <v>1</v>
      </c>
      <c r="AB318">
        <v>1</v>
      </c>
      <c r="AC318" t="s">
        <v>283</v>
      </c>
      <c r="AD318">
        <v>1</v>
      </c>
      <c r="AE318">
        <v>0</v>
      </c>
      <c r="AF318">
        <v>0</v>
      </c>
      <c r="AG318">
        <v>1</v>
      </c>
      <c r="AH318">
        <v>0</v>
      </c>
      <c r="AI318">
        <v>-68.58935777509511</v>
      </c>
      <c r="AJ318">
        <v>-68.589357775095124</v>
      </c>
      <c r="AK318">
        <v>0</v>
      </c>
      <c r="AL318">
        <v>97</v>
      </c>
      <c r="AM318">
        <v>29.5656</v>
      </c>
      <c r="AN318">
        <v>3.9269908169872414</v>
      </c>
    </row>
    <row r="319" spans="1:40" ht="12.75" x14ac:dyDescent="0.2">
      <c r="A319" s="15">
        <v>42570</v>
      </c>
      <c r="B319" s="14">
        <v>30</v>
      </c>
      <c r="C319" s="14" t="s">
        <v>359</v>
      </c>
      <c r="D319" s="16">
        <v>0.70763888888888893</v>
      </c>
      <c r="E319" s="14">
        <v>17</v>
      </c>
      <c r="F319" s="14">
        <v>537.00000000000011</v>
      </c>
      <c r="G319" s="14">
        <v>33.299999999999997</v>
      </c>
      <c r="H319" s="14" t="s">
        <v>365</v>
      </c>
      <c r="I319" s="14">
        <v>30.8</v>
      </c>
      <c r="J319" s="14" t="s">
        <v>4</v>
      </c>
      <c r="K319" s="14" t="s">
        <v>4</v>
      </c>
      <c r="L319" s="14" t="s">
        <v>4</v>
      </c>
      <c r="M319" s="14">
        <v>225</v>
      </c>
      <c r="N319" s="14" t="s">
        <v>27</v>
      </c>
      <c r="O319" s="14" t="s">
        <v>4</v>
      </c>
      <c r="P319" s="14" t="s">
        <v>4</v>
      </c>
      <c r="Q319" s="14">
        <v>0</v>
      </c>
      <c r="R319">
        <v>2.9999999999999942</v>
      </c>
      <c r="S319">
        <v>1</v>
      </c>
      <c r="T319" t="s">
        <v>4</v>
      </c>
      <c r="U319" t="s">
        <v>4</v>
      </c>
      <c r="V319" t="s">
        <v>6</v>
      </c>
      <c r="W319">
        <v>4.5999999999999996</v>
      </c>
      <c r="X319" t="s">
        <v>124</v>
      </c>
      <c r="Y319">
        <v>0</v>
      </c>
      <c r="Z319">
        <v>0</v>
      </c>
      <c r="AA319">
        <v>1</v>
      </c>
      <c r="AB319" t="s">
        <v>4</v>
      </c>
      <c r="AC319" t="s">
        <v>283</v>
      </c>
      <c r="AD319">
        <v>1</v>
      </c>
      <c r="AE319">
        <v>0</v>
      </c>
      <c r="AF319">
        <v>0</v>
      </c>
      <c r="AG319">
        <v>1</v>
      </c>
      <c r="AH319">
        <v>0</v>
      </c>
      <c r="AI319">
        <v>-68.58935777509511</v>
      </c>
      <c r="AJ319">
        <v>-68.589357775095124</v>
      </c>
      <c r="AK319">
        <v>0</v>
      </c>
      <c r="AL319">
        <v>97</v>
      </c>
      <c r="AM319">
        <v>29.5656</v>
      </c>
      <c r="AN319">
        <v>3.9269908169872414</v>
      </c>
    </row>
    <row r="320" spans="1:40" ht="12.75" x14ac:dyDescent="0.2">
      <c r="A320" s="15">
        <v>42570</v>
      </c>
      <c r="B320" s="14">
        <v>30</v>
      </c>
      <c r="C320" s="14" t="s">
        <v>359</v>
      </c>
      <c r="D320" s="16">
        <v>0.74722222222222223</v>
      </c>
      <c r="E320" s="14">
        <v>18</v>
      </c>
      <c r="F320" s="14">
        <v>594.00000000000011</v>
      </c>
      <c r="G320" s="14">
        <v>30</v>
      </c>
      <c r="H320" s="14" t="s">
        <v>365</v>
      </c>
      <c r="I320" s="14">
        <v>31.8</v>
      </c>
      <c r="J320" s="14" t="s">
        <v>4</v>
      </c>
      <c r="K320" s="14" t="s">
        <v>4</v>
      </c>
      <c r="L320" s="14" t="s">
        <v>4</v>
      </c>
      <c r="M320" s="14">
        <v>225</v>
      </c>
      <c r="N320" s="14" t="s">
        <v>27</v>
      </c>
      <c r="O320" s="14" t="s">
        <v>4</v>
      </c>
      <c r="P320" s="14" t="s">
        <v>4</v>
      </c>
      <c r="Q320" s="14">
        <v>0</v>
      </c>
      <c r="R320">
        <v>2.9999999999999942</v>
      </c>
      <c r="S320">
        <v>1</v>
      </c>
      <c r="T320">
        <v>2.9999999999999942</v>
      </c>
      <c r="U320">
        <v>1</v>
      </c>
      <c r="V320" t="s">
        <v>126</v>
      </c>
      <c r="W320">
        <v>0.8</v>
      </c>
      <c r="X320" t="s">
        <v>43</v>
      </c>
      <c r="Y320">
        <v>0</v>
      </c>
      <c r="Z320">
        <v>0</v>
      </c>
      <c r="AA320">
        <v>1</v>
      </c>
      <c r="AB320" t="s">
        <v>4</v>
      </c>
      <c r="AC320" t="s">
        <v>283</v>
      </c>
      <c r="AD320">
        <v>1</v>
      </c>
      <c r="AE320">
        <v>0</v>
      </c>
      <c r="AF320">
        <v>0</v>
      </c>
      <c r="AG320">
        <v>1</v>
      </c>
      <c r="AH320">
        <v>0</v>
      </c>
      <c r="AI320">
        <v>-68.58935777509511</v>
      </c>
      <c r="AJ320">
        <v>-68.589357775095124</v>
      </c>
      <c r="AK320">
        <v>0</v>
      </c>
      <c r="AL320">
        <v>97</v>
      </c>
      <c r="AM320">
        <v>29.5656</v>
      </c>
      <c r="AN320">
        <v>3.9269908169872414</v>
      </c>
    </row>
    <row r="321" spans="1:40" ht="12.75" x14ac:dyDescent="0.2">
      <c r="A321" s="15">
        <v>42570</v>
      </c>
      <c r="B321" s="14">
        <v>31</v>
      </c>
      <c r="C321" s="14" t="s">
        <v>359</v>
      </c>
      <c r="D321" s="16">
        <v>0.3347222222222222</v>
      </c>
      <c r="E321" s="14">
        <v>8</v>
      </c>
      <c r="F321" s="14">
        <v>0</v>
      </c>
      <c r="G321" s="14" t="s">
        <v>4</v>
      </c>
      <c r="H321" s="14" t="s">
        <v>4</v>
      </c>
      <c r="I321" s="14">
        <v>21.6</v>
      </c>
      <c r="J321" s="14" t="s">
        <v>4</v>
      </c>
      <c r="K321" s="14" t="s">
        <v>4</v>
      </c>
      <c r="L321" s="14" t="s">
        <v>4</v>
      </c>
      <c r="M321" s="14">
        <v>225</v>
      </c>
      <c r="N321" s="14" t="s">
        <v>27</v>
      </c>
      <c r="O321" s="14" t="s">
        <v>4</v>
      </c>
      <c r="P321" s="14" t="s">
        <v>4</v>
      </c>
      <c r="Q321" s="14">
        <v>0</v>
      </c>
      <c r="R321">
        <v>0</v>
      </c>
      <c r="S321">
        <v>0</v>
      </c>
      <c r="T321" t="s">
        <v>4</v>
      </c>
      <c r="U321" t="s">
        <v>4</v>
      </c>
      <c r="V321" t="s">
        <v>7</v>
      </c>
      <c r="W321">
        <v>2.5</v>
      </c>
      <c r="X321" t="s">
        <v>4</v>
      </c>
      <c r="Y321">
        <v>2</v>
      </c>
      <c r="Z321">
        <v>1</v>
      </c>
      <c r="AA321">
        <v>0</v>
      </c>
      <c r="AB321">
        <v>0</v>
      </c>
      <c r="AC321" t="s">
        <v>284</v>
      </c>
      <c r="AD321">
        <v>1</v>
      </c>
      <c r="AE321" t="s">
        <v>4</v>
      </c>
      <c r="AF321" t="s">
        <v>4</v>
      </c>
      <c r="AG321" t="s">
        <v>4</v>
      </c>
      <c r="AH321" t="s">
        <v>4</v>
      </c>
      <c r="AI321">
        <v>-70.710678118654741</v>
      </c>
      <c r="AJ321">
        <v>-70.710678118654769</v>
      </c>
      <c r="AK321" t="s">
        <v>4</v>
      </c>
      <c r="AL321">
        <v>100</v>
      </c>
      <c r="AM321">
        <v>30.48</v>
      </c>
      <c r="AN321">
        <v>3.9269908169872414</v>
      </c>
    </row>
    <row r="322" spans="1:40" ht="12.75" x14ac:dyDescent="0.2">
      <c r="A322" s="15">
        <v>42570</v>
      </c>
      <c r="B322" s="14">
        <v>31</v>
      </c>
      <c r="C322" s="14" t="s">
        <v>359</v>
      </c>
      <c r="D322" s="16">
        <v>0.37222222222222223</v>
      </c>
      <c r="E322" s="14">
        <v>9</v>
      </c>
      <c r="F322" s="14">
        <v>54.00000000000005</v>
      </c>
      <c r="G322" s="14" t="s">
        <v>4</v>
      </c>
      <c r="H322" s="14" t="s">
        <v>4</v>
      </c>
      <c r="I322" s="14">
        <v>25.6</v>
      </c>
      <c r="J322" s="14" t="s">
        <v>4</v>
      </c>
      <c r="K322" s="14" t="s">
        <v>4</v>
      </c>
      <c r="L322" s="14" t="s">
        <v>4</v>
      </c>
      <c r="M322" s="14">
        <v>225</v>
      </c>
      <c r="N322" s="14" t="s">
        <v>27</v>
      </c>
      <c r="O322" s="14" t="s">
        <v>4</v>
      </c>
      <c r="P322" s="14" t="s">
        <v>4</v>
      </c>
      <c r="Q322" s="14">
        <v>0</v>
      </c>
      <c r="R322">
        <v>0</v>
      </c>
      <c r="S322">
        <v>1</v>
      </c>
      <c r="T322" t="s">
        <v>4</v>
      </c>
      <c r="U322" t="s">
        <v>4</v>
      </c>
      <c r="V322" t="s">
        <v>27</v>
      </c>
      <c r="W322">
        <v>0.9</v>
      </c>
      <c r="X322" t="s">
        <v>28</v>
      </c>
      <c r="Y322">
        <v>2</v>
      </c>
      <c r="Z322">
        <v>1</v>
      </c>
      <c r="AA322">
        <v>0</v>
      </c>
      <c r="AB322">
        <v>0</v>
      </c>
      <c r="AC322" t="s">
        <v>284</v>
      </c>
      <c r="AD322">
        <v>1</v>
      </c>
      <c r="AE322">
        <v>0</v>
      </c>
      <c r="AF322">
        <v>0</v>
      </c>
      <c r="AG322">
        <v>1</v>
      </c>
      <c r="AH322">
        <v>0</v>
      </c>
      <c r="AI322">
        <v>-70.710678118654741</v>
      </c>
      <c r="AJ322">
        <v>-70.710678118654769</v>
      </c>
      <c r="AK322">
        <v>0</v>
      </c>
      <c r="AL322">
        <v>100</v>
      </c>
      <c r="AM322">
        <v>30.48</v>
      </c>
      <c r="AN322">
        <v>3.9269908169872414</v>
      </c>
    </row>
    <row r="323" spans="1:40" ht="12.75" x14ac:dyDescent="0.2">
      <c r="A323" s="15">
        <v>42570</v>
      </c>
      <c r="B323" s="14">
        <v>31</v>
      </c>
      <c r="C323" s="14" t="s">
        <v>359</v>
      </c>
      <c r="D323" s="16">
        <v>0.41319444444444442</v>
      </c>
      <c r="E323" s="14">
        <v>10</v>
      </c>
      <c r="F323" s="14">
        <v>113</v>
      </c>
      <c r="G323" s="14">
        <v>24.8</v>
      </c>
      <c r="H323" s="14" t="s">
        <v>365</v>
      </c>
      <c r="I323" s="14">
        <v>24.9</v>
      </c>
      <c r="J323" s="14">
        <v>3.11413094256375</v>
      </c>
      <c r="K323" s="14">
        <v>178.42655985999986</v>
      </c>
      <c r="L323" s="14">
        <v>133.42655985999986</v>
      </c>
      <c r="M323" s="14">
        <v>218</v>
      </c>
      <c r="N323" s="14" t="s">
        <v>27</v>
      </c>
      <c r="O323" s="14" t="s">
        <v>33</v>
      </c>
      <c r="P323" s="14">
        <v>5</v>
      </c>
      <c r="Q323" s="14">
        <v>19.129760651347869</v>
      </c>
      <c r="R323">
        <v>19.129760651347869</v>
      </c>
      <c r="S323">
        <v>1</v>
      </c>
      <c r="T323" t="s">
        <v>4</v>
      </c>
      <c r="U323" t="s">
        <v>4</v>
      </c>
      <c r="V323" t="s">
        <v>31</v>
      </c>
      <c r="W323">
        <v>3.4</v>
      </c>
      <c r="X323" t="s">
        <v>4</v>
      </c>
      <c r="Y323">
        <v>2</v>
      </c>
      <c r="Z323">
        <v>1</v>
      </c>
      <c r="AA323">
        <v>0</v>
      </c>
      <c r="AB323">
        <v>0</v>
      </c>
      <c r="AC323" t="s">
        <v>284</v>
      </c>
      <c r="AD323">
        <v>1</v>
      </c>
      <c r="AE323">
        <v>-19.12254779251154</v>
      </c>
      <c r="AF323">
        <v>-19.12254779251154</v>
      </c>
      <c r="AG323">
        <v>1</v>
      </c>
      <c r="AH323">
        <v>19.129760651347869</v>
      </c>
      <c r="AI323">
        <v>-70.185408187125034</v>
      </c>
      <c r="AJ323">
        <v>-89.833225911166309</v>
      </c>
      <c r="AK323">
        <v>0.52526993152970647</v>
      </c>
      <c r="AL323">
        <v>114</v>
      </c>
      <c r="AM323">
        <v>34.747199999999999</v>
      </c>
      <c r="AN323">
        <v>3.8048177693476384</v>
      </c>
    </row>
    <row r="324" spans="1:40" ht="12.75" x14ac:dyDescent="0.2">
      <c r="A324" s="15">
        <v>42570</v>
      </c>
      <c r="B324" s="14">
        <v>31</v>
      </c>
      <c r="C324" s="14" t="s">
        <v>359</v>
      </c>
      <c r="D324" s="16">
        <v>0.45624999999999999</v>
      </c>
      <c r="E324" s="14">
        <v>11</v>
      </c>
      <c r="F324" s="14">
        <v>175.00000000000003</v>
      </c>
      <c r="G324" s="14">
        <v>40.200000000000003</v>
      </c>
      <c r="H324" s="14" t="s">
        <v>365</v>
      </c>
      <c r="I324" s="14">
        <v>28.2</v>
      </c>
      <c r="J324" s="14">
        <v>1.5758572373548436</v>
      </c>
      <c r="K324" s="14">
        <v>269.71003118442184</v>
      </c>
      <c r="L324" s="14">
        <v>91.283471324421981</v>
      </c>
      <c r="M324" s="14">
        <v>224</v>
      </c>
      <c r="N324" s="14" t="s">
        <v>27</v>
      </c>
      <c r="O324" s="14" t="s">
        <v>31</v>
      </c>
      <c r="P324" s="14">
        <v>7</v>
      </c>
      <c r="Q324" s="14">
        <v>16.647101309363464</v>
      </c>
      <c r="R324">
        <v>35.776861960711329</v>
      </c>
      <c r="S324">
        <v>1</v>
      </c>
      <c r="T324" t="s">
        <v>4</v>
      </c>
      <c r="U324" t="s">
        <v>4</v>
      </c>
      <c r="V324" t="s">
        <v>6</v>
      </c>
      <c r="W324">
        <v>0.4</v>
      </c>
      <c r="X324" t="s">
        <v>4</v>
      </c>
      <c r="Y324">
        <v>2</v>
      </c>
      <c r="Z324">
        <v>1</v>
      </c>
      <c r="AA324">
        <v>0</v>
      </c>
      <c r="AB324">
        <v>0</v>
      </c>
      <c r="AC324" t="s">
        <v>284</v>
      </c>
      <c r="AD324">
        <v>1</v>
      </c>
      <c r="AE324">
        <v>-8.4249131165080371E-2</v>
      </c>
      <c r="AF324">
        <v>-8.4249131165080371E-2</v>
      </c>
      <c r="AG324">
        <v>1</v>
      </c>
      <c r="AH324">
        <v>16.647101309363464</v>
      </c>
      <c r="AI324">
        <v>-86.832296307374676</v>
      </c>
      <c r="AJ324">
        <v>-89.91747504233139</v>
      </c>
      <c r="AK324">
        <v>-16.646888120249642</v>
      </c>
      <c r="AL324">
        <v>125</v>
      </c>
      <c r="AM324">
        <v>38.1</v>
      </c>
      <c r="AN324">
        <v>3.9095375244672983</v>
      </c>
    </row>
    <row r="325" spans="1:40" ht="12.75" x14ac:dyDescent="0.2">
      <c r="A325" s="15">
        <v>42570</v>
      </c>
      <c r="B325" s="14">
        <v>31</v>
      </c>
      <c r="C325" s="14" t="s">
        <v>359</v>
      </c>
      <c r="D325" s="16">
        <v>0.49861111111111112</v>
      </c>
      <c r="E325" s="14">
        <v>12</v>
      </c>
      <c r="F325" s="14">
        <v>236.00000000000006</v>
      </c>
      <c r="G325" s="14">
        <v>45.5</v>
      </c>
      <c r="H325" s="14" t="s">
        <v>365</v>
      </c>
      <c r="I325" s="14">
        <v>28.6</v>
      </c>
      <c r="J325" s="14" t="s">
        <v>4</v>
      </c>
      <c r="K325" s="14" t="s">
        <v>4</v>
      </c>
      <c r="L325" s="14" t="s">
        <v>4</v>
      </c>
      <c r="M325" s="14">
        <v>224</v>
      </c>
      <c r="N325" s="14" t="s">
        <v>27</v>
      </c>
      <c r="O325" s="14" t="s">
        <v>4</v>
      </c>
      <c r="P325" s="14" t="s">
        <v>4</v>
      </c>
      <c r="Q325" s="14">
        <v>0</v>
      </c>
      <c r="R325">
        <v>35.776861960711329</v>
      </c>
      <c r="S325">
        <v>1</v>
      </c>
      <c r="T325" t="s">
        <v>4</v>
      </c>
      <c r="U325" t="s">
        <v>4</v>
      </c>
      <c r="V325" t="s">
        <v>6</v>
      </c>
      <c r="W325">
        <v>2.6</v>
      </c>
      <c r="X325" t="s">
        <v>4</v>
      </c>
      <c r="Y325">
        <v>2</v>
      </c>
      <c r="Z325">
        <v>1</v>
      </c>
      <c r="AA325">
        <v>0</v>
      </c>
      <c r="AB325">
        <v>0</v>
      </c>
      <c r="AC325" t="s">
        <v>284</v>
      </c>
      <c r="AD325">
        <v>1</v>
      </c>
      <c r="AE325">
        <v>0</v>
      </c>
      <c r="AF325">
        <v>0</v>
      </c>
      <c r="AG325">
        <v>1</v>
      </c>
      <c r="AH325">
        <v>0</v>
      </c>
      <c r="AI325">
        <v>-86.832296307374676</v>
      </c>
      <c r="AJ325">
        <v>-89.91747504233139</v>
      </c>
      <c r="AK325">
        <v>0</v>
      </c>
      <c r="AL325">
        <v>125</v>
      </c>
      <c r="AM325">
        <v>38.1</v>
      </c>
      <c r="AN325">
        <v>3.9095375244672983</v>
      </c>
    </row>
    <row r="326" spans="1:40" ht="12.75" x14ac:dyDescent="0.2">
      <c r="A326" s="15">
        <v>42570</v>
      </c>
      <c r="B326" s="14">
        <v>31</v>
      </c>
      <c r="C326" s="14" t="s">
        <v>359</v>
      </c>
      <c r="D326" s="16">
        <v>0.54166666666666663</v>
      </c>
      <c r="E326" s="14">
        <v>13</v>
      </c>
      <c r="F326" s="14">
        <v>298</v>
      </c>
      <c r="G326" s="14">
        <v>43.3</v>
      </c>
      <c r="H326" s="14" t="s">
        <v>365</v>
      </c>
      <c r="I326" s="14">
        <v>28.7</v>
      </c>
      <c r="J326" s="14" t="s">
        <v>4</v>
      </c>
      <c r="K326" s="14" t="s">
        <v>4</v>
      </c>
      <c r="L326" s="14" t="s">
        <v>4</v>
      </c>
      <c r="M326" s="14">
        <v>224</v>
      </c>
      <c r="N326" s="14" t="s">
        <v>27</v>
      </c>
      <c r="O326" s="14" t="s">
        <v>4</v>
      </c>
      <c r="P326" s="14" t="s">
        <v>4</v>
      </c>
      <c r="Q326" s="14">
        <v>0</v>
      </c>
      <c r="R326">
        <v>35.776861960711329</v>
      </c>
      <c r="S326">
        <v>1</v>
      </c>
      <c r="T326" t="s">
        <v>4</v>
      </c>
      <c r="U326" t="s">
        <v>4</v>
      </c>
      <c r="V326" t="s">
        <v>6</v>
      </c>
      <c r="W326">
        <v>3.1</v>
      </c>
      <c r="X326" t="s">
        <v>10</v>
      </c>
      <c r="Y326">
        <v>0</v>
      </c>
      <c r="Z326">
        <v>0</v>
      </c>
      <c r="AA326">
        <v>1</v>
      </c>
      <c r="AB326">
        <v>1</v>
      </c>
      <c r="AC326" t="s">
        <v>284</v>
      </c>
      <c r="AD326">
        <v>1</v>
      </c>
      <c r="AE326">
        <v>0</v>
      </c>
      <c r="AF326">
        <v>0</v>
      </c>
      <c r="AG326">
        <v>1</v>
      </c>
      <c r="AH326">
        <v>0</v>
      </c>
      <c r="AI326">
        <v>-86.832296307374676</v>
      </c>
      <c r="AJ326">
        <v>-89.91747504233139</v>
      </c>
      <c r="AK326">
        <v>0</v>
      </c>
      <c r="AL326">
        <v>125</v>
      </c>
      <c r="AM326">
        <v>38.1</v>
      </c>
      <c r="AN326">
        <v>3.9095375244672983</v>
      </c>
    </row>
    <row r="327" spans="1:40" ht="12.75" x14ac:dyDescent="0.2">
      <c r="A327" s="15">
        <v>42570</v>
      </c>
      <c r="B327" s="14">
        <v>31</v>
      </c>
      <c r="C327" s="14" t="s">
        <v>359</v>
      </c>
      <c r="D327" s="16">
        <v>0.58194444444444449</v>
      </c>
      <c r="E327" s="14">
        <v>14</v>
      </c>
      <c r="F327" s="14">
        <v>356.00000000000011</v>
      </c>
      <c r="G327" s="14">
        <v>52.6</v>
      </c>
      <c r="H327" s="14" t="s">
        <v>365</v>
      </c>
      <c r="I327" s="14">
        <v>29.9</v>
      </c>
      <c r="J327" s="14" t="s">
        <v>4</v>
      </c>
      <c r="K327" s="14" t="s">
        <v>4</v>
      </c>
      <c r="L327" s="14" t="s">
        <v>4</v>
      </c>
      <c r="M327" s="14">
        <v>224</v>
      </c>
      <c r="N327" s="14" t="s">
        <v>27</v>
      </c>
      <c r="O327" s="14" t="s">
        <v>4</v>
      </c>
      <c r="P327" s="14" t="s">
        <v>4</v>
      </c>
      <c r="Q327" s="14">
        <v>0</v>
      </c>
      <c r="R327">
        <v>35.776861960711329</v>
      </c>
      <c r="S327">
        <v>1</v>
      </c>
      <c r="T327" t="s">
        <v>4</v>
      </c>
      <c r="U327" t="s">
        <v>4</v>
      </c>
      <c r="V327" t="s">
        <v>6</v>
      </c>
      <c r="W327">
        <v>3.5</v>
      </c>
      <c r="X327" t="s">
        <v>10</v>
      </c>
      <c r="Y327">
        <v>0</v>
      </c>
      <c r="Z327">
        <v>0</v>
      </c>
      <c r="AA327">
        <v>1</v>
      </c>
      <c r="AB327" t="s">
        <v>4</v>
      </c>
      <c r="AC327" t="s">
        <v>284</v>
      </c>
      <c r="AD327">
        <v>1</v>
      </c>
      <c r="AE327">
        <v>0</v>
      </c>
      <c r="AF327">
        <v>0</v>
      </c>
      <c r="AG327">
        <v>1</v>
      </c>
      <c r="AH327">
        <v>0</v>
      </c>
      <c r="AI327">
        <v>-86.832296307374676</v>
      </c>
      <c r="AJ327">
        <v>-89.91747504233139</v>
      </c>
      <c r="AK327">
        <v>0</v>
      </c>
      <c r="AL327">
        <v>125</v>
      </c>
      <c r="AM327">
        <v>38.1</v>
      </c>
      <c r="AN327">
        <v>3.9095375244672983</v>
      </c>
    </row>
    <row r="328" spans="1:40" ht="12.75" x14ac:dyDescent="0.2">
      <c r="A328" s="15">
        <v>42570</v>
      </c>
      <c r="B328" s="14">
        <v>31</v>
      </c>
      <c r="C328" s="14" t="s">
        <v>359</v>
      </c>
      <c r="D328" s="16">
        <v>0.62361111111111112</v>
      </c>
      <c r="E328" s="14">
        <v>15</v>
      </c>
      <c r="F328" s="14">
        <v>416.00000000000006</v>
      </c>
      <c r="G328" s="14">
        <v>49.9</v>
      </c>
      <c r="H328" s="14" t="s">
        <v>365</v>
      </c>
      <c r="I328" s="14">
        <v>31.9</v>
      </c>
      <c r="J328" s="14" t="s">
        <v>4</v>
      </c>
      <c r="K328" s="14" t="s">
        <v>4</v>
      </c>
      <c r="L328" s="14" t="s">
        <v>4</v>
      </c>
      <c r="M328" s="14">
        <v>224</v>
      </c>
      <c r="N328" s="14" t="s">
        <v>27</v>
      </c>
      <c r="O328" s="14" t="s">
        <v>4</v>
      </c>
      <c r="P328" s="14" t="s">
        <v>4</v>
      </c>
      <c r="Q328" s="14">
        <v>0</v>
      </c>
      <c r="R328">
        <v>35.776861960711329</v>
      </c>
      <c r="S328">
        <v>1</v>
      </c>
      <c r="T328" t="s">
        <v>4</v>
      </c>
      <c r="U328" t="s">
        <v>4</v>
      </c>
      <c r="V328" t="s">
        <v>6</v>
      </c>
      <c r="W328">
        <v>2.5</v>
      </c>
      <c r="X328" t="s">
        <v>43</v>
      </c>
      <c r="Y328">
        <v>0</v>
      </c>
      <c r="Z328">
        <v>0</v>
      </c>
      <c r="AA328">
        <v>1</v>
      </c>
      <c r="AB328" t="s">
        <v>4</v>
      </c>
      <c r="AC328" t="s">
        <v>284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-86.832296307374676</v>
      </c>
      <c r="AJ328">
        <v>-89.91747504233139</v>
      </c>
      <c r="AK328">
        <v>0</v>
      </c>
      <c r="AL328">
        <v>125</v>
      </c>
      <c r="AM328">
        <v>38.1</v>
      </c>
      <c r="AN328">
        <v>3.9095375244672983</v>
      </c>
    </row>
    <row r="329" spans="1:40" ht="12.75" x14ac:dyDescent="0.2">
      <c r="A329" s="15">
        <v>42570</v>
      </c>
      <c r="B329" s="14">
        <v>31</v>
      </c>
      <c r="C329" s="14" t="s">
        <v>359</v>
      </c>
      <c r="D329" s="16">
        <v>0.66527777777777775</v>
      </c>
      <c r="E329" s="14">
        <v>16</v>
      </c>
      <c r="F329" s="14">
        <v>476</v>
      </c>
      <c r="G329" s="14">
        <v>47.5</v>
      </c>
      <c r="H329" s="14" t="s">
        <v>365</v>
      </c>
      <c r="I329" s="14">
        <v>30.6</v>
      </c>
      <c r="J329" s="14" t="s">
        <v>4</v>
      </c>
      <c r="K329" s="14" t="s">
        <v>4</v>
      </c>
      <c r="L329" s="14" t="s">
        <v>4</v>
      </c>
      <c r="M329" s="14">
        <v>224</v>
      </c>
      <c r="N329" s="14" t="s">
        <v>27</v>
      </c>
      <c r="O329" s="14" t="s">
        <v>4</v>
      </c>
      <c r="P329" s="14" t="s">
        <v>4</v>
      </c>
      <c r="Q329" s="14">
        <v>0</v>
      </c>
      <c r="R329">
        <v>35.776861960711329</v>
      </c>
      <c r="S329">
        <v>1</v>
      </c>
      <c r="T329" t="s">
        <v>4</v>
      </c>
      <c r="U329" t="s">
        <v>4</v>
      </c>
      <c r="V329" t="s">
        <v>6</v>
      </c>
      <c r="W329">
        <v>2.1</v>
      </c>
      <c r="X329" t="s">
        <v>43</v>
      </c>
      <c r="Y329">
        <v>0</v>
      </c>
      <c r="Z329">
        <v>0</v>
      </c>
      <c r="AA329">
        <v>1</v>
      </c>
      <c r="AB329" t="s">
        <v>4</v>
      </c>
      <c r="AC329" t="s">
        <v>284</v>
      </c>
      <c r="AD329">
        <v>1</v>
      </c>
      <c r="AE329">
        <v>0</v>
      </c>
      <c r="AF329">
        <v>0</v>
      </c>
      <c r="AG329">
        <v>1</v>
      </c>
      <c r="AH329">
        <v>0</v>
      </c>
      <c r="AI329">
        <v>-86.832296307374676</v>
      </c>
      <c r="AJ329">
        <v>-89.91747504233139</v>
      </c>
      <c r="AK329">
        <v>0</v>
      </c>
      <c r="AL329">
        <v>125</v>
      </c>
      <c r="AM329">
        <v>38.1</v>
      </c>
      <c r="AN329">
        <v>3.9095375244672983</v>
      </c>
    </row>
    <row r="330" spans="1:40" ht="12.75" x14ac:dyDescent="0.2">
      <c r="A330" s="15">
        <v>42570</v>
      </c>
      <c r="B330" s="14">
        <v>31</v>
      </c>
      <c r="C330" s="14" t="s">
        <v>359</v>
      </c>
      <c r="D330" s="16">
        <v>0.70763888888888893</v>
      </c>
      <c r="E330" s="14">
        <v>17</v>
      </c>
      <c r="F330" s="14">
        <v>537.00000000000011</v>
      </c>
      <c r="G330" s="14">
        <v>43.4</v>
      </c>
      <c r="H330" s="14" t="s">
        <v>365</v>
      </c>
      <c r="I330" s="14">
        <v>30.8</v>
      </c>
      <c r="J330" s="14" t="s">
        <v>4</v>
      </c>
      <c r="K330" s="14" t="s">
        <v>4</v>
      </c>
      <c r="L330" s="14" t="s">
        <v>4</v>
      </c>
      <c r="M330" s="14">
        <v>224</v>
      </c>
      <c r="N330" s="14" t="s">
        <v>27</v>
      </c>
      <c r="O330" s="14" t="s">
        <v>4</v>
      </c>
      <c r="P330" s="14" t="s">
        <v>4</v>
      </c>
      <c r="Q330" s="14">
        <v>0</v>
      </c>
      <c r="R330">
        <v>35.776861960711329</v>
      </c>
      <c r="S330">
        <v>1</v>
      </c>
      <c r="T330" t="s">
        <v>4</v>
      </c>
      <c r="U330" t="s">
        <v>4</v>
      </c>
      <c r="V330" t="s">
        <v>6</v>
      </c>
      <c r="W330">
        <v>4.5999999999999996</v>
      </c>
      <c r="X330" t="s">
        <v>43</v>
      </c>
      <c r="Y330">
        <v>0</v>
      </c>
      <c r="Z330">
        <v>0</v>
      </c>
      <c r="AA330">
        <v>1</v>
      </c>
      <c r="AB330" t="s">
        <v>4</v>
      </c>
      <c r="AC330" t="s">
        <v>284</v>
      </c>
      <c r="AD330">
        <v>1</v>
      </c>
      <c r="AE330">
        <v>0</v>
      </c>
      <c r="AF330">
        <v>0</v>
      </c>
      <c r="AG330">
        <v>1</v>
      </c>
      <c r="AH330">
        <v>0</v>
      </c>
      <c r="AI330">
        <v>-86.832296307374676</v>
      </c>
      <c r="AJ330">
        <v>-89.91747504233139</v>
      </c>
      <c r="AK330">
        <v>0</v>
      </c>
      <c r="AL330">
        <v>125</v>
      </c>
      <c r="AM330">
        <v>38.1</v>
      </c>
      <c r="AN330">
        <v>3.9095375244672983</v>
      </c>
    </row>
    <row r="331" spans="1:40" ht="12.75" x14ac:dyDescent="0.2">
      <c r="A331" s="15">
        <v>42570</v>
      </c>
      <c r="B331" s="14">
        <v>31</v>
      </c>
      <c r="C331" s="14" t="s">
        <v>359</v>
      </c>
      <c r="D331" s="16">
        <v>0.74513888888888891</v>
      </c>
      <c r="E331" s="14">
        <v>18</v>
      </c>
      <c r="F331" s="14">
        <v>591.00000000000011</v>
      </c>
      <c r="G331" s="14">
        <v>39.5</v>
      </c>
      <c r="H331" s="14" t="s">
        <v>365</v>
      </c>
      <c r="I331" s="14">
        <v>31.1</v>
      </c>
      <c r="J331" s="14" t="s">
        <v>4</v>
      </c>
      <c r="K331" s="14" t="s">
        <v>4</v>
      </c>
      <c r="L331" s="14" t="s">
        <v>4</v>
      </c>
      <c r="M331" s="14">
        <v>224</v>
      </c>
      <c r="N331" s="14" t="s">
        <v>27</v>
      </c>
      <c r="O331" s="14" t="s">
        <v>4</v>
      </c>
      <c r="P331" s="14" t="s">
        <v>4</v>
      </c>
      <c r="Q331" s="14">
        <v>0</v>
      </c>
      <c r="R331">
        <v>35.776861960711329</v>
      </c>
      <c r="S331">
        <v>1</v>
      </c>
      <c r="T331">
        <v>25.076036789935905</v>
      </c>
      <c r="U331">
        <v>1.4267351041321701</v>
      </c>
      <c r="V331" t="s">
        <v>6</v>
      </c>
      <c r="W331">
        <v>1.7</v>
      </c>
      <c r="X331" t="s">
        <v>43</v>
      </c>
      <c r="Y331">
        <v>0</v>
      </c>
      <c r="Z331">
        <v>0</v>
      </c>
      <c r="AA331">
        <v>1</v>
      </c>
      <c r="AB331" t="s">
        <v>4</v>
      </c>
      <c r="AC331" t="s">
        <v>284</v>
      </c>
      <c r="AD331">
        <v>1</v>
      </c>
      <c r="AE331">
        <v>0</v>
      </c>
      <c r="AF331">
        <v>0</v>
      </c>
      <c r="AG331">
        <v>1</v>
      </c>
      <c r="AH331">
        <v>0</v>
      </c>
      <c r="AI331">
        <v>-86.832296307374676</v>
      </c>
      <c r="AJ331">
        <v>-89.91747504233139</v>
      </c>
      <c r="AK331">
        <v>0</v>
      </c>
      <c r="AL331">
        <v>125</v>
      </c>
      <c r="AM331">
        <v>38.1</v>
      </c>
      <c r="AN331">
        <v>3.9095375244672983</v>
      </c>
    </row>
    <row r="332" spans="1:40" ht="12.75" x14ac:dyDescent="0.2">
      <c r="A332" s="15">
        <v>42571</v>
      </c>
      <c r="B332" s="14">
        <v>32</v>
      </c>
      <c r="C332" s="14" t="s">
        <v>359</v>
      </c>
      <c r="D332" s="16">
        <v>0.33055555555555555</v>
      </c>
      <c r="E332" s="14">
        <v>8</v>
      </c>
      <c r="F332" s="14">
        <v>0</v>
      </c>
      <c r="G332" s="14">
        <v>27.3</v>
      </c>
      <c r="H332" s="14" t="s">
        <v>365</v>
      </c>
      <c r="I332" s="14">
        <v>24.3</v>
      </c>
      <c r="J332" s="14" t="s">
        <v>4</v>
      </c>
      <c r="K332" s="14" t="s">
        <v>4</v>
      </c>
      <c r="L332" s="14" t="s">
        <v>4</v>
      </c>
      <c r="M332" s="14">
        <v>225</v>
      </c>
      <c r="N332" s="14" t="s">
        <v>27</v>
      </c>
      <c r="O332" s="14" t="s">
        <v>4</v>
      </c>
      <c r="P332" s="14" t="s">
        <v>4</v>
      </c>
      <c r="Q332" s="14">
        <v>0</v>
      </c>
      <c r="R332">
        <v>0</v>
      </c>
      <c r="S332">
        <v>0</v>
      </c>
      <c r="T332" t="s">
        <v>4</v>
      </c>
      <c r="U332" t="s">
        <v>4</v>
      </c>
      <c r="V332" t="s">
        <v>7</v>
      </c>
      <c r="W332">
        <v>0</v>
      </c>
      <c r="X332" t="s">
        <v>4</v>
      </c>
      <c r="Y332">
        <v>2</v>
      </c>
      <c r="Z332">
        <v>1</v>
      </c>
      <c r="AA332">
        <v>0</v>
      </c>
      <c r="AB332">
        <v>0</v>
      </c>
      <c r="AC332" t="s">
        <v>285</v>
      </c>
      <c r="AD332">
        <v>1</v>
      </c>
      <c r="AE332" t="s">
        <v>4</v>
      </c>
      <c r="AF332" t="s">
        <v>4</v>
      </c>
      <c r="AG332" t="s">
        <v>4</v>
      </c>
      <c r="AH332" t="s">
        <v>4</v>
      </c>
      <c r="AI332">
        <v>-70.710678118654741</v>
      </c>
      <c r="AJ332">
        <v>-70.710678118654769</v>
      </c>
      <c r="AK332" t="s">
        <v>4</v>
      </c>
      <c r="AL332">
        <v>100</v>
      </c>
      <c r="AM332">
        <v>30.48</v>
      </c>
      <c r="AN332">
        <v>3.9269908169872414</v>
      </c>
    </row>
    <row r="333" spans="1:40" ht="12.75" x14ac:dyDescent="0.2">
      <c r="A333" s="15">
        <v>42571</v>
      </c>
      <c r="B333" s="14">
        <v>32</v>
      </c>
      <c r="C333" s="14" t="s">
        <v>359</v>
      </c>
      <c r="D333" s="16">
        <v>0.375</v>
      </c>
      <c r="E333" s="14">
        <v>9</v>
      </c>
      <c r="F333" s="14">
        <v>64.000000000000014</v>
      </c>
      <c r="G333" s="14" t="s">
        <v>4</v>
      </c>
      <c r="H333" s="14" t="s">
        <v>4</v>
      </c>
      <c r="I333" s="14">
        <v>25.9</v>
      </c>
      <c r="J333" s="14" t="s">
        <v>4</v>
      </c>
      <c r="K333" s="14" t="s">
        <v>4</v>
      </c>
      <c r="L333" s="14" t="s">
        <v>4</v>
      </c>
      <c r="M333" s="14">
        <v>225</v>
      </c>
      <c r="N333" s="14" t="s">
        <v>27</v>
      </c>
      <c r="O333" s="14" t="s">
        <v>4</v>
      </c>
      <c r="P333" s="14" t="s">
        <v>4</v>
      </c>
      <c r="Q333" s="14">
        <v>0</v>
      </c>
      <c r="R333">
        <v>0</v>
      </c>
      <c r="S333">
        <v>0</v>
      </c>
      <c r="T333" t="s">
        <v>4</v>
      </c>
      <c r="U333" t="s">
        <v>4</v>
      </c>
      <c r="V333" t="s">
        <v>7</v>
      </c>
      <c r="W333">
        <v>1.8</v>
      </c>
      <c r="X333" t="s">
        <v>19</v>
      </c>
      <c r="Y333">
        <v>2</v>
      </c>
      <c r="Z333">
        <v>1</v>
      </c>
      <c r="AA333">
        <v>0</v>
      </c>
      <c r="AB333">
        <v>0</v>
      </c>
      <c r="AC333" t="s">
        <v>285</v>
      </c>
      <c r="AD333">
        <v>1</v>
      </c>
      <c r="AE333">
        <v>0</v>
      </c>
      <c r="AF333">
        <v>0</v>
      </c>
      <c r="AG333">
        <v>1</v>
      </c>
      <c r="AH333">
        <v>0</v>
      </c>
      <c r="AI333">
        <v>-70.710678118654741</v>
      </c>
      <c r="AJ333">
        <v>-70.710678118654769</v>
      </c>
      <c r="AK333">
        <v>0</v>
      </c>
      <c r="AL333">
        <v>100</v>
      </c>
      <c r="AM333">
        <v>30.48</v>
      </c>
      <c r="AN333">
        <v>3.9269908169872414</v>
      </c>
    </row>
    <row r="334" spans="1:40" ht="12.75" x14ac:dyDescent="0.2">
      <c r="A334" s="15">
        <v>42571</v>
      </c>
      <c r="B334" s="14">
        <v>32</v>
      </c>
      <c r="C334" s="14" t="s">
        <v>359</v>
      </c>
      <c r="D334" s="16">
        <v>0.41597222222222219</v>
      </c>
      <c r="E334" s="14">
        <v>10</v>
      </c>
      <c r="F334" s="14">
        <v>122.99999999999997</v>
      </c>
      <c r="G334" s="14" t="s">
        <v>4</v>
      </c>
      <c r="H334" s="14" t="s">
        <v>4</v>
      </c>
      <c r="I334" s="14">
        <v>29.9</v>
      </c>
      <c r="J334" s="14" t="s">
        <v>4</v>
      </c>
      <c r="K334" s="14" t="s">
        <v>4</v>
      </c>
      <c r="L334" s="14" t="s">
        <v>4</v>
      </c>
      <c r="M334" s="14">
        <v>225</v>
      </c>
      <c r="N334" s="14" t="s">
        <v>27</v>
      </c>
      <c r="O334" s="14" t="s">
        <v>4</v>
      </c>
      <c r="P334" s="14" t="s">
        <v>4</v>
      </c>
      <c r="Q334" s="14">
        <v>0</v>
      </c>
      <c r="R334">
        <v>0</v>
      </c>
      <c r="S334">
        <v>0</v>
      </c>
      <c r="T334" t="s">
        <v>4</v>
      </c>
      <c r="U334" t="s">
        <v>4</v>
      </c>
      <c r="V334" t="s">
        <v>7</v>
      </c>
      <c r="W334">
        <v>5.6</v>
      </c>
      <c r="X334" t="s">
        <v>30</v>
      </c>
      <c r="Y334">
        <v>2</v>
      </c>
      <c r="Z334">
        <v>1</v>
      </c>
      <c r="AA334">
        <v>0</v>
      </c>
      <c r="AB334">
        <v>0</v>
      </c>
      <c r="AC334" t="s">
        <v>285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-70.710678118654741</v>
      </c>
      <c r="AJ334">
        <v>-70.710678118654769</v>
      </c>
      <c r="AK334">
        <v>0</v>
      </c>
      <c r="AL334">
        <v>100</v>
      </c>
      <c r="AM334">
        <v>30.48</v>
      </c>
      <c r="AN334">
        <v>3.9269908169872414</v>
      </c>
    </row>
    <row r="335" spans="1:40" ht="12.75" x14ac:dyDescent="0.2">
      <c r="A335" s="15">
        <v>42571</v>
      </c>
      <c r="B335" s="14">
        <v>32</v>
      </c>
      <c r="C335" s="14" t="s">
        <v>359</v>
      </c>
      <c r="D335" s="16">
        <v>0.45763888888888887</v>
      </c>
      <c r="E335" s="14">
        <v>11</v>
      </c>
      <c r="F335" s="14">
        <v>183</v>
      </c>
      <c r="G335" s="14" t="s">
        <v>4</v>
      </c>
      <c r="H335" s="14" t="s">
        <v>4</v>
      </c>
      <c r="I335" s="14">
        <v>25.7</v>
      </c>
      <c r="J335" s="14" t="s">
        <v>4</v>
      </c>
      <c r="K335" s="14" t="s">
        <v>4</v>
      </c>
      <c r="L335" s="14" t="s">
        <v>4</v>
      </c>
      <c r="M335" s="14">
        <v>225</v>
      </c>
      <c r="N335" s="14" t="s">
        <v>27</v>
      </c>
      <c r="O335" s="14" t="s">
        <v>4</v>
      </c>
      <c r="P335" s="14" t="s">
        <v>4</v>
      </c>
      <c r="Q335" s="14">
        <v>0</v>
      </c>
      <c r="R335">
        <v>0</v>
      </c>
      <c r="S335">
        <v>0</v>
      </c>
      <c r="T335" t="s">
        <v>4</v>
      </c>
      <c r="U335" t="s">
        <v>4</v>
      </c>
      <c r="V335" t="s">
        <v>7</v>
      </c>
      <c r="W335">
        <v>3.3</v>
      </c>
      <c r="X335" t="s">
        <v>135</v>
      </c>
      <c r="Y335">
        <v>2</v>
      </c>
      <c r="Z335">
        <v>1</v>
      </c>
      <c r="AA335">
        <v>0</v>
      </c>
      <c r="AB335">
        <v>0</v>
      </c>
      <c r="AC335" t="s">
        <v>285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-70.710678118654741</v>
      </c>
      <c r="AJ335">
        <v>-70.710678118654769</v>
      </c>
      <c r="AK335">
        <v>0</v>
      </c>
      <c r="AL335">
        <v>100</v>
      </c>
      <c r="AM335">
        <v>30.48</v>
      </c>
      <c r="AN335">
        <v>3.9269908169872414</v>
      </c>
    </row>
    <row r="336" spans="1:40" ht="12.75" x14ac:dyDescent="0.2">
      <c r="A336" s="15">
        <v>42571</v>
      </c>
      <c r="B336" s="14">
        <v>32</v>
      </c>
      <c r="C336" s="14" t="s">
        <v>359</v>
      </c>
      <c r="D336" s="16">
        <v>0.49791666666666662</v>
      </c>
      <c r="E336" s="14">
        <v>12</v>
      </c>
      <c r="F336" s="14">
        <v>240.99999999999994</v>
      </c>
      <c r="G336" s="14" t="s">
        <v>4</v>
      </c>
      <c r="H336" s="14" t="s">
        <v>4</v>
      </c>
      <c r="I336" s="14">
        <v>24.1</v>
      </c>
      <c r="J336" s="14" t="s">
        <v>4</v>
      </c>
      <c r="K336" s="14" t="s">
        <v>4</v>
      </c>
      <c r="L336" s="14" t="s">
        <v>4</v>
      </c>
      <c r="M336" s="14">
        <v>225</v>
      </c>
      <c r="N336" s="14" t="s">
        <v>27</v>
      </c>
      <c r="O336" s="14" t="s">
        <v>4</v>
      </c>
      <c r="P336" s="14" t="s">
        <v>4</v>
      </c>
      <c r="Q336" s="14">
        <v>0</v>
      </c>
      <c r="R336">
        <v>0</v>
      </c>
      <c r="S336">
        <v>0</v>
      </c>
      <c r="T336" t="s">
        <v>4</v>
      </c>
      <c r="U336" t="s">
        <v>4</v>
      </c>
      <c r="V336" t="s">
        <v>6</v>
      </c>
      <c r="W336">
        <v>1.9</v>
      </c>
      <c r="X336" t="s">
        <v>4</v>
      </c>
      <c r="Y336">
        <v>2</v>
      </c>
      <c r="Z336">
        <v>1</v>
      </c>
      <c r="AA336">
        <v>0</v>
      </c>
      <c r="AB336">
        <v>0</v>
      </c>
      <c r="AC336" t="s">
        <v>285</v>
      </c>
      <c r="AD336">
        <v>1</v>
      </c>
      <c r="AE336">
        <v>0</v>
      </c>
      <c r="AF336">
        <v>0</v>
      </c>
      <c r="AG336">
        <v>1</v>
      </c>
      <c r="AH336">
        <v>0</v>
      </c>
      <c r="AI336">
        <v>-70.710678118654741</v>
      </c>
      <c r="AJ336">
        <v>-70.710678118654769</v>
      </c>
      <c r="AK336">
        <v>0</v>
      </c>
      <c r="AL336">
        <v>100</v>
      </c>
      <c r="AM336">
        <v>30.48</v>
      </c>
      <c r="AN336">
        <v>3.9269908169872414</v>
      </c>
    </row>
    <row r="337" spans="1:40" ht="12.75" x14ac:dyDescent="0.2">
      <c r="A337" s="15">
        <v>42571</v>
      </c>
      <c r="B337" s="14">
        <v>32</v>
      </c>
      <c r="C337" s="14" t="s">
        <v>359</v>
      </c>
      <c r="D337" s="16">
        <v>0.54097222222222219</v>
      </c>
      <c r="E337" s="14">
        <v>13</v>
      </c>
      <c r="F337" s="14">
        <v>302.99999999999994</v>
      </c>
      <c r="G337" s="14" t="s">
        <v>4</v>
      </c>
      <c r="H337" s="14" t="s">
        <v>4</v>
      </c>
      <c r="I337" s="14">
        <v>29.4</v>
      </c>
      <c r="J337" s="14" t="s">
        <v>4</v>
      </c>
      <c r="K337" s="14" t="s">
        <v>4</v>
      </c>
      <c r="L337" s="14" t="s">
        <v>4</v>
      </c>
      <c r="M337" s="14">
        <v>225</v>
      </c>
      <c r="N337" s="14" t="s">
        <v>27</v>
      </c>
      <c r="O337" s="14" t="s">
        <v>4</v>
      </c>
      <c r="P337" s="14" t="s">
        <v>4</v>
      </c>
      <c r="Q337" s="14">
        <v>0</v>
      </c>
      <c r="R337">
        <v>0</v>
      </c>
      <c r="S337">
        <v>1</v>
      </c>
      <c r="T337" t="s">
        <v>4</v>
      </c>
      <c r="U337" t="s">
        <v>4</v>
      </c>
      <c r="V337" t="s">
        <v>7</v>
      </c>
      <c r="W337">
        <v>2.2000000000000002</v>
      </c>
      <c r="X337" t="s">
        <v>152</v>
      </c>
      <c r="Y337">
        <v>2</v>
      </c>
      <c r="Z337">
        <v>1</v>
      </c>
      <c r="AA337">
        <v>0</v>
      </c>
      <c r="AB337">
        <v>0</v>
      </c>
      <c r="AC337" t="s">
        <v>285</v>
      </c>
      <c r="AD337">
        <v>1</v>
      </c>
      <c r="AE337">
        <v>0</v>
      </c>
      <c r="AF337">
        <v>0</v>
      </c>
      <c r="AG337">
        <v>1</v>
      </c>
      <c r="AH337">
        <v>0</v>
      </c>
      <c r="AI337">
        <v>-70.710678118654741</v>
      </c>
      <c r="AJ337">
        <v>-70.710678118654769</v>
      </c>
      <c r="AK337">
        <v>0</v>
      </c>
      <c r="AL337">
        <v>100</v>
      </c>
      <c r="AM337">
        <v>30.48</v>
      </c>
      <c r="AN337">
        <v>3.9269908169872414</v>
      </c>
    </row>
    <row r="338" spans="1:40" ht="12.75" x14ac:dyDescent="0.2">
      <c r="A338" s="15">
        <v>42571</v>
      </c>
      <c r="B338" s="14">
        <v>32</v>
      </c>
      <c r="C338" s="14" t="s">
        <v>359</v>
      </c>
      <c r="D338" s="16">
        <v>0.58263888888888882</v>
      </c>
      <c r="E338" s="14">
        <v>14</v>
      </c>
      <c r="F338" s="14">
        <v>362.99999999999989</v>
      </c>
      <c r="G338" s="14">
        <v>45.6</v>
      </c>
      <c r="H338" s="14" t="s">
        <v>365</v>
      </c>
      <c r="I338" s="14">
        <v>30.6</v>
      </c>
      <c r="J338" s="14">
        <v>2.4821932727084137</v>
      </c>
      <c r="K338" s="14">
        <v>217.78080153804251</v>
      </c>
      <c r="L338" s="14">
        <v>172.78080153804251</v>
      </c>
      <c r="M338" s="14">
        <v>224</v>
      </c>
      <c r="N338" s="14" t="s">
        <v>27</v>
      </c>
      <c r="O338" s="14" t="s">
        <v>27</v>
      </c>
      <c r="P338" s="14">
        <v>6</v>
      </c>
      <c r="Q338" s="14">
        <v>16.110042593727773</v>
      </c>
      <c r="R338">
        <v>16.110042593727773</v>
      </c>
      <c r="S338">
        <v>1</v>
      </c>
      <c r="T338" t="s">
        <v>4</v>
      </c>
      <c r="U338" t="s">
        <v>4</v>
      </c>
      <c r="V338" t="s">
        <v>6</v>
      </c>
      <c r="W338">
        <v>0.6</v>
      </c>
      <c r="X338" t="s">
        <v>113</v>
      </c>
      <c r="Y338">
        <v>0</v>
      </c>
      <c r="Z338">
        <v>0</v>
      </c>
      <c r="AA338">
        <v>1</v>
      </c>
      <c r="AB338">
        <v>1</v>
      </c>
      <c r="AC338" t="s">
        <v>285</v>
      </c>
      <c r="AD338">
        <v>1</v>
      </c>
      <c r="AE338">
        <v>-12.73273872062876</v>
      </c>
      <c r="AF338">
        <v>-12.73273872062876</v>
      </c>
      <c r="AG338">
        <v>1</v>
      </c>
      <c r="AH338">
        <v>16.110042593727773</v>
      </c>
      <c r="AI338">
        <v>-80.580370973243689</v>
      </c>
      <c r="AJ338">
        <v>-83.443416839283529</v>
      </c>
      <c r="AK338">
        <v>-9.8696928545889477</v>
      </c>
      <c r="AL338">
        <v>116</v>
      </c>
      <c r="AM338">
        <v>35.3568</v>
      </c>
      <c r="AN338">
        <v>3.9095375244672983</v>
      </c>
    </row>
    <row r="339" spans="1:40" ht="12.75" x14ac:dyDescent="0.2">
      <c r="A339" s="15">
        <v>42571</v>
      </c>
      <c r="B339" s="14">
        <v>32</v>
      </c>
      <c r="C339" s="14" t="s">
        <v>359</v>
      </c>
      <c r="D339" s="16">
        <v>0.62430555555555556</v>
      </c>
      <c r="E339" s="14">
        <v>15</v>
      </c>
      <c r="F339" s="14">
        <v>423</v>
      </c>
      <c r="G339" s="14">
        <v>44.4</v>
      </c>
      <c r="H339" s="14" t="s">
        <v>365</v>
      </c>
      <c r="I339" s="14">
        <v>32.5</v>
      </c>
      <c r="J339" s="14" t="s">
        <v>4</v>
      </c>
      <c r="K339" s="14" t="s">
        <v>4</v>
      </c>
      <c r="L339" s="14" t="s">
        <v>4</v>
      </c>
      <c r="M339" s="14">
        <v>224</v>
      </c>
      <c r="N339" s="14" t="s">
        <v>27</v>
      </c>
      <c r="O339" s="14" t="s">
        <v>4</v>
      </c>
      <c r="P339" s="14" t="s">
        <v>4</v>
      </c>
      <c r="Q339" s="14">
        <v>0</v>
      </c>
      <c r="R339">
        <v>16.110042593727773</v>
      </c>
      <c r="S339">
        <v>1</v>
      </c>
      <c r="T339">
        <v>16.110042593727773</v>
      </c>
      <c r="U339">
        <v>1</v>
      </c>
      <c r="V339" t="s">
        <v>6</v>
      </c>
      <c r="W339">
        <v>3.4</v>
      </c>
      <c r="X339" t="s">
        <v>147</v>
      </c>
      <c r="Y339">
        <v>0</v>
      </c>
      <c r="Z339">
        <v>0</v>
      </c>
      <c r="AA339">
        <v>1</v>
      </c>
      <c r="AB339" t="s">
        <v>4</v>
      </c>
      <c r="AC339" t="s">
        <v>285</v>
      </c>
      <c r="AD339">
        <v>1</v>
      </c>
      <c r="AE339">
        <v>0</v>
      </c>
      <c r="AF339">
        <v>0</v>
      </c>
      <c r="AG339">
        <v>1</v>
      </c>
      <c r="AH339">
        <v>0</v>
      </c>
      <c r="AI339">
        <v>-80.580370973243689</v>
      </c>
      <c r="AJ339">
        <v>-83.443416839283529</v>
      </c>
      <c r="AK339">
        <v>0</v>
      </c>
      <c r="AL339">
        <v>116</v>
      </c>
      <c r="AM339">
        <v>35.3568</v>
      </c>
      <c r="AN339">
        <v>3.9095375244672983</v>
      </c>
    </row>
    <row r="340" spans="1:40" ht="12.75" x14ac:dyDescent="0.2">
      <c r="A340" s="15">
        <v>42571</v>
      </c>
      <c r="B340" s="14">
        <v>32</v>
      </c>
      <c r="C340" s="14" t="s">
        <v>359</v>
      </c>
      <c r="D340" s="16">
        <v>0.6645833333333333</v>
      </c>
      <c r="E340" s="14">
        <v>16</v>
      </c>
      <c r="F340" s="14">
        <v>480.99999999999994</v>
      </c>
      <c r="G340" s="14">
        <v>45.4</v>
      </c>
      <c r="H340" s="14" t="s">
        <v>365</v>
      </c>
      <c r="I340" s="14">
        <v>34.4</v>
      </c>
      <c r="J340" s="14" t="s">
        <v>4</v>
      </c>
      <c r="K340" s="14" t="s">
        <v>4</v>
      </c>
      <c r="L340" s="14" t="s">
        <v>4</v>
      </c>
      <c r="M340" s="14" t="s">
        <v>4</v>
      </c>
      <c r="N340" s="14" t="s">
        <v>27</v>
      </c>
      <c r="O340" s="14" t="s">
        <v>4</v>
      </c>
      <c r="P340" s="14" t="s">
        <v>4</v>
      </c>
      <c r="Q340" s="14" t="s">
        <v>4</v>
      </c>
      <c r="R340" t="s">
        <v>4</v>
      </c>
      <c r="S340" t="s">
        <v>4</v>
      </c>
      <c r="T340" t="s">
        <v>4</v>
      </c>
      <c r="U340" t="s">
        <v>4</v>
      </c>
      <c r="V340" t="s">
        <v>4</v>
      </c>
      <c r="W340">
        <v>2.5</v>
      </c>
      <c r="X340" t="s">
        <v>147</v>
      </c>
      <c r="Y340">
        <v>0</v>
      </c>
      <c r="Z340">
        <v>0</v>
      </c>
      <c r="AA340">
        <v>1</v>
      </c>
      <c r="AB340" t="s">
        <v>4</v>
      </c>
      <c r="AC340" t="s">
        <v>285</v>
      </c>
      <c r="AD340">
        <v>1</v>
      </c>
      <c r="AE340" t="s">
        <v>4</v>
      </c>
      <c r="AF340" t="s">
        <v>4</v>
      </c>
      <c r="AG340" t="s">
        <v>4</v>
      </c>
      <c r="AH340" t="s">
        <v>4</v>
      </c>
      <c r="AI340" t="s">
        <v>4</v>
      </c>
      <c r="AJ340" t="s">
        <v>4</v>
      </c>
      <c r="AK340" t="s">
        <v>4</v>
      </c>
      <c r="AL340" t="s">
        <v>4</v>
      </c>
      <c r="AM340" t="s">
        <v>4</v>
      </c>
      <c r="AN340" t="s">
        <v>4</v>
      </c>
    </row>
    <row r="341" spans="1:40" ht="12.75" x14ac:dyDescent="0.2">
      <c r="A341" s="15">
        <v>42571</v>
      </c>
      <c r="B341" s="14">
        <v>32</v>
      </c>
      <c r="C341" s="14" t="s">
        <v>359</v>
      </c>
      <c r="D341" s="16">
        <v>0.70694444444444438</v>
      </c>
      <c r="E341" s="14">
        <v>17</v>
      </c>
      <c r="F341" s="14">
        <v>541.99999999999989</v>
      </c>
      <c r="G341" s="14">
        <v>39.799999999999997</v>
      </c>
      <c r="H341" s="14" t="s">
        <v>365</v>
      </c>
      <c r="I341" s="14">
        <v>30.7</v>
      </c>
      <c r="J341" s="14" t="s">
        <v>4</v>
      </c>
      <c r="K341" s="14" t="s">
        <v>4</v>
      </c>
      <c r="L341" s="14" t="s">
        <v>4</v>
      </c>
      <c r="M341" s="14" t="s">
        <v>4</v>
      </c>
      <c r="N341" s="14" t="s">
        <v>27</v>
      </c>
      <c r="O341" s="14" t="s">
        <v>4</v>
      </c>
      <c r="P341" s="14" t="s">
        <v>4</v>
      </c>
      <c r="Q341" s="14" t="s">
        <v>4</v>
      </c>
      <c r="R341" t="s">
        <v>4</v>
      </c>
      <c r="S341" t="s">
        <v>4</v>
      </c>
      <c r="T341" t="s">
        <v>4</v>
      </c>
      <c r="U341" t="s">
        <v>4</v>
      </c>
      <c r="V341" t="s">
        <v>4</v>
      </c>
      <c r="W341">
        <v>3.6</v>
      </c>
      <c r="X341" t="s">
        <v>156</v>
      </c>
      <c r="Y341">
        <v>0</v>
      </c>
      <c r="Z341">
        <v>0</v>
      </c>
      <c r="AA341">
        <v>1</v>
      </c>
      <c r="AB341" t="s">
        <v>4</v>
      </c>
      <c r="AC341" t="s">
        <v>285</v>
      </c>
      <c r="AD341">
        <v>1</v>
      </c>
      <c r="AE341" t="s">
        <v>4</v>
      </c>
      <c r="AF341" t="s">
        <v>4</v>
      </c>
      <c r="AG341" t="s">
        <v>4</v>
      </c>
      <c r="AH341" t="s">
        <v>4</v>
      </c>
      <c r="AI341" t="s">
        <v>4</v>
      </c>
      <c r="AJ341" t="s">
        <v>4</v>
      </c>
      <c r="AK341" t="s">
        <v>4</v>
      </c>
      <c r="AL341" t="s">
        <v>4</v>
      </c>
      <c r="AM341" t="s">
        <v>4</v>
      </c>
      <c r="AN341" t="s">
        <v>4</v>
      </c>
    </row>
    <row r="342" spans="1:40" ht="12.75" x14ac:dyDescent="0.2">
      <c r="A342" s="15">
        <v>42571</v>
      </c>
      <c r="B342" s="14">
        <v>32</v>
      </c>
      <c r="C342" s="14" t="s">
        <v>359</v>
      </c>
      <c r="D342" s="16">
        <v>0.74722222222222223</v>
      </c>
      <c r="E342" s="14">
        <v>18</v>
      </c>
      <c r="F342" s="14">
        <v>600</v>
      </c>
      <c r="G342" s="14">
        <v>33.4</v>
      </c>
      <c r="H342" s="14" t="s">
        <v>365</v>
      </c>
      <c r="I342" s="14">
        <v>27.9</v>
      </c>
      <c r="J342" s="14" t="s">
        <v>4</v>
      </c>
      <c r="K342" s="14" t="s">
        <v>4</v>
      </c>
      <c r="L342" s="14" t="s">
        <v>4</v>
      </c>
      <c r="M342" s="14" t="s">
        <v>4</v>
      </c>
      <c r="N342" s="14" t="s">
        <v>27</v>
      </c>
      <c r="O342" s="14" t="s">
        <v>4</v>
      </c>
      <c r="P342" s="14" t="s">
        <v>4</v>
      </c>
      <c r="Q342" s="14" t="s">
        <v>4</v>
      </c>
      <c r="R342" t="s">
        <v>4</v>
      </c>
      <c r="S342" t="s">
        <v>4</v>
      </c>
      <c r="T342" t="s">
        <v>4</v>
      </c>
      <c r="U342" t="s">
        <v>4</v>
      </c>
      <c r="V342" t="s">
        <v>4</v>
      </c>
      <c r="W342">
        <v>0.4</v>
      </c>
      <c r="X342" t="s">
        <v>147</v>
      </c>
      <c r="Y342">
        <v>0</v>
      </c>
      <c r="Z342">
        <v>0</v>
      </c>
      <c r="AA342">
        <v>1</v>
      </c>
      <c r="AB342" t="s">
        <v>4</v>
      </c>
      <c r="AC342" t="s">
        <v>285</v>
      </c>
      <c r="AD342">
        <v>1</v>
      </c>
      <c r="AE342" t="s">
        <v>4</v>
      </c>
      <c r="AF342" t="s">
        <v>4</v>
      </c>
      <c r="AG342" t="s">
        <v>4</v>
      </c>
      <c r="AH342" t="s">
        <v>4</v>
      </c>
      <c r="AI342" t="s">
        <v>4</v>
      </c>
      <c r="AJ342" t="s">
        <v>4</v>
      </c>
      <c r="AK342" t="s">
        <v>4</v>
      </c>
      <c r="AL342" t="s">
        <v>4</v>
      </c>
      <c r="AM342" t="s">
        <v>4</v>
      </c>
      <c r="AN342" t="s">
        <v>4</v>
      </c>
    </row>
    <row r="343" spans="1:40" ht="12.75" x14ac:dyDescent="0.2">
      <c r="A343" s="15">
        <v>42571</v>
      </c>
      <c r="B343" s="14">
        <v>33</v>
      </c>
      <c r="C343" s="14" t="s">
        <v>359</v>
      </c>
      <c r="D343" s="16">
        <v>0.33055555555555555</v>
      </c>
      <c r="E343" s="14">
        <v>8</v>
      </c>
      <c r="F343" s="14">
        <v>0</v>
      </c>
      <c r="G343" s="14">
        <v>27.3</v>
      </c>
      <c r="H343" s="14" t="s">
        <v>365</v>
      </c>
      <c r="I343" s="14">
        <v>24.3</v>
      </c>
      <c r="J343" s="14" t="s">
        <v>4</v>
      </c>
      <c r="K343" s="14" t="s">
        <v>4</v>
      </c>
      <c r="L343" s="14" t="s">
        <v>4</v>
      </c>
      <c r="M343" s="14">
        <v>225</v>
      </c>
      <c r="N343" s="14" t="s">
        <v>27</v>
      </c>
      <c r="O343" s="14" t="s">
        <v>4</v>
      </c>
      <c r="P343" s="14" t="s">
        <v>4</v>
      </c>
      <c r="Q343" s="14">
        <v>0</v>
      </c>
      <c r="R343">
        <v>0</v>
      </c>
      <c r="S343">
        <v>0</v>
      </c>
      <c r="T343" t="s">
        <v>4</v>
      </c>
      <c r="U343" t="s">
        <v>4</v>
      </c>
      <c r="V343" t="s">
        <v>8</v>
      </c>
      <c r="W343">
        <v>0</v>
      </c>
      <c r="X343" t="s">
        <v>4</v>
      </c>
      <c r="Y343">
        <v>2</v>
      </c>
      <c r="Z343">
        <v>1</v>
      </c>
      <c r="AA343">
        <v>0</v>
      </c>
      <c r="AB343">
        <v>0</v>
      </c>
      <c r="AC343" t="s">
        <v>286</v>
      </c>
      <c r="AD343">
        <v>1</v>
      </c>
      <c r="AE343" t="s">
        <v>4</v>
      </c>
      <c r="AF343" t="s">
        <v>4</v>
      </c>
      <c r="AG343" t="s">
        <v>4</v>
      </c>
      <c r="AH343" t="s">
        <v>4</v>
      </c>
      <c r="AI343">
        <v>-70.710678118654741</v>
      </c>
      <c r="AJ343">
        <v>-70.710678118654769</v>
      </c>
      <c r="AK343" t="s">
        <v>4</v>
      </c>
      <c r="AL343">
        <v>100</v>
      </c>
      <c r="AM343">
        <v>30.48</v>
      </c>
      <c r="AN343">
        <v>3.9269908169872414</v>
      </c>
    </row>
    <row r="344" spans="1:40" ht="12.75" x14ac:dyDescent="0.2">
      <c r="A344" s="15">
        <v>42571</v>
      </c>
      <c r="B344" s="14">
        <v>33</v>
      </c>
      <c r="C344" s="14" t="s">
        <v>359</v>
      </c>
      <c r="D344" s="16">
        <v>0.375</v>
      </c>
      <c r="E344" s="14">
        <v>9</v>
      </c>
      <c r="F344" s="14">
        <v>64.000000000000014</v>
      </c>
      <c r="G344" s="14" t="s">
        <v>4</v>
      </c>
      <c r="H344" s="14" t="s">
        <v>4</v>
      </c>
      <c r="I344" s="14">
        <v>25.9</v>
      </c>
      <c r="J344" s="14" t="s">
        <v>4</v>
      </c>
      <c r="K344" s="14" t="s">
        <v>4</v>
      </c>
      <c r="L344" s="14" t="s">
        <v>4</v>
      </c>
      <c r="M344" s="14">
        <v>225</v>
      </c>
      <c r="N344" s="14" t="s">
        <v>27</v>
      </c>
      <c r="O344" s="14" t="s">
        <v>4</v>
      </c>
      <c r="P344" s="14" t="s">
        <v>4</v>
      </c>
      <c r="Q344" s="14">
        <v>0</v>
      </c>
      <c r="R344">
        <v>0</v>
      </c>
      <c r="S344">
        <v>0</v>
      </c>
      <c r="T344" t="s">
        <v>4</v>
      </c>
      <c r="U344" t="s">
        <v>4</v>
      </c>
      <c r="V344" t="s">
        <v>8</v>
      </c>
      <c r="W344">
        <v>1.8</v>
      </c>
      <c r="X344" t="s">
        <v>19</v>
      </c>
      <c r="Y344">
        <v>2</v>
      </c>
      <c r="Z344">
        <v>1</v>
      </c>
      <c r="AA344">
        <v>0</v>
      </c>
      <c r="AB344">
        <v>0</v>
      </c>
      <c r="AC344" t="s">
        <v>286</v>
      </c>
      <c r="AD344">
        <v>1</v>
      </c>
      <c r="AE344">
        <v>0</v>
      </c>
      <c r="AF344">
        <v>0</v>
      </c>
      <c r="AG344">
        <v>1</v>
      </c>
      <c r="AH344">
        <v>0</v>
      </c>
      <c r="AI344">
        <v>-70.710678118654741</v>
      </c>
      <c r="AJ344">
        <v>-70.710678118654769</v>
      </c>
      <c r="AK344">
        <v>0</v>
      </c>
      <c r="AL344">
        <v>100</v>
      </c>
      <c r="AM344">
        <v>30.48</v>
      </c>
      <c r="AN344">
        <v>3.9269908169872414</v>
      </c>
    </row>
    <row r="345" spans="1:40" ht="12.75" x14ac:dyDescent="0.2">
      <c r="A345" s="15">
        <v>42571</v>
      </c>
      <c r="B345" s="14">
        <v>33</v>
      </c>
      <c r="C345" s="14" t="s">
        <v>359</v>
      </c>
      <c r="D345" s="16">
        <v>0.41597222222222219</v>
      </c>
      <c r="E345" s="14">
        <v>10</v>
      </c>
      <c r="F345" s="14">
        <v>122.99999999999997</v>
      </c>
      <c r="G345" s="14" t="s">
        <v>4</v>
      </c>
      <c r="H345" s="14" t="s">
        <v>4</v>
      </c>
      <c r="I345" s="14">
        <v>29.9</v>
      </c>
      <c r="J345" s="14" t="s">
        <v>4</v>
      </c>
      <c r="K345" s="14" t="s">
        <v>4</v>
      </c>
      <c r="L345" s="14" t="s">
        <v>4</v>
      </c>
      <c r="M345" s="14">
        <v>225</v>
      </c>
      <c r="N345" s="14" t="s">
        <v>27</v>
      </c>
      <c r="O345" s="14" t="s">
        <v>4</v>
      </c>
      <c r="P345" s="14" t="s">
        <v>4</v>
      </c>
      <c r="Q345" s="14">
        <v>0</v>
      </c>
      <c r="R345">
        <v>0</v>
      </c>
      <c r="S345">
        <v>0</v>
      </c>
      <c r="T345" t="s">
        <v>4</v>
      </c>
      <c r="U345" t="s">
        <v>4</v>
      </c>
      <c r="V345" t="s">
        <v>8</v>
      </c>
      <c r="W345">
        <v>5.6</v>
      </c>
      <c r="X345" t="s">
        <v>108</v>
      </c>
      <c r="Y345">
        <v>2</v>
      </c>
      <c r="Z345">
        <v>1</v>
      </c>
      <c r="AA345">
        <v>0</v>
      </c>
      <c r="AB345">
        <v>0</v>
      </c>
      <c r="AC345" t="s">
        <v>286</v>
      </c>
      <c r="AD345">
        <v>1</v>
      </c>
      <c r="AE345">
        <v>0</v>
      </c>
      <c r="AF345">
        <v>0</v>
      </c>
      <c r="AG345">
        <v>1</v>
      </c>
      <c r="AH345">
        <v>0</v>
      </c>
      <c r="AI345">
        <v>-70.710678118654741</v>
      </c>
      <c r="AJ345">
        <v>-70.710678118654769</v>
      </c>
      <c r="AK345">
        <v>0</v>
      </c>
      <c r="AL345">
        <v>100</v>
      </c>
      <c r="AM345">
        <v>30.48</v>
      </c>
      <c r="AN345">
        <v>3.9269908169872414</v>
      </c>
    </row>
    <row r="346" spans="1:40" ht="12.75" x14ac:dyDescent="0.2">
      <c r="A346" s="15">
        <v>42571</v>
      </c>
      <c r="B346" s="14">
        <v>33</v>
      </c>
      <c r="C346" s="14" t="s">
        <v>359</v>
      </c>
      <c r="D346" s="16">
        <v>0.46180555555555558</v>
      </c>
      <c r="E346" s="14">
        <v>11</v>
      </c>
      <c r="F346" s="14">
        <v>189.00000000000006</v>
      </c>
      <c r="G346" s="14">
        <v>27.6</v>
      </c>
      <c r="H346" s="14" t="s">
        <v>366</v>
      </c>
      <c r="I346" s="14">
        <v>25.7</v>
      </c>
      <c r="J346" s="14">
        <v>0.78539816339743818</v>
      </c>
      <c r="K346" s="14">
        <v>44.999999999999424</v>
      </c>
      <c r="L346" s="14">
        <v>0</v>
      </c>
      <c r="M346" s="14">
        <v>225</v>
      </c>
      <c r="N346" s="14" t="s">
        <v>27</v>
      </c>
      <c r="O346" s="14" t="s">
        <v>15</v>
      </c>
      <c r="P346" s="14">
        <v>2</v>
      </c>
      <c r="Q346" s="14">
        <v>0.999999999999998</v>
      </c>
      <c r="R346">
        <v>0.999999999999998</v>
      </c>
      <c r="S346">
        <v>1</v>
      </c>
      <c r="T346" t="s">
        <v>4</v>
      </c>
      <c r="U346" t="s">
        <v>4</v>
      </c>
      <c r="V346" t="s">
        <v>6</v>
      </c>
      <c r="W346">
        <v>3.3</v>
      </c>
      <c r="X346" t="s">
        <v>88</v>
      </c>
      <c r="Y346">
        <v>2</v>
      </c>
      <c r="Z346">
        <v>1</v>
      </c>
      <c r="AA346">
        <v>0</v>
      </c>
      <c r="AB346">
        <v>0</v>
      </c>
      <c r="AC346" t="s">
        <v>286</v>
      </c>
      <c r="AD346">
        <v>1</v>
      </c>
      <c r="AE346">
        <v>0.70710678118655323</v>
      </c>
      <c r="AF346">
        <v>0.70710678118655323</v>
      </c>
      <c r="AG346">
        <v>1</v>
      </c>
      <c r="AH346">
        <v>0.999999999999998</v>
      </c>
      <c r="AI346">
        <v>-70.003571337468202</v>
      </c>
      <c r="AJ346">
        <v>-70.003571337468216</v>
      </c>
      <c r="AK346">
        <v>0.70710678118653902</v>
      </c>
      <c r="AL346">
        <v>99</v>
      </c>
      <c r="AM346">
        <v>30.1752</v>
      </c>
      <c r="AN346">
        <v>3.9269908169872414</v>
      </c>
    </row>
    <row r="347" spans="1:40" ht="12.75" x14ac:dyDescent="0.2">
      <c r="A347" s="15">
        <v>42571</v>
      </c>
      <c r="B347" s="14">
        <v>33</v>
      </c>
      <c r="C347" s="14" t="s">
        <v>359</v>
      </c>
      <c r="D347" s="16">
        <v>0.49791666666666662</v>
      </c>
      <c r="E347" s="14">
        <v>12</v>
      </c>
      <c r="F347" s="14">
        <v>240.99999999999994</v>
      </c>
      <c r="G347" s="14">
        <v>26.7</v>
      </c>
      <c r="H347" s="14" t="s">
        <v>366</v>
      </c>
      <c r="I347" s="14">
        <v>24.1</v>
      </c>
      <c r="J347" s="14" t="s">
        <v>4</v>
      </c>
      <c r="K347" s="14" t="s">
        <v>4</v>
      </c>
      <c r="L347" s="14" t="s">
        <v>4</v>
      </c>
      <c r="M347" s="14">
        <v>225</v>
      </c>
      <c r="N347" s="14" t="s">
        <v>27</v>
      </c>
      <c r="O347" s="14" t="s">
        <v>4</v>
      </c>
      <c r="P347" s="14" t="s">
        <v>4</v>
      </c>
      <c r="Q347" s="14">
        <v>0</v>
      </c>
      <c r="R347">
        <v>0.999999999999998</v>
      </c>
      <c r="S347">
        <v>1</v>
      </c>
      <c r="T347" t="s">
        <v>4</v>
      </c>
      <c r="U347" t="s">
        <v>4</v>
      </c>
      <c r="V347" t="s">
        <v>6</v>
      </c>
      <c r="W347">
        <v>1.9</v>
      </c>
      <c r="X347" t="s">
        <v>148</v>
      </c>
      <c r="Y347">
        <v>1</v>
      </c>
      <c r="Z347">
        <v>1</v>
      </c>
      <c r="AA347">
        <v>0</v>
      </c>
      <c r="AB347">
        <v>0</v>
      </c>
      <c r="AC347" t="s">
        <v>286</v>
      </c>
      <c r="AD347">
        <v>1</v>
      </c>
      <c r="AE347">
        <v>0</v>
      </c>
      <c r="AF347">
        <v>0</v>
      </c>
      <c r="AG347">
        <v>1</v>
      </c>
      <c r="AH347">
        <v>0</v>
      </c>
      <c r="AI347">
        <v>-70.003571337468202</v>
      </c>
      <c r="AJ347">
        <v>-70.003571337468216</v>
      </c>
      <c r="AK347">
        <v>0</v>
      </c>
      <c r="AL347">
        <v>99</v>
      </c>
      <c r="AM347">
        <v>30.1752</v>
      </c>
      <c r="AN347">
        <v>3.9269908169872414</v>
      </c>
    </row>
    <row r="348" spans="1:40" ht="12.75" x14ac:dyDescent="0.2">
      <c r="A348" s="15">
        <v>42571</v>
      </c>
      <c r="B348" s="14">
        <v>33</v>
      </c>
      <c r="C348" s="14" t="s">
        <v>359</v>
      </c>
      <c r="D348" s="16">
        <v>0.54097222222222219</v>
      </c>
      <c r="E348" s="14">
        <v>13</v>
      </c>
      <c r="F348" s="14">
        <v>302.99999999999994</v>
      </c>
      <c r="G348" s="14">
        <v>55.9</v>
      </c>
      <c r="H348" s="14" t="s">
        <v>365</v>
      </c>
      <c r="I348" s="14">
        <v>29.4</v>
      </c>
      <c r="J348" s="14" t="s">
        <v>4</v>
      </c>
      <c r="K348" s="14" t="s">
        <v>4</v>
      </c>
      <c r="L348" s="14" t="s">
        <v>4</v>
      </c>
      <c r="M348" s="14">
        <v>225</v>
      </c>
      <c r="N348" s="14" t="s">
        <v>27</v>
      </c>
      <c r="O348" s="14" t="s">
        <v>4</v>
      </c>
      <c r="P348" s="14" t="s">
        <v>4</v>
      </c>
      <c r="Q348" s="14">
        <v>0</v>
      </c>
      <c r="R348">
        <v>0.999999999999998</v>
      </c>
      <c r="S348">
        <v>1</v>
      </c>
      <c r="T348" t="s">
        <v>4</v>
      </c>
      <c r="U348" t="s">
        <v>4</v>
      </c>
      <c r="V348" t="s">
        <v>6</v>
      </c>
      <c r="W348">
        <v>2.2000000000000002</v>
      </c>
      <c r="X348" t="s">
        <v>4</v>
      </c>
      <c r="Y348">
        <v>0</v>
      </c>
      <c r="Z348">
        <v>0</v>
      </c>
      <c r="AA348">
        <v>1</v>
      </c>
      <c r="AB348">
        <v>1</v>
      </c>
      <c r="AC348" t="s">
        <v>286</v>
      </c>
      <c r="AD348">
        <v>1</v>
      </c>
      <c r="AE348">
        <v>0</v>
      </c>
      <c r="AF348">
        <v>0</v>
      </c>
      <c r="AG348">
        <v>1</v>
      </c>
      <c r="AH348">
        <v>0</v>
      </c>
      <c r="AI348">
        <v>-70.003571337468202</v>
      </c>
      <c r="AJ348">
        <v>-70.003571337468216</v>
      </c>
      <c r="AK348">
        <v>0</v>
      </c>
      <c r="AL348">
        <v>99</v>
      </c>
      <c r="AM348">
        <v>30.1752</v>
      </c>
      <c r="AN348">
        <v>3.9269908169872414</v>
      </c>
    </row>
    <row r="349" spans="1:40" ht="12.75" x14ac:dyDescent="0.2">
      <c r="A349" s="15">
        <v>42571</v>
      </c>
      <c r="B349" s="14">
        <v>33</v>
      </c>
      <c r="C349" s="14" t="s">
        <v>359</v>
      </c>
      <c r="D349" s="16">
        <v>0.58263888888888882</v>
      </c>
      <c r="E349" s="14">
        <v>14</v>
      </c>
      <c r="F349" s="14">
        <v>362.99999999999989</v>
      </c>
      <c r="G349" s="14">
        <v>39.799999999999997</v>
      </c>
      <c r="H349" s="14" t="s">
        <v>365</v>
      </c>
      <c r="I349" s="14">
        <v>30.6</v>
      </c>
      <c r="J349" s="14" t="s">
        <v>4</v>
      </c>
      <c r="K349" s="14" t="s">
        <v>4</v>
      </c>
      <c r="L349" s="14" t="s">
        <v>4</v>
      </c>
      <c r="M349" s="14">
        <v>225</v>
      </c>
      <c r="N349" s="14" t="s">
        <v>27</v>
      </c>
      <c r="O349" s="14" t="s">
        <v>4</v>
      </c>
      <c r="P349" s="14" t="s">
        <v>4</v>
      </c>
      <c r="Q349" s="14">
        <v>0</v>
      </c>
      <c r="R349">
        <v>0.999999999999998</v>
      </c>
      <c r="S349">
        <v>1</v>
      </c>
      <c r="T349">
        <v>0.999999999999998</v>
      </c>
      <c r="U349">
        <v>1</v>
      </c>
      <c r="V349" t="s">
        <v>6</v>
      </c>
      <c r="W349">
        <v>0.6</v>
      </c>
      <c r="X349" t="s">
        <v>4</v>
      </c>
      <c r="Y349">
        <v>0</v>
      </c>
      <c r="Z349">
        <v>0</v>
      </c>
      <c r="AA349">
        <v>1</v>
      </c>
      <c r="AB349" t="s">
        <v>4</v>
      </c>
      <c r="AC349" t="s">
        <v>286</v>
      </c>
      <c r="AD349">
        <v>1</v>
      </c>
      <c r="AE349">
        <v>0</v>
      </c>
      <c r="AF349">
        <v>0</v>
      </c>
      <c r="AG349">
        <v>1</v>
      </c>
      <c r="AH349">
        <v>0</v>
      </c>
      <c r="AI349">
        <v>-70.003571337468202</v>
      </c>
      <c r="AJ349">
        <v>-70.003571337468216</v>
      </c>
      <c r="AK349">
        <v>0</v>
      </c>
      <c r="AL349">
        <v>99</v>
      </c>
      <c r="AM349">
        <v>30.1752</v>
      </c>
      <c r="AN349">
        <v>3.9269908169872414</v>
      </c>
    </row>
    <row r="350" spans="1:40" ht="12.75" x14ac:dyDescent="0.2">
      <c r="A350" s="15">
        <v>42571</v>
      </c>
      <c r="B350" s="14">
        <v>33</v>
      </c>
      <c r="C350" s="14" t="s">
        <v>359</v>
      </c>
      <c r="D350" s="16">
        <v>0.62430555555555556</v>
      </c>
      <c r="E350" s="14">
        <v>15</v>
      </c>
      <c r="F350" s="14">
        <v>423</v>
      </c>
      <c r="G350" s="14">
        <v>33.299999999999997</v>
      </c>
      <c r="H350" s="14" t="s">
        <v>365</v>
      </c>
      <c r="I350" s="14">
        <v>32.5</v>
      </c>
      <c r="J350" s="14" t="s">
        <v>4</v>
      </c>
      <c r="K350" s="14" t="s">
        <v>4</v>
      </c>
      <c r="L350" s="14" t="s">
        <v>4</v>
      </c>
      <c r="M350" s="14" t="s">
        <v>4</v>
      </c>
      <c r="N350" s="14" t="s">
        <v>27</v>
      </c>
      <c r="O350" s="14" t="s">
        <v>4</v>
      </c>
      <c r="P350" s="14" t="s">
        <v>4</v>
      </c>
      <c r="Q350" s="14" t="s">
        <v>4</v>
      </c>
      <c r="R350" t="s">
        <v>4</v>
      </c>
      <c r="S350" t="s">
        <v>4</v>
      </c>
      <c r="T350" t="s">
        <v>4</v>
      </c>
      <c r="U350" t="s">
        <v>4</v>
      </c>
      <c r="V350" t="s">
        <v>4</v>
      </c>
      <c r="W350">
        <v>3.4</v>
      </c>
      <c r="X350" t="s">
        <v>147</v>
      </c>
      <c r="Y350">
        <v>0</v>
      </c>
      <c r="Z350">
        <v>0</v>
      </c>
      <c r="AA350">
        <v>1</v>
      </c>
      <c r="AB350" t="s">
        <v>4</v>
      </c>
      <c r="AC350" t="s">
        <v>286</v>
      </c>
      <c r="AD350">
        <v>1</v>
      </c>
      <c r="AE350" t="s">
        <v>4</v>
      </c>
      <c r="AF350" t="s">
        <v>4</v>
      </c>
      <c r="AG350" t="s">
        <v>4</v>
      </c>
      <c r="AH350" t="s">
        <v>4</v>
      </c>
      <c r="AI350" t="s">
        <v>4</v>
      </c>
      <c r="AJ350" t="s">
        <v>4</v>
      </c>
      <c r="AK350" t="s">
        <v>4</v>
      </c>
      <c r="AL350" t="s">
        <v>4</v>
      </c>
      <c r="AM350" t="s">
        <v>4</v>
      </c>
      <c r="AN350" t="s">
        <v>4</v>
      </c>
    </row>
    <row r="351" spans="1:40" ht="12.75" x14ac:dyDescent="0.2">
      <c r="A351" s="15">
        <v>42571</v>
      </c>
      <c r="B351" s="14">
        <v>33</v>
      </c>
      <c r="C351" s="14" t="s">
        <v>359</v>
      </c>
      <c r="D351" s="16">
        <v>0.6645833333333333</v>
      </c>
      <c r="E351" s="14">
        <v>16</v>
      </c>
      <c r="F351" s="14">
        <v>480.99999999999994</v>
      </c>
      <c r="G351" s="14">
        <v>40.700000000000003</v>
      </c>
      <c r="H351" s="14" t="s">
        <v>365</v>
      </c>
      <c r="I351" s="14">
        <v>34.4</v>
      </c>
      <c r="J351" s="14" t="s">
        <v>4</v>
      </c>
      <c r="K351" s="14" t="s">
        <v>4</v>
      </c>
      <c r="L351" s="14" t="s">
        <v>4</v>
      </c>
      <c r="M351" s="14" t="s">
        <v>4</v>
      </c>
      <c r="N351" s="14" t="s">
        <v>27</v>
      </c>
      <c r="O351" s="14" t="s">
        <v>4</v>
      </c>
      <c r="P351" s="14" t="s">
        <v>4</v>
      </c>
      <c r="Q351" s="14" t="s">
        <v>4</v>
      </c>
      <c r="R351" t="s">
        <v>4</v>
      </c>
      <c r="S351" t="s">
        <v>4</v>
      </c>
      <c r="T351" t="s">
        <v>4</v>
      </c>
      <c r="U351" t="s">
        <v>4</v>
      </c>
      <c r="V351" t="s">
        <v>4</v>
      </c>
      <c r="W351">
        <v>2.5</v>
      </c>
      <c r="X351" t="s">
        <v>147</v>
      </c>
      <c r="Y351">
        <v>0</v>
      </c>
      <c r="Z351">
        <v>0</v>
      </c>
      <c r="AA351">
        <v>1</v>
      </c>
      <c r="AB351" t="s">
        <v>4</v>
      </c>
      <c r="AC351" t="s">
        <v>286</v>
      </c>
      <c r="AD351">
        <v>1</v>
      </c>
      <c r="AE351" t="s">
        <v>4</v>
      </c>
      <c r="AF351" t="s">
        <v>4</v>
      </c>
      <c r="AG351" t="s">
        <v>4</v>
      </c>
      <c r="AH351" t="s">
        <v>4</v>
      </c>
      <c r="AI351" t="s">
        <v>4</v>
      </c>
      <c r="AJ351" t="s">
        <v>4</v>
      </c>
      <c r="AK351" t="s">
        <v>4</v>
      </c>
      <c r="AL351" t="s">
        <v>4</v>
      </c>
      <c r="AM351" t="s">
        <v>4</v>
      </c>
      <c r="AN351" t="s">
        <v>4</v>
      </c>
    </row>
    <row r="352" spans="1:40" ht="12.75" x14ac:dyDescent="0.2">
      <c r="A352" s="15">
        <v>42571</v>
      </c>
      <c r="B352" s="14">
        <v>33</v>
      </c>
      <c r="C352" s="14" t="s">
        <v>359</v>
      </c>
      <c r="D352" s="16">
        <v>0.70694444444444438</v>
      </c>
      <c r="E352" s="14">
        <v>17</v>
      </c>
      <c r="F352" s="14">
        <v>541.99999999999989</v>
      </c>
      <c r="G352" s="14">
        <v>33.4</v>
      </c>
      <c r="H352" s="14" t="s">
        <v>365</v>
      </c>
      <c r="I352" s="14">
        <v>30.7</v>
      </c>
      <c r="J352" s="14" t="s">
        <v>4</v>
      </c>
      <c r="K352" s="14" t="s">
        <v>4</v>
      </c>
      <c r="L352" s="14" t="s">
        <v>4</v>
      </c>
      <c r="M352" s="14" t="s">
        <v>4</v>
      </c>
      <c r="N352" s="14" t="s">
        <v>27</v>
      </c>
      <c r="O352" s="14" t="s">
        <v>4</v>
      </c>
      <c r="P352" s="14" t="s">
        <v>4</v>
      </c>
      <c r="Q352" s="14" t="s">
        <v>4</v>
      </c>
      <c r="R352" t="s">
        <v>4</v>
      </c>
      <c r="S352" t="s">
        <v>4</v>
      </c>
      <c r="T352" t="s">
        <v>4</v>
      </c>
      <c r="U352" t="s">
        <v>4</v>
      </c>
      <c r="V352" t="s">
        <v>4</v>
      </c>
      <c r="W352">
        <v>3.6</v>
      </c>
      <c r="X352" t="s">
        <v>147</v>
      </c>
      <c r="Y352">
        <v>0</v>
      </c>
      <c r="Z352">
        <v>0</v>
      </c>
      <c r="AA352">
        <v>1</v>
      </c>
      <c r="AB352" t="s">
        <v>4</v>
      </c>
      <c r="AC352" t="s">
        <v>286</v>
      </c>
      <c r="AD352">
        <v>1</v>
      </c>
      <c r="AE352" t="s">
        <v>4</v>
      </c>
      <c r="AF352" t="s">
        <v>4</v>
      </c>
      <c r="AG352" t="s">
        <v>4</v>
      </c>
      <c r="AH352" t="s">
        <v>4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N352" t="s">
        <v>4</v>
      </c>
    </row>
    <row r="353" spans="1:40" ht="12.75" x14ac:dyDescent="0.2">
      <c r="A353" s="15">
        <v>42571</v>
      </c>
      <c r="B353" s="14">
        <v>33</v>
      </c>
      <c r="C353" s="14" t="s">
        <v>359</v>
      </c>
      <c r="D353" s="16">
        <v>0.74722222222222223</v>
      </c>
      <c r="E353" s="14">
        <v>18</v>
      </c>
      <c r="F353" s="14">
        <v>600</v>
      </c>
      <c r="G353" s="14">
        <v>27.8</v>
      </c>
      <c r="H353" s="14" t="s">
        <v>365</v>
      </c>
      <c r="I353" s="14">
        <v>27.9</v>
      </c>
      <c r="J353" s="14" t="s">
        <v>4</v>
      </c>
      <c r="K353" s="14" t="s">
        <v>4</v>
      </c>
      <c r="L353" s="14" t="s">
        <v>4</v>
      </c>
      <c r="M353" s="14" t="s">
        <v>4</v>
      </c>
      <c r="N353" s="14" t="s">
        <v>27</v>
      </c>
      <c r="O353" s="14" t="s">
        <v>4</v>
      </c>
      <c r="P353" s="14" t="s">
        <v>4</v>
      </c>
      <c r="Q353" s="14" t="s">
        <v>4</v>
      </c>
      <c r="R353" t="s">
        <v>4</v>
      </c>
      <c r="S353" t="s">
        <v>4</v>
      </c>
      <c r="T353" t="s">
        <v>4</v>
      </c>
      <c r="U353" t="s">
        <v>4</v>
      </c>
      <c r="V353" t="s">
        <v>4</v>
      </c>
      <c r="W353">
        <v>0.4</v>
      </c>
      <c r="X353" t="s">
        <v>147</v>
      </c>
      <c r="Y353">
        <v>0</v>
      </c>
      <c r="Z353">
        <v>0</v>
      </c>
      <c r="AA353">
        <v>1</v>
      </c>
      <c r="AB353" t="s">
        <v>4</v>
      </c>
      <c r="AC353" t="s">
        <v>286</v>
      </c>
      <c r="AD353">
        <v>1</v>
      </c>
      <c r="AE353" t="s">
        <v>4</v>
      </c>
      <c r="AF353" t="s">
        <v>4</v>
      </c>
      <c r="AG353" t="s">
        <v>4</v>
      </c>
      <c r="AH353" t="s">
        <v>4</v>
      </c>
      <c r="AI353" t="s">
        <v>4</v>
      </c>
      <c r="AJ353" t="s">
        <v>4</v>
      </c>
      <c r="AK353" t="s">
        <v>4</v>
      </c>
      <c r="AL353" t="s">
        <v>4</v>
      </c>
      <c r="AM353" t="s">
        <v>4</v>
      </c>
      <c r="AN353" t="s">
        <v>4</v>
      </c>
    </row>
    <row r="354" spans="1:40" ht="12.75" x14ac:dyDescent="0.2">
      <c r="A354" s="15">
        <v>42571</v>
      </c>
      <c r="B354" s="14">
        <v>34</v>
      </c>
      <c r="C354" s="14" t="s">
        <v>358</v>
      </c>
      <c r="D354" s="16">
        <v>0.33611111111111108</v>
      </c>
      <c r="E354" s="14">
        <v>8</v>
      </c>
      <c r="F354" s="14">
        <v>0</v>
      </c>
      <c r="G354" s="14">
        <v>27.3</v>
      </c>
      <c r="H354" s="14" t="s">
        <v>366</v>
      </c>
      <c r="I354" s="14">
        <v>23</v>
      </c>
      <c r="J354" s="14" t="s">
        <v>4</v>
      </c>
      <c r="K354" s="14" t="s">
        <v>4</v>
      </c>
      <c r="L354" s="14" t="s">
        <v>4</v>
      </c>
      <c r="M354" s="14">
        <v>318</v>
      </c>
      <c r="N354" s="14" t="s">
        <v>27</v>
      </c>
      <c r="O354" s="14" t="s">
        <v>4</v>
      </c>
      <c r="P354" s="14" t="s">
        <v>4</v>
      </c>
      <c r="Q354" s="14">
        <v>0</v>
      </c>
      <c r="R354">
        <v>0</v>
      </c>
      <c r="S354">
        <v>1</v>
      </c>
      <c r="T354" t="s">
        <v>4</v>
      </c>
      <c r="U354" t="s">
        <v>4</v>
      </c>
      <c r="V354" t="s">
        <v>128</v>
      </c>
      <c r="W354">
        <v>3.7</v>
      </c>
      <c r="X354" t="s">
        <v>4</v>
      </c>
      <c r="Y354">
        <v>2</v>
      </c>
      <c r="Z354">
        <v>1</v>
      </c>
      <c r="AA354">
        <v>0</v>
      </c>
      <c r="AB354">
        <v>0</v>
      </c>
      <c r="AC354" t="s">
        <v>287</v>
      </c>
      <c r="AD354">
        <v>0</v>
      </c>
      <c r="AE354" t="s">
        <v>4</v>
      </c>
      <c r="AF354" t="s">
        <v>4</v>
      </c>
      <c r="AG354" t="s">
        <v>4</v>
      </c>
      <c r="AH354" t="s">
        <v>4</v>
      </c>
      <c r="AI354">
        <v>-68.251321848603524</v>
      </c>
      <c r="AJ354">
        <v>75.800772198694219</v>
      </c>
      <c r="AK354" t="s">
        <v>4</v>
      </c>
      <c r="AL354">
        <v>102</v>
      </c>
      <c r="AM354">
        <v>31.089600000000001</v>
      </c>
      <c r="AN354">
        <v>5.5501470213419681</v>
      </c>
    </row>
    <row r="355" spans="1:40" ht="12.75" x14ac:dyDescent="0.2">
      <c r="A355" s="15">
        <v>42571</v>
      </c>
      <c r="B355" s="14">
        <v>34</v>
      </c>
      <c r="C355" s="14" t="s">
        <v>358</v>
      </c>
      <c r="D355" s="16">
        <v>0.38472222222222219</v>
      </c>
      <c r="E355" s="14">
        <v>9</v>
      </c>
      <c r="F355" s="14">
        <v>69.999999999999986</v>
      </c>
      <c r="G355" s="14">
        <v>35.200000000000003</v>
      </c>
      <c r="H355" s="14" t="s">
        <v>365</v>
      </c>
      <c r="I355" s="14">
        <v>26.1</v>
      </c>
      <c r="J355" s="14">
        <v>2.263383186343527</v>
      </c>
      <c r="K355" s="14">
        <v>230.31769600164355</v>
      </c>
      <c r="L355" s="14">
        <v>92.317696001643554</v>
      </c>
      <c r="M355" s="14">
        <v>312</v>
      </c>
      <c r="N355" s="14" t="s">
        <v>27</v>
      </c>
      <c r="O355" s="14" t="s">
        <v>27</v>
      </c>
      <c r="P355" s="14">
        <v>6</v>
      </c>
      <c r="Q355" s="14">
        <v>10.77524637870718</v>
      </c>
      <c r="R355">
        <v>10.77524637870718</v>
      </c>
      <c r="S355">
        <v>1</v>
      </c>
      <c r="T355" t="s">
        <v>4</v>
      </c>
      <c r="U355" t="s">
        <v>4</v>
      </c>
      <c r="V355" t="s">
        <v>6</v>
      </c>
      <c r="W355">
        <v>2.4</v>
      </c>
      <c r="X355" t="s">
        <v>4</v>
      </c>
      <c r="Y355">
        <v>2</v>
      </c>
      <c r="Z355">
        <v>1</v>
      </c>
      <c r="AA355">
        <v>0</v>
      </c>
      <c r="AB355">
        <v>0</v>
      </c>
      <c r="AC355" t="s">
        <v>287</v>
      </c>
      <c r="AD355">
        <v>0</v>
      </c>
      <c r="AE355">
        <v>-6.8803197437318602</v>
      </c>
      <c r="AF355">
        <v>-6.8803197437318602</v>
      </c>
      <c r="AG355">
        <v>1</v>
      </c>
      <c r="AH355">
        <v>10.77524637870718</v>
      </c>
      <c r="AI355">
        <v>-76.543917024171648</v>
      </c>
      <c r="AJ355">
        <v>68.920452454962359</v>
      </c>
      <c r="AK355">
        <v>-8.292595175568124</v>
      </c>
      <c r="AL355">
        <v>103</v>
      </c>
      <c r="AM355">
        <v>31.394400000000001</v>
      </c>
      <c r="AN355">
        <v>5.4454272662223078</v>
      </c>
    </row>
    <row r="356" spans="1:40" ht="12.75" x14ac:dyDescent="0.2">
      <c r="A356" s="15">
        <v>42571</v>
      </c>
      <c r="B356" s="14">
        <v>34</v>
      </c>
      <c r="C356" s="14" t="s">
        <v>358</v>
      </c>
      <c r="D356" s="16">
        <v>0.42499999999999999</v>
      </c>
      <c r="E356" s="14">
        <v>10</v>
      </c>
      <c r="F356" s="14">
        <v>128.00000000000003</v>
      </c>
      <c r="G356" s="14">
        <v>35.9</v>
      </c>
      <c r="H356" s="14" t="s">
        <v>365</v>
      </c>
      <c r="I356" s="14">
        <v>28</v>
      </c>
      <c r="J356" s="14" t="s">
        <v>4</v>
      </c>
      <c r="K356" s="14" t="s">
        <v>4</v>
      </c>
      <c r="L356" s="14" t="s">
        <v>4</v>
      </c>
      <c r="M356" s="14">
        <v>312</v>
      </c>
      <c r="N356" s="14" t="s">
        <v>27</v>
      </c>
      <c r="O356" s="14" t="s">
        <v>4</v>
      </c>
      <c r="P356" s="14" t="s">
        <v>4</v>
      </c>
      <c r="Q356" s="14">
        <v>0</v>
      </c>
      <c r="R356">
        <v>10.77524637870718</v>
      </c>
      <c r="S356">
        <v>1</v>
      </c>
      <c r="T356" t="s">
        <v>4</v>
      </c>
      <c r="U356" t="s">
        <v>4</v>
      </c>
      <c r="V356" t="s">
        <v>6</v>
      </c>
      <c r="W356">
        <v>5.8</v>
      </c>
      <c r="X356" t="s">
        <v>4</v>
      </c>
      <c r="Y356">
        <v>2</v>
      </c>
      <c r="Z356">
        <v>1</v>
      </c>
      <c r="AA356">
        <v>0</v>
      </c>
      <c r="AB356">
        <v>0</v>
      </c>
      <c r="AC356" t="s">
        <v>287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-76.543917024171648</v>
      </c>
      <c r="AJ356">
        <v>68.920452454962359</v>
      </c>
      <c r="AK356">
        <v>0</v>
      </c>
      <c r="AL356">
        <v>103</v>
      </c>
      <c r="AM356">
        <v>31.394400000000001</v>
      </c>
      <c r="AN356">
        <v>5.4454272662223078</v>
      </c>
    </row>
    <row r="357" spans="1:40" ht="12.75" x14ac:dyDescent="0.2">
      <c r="A357" s="15">
        <v>42571</v>
      </c>
      <c r="B357" s="14">
        <v>34</v>
      </c>
      <c r="C357" s="14" t="s">
        <v>358</v>
      </c>
      <c r="D357" s="16">
        <v>0.4694444444444445</v>
      </c>
      <c r="E357" s="14">
        <v>11</v>
      </c>
      <c r="F357" s="14">
        <v>192.00000000000011</v>
      </c>
      <c r="G357" s="14">
        <v>26.7</v>
      </c>
      <c r="H357" s="14" t="s">
        <v>366</v>
      </c>
      <c r="I357" s="14">
        <v>24.3</v>
      </c>
      <c r="J357" s="14" t="s">
        <v>4</v>
      </c>
      <c r="K357" s="14" t="s">
        <v>4</v>
      </c>
      <c r="L357" s="14" t="s">
        <v>4</v>
      </c>
      <c r="M357" s="14">
        <v>312</v>
      </c>
      <c r="N357" s="14" t="s">
        <v>27</v>
      </c>
      <c r="O357" s="14" t="s">
        <v>4</v>
      </c>
      <c r="P357" s="14" t="s">
        <v>4</v>
      </c>
      <c r="Q357" s="14">
        <v>0</v>
      </c>
      <c r="R357">
        <v>10.77524637870718</v>
      </c>
      <c r="S357">
        <v>1</v>
      </c>
      <c r="T357" t="s">
        <v>4</v>
      </c>
      <c r="U357" t="s">
        <v>4</v>
      </c>
      <c r="V357" t="s">
        <v>6</v>
      </c>
      <c r="W357">
        <v>3.9</v>
      </c>
      <c r="X357" t="s">
        <v>4</v>
      </c>
      <c r="Y357">
        <v>2</v>
      </c>
      <c r="Z357">
        <v>1</v>
      </c>
      <c r="AA357">
        <v>0</v>
      </c>
      <c r="AB357">
        <v>0</v>
      </c>
      <c r="AC357" t="s">
        <v>287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-76.543917024171648</v>
      </c>
      <c r="AJ357">
        <v>68.920452454962359</v>
      </c>
      <c r="AK357">
        <v>0</v>
      </c>
      <c r="AL357">
        <v>103</v>
      </c>
      <c r="AM357">
        <v>31.394400000000001</v>
      </c>
      <c r="AN357">
        <v>5.4454272662223078</v>
      </c>
    </row>
    <row r="358" spans="1:40" ht="12.75" x14ac:dyDescent="0.2">
      <c r="A358" s="15">
        <v>42571</v>
      </c>
      <c r="B358" s="14">
        <v>34</v>
      </c>
      <c r="C358" s="14" t="s">
        <v>358</v>
      </c>
      <c r="D358" s="16">
        <v>0.50416666666666665</v>
      </c>
      <c r="E358" s="14">
        <v>12</v>
      </c>
      <c r="F358" s="14">
        <v>242</v>
      </c>
      <c r="G358" s="14">
        <v>29.3</v>
      </c>
      <c r="H358" s="14" t="s">
        <v>366</v>
      </c>
      <c r="I358" s="14">
        <v>24.6</v>
      </c>
      <c r="J358" s="14" t="s">
        <v>4</v>
      </c>
      <c r="K358" s="14" t="s">
        <v>4</v>
      </c>
      <c r="L358" s="14" t="s">
        <v>4</v>
      </c>
      <c r="M358" s="14">
        <v>312</v>
      </c>
      <c r="N358" s="14" t="s">
        <v>27</v>
      </c>
      <c r="O358" s="14" t="s">
        <v>4</v>
      </c>
      <c r="P358" s="14" t="s">
        <v>4</v>
      </c>
      <c r="Q358" s="14">
        <v>0</v>
      </c>
      <c r="R358">
        <v>10.77524637870718</v>
      </c>
      <c r="S358">
        <v>1</v>
      </c>
      <c r="T358" t="s">
        <v>4</v>
      </c>
      <c r="U358" t="s">
        <v>4</v>
      </c>
      <c r="V358" t="s">
        <v>6</v>
      </c>
      <c r="W358">
        <v>4.5999999999999996</v>
      </c>
      <c r="X358" t="s">
        <v>4</v>
      </c>
      <c r="Y358">
        <v>2</v>
      </c>
      <c r="Z358">
        <v>1</v>
      </c>
      <c r="AA358">
        <v>0</v>
      </c>
      <c r="AB358">
        <v>0</v>
      </c>
      <c r="AC358" t="s">
        <v>287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-76.543917024171648</v>
      </c>
      <c r="AJ358">
        <v>68.920452454962359</v>
      </c>
      <c r="AK358">
        <v>0</v>
      </c>
      <c r="AL358">
        <v>103</v>
      </c>
      <c r="AM358">
        <v>31.394400000000001</v>
      </c>
      <c r="AN358">
        <v>5.4454272662223078</v>
      </c>
    </row>
    <row r="359" spans="1:40" ht="12.75" x14ac:dyDescent="0.2">
      <c r="A359" s="15">
        <v>42571</v>
      </c>
      <c r="B359" s="14">
        <v>34</v>
      </c>
      <c r="C359" s="14" t="s">
        <v>358</v>
      </c>
      <c r="D359" s="16">
        <v>0.54791666666666672</v>
      </c>
      <c r="E359" s="14">
        <v>13</v>
      </c>
      <c r="F359" s="14">
        <v>305.00000000000011</v>
      </c>
      <c r="G359" s="14">
        <v>52.1</v>
      </c>
      <c r="H359" s="14" t="s">
        <v>365</v>
      </c>
      <c r="I359" s="14">
        <v>30.6</v>
      </c>
      <c r="J359" s="14" t="s">
        <v>4</v>
      </c>
      <c r="K359" s="14" t="s">
        <v>4</v>
      </c>
      <c r="L359" s="14" t="s">
        <v>4</v>
      </c>
      <c r="M359" s="14">
        <v>312</v>
      </c>
      <c r="N359" s="14" t="s">
        <v>27</v>
      </c>
      <c r="O359" s="14" t="s">
        <v>4</v>
      </c>
      <c r="P359" s="14" t="s">
        <v>4</v>
      </c>
      <c r="Q359" s="14">
        <v>0</v>
      </c>
      <c r="R359">
        <v>10.77524637870718</v>
      </c>
      <c r="S359">
        <v>1</v>
      </c>
      <c r="T359" t="s">
        <v>4</v>
      </c>
      <c r="U359" t="s">
        <v>4</v>
      </c>
      <c r="V359" t="s">
        <v>6</v>
      </c>
      <c r="W359">
        <v>1</v>
      </c>
      <c r="X359" t="s">
        <v>4</v>
      </c>
      <c r="Y359">
        <v>0</v>
      </c>
      <c r="Z359">
        <v>0</v>
      </c>
      <c r="AA359">
        <v>1</v>
      </c>
      <c r="AB359">
        <v>1</v>
      </c>
      <c r="AC359" t="s">
        <v>287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-76.543917024171648</v>
      </c>
      <c r="AJ359">
        <v>68.920452454962359</v>
      </c>
      <c r="AK359">
        <v>0</v>
      </c>
      <c r="AL359">
        <v>103</v>
      </c>
      <c r="AM359">
        <v>31.394400000000001</v>
      </c>
      <c r="AN359">
        <v>5.4454272662223078</v>
      </c>
    </row>
    <row r="360" spans="1:40" ht="12.75" x14ac:dyDescent="0.2">
      <c r="A360" s="15">
        <v>42571</v>
      </c>
      <c r="B360" s="14">
        <v>34</v>
      </c>
      <c r="C360" s="14" t="s">
        <v>358</v>
      </c>
      <c r="D360" s="16">
        <v>0.59652777777777777</v>
      </c>
      <c r="E360" s="14">
        <v>14</v>
      </c>
      <c r="F360" s="14">
        <v>375</v>
      </c>
      <c r="G360" s="14">
        <v>52.1</v>
      </c>
      <c r="H360" s="14" t="s">
        <v>365</v>
      </c>
      <c r="I360" s="14">
        <v>30.7</v>
      </c>
      <c r="J360" s="14" t="s">
        <v>4</v>
      </c>
      <c r="K360" s="14" t="s">
        <v>4</v>
      </c>
      <c r="L360" s="14" t="s">
        <v>4</v>
      </c>
      <c r="M360" s="14">
        <v>312</v>
      </c>
      <c r="N360" s="14" t="s">
        <v>27</v>
      </c>
      <c r="O360" s="14" t="s">
        <v>4</v>
      </c>
      <c r="P360" s="14" t="s">
        <v>4</v>
      </c>
      <c r="Q360" s="14">
        <v>0</v>
      </c>
      <c r="R360">
        <v>10.77524637870718</v>
      </c>
      <c r="S360">
        <v>1</v>
      </c>
      <c r="T360">
        <v>10.77524637870718</v>
      </c>
      <c r="U360">
        <v>1</v>
      </c>
      <c r="V360" t="s">
        <v>6</v>
      </c>
      <c r="W360">
        <v>4.3</v>
      </c>
      <c r="X360" t="s">
        <v>4</v>
      </c>
      <c r="Y360">
        <v>0</v>
      </c>
      <c r="Z360">
        <v>0</v>
      </c>
      <c r="AA360">
        <v>1</v>
      </c>
      <c r="AB360" t="s">
        <v>4</v>
      </c>
      <c r="AC360" t="s">
        <v>287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-76.543917024171648</v>
      </c>
      <c r="AJ360">
        <v>68.920452454962359</v>
      </c>
      <c r="AK360">
        <v>0</v>
      </c>
      <c r="AL360">
        <v>103</v>
      </c>
      <c r="AM360">
        <v>31.394400000000001</v>
      </c>
      <c r="AN360">
        <v>5.4454272662223078</v>
      </c>
    </row>
    <row r="361" spans="1:40" ht="12.75" x14ac:dyDescent="0.2">
      <c r="A361" s="15">
        <v>42571</v>
      </c>
      <c r="B361" s="14">
        <v>34</v>
      </c>
      <c r="C361" s="14" t="s">
        <v>358</v>
      </c>
      <c r="D361" s="16">
        <v>0.63263888888888886</v>
      </c>
      <c r="E361" s="14">
        <v>15</v>
      </c>
      <c r="F361" s="14">
        <v>427</v>
      </c>
      <c r="G361" s="14">
        <v>45.4</v>
      </c>
      <c r="H361" s="14" t="s">
        <v>365</v>
      </c>
      <c r="I361" s="14">
        <v>31.7</v>
      </c>
      <c r="J361" s="14" t="s">
        <v>4</v>
      </c>
      <c r="K361" s="14" t="s">
        <v>4</v>
      </c>
      <c r="L361" s="14" t="s">
        <v>4</v>
      </c>
      <c r="M361" s="14" t="s">
        <v>4</v>
      </c>
      <c r="N361" s="14" t="s">
        <v>27</v>
      </c>
      <c r="O361" s="14" t="s">
        <v>4</v>
      </c>
      <c r="P361" s="14" t="s">
        <v>4</v>
      </c>
      <c r="Q361" s="14" t="s">
        <v>4</v>
      </c>
      <c r="R361" t="s">
        <v>4</v>
      </c>
      <c r="S361" t="s">
        <v>4</v>
      </c>
      <c r="T361" t="s">
        <v>4</v>
      </c>
      <c r="U361" t="s">
        <v>4</v>
      </c>
      <c r="V361" t="s">
        <v>4</v>
      </c>
      <c r="W361">
        <v>5.0999999999999996</v>
      </c>
      <c r="X361" t="s">
        <v>147</v>
      </c>
      <c r="Y361">
        <v>0</v>
      </c>
      <c r="Z361">
        <v>0</v>
      </c>
      <c r="AA361">
        <v>1</v>
      </c>
      <c r="AB361" t="s">
        <v>4</v>
      </c>
      <c r="AC361" t="s">
        <v>287</v>
      </c>
      <c r="AD361">
        <v>0</v>
      </c>
      <c r="AE361" t="s">
        <v>4</v>
      </c>
      <c r="AF361" t="s">
        <v>4</v>
      </c>
      <c r="AG361" t="s">
        <v>4</v>
      </c>
      <c r="AH361" t="s">
        <v>4</v>
      </c>
      <c r="AI361" t="s">
        <v>4</v>
      </c>
      <c r="AJ361" t="s">
        <v>4</v>
      </c>
      <c r="AK361" t="s">
        <v>4</v>
      </c>
      <c r="AL361" t="s">
        <v>4</v>
      </c>
      <c r="AM361" t="s">
        <v>4</v>
      </c>
      <c r="AN361" t="s">
        <v>4</v>
      </c>
    </row>
    <row r="362" spans="1:40" ht="12.75" x14ac:dyDescent="0.2">
      <c r="A362" s="15">
        <v>42571</v>
      </c>
      <c r="B362" s="14">
        <v>34</v>
      </c>
      <c r="C362" s="14" t="s">
        <v>358</v>
      </c>
      <c r="D362" s="16">
        <v>0.67569444444444438</v>
      </c>
      <c r="E362" s="14">
        <v>16</v>
      </c>
      <c r="F362" s="14">
        <v>488.99999999999994</v>
      </c>
      <c r="G362" s="14">
        <v>48</v>
      </c>
      <c r="H362" s="14" t="s">
        <v>365</v>
      </c>
      <c r="I362" s="14">
        <v>34.5</v>
      </c>
      <c r="J362" s="14" t="s">
        <v>4</v>
      </c>
      <c r="K362" s="14" t="s">
        <v>4</v>
      </c>
      <c r="L362" s="14" t="s">
        <v>4</v>
      </c>
      <c r="M362" s="14" t="s">
        <v>4</v>
      </c>
      <c r="N362" s="14" t="s">
        <v>27</v>
      </c>
      <c r="O362" s="14" t="s">
        <v>4</v>
      </c>
      <c r="P362" s="14" t="s">
        <v>4</v>
      </c>
      <c r="Q362" s="14" t="s">
        <v>4</v>
      </c>
      <c r="R362" t="s">
        <v>4</v>
      </c>
      <c r="S362" t="s">
        <v>4</v>
      </c>
      <c r="T362" t="s">
        <v>4</v>
      </c>
      <c r="U362" t="s">
        <v>4</v>
      </c>
      <c r="V362" t="s">
        <v>4</v>
      </c>
      <c r="W362">
        <v>2</v>
      </c>
      <c r="X362" t="s">
        <v>147</v>
      </c>
      <c r="Y362">
        <v>0</v>
      </c>
      <c r="Z362">
        <v>0</v>
      </c>
      <c r="AA362">
        <v>1</v>
      </c>
      <c r="AB362" t="s">
        <v>4</v>
      </c>
      <c r="AC362" t="s">
        <v>287</v>
      </c>
      <c r="AD362">
        <v>0</v>
      </c>
      <c r="AE362" t="s">
        <v>4</v>
      </c>
      <c r="AF362" t="s">
        <v>4</v>
      </c>
      <c r="AG362" t="s">
        <v>4</v>
      </c>
      <c r="AH362" t="s">
        <v>4</v>
      </c>
      <c r="AI362" t="s">
        <v>4</v>
      </c>
      <c r="AJ362" t="s">
        <v>4</v>
      </c>
      <c r="AK362" t="s">
        <v>4</v>
      </c>
      <c r="AL362" t="s">
        <v>4</v>
      </c>
      <c r="AM362" t="s">
        <v>4</v>
      </c>
      <c r="AN362" t="s">
        <v>4</v>
      </c>
    </row>
    <row r="363" spans="1:40" ht="12.75" x14ac:dyDescent="0.2">
      <c r="A363" s="15">
        <v>42571</v>
      </c>
      <c r="B363" s="14">
        <v>34</v>
      </c>
      <c r="C363" s="14" t="s">
        <v>358</v>
      </c>
      <c r="D363" s="16">
        <v>0.71180555555555547</v>
      </c>
      <c r="E363" s="14">
        <v>17</v>
      </c>
      <c r="F363" s="14">
        <v>540.99999999999989</v>
      </c>
      <c r="G363" s="14">
        <v>33.700000000000003</v>
      </c>
      <c r="H363" s="14" t="s">
        <v>365</v>
      </c>
      <c r="I363" s="14">
        <v>30.1</v>
      </c>
      <c r="J363" s="14" t="s">
        <v>4</v>
      </c>
      <c r="K363" s="14" t="s">
        <v>4</v>
      </c>
      <c r="L363" s="14" t="s">
        <v>4</v>
      </c>
      <c r="M363" s="14" t="s">
        <v>4</v>
      </c>
      <c r="N363" s="14" t="s">
        <v>27</v>
      </c>
      <c r="O363" s="14" t="s">
        <v>4</v>
      </c>
      <c r="P363" s="14" t="s">
        <v>4</v>
      </c>
      <c r="Q363" s="14" t="s">
        <v>4</v>
      </c>
      <c r="R363" t="s">
        <v>4</v>
      </c>
      <c r="S363" t="s">
        <v>4</v>
      </c>
      <c r="T363" t="s">
        <v>4</v>
      </c>
      <c r="U363" t="s">
        <v>4</v>
      </c>
      <c r="V363" t="s">
        <v>4</v>
      </c>
      <c r="W363">
        <v>2.2999999999999998</v>
      </c>
      <c r="X363" t="s">
        <v>147</v>
      </c>
      <c r="Y363">
        <v>0</v>
      </c>
      <c r="Z363">
        <v>0</v>
      </c>
      <c r="AA363">
        <v>1</v>
      </c>
      <c r="AB363" t="s">
        <v>4</v>
      </c>
      <c r="AC363" t="s">
        <v>287</v>
      </c>
      <c r="AD363">
        <v>0</v>
      </c>
      <c r="AE363" t="s">
        <v>4</v>
      </c>
      <c r="AF363" t="s">
        <v>4</v>
      </c>
      <c r="AG363" t="s">
        <v>4</v>
      </c>
      <c r="AH363" t="s">
        <v>4</v>
      </c>
      <c r="AI363" t="s">
        <v>4</v>
      </c>
      <c r="AJ363" t="s">
        <v>4</v>
      </c>
      <c r="AK363" t="s">
        <v>4</v>
      </c>
      <c r="AL363" t="s">
        <v>4</v>
      </c>
      <c r="AM363" t="s">
        <v>4</v>
      </c>
      <c r="AN363" t="s">
        <v>4</v>
      </c>
    </row>
    <row r="364" spans="1:40" ht="12.75" x14ac:dyDescent="0.2">
      <c r="A364" s="15">
        <v>42571</v>
      </c>
      <c r="B364" s="14">
        <v>34</v>
      </c>
      <c r="C364" s="14" t="s">
        <v>358</v>
      </c>
      <c r="D364" s="16">
        <v>0.75277777777777777</v>
      </c>
      <c r="E364" s="14">
        <v>18</v>
      </c>
      <c r="F364" s="14">
        <v>600</v>
      </c>
      <c r="G364" s="14">
        <v>30.5</v>
      </c>
      <c r="H364" s="14" t="s">
        <v>365</v>
      </c>
      <c r="I364" s="14">
        <v>28.2</v>
      </c>
      <c r="J364" s="14" t="s">
        <v>4</v>
      </c>
      <c r="K364" s="14" t="s">
        <v>4</v>
      </c>
      <c r="L364" s="14" t="s">
        <v>4</v>
      </c>
      <c r="M364" s="14" t="s">
        <v>4</v>
      </c>
      <c r="N364" s="14" t="s">
        <v>27</v>
      </c>
      <c r="O364" s="14" t="s">
        <v>4</v>
      </c>
      <c r="P364" s="14" t="s">
        <v>4</v>
      </c>
      <c r="Q364" s="14" t="s">
        <v>4</v>
      </c>
      <c r="R364" t="s">
        <v>4</v>
      </c>
      <c r="S364" t="s">
        <v>4</v>
      </c>
      <c r="T364" t="s">
        <v>4</v>
      </c>
      <c r="U364" t="s">
        <v>4</v>
      </c>
      <c r="V364" t="s">
        <v>4</v>
      </c>
      <c r="W364">
        <v>0.6</v>
      </c>
      <c r="X364" t="s">
        <v>147</v>
      </c>
      <c r="Y364">
        <v>0</v>
      </c>
      <c r="Z364">
        <v>0</v>
      </c>
      <c r="AA364">
        <v>1</v>
      </c>
      <c r="AB364" t="s">
        <v>4</v>
      </c>
      <c r="AC364" t="s">
        <v>287</v>
      </c>
      <c r="AD364">
        <v>0</v>
      </c>
      <c r="AE364" t="s">
        <v>4</v>
      </c>
      <c r="AF364" t="s">
        <v>4</v>
      </c>
      <c r="AG364" t="s">
        <v>4</v>
      </c>
      <c r="AH364" t="s">
        <v>4</v>
      </c>
      <c r="AI364" t="s">
        <v>4</v>
      </c>
      <c r="AJ364" t="s">
        <v>4</v>
      </c>
      <c r="AK364" t="s">
        <v>4</v>
      </c>
      <c r="AL364" t="s">
        <v>4</v>
      </c>
      <c r="AM364" t="s">
        <v>4</v>
      </c>
      <c r="AN364" t="s">
        <v>4</v>
      </c>
    </row>
    <row r="365" spans="1:40" ht="12.75" x14ac:dyDescent="0.2">
      <c r="A365" s="15">
        <v>42571</v>
      </c>
      <c r="B365" s="14">
        <v>35</v>
      </c>
      <c r="C365" s="14" t="s">
        <v>358</v>
      </c>
      <c r="D365" s="16">
        <v>0.33611111111111108</v>
      </c>
      <c r="E365" s="14">
        <v>8</v>
      </c>
      <c r="F365" s="14">
        <v>0</v>
      </c>
      <c r="G365" s="14">
        <v>27.3</v>
      </c>
      <c r="H365" s="14" t="s">
        <v>366</v>
      </c>
      <c r="I365" s="14">
        <v>23</v>
      </c>
      <c r="J365" s="14" t="s">
        <v>4</v>
      </c>
      <c r="K365" s="14" t="s">
        <v>4</v>
      </c>
      <c r="L365" s="14" t="s">
        <v>4</v>
      </c>
      <c r="M365" s="14">
        <v>318</v>
      </c>
      <c r="N365" s="14" t="s">
        <v>27</v>
      </c>
      <c r="O365" s="14" t="s">
        <v>4</v>
      </c>
      <c r="P365" s="14" t="s">
        <v>4</v>
      </c>
      <c r="Q365" s="14">
        <v>0</v>
      </c>
      <c r="R365">
        <v>0</v>
      </c>
      <c r="S365">
        <v>1</v>
      </c>
      <c r="T365" t="s">
        <v>4</v>
      </c>
      <c r="U365" t="s">
        <v>4</v>
      </c>
      <c r="V365" t="s">
        <v>128</v>
      </c>
      <c r="W365">
        <v>3.7</v>
      </c>
      <c r="X365" t="s">
        <v>4</v>
      </c>
      <c r="Y365">
        <v>2</v>
      </c>
      <c r="Z365">
        <v>1</v>
      </c>
      <c r="AA365">
        <v>0</v>
      </c>
      <c r="AB365">
        <v>0</v>
      </c>
      <c r="AC365" t="s">
        <v>288</v>
      </c>
      <c r="AD365">
        <v>0</v>
      </c>
      <c r="AE365" t="s">
        <v>4</v>
      </c>
      <c r="AF365" t="s">
        <v>4</v>
      </c>
      <c r="AG365" t="s">
        <v>4</v>
      </c>
      <c r="AH365" t="s">
        <v>4</v>
      </c>
      <c r="AI365">
        <v>-68.251321848603524</v>
      </c>
      <c r="AJ365">
        <v>75.800772198694219</v>
      </c>
      <c r="AK365" t="s">
        <v>4</v>
      </c>
      <c r="AL365">
        <v>102</v>
      </c>
      <c r="AM365">
        <v>31.089600000000001</v>
      </c>
      <c r="AN365">
        <v>5.5501470213419681</v>
      </c>
    </row>
    <row r="366" spans="1:40" ht="12.75" x14ac:dyDescent="0.2">
      <c r="A366" s="15">
        <v>42571</v>
      </c>
      <c r="B366" s="14">
        <v>35</v>
      </c>
      <c r="C366" s="14" t="s">
        <v>358</v>
      </c>
      <c r="D366" s="16">
        <v>0.38472222222222219</v>
      </c>
      <c r="E366" s="14">
        <v>9</v>
      </c>
      <c r="F366" s="14">
        <v>69.999999999999986</v>
      </c>
      <c r="G366" s="14">
        <v>30.4</v>
      </c>
      <c r="H366" s="14" t="s">
        <v>365</v>
      </c>
      <c r="I366" s="14">
        <v>26.1</v>
      </c>
      <c r="J366" s="14">
        <v>2.263383186343527</v>
      </c>
      <c r="K366" s="14">
        <v>230.31769600164355</v>
      </c>
      <c r="L366" s="14">
        <v>92.317696001643554</v>
      </c>
      <c r="M366" s="14">
        <v>312</v>
      </c>
      <c r="N366" s="14" t="s">
        <v>27</v>
      </c>
      <c r="O366" s="14" t="s">
        <v>27</v>
      </c>
      <c r="P366" s="14">
        <v>6</v>
      </c>
      <c r="Q366" s="14">
        <v>10.77524637870718</v>
      </c>
      <c r="R366">
        <v>10.77524637870718</v>
      </c>
      <c r="S366">
        <v>1</v>
      </c>
      <c r="T366" t="s">
        <v>4</v>
      </c>
      <c r="U366" t="s">
        <v>4</v>
      </c>
      <c r="V366" t="s">
        <v>6</v>
      </c>
      <c r="W366">
        <v>2.4</v>
      </c>
      <c r="X366" t="s">
        <v>4</v>
      </c>
      <c r="Y366">
        <v>2</v>
      </c>
      <c r="Z366">
        <v>1</v>
      </c>
      <c r="AA366">
        <v>0</v>
      </c>
      <c r="AB366">
        <v>0</v>
      </c>
      <c r="AC366" t="s">
        <v>288</v>
      </c>
      <c r="AD366">
        <v>0</v>
      </c>
      <c r="AE366">
        <v>-6.8803197437318602</v>
      </c>
      <c r="AF366">
        <v>-6.8803197437318602</v>
      </c>
      <c r="AG366">
        <v>1</v>
      </c>
      <c r="AH366">
        <v>10.77524637870718</v>
      </c>
      <c r="AI366">
        <v>-76.543917024171648</v>
      </c>
      <c r="AJ366">
        <v>68.920452454962359</v>
      </c>
      <c r="AK366">
        <v>-8.292595175568124</v>
      </c>
      <c r="AL366">
        <v>103</v>
      </c>
      <c r="AM366">
        <v>31.394400000000001</v>
      </c>
      <c r="AN366">
        <v>5.4454272662223078</v>
      </c>
    </row>
    <row r="367" spans="1:40" ht="12.75" x14ac:dyDescent="0.2">
      <c r="A367" s="15">
        <v>42571</v>
      </c>
      <c r="B367" s="14">
        <v>35</v>
      </c>
      <c r="C367" s="14" t="s">
        <v>358</v>
      </c>
      <c r="D367" s="16">
        <v>0.42499999999999999</v>
      </c>
      <c r="E367" s="14">
        <v>10</v>
      </c>
      <c r="F367" s="14">
        <v>128.00000000000003</v>
      </c>
      <c r="G367" s="14">
        <v>35.1</v>
      </c>
      <c r="H367" s="14" t="s">
        <v>365</v>
      </c>
      <c r="I367" s="14">
        <v>28</v>
      </c>
      <c r="J367" s="14" t="s">
        <v>4</v>
      </c>
      <c r="K367" s="14" t="s">
        <v>4</v>
      </c>
      <c r="L367" s="14" t="s">
        <v>4</v>
      </c>
      <c r="M367" s="14">
        <v>312</v>
      </c>
      <c r="N367" s="14" t="s">
        <v>27</v>
      </c>
      <c r="O367" s="14" t="s">
        <v>4</v>
      </c>
      <c r="P367" s="14" t="s">
        <v>4</v>
      </c>
      <c r="Q367" s="14">
        <v>0</v>
      </c>
      <c r="R367">
        <v>10.77524637870718</v>
      </c>
      <c r="S367">
        <v>1</v>
      </c>
      <c r="T367" t="s">
        <v>4</v>
      </c>
      <c r="U367" t="s">
        <v>4</v>
      </c>
      <c r="V367" t="s">
        <v>6</v>
      </c>
      <c r="W367">
        <v>5.8</v>
      </c>
      <c r="X367" t="s">
        <v>4</v>
      </c>
      <c r="Y367">
        <v>2</v>
      </c>
      <c r="Z367">
        <v>1</v>
      </c>
      <c r="AA367">
        <v>0</v>
      </c>
      <c r="AB367">
        <v>0</v>
      </c>
      <c r="AC367" t="s">
        <v>288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-76.543917024171648</v>
      </c>
      <c r="AJ367">
        <v>68.920452454962359</v>
      </c>
      <c r="AK367">
        <v>0</v>
      </c>
      <c r="AL367">
        <v>103</v>
      </c>
      <c r="AM367">
        <v>31.394400000000001</v>
      </c>
      <c r="AN367">
        <v>5.4454272662223078</v>
      </c>
    </row>
    <row r="368" spans="1:40" ht="12.75" x14ac:dyDescent="0.2">
      <c r="A368" s="15">
        <v>42571</v>
      </c>
      <c r="B368" s="14">
        <v>35</v>
      </c>
      <c r="C368" s="14" t="s">
        <v>358</v>
      </c>
      <c r="D368" s="16">
        <v>0.4694444444444445</v>
      </c>
      <c r="E368" s="14">
        <v>11</v>
      </c>
      <c r="F368" s="14">
        <v>192.00000000000011</v>
      </c>
      <c r="G368" s="14">
        <v>26.7</v>
      </c>
      <c r="H368" s="14" t="s">
        <v>366</v>
      </c>
      <c r="I368" s="14">
        <v>24.3</v>
      </c>
      <c r="J368" s="14" t="s">
        <v>4</v>
      </c>
      <c r="K368" s="14" t="s">
        <v>4</v>
      </c>
      <c r="L368" s="14" t="s">
        <v>4</v>
      </c>
      <c r="M368" s="14">
        <v>312</v>
      </c>
      <c r="N368" s="14" t="s">
        <v>27</v>
      </c>
      <c r="O368" s="14" t="s">
        <v>4</v>
      </c>
      <c r="P368" s="14" t="s">
        <v>4</v>
      </c>
      <c r="Q368" s="14">
        <v>0</v>
      </c>
      <c r="R368">
        <v>10.77524637870718</v>
      </c>
      <c r="S368">
        <v>1</v>
      </c>
      <c r="T368" t="s">
        <v>4</v>
      </c>
      <c r="U368" t="s">
        <v>4</v>
      </c>
      <c r="V368" t="s">
        <v>6</v>
      </c>
      <c r="W368">
        <v>3.9</v>
      </c>
      <c r="X368" t="s">
        <v>4</v>
      </c>
      <c r="Y368">
        <v>2</v>
      </c>
      <c r="Z368">
        <v>1</v>
      </c>
      <c r="AA368">
        <v>0</v>
      </c>
      <c r="AB368">
        <v>0</v>
      </c>
      <c r="AC368" t="s">
        <v>288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-76.543917024171648</v>
      </c>
      <c r="AJ368">
        <v>68.920452454962359</v>
      </c>
      <c r="AK368">
        <v>0</v>
      </c>
      <c r="AL368">
        <v>103</v>
      </c>
      <c r="AM368">
        <v>31.394400000000001</v>
      </c>
      <c r="AN368">
        <v>5.4454272662223078</v>
      </c>
    </row>
    <row r="369" spans="1:40" ht="12.75" x14ac:dyDescent="0.2">
      <c r="A369" s="15">
        <v>42571</v>
      </c>
      <c r="B369" s="14">
        <v>35</v>
      </c>
      <c r="C369" s="14" t="s">
        <v>358</v>
      </c>
      <c r="D369" s="16">
        <v>0.50416666666666665</v>
      </c>
      <c r="E369" s="14">
        <v>12</v>
      </c>
      <c r="F369" s="14">
        <v>242</v>
      </c>
      <c r="G369" s="14">
        <v>27.6</v>
      </c>
      <c r="H369" s="14" t="s">
        <v>366</v>
      </c>
      <c r="I369" s="14">
        <v>24.6</v>
      </c>
      <c r="J369" s="14" t="s">
        <v>4</v>
      </c>
      <c r="K369" s="14" t="s">
        <v>4</v>
      </c>
      <c r="L369" s="14" t="s">
        <v>4</v>
      </c>
      <c r="M369" s="14">
        <v>312</v>
      </c>
      <c r="N369" s="14" t="s">
        <v>27</v>
      </c>
      <c r="O369" s="14" t="s">
        <v>4</v>
      </c>
      <c r="P369" s="14" t="s">
        <v>4</v>
      </c>
      <c r="Q369" s="14">
        <v>0</v>
      </c>
      <c r="R369">
        <v>10.77524637870718</v>
      </c>
      <c r="S369">
        <v>1</v>
      </c>
      <c r="T369" t="s">
        <v>4</v>
      </c>
      <c r="U369" t="s">
        <v>4</v>
      </c>
      <c r="V369" t="s">
        <v>6</v>
      </c>
      <c r="W369">
        <v>4.5999999999999996</v>
      </c>
      <c r="X369" t="s">
        <v>10</v>
      </c>
      <c r="Y369">
        <v>0</v>
      </c>
      <c r="Z369">
        <v>0</v>
      </c>
      <c r="AA369">
        <v>1</v>
      </c>
      <c r="AB369">
        <v>1</v>
      </c>
      <c r="AC369" t="s">
        <v>288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-76.543917024171648</v>
      </c>
      <c r="AJ369">
        <v>68.920452454962359</v>
      </c>
      <c r="AK369">
        <v>0</v>
      </c>
      <c r="AL369">
        <v>103</v>
      </c>
      <c r="AM369">
        <v>31.394400000000001</v>
      </c>
      <c r="AN369">
        <v>5.4454272662223078</v>
      </c>
    </row>
    <row r="370" spans="1:40" ht="12.75" x14ac:dyDescent="0.2">
      <c r="A370" s="15">
        <v>42571</v>
      </c>
      <c r="B370" s="14">
        <v>35</v>
      </c>
      <c r="C370" s="14" t="s">
        <v>358</v>
      </c>
      <c r="D370" s="16">
        <v>0.54791666666666672</v>
      </c>
      <c r="E370" s="14">
        <v>13</v>
      </c>
      <c r="F370" s="14">
        <v>305.00000000000011</v>
      </c>
      <c r="G370" s="14">
        <v>44.2</v>
      </c>
      <c r="H370" s="14" t="s">
        <v>365</v>
      </c>
      <c r="I370" s="14">
        <v>30.6</v>
      </c>
      <c r="J370" s="14" t="s">
        <v>4</v>
      </c>
      <c r="K370" s="14" t="s">
        <v>4</v>
      </c>
      <c r="L370" s="14" t="s">
        <v>4</v>
      </c>
      <c r="M370" s="14">
        <v>312</v>
      </c>
      <c r="N370" s="14" t="s">
        <v>27</v>
      </c>
      <c r="O370" s="14" t="s">
        <v>4</v>
      </c>
      <c r="P370" s="14" t="s">
        <v>4</v>
      </c>
      <c r="Q370" s="14">
        <v>0</v>
      </c>
      <c r="R370">
        <v>10.77524637870718</v>
      </c>
      <c r="S370">
        <v>1</v>
      </c>
      <c r="T370" t="s">
        <v>4</v>
      </c>
      <c r="U370" t="s">
        <v>4</v>
      </c>
      <c r="V370" t="s">
        <v>6</v>
      </c>
      <c r="W370">
        <v>1</v>
      </c>
      <c r="X370" t="s">
        <v>4</v>
      </c>
      <c r="Y370">
        <v>0</v>
      </c>
      <c r="Z370">
        <v>0</v>
      </c>
      <c r="AA370">
        <v>1</v>
      </c>
      <c r="AB370" t="s">
        <v>4</v>
      </c>
      <c r="AC370" t="s">
        <v>288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-76.543917024171648</v>
      </c>
      <c r="AJ370">
        <v>68.920452454962359</v>
      </c>
      <c r="AK370">
        <v>0</v>
      </c>
      <c r="AL370">
        <v>103</v>
      </c>
      <c r="AM370">
        <v>31.394400000000001</v>
      </c>
      <c r="AN370">
        <v>5.4454272662223078</v>
      </c>
    </row>
    <row r="371" spans="1:40" ht="12.75" x14ac:dyDescent="0.2">
      <c r="A371" s="15">
        <v>42571</v>
      </c>
      <c r="B371" s="14">
        <v>35</v>
      </c>
      <c r="C371" s="14" t="s">
        <v>358</v>
      </c>
      <c r="D371" s="16">
        <v>0.59652777777777777</v>
      </c>
      <c r="E371" s="14">
        <v>14</v>
      </c>
      <c r="F371" s="14">
        <v>375</v>
      </c>
      <c r="G371" s="14">
        <v>43.8</v>
      </c>
      <c r="H371" s="14" t="s">
        <v>365</v>
      </c>
      <c r="I371" s="14">
        <v>30.7</v>
      </c>
      <c r="J371" s="14" t="s">
        <v>4</v>
      </c>
      <c r="K371" s="14" t="s">
        <v>4</v>
      </c>
      <c r="L371" s="14" t="s">
        <v>4</v>
      </c>
      <c r="M371" s="14">
        <v>312</v>
      </c>
      <c r="N371" s="14" t="s">
        <v>27</v>
      </c>
      <c r="O371" s="14" t="s">
        <v>4</v>
      </c>
      <c r="P371" s="14" t="s">
        <v>4</v>
      </c>
      <c r="Q371" s="14">
        <v>0</v>
      </c>
      <c r="R371">
        <v>10.77524637870718</v>
      </c>
      <c r="S371">
        <v>1</v>
      </c>
      <c r="T371">
        <v>10.77524637870718</v>
      </c>
      <c r="U371">
        <v>1</v>
      </c>
      <c r="V371" t="s">
        <v>6</v>
      </c>
      <c r="W371">
        <v>4.3</v>
      </c>
      <c r="X371" t="s">
        <v>4</v>
      </c>
      <c r="Y371">
        <v>0</v>
      </c>
      <c r="Z371">
        <v>0</v>
      </c>
      <c r="AA371">
        <v>1</v>
      </c>
      <c r="AB371" t="s">
        <v>4</v>
      </c>
      <c r="AC371" t="s">
        <v>288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-76.543917024171648</v>
      </c>
      <c r="AJ371">
        <v>68.920452454962359</v>
      </c>
      <c r="AK371">
        <v>0</v>
      </c>
      <c r="AL371">
        <v>103</v>
      </c>
      <c r="AM371">
        <v>31.394400000000001</v>
      </c>
      <c r="AN371">
        <v>5.4454272662223078</v>
      </c>
    </row>
    <row r="372" spans="1:40" ht="12.75" x14ac:dyDescent="0.2">
      <c r="A372" s="15">
        <v>42571</v>
      </c>
      <c r="B372" s="14">
        <v>35</v>
      </c>
      <c r="C372" s="14" t="s">
        <v>358</v>
      </c>
      <c r="D372" s="16">
        <v>0.63263888888888886</v>
      </c>
      <c r="E372" s="14">
        <v>15</v>
      </c>
      <c r="F372" s="14">
        <v>427</v>
      </c>
      <c r="G372" s="14">
        <v>45.4</v>
      </c>
      <c r="H372" s="14" t="s">
        <v>365</v>
      </c>
      <c r="I372" s="14">
        <v>31.7</v>
      </c>
      <c r="J372" s="14" t="s">
        <v>4</v>
      </c>
      <c r="K372" s="14" t="s">
        <v>4</v>
      </c>
      <c r="L372" s="14" t="s">
        <v>4</v>
      </c>
      <c r="M372" s="14" t="s">
        <v>4</v>
      </c>
      <c r="N372" s="14" t="s">
        <v>27</v>
      </c>
      <c r="O372" s="14" t="s">
        <v>4</v>
      </c>
      <c r="P372" s="14" t="s">
        <v>4</v>
      </c>
      <c r="Q372" s="14" t="s">
        <v>4</v>
      </c>
      <c r="R372" t="s">
        <v>4</v>
      </c>
      <c r="S372" t="s">
        <v>4</v>
      </c>
      <c r="T372" t="s">
        <v>4</v>
      </c>
      <c r="U372" t="s">
        <v>4</v>
      </c>
      <c r="V372" t="s">
        <v>4</v>
      </c>
      <c r="W372">
        <v>5.0999999999999996</v>
      </c>
      <c r="X372" t="s">
        <v>147</v>
      </c>
      <c r="Y372">
        <v>0</v>
      </c>
      <c r="Z372">
        <v>0</v>
      </c>
      <c r="AA372">
        <v>1</v>
      </c>
      <c r="AB372" t="s">
        <v>4</v>
      </c>
      <c r="AC372" t="s">
        <v>288</v>
      </c>
      <c r="AD372">
        <v>0</v>
      </c>
      <c r="AE372" t="s">
        <v>4</v>
      </c>
      <c r="AF372" t="s">
        <v>4</v>
      </c>
      <c r="AG372" t="s">
        <v>4</v>
      </c>
      <c r="AH372" t="s">
        <v>4</v>
      </c>
      <c r="AI372" t="s">
        <v>4</v>
      </c>
      <c r="AJ372" t="s">
        <v>4</v>
      </c>
      <c r="AK372" t="s">
        <v>4</v>
      </c>
      <c r="AL372" t="s">
        <v>4</v>
      </c>
      <c r="AM372" t="s">
        <v>4</v>
      </c>
      <c r="AN372" t="s">
        <v>4</v>
      </c>
    </row>
    <row r="373" spans="1:40" ht="12.75" x14ac:dyDescent="0.2">
      <c r="A373" s="15">
        <v>42571</v>
      </c>
      <c r="B373" s="14">
        <v>35</v>
      </c>
      <c r="C373" s="14" t="s">
        <v>358</v>
      </c>
      <c r="D373" s="16">
        <v>0.67569444444444438</v>
      </c>
      <c r="E373" s="14">
        <v>16</v>
      </c>
      <c r="F373" s="14">
        <v>488.99999999999994</v>
      </c>
      <c r="G373" s="14">
        <v>48</v>
      </c>
      <c r="H373" s="14" t="s">
        <v>365</v>
      </c>
      <c r="I373" s="14">
        <v>34.5</v>
      </c>
      <c r="J373" s="14" t="s">
        <v>4</v>
      </c>
      <c r="K373" s="14" t="s">
        <v>4</v>
      </c>
      <c r="L373" s="14" t="s">
        <v>4</v>
      </c>
      <c r="M373" s="14" t="s">
        <v>4</v>
      </c>
      <c r="N373" s="14" t="s">
        <v>27</v>
      </c>
      <c r="O373" s="14" t="s">
        <v>4</v>
      </c>
      <c r="P373" s="14" t="s">
        <v>4</v>
      </c>
      <c r="Q373" s="14" t="s">
        <v>4</v>
      </c>
      <c r="R373" t="s">
        <v>4</v>
      </c>
      <c r="S373" t="s">
        <v>4</v>
      </c>
      <c r="T373" t="s">
        <v>4</v>
      </c>
      <c r="U373" t="s">
        <v>4</v>
      </c>
      <c r="V373" t="s">
        <v>4</v>
      </c>
      <c r="W373">
        <v>2</v>
      </c>
      <c r="X373" t="s">
        <v>147</v>
      </c>
      <c r="Y373">
        <v>0</v>
      </c>
      <c r="Z373">
        <v>0</v>
      </c>
      <c r="AA373">
        <v>1</v>
      </c>
      <c r="AB373" t="s">
        <v>4</v>
      </c>
      <c r="AC373" t="s">
        <v>288</v>
      </c>
      <c r="AD373">
        <v>0</v>
      </c>
      <c r="AE373" t="s">
        <v>4</v>
      </c>
      <c r="AF373" t="s">
        <v>4</v>
      </c>
      <c r="AG373" t="s">
        <v>4</v>
      </c>
      <c r="AH373" t="s">
        <v>4</v>
      </c>
      <c r="AI373" t="s">
        <v>4</v>
      </c>
      <c r="AJ373" t="s">
        <v>4</v>
      </c>
      <c r="AK373" t="s">
        <v>4</v>
      </c>
      <c r="AL373" t="s">
        <v>4</v>
      </c>
      <c r="AM373" t="s">
        <v>4</v>
      </c>
      <c r="AN373" t="s">
        <v>4</v>
      </c>
    </row>
    <row r="374" spans="1:40" ht="12.75" x14ac:dyDescent="0.2">
      <c r="A374" s="15">
        <v>42571</v>
      </c>
      <c r="B374" s="14">
        <v>35</v>
      </c>
      <c r="C374" s="14" t="s">
        <v>358</v>
      </c>
      <c r="D374" s="16">
        <v>0.71180555555555547</v>
      </c>
      <c r="E374" s="14">
        <v>17</v>
      </c>
      <c r="F374" s="14">
        <v>540.99999999999989</v>
      </c>
      <c r="G374" s="14">
        <v>33.700000000000003</v>
      </c>
      <c r="H374" s="14" t="s">
        <v>365</v>
      </c>
      <c r="I374" s="14">
        <v>30.1</v>
      </c>
      <c r="J374" s="14" t="s">
        <v>4</v>
      </c>
      <c r="K374" s="14" t="s">
        <v>4</v>
      </c>
      <c r="L374" s="14" t="s">
        <v>4</v>
      </c>
      <c r="M374" s="14" t="s">
        <v>4</v>
      </c>
      <c r="N374" s="14" t="s">
        <v>27</v>
      </c>
      <c r="O374" s="14" t="s">
        <v>4</v>
      </c>
      <c r="P374" s="14" t="s">
        <v>4</v>
      </c>
      <c r="Q374" s="14" t="s">
        <v>4</v>
      </c>
      <c r="R374" t="s">
        <v>4</v>
      </c>
      <c r="S374" t="s">
        <v>4</v>
      </c>
      <c r="T374" t="s">
        <v>4</v>
      </c>
      <c r="U374" t="s">
        <v>4</v>
      </c>
      <c r="V374" t="s">
        <v>4</v>
      </c>
      <c r="W374">
        <v>2.2999999999999998</v>
      </c>
      <c r="X374" t="s">
        <v>147</v>
      </c>
      <c r="Y374">
        <v>0</v>
      </c>
      <c r="Z374">
        <v>0</v>
      </c>
      <c r="AA374">
        <v>1</v>
      </c>
      <c r="AB374" t="s">
        <v>4</v>
      </c>
      <c r="AC374" t="s">
        <v>288</v>
      </c>
      <c r="AD374">
        <v>0</v>
      </c>
      <c r="AE374" t="s">
        <v>4</v>
      </c>
      <c r="AF374" t="s">
        <v>4</v>
      </c>
      <c r="AG374" t="s">
        <v>4</v>
      </c>
      <c r="AH374" t="s">
        <v>4</v>
      </c>
      <c r="AI374" t="s">
        <v>4</v>
      </c>
      <c r="AJ374" t="s">
        <v>4</v>
      </c>
      <c r="AK374" t="s">
        <v>4</v>
      </c>
      <c r="AL374" t="s">
        <v>4</v>
      </c>
      <c r="AM374" t="s">
        <v>4</v>
      </c>
      <c r="AN374" t="s">
        <v>4</v>
      </c>
    </row>
    <row r="375" spans="1:40" ht="12.75" x14ac:dyDescent="0.2">
      <c r="A375" s="15">
        <v>42571</v>
      </c>
      <c r="B375" s="14">
        <v>35</v>
      </c>
      <c r="C375" s="14" t="s">
        <v>358</v>
      </c>
      <c r="D375" s="16">
        <v>0.75277777777777777</v>
      </c>
      <c r="E375" s="14">
        <v>18</v>
      </c>
      <c r="F375" s="14">
        <v>600</v>
      </c>
      <c r="G375" s="14">
        <v>30.5</v>
      </c>
      <c r="H375" s="14" t="s">
        <v>365</v>
      </c>
      <c r="I375" s="14">
        <v>28.2</v>
      </c>
      <c r="J375" s="14" t="s">
        <v>4</v>
      </c>
      <c r="K375" s="14" t="s">
        <v>4</v>
      </c>
      <c r="L375" s="14" t="s">
        <v>4</v>
      </c>
      <c r="M375" s="14" t="s">
        <v>4</v>
      </c>
      <c r="N375" s="14" t="s">
        <v>27</v>
      </c>
      <c r="O375" s="14" t="s">
        <v>4</v>
      </c>
      <c r="P375" s="14" t="s">
        <v>4</v>
      </c>
      <c r="Q375" s="14" t="s">
        <v>4</v>
      </c>
      <c r="R375" t="s">
        <v>4</v>
      </c>
      <c r="S375" t="s">
        <v>4</v>
      </c>
      <c r="T375" t="s">
        <v>4</v>
      </c>
      <c r="U375" t="s">
        <v>4</v>
      </c>
      <c r="V375" t="s">
        <v>4</v>
      </c>
      <c r="W375">
        <v>0.6</v>
      </c>
      <c r="X375" t="s">
        <v>147</v>
      </c>
      <c r="Y375">
        <v>0</v>
      </c>
      <c r="Z375">
        <v>0</v>
      </c>
      <c r="AA375">
        <v>1</v>
      </c>
      <c r="AB375" t="s">
        <v>4</v>
      </c>
      <c r="AC375" t="s">
        <v>288</v>
      </c>
      <c r="AD375">
        <v>0</v>
      </c>
      <c r="AE375" t="s">
        <v>4</v>
      </c>
      <c r="AF375" t="s">
        <v>4</v>
      </c>
      <c r="AG375" t="s">
        <v>4</v>
      </c>
      <c r="AH375" t="s">
        <v>4</v>
      </c>
      <c r="AI375" t="s">
        <v>4</v>
      </c>
      <c r="AJ375" t="s">
        <v>4</v>
      </c>
      <c r="AK375" t="s">
        <v>4</v>
      </c>
      <c r="AL375" t="s">
        <v>4</v>
      </c>
      <c r="AM375" t="s">
        <v>4</v>
      </c>
      <c r="AN375" t="s">
        <v>4</v>
      </c>
    </row>
    <row r="376" spans="1:40" ht="12.75" x14ac:dyDescent="0.2">
      <c r="A376" s="15">
        <v>42571</v>
      </c>
      <c r="B376" s="14">
        <v>36</v>
      </c>
      <c r="C376" s="14" t="s">
        <v>359</v>
      </c>
      <c r="D376" s="16">
        <v>0.33194444444444443</v>
      </c>
      <c r="E376" s="14">
        <v>8</v>
      </c>
      <c r="F376" s="14">
        <v>0</v>
      </c>
      <c r="G376" s="14" t="s">
        <v>4</v>
      </c>
      <c r="H376" s="14" t="s">
        <v>4</v>
      </c>
      <c r="I376" s="14">
        <v>24</v>
      </c>
      <c r="J376" s="14" t="s">
        <v>4</v>
      </c>
      <c r="K376" s="14" t="s">
        <v>4</v>
      </c>
      <c r="L376" s="14" t="s">
        <v>4</v>
      </c>
      <c r="M376" s="14">
        <v>135</v>
      </c>
      <c r="N376" s="14" t="s">
        <v>72</v>
      </c>
      <c r="O376" s="14" t="s">
        <v>4</v>
      </c>
      <c r="P376" s="14" t="s">
        <v>4</v>
      </c>
      <c r="Q376" s="14">
        <v>0</v>
      </c>
      <c r="R376">
        <v>0</v>
      </c>
      <c r="S376">
        <v>0</v>
      </c>
      <c r="T376" t="s">
        <v>4</v>
      </c>
      <c r="U376" t="s">
        <v>4</v>
      </c>
      <c r="V376" t="s">
        <v>7</v>
      </c>
      <c r="W376">
        <v>0.2</v>
      </c>
      <c r="X376" t="s">
        <v>4</v>
      </c>
      <c r="Y376">
        <v>2</v>
      </c>
      <c r="Z376">
        <v>1</v>
      </c>
      <c r="AA376">
        <v>0</v>
      </c>
      <c r="AB376">
        <v>0</v>
      </c>
      <c r="AC376" t="s">
        <v>289</v>
      </c>
      <c r="AD376">
        <v>1</v>
      </c>
      <c r="AE376" t="s">
        <v>4</v>
      </c>
      <c r="AF376" t="s">
        <v>4</v>
      </c>
      <c r="AG376" t="s">
        <v>4</v>
      </c>
      <c r="AH376" t="s">
        <v>4</v>
      </c>
      <c r="AI376">
        <v>70.710678118654755</v>
      </c>
      <c r="AJ376">
        <v>-70.710678118654741</v>
      </c>
      <c r="AK376" t="s">
        <v>4</v>
      </c>
      <c r="AL376">
        <v>100</v>
      </c>
      <c r="AM376">
        <v>30.48</v>
      </c>
      <c r="AN376">
        <v>2.3561944901923448</v>
      </c>
    </row>
    <row r="377" spans="1:40" ht="12.75" x14ac:dyDescent="0.2">
      <c r="A377" s="15">
        <v>42571</v>
      </c>
      <c r="B377" s="14">
        <v>36</v>
      </c>
      <c r="C377" s="14" t="s">
        <v>359</v>
      </c>
      <c r="D377" s="16">
        <v>0.37777777777777777</v>
      </c>
      <c r="E377" s="14">
        <v>9</v>
      </c>
      <c r="F377" s="14">
        <v>66</v>
      </c>
      <c r="G377" s="14" t="s">
        <v>4</v>
      </c>
      <c r="H377" s="14" t="s">
        <v>4</v>
      </c>
      <c r="I377" s="14">
        <v>27.6</v>
      </c>
      <c r="J377" s="14" t="s">
        <v>4</v>
      </c>
      <c r="K377" s="14" t="s">
        <v>4</v>
      </c>
      <c r="L377" s="14" t="s">
        <v>4</v>
      </c>
      <c r="M377" s="14">
        <v>135</v>
      </c>
      <c r="N377" s="14" t="s">
        <v>72</v>
      </c>
      <c r="O377" s="14" t="s">
        <v>4</v>
      </c>
      <c r="P377" s="14" t="s">
        <v>4</v>
      </c>
      <c r="Q377" s="14">
        <v>0</v>
      </c>
      <c r="R377">
        <v>0</v>
      </c>
      <c r="S377">
        <v>0</v>
      </c>
      <c r="T377" t="s">
        <v>4</v>
      </c>
      <c r="U377" t="s">
        <v>4</v>
      </c>
      <c r="V377" t="s">
        <v>7</v>
      </c>
      <c r="W377">
        <v>0</v>
      </c>
      <c r="X377" t="s">
        <v>131</v>
      </c>
      <c r="Y377">
        <v>2</v>
      </c>
      <c r="Z377">
        <v>1</v>
      </c>
      <c r="AA377">
        <v>0</v>
      </c>
      <c r="AB377">
        <v>0</v>
      </c>
      <c r="AC377" t="s">
        <v>289</v>
      </c>
      <c r="AD377">
        <v>1</v>
      </c>
      <c r="AE377">
        <v>0</v>
      </c>
      <c r="AF377">
        <v>0</v>
      </c>
      <c r="AG377">
        <v>1</v>
      </c>
      <c r="AH377">
        <v>0</v>
      </c>
      <c r="AI377">
        <v>70.710678118654755</v>
      </c>
      <c r="AJ377">
        <v>-70.710678118654741</v>
      </c>
      <c r="AK377">
        <v>0</v>
      </c>
      <c r="AL377">
        <v>100</v>
      </c>
      <c r="AM377">
        <v>30.48</v>
      </c>
      <c r="AN377">
        <v>2.3561944901923448</v>
      </c>
    </row>
    <row r="378" spans="1:40" ht="12.75" x14ac:dyDescent="0.2">
      <c r="A378" s="15">
        <v>42571</v>
      </c>
      <c r="B378" s="14">
        <v>36</v>
      </c>
      <c r="C378" s="14" t="s">
        <v>359</v>
      </c>
      <c r="D378" s="16">
        <v>0.41944444444444445</v>
      </c>
      <c r="E378" s="14">
        <v>10</v>
      </c>
      <c r="F378" s="14">
        <v>126.00000000000003</v>
      </c>
      <c r="G378" s="14" t="s">
        <v>4</v>
      </c>
      <c r="H378" s="14" t="s">
        <v>4</v>
      </c>
      <c r="I378" s="14">
        <v>30.1</v>
      </c>
      <c r="J378" s="14" t="s">
        <v>4</v>
      </c>
      <c r="K378" s="14" t="s">
        <v>4</v>
      </c>
      <c r="L378" s="14" t="s">
        <v>4</v>
      </c>
      <c r="M378" s="14">
        <v>135</v>
      </c>
      <c r="N378" s="14" t="s">
        <v>72</v>
      </c>
      <c r="O378" s="14" t="s">
        <v>4</v>
      </c>
      <c r="P378" s="14" t="s">
        <v>4</v>
      </c>
      <c r="Q378" s="14">
        <v>0</v>
      </c>
      <c r="R378">
        <v>0</v>
      </c>
      <c r="S378">
        <v>0</v>
      </c>
      <c r="T378" t="s">
        <v>4</v>
      </c>
      <c r="U378" t="s">
        <v>4</v>
      </c>
      <c r="V378" t="s">
        <v>7</v>
      </c>
      <c r="W378">
        <v>1.3</v>
      </c>
      <c r="X378" t="s">
        <v>137</v>
      </c>
      <c r="Y378">
        <v>2</v>
      </c>
      <c r="Z378">
        <v>1</v>
      </c>
      <c r="AA378">
        <v>0</v>
      </c>
      <c r="AB378">
        <v>0</v>
      </c>
      <c r="AC378" t="s">
        <v>289</v>
      </c>
      <c r="AD378">
        <v>1</v>
      </c>
      <c r="AE378">
        <v>0</v>
      </c>
      <c r="AF378">
        <v>0</v>
      </c>
      <c r="AG378">
        <v>1</v>
      </c>
      <c r="AH378">
        <v>0</v>
      </c>
      <c r="AI378">
        <v>70.710678118654755</v>
      </c>
      <c r="AJ378">
        <v>-70.710678118654741</v>
      </c>
      <c r="AK378">
        <v>0</v>
      </c>
      <c r="AL378">
        <v>100</v>
      </c>
      <c r="AM378">
        <v>30.48</v>
      </c>
      <c r="AN378">
        <v>2.3561944901923448</v>
      </c>
    </row>
    <row r="379" spans="1:40" ht="12.75" x14ac:dyDescent="0.2">
      <c r="A379" s="15">
        <v>42571</v>
      </c>
      <c r="B379" s="14">
        <v>36</v>
      </c>
      <c r="C379" s="14" t="s">
        <v>359</v>
      </c>
      <c r="D379" s="16">
        <v>0.46388888888888885</v>
      </c>
      <c r="E379" s="14">
        <v>11</v>
      </c>
      <c r="F379" s="14">
        <v>189.99999999999994</v>
      </c>
      <c r="G379" s="14" t="s">
        <v>4</v>
      </c>
      <c r="H379" s="14" t="s">
        <v>4</v>
      </c>
      <c r="I379" s="14">
        <v>25.1</v>
      </c>
      <c r="J379" s="14" t="s">
        <v>4</v>
      </c>
      <c r="K379" s="14" t="s">
        <v>4</v>
      </c>
      <c r="L379" s="14" t="s">
        <v>4</v>
      </c>
      <c r="M379" s="14">
        <v>135</v>
      </c>
      <c r="N379" s="14" t="s">
        <v>72</v>
      </c>
      <c r="O379" s="14" t="s">
        <v>4</v>
      </c>
      <c r="P379" s="14" t="s">
        <v>4</v>
      </c>
      <c r="Q379" s="14">
        <v>0</v>
      </c>
      <c r="R379">
        <v>0</v>
      </c>
      <c r="S379">
        <v>0</v>
      </c>
      <c r="T379" t="s">
        <v>4</v>
      </c>
      <c r="U379" t="s">
        <v>4</v>
      </c>
      <c r="V379" t="s">
        <v>7</v>
      </c>
      <c r="W379">
        <v>2.2000000000000002</v>
      </c>
      <c r="X379" t="s">
        <v>108</v>
      </c>
      <c r="Y379">
        <v>2</v>
      </c>
      <c r="Z379">
        <v>1</v>
      </c>
      <c r="AA379">
        <v>0</v>
      </c>
      <c r="AB379">
        <v>0</v>
      </c>
      <c r="AC379" t="s">
        <v>289</v>
      </c>
      <c r="AD379">
        <v>1</v>
      </c>
      <c r="AE379">
        <v>0</v>
      </c>
      <c r="AF379">
        <v>0</v>
      </c>
      <c r="AG379">
        <v>1</v>
      </c>
      <c r="AH379">
        <v>0</v>
      </c>
      <c r="AI379">
        <v>70.710678118654755</v>
      </c>
      <c r="AJ379">
        <v>-70.710678118654741</v>
      </c>
      <c r="AK379">
        <v>0</v>
      </c>
      <c r="AL379">
        <v>100</v>
      </c>
      <c r="AM379">
        <v>30.48</v>
      </c>
      <c r="AN379">
        <v>2.3561944901923448</v>
      </c>
    </row>
    <row r="380" spans="1:40" ht="12.75" x14ac:dyDescent="0.2">
      <c r="A380" s="15">
        <v>42571</v>
      </c>
      <c r="B380" s="14">
        <v>36</v>
      </c>
      <c r="C380" s="14" t="s">
        <v>359</v>
      </c>
      <c r="D380" s="16">
        <v>0.50069444444444444</v>
      </c>
      <c r="E380" s="14">
        <v>12</v>
      </c>
      <c r="F380" s="14">
        <v>243</v>
      </c>
      <c r="G380" s="14" t="s">
        <v>4</v>
      </c>
      <c r="H380" s="14" t="s">
        <v>4</v>
      </c>
      <c r="I380" s="14">
        <v>24.8</v>
      </c>
      <c r="J380" s="14" t="s">
        <v>4</v>
      </c>
      <c r="K380" s="14" t="s">
        <v>4</v>
      </c>
      <c r="L380" s="14" t="s">
        <v>4</v>
      </c>
      <c r="M380" s="14">
        <v>135</v>
      </c>
      <c r="N380" s="14" t="s">
        <v>72</v>
      </c>
      <c r="O380" s="14" t="s">
        <v>4</v>
      </c>
      <c r="P380" s="14" t="s">
        <v>4</v>
      </c>
      <c r="Q380" s="14">
        <v>0</v>
      </c>
      <c r="R380">
        <v>0</v>
      </c>
      <c r="S380">
        <v>0</v>
      </c>
      <c r="T380" t="s">
        <v>4</v>
      </c>
      <c r="U380" t="s">
        <v>4</v>
      </c>
      <c r="V380" t="s">
        <v>7</v>
      </c>
      <c r="W380">
        <v>2.1</v>
      </c>
      <c r="X380" t="s">
        <v>150</v>
      </c>
      <c r="Y380">
        <v>2</v>
      </c>
      <c r="Z380">
        <v>1</v>
      </c>
      <c r="AA380">
        <v>0</v>
      </c>
      <c r="AB380">
        <v>0</v>
      </c>
      <c r="AC380" t="s">
        <v>289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70.710678118654755</v>
      </c>
      <c r="AJ380">
        <v>-70.710678118654741</v>
      </c>
      <c r="AK380">
        <v>0</v>
      </c>
      <c r="AL380">
        <v>100</v>
      </c>
      <c r="AM380">
        <v>30.48</v>
      </c>
      <c r="AN380">
        <v>2.3561944901923448</v>
      </c>
    </row>
    <row r="381" spans="1:40" ht="12.75" x14ac:dyDescent="0.2">
      <c r="A381" s="15">
        <v>42571</v>
      </c>
      <c r="B381" s="14">
        <v>36</v>
      </c>
      <c r="C381" s="14" t="s">
        <v>359</v>
      </c>
      <c r="D381" s="16">
        <v>0.54375000000000007</v>
      </c>
      <c r="E381" s="14">
        <v>13</v>
      </c>
      <c r="F381" s="14">
        <v>305.00000000000011</v>
      </c>
      <c r="G381" s="14" t="s">
        <v>4</v>
      </c>
      <c r="H381" s="14"/>
      <c r="I381" s="14">
        <v>29.2</v>
      </c>
      <c r="J381" s="14" t="s">
        <v>4</v>
      </c>
      <c r="K381" s="14" t="s">
        <v>4</v>
      </c>
      <c r="L381" s="14" t="s">
        <v>4</v>
      </c>
      <c r="M381" s="14">
        <v>135</v>
      </c>
      <c r="N381" s="14" t="s">
        <v>72</v>
      </c>
      <c r="O381" s="14" t="s">
        <v>4</v>
      </c>
      <c r="P381" s="14" t="s">
        <v>4</v>
      </c>
      <c r="Q381" s="14">
        <v>0</v>
      </c>
      <c r="R381">
        <v>0</v>
      </c>
      <c r="S381">
        <v>0</v>
      </c>
      <c r="T381" t="s">
        <v>4</v>
      </c>
      <c r="U381" t="s">
        <v>4</v>
      </c>
      <c r="V381" t="s">
        <v>7</v>
      </c>
      <c r="W381">
        <v>3.1</v>
      </c>
      <c r="X381" t="s">
        <v>153</v>
      </c>
      <c r="Y381">
        <v>2</v>
      </c>
      <c r="Z381">
        <v>1</v>
      </c>
      <c r="AA381">
        <v>0</v>
      </c>
      <c r="AB381">
        <v>0</v>
      </c>
      <c r="AC381" t="s">
        <v>289</v>
      </c>
      <c r="AD381">
        <v>1</v>
      </c>
      <c r="AE381">
        <v>0</v>
      </c>
      <c r="AF381">
        <v>0</v>
      </c>
      <c r="AG381">
        <v>1</v>
      </c>
      <c r="AH381">
        <v>0</v>
      </c>
      <c r="AI381">
        <v>70.710678118654755</v>
      </c>
      <c r="AJ381">
        <v>-70.710678118654741</v>
      </c>
      <c r="AK381">
        <v>0</v>
      </c>
      <c r="AL381">
        <v>100</v>
      </c>
      <c r="AM381">
        <v>30.48</v>
      </c>
      <c r="AN381">
        <v>2.3561944901923448</v>
      </c>
    </row>
    <row r="382" spans="1:40" ht="12.75" x14ac:dyDescent="0.2">
      <c r="A382" s="15">
        <v>42571</v>
      </c>
      <c r="B382" s="14">
        <v>36</v>
      </c>
      <c r="C382" s="14" t="s">
        <v>359</v>
      </c>
      <c r="D382" s="16">
        <v>0.58888888888888891</v>
      </c>
      <c r="E382" s="14">
        <v>14</v>
      </c>
      <c r="F382" s="14">
        <v>370.00000000000006</v>
      </c>
      <c r="G382" s="14" t="s">
        <v>4</v>
      </c>
      <c r="H382" s="14" t="s">
        <v>4</v>
      </c>
      <c r="I382" s="14">
        <v>29.7</v>
      </c>
      <c r="J382" s="14" t="s">
        <v>4</v>
      </c>
      <c r="K382" s="14" t="s">
        <v>4</v>
      </c>
      <c r="L382" s="14" t="s">
        <v>4</v>
      </c>
      <c r="M382" s="14">
        <v>135</v>
      </c>
      <c r="N382" s="14" t="s">
        <v>72</v>
      </c>
      <c r="O382" s="14" t="s">
        <v>4</v>
      </c>
      <c r="P382" s="14" t="s">
        <v>4</v>
      </c>
      <c r="Q382" s="14">
        <v>0</v>
      </c>
      <c r="R382">
        <v>0</v>
      </c>
      <c r="S382">
        <v>0</v>
      </c>
      <c r="T382" t="s">
        <v>4</v>
      </c>
      <c r="U382" t="s">
        <v>4</v>
      </c>
      <c r="V382" t="s">
        <v>6</v>
      </c>
      <c r="W382">
        <v>2.9</v>
      </c>
      <c r="X382" t="s">
        <v>4</v>
      </c>
      <c r="Y382">
        <v>2</v>
      </c>
      <c r="Z382">
        <v>1</v>
      </c>
      <c r="AA382">
        <v>0</v>
      </c>
      <c r="AB382">
        <v>0</v>
      </c>
      <c r="AC382" t="s">
        <v>289</v>
      </c>
      <c r="AD382">
        <v>1</v>
      </c>
      <c r="AE382">
        <v>0</v>
      </c>
      <c r="AF382">
        <v>0</v>
      </c>
      <c r="AG382">
        <v>1</v>
      </c>
      <c r="AH382">
        <v>0</v>
      </c>
      <c r="AI382">
        <v>70.710678118654755</v>
      </c>
      <c r="AJ382">
        <v>-70.710678118654741</v>
      </c>
      <c r="AK382">
        <v>0</v>
      </c>
      <c r="AL382">
        <v>100</v>
      </c>
      <c r="AM382">
        <v>30.48</v>
      </c>
      <c r="AN382">
        <v>2.3561944901923448</v>
      </c>
    </row>
    <row r="383" spans="1:40" ht="12.75" x14ac:dyDescent="0.2">
      <c r="A383" s="15">
        <v>42571</v>
      </c>
      <c r="B383" s="14">
        <v>36</v>
      </c>
      <c r="C383" s="14" t="s">
        <v>359</v>
      </c>
      <c r="D383" s="16">
        <v>0.62708333333333333</v>
      </c>
      <c r="E383" s="14">
        <v>15</v>
      </c>
      <c r="F383" s="14">
        <v>425</v>
      </c>
      <c r="G383" s="14" t="s">
        <v>4</v>
      </c>
      <c r="H383" s="14" t="s">
        <v>4</v>
      </c>
      <c r="I383" s="14">
        <v>34.1</v>
      </c>
      <c r="J383" s="14" t="s">
        <v>4</v>
      </c>
      <c r="K383" s="14" t="s">
        <v>4</v>
      </c>
      <c r="L383" s="14" t="s">
        <v>4</v>
      </c>
      <c r="M383" s="14">
        <v>135</v>
      </c>
      <c r="N383" s="14" t="s">
        <v>72</v>
      </c>
      <c r="O383" s="14" t="s">
        <v>4</v>
      </c>
      <c r="P383" s="14" t="s">
        <v>4</v>
      </c>
      <c r="Q383" s="14">
        <v>0</v>
      </c>
      <c r="R383">
        <v>0</v>
      </c>
      <c r="S383">
        <v>0</v>
      </c>
      <c r="T383" t="s">
        <v>4</v>
      </c>
      <c r="U383" t="s">
        <v>4</v>
      </c>
      <c r="V383" t="s">
        <v>8</v>
      </c>
      <c r="W383">
        <v>1.6</v>
      </c>
      <c r="X383" t="s">
        <v>6</v>
      </c>
      <c r="Y383">
        <v>2</v>
      </c>
      <c r="Z383">
        <v>1</v>
      </c>
      <c r="AA383">
        <v>0</v>
      </c>
      <c r="AB383">
        <v>0</v>
      </c>
      <c r="AC383" t="s">
        <v>289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70.710678118654755</v>
      </c>
      <c r="AJ383">
        <v>-70.710678118654741</v>
      </c>
      <c r="AK383">
        <v>0</v>
      </c>
      <c r="AL383">
        <v>100</v>
      </c>
      <c r="AM383">
        <v>30.48</v>
      </c>
      <c r="AN383">
        <v>2.3561944901923448</v>
      </c>
    </row>
    <row r="384" spans="1:40" ht="12.75" x14ac:dyDescent="0.2">
      <c r="A384" s="15">
        <v>42571</v>
      </c>
      <c r="B384" s="14">
        <v>36</v>
      </c>
      <c r="C384" s="14" t="s">
        <v>359</v>
      </c>
      <c r="D384" s="16">
        <v>0.66666666666666663</v>
      </c>
      <c r="E384" s="14">
        <v>16</v>
      </c>
      <c r="F384" s="14">
        <v>481.99999999999994</v>
      </c>
      <c r="G384" s="14" t="s">
        <v>4</v>
      </c>
      <c r="H384" s="14" t="s">
        <v>4</v>
      </c>
      <c r="I384" s="14">
        <v>33.799999999999997</v>
      </c>
      <c r="J384" s="14" t="s">
        <v>4</v>
      </c>
      <c r="K384" s="14" t="s">
        <v>4</v>
      </c>
      <c r="L384" s="14" t="s">
        <v>4</v>
      </c>
      <c r="M384" s="14">
        <v>135</v>
      </c>
      <c r="N384" s="14" t="s">
        <v>72</v>
      </c>
      <c r="O384" s="14" t="s">
        <v>4</v>
      </c>
      <c r="P384" s="14" t="s">
        <v>4</v>
      </c>
      <c r="Q384" s="14">
        <v>0</v>
      </c>
      <c r="R384">
        <v>0</v>
      </c>
      <c r="S384">
        <v>0</v>
      </c>
      <c r="T384" t="s">
        <v>4</v>
      </c>
      <c r="U384" t="s">
        <v>4</v>
      </c>
      <c r="V384" t="s">
        <v>8</v>
      </c>
      <c r="W384">
        <v>2.5</v>
      </c>
      <c r="X384" t="s">
        <v>155</v>
      </c>
      <c r="Y384">
        <v>2</v>
      </c>
      <c r="Z384">
        <v>1</v>
      </c>
      <c r="AA384">
        <v>0</v>
      </c>
      <c r="AB384">
        <v>0</v>
      </c>
      <c r="AC384" t="s">
        <v>289</v>
      </c>
      <c r="AD384">
        <v>1</v>
      </c>
      <c r="AE384">
        <v>0</v>
      </c>
      <c r="AF384">
        <v>0</v>
      </c>
      <c r="AG384">
        <v>1</v>
      </c>
      <c r="AH384">
        <v>0</v>
      </c>
      <c r="AI384">
        <v>70.710678118654755</v>
      </c>
      <c r="AJ384">
        <v>-70.710678118654741</v>
      </c>
      <c r="AK384">
        <v>0</v>
      </c>
      <c r="AL384">
        <v>100</v>
      </c>
      <c r="AM384">
        <v>30.48</v>
      </c>
      <c r="AN384">
        <v>2.3561944901923448</v>
      </c>
    </row>
    <row r="385" spans="1:40" ht="12.75" x14ac:dyDescent="0.2">
      <c r="A385" s="15">
        <v>42571</v>
      </c>
      <c r="B385" s="14">
        <v>36</v>
      </c>
      <c r="C385" s="14" t="s">
        <v>359</v>
      </c>
      <c r="D385" s="16">
        <v>0.70972222222222225</v>
      </c>
      <c r="E385" s="14">
        <v>17</v>
      </c>
      <c r="F385" s="14">
        <v>544</v>
      </c>
      <c r="G385" s="14" t="s">
        <v>4</v>
      </c>
      <c r="H385" s="14" t="s">
        <v>4</v>
      </c>
      <c r="I385" s="14">
        <v>30.5</v>
      </c>
      <c r="J385" s="14" t="s">
        <v>4</v>
      </c>
      <c r="K385" s="14" t="s">
        <v>4</v>
      </c>
      <c r="L385" s="14" t="s">
        <v>4</v>
      </c>
      <c r="M385" s="14">
        <v>135</v>
      </c>
      <c r="N385" s="14" t="s">
        <v>72</v>
      </c>
      <c r="O385" s="14" t="s">
        <v>4</v>
      </c>
      <c r="P385" s="14" t="s">
        <v>4</v>
      </c>
      <c r="Q385" s="14">
        <v>0</v>
      </c>
      <c r="R385">
        <v>0</v>
      </c>
      <c r="S385">
        <v>0</v>
      </c>
      <c r="T385" t="s">
        <v>4</v>
      </c>
      <c r="U385" t="s">
        <v>4</v>
      </c>
      <c r="V385" t="s">
        <v>8</v>
      </c>
      <c r="W385">
        <v>3</v>
      </c>
      <c r="X385" t="s">
        <v>157</v>
      </c>
      <c r="Y385">
        <v>2</v>
      </c>
      <c r="Z385">
        <v>1</v>
      </c>
      <c r="AA385">
        <v>0</v>
      </c>
      <c r="AB385">
        <v>0</v>
      </c>
      <c r="AC385" t="s">
        <v>289</v>
      </c>
      <c r="AD385">
        <v>1</v>
      </c>
      <c r="AE385">
        <v>0</v>
      </c>
      <c r="AF385">
        <v>0</v>
      </c>
      <c r="AG385">
        <v>1</v>
      </c>
      <c r="AH385">
        <v>0</v>
      </c>
      <c r="AI385">
        <v>70.710678118654755</v>
      </c>
      <c r="AJ385">
        <v>-70.710678118654741</v>
      </c>
      <c r="AK385">
        <v>0</v>
      </c>
      <c r="AL385">
        <v>100</v>
      </c>
      <c r="AM385">
        <v>30.48</v>
      </c>
      <c r="AN385">
        <v>2.3561944901923448</v>
      </c>
    </row>
    <row r="386" spans="1:40" ht="12.75" x14ac:dyDescent="0.2">
      <c r="A386" s="15">
        <v>42571</v>
      </c>
      <c r="B386" s="14">
        <v>36</v>
      </c>
      <c r="C386" s="14" t="s">
        <v>359</v>
      </c>
      <c r="D386" s="16">
        <v>0.74930555555555556</v>
      </c>
      <c r="E386" s="14">
        <v>18</v>
      </c>
      <c r="F386" s="14">
        <v>601</v>
      </c>
      <c r="G386" s="14" t="s">
        <v>4</v>
      </c>
      <c r="H386" s="14" t="s">
        <v>4</v>
      </c>
      <c r="I386" s="14">
        <v>27.7</v>
      </c>
      <c r="J386" s="14" t="s">
        <v>4</v>
      </c>
      <c r="K386" s="14" t="s">
        <v>4</v>
      </c>
      <c r="L386" s="14" t="s">
        <v>4</v>
      </c>
      <c r="M386" s="14">
        <v>135</v>
      </c>
      <c r="N386" s="14" t="s">
        <v>72</v>
      </c>
      <c r="O386" s="14" t="s">
        <v>4</v>
      </c>
      <c r="P386" s="14" t="s">
        <v>4</v>
      </c>
      <c r="Q386" s="14">
        <v>0</v>
      </c>
      <c r="R386">
        <v>0</v>
      </c>
      <c r="S386">
        <v>0</v>
      </c>
      <c r="T386">
        <v>0</v>
      </c>
      <c r="U386">
        <v>0</v>
      </c>
      <c r="V386" t="s">
        <v>8</v>
      </c>
      <c r="W386">
        <v>1.3</v>
      </c>
      <c r="X386" t="s">
        <v>4</v>
      </c>
      <c r="Y386">
        <v>2</v>
      </c>
      <c r="Z386">
        <v>1</v>
      </c>
      <c r="AA386">
        <v>0</v>
      </c>
      <c r="AB386">
        <v>0</v>
      </c>
      <c r="AC386" t="s">
        <v>289</v>
      </c>
      <c r="AD386">
        <v>1</v>
      </c>
      <c r="AE386">
        <v>0</v>
      </c>
      <c r="AF386">
        <v>0</v>
      </c>
      <c r="AG386">
        <v>1</v>
      </c>
      <c r="AH386">
        <v>0</v>
      </c>
      <c r="AI386">
        <v>70.710678118654755</v>
      </c>
      <c r="AJ386">
        <v>-70.710678118654741</v>
      </c>
      <c r="AK386">
        <v>0</v>
      </c>
      <c r="AL386">
        <v>100</v>
      </c>
      <c r="AM386">
        <v>30.48</v>
      </c>
      <c r="AN386">
        <v>2.3561944901923448</v>
      </c>
    </row>
    <row r="387" spans="1:40" ht="12.75" x14ac:dyDescent="0.2">
      <c r="A387" s="15">
        <v>42571</v>
      </c>
      <c r="B387" s="14">
        <v>37</v>
      </c>
      <c r="C387" s="14" t="s">
        <v>359</v>
      </c>
      <c r="D387" s="16">
        <v>0.33194444444444443</v>
      </c>
      <c r="E387" s="14">
        <v>8</v>
      </c>
      <c r="F387" s="14">
        <v>0</v>
      </c>
      <c r="G387" s="14" t="s">
        <v>4</v>
      </c>
      <c r="H387" s="14" t="s">
        <v>4</v>
      </c>
      <c r="I387" s="14">
        <v>24</v>
      </c>
      <c r="J387" s="14" t="s">
        <v>4</v>
      </c>
      <c r="K387" s="14" t="s">
        <v>4</v>
      </c>
      <c r="L387" s="14" t="s">
        <v>4</v>
      </c>
      <c r="M387" s="14">
        <v>135</v>
      </c>
      <c r="N387" s="14" t="s">
        <v>72</v>
      </c>
      <c r="O387" s="14" t="s">
        <v>4</v>
      </c>
      <c r="P387" s="14" t="s">
        <v>4</v>
      </c>
      <c r="Q387" s="14">
        <v>0</v>
      </c>
      <c r="R387">
        <v>0</v>
      </c>
      <c r="S387">
        <v>0</v>
      </c>
      <c r="T387" t="s">
        <v>4</v>
      </c>
      <c r="U387" t="s">
        <v>4</v>
      </c>
      <c r="V387" t="s">
        <v>8</v>
      </c>
      <c r="W387">
        <v>0.2</v>
      </c>
      <c r="X387" t="s">
        <v>4</v>
      </c>
      <c r="Y387">
        <v>2</v>
      </c>
      <c r="Z387">
        <v>1</v>
      </c>
      <c r="AA387">
        <v>0</v>
      </c>
      <c r="AB387">
        <v>0</v>
      </c>
      <c r="AC387" t="s">
        <v>290</v>
      </c>
      <c r="AD387">
        <v>1</v>
      </c>
      <c r="AE387" t="s">
        <v>4</v>
      </c>
      <c r="AF387" t="s">
        <v>4</v>
      </c>
      <c r="AG387" t="s">
        <v>4</v>
      </c>
      <c r="AH387" t="s">
        <v>4</v>
      </c>
      <c r="AI387">
        <v>70.710678118654755</v>
      </c>
      <c r="AJ387">
        <v>-70.710678118654741</v>
      </c>
      <c r="AK387" t="s">
        <v>4</v>
      </c>
      <c r="AL387">
        <v>100</v>
      </c>
      <c r="AM387">
        <v>30.48</v>
      </c>
      <c r="AN387">
        <v>2.3561944901923448</v>
      </c>
    </row>
    <row r="388" spans="1:40" ht="12.75" x14ac:dyDescent="0.2">
      <c r="A388" s="15">
        <v>42571</v>
      </c>
      <c r="B388" s="14">
        <v>37</v>
      </c>
      <c r="C388" s="14" t="s">
        <v>359</v>
      </c>
      <c r="D388" s="16">
        <v>0.375</v>
      </c>
      <c r="E388" s="14">
        <v>9</v>
      </c>
      <c r="F388" s="14">
        <v>62.000000000000021</v>
      </c>
      <c r="G388" s="14" t="s">
        <v>4</v>
      </c>
      <c r="H388" s="14" t="s">
        <v>4</v>
      </c>
      <c r="I388" s="14">
        <v>27.6</v>
      </c>
      <c r="J388" s="14" t="s">
        <v>4</v>
      </c>
      <c r="K388" s="14" t="s">
        <v>4</v>
      </c>
      <c r="L388" s="14" t="s">
        <v>4</v>
      </c>
      <c r="M388" s="14">
        <v>135</v>
      </c>
      <c r="N388" s="14" t="s">
        <v>72</v>
      </c>
      <c r="O388" s="14" t="s">
        <v>4</v>
      </c>
      <c r="P388" s="14" t="s">
        <v>4</v>
      </c>
      <c r="Q388" s="14">
        <v>0</v>
      </c>
      <c r="R388">
        <v>0</v>
      </c>
      <c r="S388">
        <v>0</v>
      </c>
      <c r="T388" t="s">
        <v>4</v>
      </c>
      <c r="U388" t="s">
        <v>4</v>
      </c>
      <c r="V388" t="s">
        <v>8</v>
      </c>
      <c r="W388">
        <v>0</v>
      </c>
      <c r="X388" t="s">
        <v>134</v>
      </c>
      <c r="Y388">
        <v>2</v>
      </c>
      <c r="Z388">
        <v>1</v>
      </c>
      <c r="AA388">
        <v>0</v>
      </c>
      <c r="AB388">
        <v>0</v>
      </c>
      <c r="AC388" t="s">
        <v>290</v>
      </c>
      <c r="AD388">
        <v>1</v>
      </c>
      <c r="AE388">
        <v>0</v>
      </c>
      <c r="AF388">
        <v>0</v>
      </c>
      <c r="AG388">
        <v>1</v>
      </c>
      <c r="AH388">
        <v>0</v>
      </c>
      <c r="AI388">
        <v>70.710678118654755</v>
      </c>
      <c r="AJ388">
        <v>-70.710678118654741</v>
      </c>
      <c r="AK388">
        <v>0</v>
      </c>
      <c r="AL388">
        <v>100</v>
      </c>
      <c r="AM388">
        <v>30.48</v>
      </c>
      <c r="AN388">
        <v>2.3561944901923448</v>
      </c>
    </row>
    <row r="389" spans="1:40" ht="12.75" x14ac:dyDescent="0.2">
      <c r="A389" s="15">
        <v>42571</v>
      </c>
      <c r="B389" s="14">
        <v>37</v>
      </c>
      <c r="C389" s="14" t="s">
        <v>359</v>
      </c>
      <c r="D389" s="16">
        <v>0.41944444444444445</v>
      </c>
      <c r="E389" s="14">
        <v>10</v>
      </c>
      <c r="F389" s="14">
        <v>126.00000000000003</v>
      </c>
      <c r="G389" s="14" t="s">
        <v>4</v>
      </c>
      <c r="H389" s="14" t="s">
        <v>4</v>
      </c>
      <c r="I389" s="14">
        <v>30.1</v>
      </c>
      <c r="J389" s="14" t="s">
        <v>4</v>
      </c>
      <c r="K389" s="14" t="s">
        <v>4</v>
      </c>
      <c r="L389" s="14" t="s">
        <v>4</v>
      </c>
      <c r="M389" s="14">
        <v>135</v>
      </c>
      <c r="N389" s="14" t="s">
        <v>72</v>
      </c>
      <c r="O389" s="14" t="s">
        <v>4</v>
      </c>
      <c r="P389" s="14" t="s">
        <v>4</v>
      </c>
      <c r="Q389" s="14">
        <v>0</v>
      </c>
      <c r="R389">
        <v>0</v>
      </c>
      <c r="S389">
        <v>0</v>
      </c>
      <c r="T389" t="s">
        <v>4</v>
      </c>
      <c r="U389" t="s">
        <v>4</v>
      </c>
      <c r="V389" t="s">
        <v>8</v>
      </c>
      <c r="W389">
        <v>1.3</v>
      </c>
      <c r="X389" t="s">
        <v>138</v>
      </c>
      <c r="Y389">
        <v>2</v>
      </c>
      <c r="Z389">
        <v>1</v>
      </c>
      <c r="AA389">
        <v>0</v>
      </c>
      <c r="AB389">
        <v>0</v>
      </c>
      <c r="AC389" t="s">
        <v>290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70.710678118654755</v>
      </c>
      <c r="AJ389">
        <v>-70.710678118654741</v>
      </c>
      <c r="AK389">
        <v>0</v>
      </c>
      <c r="AL389">
        <v>100</v>
      </c>
      <c r="AM389">
        <v>30.48</v>
      </c>
      <c r="AN389">
        <v>2.3561944901923448</v>
      </c>
    </row>
    <row r="390" spans="1:40" ht="12.75" x14ac:dyDescent="0.2">
      <c r="A390" s="15">
        <v>42571</v>
      </c>
      <c r="B390" s="14">
        <v>37</v>
      </c>
      <c r="C390" s="14" t="s">
        <v>359</v>
      </c>
      <c r="D390" s="16">
        <v>0.46388888888888885</v>
      </c>
      <c r="E390" s="14">
        <v>11</v>
      </c>
      <c r="F390" s="14">
        <v>189.99999999999994</v>
      </c>
      <c r="G390" s="14" t="s">
        <v>4</v>
      </c>
      <c r="H390" s="14" t="s">
        <v>4</v>
      </c>
      <c r="I390" s="14">
        <v>25.1</v>
      </c>
      <c r="J390" s="14" t="s">
        <v>4</v>
      </c>
      <c r="K390" s="14" t="s">
        <v>4</v>
      </c>
      <c r="L390" s="14" t="s">
        <v>4</v>
      </c>
      <c r="M390" s="14">
        <v>135</v>
      </c>
      <c r="N390" s="14" t="s">
        <v>72</v>
      </c>
      <c r="O390" s="14" t="s">
        <v>4</v>
      </c>
      <c r="P390" s="14" t="s">
        <v>4</v>
      </c>
      <c r="Q390" s="14">
        <v>0</v>
      </c>
      <c r="R390">
        <v>0</v>
      </c>
      <c r="S390">
        <v>0</v>
      </c>
      <c r="T390" t="s">
        <v>4</v>
      </c>
      <c r="U390" t="s">
        <v>4</v>
      </c>
      <c r="V390" t="s">
        <v>8</v>
      </c>
      <c r="W390">
        <v>2.2000000000000002</v>
      </c>
      <c r="X390" t="s">
        <v>145</v>
      </c>
      <c r="Y390">
        <v>2</v>
      </c>
      <c r="Z390">
        <v>1</v>
      </c>
      <c r="AA390">
        <v>0</v>
      </c>
      <c r="AB390">
        <v>0</v>
      </c>
      <c r="AC390" t="s">
        <v>290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70.710678118654755</v>
      </c>
      <c r="AJ390">
        <v>-70.710678118654741</v>
      </c>
      <c r="AK390">
        <v>0</v>
      </c>
      <c r="AL390">
        <v>100</v>
      </c>
      <c r="AM390">
        <v>30.48</v>
      </c>
      <c r="AN390">
        <v>2.3561944901923448</v>
      </c>
    </row>
    <row r="391" spans="1:40" ht="12.75" x14ac:dyDescent="0.2">
      <c r="A391" s="15">
        <v>42571</v>
      </c>
      <c r="B391" s="14">
        <v>37</v>
      </c>
      <c r="C391" s="14" t="s">
        <v>359</v>
      </c>
      <c r="D391" s="16">
        <v>0.50069444444444444</v>
      </c>
      <c r="E391" s="14">
        <v>12</v>
      </c>
      <c r="F391" s="14">
        <v>243</v>
      </c>
      <c r="G391" s="14">
        <v>24.4</v>
      </c>
      <c r="H391" s="14" t="s">
        <v>366</v>
      </c>
      <c r="I391" s="14">
        <v>24.8</v>
      </c>
      <c r="J391" s="14" t="s">
        <v>4</v>
      </c>
      <c r="K391" s="14" t="s">
        <v>4</v>
      </c>
      <c r="L391" s="14" t="s">
        <v>4</v>
      </c>
      <c r="M391" s="14">
        <v>135</v>
      </c>
      <c r="N391" s="14" t="s">
        <v>72</v>
      </c>
      <c r="O391" s="14" t="s">
        <v>4</v>
      </c>
      <c r="P391" s="14" t="s">
        <v>4</v>
      </c>
      <c r="Q391" s="14">
        <v>0</v>
      </c>
      <c r="R391">
        <v>0</v>
      </c>
      <c r="S391">
        <v>0</v>
      </c>
      <c r="T391" t="s">
        <v>4</v>
      </c>
      <c r="U391" t="s">
        <v>4</v>
      </c>
      <c r="V391" t="s">
        <v>6</v>
      </c>
      <c r="W391">
        <v>2.1</v>
      </c>
      <c r="X391" t="s">
        <v>149</v>
      </c>
      <c r="Y391">
        <v>2</v>
      </c>
      <c r="Z391">
        <v>1</v>
      </c>
      <c r="AA391">
        <v>0</v>
      </c>
      <c r="AB391">
        <v>0</v>
      </c>
      <c r="AC391" t="s">
        <v>290</v>
      </c>
      <c r="AD391">
        <v>1</v>
      </c>
      <c r="AE391">
        <v>0</v>
      </c>
      <c r="AF391">
        <v>0</v>
      </c>
      <c r="AG391">
        <v>1</v>
      </c>
      <c r="AH391">
        <v>0</v>
      </c>
      <c r="AI391">
        <v>70.710678118654755</v>
      </c>
      <c r="AJ391">
        <v>-70.710678118654741</v>
      </c>
      <c r="AK391">
        <v>0</v>
      </c>
      <c r="AL391">
        <v>100</v>
      </c>
      <c r="AM391">
        <v>30.48</v>
      </c>
      <c r="AN391">
        <v>2.3561944901923448</v>
      </c>
    </row>
    <row r="392" spans="1:40" ht="12.75" x14ac:dyDescent="0.2">
      <c r="A392" s="15">
        <v>42571</v>
      </c>
      <c r="B392" s="14">
        <v>37</v>
      </c>
      <c r="C392" s="14" t="s">
        <v>359</v>
      </c>
      <c r="D392" s="16">
        <v>0.54375000000000007</v>
      </c>
      <c r="E392" s="14">
        <v>13</v>
      </c>
      <c r="F392" s="14">
        <v>305.00000000000011</v>
      </c>
      <c r="G392" s="14">
        <v>28.7</v>
      </c>
      <c r="H392" s="14" t="s">
        <v>365</v>
      </c>
      <c r="I392" s="14">
        <v>29.2</v>
      </c>
      <c r="J392" s="14" t="s">
        <v>4</v>
      </c>
      <c r="K392" s="14" t="s">
        <v>4</v>
      </c>
      <c r="L392" s="14" t="s">
        <v>4</v>
      </c>
      <c r="M392" s="14">
        <v>135</v>
      </c>
      <c r="N392" s="14" t="s">
        <v>72</v>
      </c>
      <c r="O392" s="14" t="s">
        <v>4</v>
      </c>
      <c r="P392" s="14" t="s">
        <v>4</v>
      </c>
      <c r="Q392" s="14">
        <v>0</v>
      </c>
      <c r="R392">
        <v>0</v>
      </c>
      <c r="S392">
        <v>0</v>
      </c>
      <c r="T392" t="s">
        <v>4</v>
      </c>
      <c r="U392" t="s">
        <v>4</v>
      </c>
      <c r="V392" t="s">
        <v>6</v>
      </c>
      <c r="W392">
        <v>3.1</v>
      </c>
      <c r="X392" t="s">
        <v>4</v>
      </c>
      <c r="Y392">
        <v>2</v>
      </c>
      <c r="Z392">
        <v>1</v>
      </c>
      <c r="AA392">
        <v>0</v>
      </c>
      <c r="AB392">
        <v>0</v>
      </c>
      <c r="AC392" t="s">
        <v>290</v>
      </c>
      <c r="AD392">
        <v>1</v>
      </c>
      <c r="AE392">
        <v>0</v>
      </c>
      <c r="AF392">
        <v>0</v>
      </c>
      <c r="AG392">
        <v>1</v>
      </c>
      <c r="AH392">
        <v>0</v>
      </c>
      <c r="AI392">
        <v>70.710678118654755</v>
      </c>
      <c r="AJ392">
        <v>-70.710678118654741</v>
      </c>
      <c r="AK392">
        <v>0</v>
      </c>
      <c r="AL392">
        <v>100</v>
      </c>
      <c r="AM392">
        <v>30.48</v>
      </c>
      <c r="AN392">
        <v>2.3561944901923448</v>
      </c>
    </row>
    <row r="393" spans="1:40" ht="12.75" x14ac:dyDescent="0.2">
      <c r="A393" s="15">
        <v>42571</v>
      </c>
      <c r="B393" s="14">
        <v>37</v>
      </c>
      <c r="C393" s="14" t="s">
        <v>359</v>
      </c>
      <c r="D393" s="16">
        <v>0.58888888888888891</v>
      </c>
      <c r="E393" s="14">
        <v>14</v>
      </c>
      <c r="F393" s="14">
        <v>370.00000000000006</v>
      </c>
      <c r="G393" s="14">
        <v>34.1</v>
      </c>
      <c r="H393" s="14" t="s">
        <v>365</v>
      </c>
      <c r="I393" s="14">
        <v>29.7</v>
      </c>
      <c r="J393" s="14" t="s">
        <v>4</v>
      </c>
      <c r="K393" s="14" t="s">
        <v>4</v>
      </c>
      <c r="L393" s="14" t="s">
        <v>4</v>
      </c>
      <c r="M393" s="14">
        <v>135</v>
      </c>
      <c r="N393" s="14" t="s">
        <v>72</v>
      </c>
      <c r="O393" s="14" t="s">
        <v>4</v>
      </c>
      <c r="P393" s="14" t="s">
        <v>4</v>
      </c>
      <c r="Q393" s="14">
        <v>0</v>
      </c>
      <c r="R393">
        <v>0</v>
      </c>
      <c r="S393">
        <v>0</v>
      </c>
      <c r="T393" t="s">
        <v>4</v>
      </c>
      <c r="U393" t="s">
        <v>4</v>
      </c>
      <c r="V393" t="s">
        <v>21</v>
      </c>
      <c r="W393">
        <v>2.9</v>
      </c>
      <c r="X393" t="s">
        <v>4</v>
      </c>
      <c r="Y393">
        <v>2</v>
      </c>
      <c r="Z393">
        <v>1</v>
      </c>
      <c r="AA393">
        <v>0</v>
      </c>
      <c r="AB393">
        <v>0</v>
      </c>
      <c r="AC393" t="s">
        <v>290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70.710678118654755</v>
      </c>
      <c r="AJ393">
        <v>-70.710678118654741</v>
      </c>
      <c r="AK393">
        <v>0</v>
      </c>
      <c r="AL393">
        <v>100</v>
      </c>
      <c r="AM393">
        <v>30.48</v>
      </c>
      <c r="AN393">
        <v>2.3561944901923448</v>
      </c>
    </row>
    <row r="394" spans="1:40" ht="12.75" x14ac:dyDescent="0.2">
      <c r="A394" s="15">
        <v>42571</v>
      </c>
      <c r="B394" s="14">
        <v>37</v>
      </c>
      <c r="C394" s="14" t="s">
        <v>359</v>
      </c>
      <c r="D394" s="16">
        <v>0.62708333333333333</v>
      </c>
      <c r="E394" s="14">
        <v>15</v>
      </c>
      <c r="F394" s="14">
        <v>425</v>
      </c>
      <c r="G394" s="14">
        <v>30.3</v>
      </c>
      <c r="H394" s="14" t="s">
        <v>365</v>
      </c>
      <c r="I394" s="14">
        <v>34.1</v>
      </c>
      <c r="J394" s="14" t="s">
        <v>4</v>
      </c>
      <c r="K394" s="14" t="s">
        <v>4</v>
      </c>
      <c r="L394" s="14" t="s">
        <v>4</v>
      </c>
      <c r="M394" s="14">
        <v>135</v>
      </c>
      <c r="N394" s="14" t="s">
        <v>72</v>
      </c>
      <c r="O394" s="14" t="s">
        <v>4</v>
      </c>
      <c r="P394" s="14" t="s">
        <v>4</v>
      </c>
      <c r="Q394" s="14">
        <v>0</v>
      </c>
      <c r="R394">
        <v>0</v>
      </c>
      <c r="S394">
        <v>0</v>
      </c>
      <c r="T394" t="s">
        <v>4</v>
      </c>
      <c r="U394" t="s">
        <v>4</v>
      </c>
      <c r="V394" t="s">
        <v>6</v>
      </c>
      <c r="W394">
        <v>1.6</v>
      </c>
      <c r="X394" t="s">
        <v>13</v>
      </c>
      <c r="Y394">
        <v>2</v>
      </c>
      <c r="Z394">
        <v>1</v>
      </c>
      <c r="AA394">
        <v>0</v>
      </c>
      <c r="AB394">
        <v>0</v>
      </c>
      <c r="AC394" t="s">
        <v>290</v>
      </c>
      <c r="AD394">
        <v>1</v>
      </c>
      <c r="AE394">
        <v>0</v>
      </c>
      <c r="AF394">
        <v>0</v>
      </c>
      <c r="AG394">
        <v>1</v>
      </c>
      <c r="AH394">
        <v>0</v>
      </c>
      <c r="AI394">
        <v>70.710678118654755</v>
      </c>
      <c r="AJ394">
        <v>-70.710678118654741</v>
      </c>
      <c r="AK394">
        <v>0</v>
      </c>
      <c r="AL394">
        <v>100</v>
      </c>
      <c r="AM394">
        <v>30.48</v>
      </c>
      <c r="AN394">
        <v>2.3561944901923448</v>
      </c>
    </row>
    <row r="395" spans="1:40" ht="12.75" x14ac:dyDescent="0.2">
      <c r="A395" s="15">
        <v>42571</v>
      </c>
      <c r="B395" s="14">
        <v>37</v>
      </c>
      <c r="C395" s="14" t="s">
        <v>359</v>
      </c>
      <c r="D395" s="16">
        <v>0.66666666666666663</v>
      </c>
      <c r="E395" s="14">
        <v>16</v>
      </c>
      <c r="F395" s="14">
        <v>481.99999999999994</v>
      </c>
      <c r="G395" s="14">
        <v>33.4</v>
      </c>
      <c r="H395" s="14" t="s">
        <v>365</v>
      </c>
      <c r="I395" s="14">
        <v>33.799999999999997</v>
      </c>
      <c r="J395" s="14" t="s">
        <v>4</v>
      </c>
      <c r="K395" s="14" t="s">
        <v>4</v>
      </c>
      <c r="L395" s="14" t="s">
        <v>4</v>
      </c>
      <c r="M395" s="14">
        <v>135</v>
      </c>
      <c r="N395" s="14" t="s">
        <v>72</v>
      </c>
      <c r="O395" s="14" t="s">
        <v>4</v>
      </c>
      <c r="P395" s="14" t="s">
        <v>4</v>
      </c>
      <c r="Q395" s="14">
        <v>0</v>
      </c>
      <c r="R395">
        <v>0</v>
      </c>
      <c r="S395">
        <v>0</v>
      </c>
      <c r="T395">
        <v>0</v>
      </c>
      <c r="U395">
        <v>0</v>
      </c>
      <c r="V395" t="s">
        <v>6</v>
      </c>
      <c r="W395">
        <v>2.5</v>
      </c>
      <c r="X395" t="s">
        <v>13</v>
      </c>
      <c r="Y395">
        <v>2</v>
      </c>
      <c r="Z395">
        <v>1</v>
      </c>
      <c r="AA395">
        <v>0</v>
      </c>
      <c r="AB395">
        <v>0</v>
      </c>
      <c r="AC395" t="s">
        <v>290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70.710678118654755</v>
      </c>
      <c r="AJ395">
        <v>-70.710678118654741</v>
      </c>
      <c r="AK395">
        <v>0</v>
      </c>
      <c r="AL395">
        <v>100</v>
      </c>
      <c r="AM395">
        <v>30.48</v>
      </c>
      <c r="AN395">
        <v>2.3561944901923448</v>
      </c>
    </row>
    <row r="396" spans="1:40" ht="12.75" x14ac:dyDescent="0.2">
      <c r="A396" s="15">
        <v>42571</v>
      </c>
      <c r="B396" s="14">
        <v>37</v>
      </c>
      <c r="C396" s="14" t="s">
        <v>359</v>
      </c>
      <c r="D396" s="16">
        <v>0.70972222222222225</v>
      </c>
      <c r="E396" s="14">
        <v>17</v>
      </c>
      <c r="F396" s="14">
        <v>544</v>
      </c>
      <c r="G396" s="14">
        <v>30.7</v>
      </c>
      <c r="H396" s="14" t="s">
        <v>365</v>
      </c>
      <c r="I396" s="14">
        <v>30.5</v>
      </c>
      <c r="J396" s="14" t="s">
        <v>4</v>
      </c>
      <c r="K396" s="14" t="s">
        <v>4</v>
      </c>
      <c r="L396" s="14" t="s">
        <v>4</v>
      </c>
      <c r="M396" s="14" t="s">
        <v>4</v>
      </c>
      <c r="N396" s="14" t="s">
        <v>72</v>
      </c>
      <c r="O396" s="14" t="s">
        <v>4</v>
      </c>
      <c r="P396" s="14" t="s">
        <v>4</v>
      </c>
      <c r="Q396" s="14" t="s">
        <v>4</v>
      </c>
      <c r="R396" t="s">
        <v>4</v>
      </c>
      <c r="S396" t="s">
        <v>4</v>
      </c>
      <c r="T396" t="s">
        <v>4</v>
      </c>
      <c r="U396" t="s">
        <v>4</v>
      </c>
      <c r="V396" t="s">
        <v>4</v>
      </c>
      <c r="W396">
        <v>3</v>
      </c>
      <c r="X396" t="s">
        <v>147</v>
      </c>
      <c r="Y396">
        <v>0</v>
      </c>
      <c r="Z396">
        <v>0</v>
      </c>
      <c r="AA396">
        <v>1</v>
      </c>
      <c r="AB396">
        <v>1</v>
      </c>
      <c r="AC396" t="s">
        <v>290</v>
      </c>
      <c r="AD396">
        <v>1</v>
      </c>
      <c r="AE396" t="s">
        <v>4</v>
      </c>
      <c r="AF396" t="s">
        <v>4</v>
      </c>
      <c r="AG396" t="s">
        <v>4</v>
      </c>
      <c r="AH396" t="s">
        <v>4</v>
      </c>
      <c r="AI396" t="s">
        <v>4</v>
      </c>
      <c r="AJ396" t="s">
        <v>4</v>
      </c>
      <c r="AK396" t="s">
        <v>4</v>
      </c>
      <c r="AL396" t="s">
        <v>4</v>
      </c>
      <c r="AM396" t="s">
        <v>4</v>
      </c>
      <c r="AN396" t="s">
        <v>4</v>
      </c>
    </row>
    <row r="397" spans="1:40" ht="12.75" x14ac:dyDescent="0.2">
      <c r="A397" s="15">
        <v>42571</v>
      </c>
      <c r="B397" s="14">
        <v>37</v>
      </c>
      <c r="C397" s="14" t="s">
        <v>359</v>
      </c>
      <c r="D397" s="16">
        <v>0.74930555555555556</v>
      </c>
      <c r="E397" s="14">
        <v>18</v>
      </c>
      <c r="F397" s="14">
        <v>601</v>
      </c>
      <c r="G397" s="14">
        <v>27.3</v>
      </c>
      <c r="H397" s="14" t="s">
        <v>365</v>
      </c>
      <c r="I397" s="14">
        <v>27.7</v>
      </c>
      <c r="J397" s="14" t="s">
        <v>4</v>
      </c>
      <c r="K397" s="14" t="s">
        <v>4</v>
      </c>
      <c r="L397" s="14" t="s">
        <v>4</v>
      </c>
      <c r="M397" s="14" t="s">
        <v>4</v>
      </c>
      <c r="N397" s="14" t="s">
        <v>72</v>
      </c>
      <c r="O397" s="14" t="s">
        <v>4</v>
      </c>
      <c r="P397" s="14" t="s">
        <v>4</v>
      </c>
      <c r="Q397" s="14" t="s">
        <v>4</v>
      </c>
      <c r="R397" t="s">
        <v>4</v>
      </c>
      <c r="S397" t="s">
        <v>4</v>
      </c>
      <c r="T397" t="s">
        <v>4</v>
      </c>
      <c r="U397" t="s">
        <v>4</v>
      </c>
      <c r="V397" t="s">
        <v>4</v>
      </c>
      <c r="W397">
        <v>1.3</v>
      </c>
      <c r="X397" t="s">
        <v>147</v>
      </c>
      <c r="Y397">
        <v>0</v>
      </c>
      <c r="Z397">
        <v>0</v>
      </c>
      <c r="AA397">
        <v>1</v>
      </c>
      <c r="AB397" t="s">
        <v>4</v>
      </c>
      <c r="AC397" t="s">
        <v>290</v>
      </c>
      <c r="AD397">
        <v>1</v>
      </c>
      <c r="AE397" t="s">
        <v>4</v>
      </c>
      <c r="AF397" t="s">
        <v>4</v>
      </c>
      <c r="AG397" t="s">
        <v>4</v>
      </c>
      <c r="AH397" t="s">
        <v>4</v>
      </c>
      <c r="AI397" t="s">
        <v>4</v>
      </c>
      <c r="AJ397" t="s">
        <v>4</v>
      </c>
      <c r="AK397" t="s">
        <v>4</v>
      </c>
      <c r="AL397" t="s">
        <v>4</v>
      </c>
      <c r="AM397" t="s">
        <v>4</v>
      </c>
      <c r="AN397" t="s">
        <v>4</v>
      </c>
    </row>
    <row r="398" spans="1:40" ht="12.75" x14ac:dyDescent="0.2">
      <c r="A398" s="15">
        <v>42571</v>
      </c>
      <c r="B398" s="14">
        <v>38</v>
      </c>
      <c r="C398" s="14" t="s">
        <v>359</v>
      </c>
      <c r="D398" s="16">
        <v>0.33194444444444443</v>
      </c>
      <c r="E398" s="14">
        <v>8</v>
      </c>
      <c r="F398" s="14">
        <v>0</v>
      </c>
      <c r="G398" s="14">
        <v>22.2</v>
      </c>
      <c r="H398" s="14" t="s">
        <v>365</v>
      </c>
      <c r="I398" s="14">
        <v>24</v>
      </c>
      <c r="J398" s="14" t="s">
        <v>4</v>
      </c>
      <c r="K398" s="14" t="s">
        <v>4</v>
      </c>
      <c r="L398" s="14" t="s">
        <v>4</v>
      </c>
      <c r="M398" s="14">
        <v>135</v>
      </c>
      <c r="N398" s="14" t="s">
        <v>72</v>
      </c>
      <c r="O398" s="14" t="s">
        <v>4</v>
      </c>
      <c r="P398" s="14" t="s">
        <v>4</v>
      </c>
      <c r="Q398" s="14">
        <v>0</v>
      </c>
      <c r="R398">
        <v>0</v>
      </c>
      <c r="S398">
        <v>0</v>
      </c>
      <c r="T398" t="s">
        <v>4</v>
      </c>
      <c r="U398" t="s">
        <v>4</v>
      </c>
      <c r="V398" t="s">
        <v>8</v>
      </c>
      <c r="W398">
        <v>0.2</v>
      </c>
      <c r="X398" t="s">
        <v>4</v>
      </c>
      <c r="Y398">
        <v>2</v>
      </c>
      <c r="Z398">
        <v>1</v>
      </c>
      <c r="AA398">
        <v>0</v>
      </c>
      <c r="AB398">
        <v>0</v>
      </c>
      <c r="AC398" t="s">
        <v>291</v>
      </c>
      <c r="AD398">
        <v>1</v>
      </c>
      <c r="AE398" t="s">
        <v>4</v>
      </c>
      <c r="AF398" t="s">
        <v>4</v>
      </c>
      <c r="AG398" t="s">
        <v>4</v>
      </c>
      <c r="AH398" t="s">
        <v>4</v>
      </c>
      <c r="AI398">
        <v>70.710678118654755</v>
      </c>
      <c r="AJ398">
        <v>-70.710678118654741</v>
      </c>
      <c r="AK398" t="s">
        <v>4</v>
      </c>
      <c r="AL398">
        <v>100</v>
      </c>
      <c r="AM398">
        <v>30.48</v>
      </c>
      <c r="AN398">
        <v>2.3561944901923448</v>
      </c>
    </row>
    <row r="399" spans="1:40" ht="12.75" x14ac:dyDescent="0.2">
      <c r="A399" s="15">
        <v>42571</v>
      </c>
      <c r="B399" s="14">
        <v>38</v>
      </c>
      <c r="C399" s="14" t="s">
        <v>359</v>
      </c>
      <c r="D399" s="16">
        <v>0.375</v>
      </c>
      <c r="E399" s="14">
        <v>9</v>
      </c>
      <c r="F399" s="14">
        <v>62.000000000000021</v>
      </c>
      <c r="G399" s="14">
        <v>28.8</v>
      </c>
      <c r="H399" s="14" t="s">
        <v>365</v>
      </c>
      <c r="I399" s="14">
        <v>27.6</v>
      </c>
      <c r="J399" s="14" t="s">
        <v>4</v>
      </c>
      <c r="K399" s="14" t="s">
        <v>4</v>
      </c>
      <c r="L399" s="14" t="s">
        <v>4</v>
      </c>
      <c r="M399" s="14">
        <v>135</v>
      </c>
      <c r="N399" s="14" t="s">
        <v>72</v>
      </c>
      <c r="O399" s="14" t="s">
        <v>4</v>
      </c>
      <c r="P399" s="14" t="s">
        <v>4</v>
      </c>
      <c r="Q399" s="14">
        <v>0</v>
      </c>
      <c r="R399">
        <v>0</v>
      </c>
      <c r="S399">
        <v>0</v>
      </c>
      <c r="T399" t="s">
        <v>4</v>
      </c>
      <c r="U399" t="s">
        <v>4</v>
      </c>
      <c r="V399" t="s">
        <v>8</v>
      </c>
      <c r="W399">
        <v>0</v>
      </c>
      <c r="X399" t="s">
        <v>133</v>
      </c>
      <c r="Y399">
        <v>2</v>
      </c>
      <c r="Z399">
        <v>1</v>
      </c>
      <c r="AA399">
        <v>0</v>
      </c>
      <c r="AB399">
        <v>0</v>
      </c>
      <c r="AC399" t="s">
        <v>291</v>
      </c>
      <c r="AD399">
        <v>1</v>
      </c>
      <c r="AE399">
        <v>0</v>
      </c>
      <c r="AF399">
        <v>0</v>
      </c>
      <c r="AG399">
        <v>1</v>
      </c>
      <c r="AH399">
        <v>0</v>
      </c>
      <c r="AI399">
        <v>70.710678118654755</v>
      </c>
      <c r="AJ399">
        <v>-70.710678118654741</v>
      </c>
      <c r="AK399">
        <v>0</v>
      </c>
      <c r="AL399">
        <v>100</v>
      </c>
      <c r="AM399">
        <v>30.48</v>
      </c>
      <c r="AN399">
        <v>2.3561944901923448</v>
      </c>
    </row>
    <row r="400" spans="1:40" ht="12.75" x14ac:dyDescent="0.2">
      <c r="A400" s="15">
        <v>42571</v>
      </c>
      <c r="B400" s="14">
        <v>38</v>
      </c>
      <c r="C400" s="14" t="s">
        <v>359</v>
      </c>
      <c r="D400" s="16">
        <v>0.41944444444444445</v>
      </c>
      <c r="E400" s="14">
        <v>10</v>
      </c>
      <c r="F400" s="14">
        <v>126.00000000000003</v>
      </c>
      <c r="G400" s="14" t="s">
        <v>4</v>
      </c>
      <c r="H400" s="14" t="s">
        <v>4</v>
      </c>
      <c r="I400" s="14">
        <v>30.1</v>
      </c>
      <c r="J400" s="14" t="s">
        <v>4</v>
      </c>
      <c r="K400" s="14" t="s">
        <v>4</v>
      </c>
      <c r="L400" s="14" t="s">
        <v>4</v>
      </c>
      <c r="M400" s="14">
        <v>135</v>
      </c>
      <c r="N400" s="14" t="s">
        <v>72</v>
      </c>
      <c r="O400" s="14" t="s">
        <v>4</v>
      </c>
      <c r="P400" s="14" t="s">
        <v>4</v>
      </c>
      <c r="Q400" s="14">
        <v>0</v>
      </c>
      <c r="R400">
        <v>0</v>
      </c>
      <c r="S400">
        <v>0</v>
      </c>
      <c r="T400" t="s">
        <v>4</v>
      </c>
      <c r="U400" t="s">
        <v>4</v>
      </c>
      <c r="V400" t="s">
        <v>8</v>
      </c>
      <c r="W400">
        <v>1.3</v>
      </c>
      <c r="X400" t="s">
        <v>139</v>
      </c>
      <c r="Y400">
        <v>2</v>
      </c>
      <c r="Z400">
        <v>1</v>
      </c>
      <c r="AA400">
        <v>0</v>
      </c>
      <c r="AB400">
        <v>0</v>
      </c>
      <c r="AC400" t="s">
        <v>291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70.710678118654755</v>
      </c>
      <c r="AJ400">
        <v>-70.710678118654741</v>
      </c>
      <c r="AK400">
        <v>0</v>
      </c>
      <c r="AL400">
        <v>100</v>
      </c>
      <c r="AM400">
        <v>30.48</v>
      </c>
      <c r="AN400">
        <v>2.3561944901923448</v>
      </c>
    </row>
    <row r="401" spans="1:40" ht="12.75" x14ac:dyDescent="0.2">
      <c r="A401" s="15">
        <v>42571</v>
      </c>
      <c r="B401" s="14">
        <v>38</v>
      </c>
      <c r="C401" s="14" t="s">
        <v>359</v>
      </c>
      <c r="D401" s="16">
        <v>0.46388888888888885</v>
      </c>
      <c r="E401" s="14">
        <v>11</v>
      </c>
      <c r="F401" s="14">
        <v>189.99999999999994</v>
      </c>
      <c r="G401" s="14">
        <v>22.7</v>
      </c>
      <c r="H401" s="14" t="s">
        <v>366</v>
      </c>
      <c r="I401" s="14">
        <v>25.1</v>
      </c>
      <c r="J401" s="14" t="s">
        <v>4</v>
      </c>
      <c r="K401" s="14" t="s">
        <v>4</v>
      </c>
      <c r="L401" s="14" t="s">
        <v>4</v>
      </c>
      <c r="M401" s="14">
        <v>135</v>
      </c>
      <c r="N401" s="14" t="s">
        <v>72</v>
      </c>
      <c r="O401" s="14" t="s">
        <v>4</v>
      </c>
      <c r="P401" s="14" t="s">
        <v>4</v>
      </c>
      <c r="Q401" s="14">
        <v>0</v>
      </c>
      <c r="R401">
        <v>0</v>
      </c>
      <c r="S401">
        <v>0</v>
      </c>
      <c r="T401" t="s">
        <v>4</v>
      </c>
      <c r="U401" t="s">
        <v>4</v>
      </c>
      <c r="V401" t="s">
        <v>6</v>
      </c>
      <c r="W401">
        <v>2.2000000000000002</v>
      </c>
      <c r="X401" t="s">
        <v>110</v>
      </c>
      <c r="Y401">
        <v>2</v>
      </c>
      <c r="Z401">
        <v>1</v>
      </c>
      <c r="AA401">
        <v>0</v>
      </c>
      <c r="AB401">
        <v>0</v>
      </c>
      <c r="AC401" t="s">
        <v>291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70.710678118654755</v>
      </c>
      <c r="AJ401">
        <v>-70.710678118654741</v>
      </c>
      <c r="AK401">
        <v>0</v>
      </c>
      <c r="AL401">
        <v>100</v>
      </c>
      <c r="AM401">
        <v>30.48</v>
      </c>
      <c r="AN401">
        <v>2.3561944901923448</v>
      </c>
    </row>
    <row r="402" spans="1:40" ht="12.75" x14ac:dyDescent="0.2">
      <c r="A402" s="15">
        <v>42571</v>
      </c>
      <c r="B402" s="14">
        <v>38</v>
      </c>
      <c r="C402" s="14" t="s">
        <v>359</v>
      </c>
      <c r="D402" s="16">
        <v>0.50069444444444444</v>
      </c>
      <c r="E402" s="14">
        <v>12</v>
      </c>
      <c r="F402" s="14">
        <v>243</v>
      </c>
      <c r="G402" s="14">
        <v>24.3</v>
      </c>
      <c r="H402" s="14" t="s">
        <v>366</v>
      </c>
      <c r="I402" s="14">
        <v>24.8</v>
      </c>
      <c r="J402" s="14" t="s">
        <v>4</v>
      </c>
      <c r="K402" s="14" t="s">
        <v>4</v>
      </c>
      <c r="L402" s="14" t="s">
        <v>4</v>
      </c>
      <c r="M402" s="14">
        <v>135</v>
      </c>
      <c r="N402" s="14" t="s">
        <v>72</v>
      </c>
      <c r="O402" s="14" t="s">
        <v>4</v>
      </c>
      <c r="P402" s="14" t="s">
        <v>4</v>
      </c>
      <c r="Q402" s="14">
        <v>0</v>
      </c>
      <c r="R402">
        <v>0</v>
      </c>
      <c r="S402">
        <v>0</v>
      </c>
      <c r="T402" t="s">
        <v>4</v>
      </c>
      <c r="U402" t="s">
        <v>4</v>
      </c>
      <c r="V402" t="s">
        <v>4</v>
      </c>
      <c r="W402">
        <v>2.1</v>
      </c>
      <c r="X402" t="s">
        <v>4</v>
      </c>
      <c r="Y402">
        <v>0</v>
      </c>
      <c r="Z402">
        <v>0</v>
      </c>
      <c r="AA402">
        <v>1</v>
      </c>
      <c r="AB402">
        <v>1</v>
      </c>
      <c r="AC402" t="s">
        <v>291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70.710678118654755</v>
      </c>
      <c r="AJ402">
        <v>-70.710678118654741</v>
      </c>
      <c r="AK402">
        <v>0</v>
      </c>
      <c r="AL402">
        <v>100</v>
      </c>
      <c r="AM402">
        <v>30.48</v>
      </c>
      <c r="AN402">
        <v>2.3561944901923448</v>
      </c>
    </row>
    <row r="403" spans="1:40" ht="12.75" x14ac:dyDescent="0.2">
      <c r="A403" s="15">
        <v>42571</v>
      </c>
      <c r="B403" s="14">
        <v>38</v>
      </c>
      <c r="C403" s="14" t="s">
        <v>359</v>
      </c>
      <c r="D403" s="16">
        <v>0.54375000000000007</v>
      </c>
      <c r="E403" s="14">
        <v>13</v>
      </c>
      <c r="F403" s="14">
        <v>305.00000000000011</v>
      </c>
      <c r="G403" s="14">
        <v>28.8</v>
      </c>
      <c r="H403" s="14" t="s">
        <v>365</v>
      </c>
      <c r="I403" s="14">
        <v>29.2</v>
      </c>
      <c r="J403" s="14" t="s">
        <v>4</v>
      </c>
      <c r="K403" s="14" t="s">
        <v>4</v>
      </c>
      <c r="L403" s="14" t="s">
        <v>4</v>
      </c>
      <c r="M403" s="14">
        <v>135</v>
      </c>
      <c r="N403" s="14" t="s">
        <v>72</v>
      </c>
      <c r="O403" s="14" t="s">
        <v>4</v>
      </c>
      <c r="P403" s="14" t="s">
        <v>4</v>
      </c>
      <c r="Q403" s="14">
        <v>0</v>
      </c>
      <c r="R403">
        <v>0</v>
      </c>
      <c r="S403">
        <v>0</v>
      </c>
      <c r="T403" t="s">
        <v>4</v>
      </c>
      <c r="U403" t="s">
        <v>4</v>
      </c>
      <c r="V403" t="s">
        <v>6</v>
      </c>
      <c r="W403">
        <v>3.1</v>
      </c>
      <c r="X403" t="s">
        <v>4</v>
      </c>
      <c r="Y403">
        <v>0</v>
      </c>
      <c r="Z403">
        <v>0</v>
      </c>
      <c r="AA403">
        <v>1</v>
      </c>
      <c r="AB403" t="s">
        <v>4</v>
      </c>
      <c r="AC403" t="s">
        <v>291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70.710678118654755</v>
      </c>
      <c r="AJ403">
        <v>-70.710678118654741</v>
      </c>
      <c r="AK403">
        <v>0</v>
      </c>
      <c r="AL403">
        <v>100</v>
      </c>
      <c r="AM403">
        <v>30.48</v>
      </c>
      <c r="AN403">
        <v>2.3561944901923448</v>
      </c>
    </row>
    <row r="404" spans="1:40" ht="12.75" x14ac:dyDescent="0.2">
      <c r="A404" s="15">
        <v>42571</v>
      </c>
      <c r="B404" s="14">
        <v>38</v>
      </c>
      <c r="C404" s="14" t="s">
        <v>359</v>
      </c>
      <c r="D404" s="16">
        <v>0.58888888888888891</v>
      </c>
      <c r="E404" s="14">
        <v>14</v>
      </c>
      <c r="F404" s="14">
        <v>370.00000000000006</v>
      </c>
      <c r="G404" s="14">
        <v>32.700000000000003</v>
      </c>
      <c r="H404" s="14" t="s">
        <v>365</v>
      </c>
      <c r="I404" s="14">
        <v>29.7</v>
      </c>
      <c r="J404" s="14" t="s">
        <v>4</v>
      </c>
      <c r="K404" s="14" t="s">
        <v>4</v>
      </c>
      <c r="L404" s="14" t="s">
        <v>4</v>
      </c>
      <c r="M404" s="14">
        <v>135</v>
      </c>
      <c r="N404" s="14" t="s">
        <v>72</v>
      </c>
      <c r="O404" s="14" t="s">
        <v>4</v>
      </c>
      <c r="P404" s="14" t="s">
        <v>4</v>
      </c>
      <c r="Q404" s="14">
        <v>0</v>
      </c>
      <c r="R404">
        <v>0</v>
      </c>
      <c r="S404">
        <v>0</v>
      </c>
      <c r="T404">
        <v>0</v>
      </c>
      <c r="U404">
        <v>0</v>
      </c>
      <c r="V404" t="s">
        <v>6</v>
      </c>
      <c r="W404">
        <v>2.9</v>
      </c>
      <c r="X404" t="s">
        <v>4</v>
      </c>
      <c r="Y404">
        <v>0</v>
      </c>
      <c r="Z404">
        <v>0</v>
      </c>
      <c r="AA404">
        <v>1</v>
      </c>
      <c r="AB404" t="s">
        <v>4</v>
      </c>
      <c r="AC404" t="s">
        <v>291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70.710678118654755</v>
      </c>
      <c r="AJ404">
        <v>-70.710678118654741</v>
      </c>
      <c r="AK404">
        <v>0</v>
      </c>
      <c r="AL404">
        <v>100</v>
      </c>
      <c r="AM404">
        <v>30.48</v>
      </c>
      <c r="AN404">
        <v>2.3561944901923448</v>
      </c>
    </row>
    <row r="405" spans="1:40" ht="12.75" x14ac:dyDescent="0.2">
      <c r="A405" s="15">
        <v>42571</v>
      </c>
      <c r="B405" s="14">
        <v>38</v>
      </c>
      <c r="C405" s="14" t="s">
        <v>359</v>
      </c>
      <c r="D405" s="16">
        <v>0.62708333333333333</v>
      </c>
      <c r="E405" s="14">
        <v>15</v>
      </c>
      <c r="F405" s="14">
        <v>425</v>
      </c>
      <c r="G405" s="14">
        <v>35.700000000000003</v>
      </c>
      <c r="H405" s="14" t="s">
        <v>365</v>
      </c>
      <c r="I405" s="14">
        <v>34.1</v>
      </c>
      <c r="J405" s="14" t="s">
        <v>4</v>
      </c>
      <c r="K405" s="14" t="s">
        <v>4</v>
      </c>
      <c r="L405" s="14" t="s">
        <v>4</v>
      </c>
      <c r="M405" s="14" t="s">
        <v>4</v>
      </c>
      <c r="N405" s="14" t="s">
        <v>72</v>
      </c>
      <c r="O405" s="14" t="s">
        <v>4</v>
      </c>
      <c r="P405" s="14" t="s">
        <v>4</v>
      </c>
      <c r="Q405" s="14" t="s">
        <v>4</v>
      </c>
      <c r="R405" t="s">
        <v>4</v>
      </c>
      <c r="S405" t="s">
        <v>4</v>
      </c>
      <c r="T405" t="s">
        <v>4</v>
      </c>
      <c r="U405" t="s">
        <v>4</v>
      </c>
      <c r="V405" t="s">
        <v>4</v>
      </c>
      <c r="W405">
        <v>1.6</v>
      </c>
      <c r="X405" t="s">
        <v>147</v>
      </c>
      <c r="Y405">
        <v>0</v>
      </c>
      <c r="Z405">
        <v>0</v>
      </c>
      <c r="AA405">
        <v>1</v>
      </c>
      <c r="AB405" t="s">
        <v>4</v>
      </c>
      <c r="AC405" t="s">
        <v>291</v>
      </c>
      <c r="AD405">
        <v>1</v>
      </c>
      <c r="AE405" t="s">
        <v>4</v>
      </c>
      <c r="AF405" t="s">
        <v>4</v>
      </c>
      <c r="AG405" t="s">
        <v>4</v>
      </c>
      <c r="AH405" t="s">
        <v>4</v>
      </c>
      <c r="AI405" t="s">
        <v>4</v>
      </c>
      <c r="AJ405" t="s">
        <v>4</v>
      </c>
      <c r="AK405" t="s">
        <v>4</v>
      </c>
      <c r="AL405" t="s">
        <v>4</v>
      </c>
      <c r="AM405" t="s">
        <v>4</v>
      </c>
      <c r="AN405" t="s">
        <v>4</v>
      </c>
    </row>
    <row r="406" spans="1:40" ht="12.75" x14ac:dyDescent="0.2">
      <c r="A406" s="15">
        <v>42571</v>
      </c>
      <c r="B406" s="14">
        <v>38</v>
      </c>
      <c r="C406" s="14" t="s">
        <v>359</v>
      </c>
      <c r="D406" s="16">
        <v>0.66666666666666663</v>
      </c>
      <c r="E406" s="14">
        <v>16</v>
      </c>
      <c r="F406" s="14">
        <v>481.99999999999994</v>
      </c>
      <c r="G406" s="14">
        <v>44.4</v>
      </c>
      <c r="H406" s="14" t="s">
        <v>365</v>
      </c>
      <c r="I406" s="14">
        <v>33.799999999999997</v>
      </c>
      <c r="J406" s="14" t="s">
        <v>4</v>
      </c>
      <c r="K406" s="14" t="s">
        <v>4</v>
      </c>
      <c r="L406" s="14" t="s">
        <v>4</v>
      </c>
      <c r="M406" s="14" t="s">
        <v>4</v>
      </c>
      <c r="N406" s="14" t="s">
        <v>72</v>
      </c>
      <c r="O406" s="14" t="s">
        <v>4</v>
      </c>
      <c r="P406" s="14" t="s">
        <v>4</v>
      </c>
      <c r="Q406" s="14" t="s">
        <v>4</v>
      </c>
      <c r="R406" t="s">
        <v>4</v>
      </c>
      <c r="S406" t="s">
        <v>4</v>
      </c>
      <c r="T406" t="s">
        <v>4</v>
      </c>
      <c r="U406" t="s">
        <v>4</v>
      </c>
      <c r="V406" t="s">
        <v>4</v>
      </c>
      <c r="W406">
        <v>2.5</v>
      </c>
      <c r="X406" t="s">
        <v>147</v>
      </c>
      <c r="Y406">
        <v>0</v>
      </c>
      <c r="Z406">
        <v>0</v>
      </c>
      <c r="AA406">
        <v>1</v>
      </c>
      <c r="AB406" t="s">
        <v>4</v>
      </c>
      <c r="AC406" t="s">
        <v>291</v>
      </c>
      <c r="AD406">
        <v>1</v>
      </c>
      <c r="AE406" t="s">
        <v>4</v>
      </c>
      <c r="AF406" t="s">
        <v>4</v>
      </c>
      <c r="AG406" t="s">
        <v>4</v>
      </c>
      <c r="AH406" t="s">
        <v>4</v>
      </c>
      <c r="AI406" t="s">
        <v>4</v>
      </c>
      <c r="AJ406" t="s">
        <v>4</v>
      </c>
      <c r="AK406" t="s">
        <v>4</v>
      </c>
      <c r="AL406" t="s">
        <v>4</v>
      </c>
      <c r="AM406" t="s">
        <v>4</v>
      </c>
      <c r="AN406" t="s">
        <v>4</v>
      </c>
    </row>
    <row r="407" spans="1:40" ht="12.75" x14ac:dyDescent="0.2">
      <c r="A407" s="15">
        <v>42571</v>
      </c>
      <c r="B407" s="14">
        <v>38</v>
      </c>
      <c r="C407" s="14" t="s">
        <v>359</v>
      </c>
      <c r="D407" s="16">
        <v>0.7090277777777777</v>
      </c>
      <c r="E407" s="14">
        <v>17</v>
      </c>
      <c r="F407" s="14">
        <v>542.99999999999989</v>
      </c>
      <c r="G407" s="14">
        <v>33.1</v>
      </c>
      <c r="H407" s="14" t="s">
        <v>365</v>
      </c>
      <c r="I407" s="14">
        <v>30.5</v>
      </c>
      <c r="J407" s="14" t="s">
        <v>4</v>
      </c>
      <c r="K407" s="14" t="s">
        <v>4</v>
      </c>
      <c r="L407" s="14" t="s">
        <v>4</v>
      </c>
      <c r="M407" s="14" t="s">
        <v>4</v>
      </c>
      <c r="N407" s="14" t="s">
        <v>72</v>
      </c>
      <c r="O407" s="14" t="s">
        <v>4</v>
      </c>
      <c r="P407" s="14" t="s">
        <v>4</v>
      </c>
      <c r="Q407" s="14" t="s">
        <v>4</v>
      </c>
      <c r="R407" t="s">
        <v>4</v>
      </c>
      <c r="S407" t="s">
        <v>4</v>
      </c>
      <c r="T407" t="s">
        <v>4</v>
      </c>
      <c r="U407" t="s">
        <v>4</v>
      </c>
      <c r="V407" t="s">
        <v>4</v>
      </c>
      <c r="W407">
        <v>3</v>
      </c>
      <c r="X407" t="s">
        <v>147</v>
      </c>
      <c r="Y407">
        <v>0</v>
      </c>
      <c r="Z407">
        <v>0</v>
      </c>
      <c r="AA407">
        <v>1</v>
      </c>
      <c r="AB407" t="s">
        <v>4</v>
      </c>
      <c r="AC407" t="s">
        <v>291</v>
      </c>
      <c r="AD407">
        <v>1</v>
      </c>
      <c r="AE407" t="s">
        <v>4</v>
      </c>
      <c r="AF407" t="s">
        <v>4</v>
      </c>
      <c r="AG407" t="s">
        <v>4</v>
      </c>
      <c r="AH407" t="s">
        <v>4</v>
      </c>
      <c r="AI407" t="s">
        <v>4</v>
      </c>
      <c r="AJ407" t="s">
        <v>4</v>
      </c>
      <c r="AK407" t="s">
        <v>4</v>
      </c>
      <c r="AL407" t="s">
        <v>4</v>
      </c>
      <c r="AM407" t="s">
        <v>4</v>
      </c>
      <c r="AN407" t="s">
        <v>4</v>
      </c>
    </row>
    <row r="408" spans="1:40" ht="12.75" x14ac:dyDescent="0.2">
      <c r="A408" s="15">
        <v>42571</v>
      </c>
      <c r="B408" s="14">
        <v>38</v>
      </c>
      <c r="C408" s="14" t="s">
        <v>359</v>
      </c>
      <c r="D408" s="16">
        <v>0.74930555555555556</v>
      </c>
      <c r="E408" s="14">
        <v>18</v>
      </c>
      <c r="F408" s="14">
        <v>601</v>
      </c>
      <c r="G408" s="14">
        <v>29.5</v>
      </c>
      <c r="H408" s="14" t="s">
        <v>365</v>
      </c>
      <c r="I408" s="14">
        <v>27.7</v>
      </c>
      <c r="J408" s="14" t="s">
        <v>4</v>
      </c>
      <c r="K408" s="14" t="s">
        <v>4</v>
      </c>
      <c r="L408" s="14" t="s">
        <v>4</v>
      </c>
      <c r="M408" s="14" t="s">
        <v>4</v>
      </c>
      <c r="N408" s="14" t="s">
        <v>72</v>
      </c>
      <c r="O408" s="14" t="s">
        <v>4</v>
      </c>
      <c r="P408" s="14" t="s">
        <v>4</v>
      </c>
      <c r="Q408" s="14" t="s">
        <v>4</v>
      </c>
      <c r="R408" t="s">
        <v>4</v>
      </c>
      <c r="S408" t="s">
        <v>4</v>
      </c>
      <c r="T408" t="s">
        <v>4</v>
      </c>
      <c r="U408" t="s">
        <v>4</v>
      </c>
      <c r="V408" t="s">
        <v>4</v>
      </c>
      <c r="W408">
        <v>1.3</v>
      </c>
      <c r="X408" t="s">
        <v>147</v>
      </c>
      <c r="Y408">
        <v>0</v>
      </c>
      <c r="Z408">
        <v>0</v>
      </c>
      <c r="AA408">
        <v>1</v>
      </c>
      <c r="AB408" t="s">
        <v>4</v>
      </c>
      <c r="AC408" t="s">
        <v>291</v>
      </c>
      <c r="AD408">
        <v>1</v>
      </c>
      <c r="AE408" t="s">
        <v>4</v>
      </c>
      <c r="AF408" t="s">
        <v>4</v>
      </c>
      <c r="AG408" t="s">
        <v>4</v>
      </c>
      <c r="AH408" t="s">
        <v>4</v>
      </c>
      <c r="AI408" t="s">
        <v>4</v>
      </c>
      <c r="AJ408" t="s">
        <v>4</v>
      </c>
      <c r="AK408" t="s">
        <v>4</v>
      </c>
      <c r="AL408" t="s">
        <v>4</v>
      </c>
      <c r="AM408" t="s">
        <v>4</v>
      </c>
      <c r="AN408" t="s">
        <v>4</v>
      </c>
    </row>
    <row r="409" spans="1:40" ht="12.75" x14ac:dyDescent="0.2">
      <c r="A409" s="15">
        <v>42571</v>
      </c>
      <c r="B409" s="14">
        <v>39</v>
      </c>
      <c r="C409" s="14" t="s">
        <v>358</v>
      </c>
      <c r="D409" s="16">
        <v>0.33611111111111108</v>
      </c>
      <c r="E409" s="14">
        <v>8</v>
      </c>
      <c r="F409" s="14">
        <v>0</v>
      </c>
      <c r="G409" s="14">
        <v>27.3</v>
      </c>
      <c r="H409" s="14" t="s">
        <v>366</v>
      </c>
      <c r="I409" s="14">
        <v>23</v>
      </c>
      <c r="J409" s="14" t="s">
        <v>4</v>
      </c>
      <c r="K409" s="14" t="s">
        <v>4</v>
      </c>
      <c r="L409" s="14" t="s">
        <v>4</v>
      </c>
      <c r="M409" s="14">
        <v>318</v>
      </c>
      <c r="N409" s="14" t="s">
        <v>21</v>
      </c>
      <c r="O409" s="14" t="s">
        <v>4</v>
      </c>
      <c r="P409" s="14" t="s">
        <v>4</v>
      </c>
      <c r="Q409" s="14">
        <v>0</v>
      </c>
      <c r="R409">
        <v>0</v>
      </c>
      <c r="S409">
        <v>1</v>
      </c>
      <c r="T409" t="s">
        <v>4</v>
      </c>
      <c r="U409" t="s">
        <v>4</v>
      </c>
      <c r="V409" t="s">
        <v>128</v>
      </c>
      <c r="W409">
        <v>3.7</v>
      </c>
      <c r="X409" t="s">
        <v>4</v>
      </c>
      <c r="Y409">
        <v>2</v>
      </c>
      <c r="Z409">
        <v>1</v>
      </c>
      <c r="AA409">
        <v>0</v>
      </c>
      <c r="AB409">
        <v>0</v>
      </c>
      <c r="AC409" t="s">
        <v>292</v>
      </c>
      <c r="AD409">
        <v>0</v>
      </c>
      <c r="AE409" t="s">
        <v>4</v>
      </c>
      <c r="AF409" t="s">
        <v>4</v>
      </c>
      <c r="AG409" t="s">
        <v>4</v>
      </c>
      <c r="AH409" t="s">
        <v>4</v>
      </c>
      <c r="AI409">
        <v>-68.251321848603524</v>
      </c>
      <c r="AJ409">
        <v>75.800772198694219</v>
      </c>
      <c r="AK409" t="s">
        <v>4</v>
      </c>
      <c r="AL409">
        <v>102</v>
      </c>
      <c r="AM409">
        <v>31.089600000000001</v>
      </c>
      <c r="AN409">
        <v>5.5501470213419681</v>
      </c>
    </row>
    <row r="410" spans="1:40" ht="12.75" x14ac:dyDescent="0.2">
      <c r="A410" s="15">
        <v>42571</v>
      </c>
      <c r="B410" s="14">
        <v>39</v>
      </c>
      <c r="C410" s="14" t="s">
        <v>358</v>
      </c>
      <c r="D410" s="16">
        <v>0.38472222222222219</v>
      </c>
      <c r="E410" s="14">
        <v>9</v>
      </c>
      <c r="F410" s="14">
        <v>69.999999999999986</v>
      </c>
      <c r="G410" s="14">
        <v>33.1</v>
      </c>
      <c r="H410" s="14" t="s">
        <v>365</v>
      </c>
      <c r="I410" s="14">
        <v>26.1</v>
      </c>
      <c r="J410" s="14">
        <v>1.7918462672200164</v>
      </c>
      <c r="K410" s="14">
        <v>257.33477135202236</v>
      </c>
      <c r="L410" s="14">
        <v>119.33477135202236</v>
      </c>
      <c r="M410" s="14">
        <v>312</v>
      </c>
      <c r="N410" s="14" t="s">
        <v>21</v>
      </c>
      <c r="O410" s="14" t="s">
        <v>31</v>
      </c>
      <c r="P410" s="14">
        <v>7</v>
      </c>
      <c r="Q410" s="14">
        <v>13.069473386142064</v>
      </c>
      <c r="R410">
        <v>13.069473386142064</v>
      </c>
      <c r="S410">
        <v>1</v>
      </c>
      <c r="T410" t="s">
        <v>4</v>
      </c>
      <c r="U410" t="s">
        <v>4</v>
      </c>
      <c r="V410" t="s">
        <v>21</v>
      </c>
      <c r="W410">
        <v>2.4</v>
      </c>
      <c r="X410" t="s">
        <v>4</v>
      </c>
      <c r="Y410">
        <v>2</v>
      </c>
      <c r="Z410">
        <v>1</v>
      </c>
      <c r="AA410">
        <v>0</v>
      </c>
      <c r="AB410">
        <v>0</v>
      </c>
      <c r="AC410" t="s">
        <v>292</v>
      </c>
      <c r="AD410">
        <v>0</v>
      </c>
      <c r="AE410">
        <v>-2.8655361055787125</v>
      </c>
      <c r="AF410">
        <v>-2.8655361055787125</v>
      </c>
      <c r="AG410">
        <v>1</v>
      </c>
      <c r="AH410">
        <v>13.069473386142064</v>
      </c>
      <c r="AI410">
        <v>-81.002785977036012</v>
      </c>
      <c r="AJ410">
        <v>72.935236093115506</v>
      </c>
      <c r="AK410">
        <v>-12.751464128432488</v>
      </c>
      <c r="AL410">
        <v>109</v>
      </c>
      <c r="AM410">
        <v>33.223199999999999</v>
      </c>
      <c r="AN410">
        <v>5.4454272662223078</v>
      </c>
    </row>
    <row r="411" spans="1:40" ht="12.75" x14ac:dyDescent="0.2">
      <c r="A411" s="15">
        <v>42571</v>
      </c>
      <c r="B411" s="14">
        <v>39</v>
      </c>
      <c r="C411" s="14" t="s">
        <v>358</v>
      </c>
      <c r="D411" s="16">
        <v>0.42499999999999999</v>
      </c>
      <c r="E411" s="14">
        <v>10</v>
      </c>
      <c r="F411" s="14">
        <v>128.00000000000003</v>
      </c>
      <c r="G411" s="14">
        <v>44.7</v>
      </c>
      <c r="H411" s="14" t="s">
        <v>365</v>
      </c>
      <c r="I411" s="14">
        <v>28</v>
      </c>
      <c r="J411" s="14">
        <v>0.19716564897071054</v>
      </c>
      <c r="K411" s="14">
        <v>11.296759550979617</v>
      </c>
      <c r="L411" s="14">
        <v>-113.96198819895727</v>
      </c>
      <c r="M411" s="14">
        <v>316</v>
      </c>
      <c r="N411" s="14" t="s">
        <v>21</v>
      </c>
      <c r="O411" s="14" t="s">
        <v>20</v>
      </c>
      <c r="P411" s="14">
        <v>1</v>
      </c>
      <c r="Q411" s="14">
        <v>9.2486876335428221</v>
      </c>
      <c r="R411">
        <v>22.318161019684887</v>
      </c>
      <c r="S411">
        <v>1</v>
      </c>
      <c r="T411" t="s">
        <v>4</v>
      </c>
      <c r="U411" t="s">
        <v>4</v>
      </c>
      <c r="V411" t="s">
        <v>6</v>
      </c>
      <c r="W411">
        <v>5.8</v>
      </c>
      <c r="X411" t="s">
        <v>141</v>
      </c>
      <c r="Y411">
        <v>2</v>
      </c>
      <c r="Z411">
        <v>1</v>
      </c>
      <c r="AA411">
        <v>0</v>
      </c>
      <c r="AB411">
        <v>0</v>
      </c>
      <c r="AC411" t="s">
        <v>292</v>
      </c>
      <c r="AD411">
        <v>0</v>
      </c>
      <c r="AE411">
        <v>9.0695011454906904</v>
      </c>
      <c r="AF411">
        <v>9.0695011454906904</v>
      </c>
      <c r="AG411">
        <v>1</v>
      </c>
      <c r="AH411">
        <v>9.2486876335428221</v>
      </c>
      <c r="AI411">
        <v>-79.191054232325726</v>
      </c>
      <c r="AJ411">
        <v>82.004737238606197</v>
      </c>
      <c r="AK411">
        <v>1.8117317447102863</v>
      </c>
      <c r="AL411">
        <v>114</v>
      </c>
      <c r="AM411">
        <v>34.747199999999999</v>
      </c>
      <c r="AN411">
        <v>5.5152404363020811</v>
      </c>
    </row>
    <row r="412" spans="1:40" ht="12.75" x14ac:dyDescent="0.2">
      <c r="A412" s="15">
        <v>42571</v>
      </c>
      <c r="B412" s="14">
        <v>39</v>
      </c>
      <c r="C412" s="14" t="s">
        <v>358</v>
      </c>
      <c r="D412" s="16">
        <v>0.4694444444444445</v>
      </c>
      <c r="E412" s="14">
        <v>11</v>
      </c>
      <c r="F412" s="14">
        <v>192.00000000000011</v>
      </c>
      <c r="G412" s="14">
        <v>27</v>
      </c>
      <c r="H412" s="14" t="s">
        <v>366</v>
      </c>
      <c r="I412" s="14">
        <v>24.3</v>
      </c>
      <c r="J412" s="14" t="s">
        <v>4</v>
      </c>
      <c r="K412" s="14" t="s">
        <v>4</v>
      </c>
      <c r="L412" s="14" t="s">
        <v>4</v>
      </c>
      <c r="M412" s="14">
        <v>316</v>
      </c>
      <c r="N412" s="14" t="s">
        <v>21</v>
      </c>
      <c r="O412" s="14" t="s">
        <v>4</v>
      </c>
      <c r="P412" s="14" t="s">
        <v>4</v>
      </c>
      <c r="Q412" s="14">
        <v>0</v>
      </c>
      <c r="R412">
        <v>22.318161019684887</v>
      </c>
      <c r="S412">
        <v>1</v>
      </c>
      <c r="T412" t="s">
        <v>4</v>
      </c>
      <c r="U412" t="s">
        <v>4</v>
      </c>
      <c r="V412" t="s">
        <v>6</v>
      </c>
      <c r="W412">
        <v>3.9</v>
      </c>
      <c r="X412" t="s">
        <v>4</v>
      </c>
      <c r="Y412">
        <v>2</v>
      </c>
      <c r="Z412">
        <v>1</v>
      </c>
      <c r="AA412">
        <v>0</v>
      </c>
      <c r="AB412">
        <v>0</v>
      </c>
      <c r="AC412" t="s">
        <v>292</v>
      </c>
      <c r="AD412">
        <v>0</v>
      </c>
      <c r="AE412">
        <v>0</v>
      </c>
      <c r="AF412">
        <v>0</v>
      </c>
      <c r="AG412">
        <v>1</v>
      </c>
      <c r="AH412">
        <v>0</v>
      </c>
      <c r="AI412">
        <v>-79.191054232325726</v>
      </c>
      <c r="AJ412">
        <v>82.004737238606197</v>
      </c>
      <c r="AK412">
        <v>0</v>
      </c>
      <c r="AL412">
        <v>114</v>
      </c>
      <c r="AM412">
        <v>34.747199999999999</v>
      </c>
      <c r="AN412">
        <v>5.5152404363020811</v>
      </c>
    </row>
    <row r="413" spans="1:40" ht="12.75" x14ac:dyDescent="0.2">
      <c r="A413" s="15">
        <v>42571</v>
      </c>
      <c r="B413" s="14">
        <v>39</v>
      </c>
      <c r="C413" s="14" t="s">
        <v>358</v>
      </c>
      <c r="D413" s="16">
        <v>0.50416666666666665</v>
      </c>
      <c r="E413" s="14">
        <v>12</v>
      </c>
      <c r="F413" s="14">
        <v>242</v>
      </c>
      <c r="G413" s="14">
        <v>30.5</v>
      </c>
      <c r="H413" s="14" t="s">
        <v>366</v>
      </c>
      <c r="I413" s="14">
        <v>24.6</v>
      </c>
      <c r="J413" s="14" t="s">
        <v>4</v>
      </c>
      <c r="K413" s="14" t="s">
        <v>4</v>
      </c>
      <c r="L413" s="14" t="s">
        <v>4</v>
      </c>
      <c r="M413" s="14">
        <v>316</v>
      </c>
      <c r="N413" s="14" t="s">
        <v>21</v>
      </c>
      <c r="O413" s="14" t="s">
        <v>4</v>
      </c>
      <c r="P413" s="14" t="s">
        <v>4</v>
      </c>
      <c r="Q413" s="14">
        <v>0</v>
      </c>
      <c r="R413">
        <v>22.318161019684887</v>
      </c>
      <c r="S413">
        <v>1</v>
      </c>
      <c r="T413" t="s">
        <v>4</v>
      </c>
      <c r="U413" t="s">
        <v>4</v>
      </c>
      <c r="V413" t="s">
        <v>6</v>
      </c>
      <c r="W413">
        <v>4.5999999999999996</v>
      </c>
      <c r="X413" t="s">
        <v>151</v>
      </c>
      <c r="Y413">
        <v>0</v>
      </c>
      <c r="Z413">
        <v>0</v>
      </c>
      <c r="AA413">
        <v>1</v>
      </c>
      <c r="AB413">
        <v>1</v>
      </c>
      <c r="AC413" t="s">
        <v>292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-79.191054232325726</v>
      </c>
      <c r="AJ413">
        <v>82.004737238606197</v>
      </c>
      <c r="AK413">
        <v>0</v>
      </c>
      <c r="AL413">
        <v>114</v>
      </c>
      <c r="AM413">
        <v>34.747199999999999</v>
      </c>
      <c r="AN413">
        <v>5.5152404363020811</v>
      </c>
    </row>
    <row r="414" spans="1:40" ht="12.75" x14ac:dyDescent="0.2">
      <c r="A414" s="15">
        <v>42571</v>
      </c>
      <c r="B414" s="14">
        <v>39</v>
      </c>
      <c r="C414" s="14" t="s">
        <v>358</v>
      </c>
      <c r="D414" s="16">
        <v>0.54791666666666672</v>
      </c>
      <c r="E414" s="14">
        <v>13</v>
      </c>
      <c r="F414" s="14">
        <v>305.00000000000011</v>
      </c>
      <c r="G414" s="14">
        <v>53.6</v>
      </c>
      <c r="H414" s="14" t="s">
        <v>365</v>
      </c>
      <c r="I414" s="14">
        <v>30.6</v>
      </c>
      <c r="J414" s="14" t="s">
        <v>4</v>
      </c>
      <c r="K414" s="14" t="s">
        <v>4</v>
      </c>
      <c r="L414" s="14" t="s">
        <v>4</v>
      </c>
      <c r="M414" s="14">
        <v>316</v>
      </c>
      <c r="N414" s="14" t="s">
        <v>21</v>
      </c>
      <c r="O414" s="14" t="s">
        <v>4</v>
      </c>
      <c r="P414" s="14" t="s">
        <v>4</v>
      </c>
      <c r="Q414" s="14">
        <v>0</v>
      </c>
      <c r="R414">
        <v>22.318161019684887</v>
      </c>
      <c r="S414">
        <v>1</v>
      </c>
      <c r="T414" t="s">
        <v>4</v>
      </c>
      <c r="U414" t="s">
        <v>4</v>
      </c>
      <c r="V414" t="s">
        <v>6</v>
      </c>
      <c r="W414">
        <v>1</v>
      </c>
      <c r="X414" t="s">
        <v>4</v>
      </c>
      <c r="Y414">
        <v>0</v>
      </c>
      <c r="Z414">
        <v>0</v>
      </c>
      <c r="AA414">
        <v>1</v>
      </c>
      <c r="AB414" t="s">
        <v>4</v>
      </c>
      <c r="AC414" t="s">
        <v>292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-79.191054232325726</v>
      </c>
      <c r="AJ414">
        <v>82.004737238606197</v>
      </c>
      <c r="AK414">
        <v>0</v>
      </c>
      <c r="AL414">
        <v>114</v>
      </c>
      <c r="AM414">
        <v>34.747199999999999</v>
      </c>
      <c r="AN414">
        <v>5.5152404363020811</v>
      </c>
    </row>
    <row r="415" spans="1:40" ht="12.75" x14ac:dyDescent="0.2">
      <c r="A415" s="15">
        <v>42571</v>
      </c>
      <c r="B415" s="14">
        <v>39</v>
      </c>
      <c r="C415" s="14" t="s">
        <v>358</v>
      </c>
      <c r="D415" s="16">
        <v>0.59652777777777777</v>
      </c>
      <c r="E415" s="14">
        <v>14</v>
      </c>
      <c r="F415" s="14">
        <v>375</v>
      </c>
      <c r="G415" s="14">
        <v>60.3</v>
      </c>
      <c r="H415" s="14" t="s">
        <v>365</v>
      </c>
      <c r="I415" s="14">
        <v>30.7</v>
      </c>
      <c r="J415" s="14" t="s">
        <v>4</v>
      </c>
      <c r="K415" s="14" t="s">
        <v>4</v>
      </c>
      <c r="L415" s="14" t="s">
        <v>4</v>
      </c>
      <c r="M415" s="14">
        <v>316</v>
      </c>
      <c r="N415" s="14" t="s">
        <v>21</v>
      </c>
      <c r="O415" s="14" t="s">
        <v>4</v>
      </c>
      <c r="P415" s="14" t="s">
        <v>4</v>
      </c>
      <c r="Q415" s="14">
        <v>0</v>
      </c>
      <c r="R415">
        <v>22.318161019684887</v>
      </c>
      <c r="S415">
        <v>1</v>
      </c>
      <c r="T415">
        <v>12.576443330445628</v>
      </c>
      <c r="U415">
        <v>1.7746003725597097</v>
      </c>
      <c r="V415" t="s">
        <v>6</v>
      </c>
      <c r="W415">
        <v>4.3</v>
      </c>
      <c r="X415" t="s">
        <v>4</v>
      </c>
      <c r="Y415">
        <v>0</v>
      </c>
      <c r="Z415">
        <v>0</v>
      </c>
      <c r="AA415">
        <v>1</v>
      </c>
      <c r="AB415" t="s">
        <v>4</v>
      </c>
      <c r="AC415" t="s">
        <v>292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-79.191054232325726</v>
      </c>
      <c r="AJ415">
        <v>82.004737238606197</v>
      </c>
      <c r="AK415">
        <v>0</v>
      </c>
      <c r="AL415">
        <v>114</v>
      </c>
      <c r="AM415">
        <v>34.747199999999999</v>
      </c>
      <c r="AN415">
        <v>5.5152404363020811</v>
      </c>
    </row>
    <row r="416" spans="1:40" ht="12.75" x14ac:dyDescent="0.2">
      <c r="A416" s="15">
        <v>42571</v>
      </c>
      <c r="B416" s="14">
        <v>39</v>
      </c>
      <c r="C416" s="14" t="s">
        <v>358</v>
      </c>
      <c r="D416" s="16">
        <v>0.63263888888888886</v>
      </c>
      <c r="E416" s="14">
        <v>15</v>
      </c>
      <c r="F416" s="14">
        <v>427</v>
      </c>
      <c r="G416" s="14">
        <v>46.9</v>
      </c>
      <c r="H416" s="14" t="s">
        <v>365</v>
      </c>
      <c r="I416" s="14">
        <v>31.7</v>
      </c>
      <c r="J416" s="14" t="s">
        <v>4</v>
      </c>
      <c r="K416" s="14" t="s">
        <v>4</v>
      </c>
      <c r="L416" s="14" t="s">
        <v>4</v>
      </c>
      <c r="M416" s="14" t="s">
        <v>4</v>
      </c>
      <c r="N416" s="14" t="s">
        <v>21</v>
      </c>
      <c r="O416" s="14" t="s">
        <v>4</v>
      </c>
      <c r="P416" s="14" t="s">
        <v>4</v>
      </c>
      <c r="Q416" s="14" t="s">
        <v>4</v>
      </c>
      <c r="R416" t="s">
        <v>4</v>
      </c>
      <c r="S416" t="s">
        <v>4</v>
      </c>
      <c r="T416" t="s">
        <v>4</v>
      </c>
      <c r="U416" t="s">
        <v>4</v>
      </c>
      <c r="V416" t="s">
        <v>4</v>
      </c>
      <c r="W416">
        <v>5.0999999999999996</v>
      </c>
      <c r="X416" t="s">
        <v>147</v>
      </c>
      <c r="Y416">
        <v>0</v>
      </c>
      <c r="Z416">
        <v>0</v>
      </c>
      <c r="AA416">
        <v>1</v>
      </c>
      <c r="AB416" t="s">
        <v>4</v>
      </c>
      <c r="AC416" t="s">
        <v>292</v>
      </c>
      <c r="AD416">
        <v>0</v>
      </c>
      <c r="AE416" t="s">
        <v>4</v>
      </c>
      <c r="AF416" t="s">
        <v>4</v>
      </c>
      <c r="AG416" t="s">
        <v>4</v>
      </c>
      <c r="AH416" t="s">
        <v>4</v>
      </c>
      <c r="AI416" t="s">
        <v>4</v>
      </c>
      <c r="AJ416" t="s">
        <v>4</v>
      </c>
      <c r="AK416" t="s">
        <v>4</v>
      </c>
      <c r="AL416" t="s">
        <v>4</v>
      </c>
      <c r="AM416" t="s">
        <v>4</v>
      </c>
      <c r="AN416" t="s">
        <v>4</v>
      </c>
    </row>
    <row r="417" spans="1:40" ht="12.75" x14ac:dyDescent="0.2">
      <c r="A417" s="15">
        <v>42571</v>
      </c>
      <c r="B417" s="14">
        <v>39</v>
      </c>
      <c r="C417" s="14" t="s">
        <v>358</v>
      </c>
      <c r="D417" s="16">
        <v>0.67638888888888893</v>
      </c>
      <c r="E417" s="14">
        <v>16</v>
      </c>
      <c r="F417" s="14">
        <v>490.00000000000011</v>
      </c>
      <c r="G417" s="14">
        <v>49.4</v>
      </c>
      <c r="H417" s="14" t="s">
        <v>365</v>
      </c>
      <c r="I417" s="14">
        <v>34.5</v>
      </c>
      <c r="J417" s="14" t="s">
        <v>4</v>
      </c>
      <c r="K417" s="14" t="s">
        <v>4</v>
      </c>
      <c r="L417" s="14" t="s">
        <v>4</v>
      </c>
      <c r="M417" s="14" t="s">
        <v>4</v>
      </c>
      <c r="N417" s="14" t="s">
        <v>21</v>
      </c>
      <c r="O417" s="14" t="s">
        <v>4</v>
      </c>
      <c r="P417" s="14" t="s">
        <v>4</v>
      </c>
      <c r="Q417" s="14" t="s">
        <v>4</v>
      </c>
      <c r="R417" t="s">
        <v>4</v>
      </c>
      <c r="S417" t="s">
        <v>4</v>
      </c>
      <c r="T417" t="s">
        <v>4</v>
      </c>
      <c r="U417" t="s">
        <v>4</v>
      </c>
      <c r="V417" t="s">
        <v>4</v>
      </c>
      <c r="W417">
        <v>2</v>
      </c>
      <c r="X417" t="s">
        <v>147</v>
      </c>
      <c r="Y417">
        <v>0</v>
      </c>
      <c r="Z417">
        <v>0</v>
      </c>
      <c r="AA417">
        <v>1</v>
      </c>
      <c r="AB417" t="s">
        <v>4</v>
      </c>
      <c r="AC417" t="s">
        <v>292</v>
      </c>
      <c r="AD417">
        <v>0</v>
      </c>
      <c r="AE417" t="s">
        <v>4</v>
      </c>
      <c r="AF417" t="s">
        <v>4</v>
      </c>
      <c r="AG417" t="s">
        <v>4</v>
      </c>
      <c r="AH417" t="s">
        <v>4</v>
      </c>
      <c r="AI417" t="s">
        <v>4</v>
      </c>
      <c r="AJ417" t="s">
        <v>4</v>
      </c>
      <c r="AK417" t="s">
        <v>4</v>
      </c>
      <c r="AL417" t="s">
        <v>4</v>
      </c>
      <c r="AM417" t="s">
        <v>4</v>
      </c>
      <c r="AN417" t="s">
        <v>4</v>
      </c>
    </row>
    <row r="418" spans="1:40" ht="12.75" x14ac:dyDescent="0.2">
      <c r="A418" s="15">
        <v>42571</v>
      </c>
      <c r="B418" s="14">
        <v>39</v>
      </c>
      <c r="C418" s="14" t="s">
        <v>358</v>
      </c>
      <c r="D418" s="16">
        <v>0.71250000000000002</v>
      </c>
      <c r="E418" s="14">
        <v>17</v>
      </c>
      <c r="F418" s="14">
        <v>542.00000000000011</v>
      </c>
      <c r="G418" s="14">
        <v>33.1</v>
      </c>
      <c r="H418" s="14" t="s">
        <v>365</v>
      </c>
      <c r="I418" s="14">
        <v>30.1</v>
      </c>
      <c r="J418" s="14" t="s">
        <v>4</v>
      </c>
      <c r="K418" s="14" t="s">
        <v>4</v>
      </c>
      <c r="L418" s="14" t="s">
        <v>4</v>
      </c>
      <c r="M418" s="14" t="s">
        <v>4</v>
      </c>
      <c r="N418" s="14" t="s">
        <v>21</v>
      </c>
      <c r="O418" s="14" t="s">
        <v>4</v>
      </c>
      <c r="P418" s="14" t="s">
        <v>4</v>
      </c>
      <c r="Q418" s="14" t="s">
        <v>4</v>
      </c>
      <c r="R418" t="s">
        <v>4</v>
      </c>
      <c r="S418" t="s">
        <v>4</v>
      </c>
      <c r="T418" t="s">
        <v>4</v>
      </c>
      <c r="U418" t="s">
        <v>4</v>
      </c>
      <c r="V418" t="s">
        <v>4</v>
      </c>
      <c r="W418">
        <v>2.2999999999999998</v>
      </c>
      <c r="X418" t="s">
        <v>147</v>
      </c>
      <c r="Y418">
        <v>0</v>
      </c>
      <c r="Z418">
        <v>0</v>
      </c>
      <c r="AA418">
        <v>1</v>
      </c>
      <c r="AB418" t="s">
        <v>4</v>
      </c>
      <c r="AC418" t="s">
        <v>292</v>
      </c>
      <c r="AD418">
        <v>0</v>
      </c>
      <c r="AE418" t="s">
        <v>4</v>
      </c>
      <c r="AF418" t="s">
        <v>4</v>
      </c>
      <c r="AG418" t="s">
        <v>4</v>
      </c>
      <c r="AH418" t="s">
        <v>4</v>
      </c>
      <c r="AI418" t="s">
        <v>4</v>
      </c>
      <c r="AJ418" t="s">
        <v>4</v>
      </c>
      <c r="AK418" t="s">
        <v>4</v>
      </c>
      <c r="AL418" t="s">
        <v>4</v>
      </c>
      <c r="AM418" t="s">
        <v>4</v>
      </c>
      <c r="AN418" t="s">
        <v>4</v>
      </c>
    </row>
    <row r="419" spans="1:40" ht="12.75" x14ac:dyDescent="0.2">
      <c r="A419" s="15">
        <v>42571</v>
      </c>
      <c r="B419" s="14">
        <v>39</v>
      </c>
      <c r="C419" s="14" t="s">
        <v>358</v>
      </c>
      <c r="D419" s="16">
        <v>0.75277777777777777</v>
      </c>
      <c r="E419" s="14">
        <v>18</v>
      </c>
      <c r="F419" s="14">
        <v>600.00000000000011</v>
      </c>
      <c r="G419" s="14">
        <v>30.2</v>
      </c>
      <c r="H419" s="14" t="s">
        <v>365</v>
      </c>
      <c r="I419" s="14">
        <v>28.2</v>
      </c>
      <c r="J419" s="14" t="s">
        <v>4</v>
      </c>
      <c r="K419" s="14" t="s">
        <v>4</v>
      </c>
      <c r="L419" s="14" t="s">
        <v>4</v>
      </c>
      <c r="M419" s="14" t="s">
        <v>4</v>
      </c>
      <c r="N419" s="14" t="s">
        <v>21</v>
      </c>
      <c r="O419" s="14" t="s">
        <v>4</v>
      </c>
      <c r="P419" s="14" t="s">
        <v>4</v>
      </c>
      <c r="Q419" s="14" t="s">
        <v>4</v>
      </c>
      <c r="R419" t="s">
        <v>4</v>
      </c>
      <c r="S419" t="s">
        <v>4</v>
      </c>
      <c r="T419" t="s">
        <v>4</v>
      </c>
      <c r="U419" t="s">
        <v>4</v>
      </c>
      <c r="V419" t="s">
        <v>4</v>
      </c>
      <c r="W419">
        <v>0.6</v>
      </c>
      <c r="X419" t="s">
        <v>147</v>
      </c>
      <c r="Y419">
        <v>0</v>
      </c>
      <c r="Z419">
        <v>0</v>
      </c>
      <c r="AA419">
        <v>1</v>
      </c>
      <c r="AB419" t="s">
        <v>4</v>
      </c>
      <c r="AC419" t="s">
        <v>292</v>
      </c>
      <c r="AD419">
        <v>0</v>
      </c>
      <c r="AE419" t="s">
        <v>4</v>
      </c>
      <c r="AF419" t="s">
        <v>4</v>
      </c>
      <c r="AG419" t="s">
        <v>4</v>
      </c>
      <c r="AH419" t="s">
        <v>4</v>
      </c>
      <c r="AI419" t="s">
        <v>4</v>
      </c>
      <c r="AJ419" t="s">
        <v>4</v>
      </c>
      <c r="AK419" t="s">
        <v>4</v>
      </c>
      <c r="AL419" t="s">
        <v>4</v>
      </c>
      <c r="AM419" t="s">
        <v>4</v>
      </c>
      <c r="AN419" t="s">
        <v>4</v>
      </c>
    </row>
    <row r="420" spans="1:40" ht="12.75" x14ac:dyDescent="0.2">
      <c r="A420" s="15">
        <v>42571</v>
      </c>
      <c r="B420" s="14">
        <v>40</v>
      </c>
      <c r="C420" s="14" t="s">
        <v>358</v>
      </c>
      <c r="D420" s="16">
        <v>0.3354166666666667</v>
      </c>
      <c r="E420" s="14">
        <v>8</v>
      </c>
      <c r="F420" s="14">
        <v>0</v>
      </c>
      <c r="G420" s="14">
        <v>26.5</v>
      </c>
      <c r="H420" s="14" t="s">
        <v>366</v>
      </c>
      <c r="I420" s="14">
        <v>23.7</v>
      </c>
      <c r="J420" s="14" t="s">
        <v>4</v>
      </c>
      <c r="K420" s="14" t="s">
        <v>4</v>
      </c>
      <c r="L420" s="14" t="s">
        <v>4</v>
      </c>
      <c r="M420" s="14">
        <v>51</v>
      </c>
      <c r="N420" s="14" t="s">
        <v>21</v>
      </c>
      <c r="O420" s="14" t="s">
        <v>4</v>
      </c>
      <c r="P420" s="14" t="s">
        <v>4</v>
      </c>
      <c r="Q420" s="14">
        <v>0</v>
      </c>
      <c r="R420">
        <v>0</v>
      </c>
      <c r="S420">
        <v>1</v>
      </c>
      <c r="T420" t="s">
        <v>4</v>
      </c>
      <c r="U420" t="s">
        <v>4</v>
      </c>
      <c r="V420" t="s">
        <v>128</v>
      </c>
      <c r="W420">
        <v>1.9</v>
      </c>
      <c r="X420" t="s">
        <v>4</v>
      </c>
      <c r="Y420">
        <v>2</v>
      </c>
      <c r="Z420">
        <v>1</v>
      </c>
      <c r="AA420">
        <v>0</v>
      </c>
      <c r="AB420">
        <v>0</v>
      </c>
      <c r="AC420" t="s">
        <v>293</v>
      </c>
      <c r="AD420">
        <v>0</v>
      </c>
      <c r="AE420" t="s">
        <v>4</v>
      </c>
      <c r="AF420" t="s">
        <v>4</v>
      </c>
      <c r="AG420" t="s">
        <v>4</v>
      </c>
      <c r="AH420" t="s">
        <v>4</v>
      </c>
      <c r="AI420">
        <v>79.268888068611034</v>
      </c>
      <c r="AJ420">
        <v>64.190679887083419</v>
      </c>
      <c r="AK420" t="s">
        <v>4</v>
      </c>
      <c r="AL420">
        <v>102</v>
      </c>
      <c r="AM420">
        <v>31.089600000000001</v>
      </c>
      <c r="AN420">
        <v>0.89011791851710809</v>
      </c>
    </row>
    <row r="421" spans="1:40" ht="12.75" x14ac:dyDescent="0.2">
      <c r="A421" s="15">
        <v>42571</v>
      </c>
      <c r="B421" s="14">
        <v>40</v>
      </c>
      <c r="C421" s="14" t="s">
        <v>358</v>
      </c>
      <c r="D421" s="16">
        <v>0.38055555555555554</v>
      </c>
      <c r="E421" s="14">
        <v>9</v>
      </c>
      <c r="F421" s="14">
        <v>64.999999999999929</v>
      </c>
      <c r="G421" s="14">
        <v>30.2</v>
      </c>
      <c r="H421" s="14" t="s">
        <v>365</v>
      </c>
      <c r="I421" s="14">
        <v>27.8</v>
      </c>
      <c r="J421" s="14">
        <v>2.6010578571517851</v>
      </c>
      <c r="K421" s="14">
        <v>149.02963748413904</v>
      </c>
      <c r="L421" s="14">
        <v>-81.970362515860955</v>
      </c>
      <c r="M421" s="14">
        <v>59</v>
      </c>
      <c r="N421" s="14" t="s">
        <v>21</v>
      </c>
      <c r="O421" s="14" t="s">
        <v>72</v>
      </c>
      <c r="P421" s="14">
        <v>4</v>
      </c>
      <c r="Q421" s="14">
        <v>14.195658197092705</v>
      </c>
      <c r="R421">
        <v>14.195658197092705</v>
      </c>
      <c r="S421">
        <v>1</v>
      </c>
      <c r="T421" t="s">
        <v>4</v>
      </c>
      <c r="U421" t="s">
        <v>4</v>
      </c>
      <c r="V421" t="s">
        <v>6</v>
      </c>
      <c r="W421">
        <v>1.4</v>
      </c>
      <c r="X421" t="s">
        <v>4</v>
      </c>
      <c r="Y421">
        <v>2</v>
      </c>
      <c r="Z421">
        <v>1</v>
      </c>
      <c r="AA421">
        <v>0</v>
      </c>
      <c r="AB421">
        <v>0</v>
      </c>
      <c r="AC421" t="s">
        <v>293</v>
      </c>
      <c r="AD421">
        <v>0</v>
      </c>
      <c r="AE421">
        <v>-12.17183432116795</v>
      </c>
      <c r="AF421">
        <v>-12.17183432116795</v>
      </c>
      <c r="AG421">
        <v>1</v>
      </c>
      <c r="AH421">
        <v>14.195658197092705</v>
      </c>
      <c r="AI421">
        <v>86.573897370913343</v>
      </c>
      <c r="AJ421">
        <v>52.01884556591547</v>
      </c>
      <c r="AK421">
        <v>7.3050093023023095</v>
      </c>
      <c r="AL421">
        <v>101</v>
      </c>
      <c r="AM421">
        <v>30.784800000000001</v>
      </c>
      <c r="AN421">
        <v>1.0297442586766545</v>
      </c>
    </row>
    <row r="422" spans="1:40" ht="12.75" x14ac:dyDescent="0.2">
      <c r="A422" s="15">
        <v>42571</v>
      </c>
      <c r="B422" s="14">
        <v>40</v>
      </c>
      <c r="C422" s="14" t="s">
        <v>358</v>
      </c>
      <c r="D422" s="16">
        <v>0.42291666666666666</v>
      </c>
      <c r="E422" s="14">
        <v>10</v>
      </c>
      <c r="F422" s="14">
        <v>125.99999999999994</v>
      </c>
      <c r="G422" s="14">
        <v>35.1</v>
      </c>
      <c r="H422" s="14" t="s">
        <v>365</v>
      </c>
      <c r="I422" s="14">
        <v>30.9</v>
      </c>
      <c r="J422" s="14" t="s">
        <v>4</v>
      </c>
      <c r="K422" s="14" t="s">
        <v>4</v>
      </c>
      <c r="L422" s="14" t="s">
        <v>4</v>
      </c>
      <c r="M422" s="14">
        <v>59</v>
      </c>
      <c r="N422" s="14" t="s">
        <v>21</v>
      </c>
      <c r="O422" s="14" t="s">
        <v>4</v>
      </c>
      <c r="P422" s="14" t="s">
        <v>4</v>
      </c>
      <c r="Q422" s="14">
        <v>0</v>
      </c>
      <c r="R422">
        <v>14.195658197092705</v>
      </c>
      <c r="S422">
        <v>1</v>
      </c>
      <c r="T422" t="s">
        <v>4</v>
      </c>
      <c r="U422" t="s">
        <v>4</v>
      </c>
      <c r="V422" t="s">
        <v>6</v>
      </c>
      <c r="W422">
        <v>1.5</v>
      </c>
      <c r="X422" t="s">
        <v>4</v>
      </c>
      <c r="Y422">
        <v>2</v>
      </c>
      <c r="Z422">
        <v>1</v>
      </c>
      <c r="AA422">
        <v>0</v>
      </c>
      <c r="AB422">
        <v>0</v>
      </c>
      <c r="AC422" t="s">
        <v>293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86.573897370913343</v>
      </c>
      <c r="AJ422">
        <v>52.01884556591547</v>
      </c>
      <c r="AK422">
        <v>0</v>
      </c>
      <c r="AL422">
        <v>101</v>
      </c>
      <c r="AM422">
        <v>30.784800000000001</v>
      </c>
      <c r="AN422">
        <v>1.0297442586766545</v>
      </c>
    </row>
    <row r="423" spans="1:40" ht="12.75" x14ac:dyDescent="0.2">
      <c r="A423" s="15">
        <v>42571</v>
      </c>
      <c r="B423" s="14">
        <v>40</v>
      </c>
      <c r="C423" s="14" t="s">
        <v>358</v>
      </c>
      <c r="D423" s="16">
        <v>0.46736111111111112</v>
      </c>
      <c r="E423" s="14">
        <v>11</v>
      </c>
      <c r="F423" s="14">
        <v>189.99999999999994</v>
      </c>
      <c r="G423" s="14">
        <v>25.4</v>
      </c>
      <c r="H423" s="14" t="s">
        <v>366</v>
      </c>
      <c r="I423" s="14">
        <v>24.5</v>
      </c>
      <c r="J423" s="14" t="s">
        <v>4</v>
      </c>
      <c r="K423" s="14" t="s">
        <v>4</v>
      </c>
      <c r="L423" s="14" t="s">
        <v>4</v>
      </c>
      <c r="M423" s="14">
        <v>59</v>
      </c>
      <c r="N423" s="14" t="s">
        <v>21</v>
      </c>
      <c r="O423" s="14" t="s">
        <v>4</v>
      </c>
      <c r="P423" s="14" t="s">
        <v>4</v>
      </c>
      <c r="Q423" s="14">
        <v>0</v>
      </c>
      <c r="R423">
        <v>14.195658197092705</v>
      </c>
      <c r="S423">
        <v>1</v>
      </c>
      <c r="T423" t="s">
        <v>4</v>
      </c>
      <c r="U423" t="s">
        <v>4</v>
      </c>
      <c r="V423" t="s">
        <v>6</v>
      </c>
      <c r="W423">
        <v>3.9</v>
      </c>
      <c r="X423" t="s">
        <v>4</v>
      </c>
      <c r="Y423">
        <v>2</v>
      </c>
      <c r="Z423">
        <v>1</v>
      </c>
      <c r="AA423">
        <v>0</v>
      </c>
      <c r="AB423">
        <v>0</v>
      </c>
      <c r="AC423" t="s">
        <v>293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86.573897370913343</v>
      </c>
      <c r="AJ423">
        <v>52.01884556591547</v>
      </c>
      <c r="AK423">
        <v>0</v>
      </c>
      <c r="AL423">
        <v>101</v>
      </c>
      <c r="AM423">
        <v>30.784800000000001</v>
      </c>
      <c r="AN423">
        <v>1.0297442586766545</v>
      </c>
    </row>
    <row r="424" spans="1:40" ht="12.75" x14ac:dyDescent="0.2">
      <c r="A424" s="15">
        <v>42571</v>
      </c>
      <c r="B424" s="14">
        <v>40</v>
      </c>
      <c r="C424" s="14" t="s">
        <v>358</v>
      </c>
      <c r="D424" s="16">
        <v>0.50277777777777777</v>
      </c>
      <c r="E424" s="14">
        <v>12</v>
      </c>
      <c r="F424" s="14">
        <v>240.99999999999991</v>
      </c>
      <c r="G424" s="14">
        <v>26.7</v>
      </c>
      <c r="H424" s="14" t="s">
        <v>366</v>
      </c>
      <c r="I424" s="14">
        <v>25</v>
      </c>
      <c r="J424" s="14" t="s">
        <v>4</v>
      </c>
      <c r="K424" s="14" t="s">
        <v>4</v>
      </c>
      <c r="L424" s="14" t="s">
        <v>4</v>
      </c>
      <c r="M424" s="14">
        <v>59</v>
      </c>
      <c r="N424" s="14" t="s">
        <v>21</v>
      </c>
      <c r="O424" s="14" t="s">
        <v>4</v>
      </c>
      <c r="P424" s="14" t="s">
        <v>4</v>
      </c>
      <c r="Q424" s="14">
        <v>0</v>
      </c>
      <c r="R424">
        <v>14.195658197092705</v>
      </c>
      <c r="S424">
        <v>1</v>
      </c>
      <c r="T424" t="s">
        <v>4</v>
      </c>
      <c r="U424" t="s">
        <v>4</v>
      </c>
      <c r="V424" t="s">
        <v>6</v>
      </c>
      <c r="W424">
        <v>1.2</v>
      </c>
      <c r="X424" t="s">
        <v>4</v>
      </c>
      <c r="Y424">
        <v>2</v>
      </c>
      <c r="Z424">
        <v>1</v>
      </c>
      <c r="AA424">
        <v>0</v>
      </c>
      <c r="AB424">
        <v>0</v>
      </c>
      <c r="AC424" t="s">
        <v>293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86.573897370913343</v>
      </c>
      <c r="AJ424">
        <v>52.01884556591547</v>
      </c>
      <c r="AK424">
        <v>0</v>
      </c>
      <c r="AL424">
        <v>101</v>
      </c>
      <c r="AM424">
        <v>30.784800000000001</v>
      </c>
      <c r="AN424">
        <v>1.0297442586766545</v>
      </c>
    </row>
    <row r="425" spans="1:40" ht="12.75" x14ac:dyDescent="0.2">
      <c r="A425" s="15">
        <v>42571</v>
      </c>
      <c r="B425" s="14">
        <v>40</v>
      </c>
      <c r="C425" s="14" t="s">
        <v>358</v>
      </c>
      <c r="D425" s="16">
        <v>0.54652777777777783</v>
      </c>
      <c r="E425" s="14">
        <v>13</v>
      </c>
      <c r="F425" s="14">
        <v>304</v>
      </c>
      <c r="G425" s="14">
        <v>40.700000000000003</v>
      </c>
      <c r="H425" s="14" t="s">
        <v>365</v>
      </c>
      <c r="I425" s="14">
        <v>29.7</v>
      </c>
      <c r="J425" s="14" t="s">
        <v>4</v>
      </c>
      <c r="K425" s="14" t="s">
        <v>4</v>
      </c>
      <c r="L425" s="14" t="s">
        <v>4</v>
      </c>
      <c r="M425" s="14">
        <v>59</v>
      </c>
      <c r="N425" s="14" t="s">
        <v>21</v>
      </c>
      <c r="O425" s="14" t="s">
        <v>4</v>
      </c>
      <c r="P425" s="14" t="s">
        <v>4</v>
      </c>
      <c r="Q425" s="14">
        <v>0</v>
      </c>
      <c r="R425">
        <v>14.195658197092705</v>
      </c>
      <c r="S425">
        <v>1</v>
      </c>
      <c r="T425" t="s">
        <v>4</v>
      </c>
      <c r="U425" t="s">
        <v>4</v>
      </c>
      <c r="V425" t="s">
        <v>6</v>
      </c>
      <c r="W425">
        <v>1.5</v>
      </c>
      <c r="X425" t="s">
        <v>4</v>
      </c>
      <c r="Y425">
        <v>0</v>
      </c>
      <c r="Z425">
        <v>0</v>
      </c>
      <c r="AA425">
        <v>1</v>
      </c>
      <c r="AB425">
        <v>1</v>
      </c>
      <c r="AC425" t="s">
        <v>293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86.573897370913343</v>
      </c>
      <c r="AJ425">
        <v>52.01884556591547</v>
      </c>
      <c r="AK425">
        <v>0</v>
      </c>
      <c r="AL425">
        <v>101</v>
      </c>
      <c r="AM425">
        <v>30.784800000000001</v>
      </c>
      <c r="AN425">
        <v>1.0297442586766545</v>
      </c>
    </row>
    <row r="426" spans="1:40" ht="12.75" x14ac:dyDescent="0.2">
      <c r="A426" s="15">
        <v>42571</v>
      </c>
      <c r="B426" s="14">
        <v>40</v>
      </c>
      <c r="C426" s="14" t="s">
        <v>358</v>
      </c>
      <c r="D426" s="16">
        <v>0.59166666666666667</v>
      </c>
      <c r="E426" s="14">
        <v>14</v>
      </c>
      <c r="F426" s="14">
        <v>368.99999999999994</v>
      </c>
      <c r="G426" s="14">
        <v>44.1</v>
      </c>
      <c r="H426" s="14" t="s">
        <v>365</v>
      </c>
      <c r="I426" s="14">
        <v>30.7</v>
      </c>
      <c r="J426" s="14" t="s">
        <v>4</v>
      </c>
      <c r="K426" s="14" t="s">
        <v>4</v>
      </c>
      <c r="L426" s="14" t="s">
        <v>4</v>
      </c>
      <c r="M426" s="14">
        <v>59</v>
      </c>
      <c r="N426" s="14" t="s">
        <v>21</v>
      </c>
      <c r="O426" s="14" t="s">
        <v>4</v>
      </c>
      <c r="P426" s="14" t="s">
        <v>4</v>
      </c>
      <c r="Q426" s="14">
        <v>0</v>
      </c>
      <c r="R426">
        <v>14.195658197092705</v>
      </c>
      <c r="S426">
        <v>1</v>
      </c>
      <c r="T426">
        <v>14.195658197092705</v>
      </c>
      <c r="U426">
        <v>1</v>
      </c>
      <c r="V426" t="s">
        <v>6</v>
      </c>
      <c r="W426">
        <v>2.9</v>
      </c>
      <c r="X426" t="s">
        <v>4</v>
      </c>
      <c r="Y426">
        <v>0</v>
      </c>
      <c r="Z426">
        <v>0</v>
      </c>
      <c r="AA426">
        <v>1</v>
      </c>
      <c r="AB426" t="s">
        <v>4</v>
      </c>
      <c r="AC426" t="s">
        <v>293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86.573897370913343</v>
      </c>
      <c r="AJ426">
        <v>52.01884556591547</v>
      </c>
      <c r="AK426">
        <v>0</v>
      </c>
      <c r="AL426">
        <v>101</v>
      </c>
      <c r="AM426">
        <v>30.784800000000001</v>
      </c>
      <c r="AN426">
        <v>1.0297442586766545</v>
      </c>
    </row>
    <row r="427" spans="1:40" ht="12.75" x14ac:dyDescent="0.2">
      <c r="A427" s="15">
        <v>42571</v>
      </c>
      <c r="B427" s="14">
        <v>40</v>
      </c>
      <c r="C427" s="14" t="s">
        <v>358</v>
      </c>
      <c r="D427" s="16">
        <v>0.62986111111111109</v>
      </c>
      <c r="E427" s="14">
        <v>15</v>
      </c>
      <c r="F427" s="14">
        <v>423.99999999999989</v>
      </c>
      <c r="G427" s="14">
        <v>48.9</v>
      </c>
      <c r="H427" s="14" t="s">
        <v>365</v>
      </c>
      <c r="I427" s="14">
        <v>31.6</v>
      </c>
      <c r="J427" s="14" t="s">
        <v>4</v>
      </c>
      <c r="K427" s="14" t="s">
        <v>4</v>
      </c>
      <c r="L427" s="14" t="s">
        <v>4</v>
      </c>
      <c r="M427" s="14" t="s">
        <v>4</v>
      </c>
      <c r="N427" s="14" t="s">
        <v>21</v>
      </c>
      <c r="O427" s="14" t="s">
        <v>4</v>
      </c>
      <c r="P427" s="14" t="s">
        <v>4</v>
      </c>
      <c r="Q427" s="14" t="s">
        <v>4</v>
      </c>
      <c r="R427" t="s">
        <v>4</v>
      </c>
      <c r="S427" t="s">
        <v>4</v>
      </c>
      <c r="T427" t="s">
        <v>4</v>
      </c>
      <c r="U427" t="s">
        <v>4</v>
      </c>
      <c r="V427" t="s">
        <v>4</v>
      </c>
      <c r="W427">
        <v>3.7</v>
      </c>
      <c r="X427" t="s">
        <v>147</v>
      </c>
      <c r="Y427">
        <v>0</v>
      </c>
      <c r="Z427">
        <v>0</v>
      </c>
      <c r="AA427">
        <v>1</v>
      </c>
      <c r="AB427" t="s">
        <v>4</v>
      </c>
      <c r="AC427" t="s">
        <v>293</v>
      </c>
      <c r="AD427">
        <v>0</v>
      </c>
      <c r="AE427" t="s">
        <v>4</v>
      </c>
      <c r="AF427" t="s">
        <v>4</v>
      </c>
      <c r="AG427" t="s">
        <v>4</v>
      </c>
      <c r="AH427" t="s">
        <v>4</v>
      </c>
      <c r="AI427" t="s">
        <v>4</v>
      </c>
      <c r="AJ427" t="s">
        <v>4</v>
      </c>
      <c r="AK427" t="s">
        <v>4</v>
      </c>
      <c r="AL427" t="s">
        <v>4</v>
      </c>
      <c r="AM427" t="s">
        <v>4</v>
      </c>
      <c r="AN427" t="s">
        <v>4</v>
      </c>
    </row>
    <row r="428" spans="1:40" ht="12.75" x14ac:dyDescent="0.2">
      <c r="A428" s="15">
        <v>42571</v>
      </c>
      <c r="B428" s="14">
        <v>40</v>
      </c>
      <c r="C428" s="14" t="s">
        <v>358</v>
      </c>
      <c r="D428" s="16">
        <v>0.67222222222222217</v>
      </c>
      <c r="E428" s="14">
        <v>16</v>
      </c>
      <c r="F428" s="14">
        <v>484.99999999999983</v>
      </c>
      <c r="G428" s="14">
        <v>41</v>
      </c>
      <c r="H428" s="14" t="s">
        <v>365</v>
      </c>
      <c r="I428" s="14">
        <v>35.1</v>
      </c>
      <c r="J428" s="14" t="s">
        <v>4</v>
      </c>
      <c r="K428" s="14" t="s">
        <v>4</v>
      </c>
      <c r="L428" s="14" t="s">
        <v>4</v>
      </c>
      <c r="M428" s="14" t="s">
        <v>4</v>
      </c>
      <c r="N428" s="14" t="s">
        <v>21</v>
      </c>
      <c r="O428" s="14" t="s">
        <v>4</v>
      </c>
      <c r="P428" s="14" t="s">
        <v>4</v>
      </c>
      <c r="Q428" s="14" t="s">
        <v>4</v>
      </c>
      <c r="R428" t="s">
        <v>4</v>
      </c>
      <c r="S428" t="s">
        <v>4</v>
      </c>
      <c r="T428" t="s">
        <v>4</v>
      </c>
      <c r="U428" t="s">
        <v>4</v>
      </c>
      <c r="V428" t="s">
        <v>4</v>
      </c>
      <c r="W428">
        <v>3</v>
      </c>
      <c r="X428" t="s">
        <v>147</v>
      </c>
      <c r="Y428">
        <v>0</v>
      </c>
      <c r="Z428">
        <v>0</v>
      </c>
      <c r="AA428">
        <v>1</v>
      </c>
      <c r="AB428" t="s">
        <v>4</v>
      </c>
      <c r="AC428" t="s">
        <v>293</v>
      </c>
      <c r="AD428">
        <v>0</v>
      </c>
      <c r="AE428" t="s">
        <v>4</v>
      </c>
      <c r="AF428" t="s">
        <v>4</v>
      </c>
      <c r="AG428" t="s">
        <v>4</v>
      </c>
      <c r="AH428" t="s">
        <v>4</v>
      </c>
      <c r="AI428" t="s">
        <v>4</v>
      </c>
      <c r="AJ428" t="s">
        <v>4</v>
      </c>
      <c r="AK428" t="s">
        <v>4</v>
      </c>
      <c r="AL428" t="s">
        <v>4</v>
      </c>
      <c r="AM428" t="s">
        <v>4</v>
      </c>
      <c r="AN428" t="s">
        <v>4</v>
      </c>
    </row>
    <row r="429" spans="1:40" ht="12.75" x14ac:dyDescent="0.2">
      <c r="A429" s="15">
        <v>42571</v>
      </c>
      <c r="B429" s="14">
        <v>40</v>
      </c>
      <c r="C429" s="14" t="s">
        <v>358</v>
      </c>
      <c r="D429" s="16">
        <v>0.7104166666666667</v>
      </c>
      <c r="E429" s="14">
        <v>17</v>
      </c>
      <c r="F429" s="14">
        <v>540</v>
      </c>
      <c r="G429" s="14">
        <v>35.6</v>
      </c>
      <c r="H429" s="14" t="s">
        <v>365</v>
      </c>
      <c r="I429" s="14">
        <v>30.4</v>
      </c>
      <c r="J429" s="14" t="s">
        <v>4</v>
      </c>
      <c r="K429" s="14" t="s">
        <v>4</v>
      </c>
      <c r="L429" s="14" t="s">
        <v>4</v>
      </c>
      <c r="M429" s="14" t="s">
        <v>4</v>
      </c>
      <c r="N429" s="14" t="s">
        <v>21</v>
      </c>
      <c r="O429" s="14" t="s">
        <v>4</v>
      </c>
      <c r="P429" s="14" t="s">
        <v>4</v>
      </c>
      <c r="Q429" s="14" t="s">
        <v>4</v>
      </c>
      <c r="R429" t="s">
        <v>4</v>
      </c>
      <c r="S429" t="s">
        <v>4</v>
      </c>
      <c r="T429" t="s">
        <v>4</v>
      </c>
      <c r="U429" t="s">
        <v>4</v>
      </c>
      <c r="V429" t="s">
        <v>4</v>
      </c>
      <c r="W429">
        <v>2.7</v>
      </c>
      <c r="X429" t="s">
        <v>147</v>
      </c>
      <c r="Y429">
        <v>0</v>
      </c>
      <c r="Z429">
        <v>0</v>
      </c>
      <c r="AA429">
        <v>1</v>
      </c>
      <c r="AB429" t="s">
        <v>4</v>
      </c>
      <c r="AC429" t="s">
        <v>293</v>
      </c>
      <c r="AD429">
        <v>0</v>
      </c>
      <c r="AE429" t="s">
        <v>4</v>
      </c>
      <c r="AF429" t="s">
        <v>4</v>
      </c>
      <c r="AG429" t="s">
        <v>4</v>
      </c>
      <c r="AH429" t="s">
        <v>4</v>
      </c>
      <c r="AI429" t="s">
        <v>4</v>
      </c>
      <c r="AJ429" t="s">
        <v>4</v>
      </c>
      <c r="AK429" t="s">
        <v>4</v>
      </c>
      <c r="AL429" t="s">
        <v>4</v>
      </c>
      <c r="AM429" t="s">
        <v>4</v>
      </c>
      <c r="AN429" t="s">
        <v>4</v>
      </c>
    </row>
    <row r="430" spans="1:40" ht="12.75" x14ac:dyDescent="0.2">
      <c r="A430" s="15">
        <v>42571</v>
      </c>
      <c r="B430" s="14">
        <v>40</v>
      </c>
      <c r="C430" s="14" t="s">
        <v>358</v>
      </c>
      <c r="D430" s="16">
        <v>0.75069444444444444</v>
      </c>
      <c r="E430" s="14">
        <v>18</v>
      </c>
      <c r="F430" s="14">
        <v>598</v>
      </c>
      <c r="G430" s="14">
        <v>31.2</v>
      </c>
      <c r="H430" s="14" t="s">
        <v>365</v>
      </c>
      <c r="I430" s="14">
        <v>27.6</v>
      </c>
      <c r="J430" s="14" t="s">
        <v>4</v>
      </c>
      <c r="K430" s="14" t="s">
        <v>4</v>
      </c>
      <c r="L430" s="14" t="s">
        <v>4</v>
      </c>
      <c r="M430" s="14" t="s">
        <v>4</v>
      </c>
      <c r="N430" s="14" t="s">
        <v>21</v>
      </c>
      <c r="O430" s="14" t="s">
        <v>4</v>
      </c>
      <c r="P430" s="14" t="s">
        <v>4</v>
      </c>
      <c r="Q430" s="14" t="s">
        <v>4</v>
      </c>
      <c r="R430" t="s">
        <v>4</v>
      </c>
      <c r="S430" t="s">
        <v>4</v>
      </c>
      <c r="T430" t="s">
        <v>4</v>
      </c>
      <c r="U430" t="s">
        <v>4</v>
      </c>
      <c r="V430" t="s">
        <v>4</v>
      </c>
      <c r="W430">
        <v>1.7</v>
      </c>
      <c r="X430" t="s">
        <v>147</v>
      </c>
      <c r="Y430">
        <v>0</v>
      </c>
      <c r="Z430">
        <v>0</v>
      </c>
      <c r="AA430">
        <v>1</v>
      </c>
      <c r="AB430" t="s">
        <v>4</v>
      </c>
      <c r="AC430" t="s">
        <v>293</v>
      </c>
      <c r="AD430">
        <v>0</v>
      </c>
      <c r="AE430" t="s">
        <v>4</v>
      </c>
      <c r="AF430" t="s">
        <v>4</v>
      </c>
      <c r="AG430" t="s">
        <v>4</v>
      </c>
      <c r="AH430" t="s">
        <v>4</v>
      </c>
      <c r="AI430" t="s">
        <v>4</v>
      </c>
      <c r="AJ430" t="s">
        <v>4</v>
      </c>
      <c r="AK430" t="s">
        <v>4</v>
      </c>
      <c r="AL430" t="s">
        <v>4</v>
      </c>
      <c r="AM430" t="s">
        <v>4</v>
      </c>
      <c r="AN430" t="s">
        <v>4</v>
      </c>
    </row>
    <row r="431" spans="1:40" ht="12.75" x14ac:dyDescent="0.2">
      <c r="A431" s="15">
        <v>42571</v>
      </c>
      <c r="B431" s="14">
        <v>41</v>
      </c>
      <c r="C431" s="14" t="s">
        <v>358</v>
      </c>
      <c r="D431" s="16">
        <v>0.33611111111111108</v>
      </c>
      <c r="E431" s="14">
        <v>8</v>
      </c>
      <c r="F431" s="14">
        <v>0</v>
      </c>
      <c r="G431" s="14">
        <v>27.3</v>
      </c>
      <c r="H431" s="14" t="s">
        <v>366</v>
      </c>
      <c r="I431" s="14">
        <v>23</v>
      </c>
      <c r="J431" s="14" t="s">
        <v>4</v>
      </c>
      <c r="K431" s="14" t="s">
        <v>4</v>
      </c>
      <c r="L431" s="14" t="s">
        <v>4</v>
      </c>
      <c r="M431" s="14">
        <v>318</v>
      </c>
      <c r="N431" s="14" t="s">
        <v>21</v>
      </c>
      <c r="O431" s="14" t="s">
        <v>4</v>
      </c>
      <c r="P431" s="14" t="s">
        <v>4</v>
      </c>
      <c r="Q431" s="14">
        <v>0</v>
      </c>
      <c r="R431">
        <v>0</v>
      </c>
      <c r="S431">
        <v>1</v>
      </c>
      <c r="T431" t="s">
        <v>4</v>
      </c>
      <c r="U431" t="s">
        <v>4</v>
      </c>
      <c r="V431" t="s">
        <v>128</v>
      </c>
      <c r="W431">
        <v>3.7</v>
      </c>
      <c r="X431" t="s">
        <v>4</v>
      </c>
      <c r="Y431">
        <v>2</v>
      </c>
      <c r="Z431">
        <v>1</v>
      </c>
      <c r="AA431">
        <v>0</v>
      </c>
      <c r="AB431">
        <v>0</v>
      </c>
      <c r="AC431" t="s">
        <v>294</v>
      </c>
      <c r="AD431">
        <v>0</v>
      </c>
      <c r="AE431" t="s">
        <v>4</v>
      </c>
      <c r="AF431" t="s">
        <v>4</v>
      </c>
      <c r="AG431" t="s">
        <v>4</v>
      </c>
      <c r="AH431" t="s">
        <v>4</v>
      </c>
      <c r="AI431">
        <v>-68.251321848603524</v>
      </c>
      <c r="AJ431">
        <v>75.800772198694219</v>
      </c>
      <c r="AK431" t="s">
        <v>4</v>
      </c>
      <c r="AL431">
        <v>102</v>
      </c>
      <c r="AM431">
        <v>31.089600000000001</v>
      </c>
      <c r="AN431">
        <v>5.5501470213419681</v>
      </c>
    </row>
    <row r="432" spans="1:40" ht="12.75" x14ac:dyDescent="0.2">
      <c r="A432" s="15">
        <v>42571</v>
      </c>
      <c r="B432" s="14">
        <v>41</v>
      </c>
      <c r="C432" s="14" t="s">
        <v>358</v>
      </c>
      <c r="D432" s="16">
        <v>0.38472222222222219</v>
      </c>
      <c r="E432" s="14">
        <v>9</v>
      </c>
      <c r="F432" s="14">
        <v>69.999999999999986</v>
      </c>
      <c r="G432" s="14">
        <v>33.200000000000003</v>
      </c>
      <c r="H432" s="14" t="s">
        <v>365</v>
      </c>
      <c r="I432" s="14">
        <v>26.1</v>
      </c>
      <c r="J432" s="14">
        <v>2.0045044267036332</v>
      </c>
      <c r="K432" s="14">
        <v>245.15035633459115</v>
      </c>
      <c r="L432" s="14">
        <v>107.15035633459115</v>
      </c>
      <c r="M432" s="14">
        <v>312</v>
      </c>
      <c r="N432" s="14" t="s">
        <v>21</v>
      </c>
      <c r="O432" s="14" t="s">
        <v>27</v>
      </c>
      <c r="P432" s="14">
        <v>6</v>
      </c>
      <c r="Q432" s="14">
        <v>11.595625664726281</v>
      </c>
      <c r="R432">
        <v>11.595625664726281</v>
      </c>
      <c r="S432">
        <v>1</v>
      </c>
      <c r="T432" t="s">
        <v>4</v>
      </c>
      <c r="U432" t="s">
        <v>4</v>
      </c>
      <c r="V432" t="s">
        <v>21</v>
      </c>
      <c r="W432">
        <v>2.4</v>
      </c>
      <c r="X432" t="s">
        <v>4</v>
      </c>
      <c r="Y432">
        <v>2</v>
      </c>
      <c r="Z432">
        <v>1</v>
      </c>
      <c r="AA432">
        <v>0</v>
      </c>
      <c r="AB432">
        <v>0</v>
      </c>
      <c r="AC432" t="s">
        <v>294</v>
      </c>
      <c r="AD432">
        <v>0</v>
      </c>
      <c r="AE432">
        <v>-4.8729279246552863</v>
      </c>
      <c r="AF432">
        <v>-4.8729279246552863</v>
      </c>
      <c r="AG432">
        <v>1</v>
      </c>
      <c r="AH432">
        <v>11.595625664726281</v>
      </c>
      <c r="AI432">
        <v>-78.773351500603823</v>
      </c>
      <c r="AJ432">
        <v>70.927844274038932</v>
      </c>
      <c r="AK432">
        <v>-10.522029652000299</v>
      </c>
      <c r="AL432">
        <v>106</v>
      </c>
      <c r="AM432">
        <v>32.308800000000005</v>
      </c>
      <c r="AN432">
        <v>5.4454272662223078</v>
      </c>
    </row>
    <row r="433" spans="1:40" ht="12.75" x14ac:dyDescent="0.2">
      <c r="A433" s="15">
        <v>42571</v>
      </c>
      <c r="B433" s="14">
        <v>41</v>
      </c>
      <c r="C433" s="14" t="s">
        <v>358</v>
      </c>
      <c r="D433" s="16">
        <v>0.42499999999999999</v>
      </c>
      <c r="E433" s="14">
        <v>10</v>
      </c>
      <c r="F433" s="14">
        <v>128.00000000000003</v>
      </c>
      <c r="G433" s="14">
        <v>35</v>
      </c>
      <c r="H433" s="14" t="s">
        <v>365</v>
      </c>
      <c r="I433" s="14">
        <v>28</v>
      </c>
      <c r="J433" s="14" t="s">
        <v>4</v>
      </c>
      <c r="K433" s="14" t="s">
        <v>4</v>
      </c>
      <c r="L433" s="14" t="s">
        <v>4</v>
      </c>
      <c r="M433" s="14">
        <v>312</v>
      </c>
      <c r="N433" s="14" t="s">
        <v>21</v>
      </c>
      <c r="O433" s="14" t="s">
        <v>4</v>
      </c>
      <c r="P433" s="14" t="s">
        <v>4</v>
      </c>
      <c r="Q433" s="14">
        <v>0</v>
      </c>
      <c r="R433">
        <v>11.595625664726281</v>
      </c>
      <c r="S433">
        <v>1</v>
      </c>
      <c r="T433" t="s">
        <v>4</v>
      </c>
      <c r="U433" t="s">
        <v>4</v>
      </c>
      <c r="V433" t="s">
        <v>6</v>
      </c>
      <c r="W433">
        <v>5.8</v>
      </c>
      <c r="X433" t="s">
        <v>140</v>
      </c>
      <c r="Y433">
        <v>2</v>
      </c>
      <c r="Z433">
        <v>1</v>
      </c>
      <c r="AA433">
        <v>0</v>
      </c>
      <c r="AB433">
        <v>0</v>
      </c>
      <c r="AC433" t="s">
        <v>294</v>
      </c>
      <c r="AD433">
        <v>0</v>
      </c>
      <c r="AE433">
        <v>0</v>
      </c>
      <c r="AF433">
        <v>0</v>
      </c>
      <c r="AG433">
        <v>1</v>
      </c>
      <c r="AH433">
        <v>0</v>
      </c>
      <c r="AI433">
        <v>-78.773351500603823</v>
      </c>
      <c r="AJ433">
        <v>70.927844274038932</v>
      </c>
      <c r="AK433">
        <v>0</v>
      </c>
      <c r="AL433">
        <v>106</v>
      </c>
      <c r="AM433">
        <v>32.308800000000005</v>
      </c>
      <c r="AN433">
        <v>5.4454272662223078</v>
      </c>
    </row>
    <row r="434" spans="1:40" ht="12.75" x14ac:dyDescent="0.2">
      <c r="A434" s="15">
        <v>42571</v>
      </c>
      <c r="B434" s="14">
        <v>41</v>
      </c>
      <c r="C434" s="14" t="s">
        <v>358</v>
      </c>
      <c r="D434" s="16">
        <v>0.4694444444444445</v>
      </c>
      <c r="E434" s="14">
        <v>11</v>
      </c>
      <c r="F434" s="14">
        <v>192.00000000000011</v>
      </c>
      <c r="G434" s="14">
        <v>26.5</v>
      </c>
      <c r="H434" s="14" t="s">
        <v>366</v>
      </c>
      <c r="I434" s="14">
        <v>24.3</v>
      </c>
      <c r="J434" s="14" t="s">
        <v>4</v>
      </c>
      <c r="K434" s="14" t="s">
        <v>4</v>
      </c>
      <c r="L434" s="14" t="s">
        <v>4</v>
      </c>
      <c r="M434" s="14">
        <v>312</v>
      </c>
      <c r="N434" s="14" t="s">
        <v>21</v>
      </c>
      <c r="O434" s="14" t="s">
        <v>4</v>
      </c>
      <c r="P434" s="14" t="s">
        <v>4</v>
      </c>
      <c r="Q434" s="14">
        <v>0</v>
      </c>
      <c r="R434">
        <v>11.595625664726281</v>
      </c>
      <c r="S434">
        <v>1</v>
      </c>
      <c r="T434" t="s">
        <v>4</v>
      </c>
      <c r="U434" t="s">
        <v>4</v>
      </c>
      <c r="V434" t="s">
        <v>6</v>
      </c>
      <c r="W434">
        <v>3.9</v>
      </c>
      <c r="X434" t="s">
        <v>4</v>
      </c>
      <c r="Y434">
        <v>2</v>
      </c>
      <c r="Z434">
        <v>1</v>
      </c>
      <c r="AA434">
        <v>0</v>
      </c>
      <c r="AB434">
        <v>0</v>
      </c>
      <c r="AC434" t="s">
        <v>294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-78.773351500603823</v>
      </c>
      <c r="AJ434">
        <v>70.927844274038932</v>
      </c>
      <c r="AK434">
        <v>0</v>
      </c>
      <c r="AL434">
        <v>106</v>
      </c>
      <c r="AM434">
        <v>32.308800000000005</v>
      </c>
      <c r="AN434">
        <v>5.4454272662223078</v>
      </c>
    </row>
    <row r="435" spans="1:40" ht="12.75" x14ac:dyDescent="0.2">
      <c r="A435" s="15">
        <v>42571</v>
      </c>
      <c r="B435" s="14">
        <v>41</v>
      </c>
      <c r="C435" s="14" t="s">
        <v>358</v>
      </c>
      <c r="D435" s="16">
        <v>0.50416666666666665</v>
      </c>
      <c r="E435" s="14">
        <v>12</v>
      </c>
      <c r="F435" s="14">
        <v>242</v>
      </c>
      <c r="G435" s="14">
        <v>28.8</v>
      </c>
      <c r="H435" s="14" t="s">
        <v>366</v>
      </c>
      <c r="I435" s="14">
        <v>24.6</v>
      </c>
      <c r="J435" s="14" t="s">
        <v>4</v>
      </c>
      <c r="K435" s="14" t="s">
        <v>4</v>
      </c>
      <c r="L435" s="14" t="s">
        <v>4</v>
      </c>
      <c r="M435" s="14">
        <v>312</v>
      </c>
      <c r="N435" s="14" t="s">
        <v>21</v>
      </c>
      <c r="O435" s="14" t="s">
        <v>4</v>
      </c>
      <c r="P435" s="14" t="s">
        <v>4</v>
      </c>
      <c r="Q435" s="14">
        <v>0</v>
      </c>
      <c r="R435">
        <v>11.595625664726281</v>
      </c>
      <c r="S435">
        <v>1</v>
      </c>
      <c r="T435" t="s">
        <v>4</v>
      </c>
      <c r="U435" t="s">
        <v>4</v>
      </c>
      <c r="V435" t="s">
        <v>6</v>
      </c>
      <c r="W435">
        <v>4.5999999999999996</v>
      </c>
      <c r="X435" t="s">
        <v>4</v>
      </c>
      <c r="Y435">
        <v>2</v>
      </c>
      <c r="Z435">
        <v>1</v>
      </c>
      <c r="AA435">
        <v>0</v>
      </c>
      <c r="AB435">
        <v>0</v>
      </c>
      <c r="AC435" t="s">
        <v>294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-78.773351500603823</v>
      </c>
      <c r="AJ435">
        <v>70.927844274038932</v>
      </c>
      <c r="AK435">
        <v>0</v>
      </c>
      <c r="AL435">
        <v>106</v>
      </c>
      <c r="AM435">
        <v>32.308800000000005</v>
      </c>
      <c r="AN435">
        <v>5.4454272662223078</v>
      </c>
    </row>
    <row r="436" spans="1:40" ht="12.75" x14ac:dyDescent="0.2">
      <c r="A436" s="15">
        <v>42571</v>
      </c>
      <c r="B436" s="14">
        <v>41</v>
      </c>
      <c r="C436" s="14" t="s">
        <v>358</v>
      </c>
      <c r="D436" s="16">
        <v>0.54791666666666672</v>
      </c>
      <c r="E436" s="14">
        <v>13</v>
      </c>
      <c r="F436" s="14">
        <v>305.00000000000011</v>
      </c>
      <c r="G436" s="14">
        <v>53.5</v>
      </c>
      <c r="H436" s="14" t="s">
        <v>365</v>
      </c>
      <c r="I436" s="14">
        <v>30.6</v>
      </c>
      <c r="J436" s="14" t="s">
        <v>4</v>
      </c>
      <c r="K436" s="14" t="s">
        <v>4</v>
      </c>
      <c r="L436" s="14" t="s">
        <v>4</v>
      </c>
      <c r="M436" s="14">
        <v>312</v>
      </c>
      <c r="N436" s="14" t="s">
        <v>21</v>
      </c>
      <c r="O436" s="14" t="s">
        <v>4</v>
      </c>
      <c r="P436" s="14" t="s">
        <v>4</v>
      </c>
      <c r="Q436" s="14">
        <v>0</v>
      </c>
      <c r="R436">
        <v>11.595625664726281</v>
      </c>
      <c r="S436">
        <v>1</v>
      </c>
      <c r="T436" t="s">
        <v>4</v>
      </c>
      <c r="U436" t="s">
        <v>4</v>
      </c>
      <c r="V436" t="s">
        <v>6</v>
      </c>
      <c r="W436">
        <v>1</v>
      </c>
      <c r="X436" t="s">
        <v>4</v>
      </c>
      <c r="Y436">
        <v>0</v>
      </c>
      <c r="Z436">
        <v>0</v>
      </c>
      <c r="AA436">
        <v>1</v>
      </c>
      <c r="AB436">
        <v>1</v>
      </c>
      <c r="AC436" t="s">
        <v>294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-78.773351500603823</v>
      </c>
      <c r="AJ436">
        <v>70.927844274038932</v>
      </c>
      <c r="AK436">
        <v>0</v>
      </c>
      <c r="AL436">
        <v>106</v>
      </c>
      <c r="AM436">
        <v>32.308800000000005</v>
      </c>
      <c r="AN436">
        <v>5.4454272662223078</v>
      </c>
    </row>
    <row r="437" spans="1:40" ht="12.75" x14ac:dyDescent="0.2">
      <c r="A437" s="15">
        <v>42571</v>
      </c>
      <c r="B437" s="14">
        <v>41</v>
      </c>
      <c r="C437" s="14" t="s">
        <v>358</v>
      </c>
      <c r="D437" s="16">
        <v>0.59652777777777777</v>
      </c>
      <c r="E437" s="14">
        <v>14</v>
      </c>
      <c r="F437" s="14">
        <v>375</v>
      </c>
      <c r="G437" s="14">
        <v>49.7</v>
      </c>
      <c r="H437" s="14" t="s">
        <v>365</v>
      </c>
      <c r="I437" s="14">
        <v>30.7</v>
      </c>
      <c r="J437" s="14" t="s">
        <v>4</v>
      </c>
      <c r="K437" s="14" t="s">
        <v>4</v>
      </c>
      <c r="L437" s="14" t="s">
        <v>4</v>
      </c>
      <c r="M437" s="14">
        <v>312</v>
      </c>
      <c r="N437" s="14" t="s">
        <v>21</v>
      </c>
      <c r="O437" s="14" t="s">
        <v>4</v>
      </c>
      <c r="P437" s="14" t="s">
        <v>4</v>
      </c>
      <c r="Q437" s="14">
        <v>0</v>
      </c>
      <c r="R437">
        <v>11.595625664726281</v>
      </c>
      <c r="S437">
        <v>1</v>
      </c>
      <c r="T437">
        <v>11.595625664726281</v>
      </c>
      <c r="U437">
        <v>1</v>
      </c>
      <c r="V437" t="s">
        <v>6</v>
      </c>
      <c r="W437">
        <v>4.3</v>
      </c>
      <c r="X437" t="s">
        <v>4</v>
      </c>
      <c r="Y437">
        <v>0</v>
      </c>
      <c r="Z437">
        <v>0</v>
      </c>
      <c r="AA437">
        <v>1</v>
      </c>
      <c r="AB437" t="s">
        <v>4</v>
      </c>
      <c r="AC437" t="s">
        <v>294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-78.773351500603823</v>
      </c>
      <c r="AJ437">
        <v>70.927844274038932</v>
      </c>
      <c r="AK437">
        <v>0</v>
      </c>
      <c r="AL437">
        <v>106</v>
      </c>
      <c r="AM437">
        <v>32.308800000000005</v>
      </c>
      <c r="AN437">
        <v>5.4454272662223078</v>
      </c>
    </row>
    <row r="438" spans="1:40" ht="12.75" x14ac:dyDescent="0.2">
      <c r="A438" s="15">
        <v>42571</v>
      </c>
      <c r="B438" s="14">
        <v>41</v>
      </c>
      <c r="C438" s="14" t="s">
        <v>358</v>
      </c>
      <c r="D438" s="16">
        <v>0.63263888888888886</v>
      </c>
      <c r="E438" s="14">
        <v>15</v>
      </c>
      <c r="F438" s="14">
        <v>427</v>
      </c>
      <c r="G438" s="14">
        <v>48</v>
      </c>
      <c r="H438" s="14" t="s">
        <v>365</v>
      </c>
      <c r="I438" s="14">
        <v>31.7</v>
      </c>
      <c r="J438" s="14" t="s">
        <v>4</v>
      </c>
      <c r="K438" s="14" t="s">
        <v>4</v>
      </c>
      <c r="L438" s="14" t="s">
        <v>4</v>
      </c>
      <c r="M438" s="14" t="s">
        <v>4</v>
      </c>
      <c r="N438" s="14" t="s">
        <v>21</v>
      </c>
      <c r="O438" s="14" t="s">
        <v>4</v>
      </c>
      <c r="P438" s="14" t="s">
        <v>4</v>
      </c>
      <c r="Q438" s="14" t="s">
        <v>4</v>
      </c>
      <c r="R438" t="s">
        <v>4</v>
      </c>
      <c r="S438" t="s">
        <v>4</v>
      </c>
      <c r="T438" t="s">
        <v>4</v>
      </c>
      <c r="U438" t="s">
        <v>4</v>
      </c>
      <c r="V438" t="s">
        <v>4</v>
      </c>
      <c r="W438">
        <v>5.0999999999999996</v>
      </c>
      <c r="X438" t="s">
        <v>147</v>
      </c>
      <c r="Y438">
        <v>0</v>
      </c>
      <c r="Z438">
        <v>0</v>
      </c>
      <c r="AA438">
        <v>1</v>
      </c>
      <c r="AB438" t="s">
        <v>4</v>
      </c>
      <c r="AC438" t="s">
        <v>294</v>
      </c>
      <c r="AD438">
        <v>0</v>
      </c>
      <c r="AE438" t="s">
        <v>4</v>
      </c>
      <c r="AF438" t="s">
        <v>4</v>
      </c>
      <c r="AG438" t="s">
        <v>4</v>
      </c>
      <c r="AH438" t="s">
        <v>4</v>
      </c>
      <c r="AI438" t="s">
        <v>4</v>
      </c>
      <c r="AJ438" t="s">
        <v>4</v>
      </c>
      <c r="AK438" t="s">
        <v>4</v>
      </c>
      <c r="AL438" t="s">
        <v>4</v>
      </c>
      <c r="AM438" t="s">
        <v>4</v>
      </c>
      <c r="AN438" t="s">
        <v>4</v>
      </c>
    </row>
    <row r="439" spans="1:40" ht="12.75" x14ac:dyDescent="0.2">
      <c r="A439" s="15">
        <v>42571</v>
      </c>
      <c r="B439" s="14">
        <v>41</v>
      </c>
      <c r="C439" s="14" t="s">
        <v>358</v>
      </c>
      <c r="D439" s="16">
        <v>0.67638888888888893</v>
      </c>
      <c r="E439" s="14">
        <v>16</v>
      </c>
      <c r="F439" s="14">
        <v>490.00000000000011</v>
      </c>
      <c r="G439" s="14">
        <v>48.5</v>
      </c>
      <c r="H439" s="14" t="s">
        <v>365</v>
      </c>
      <c r="I439" s="14">
        <v>34.5</v>
      </c>
      <c r="J439" s="14" t="s">
        <v>4</v>
      </c>
      <c r="K439" s="14" t="s">
        <v>4</v>
      </c>
      <c r="L439" s="14" t="s">
        <v>4</v>
      </c>
      <c r="M439" s="14" t="s">
        <v>4</v>
      </c>
      <c r="N439" s="14" t="s">
        <v>21</v>
      </c>
      <c r="O439" s="14" t="s">
        <v>4</v>
      </c>
      <c r="P439" s="14" t="s">
        <v>4</v>
      </c>
      <c r="Q439" s="14" t="s">
        <v>4</v>
      </c>
      <c r="R439" t="s">
        <v>4</v>
      </c>
      <c r="S439" t="s">
        <v>4</v>
      </c>
      <c r="T439" t="s">
        <v>4</v>
      </c>
      <c r="U439" t="s">
        <v>4</v>
      </c>
      <c r="V439" t="s">
        <v>4</v>
      </c>
      <c r="W439">
        <v>2</v>
      </c>
      <c r="X439" t="s">
        <v>147</v>
      </c>
      <c r="Y439">
        <v>0</v>
      </c>
      <c r="Z439">
        <v>0</v>
      </c>
      <c r="AA439">
        <v>1</v>
      </c>
      <c r="AB439" t="s">
        <v>4</v>
      </c>
      <c r="AC439" t="s">
        <v>294</v>
      </c>
      <c r="AD439">
        <v>0</v>
      </c>
      <c r="AE439" t="s">
        <v>4</v>
      </c>
      <c r="AF439" t="s">
        <v>4</v>
      </c>
      <c r="AG439" t="s">
        <v>4</v>
      </c>
      <c r="AH439" t="s">
        <v>4</v>
      </c>
      <c r="AI439" t="s">
        <v>4</v>
      </c>
      <c r="AJ439" t="s">
        <v>4</v>
      </c>
      <c r="AK439" t="s">
        <v>4</v>
      </c>
      <c r="AL439" t="s">
        <v>4</v>
      </c>
      <c r="AM439" t="s">
        <v>4</v>
      </c>
      <c r="AN439" t="s">
        <v>4</v>
      </c>
    </row>
    <row r="440" spans="1:40" ht="12.75" x14ac:dyDescent="0.2">
      <c r="A440" s="15">
        <v>42571</v>
      </c>
      <c r="B440" s="14">
        <v>41</v>
      </c>
      <c r="C440" s="14" t="s">
        <v>358</v>
      </c>
      <c r="D440" s="16">
        <v>0.71250000000000002</v>
      </c>
      <c r="E440" s="14">
        <v>17</v>
      </c>
      <c r="F440" s="14">
        <v>542.00000000000011</v>
      </c>
      <c r="G440" s="14">
        <v>33.4</v>
      </c>
      <c r="H440" s="14" t="s">
        <v>365</v>
      </c>
      <c r="I440" s="14">
        <v>30.1</v>
      </c>
      <c r="J440" s="14" t="s">
        <v>4</v>
      </c>
      <c r="K440" s="14" t="s">
        <v>4</v>
      </c>
      <c r="L440" s="14" t="s">
        <v>4</v>
      </c>
      <c r="M440" s="14" t="s">
        <v>4</v>
      </c>
      <c r="N440" s="14" t="s">
        <v>21</v>
      </c>
      <c r="O440" s="14" t="s">
        <v>4</v>
      </c>
      <c r="P440" s="14" t="s">
        <v>4</v>
      </c>
      <c r="Q440" s="14" t="s">
        <v>4</v>
      </c>
      <c r="R440" t="s">
        <v>4</v>
      </c>
      <c r="S440" t="s">
        <v>4</v>
      </c>
      <c r="T440" t="s">
        <v>4</v>
      </c>
      <c r="U440" t="s">
        <v>4</v>
      </c>
      <c r="V440" t="s">
        <v>4</v>
      </c>
      <c r="W440">
        <v>2.2999999999999998</v>
      </c>
      <c r="X440" t="s">
        <v>147</v>
      </c>
      <c r="Y440">
        <v>0</v>
      </c>
      <c r="Z440">
        <v>0</v>
      </c>
      <c r="AA440">
        <v>1</v>
      </c>
      <c r="AB440" t="s">
        <v>4</v>
      </c>
      <c r="AC440" t="s">
        <v>294</v>
      </c>
      <c r="AD440">
        <v>0</v>
      </c>
      <c r="AE440" t="s">
        <v>4</v>
      </c>
      <c r="AF440" t="s">
        <v>4</v>
      </c>
      <c r="AG440" t="s">
        <v>4</v>
      </c>
      <c r="AH440" t="s">
        <v>4</v>
      </c>
      <c r="AI440" t="s">
        <v>4</v>
      </c>
      <c r="AJ440" t="s">
        <v>4</v>
      </c>
      <c r="AK440" t="s">
        <v>4</v>
      </c>
      <c r="AL440" t="s">
        <v>4</v>
      </c>
      <c r="AM440" t="s">
        <v>4</v>
      </c>
      <c r="AN440" t="s">
        <v>4</v>
      </c>
    </row>
    <row r="441" spans="1:40" ht="12.75" x14ac:dyDescent="0.2">
      <c r="A441" s="15">
        <v>42571</v>
      </c>
      <c r="B441" s="14">
        <v>41</v>
      </c>
      <c r="C441" s="14" t="s">
        <v>358</v>
      </c>
      <c r="D441" s="16">
        <v>0.75277777777777777</v>
      </c>
      <c r="E441" s="14">
        <v>18</v>
      </c>
      <c r="F441" s="14">
        <v>600.00000000000011</v>
      </c>
      <c r="G441" s="14">
        <v>30.6</v>
      </c>
      <c r="H441" s="14" t="s">
        <v>365</v>
      </c>
      <c r="I441" s="14">
        <v>28.2</v>
      </c>
      <c r="J441" s="14" t="s">
        <v>4</v>
      </c>
      <c r="K441" s="14" t="s">
        <v>4</v>
      </c>
      <c r="L441" s="14" t="s">
        <v>4</v>
      </c>
      <c r="M441" s="14" t="s">
        <v>4</v>
      </c>
      <c r="N441" s="14" t="s">
        <v>21</v>
      </c>
      <c r="O441" s="14" t="s">
        <v>4</v>
      </c>
      <c r="P441" s="14" t="s">
        <v>4</v>
      </c>
      <c r="Q441" s="14" t="s">
        <v>4</v>
      </c>
      <c r="R441" t="s">
        <v>4</v>
      </c>
      <c r="S441" t="s">
        <v>4</v>
      </c>
      <c r="T441" t="s">
        <v>4</v>
      </c>
      <c r="U441" t="s">
        <v>4</v>
      </c>
      <c r="V441" t="s">
        <v>4</v>
      </c>
      <c r="W441">
        <v>0.6</v>
      </c>
      <c r="X441" t="s">
        <v>147</v>
      </c>
      <c r="Y441">
        <v>0</v>
      </c>
      <c r="Z441">
        <v>0</v>
      </c>
      <c r="AA441">
        <v>1</v>
      </c>
      <c r="AB441" t="s">
        <v>4</v>
      </c>
      <c r="AC441" t="s">
        <v>294</v>
      </c>
      <c r="AD441">
        <v>0</v>
      </c>
      <c r="AE441" t="s">
        <v>4</v>
      </c>
      <c r="AF441" t="s">
        <v>4</v>
      </c>
      <c r="AG441" t="s">
        <v>4</v>
      </c>
      <c r="AH441" t="s">
        <v>4</v>
      </c>
      <c r="AI441" t="s">
        <v>4</v>
      </c>
      <c r="AJ441" t="s">
        <v>4</v>
      </c>
      <c r="AK441" t="s">
        <v>4</v>
      </c>
      <c r="AL441" t="s">
        <v>4</v>
      </c>
      <c r="AM441" t="s">
        <v>4</v>
      </c>
      <c r="AN441" t="s">
        <v>4</v>
      </c>
    </row>
    <row r="442" spans="1:40" ht="12.75" x14ac:dyDescent="0.2">
      <c r="A442" s="15">
        <v>42571</v>
      </c>
      <c r="B442" s="14">
        <v>42</v>
      </c>
      <c r="C442" s="14" t="s">
        <v>358</v>
      </c>
      <c r="D442" s="16">
        <v>0.33611111111111108</v>
      </c>
      <c r="E442" s="14">
        <v>8</v>
      </c>
      <c r="F442" s="14">
        <v>0</v>
      </c>
      <c r="G442" s="14">
        <v>27.3</v>
      </c>
      <c r="H442" s="14" t="s">
        <v>366</v>
      </c>
      <c r="I442" s="14">
        <v>23</v>
      </c>
      <c r="J442" s="14" t="s">
        <v>4</v>
      </c>
      <c r="K442" s="14" t="s">
        <v>4</v>
      </c>
      <c r="L442" s="14" t="s">
        <v>4</v>
      </c>
      <c r="M442" s="14">
        <v>318</v>
      </c>
      <c r="N442" s="14" t="s">
        <v>21</v>
      </c>
      <c r="O442" s="14" t="s">
        <v>4</v>
      </c>
      <c r="P442" s="14" t="s">
        <v>4</v>
      </c>
      <c r="Q442" s="14">
        <v>0</v>
      </c>
      <c r="R442">
        <v>0</v>
      </c>
      <c r="S442">
        <v>1</v>
      </c>
      <c r="T442" t="s">
        <v>4</v>
      </c>
      <c r="U442" t="s">
        <v>4</v>
      </c>
      <c r="V442" t="s">
        <v>128</v>
      </c>
      <c r="W442">
        <v>3.7</v>
      </c>
      <c r="X442" t="s">
        <v>4</v>
      </c>
      <c r="Y442">
        <v>2</v>
      </c>
      <c r="Z442">
        <v>1</v>
      </c>
      <c r="AA442">
        <v>0</v>
      </c>
      <c r="AB442">
        <v>0</v>
      </c>
      <c r="AC442" t="s">
        <v>295</v>
      </c>
      <c r="AD442">
        <v>0</v>
      </c>
      <c r="AE442" t="s">
        <v>4</v>
      </c>
      <c r="AF442" t="s">
        <v>4</v>
      </c>
      <c r="AG442" t="s">
        <v>4</v>
      </c>
      <c r="AH442" t="s">
        <v>4</v>
      </c>
      <c r="AI442">
        <v>-68.251321848603524</v>
      </c>
      <c r="AJ442">
        <v>75.800772198694219</v>
      </c>
      <c r="AK442" t="s">
        <v>4</v>
      </c>
      <c r="AL442">
        <v>102</v>
      </c>
      <c r="AM442">
        <v>31.089600000000001</v>
      </c>
      <c r="AN442">
        <v>5.5501470213419681</v>
      </c>
    </row>
    <row r="443" spans="1:40" ht="12.75" x14ac:dyDescent="0.2">
      <c r="A443" s="15">
        <v>42571</v>
      </c>
      <c r="B443" s="14">
        <v>42</v>
      </c>
      <c r="C443" s="14" t="s">
        <v>358</v>
      </c>
      <c r="D443" s="16">
        <v>0.38472222222222219</v>
      </c>
      <c r="E443" s="14">
        <v>9</v>
      </c>
      <c r="F443" s="14">
        <v>69.999999999999986</v>
      </c>
      <c r="G443" s="14">
        <v>35.200000000000003</v>
      </c>
      <c r="H443" s="14" t="s">
        <v>365</v>
      </c>
      <c r="I443" s="14">
        <v>26.1</v>
      </c>
      <c r="J443" s="14">
        <v>2.263383186343527</v>
      </c>
      <c r="K443" s="14">
        <v>230.31769600164355</v>
      </c>
      <c r="L443" s="14">
        <v>92.317696001643554</v>
      </c>
      <c r="M443" s="14">
        <v>312</v>
      </c>
      <c r="N443" s="14" t="s">
        <v>21</v>
      </c>
      <c r="O443" s="14" t="s">
        <v>27</v>
      </c>
      <c r="P443" s="14">
        <v>6</v>
      </c>
      <c r="Q443" s="14">
        <v>10.77524637870718</v>
      </c>
      <c r="R443">
        <v>10.77524637870718</v>
      </c>
      <c r="S443">
        <v>1</v>
      </c>
      <c r="T443" t="s">
        <v>4</v>
      </c>
      <c r="U443" t="s">
        <v>4</v>
      </c>
      <c r="V443" t="s">
        <v>6</v>
      </c>
      <c r="W443">
        <v>2.4</v>
      </c>
      <c r="X443" t="s">
        <v>4</v>
      </c>
      <c r="Y443">
        <v>2</v>
      </c>
      <c r="Z443">
        <v>1</v>
      </c>
      <c r="AA443">
        <v>0</v>
      </c>
      <c r="AB443">
        <v>0</v>
      </c>
      <c r="AC443" t="s">
        <v>295</v>
      </c>
      <c r="AD443">
        <v>0</v>
      </c>
      <c r="AE443">
        <v>-6.8803197437318602</v>
      </c>
      <c r="AF443">
        <v>-6.8803197437318602</v>
      </c>
      <c r="AG443">
        <v>1</v>
      </c>
      <c r="AH443">
        <v>10.77524637870718</v>
      </c>
      <c r="AI443">
        <v>-76.543917024171648</v>
      </c>
      <c r="AJ443">
        <v>68.920452454962359</v>
      </c>
      <c r="AK443">
        <v>-8.292595175568124</v>
      </c>
      <c r="AL443">
        <v>103</v>
      </c>
      <c r="AM443">
        <v>31.394400000000001</v>
      </c>
      <c r="AN443">
        <v>5.4454272662223078</v>
      </c>
    </row>
    <row r="444" spans="1:40" ht="12.75" x14ac:dyDescent="0.2">
      <c r="A444" s="15">
        <v>42571</v>
      </c>
      <c r="B444" s="14">
        <v>42</v>
      </c>
      <c r="C444" s="14" t="s">
        <v>358</v>
      </c>
      <c r="D444" s="16">
        <v>0.42499999999999999</v>
      </c>
      <c r="E444" s="14">
        <v>10</v>
      </c>
      <c r="F444" s="14">
        <v>128.00000000000003</v>
      </c>
      <c r="G444" s="14">
        <v>35.9</v>
      </c>
      <c r="H444" s="14" t="s">
        <v>365</v>
      </c>
      <c r="I444" s="14">
        <v>28</v>
      </c>
      <c r="J444" s="14" t="s">
        <v>4</v>
      </c>
      <c r="K444" s="14" t="s">
        <v>4</v>
      </c>
      <c r="L444" s="14" t="s">
        <v>4</v>
      </c>
      <c r="M444" s="14">
        <v>312</v>
      </c>
      <c r="N444" s="14" t="s">
        <v>21</v>
      </c>
      <c r="O444" s="14" t="s">
        <v>4</v>
      </c>
      <c r="P444" s="14" t="s">
        <v>4</v>
      </c>
      <c r="Q444" s="14">
        <v>0</v>
      </c>
      <c r="R444">
        <v>10.77524637870718</v>
      </c>
      <c r="S444">
        <v>1</v>
      </c>
      <c r="T444" t="s">
        <v>4</v>
      </c>
      <c r="U444" t="s">
        <v>4</v>
      </c>
      <c r="V444" t="s">
        <v>6</v>
      </c>
      <c r="W444">
        <v>5.8</v>
      </c>
      <c r="X444" t="s">
        <v>4</v>
      </c>
      <c r="Y444">
        <v>2</v>
      </c>
      <c r="Z444">
        <v>1</v>
      </c>
      <c r="AA444">
        <v>0</v>
      </c>
      <c r="AB444">
        <v>0</v>
      </c>
      <c r="AC444" t="s">
        <v>295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-76.543917024171648</v>
      </c>
      <c r="AJ444">
        <v>68.920452454962359</v>
      </c>
      <c r="AK444">
        <v>0</v>
      </c>
      <c r="AL444">
        <v>103</v>
      </c>
      <c r="AM444">
        <v>31.394400000000001</v>
      </c>
      <c r="AN444">
        <v>5.4454272662223078</v>
      </c>
    </row>
    <row r="445" spans="1:40" ht="12.75" x14ac:dyDescent="0.2">
      <c r="A445" s="15">
        <v>42571</v>
      </c>
      <c r="B445" s="14">
        <v>42</v>
      </c>
      <c r="C445" s="14" t="s">
        <v>358</v>
      </c>
      <c r="D445" s="16">
        <v>0.4694444444444445</v>
      </c>
      <c r="E445" s="14">
        <v>11</v>
      </c>
      <c r="F445" s="14">
        <v>192.00000000000011</v>
      </c>
      <c r="G445" s="14">
        <v>26.7</v>
      </c>
      <c r="H445" s="14" t="s">
        <v>366</v>
      </c>
      <c r="I445" s="14">
        <v>24.3</v>
      </c>
      <c r="J445" s="14" t="s">
        <v>4</v>
      </c>
      <c r="K445" s="14" t="s">
        <v>4</v>
      </c>
      <c r="L445" s="14" t="s">
        <v>4</v>
      </c>
      <c r="M445" s="14">
        <v>312</v>
      </c>
      <c r="N445" s="14" t="s">
        <v>21</v>
      </c>
      <c r="O445" s="14" t="s">
        <v>4</v>
      </c>
      <c r="P445" s="14" t="s">
        <v>4</v>
      </c>
      <c r="Q445" s="14">
        <v>0</v>
      </c>
      <c r="R445">
        <v>10.77524637870718</v>
      </c>
      <c r="S445">
        <v>1</v>
      </c>
      <c r="T445" t="s">
        <v>4</v>
      </c>
      <c r="U445" t="s">
        <v>4</v>
      </c>
      <c r="V445" t="s">
        <v>6</v>
      </c>
      <c r="W445">
        <v>3.9</v>
      </c>
      <c r="X445" t="s">
        <v>4</v>
      </c>
      <c r="Y445">
        <v>2</v>
      </c>
      <c r="Z445">
        <v>1</v>
      </c>
      <c r="AA445">
        <v>0</v>
      </c>
      <c r="AB445">
        <v>0</v>
      </c>
      <c r="AC445" t="s">
        <v>295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-76.543917024171648</v>
      </c>
      <c r="AJ445">
        <v>68.920452454962359</v>
      </c>
      <c r="AK445">
        <v>0</v>
      </c>
      <c r="AL445">
        <v>103</v>
      </c>
      <c r="AM445">
        <v>31.394400000000001</v>
      </c>
      <c r="AN445">
        <v>5.4454272662223078</v>
      </c>
    </row>
    <row r="446" spans="1:40" ht="12.75" x14ac:dyDescent="0.2">
      <c r="A446" s="15">
        <v>42571</v>
      </c>
      <c r="B446" s="14">
        <v>42</v>
      </c>
      <c r="C446" s="14" t="s">
        <v>358</v>
      </c>
      <c r="D446" s="16">
        <v>0.50416666666666665</v>
      </c>
      <c r="E446" s="14">
        <v>12</v>
      </c>
      <c r="F446" s="14">
        <v>242</v>
      </c>
      <c r="G446" s="14">
        <v>29.3</v>
      </c>
      <c r="H446" s="14" t="s">
        <v>366</v>
      </c>
      <c r="I446" s="14">
        <v>24.6</v>
      </c>
      <c r="J446" s="14" t="s">
        <v>4</v>
      </c>
      <c r="K446" s="14" t="s">
        <v>4</v>
      </c>
      <c r="L446" s="14" t="s">
        <v>4</v>
      </c>
      <c r="M446" s="14">
        <v>312</v>
      </c>
      <c r="N446" s="14" t="s">
        <v>21</v>
      </c>
      <c r="O446" s="14" t="s">
        <v>4</v>
      </c>
      <c r="P446" s="14" t="s">
        <v>4</v>
      </c>
      <c r="Q446" s="14">
        <v>0</v>
      </c>
      <c r="R446">
        <v>10.77524637870718</v>
      </c>
      <c r="S446">
        <v>1</v>
      </c>
      <c r="T446" t="s">
        <v>4</v>
      </c>
      <c r="U446" t="s">
        <v>4</v>
      </c>
      <c r="V446" t="s">
        <v>6</v>
      </c>
      <c r="W446">
        <v>4.5999999999999996</v>
      </c>
      <c r="X446" t="s">
        <v>4</v>
      </c>
      <c r="Y446">
        <v>2</v>
      </c>
      <c r="Z446">
        <v>1</v>
      </c>
      <c r="AA446">
        <v>0</v>
      </c>
      <c r="AB446">
        <v>0</v>
      </c>
      <c r="AC446" t="s">
        <v>295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-76.543917024171648</v>
      </c>
      <c r="AJ446">
        <v>68.920452454962359</v>
      </c>
      <c r="AK446">
        <v>0</v>
      </c>
      <c r="AL446">
        <v>103</v>
      </c>
      <c r="AM446">
        <v>31.394400000000001</v>
      </c>
      <c r="AN446">
        <v>5.4454272662223078</v>
      </c>
    </row>
    <row r="447" spans="1:40" ht="12.75" x14ac:dyDescent="0.2">
      <c r="A447" s="15">
        <v>42571</v>
      </c>
      <c r="B447" s="14">
        <v>42</v>
      </c>
      <c r="C447" s="14" t="s">
        <v>358</v>
      </c>
      <c r="D447" s="16">
        <v>0.54791666666666672</v>
      </c>
      <c r="E447" s="14">
        <v>13</v>
      </c>
      <c r="F447" s="14">
        <v>305.00000000000011</v>
      </c>
      <c r="G447" s="14">
        <v>52.1</v>
      </c>
      <c r="H447" s="14" t="s">
        <v>365</v>
      </c>
      <c r="I447" s="14">
        <v>30.6</v>
      </c>
      <c r="J447" s="14" t="s">
        <v>4</v>
      </c>
      <c r="K447" s="14" t="s">
        <v>4</v>
      </c>
      <c r="L447" s="14" t="s">
        <v>4</v>
      </c>
      <c r="M447" s="14">
        <v>312</v>
      </c>
      <c r="N447" s="14" t="s">
        <v>21</v>
      </c>
      <c r="O447" s="14" t="s">
        <v>4</v>
      </c>
      <c r="P447" s="14" t="s">
        <v>4</v>
      </c>
      <c r="Q447" s="14">
        <v>0</v>
      </c>
      <c r="R447">
        <v>10.77524637870718</v>
      </c>
      <c r="S447">
        <v>1</v>
      </c>
      <c r="T447" t="s">
        <v>4</v>
      </c>
      <c r="U447" t="s">
        <v>4</v>
      </c>
      <c r="V447" t="s">
        <v>6</v>
      </c>
      <c r="W447">
        <v>1</v>
      </c>
      <c r="X447" t="s">
        <v>4</v>
      </c>
      <c r="Y447">
        <v>0</v>
      </c>
      <c r="Z447">
        <v>0</v>
      </c>
      <c r="AA447">
        <v>1</v>
      </c>
      <c r="AB447">
        <v>1</v>
      </c>
      <c r="AC447" t="s">
        <v>295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-76.543917024171648</v>
      </c>
      <c r="AJ447">
        <v>68.920452454962359</v>
      </c>
      <c r="AK447">
        <v>0</v>
      </c>
      <c r="AL447">
        <v>103</v>
      </c>
      <c r="AM447">
        <v>31.394400000000001</v>
      </c>
      <c r="AN447">
        <v>5.4454272662223078</v>
      </c>
    </row>
    <row r="448" spans="1:40" ht="12.75" x14ac:dyDescent="0.2">
      <c r="A448" s="15">
        <v>42571</v>
      </c>
      <c r="B448" s="14">
        <v>42</v>
      </c>
      <c r="C448" s="14" t="s">
        <v>358</v>
      </c>
      <c r="D448" s="16">
        <v>0.59652777777777777</v>
      </c>
      <c r="E448" s="14">
        <v>14</v>
      </c>
      <c r="F448" s="14">
        <v>375</v>
      </c>
      <c r="G448" s="14">
        <v>52.1</v>
      </c>
      <c r="H448" s="14" t="s">
        <v>365</v>
      </c>
      <c r="I448" s="14">
        <v>30.7</v>
      </c>
      <c r="J448" s="14" t="s">
        <v>4</v>
      </c>
      <c r="K448" s="14" t="s">
        <v>4</v>
      </c>
      <c r="L448" s="14" t="s">
        <v>4</v>
      </c>
      <c r="M448" s="14">
        <v>312</v>
      </c>
      <c r="N448" s="14" t="s">
        <v>21</v>
      </c>
      <c r="O448" s="14" t="s">
        <v>4</v>
      </c>
      <c r="P448" s="14" t="s">
        <v>4</v>
      </c>
      <c r="Q448" s="14">
        <v>0</v>
      </c>
      <c r="R448">
        <v>10.77524637870718</v>
      </c>
      <c r="S448">
        <v>1</v>
      </c>
      <c r="T448">
        <v>10.77524637870718</v>
      </c>
      <c r="U448">
        <v>1</v>
      </c>
      <c r="V448" t="s">
        <v>6</v>
      </c>
      <c r="W448">
        <v>4.3</v>
      </c>
      <c r="X448" t="s">
        <v>4</v>
      </c>
      <c r="Y448">
        <v>0</v>
      </c>
      <c r="Z448">
        <v>0</v>
      </c>
      <c r="AA448">
        <v>1</v>
      </c>
      <c r="AB448" t="s">
        <v>4</v>
      </c>
      <c r="AC448" t="s">
        <v>295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-76.543917024171648</v>
      </c>
      <c r="AJ448">
        <v>68.920452454962359</v>
      </c>
      <c r="AK448">
        <v>0</v>
      </c>
      <c r="AL448">
        <v>103</v>
      </c>
      <c r="AM448">
        <v>31.394400000000001</v>
      </c>
      <c r="AN448">
        <v>5.4454272662223078</v>
      </c>
    </row>
    <row r="449" spans="1:40" ht="12.75" x14ac:dyDescent="0.2">
      <c r="A449" s="15">
        <v>42571</v>
      </c>
      <c r="B449" s="14">
        <v>42</v>
      </c>
      <c r="C449" s="14" t="s">
        <v>358</v>
      </c>
      <c r="D449" s="16">
        <v>0.63263888888888886</v>
      </c>
      <c r="E449" s="14">
        <v>15</v>
      </c>
      <c r="F449" s="14">
        <v>427</v>
      </c>
      <c r="G449" s="14">
        <v>45.4</v>
      </c>
      <c r="H449" s="14" t="s">
        <v>365</v>
      </c>
      <c r="I449" s="14">
        <v>31.7</v>
      </c>
      <c r="J449" s="14" t="s">
        <v>4</v>
      </c>
      <c r="K449" s="14" t="s">
        <v>4</v>
      </c>
      <c r="L449" s="14" t="s">
        <v>4</v>
      </c>
      <c r="M449" s="14" t="s">
        <v>4</v>
      </c>
      <c r="N449" s="14" t="s">
        <v>21</v>
      </c>
      <c r="O449" s="14" t="s">
        <v>4</v>
      </c>
      <c r="P449" s="14" t="s">
        <v>4</v>
      </c>
      <c r="Q449" s="14" t="s">
        <v>4</v>
      </c>
      <c r="R449" t="s">
        <v>4</v>
      </c>
      <c r="S449" t="s">
        <v>4</v>
      </c>
      <c r="T449" t="s">
        <v>4</v>
      </c>
      <c r="U449" t="s">
        <v>4</v>
      </c>
      <c r="V449" t="s">
        <v>4</v>
      </c>
      <c r="W449">
        <v>5.0999999999999996</v>
      </c>
      <c r="X449" t="s">
        <v>147</v>
      </c>
      <c r="Y449">
        <v>0</v>
      </c>
      <c r="Z449">
        <v>0</v>
      </c>
      <c r="AA449">
        <v>1</v>
      </c>
      <c r="AB449" t="s">
        <v>4</v>
      </c>
      <c r="AC449" t="s">
        <v>295</v>
      </c>
      <c r="AD449">
        <v>0</v>
      </c>
      <c r="AE449" t="s">
        <v>4</v>
      </c>
      <c r="AF449" t="s">
        <v>4</v>
      </c>
      <c r="AG449" t="s">
        <v>4</v>
      </c>
      <c r="AH449" t="s">
        <v>4</v>
      </c>
      <c r="AI449" t="s">
        <v>4</v>
      </c>
      <c r="AJ449" t="s">
        <v>4</v>
      </c>
      <c r="AK449" t="s">
        <v>4</v>
      </c>
      <c r="AL449" t="s">
        <v>4</v>
      </c>
      <c r="AM449" t="s">
        <v>4</v>
      </c>
      <c r="AN449" t="s">
        <v>4</v>
      </c>
    </row>
    <row r="450" spans="1:40" ht="12.75" x14ac:dyDescent="0.2">
      <c r="A450" s="15">
        <v>42571</v>
      </c>
      <c r="B450" s="14">
        <v>42</v>
      </c>
      <c r="C450" s="14" t="s">
        <v>358</v>
      </c>
      <c r="D450" s="16">
        <v>0.67569444444444438</v>
      </c>
      <c r="E450" s="14">
        <v>16</v>
      </c>
      <c r="F450" s="14">
        <v>488.99999999999994</v>
      </c>
      <c r="G450" s="14">
        <v>48</v>
      </c>
      <c r="H450" s="14" t="s">
        <v>365</v>
      </c>
      <c r="I450" s="14">
        <v>34.5</v>
      </c>
      <c r="J450" s="14" t="s">
        <v>4</v>
      </c>
      <c r="K450" s="14" t="s">
        <v>4</v>
      </c>
      <c r="L450" s="14" t="s">
        <v>4</v>
      </c>
      <c r="M450" s="14" t="s">
        <v>4</v>
      </c>
      <c r="N450" s="14" t="s">
        <v>21</v>
      </c>
      <c r="O450" s="14" t="s">
        <v>4</v>
      </c>
      <c r="P450" s="14" t="s">
        <v>4</v>
      </c>
      <c r="Q450" s="14" t="s">
        <v>4</v>
      </c>
      <c r="R450" t="s">
        <v>4</v>
      </c>
      <c r="S450" t="s">
        <v>4</v>
      </c>
      <c r="T450" t="s">
        <v>4</v>
      </c>
      <c r="U450" t="s">
        <v>4</v>
      </c>
      <c r="V450" t="s">
        <v>4</v>
      </c>
      <c r="W450">
        <v>2</v>
      </c>
      <c r="X450" t="s">
        <v>147</v>
      </c>
      <c r="Y450">
        <v>0</v>
      </c>
      <c r="Z450">
        <v>0</v>
      </c>
      <c r="AA450">
        <v>1</v>
      </c>
      <c r="AB450" t="s">
        <v>4</v>
      </c>
      <c r="AC450" t="s">
        <v>295</v>
      </c>
      <c r="AD450">
        <v>0</v>
      </c>
      <c r="AE450" t="s">
        <v>4</v>
      </c>
      <c r="AF450" t="s">
        <v>4</v>
      </c>
      <c r="AG450" t="s">
        <v>4</v>
      </c>
      <c r="AH450" t="s">
        <v>4</v>
      </c>
      <c r="AI450" t="s">
        <v>4</v>
      </c>
      <c r="AJ450" t="s">
        <v>4</v>
      </c>
      <c r="AK450" t="s">
        <v>4</v>
      </c>
      <c r="AL450" t="s">
        <v>4</v>
      </c>
      <c r="AM450" t="s">
        <v>4</v>
      </c>
      <c r="AN450" t="s">
        <v>4</v>
      </c>
    </row>
    <row r="451" spans="1:40" ht="12.75" x14ac:dyDescent="0.2">
      <c r="A451" s="15">
        <v>42571</v>
      </c>
      <c r="B451" s="14">
        <v>42</v>
      </c>
      <c r="C451" s="14" t="s">
        <v>358</v>
      </c>
      <c r="D451" s="16">
        <v>0.71180555555555547</v>
      </c>
      <c r="E451" s="14">
        <v>17</v>
      </c>
      <c r="F451" s="14">
        <v>540.99999999999989</v>
      </c>
      <c r="G451" s="14">
        <v>33.700000000000003</v>
      </c>
      <c r="H451" s="14" t="s">
        <v>365</v>
      </c>
      <c r="I451" s="14">
        <v>30.1</v>
      </c>
      <c r="J451" s="14" t="s">
        <v>4</v>
      </c>
      <c r="K451" s="14" t="s">
        <v>4</v>
      </c>
      <c r="L451" s="14" t="s">
        <v>4</v>
      </c>
      <c r="M451" s="14" t="s">
        <v>4</v>
      </c>
      <c r="N451" s="14" t="s">
        <v>21</v>
      </c>
      <c r="O451" s="14" t="s">
        <v>4</v>
      </c>
      <c r="P451" s="14" t="s">
        <v>4</v>
      </c>
      <c r="Q451" s="14" t="s">
        <v>4</v>
      </c>
      <c r="R451" t="s">
        <v>4</v>
      </c>
      <c r="S451" t="s">
        <v>4</v>
      </c>
      <c r="T451" t="s">
        <v>4</v>
      </c>
      <c r="U451" t="s">
        <v>4</v>
      </c>
      <c r="V451" t="s">
        <v>4</v>
      </c>
      <c r="W451">
        <v>2.2999999999999998</v>
      </c>
      <c r="X451" t="s">
        <v>147</v>
      </c>
      <c r="Y451">
        <v>0</v>
      </c>
      <c r="Z451">
        <v>0</v>
      </c>
      <c r="AA451">
        <v>1</v>
      </c>
      <c r="AB451" t="s">
        <v>4</v>
      </c>
      <c r="AC451" t="s">
        <v>295</v>
      </c>
      <c r="AD451">
        <v>0</v>
      </c>
      <c r="AE451" t="s">
        <v>4</v>
      </c>
      <c r="AF451" t="s">
        <v>4</v>
      </c>
      <c r="AG451" t="s">
        <v>4</v>
      </c>
      <c r="AH451" t="s">
        <v>4</v>
      </c>
      <c r="AI451" t="s">
        <v>4</v>
      </c>
      <c r="AJ451" t="s">
        <v>4</v>
      </c>
      <c r="AK451" t="s">
        <v>4</v>
      </c>
      <c r="AL451" t="s">
        <v>4</v>
      </c>
      <c r="AM451" t="s">
        <v>4</v>
      </c>
      <c r="AN451" t="s">
        <v>4</v>
      </c>
    </row>
    <row r="452" spans="1:40" ht="12.75" x14ac:dyDescent="0.2">
      <c r="A452" s="15">
        <v>42571</v>
      </c>
      <c r="B452" s="14">
        <v>42</v>
      </c>
      <c r="C452" s="14" t="s">
        <v>358</v>
      </c>
      <c r="D452" s="16">
        <v>0.75277777777777777</v>
      </c>
      <c r="E452" s="14">
        <v>18</v>
      </c>
      <c r="F452" s="14">
        <v>600</v>
      </c>
      <c r="G452" s="14">
        <v>30.5</v>
      </c>
      <c r="H452" s="14" t="s">
        <v>365</v>
      </c>
      <c r="I452" s="14">
        <v>28.2</v>
      </c>
      <c r="J452" s="14" t="s">
        <v>4</v>
      </c>
      <c r="K452" s="14" t="s">
        <v>4</v>
      </c>
      <c r="L452" s="14" t="s">
        <v>4</v>
      </c>
      <c r="M452" s="14" t="s">
        <v>4</v>
      </c>
      <c r="N452" s="14" t="s">
        <v>21</v>
      </c>
      <c r="O452" s="14" t="s">
        <v>4</v>
      </c>
      <c r="P452" s="14" t="s">
        <v>4</v>
      </c>
      <c r="Q452" s="14" t="s">
        <v>4</v>
      </c>
      <c r="R452" t="s">
        <v>4</v>
      </c>
      <c r="S452" t="s">
        <v>4</v>
      </c>
      <c r="T452" t="s">
        <v>4</v>
      </c>
      <c r="U452" t="s">
        <v>4</v>
      </c>
      <c r="V452" t="s">
        <v>4</v>
      </c>
      <c r="W452">
        <v>0.6</v>
      </c>
      <c r="X452" t="s">
        <v>147</v>
      </c>
      <c r="Y452">
        <v>0</v>
      </c>
      <c r="Z452">
        <v>0</v>
      </c>
      <c r="AA452">
        <v>1</v>
      </c>
      <c r="AB452" t="s">
        <v>4</v>
      </c>
      <c r="AC452" t="s">
        <v>295</v>
      </c>
      <c r="AD452">
        <v>0</v>
      </c>
      <c r="AE452" t="s">
        <v>4</v>
      </c>
      <c r="AF452" t="s">
        <v>4</v>
      </c>
      <c r="AG452" t="s">
        <v>4</v>
      </c>
      <c r="AH452" t="s">
        <v>4</v>
      </c>
      <c r="AI452" t="s">
        <v>4</v>
      </c>
      <c r="AJ452" t="s">
        <v>4</v>
      </c>
      <c r="AK452" t="s">
        <v>4</v>
      </c>
      <c r="AL452" t="s">
        <v>4</v>
      </c>
      <c r="AM452" t="s">
        <v>4</v>
      </c>
      <c r="AN452" t="s">
        <v>4</v>
      </c>
    </row>
    <row r="453" spans="1:40" ht="12.75" x14ac:dyDescent="0.2">
      <c r="A453" s="15">
        <v>42571</v>
      </c>
      <c r="B453" s="14">
        <v>43</v>
      </c>
      <c r="C453" s="14" t="s">
        <v>359</v>
      </c>
      <c r="D453" s="16">
        <v>0.33194444444444443</v>
      </c>
      <c r="E453" s="14">
        <v>8</v>
      </c>
      <c r="F453" s="14">
        <v>0</v>
      </c>
      <c r="G453" s="14" t="s">
        <v>4</v>
      </c>
      <c r="H453" s="14" t="s">
        <v>4</v>
      </c>
      <c r="I453" s="14">
        <v>24</v>
      </c>
      <c r="J453" s="14" t="s">
        <v>4</v>
      </c>
      <c r="K453" s="14" t="s">
        <v>4</v>
      </c>
      <c r="L453" s="14" t="s">
        <v>4</v>
      </c>
      <c r="M453" s="14">
        <v>135</v>
      </c>
      <c r="N453" s="14" t="s">
        <v>21</v>
      </c>
      <c r="O453" s="14" t="s">
        <v>4</v>
      </c>
      <c r="P453" s="14" t="s">
        <v>4</v>
      </c>
      <c r="Q453" s="14">
        <v>0</v>
      </c>
      <c r="R453">
        <v>0</v>
      </c>
      <c r="S453">
        <v>0</v>
      </c>
      <c r="T453" t="s">
        <v>4</v>
      </c>
      <c r="U453" t="s">
        <v>4</v>
      </c>
      <c r="V453" t="s">
        <v>7</v>
      </c>
      <c r="W453">
        <v>0.2</v>
      </c>
      <c r="X453" t="s">
        <v>4</v>
      </c>
      <c r="Y453">
        <v>2</v>
      </c>
      <c r="Z453">
        <v>1</v>
      </c>
      <c r="AA453">
        <v>0</v>
      </c>
      <c r="AB453">
        <v>0</v>
      </c>
      <c r="AC453" t="s">
        <v>296</v>
      </c>
      <c r="AD453">
        <v>1</v>
      </c>
      <c r="AE453" t="s">
        <v>4</v>
      </c>
      <c r="AF453" t="s">
        <v>4</v>
      </c>
      <c r="AG453" t="s">
        <v>4</v>
      </c>
      <c r="AH453" t="s">
        <v>4</v>
      </c>
      <c r="AI453">
        <v>70.710678118654755</v>
      </c>
      <c r="AJ453">
        <v>-70.710678118654741</v>
      </c>
      <c r="AK453" t="s">
        <v>4</v>
      </c>
      <c r="AL453">
        <v>100</v>
      </c>
      <c r="AM453">
        <v>30.48</v>
      </c>
      <c r="AN453">
        <v>2.3561944901923448</v>
      </c>
    </row>
    <row r="454" spans="1:40" ht="12.75" x14ac:dyDescent="0.2">
      <c r="A454" s="15">
        <v>42571</v>
      </c>
      <c r="B454" s="14">
        <v>43</v>
      </c>
      <c r="C454" s="14" t="s">
        <v>359</v>
      </c>
      <c r="D454" s="16">
        <v>0.375</v>
      </c>
      <c r="E454" s="14">
        <v>9</v>
      </c>
      <c r="F454" s="14">
        <v>62.000000000000021</v>
      </c>
      <c r="G454" s="14">
        <v>25.9</v>
      </c>
      <c r="H454" s="14" t="s">
        <v>365</v>
      </c>
      <c r="I454" s="14">
        <v>27.6</v>
      </c>
      <c r="J454" s="14" t="s">
        <v>4</v>
      </c>
      <c r="K454" s="14" t="s">
        <v>4</v>
      </c>
      <c r="L454" s="14" t="s">
        <v>4</v>
      </c>
      <c r="M454" s="14">
        <v>135</v>
      </c>
      <c r="N454" s="14" t="s">
        <v>21</v>
      </c>
      <c r="O454" s="14" t="s">
        <v>4</v>
      </c>
      <c r="P454" s="14" t="s">
        <v>4</v>
      </c>
      <c r="Q454" s="14">
        <v>0</v>
      </c>
      <c r="R454">
        <v>0</v>
      </c>
      <c r="S454">
        <v>1</v>
      </c>
      <c r="T454" t="s">
        <v>4</v>
      </c>
      <c r="U454" t="s">
        <v>4</v>
      </c>
      <c r="W454">
        <v>0</v>
      </c>
      <c r="X454" t="s">
        <v>132</v>
      </c>
      <c r="Y454">
        <v>2</v>
      </c>
      <c r="Z454">
        <v>1</v>
      </c>
      <c r="AA454">
        <v>0</v>
      </c>
      <c r="AB454">
        <v>0</v>
      </c>
      <c r="AC454" t="s">
        <v>296</v>
      </c>
      <c r="AD454">
        <v>1</v>
      </c>
      <c r="AE454">
        <v>0</v>
      </c>
      <c r="AF454">
        <v>0</v>
      </c>
      <c r="AG454">
        <v>1</v>
      </c>
      <c r="AH454">
        <v>0</v>
      </c>
      <c r="AI454">
        <v>70.710678118654755</v>
      </c>
      <c r="AJ454">
        <v>-70.710678118654741</v>
      </c>
      <c r="AK454">
        <v>0</v>
      </c>
      <c r="AL454">
        <v>100</v>
      </c>
      <c r="AM454">
        <v>30.48</v>
      </c>
      <c r="AN454">
        <v>2.3561944901923448</v>
      </c>
    </row>
    <row r="455" spans="1:40" ht="12.75" x14ac:dyDescent="0.2">
      <c r="A455" s="15">
        <v>42571</v>
      </c>
      <c r="B455" s="14">
        <v>43</v>
      </c>
      <c r="C455" s="14" t="s">
        <v>359</v>
      </c>
      <c r="D455" s="16">
        <v>0.41944444444444445</v>
      </c>
      <c r="E455" s="14">
        <v>10</v>
      </c>
      <c r="F455" s="14">
        <v>126.00000000000003</v>
      </c>
      <c r="G455" s="14">
        <v>34</v>
      </c>
      <c r="H455" s="14" t="s">
        <v>365</v>
      </c>
      <c r="I455" s="14">
        <v>30.1</v>
      </c>
      <c r="J455" s="14">
        <v>0.78539816339744817</v>
      </c>
      <c r="K455" s="14">
        <v>315</v>
      </c>
      <c r="L455" s="14">
        <v>0</v>
      </c>
      <c r="M455" s="14">
        <v>135</v>
      </c>
      <c r="N455" s="14" t="s">
        <v>21</v>
      </c>
      <c r="O455" s="14" t="s">
        <v>21</v>
      </c>
      <c r="P455" s="14">
        <v>8</v>
      </c>
      <c r="Q455" s="14">
        <v>1.999999999999996</v>
      </c>
      <c r="R455">
        <v>1.999999999999996</v>
      </c>
      <c r="S455">
        <v>1</v>
      </c>
      <c r="T455" t="s">
        <v>4</v>
      </c>
      <c r="U455" t="s">
        <v>4</v>
      </c>
      <c r="V455" t="s">
        <v>27</v>
      </c>
      <c r="W455">
        <v>1.3</v>
      </c>
      <c r="X455" t="s">
        <v>4</v>
      </c>
      <c r="Y455">
        <v>2</v>
      </c>
      <c r="Z455">
        <v>1</v>
      </c>
      <c r="AA455">
        <v>0</v>
      </c>
      <c r="AB455">
        <v>0</v>
      </c>
      <c r="AC455" t="s">
        <v>296</v>
      </c>
      <c r="AD455">
        <v>1</v>
      </c>
      <c r="AE455">
        <v>1.4142135623730923</v>
      </c>
      <c r="AF455">
        <v>1.4142135623730923</v>
      </c>
      <c r="AG455">
        <v>1</v>
      </c>
      <c r="AH455">
        <v>1.999999999999996</v>
      </c>
      <c r="AI455">
        <v>69.296464556281663</v>
      </c>
      <c r="AJ455">
        <v>-69.296464556281649</v>
      </c>
      <c r="AK455">
        <v>-1.4142135623730923</v>
      </c>
      <c r="AL455">
        <v>98</v>
      </c>
      <c r="AM455">
        <v>29.8704</v>
      </c>
      <c r="AN455">
        <v>2.3561944901923448</v>
      </c>
    </row>
    <row r="456" spans="1:40" ht="12.75" x14ac:dyDescent="0.2">
      <c r="A456" s="15">
        <v>42571</v>
      </c>
      <c r="B456" s="14">
        <v>43</v>
      </c>
      <c r="C456" s="14" t="s">
        <v>359</v>
      </c>
      <c r="D456" s="16">
        <v>0.46388888888888885</v>
      </c>
      <c r="E456" s="14">
        <v>11</v>
      </c>
      <c r="F456" s="14">
        <v>189.99999999999994</v>
      </c>
      <c r="G456" s="14">
        <v>24.2</v>
      </c>
      <c r="H456" s="14" t="s">
        <v>366</v>
      </c>
      <c r="I456" s="14">
        <v>25.1</v>
      </c>
      <c r="J456" s="14">
        <v>2.3561944901923448</v>
      </c>
      <c r="K456" s="14">
        <v>135</v>
      </c>
      <c r="L456" s="14">
        <v>-180</v>
      </c>
      <c r="M456" s="14">
        <v>135</v>
      </c>
      <c r="N456" s="14" t="s">
        <v>21</v>
      </c>
      <c r="O456" s="14" t="s">
        <v>72</v>
      </c>
      <c r="P456" s="14">
        <v>4</v>
      </c>
      <c r="Q456" s="14">
        <v>0.500000000000004</v>
      </c>
      <c r="R456">
        <v>2.5</v>
      </c>
      <c r="S456">
        <v>1</v>
      </c>
      <c r="T456" t="s">
        <v>4</v>
      </c>
      <c r="U456" t="s">
        <v>4</v>
      </c>
      <c r="V456" t="s">
        <v>6</v>
      </c>
      <c r="W456">
        <v>2.2000000000000002</v>
      </c>
      <c r="X456" t="s">
        <v>110</v>
      </c>
      <c r="Y456">
        <v>2</v>
      </c>
      <c r="Z456">
        <v>1</v>
      </c>
      <c r="AA456">
        <v>0</v>
      </c>
      <c r="AB456">
        <v>0</v>
      </c>
      <c r="AC456" t="s">
        <v>296</v>
      </c>
      <c r="AD456">
        <v>1</v>
      </c>
      <c r="AE456">
        <v>-0.35355339059327662</v>
      </c>
      <c r="AF456">
        <v>-0.35355339059327662</v>
      </c>
      <c r="AG456">
        <v>1</v>
      </c>
      <c r="AH456">
        <v>0.500000000000004</v>
      </c>
      <c r="AI456">
        <v>69.650017946874939</v>
      </c>
      <c r="AJ456">
        <v>-69.650017946874925</v>
      </c>
      <c r="AK456">
        <v>0.35355339059327662</v>
      </c>
      <c r="AL456">
        <v>98.5</v>
      </c>
      <c r="AM456">
        <v>30.0228</v>
      </c>
      <c r="AN456">
        <v>2.3561944901923448</v>
      </c>
    </row>
    <row r="457" spans="1:40" ht="12.75" x14ac:dyDescent="0.2">
      <c r="A457" s="15">
        <v>42571</v>
      </c>
      <c r="B457" s="14">
        <v>43</v>
      </c>
      <c r="C457" s="14" t="s">
        <v>359</v>
      </c>
      <c r="D457" s="16">
        <v>0.50069444444444444</v>
      </c>
      <c r="E457" s="14">
        <v>12</v>
      </c>
      <c r="F457" s="14">
        <v>243</v>
      </c>
      <c r="G457" s="14">
        <v>26.1</v>
      </c>
      <c r="H457" s="14" t="s">
        <v>366</v>
      </c>
      <c r="I457" s="14">
        <v>24.8</v>
      </c>
      <c r="J457" s="14">
        <v>2.3561944901923448</v>
      </c>
      <c r="K457" s="14">
        <v>135</v>
      </c>
      <c r="L457" s="14">
        <v>0</v>
      </c>
      <c r="M457" s="14">
        <v>135</v>
      </c>
      <c r="N457" s="14" t="s">
        <v>21</v>
      </c>
      <c r="O457" s="14" t="s">
        <v>72</v>
      </c>
      <c r="P457" s="14">
        <v>4</v>
      </c>
      <c r="Q457" s="14">
        <v>1.499999999999992</v>
      </c>
      <c r="R457">
        <v>3.999999999999992</v>
      </c>
      <c r="S457">
        <v>1</v>
      </c>
      <c r="T457" t="s">
        <v>4</v>
      </c>
      <c r="U457" t="s">
        <v>4</v>
      </c>
      <c r="V457" t="s">
        <v>4</v>
      </c>
      <c r="W457">
        <v>2.1</v>
      </c>
      <c r="X457" t="s">
        <v>4</v>
      </c>
      <c r="Y457">
        <v>2</v>
      </c>
      <c r="Z457">
        <v>1</v>
      </c>
      <c r="AA457">
        <v>0</v>
      </c>
      <c r="AB457">
        <v>0</v>
      </c>
      <c r="AC457" t="s">
        <v>296</v>
      </c>
      <c r="AD457">
        <v>1</v>
      </c>
      <c r="AE457">
        <v>-1.0606601717798156</v>
      </c>
      <c r="AF457">
        <v>-1.0606601717798156</v>
      </c>
      <c r="AG457">
        <v>1</v>
      </c>
      <c r="AH457">
        <v>1.499999999999992</v>
      </c>
      <c r="AI457">
        <v>70.710678118654755</v>
      </c>
      <c r="AJ457">
        <v>-70.710678118654741</v>
      </c>
      <c r="AK457">
        <v>1.0606601717798156</v>
      </c>
      <c r="AL457">
        <v>100</v>
      </c>
      <c r="AM457">
        <v>30.48</v>
      </c>
      <c r="AN457">
        <v>2.3561944901923448</v>
      </c>
    </row>
    <row r="458" spans="1:40" ht="12.75" x14ac:dyDescent="0.2">
      <c r="A458" s="15">
        <v>42571</v>
      </c>
      <c r="B458" s="14">
        <v>43</v>
      </c>
      <c r="C458" s="14" t="s">
        <v>359</v>
      </c>
      <c r="D458" s="16">
        <v>0.54375000000000007</v>
      </c>
      <c r="E458" s="14">
        <v>13</v>
      </c>
      <c r="F458" s="14">
        <v>305.00000000000011</v>
      </c>
      <c r="G458" s="14">
        <v>30.6</v>
      </c>
      <c r="H458" s="14" t="s">
        <v>365</v>
      </c>
      <c r="I458" s="14">
        <v>29.2</v>
      </c>
      <c r="J458" s="14" t="s">
        <v>4</v>
      </c>
      <c r="K458" s="14" t="s">
        <v>4</v>
      </c>
      <c r="L458" s="14" t="s">
        <v>4</v>
      </c>
      <c r="M458" s="14">
        <v>135</v>
      </c>
      <c r="N458" s="14" t="s">
        <v>21</v>
      </c>
      <c r="O458" s="14" t="s">
        <v>4</v>
      </c>
      <c r="P458" s="14" t="s">
        <v>4</v>
      </c>
      <c r="Q458" s="14">
        <v>0</v>
      </c>
      <c r="R458">
        <v>3.999999999999992</v>
      </c>
      <c r="S458">
        <v>1</v>
      </c>
      <c r="T458" t="s">
        <v>4</v>
      </c>
      <c r="U458" t="s">
        <v>4</v>
      </c>
      <c r="V458" t="s">
        <v>6</v>
      </c>
      <c r="W458">
        <v>3.1</v>
      </c>
      <c r="X458" t="s">
        <v>4</v>
      </c>
      <c r="Y458">
        <v>0</v>
      </c>
      <c r="Z458">
        <v>0</v>
      </c>
      <c r="AA458">
        <v>1</v>
      </c>
      <c r="AB458">
        <v>1</v>
      </c>
      <c r="AC458" t="s">
        <v>296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70.710678118654755</v>
      </c>
      <c r="AJ458">
        <v>-70.710678118654741</v>
      </c>
      <c r="AK458">
        <v>0</v>
      </c>
      <c r="AL458">
        <v>100</v>
      </c>
      <c r="AM458">
        <v>30.48</v>
      </c>
      <c r="AN458">
        <v>2.3561944901923448</v>
      </c>
    </row>
    <row r="459" spans="1:40" ht="12.75" x14ac:dyDescent="0.2">
      <c r="A459" s="15">
        <v>42571</v>
      </c>
      <c r="B459" s="14">
        <v>43</v>
      </c>
      <c r="C459" s="14" t="s">
        <v>359</v>
      </c>
      <c r="D459" s="16">
        <v>0.58888888888888891</v>
      </c>
      <c r="E459" s="14">
        <v>14</v>
      </c>
      <c r="F459" s="14">
        <v>370.00000000000006</v>
      </c>
      <c r="G459" s="14">
        <v>44.7</v>
      </c>
      <c r="H459" s="14" t="s">
        <v>365</v>
      </c>
      <c r="I459" s="14">
        <v>29.7</v>
      </c>
      <c r="J459" s="14" t="s">
        <v>4</v>
      </c>
      <c r="K459" s="14" t="s">
        <v>4</v>
      </c>
      <c r="L459" s="14" t="s">
        <v>4</v>
      </c>
      <c r="M459" s="14">
        <v>135</v>
      </c>
      <c r="N459" s="14" t="s">
        <v>21</v>
      </c>
      <c r="O459" s="14" t="s">
        <v>4</v>
      </c>
      <c r="P459" s="14" t="s">
        <v>4</v>
      </c>
      <c r="Q459" s="14">
        <v>0</v>
      </c>
      <c r="R459">
        <v>3.999999999999992</v>
      </c>
      <c r="S459">
        <v>1</v>
      </c>
      <c r="T459">
        <v>0</v>
      </c>
      <c r="U459">
        <v>0</v>
      </c>
      <c r="V459" t="s">
        <v>6</v>
      </c>
      <c r="W459">
        <v>2.9</v>
      </c>
      <c r="X459" t="s">
        <v>4</v>
      </c>
      <c r="Y459">
        <v>0</v>
      </c>
      <c r="Z459">
        <v>0</v>
      </c>
      <c r="AA459">
        <v>1</v>
      </c>
      <c r="AB459" t="s">
        <v>4</v>
      </c>
      <c r="AC459" t="s">
        <v>296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70.710678118654755</v>
      </c>
      <c r="AJ459">
        <v>-70.710678118654741</v>
      </c>
      <c r="AK459">
        <v>0</v>
      </c>
      <c r="AL459">
        <v>100</v>
      </c>
      <c r="AM459">
        <v>30.48</v>
      </c>
      <c r="AN459">
        <v>2.3561944901923448</v>
      </c>
    </row>
    <row r="460" spans="1:40" ht="12.75" x14ac:dyDescent="0.2">
      <c r="A460" s="15">
        <v>42571</v>
      </c>
      <c r="B460" s="14">
        <v>43</v>
      </c>
      <c r="C460" s="14" t="s">
        <v>359</v>
      </c>
      <c r="D460" s="16">
        <v>0.62708333333333333</v>
      </c>
      <c r="E460" s="14">
        <v>15</v>
      </c>
      <c r="F460" s="14">
        <v>425</v>
      </c>
      <c r="G460" s="14">
        <v>42.6</v>
      </c>
      <c r="H460" s="14" t="s">
        <v>365</v>
      </c>
      <c r="I460" s="14">
        <v>34.1</v>
      </c>
      <c r="J460" s="14" t="s">
        <v>4</v>
      </c>
      <c r="K460" s="14" t="s">
        <v>4</v>
      </c>
      <c r="L460" s="14" t="s">
        <v>4</v>
      </c>
      <c r="M460" s="14" t="s">
        <v>4</v>
      </c>
      <c r="N460" s="14" t="s">
        <v>21</v>
      </c>
      <c r="O460" s="14" t="s">
        <v>4</v>
      </c>
      <c r="P460" s="14" t="s">
        <v>4</v>
      </c>
      <c r="Q460" s="14" t="s">
        <v>4</v>
      </c>
      <c r="R460" t="s">
        <v>4</v>
      </c>
      <c r="S460" t="s">
        <v>4</v>
      </c>
      <c r="T460" t="s">
        <v>4</v>
      </c>
      <c r="U460" t="s">
        <v>4</v>
      </c>
      <c r="V460" t="s">
        <v>4</v>
      </c>
      <c r="W460">
        <v>1.6</v>
      </c>
      <c r="X460" t="s">
        <v>147</v>
      </c>
      <c r="Y460">
        <v>0</v>
      </c>
      <c r="Z460">
        <v>0</v>
      </c>
      <c r="AA460">
        <v>1</v>
      </c>
      <c r="AB460" t="s">
        <v>4</v>
      </c>
      <c r="AC460" t="s">
        <v>296</v>
      </c>
      <c r="AD460">
        <v>1</v>
      </c>
      <c r="AE460" t="s">
        <v>4</v>
      </c>
      <c r="AF460" t="s">
        <v>4</v>
      </c>
      <c r="AG460" t="s">
        <v>4</v>
      </c>
      <c r="AH460" t="s">
        <v>4</v>
      </c>
      <c r="AI460" t="s">
        <v>4</v>
      </c>
      <c r="AJ460" t="s">
        <v>4</v>
      </c>
      <c r="AK460" t="s">
        <v>4</v>
      </c>
      <c r="AL460" t="s">
        <v>4</v>
      </c>
      <c r="AM460" t="s">
        <v>4</v>
      </c>
      <c r="AN460" t="s">
        <v>4</v>
      </c>
    </row>
    <row r="461" spans="1:40" ht="12.75" x14ac:dyDescent="0.2">
      <c r="A461" s="15">
        <v>42571</v>
      </c>
      <c r="B461" s="14">
        <v>43</v>
      </c>
      <c r="C461" s="14" t="s">
        <v>359</v>
      </c>
      <c r="D461" s="16">
        <v>0.66666666666666663</v>
      </c>
      <c r="E461" s="14">
        <v>16</v>
      </c>
      <c r="F461" s="14">
        <v>481.99999999999994</v>
      </c>
      <c r="G461" s="14">
        <v>49.1</v>
      </c>
      <c r="H461" s="14" t="s">
        <v>365</v>
      </c>
      <c r="I461" s="14">
        <v>33.799999999999997</v>
      </c>
      <c r="J461" s="14" t="s">
        <v>4</v>
      </c>
      <c r="K461" s="14" t="s">
        <v>4</v>
      </c>
      <c r="L461" s="14" t="s">
        <v>4</v>
      </c>
      <c r="M461" s="14" t="s">
        <v>4</v>
      </c>
      <c r="N461" s="14" t="s">
        <v>21</v>
      </c>
      <c r="O461" s="14" t="s">
        <v>4</v>
      </c>
      <c r="P461" s="14" t="s">
        <v>4</v>
      </c>
      <c r="Q461" s="14" t="s">
        <v>4</v>
      </c>
      <c r="R461" t="s">
        <v>4</v>
      </c>
      <c r="S461" t="s">
        <v>4</v>
      </c>
      <c r="T461" t="s">
        <v>4</v>
      </c>
      <c r="U461" t="s">
        <v>4</v>
      </c>
      <c r="V461" t="s">
        <v>4</v>
      </c>
      <c r="W461">
        <v>2.5</v>
      </c>
      <c r="X461" t="s">
        <v>147</v>
      </c>
      <c r="Y461">
        <v>0</v>
      </c>
      <c r="Z461">
        <v>0</v>
      </c>
      <c r="AA461">
        <v>1</v>
      </c>
      <c r="AB461" t="s">
        <v>4</v>
      </c>
      <c r="AC461" t="s">
        <v>296</v>
      </c>
      <c r="AD461">
        <v>1</v>
      </c>
      <c r="AE461" t="s">
        <v>4</v>
      </c>
      <c r="AF461" t="s">
        <v>4</v>
      </c>
      <c r="AG461" t="s">
        <v>4</v>
      </c>
      <c r="AH461" t="s">
        <v>4</v>
      </c>
      <c r="AI461" t="s">
        <v>4</v>
      </c>
      <c r="AJ461" t="s">
        <v>4</v>
      </c>
      <c r="AK461" t="s">
        <v>4</v>
      </c>
      <c r="AL461" t="s">
        <v>4</v>
      </c>
      <c r="AM461" t="s">
        <v>4</v>
      </c>
      <c r="AN461" t="s">
        <v>4</v>
      </c>
    </row>
    <row r="462" spans="1:40" ht="12.75" x14ac:dyDescent="0.2">
      <c r="A462" s="15">
        <v>42571</v>
      </c>
      <c r="B462" s="14">
        <v>43</v>
      </c>
      <c r="C462" s="14" t="s">
        <v>359</v>
      </c>
      <c r="D462" s="16">
        <v>0.70833333333333337</v>
      </c>
      <c r="E462" s="14">
        <v>17</v>
      </c>
      <c r="F462" s="14">
        <v>542</v>
      </c>
      <c r="G462" s="14">
        <v>33.6</v>
      </c>
      <c r="H462" s="14" t="s">
        <v>365</v>
      </c>
      <c r="I462" s="14">
        <v>30.5</v>
      </c>
      <c r="J462" s="14" t="s">
        <v>4</v>
      </c>
      <c r="K462" s="14" t="s">
        <v>4</v>
      </c>
      <c r="L462" s="14" t="s">
        <v>4</v>
      </c>
      <c r="M462" s="14" t="s">
        <v>4</v>
      </c>
      <c r="N462" s="14" t="s">
        <v>21</v>
      </c>
      <c r="O462" s="14" t="s">
        <v>4</v>
      </c>
      <c r="P462" s="14" t="s">
        <v>4</v>
      </c>
      <c r="Q462" s="14" t="s">
        <v>4</v>
      </c>
      <c r="R462" t="s">
        <v>4</v>
      </c>
      <c r="S462" t="s">
        <v>4</v>
      </c>
      <c r="T462" t="s">
        <v>4</v>
      </c>
      <c r="U462" t="s">
        <v>4</v>
      </c>
      <c r="V462" t="s">
        <v>4</v>
      </c>
      <c r="W462">
        <v>3</v>
      </c>
      <c r="X462" t="s">
        <v>147</v>
      </c>
      <c r="Y462">
        <v>0</v>
      </c>
      <c r="Z462">
        <v>0</v>
      </c>
      <c r="AA462">
        <v>1</v>
      </c>
      <c r="AB462" t="s">
        <v>4</v>
      </c>
      <c r="AC462" t="s">
        <v>296</v>
      </c>
      <c r="AD462">
        <v>1</v>
      </c>
      <c r="AE462" t="s">
        <v>4</v>
      </c>
      <c r="AF462" t="s">
        <v>4</v>
      </c>
      <c r="AG462" t="s">
        <v>4</v>
      </c>
      <c r="AH462" t="s">
        <v>4</v>
      </c>
      <c r="AI462" t="s">
        <v>4</v>
      </c>
      <c r="AJ462" t="s">
        <v>4</v>
      </c>
      <c r="AK462" t="s">
        <v>4</v>
      </c>
      <c r="AL462" t="s">
        <v>4</v>
      </c>
      <c r="AM462" t="s">
        <v>4</v>
      </c>
      <c r="AN462" t="s">
        <v>4</v>
      </c>
    </row>
    <row r="463" spans="1:40" ht="12.75" x14ac:dyDescent="0.2">
      <c r="A463" s="15">
        <v>42571</v>
      </c>
      <c r="B463" s="14">
        <v>43</v>
      </c>
      <c r="C463" s="14" t="s">
        <v>359</v>
      </c>
      <c r="D463" s="16">
        <v>0.74930555555555556</v>
      </c>
      <c r="E463" s="14">
        <v>18</v>
      </c>
      <c r="F463" s="14">
        <v>601</v>
      </c>
      <c r="G463" s="14">
        <v>28.7</v>
      </c>
      <c r="H463" s="14" t="s">
        <v>365</v>
      </c>
      <c r="I463" s="14">
        <v>27.7</v>
      </c>
      <c r="J463" s="14" t="s">
        <v>4</v>
      </c>
      <c r="K463" s="14" t="s">
        <v>4</v>
      </c>
      <c r="L463" s="14" t="s">
        <v>4</v>
      </c>
      <c r="M463" s="14" t="s">
        <v>4</v>
      </c>
      <c r="N463" s="14" t="s">
        <v>21</v>
      </c>
      <c r="O463" s="14" t="s">
        <v>4</v>
      </c>
      <c r="P463" s="14" t="s">
        <v>4</v>
      </c>
      <c r="Q463" s="14" t="s">
        <v>4</v>
      </c>
      <c r="R463" t="s">
        <v>4</v>
      </c>
      <c r="S463" t="s">
        <v>4</v>
      </c>
      <c r="T463" t="s">
        <v>4</v>
      </c>
      <c r="U463" t="s">
        <v>4</v>
      </c>
      <c r="V463" t="s">
        <v>4</v>
      </c>
      <c r="W463">
        <v>1.3</v>
      </c>
      <c r="X463" t="s">
        <v>147</v>
      </c>
      <c r="Y463">
        <v>0</v>
      </c>
      <c r="Z463">
        <v>0</v>
      </c>
      <c r="AA463">
        <v>1</v>
      </c>
      <c r="AB463" t="s">
        <v>4</v>
      </c>
      <c r="AC463" t="s">
        <v>296</v>
      </c>
      <c r="AD463">
        <v>1</v>
      </c>
      <c r="AE463" t="s">
        <v>4</v>
      </c>
      <c r="AF463" t="s">
        <v>4</v>
      </c>
      <c r="AG463" t="s">
        <v>4</v>
      </c>
      <c r="AH463" t="s">
        <v>4</v>
      </c>
      <c r="AI463" t="s">
        <v>4</v>
      </c>
      <c r="AJ463" t="s">
        <v>4</v>
      </c>
      <c r="AK463" t="s">
        <v>4</v>
      </c>
      <c r="AL463" t="s">
        <v>4</v>
      </c>
      <c r="AM463" t="s">
        <v>4</v>
      </c>
      <c r="AN463" t="s">
        <v>4</v>
      </c>
    </row>
    <row r="464" spans="1:40" ht="12.75" x14ac:dyDescent="0.2">
      <c r="A464" s="15">
        <v>42571</v>
      </c>
      <c r="B464" s="14">
        <v>44</v>
      </c>
      <c r="C464" s="14" t="s">
        <v>358</v>
      </c>
      <c r="D464" s="16">
        <v>0.3354166666666667</v>
      </c>
      <c r="E464" s="14">
        <v>8</v>
      </c>
      <c r="F464" s="14">
        <v>0</v>
      </c>
      <c r="G464" s="14">
        <v>26.5</v>
      </c>
      <c r="H464" s="14" t="s">
        <v>366</v>
      </c>
      <c r="I464" s="14">
        <v>23.7</v>
      </c>
      <c r="J464" s="14" t="s">
        <v>4</v>
      </c>
      <c r="K464" s="14" t="s">
        <v>4</v>
      </c>
      <c r="L464" s="14" t="s">
        <v>4</v>
      </c>
      <c r="M464" s="14">
        <v>51</v>
      </c>
      <c r="N464" s="14" t="s">
        <v>15</v>
      </c>
      <c r="O464" s="14" t="s">
        <v>4</v>
      </c>
      <c r="P464" s="14" t="s">
        <v>4</v>
      </c>
      <c r="Q464" s="14">
        <v>0</v>
      </c>
      <c r="R464">
        <v>0</v>
      </c>
      <c r="S464">
        <v>1</v>
      </c>
      <c r="T464" t="s">
        <v>4</v>
      </c>
      <c r="U464" t="s">
        <v>4</v>
      </c>
      <c r="V464" t="s">
        <v>128</v>
      </c>
      <c r="W464">
        <v>1.9</v>
      </c>
      <c r="X464" t="s">
        <v>4</v>
      </c>
      <c r="Y464">
        <v>2</v>
      </c>
      <c r="Z464">
        <v>1</v>
      </c>
      <c r="AA464">
        <v>0</v>
      </c>
      <c r="AB464">
        <v>0</v>
      </c>
      <c r="AC464" t="s">
        <v>297</v>
      </c>
      <c r="AD464">
        <v>0</v>
      </c>
      <c r="AE464" t="s">
        <v>4</v>
      </c>
      <c r="AF464" t="s">
        <v>4</v>
      </c>
      <c r="AG464" t="s">
        <v>4</v>
      </c>
      <c r="AH464" t="s">
        <v>4</v>
      </c>
      <c r="AI464">
        <v>79.268888068611034</v>
      </c>
      <c r="AJ464">
        <v>64.190679887083419</v>
      </c>
      <c r="AK464" t="s">
        <v>4</v>
      </c>
      <c r="AL464">
        <v>102</v>
      </c>
      <c r="AM464">
        <v>31.089600000000001</v>
      </c>
      <c r="AN464">
        <v>0.89011791851710809</v>
      </c>
    </row>
    <row r="465" spans="1:40" ht="12.75" x14ac:dyDescent="0.2">
      <c r="A465" s="15">
        <v>42571</v>
      </c>
      <c r="B465" s="14">
        <v>44</v>
      </c>
      <c r="C465" s="14" t="s">
        <v>358</v>
      </c>
      <c r="D465" s="16">
        <v>0.38055555555555554</v>
      </c>
      <c r="E465" s="14">
        <v>9</v>
      </c>
      <c r="F465" s="14">
        <v>64.999999999999929</v>
      </c>
      <c r="G465" s="14">
        <v>32.4</v>
      </c>
      <c r="H465" s="14" t="s">
        <v>365</v>
      </c>
      <c r="I465" s="14">
        <v>27.8</v>
      </c>
      <c r="J465" s="14">
        <v>2.96032710858867</v>
      </c>
      <c r="K465" s="14">
        <v>169.61424930029693</v>
      </c>
      <c r="L465" s="14">
        <v>-61.385750699703067</v>
      </c>
      <c r="M465" s="14">
        <v>57</v>
      </c>
      <c r="N465" s="14" t="s">
        <v>15</v>
      </c>
      <c r="O465" s="14" t="s">
        <v>33</v>
      </c>
      <c r="P465" s="14">
        <v>5</v>
      </c>
      <c r="Q465" s="14">
        <v>11.549923569124049</v>
      </c>
      <c r="R465">
        <v>11.549923569124049</v>
      </c>
      <c r="S465">
        <v>1</v>
      </c>
      <c r="T465" t="s">
        <v>4</v>
      </c>
      <c r="U465" t="s">
        <v>4</v>
      </c>
      <c r="V465" t="s">
        <v>6</v>
      </c>
      <c r="W465">
        <v>1.4</v>
      </c>
      <c r="X465" t="s">
        <v>4</v>
      </c>
      <c r="Y465">
        <v>2</v>
      </c>
      <c r="Z465">
        <v>1</v>
      </c>
      <c r="AA465">
        <v>0</v>
      </c>
      <c r="AB465">
        <v>0</v>
      </c>
      <c r="AC465" t="s">
        <v>297</v>
      </c>
      <c r="AD465">
        <v>0</v>
      </c>
      <c r="AE465">
        <v>-11.360693490625792</v>
      </c>
      <c r="AF465">
        <v>-11.360693490625792</v>
      </c>
      <c r="AG465">
        <v>1</v>
      </c>
      <c r="AH465">
        <v>11.549923569124049</v>
      </c>
      <c r="AI465">
        <v>81.351045090706137</v>
      </c>
      <c r="AJ465">
        <v>52.829986396457628</v>
      </c>
      <c r="AK465">
        <v>2.0821570220951031</v>
      </c>
      <c r="AL465">
        <v>97</v>
      </c>
      <c r="AM465">
        <v>29.5656</v>
      </c>
      <c r="AN465">
        <v>0.99483767363676789</v>
      </c>
    </row>
    <row r="466" spans="1:40" ht="12.75" x14ac:dyDescent="0.2">
      <c r="A466" s="15">
        <v>42571</v>
      </c>
      <c r="B466" s="14">
        <v>44</v>
      </c>
      <c r="C466" s="14" t="s">
        <v>358</v>
      </c>
      <c r="D466" s="16">
        <v>0.42291666666666666</v>
      </c>
      <c r="E466" s="14">
        <v>10</v>
      </c>
      <c r="F466" s="14">
        <v>125.99999999999994</v>
      </c>
      <c r="G466" s="14">
        <v>47</v>
      </c>
      <c r="H466" s="14" t="s">
        <v>365</v>
      </c>
      <c r="I466" s="14">
        <v>30.9</v>
      </c>
      <c r="J466" s="14" t="s">
        <v>4</v>
      </c>
      <c r="K466" s="14" t="s">
        <v>4</v>
      </c>
      <c r="L466" s="14" t="s">
        <v>4</v>
      </c>
      <c r="M466" s="14">
        <v>57</v>
      </c>
      <c r="N466" s="14" t="s">
        <v>15</v>
      </c>
      <c r="O466" s="14" t="s">
        <v>4</v>
      </c>
      <c r="P466" s="14" t="s">
        <v>4</v>
      </c>
      <c r="Q466" s="14">
        <v>0</v>
      </c>
      <c r="R466">
        <v>11.549923569124049</v>
      </c>
      <c r="S466">
        <v>1</v>
      </c>
      <c r="T466" t="s">
        <v>4</v>
      </c>
      <c r="U466" t="s">
        <v>4</v>
      </c>
      <c r="V466" t="s">
        <v>6</v>
      </c>
      <c r="W466">
        <v>1.5</v>
      </c>
      <c r="X466" t="s">
        <v>4</v>
      </c>
      <c r="Y466">
        <v>2</v>
      </c>
      <c r="Z466">
        <v>1</v>
      </c>
      <c r="AA466">
        <v>0</v>
      </c>
      <c r="AB466">
        <v>0</v>
      </c>
      <c r="AC466" t="s">
        <v>297</v>
      </c>
      <c r="AD466">
        <v>0</v>
      </c>
      <c r="AE466">
        <v>0</v>
      </c>
      <c r="AF466">
        <v>0</v>
      </c>
      <c r="AG466">
        <v>1</v>
      </c>
      <c r="AH466">
        <v>0</v>
      </c>
      <c r="AI466">
        <v>81.351045090706137</v>
      </c>
      <c r="AJ466">
        <v>52.829986396457628</v>
      </c>
      <c r="AK466">
        <v>0</v>
      </c>
      <c r="AL466">
        <v>97</v>
      </c>
      <c r="AM466">
        <v>29.5656</v>
      </c>
      <c r="AN466">
        <v>0.99483767363676789</v>
      </c>
    </row>
    <row r="467" spans="1:40" ht="12.75" x14ac:dyDescent="0.2">
      <c r="A467" s="15">
        <v>42571</v>
      </c>
      <c r="B467" s="14">
        <v>44</v>
      </c>
      <c r="C467" s="14" t="s">
        <v>358</v>
      </c>
      <c r="D467" s="16">
        <v>0.46736111111111112</v>
      </c>
      <c r="E467" s="14">
        <v>11</v>
      </c>
      <c r="F467" s="14">
        <v>189.99999999999994</v>
      </c>
      <c r="G467" s="14">
        <v>24.8</v>
      </c>
      <c r="H467" s="14" t="s">
        <v>366</v>
      </c>
      <c r="I467" s="14">
        <v>24.5</v>
      </c>
      <c r="J467" s="14" t="s">
        <v>4</v>
      </c>
      <c r="K467" s="14" t="s">
        <v>4</v>
      </c>
      <c r="L467" s="14" t="s">
        <v>4</v>
      </c>
      <c r="M467" s="14">
        <v>57</v>
      </c>
      <c r="N467" s="14" t="s">
        <v>15</v>
      </c>
      <c r="O467" s="14" t="s">
        <v>4</v>
      </c>
      <c r="P467" s="14" t="s">
        <v>4</v>
      </c>
      <c r="Q467" s="14">
        <v>0</v>
      </c>
      <c r="R467">
        <v>11.549923569124049</v>
      </c>
      <c r="S467">
        <v>1</v>
      </c>
      <c r="T467" t="s">
        <v>4</v>
      </c>
      <c r="U467" t="s">
        <v>4</v>
      </c>
      <c r="V467" t="s">
        <v>6</v>
      </c>
      <c r="W467">
        <v>3.9</v>
      </c>
      <c r="X467" t="s">
        <v>4</v>
      </c>
      <c r="Y467">
        <v>2</v>
      </c>
      <c r="Z467">
        <v>1</v>
      </c>
      <c r="AA467">
        <v>0</v>
      </c>
      <c r="AB467">
        <v>0</v>
      </c>
      <c r="AC467" t="s">
        <v>297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81.351045090706137</v>
      </c>
      <c r="AJ467">
        <v>52.829986396457628</v>
      </c>
      <c r="AK467">
        <v>0</v>
      </c>
      <c r="AL467">
        <v>97</v>
      </c>
      <c r="AM467">
        <v>29.5656</v>
      </c>
      <c r="AN467">
        <v>0.99483767363676789</v>
      </c>
    </row>
    <row r="468" spans="1:40" ht="12.75" x14ac:dyDescent="0.2">
      <c r="A468" s="15">
        <v>42571</v>
      </c>
      <c r="B468" s="14">
        <v>44</v>
      </c>
      <c r="C468" s="14" t="s">
        <v>358</v>
      </c>
      <c r="D468" s="16">
        <v>0.50277777777777777</v>
      </c>
      <c r="E468" s="14">
        <v>12</v>
      </c>
      <c r="F468" s="14">
        <v>240.99999999999991</v>
      </c>
      <c r="G468" s="14">
        <v>27.7</v>
      </c>
      <c r="H468" s="14" t="s">
        <v>366</v>
      </c>
      <c r="I468" s="14">
        <v>25</v>
      </c>
      <c r="J468" s="14" t="s">
        <v>4</v>
      </c>
      <c r="K468" s="14" t="s">
        <v>4</v>
      </c>
      <c r="L468" s="14" t="s">
        <v>4</v>
      </c>
      <c r="M468" s="14">
        <v>57</v>
      </c>
      <c r="N468" s="14" t="s">
        <v>15</v>
      </c>
      <c r="O468" s="14" t="s">
        <v>4</v>
      </c>
      <c r="P468" s="14" t="s">
        <v>4</v>
      </c>
      <c r="Q468" s="14">
        <v>0</v>
      </c>
      <c r="R468">
        <v>11.549923569124049</v>
      </c>
      <c r="S468">
        <v>1</v>
      </c>
      <c r="T468" t="s">
        <v>4</v>
      </c>
      <c r="U468" t="s">
        <v>4</v>
      </c>
      <c r="V468" t="s">
        <v>6</v>
      </c>
      <c r="W468">
        <v>1.2</v>
      </c>
      <c r="X468" t="s">
        <v>4</v>
      </c>
      <c r="Y468">
        <v>2</v>
      </c>
      <c r="Z468">
        <v>1</v>
      </c>
      <c r="AA468">
        <v>0</v>
      </c>
      <c r="AB468">
        <v>0</v>
      </c>
      <c r="AC468" t="s">
        <v>297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81.351045090706137</v>
      </c>
      <c r="AJ468">
        <v>52.829986396457628</v>
      </c>
      <c r="AK468">
        <v>0</v>
      </c>
      <c r="AL468">
        <v>97</v>
      </c>
      <c r="AM468">
        <v>29.5656</v>
      </c>
      <c r="AN468">
        <v>0.99483767363676789</v>
      </c>
    </row>
    <row r="469" spans="1:40" ht="12.75" x14ac:dyDescent="0.2">
      <c r="A469" s="15">
        <v>42571</v>
      </c>
      <c r="B469" s="14">
        <v>44</v>
      </c>
      <c r="C469" s="14" t="s">
        <v>358</v>
      </c>
      <c r="D469" s="16">
        <v>0.54652777777777783</v>
      </c>
      <c r="E469" s="14">
        <v>13</v>
      </c>
      <c r="F469" s="14">
        <v>304</v>
      </c>
      <c r="G469" s="14">
        <v>50.2</v>
      </c>
      <c r="H469" s="14" t="s">
        <v>365</v>
      </c>
      <c r="I469" s="14">
        <v>29.7</v>
      </c>
      <c r="J469" s="14" t="s">
        <v>4</v>
      </c>
      <c r="K469" s="14" t="s">
        <v>4</v>
      </c>
      <c r="L469" s="14" t="s">
        <v>4</v>
      </c>
      <c r="M469" s="14">
        <v>57</v>
      </c>
      <c r="N469" s="14" t="s">
        <v>15</v>
      </c>
      <c r="O469" s="14" t="s">
        <v>4</v>
      </c>
      <c r="P469" s="14" t="s">
        <v>4</v>
      </c>
      <c r="Q469" s="14">
        <v>0</v>
      </c>
      <c r="R469">
        <v>11.549923569124049</v>
      </c>
      <c r="S469">
        <v>1</v>
      </c>
      <c r="T469" t="s">
        <v>4</v>
      </c>
      <c r="U469" t="s">
        <v>4</v>
      </c>
      <c r="V469" t="s">
        <v>6</v>
      </c>
      <c r="W469">
        <v>1.5</v>
      </c>
      <c r="X469" t="s">
        <v>4</v>
      </c>
      <c r="Y469">
        <v>0</v>
      </c>
      <c r="Z469">
        <v>0</v>
      </c>
      <c r="AA469">
        <v>1</v>
      </c>
      <c r="AB469">
        <v>1</v>
      </c>
      <c r="AC469" t="s">
        <v>297</v>
      </c>
      <c r="AD469">
        <v>0</v>
      </c>
      <c r="AE469">
        <v>0</v>
      </c>
      <c r="AF469">
        <v>0</v>
      </c>
      <c r="AG469">
        <v>1</v>
      </c>
      <c r="AH469">
        <v>0</v>
      </c>
      <c r="AI469">
        <v>81.351045090706137</v>
      </c>
      <c r="AJ469">
        <v>52.829986396457628</v>
      </c>
      <c r="AK469">
        <v>0</v>
      </c>
      <c r="AL469">
        <v>97</v>
      </c>
      <c r="AM469">
        <v>29.5656</v>
      </c>
      <c r="AN469">
        <v>0.99483767363676789</v>
      </c>
    </row>
    <row r="470" spans="1:40" ht="12.75" x14ac:dyDescent="0.2">
      <c r="A470" s="15">
        <v>42571</v>
      </c>
      <c r="B470" s="14">
        <v>44</v>
      </c>
      <c r="C470" s="14" t="s">
        <v>358</v>
      </c>
      <c r="D470" s="16">
        <v>0.59166666666666667</v>
      </c>
      <c r="E470" s="14">
        <v>14</v>
      </c>
      <c r="F470" s="14">
        <v>368.99999999999994</v>
      </c>
      <c r="G470" s="14">
        <v>55.2</v>
      </c>
      <c r="H470" s="14" t="s">
        <v>365</v>
      </c>
      <c r="I470" s="14">
        <v>30.7</v>
      </c>
      <c r="J470" s="14" t="s">
        <v>4</v>
      </c>
      <c r="K470" s="14" t="s">
        <v>4</v>
      </c>
      <c r="L470" s="14" t="s">
        <v>4</v>
      </c>
      <c r="M470" s="14">
        <v>57</v>
      </c>
      <c r="N470" s="14" t="s">
        <v>15</v>
      </c>
      <c r="O470" s="14" t="s">
        <v>4</v>
      </c>
      <c r="P470" s="14" t="s">
        <v>4</v>
      </c>
      <c r="Q470" s="14">
        <v>0</v>
      </c>
      <c r="R470">
        <v>11.549923569124049</v>
      </c>
      <c r="S470">
        <v>1</v>
      </c>
      <c r="T470">
        <v>11.549923569124049</v>
      </c>
      <c r="U470">
        <v>1</v>
      </c>
      <c r="V470" t="s">
        <v>6</v>
      </c>
      <c r="W470">
        <v>2.9</v>
      </c>
      <c r="X470" t="s">
        <v>4</v>
      </c>
      <c r="Y470">
        <v>0</v>
      </c>
      <c r="Z470">
        <v>0</v>
      </c>
      <c r="AA470">
        <v>1</v>
      </c>
      <c r="AB470" t="s">
        <v>4</v>
      </c>
      <c r="AC470" t="s">
        <v>297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81.351045090706137</v>
      </c>
      <c r="AJ470">
        <v>52.829986396457628</v>
      </c>
      <c r="AK470">
        <v>0</v>
      </c>
      <c r="AL470">
        <v>97</v>
      </c>
      <c r="AM470">
        <v>29.5656</v>
      </c>
      <c r="AN470">
        <v>0.99483767363676789</v>
      </c>
    </row>
    <row r="471" spans="1:40" ht="12.75" x14ac:dyDescent="0.2">
      <c r="A471" s="15">
        <v>42571</v>
      </c>
      <c r="B471" s="14">
        <v>44</v>
      </c>
      <c r="C471" s="14" t="s">
        <v>358</v>
      </c>
      <c r="D471" s="16">
        <v>0.62986111111111109</v>
      </c>
      <c r="E471" s="14">
        <v>15</v>
      </c>
      <c r="F471" s="14">
        <v>423.99999999999989</v>
      </c>
      <c r="G471" s="14">
        <v>52.3</v>
      </c>
      <c r="H471" s="14" t="s">
        <v>365</v>
      </c>
      <c r="I471" s="14">
        <v>31.6</v>
      </c>
      <c r="J471" s="14" t="s">
        <v>4</v>
      </c>
      <c r="K471" s="14" t="s">
        <v>4</v>
      </c>
      <c r="L471" s="14" t="s">
        <v>4</v>
      </c>
      <c r="M471" s="14" t="s">
        <v>4</v>
      </c>
      <c r="N471" s="14" t="s">
        <v>15</v>
      </c>
      <c r="O471" s="14" t="s">
        <v>4</v>
      </c>
      <c r="P471" s="14" t="s">
        <v>4</v>
      </c>
      <c r="Q471" s="14" t="s">
        <v>4</v>
      </c>
      <c r="R471" t="s">
        <v>4</v>
      </c>
      <c r="S471" t="s">
        <v>4</v>
      </c>
      <c r="T471" t="s">
        <v>4</v>
      </c>
      <c r="U471" t="s">
        <v>4</v>
      </c>
      <c r="V471" t="s">
        <v>4</v>
      </c>
      <c r="W471">
        <v>3.7</v>
      </c>
      <c r="X471" t="s">
        <v>147</v>
      </c>
      <c r="Y471">
        <v>0</v>
      </c>
      <c r="Z471">
        <v>0</v>
      </c>
      <c r="AA471">
        <v>1</v>
      </c>
      <c r="AB471" t="s">
        <v>4</v>
      </c>
      <c r="AC471" t="s">
        <v>297</v>
      </c>
      <c r="AD471">
        <v>0</v>
      </c>
      <c r="AE471" t="s">
        <v>4</v>
      </c>
      <c r="AF471" t="s">
        <v>4</v>
      </c>
      <c r="AG471" t="s">
        <v>4</v>
      </c>
      <c r="AH471" t="s">
        <v>4</v>
      </c>
      <c r="AI471" t="s">
        <v>4</v>
      </c>
      <c r="AJ471" t="s">
        <v>4</v>
      </c>
      <c r="AK471" t="s">
        <v>4</v>
      </c>
      <c r="AL471" t="s">
        <v>4</v>
      </c>
      <c r="AM471" t="s">
        <v>4</v>
      </c>
      <c r="AN471" t="s">
        <v>4</v>
      </c>
    </row>
    <row r="472" spans="1:40" ht="12.75" x14ac:dyDescent="0.2">
      <c r="A472" s="15">
        <v>42571</v>
      </c>
      <c r="B472" s="14">
        <v>44</v>
      </c>
      <c r="C472" s="14" t="s">
        <v>358</v>
      </c>
      <c r="D472" s="16">
        <v>0.6743055555555556</v>
      </c>
      <c r="E472" s="14">
        <v>16</v>
      </c>
      <c r="F472" s="14">
        <v>488</v>
      </c>
      <c r="G472" s="14">
        <v>48.7</v>
      </c>
      <c r="H472" s="14" t="s">
        <v>365</v>
      </c>
      <c r="I472" s="14">
        <v>35.1</v>
      </c>
      <c r="J472" s="14" t="s">
        <v>4</v>
      </c>
      <c r="K472" s="14" t="s">
        <v>4</v>
      </c>
      <c r="L472" s="14" t="s">
        <v>4</v>
      </c>
      <c r="M472" s="14" t="s">
        <v>4</v>
      </c>
      <c r="N472" s="14" t="s">
        <v>15</v>
      </c>
      <c r="O472" s="14" t="s">
        <v>4</v>
      </c>
      <c r="P472" s="14" t="s">
        <v>4</v>
      </c>
      <c r="Q472" s="14" t="s">
        <v>4</v>
      </c>
      <c r="R472" t="s">
        <v>4</v>
      </c>
      <c r="S472" t="s">
        <v>4</v>
      </c>
      <c r="T472" t="s">
        <v>4</v>
      </c>
      <c r="U472" t="s">
        <v>4</v>
      </c>
      <c r="V472" t="s">
        <v>4</v>
      </c>
      <c r="W472">
        <v>3</v>
      </c>
      <c r="X472" t="s">
        <v>147</v>
      </c>
      <c r="Y472">
        <v>0</v>
      </c>
      <c r="Z472">
        <v>0</v>
      </c>
      <c r="AA472">
        <v>1</v>
      </c>
      <c r="AB472" t="s">
        <v>4</v>
      </c>
      <c r="AC472" t="s">
        <v>297</v>
      </c>
      <c r="AD472">
        <v>0</v>
      </c>
      <c r="AE472" t="s">
        <v>4</v>
      </c>
      <c r="AF472" t="s">
        <v>4</v>
      </c>
      <c r="AG472" t="s">
        <v>4</v>
      </c>
      <c r="AH472" t="s">
        <v>4</v>
      </c>
      <c r="AI472" t="s">
        <v>4</v>
      </c>
      <c r="AJ472" t="s">
        <v>4</v>
      </c>
      <c r="AK472" t="s">
        <v>4</v>
      </c>
      <c r="AL472" t="s">
        <v>4</v>
      </c>
      <c r="AM472" t="s">
        <v>4</v>
      </c>
      <c r="AN472" t="s">
        <v>4</v>
      </c>
    </row>
    <row r="473" spans="1:40" ht="12.75" x14ac:dyDescent="0.2">
      <c r="A473" s="15">
        <v>42571</v>
      </c>
      <c r="B473" s="14">
        <v>44</v>
      </c>
      <c r="C473" s="14" t="s">
        <v>358</v>
      </c>
      <c r="D473" s="16">
        <v>0.7104166666666667</v>
      </c>
      <c r="E473" s="14">
        <v>17</v>
      </c>
      <c r="F473" s="14">
        <v>540</v>
      </c>
      <c r="G473" s="14">
        <v>34.1</v>
      </c>
      <c r="H473" s="14" t="s">
        <v>365</v>
      </c>
      <c r="I473" s="14">
        <v>30.4</v>
      </c>
      <c r="J473" s="14" t="s">
        <v>4</v>
      </c>
      <c r="K473" s="14" t="s">
        <v>4</v>
      </c>
      <c r="L473" s="14" t="s">
        <v>4</v>
      </c>
      <c r="M473" s="14" t="s">
        <v>4</v>
      </c>
      <c r="N473" s="14" t="s">
        <v>15</v>
      </c>
      <c r="O473" s="14" t="s">
        <v>4</v>
      </c>
      <c r="P473" s="14" t="s">
        <v>4</v>
      </c>
      <c r="Q473" s="14" t="s">
        <v>4</v>
      </c>
      <c r="R473" t="s">
        <v>4</v>
      </c>
      <c r="S473" t="s">
        <v>4</v>
      </c>
      <c r="T473" t="s">
        <v>4</v>
      </c>
      <c r="U473" t="s">
        <v>4</v>
      </c>
      <c r="V473" t="s">
        <v>4</v>
      </c>
      <c r="W473">
        <v>2.7</v>
      </c>
      <c r="X473" t="s">
        <v>158</v>
      </c>
      <c r="Y473">
        <v>0</v>
      </c>
      <c r="Z473">
        <v>0</v>
      </c>
      <c r="AA473">
        <v>1</v>
      </c>
      <c r="AB473" t="s">
        <v>4</v>
      </c>
      <c r="AC473" t="s">
        <v>297</v>
      </c>
      <c r="AD473">
        <v>0</v>
      </c>
      <c r="AE473" t="s">
        <v>4</v>
      </c>
      <c r="AF473" t="s">
        <v>4</v>
      </c>
      <c r="AG473" t="s">
        <v>4</v>
      </c>
      <c r="AH473" t="s">
        <v>4</v>
      </c>
      <c r="AI473" t="s">
        <v>4</v>
      </c>
      <c r="AJ473" t="s">
        <v>4</v>
      </c>
      <c r="AK473" t="s">
        <v>4</v>
      </c>
      <c r="AL473" t="s">
        <v>4</v>
      </c>
      <c r="AM473" t="s">
        <v>4</v>
      </c>
      <c r="AN473" t="s">
        <v>4</v>
      </c>
    </row>
    <row r="474" spans="1:40" ht="12.75" x14ac:dyDescent="0.2">
      <c r="A474" s="15">
        <v>42571</v>
      </c>
      <c r="B474" s="14">
        <v>44</v>
      </c>
      <c r="C474" s="14" t="s">
        <v>358</v>
      </c>
      <c r="D474" s="16">
        <v>0.75069444444444444</v>
      </c>
      <c r="E474" s="14">
        <v>18</v>
      </c>
      <c r="F474" s="14">
        <v>598</v>
      </c>
      <c r="G474" s="14">
        <v>29.8</v>
      </c>
      <c r="H474" s="14" t="s">
        <v>365</v>
      </c>
      <c r="I474" s="14">
        <v>27.6</v>
      </c>
      <c r="J474" s="14" t="s">
        <v>4</v>
      </c>
      <c r="K474" s="14" t="s">
        <v>4</v>
      </c>
      <c r="L474" s="14" t="s">
        <v>4</v>
      </c>
      <c r="M474" s="14" t="s">
        <v>4</v>
      </c>
      <c r="N474" s="14" t="s">
        <v>15</v>
      </c>
      <c r="O474" s="14" t="s">
        <v>4</v>
      </c>
      <c r="P474" s="14" t="s">
        <v>4</v>
      </c>
      <c r="Q474" s="14" t="s">
        <v>4</v>
      </c>
      <c r="R474" t="s">
        <v>4</v>
      </c>
      <c r="S474" t="s">
        <v>4</v>
      </c>
      <c r="T474" t="s">
        <v>4</v>
      </c>
      <c r="U474" t="s">
        <v>4</v>
      </c>
      <c r="V474" t="s">
        <v>4</v>
      </c>
      <c r="W474">
        <v>1.7</v>
      </c>
      <c r="X474" t="s">
        <v>147</v>
      </c>
      <c r="Y474">
        <v>0</v>
      </c>
      <c r="Z474">
        <v>0</v>
      </c>
      <c r="AA474">
        <v>1</v>
      </c>
      <c r="AB474" t="s">
        <v>4</v>
      </c>
      <c r="AC474" t="s">
        <v>297</v>
      </c>
      <c r="AD474">
        <v>0</v>
      </c>
      <c r="AE474" t="s">
        <v>4</v>
      </c>
      <c r="AF474" t="s">
        <v>4</v>
      </c>
      <c r="AG474" t="s">
        <v>4</v>
      </c>
      <c r="AH474" t="s">
        <v>4</v>
      </c>
      <c r="AI474" t="s">
        <v>4</v>
      </c>
      <c r="AJ474" t="s">
        <v>4</v>
      </c>
      <c r="AK474" t="s">
        <v>4</v>
      </c>
      <c r="AL474" t="s">
        <v>4</v>
      </c>
      <c r="AM474" t="s">
        <v>4</v>
      </c>
      <c r="AN474" t="s">
        <v>4</v>
      </c>
    </row>
    <row r="475" spans="1:40" ht="12.75" x14ac:dyDescent="0.2">
      <c r="A475" s="15">
        <v>42571</v>
      </c>
      <c r="B475" s="14">
        <v>46</v>
      </c>
      <c r="C475" s="14" t="s">
        <v>358</v>
      </c>
      <c r="D475" s="16">
        <v>0.3354166666666667</v>
      </c>
      <c r="E475" s="14">
        <v>8</v>
      </c>
      <c r="F475" s="14">
        <v>0</v>
      </c>
      <c r="G475" s="14">
        <v>26.5</v>
      </c>
      <c r="H475" s="14" t="s">
        <v>366</v>
      </c>
      <c r="I475" s="14">
        <v>23.7</v>
      </c>
      <c r="J475" s="14" t="s">
        <v>4</v>
      </c>
      <c r="K475" s="14" t="s">
        <v>4</v>
      </c>
      <c r="L475" s="14" t="s">
        <v>4</v>
      </c>
      <c r="M475" s="14">
        <v>51</v>
      </c>
      <c r="N475" s="14" t="s">
        <v>15</v>
      </c>
      <c r="O475" s="14" t="s">
        <v>4</v>
      </c>
      <c r="P475" s="14" t="s">
        <v>4</v>
      </c>
      <c r="Q475" s="14">
        <v>0</v>
      </c>
      <c r="R475">
        <v>0</v>
      </c>
      <c r="S475">
        <v>1</v>
      </c>
      <c r="T475" t="s">
        <v>4</v>
      </c>
      <c r="U475" t="s">
        <v>4</v>
      </c>
      <c r="V475" t="s">
        <v>128</v>
      </c>
      <c r="W475">
        <v>1.9</v>
      </c>
      <c r="X475" t="s">
        <v>4</v>
      </c>
      <c r="Y475">
        <v>2</v>
      </c>
      <c r="Z475">
        <v>1</v>
      </c>
      <c r="AA475">
        <v>0</v>
      </c>
      <c r="AB475">
        <v>0</v>
      </c>
      <c r="AC475" t="s">
        <v>298</v>
      </c>
      <c r="AD475">
        <v>0</v>
      </c>
      <c r="AE475" t="s">
        <v>4</v>
      </c>
      <c r="AF475" t="s">
        <v>4</v>
      </c>
      <c r="AG475" t="s">
        <v>4</v>
      </c>
      <c r="AH475" t="s">
        <v>4</v>
      </c>
      <c r="AI475">
        <v>79.268888068611034</v>
      </c>
      <c r="AJ475">
        <v>64.190679887083419</v>
      </c>
      <c r="AK475" t="s">
        <v>4</v>
      </c>
      <c r="AL475">
        <v>102</v>
      </c>
      <c r="AM475">
        <v>31.089600000000001</v>
      </c>
      <c r="AN475">
        <v>0.89011791851710809</v>
      </c>
    </row>
    <row r="476" spans="1:40" ht="12.75" x14ac:dyDescent="0.2">
      <c r="A476" s="15">
        <v>42571</v>
      </c>
      <c r="B476" s="14">
        <v>46</v>
      </c>
      <c r="C476" s="14" t="s">
        <v>358</v>
      </c>
      <c r="D476" s="16">
        <v>0.38055555555555554</v>
      </c>
      <c r="E476" s="14">
        <v>9</v>
      </c>
      <c r="F476" s="14">
        <v>64.999999999999929</v>
      </c>
      <c r="G476" s="14">
        <v>30.6</v>
      </c>
      <c r="H476" s="14" t="s">
        <v>365</v>
      </c>
      <c r="I476" s="14">
        <v>26.8</v>
      </c>
      <c r="J476" s="14">
        <v>2.2514747350726849</v>
      </c>
      <c r="K476" s="14">
        <v>231</v>
      </c>
      <c r="L476" s="14">
        <v>0</v>
      </c>
      <c r="M476" s="14">
        <v>51</v>
      </c>
      <c r="N476" s="14" t="s">
        <v>15</v>
      </c>
      <c r="O476" s="14" t="s">
        <v>27</v>
      </c>
      <c r="P476" s="14">
        <v>6</v>
      </c>
      <c r="Q476" s="14">
        <v>6.9999999999999947</v>
      </c>
      <c r="R476">
        <v>6.9999999999999947</v>
      </c>
      <c r="S476">
        <v>1</v>
      </c>
      <c r="T476" t="s">
        <v>4</v>
      </c>
      <c r="U476" t="s">
        <v>4</v>
      </c>
      <c r="V476" t="s">
        <v>6</v>
      </c>
      <c r="W476">
        <v>2.8</v>
      </c>
      <c r="X476" t="s">
        <v>4</v>
      </c>
      <c r="Y476">
        <v>2</v>
      </c>
      <c r="Z476">
        <v>1</v>
      </c>
      <c r="AA476">
        <v>0</v>
      </c>
      <c r="AB476">
        <v>0</v>
      </c>
      <c r="AC476" t="s">
        <v>298</v>
      </c>
      <c r="AD476">
        <v>0</v>
      </c>
      <c r="AE476">
        <v>-4.405242737348857</v>
      </c>
      <c r="AF476">
        <v>-4.405242737348857</v>
      </c>
      <c r="AG476">
        <v>1</v>
      </c>
      <c r="AH476">
        <v>6.9999999999999947</v>
      </c>
      <c r="AI476">
        <v>73.82886633841224</v>
      </c>
      <c r="AJ476">
        <v>59.785437149734562</v>
      </c>
      <c r="AK476">
        <v>-5.4400217301987936</v>
      </c>
      <c r="AL476">
        <v>95</v>
      </c>
      <c r="AM476">
        <v>28.956000000000003</v>
      </c>
      <c r="AN476">
        <v>0.89011791851710809</v>
      </c>
    </row>
    <row r="477" spans="1:40" ht="12.75" x14ac:dyDescent="0.2">
      <c r="A477" s="15">
        <v>42571</v>
      </c>
      <c r="B477" s="14">
        <v>46</v>
      </c>
      <c r="C477" s="14" t="s">
        <v>358</v>
      </c>
      <c r="D477" s="16">
        <v>0.42291666666666666</v>
      </c>
      <c r="E477" s="14">
        <v>10</v>
      </c>
      <c r="F477" s="14">
        <v>125.99999999999994</v>
      </c>
      <c r="G477" s="14">
        <v>45.9</v>
      </c>
      <c r="H477" s="14" t="s">
        <v>365</v>
      </c>
      <c r="I477" s="14">
        <v>30.9</v>
      </c>
      <c r="J477" s="14" t="s">
        <v>4</v>
      </c>
      <c r="K477" s="14" t="s">
        <v>4</v>
      </c>
      <c r="L477" s="14" t="s">
        <v>4</v>
      </c>
      <c r="M477" s="14">
        <v>51</v>
      </c>
      <c r="N477" s="14" t="s">
        <v>15</v>
      </c>
      <c r="O477" s="14" t="s">
        <v>4</v>
      </c>
      <c r="P477" s="14" t="s">
        <v>4</v>
      </c>
      <c r="Q477" s="14">
        <v>0</v>
      </c>
      <c r="R477">
        <v>6.9999999999999947</v>
      </c>
      <c r="S477">
        <v>1</v>
      </c>
      <c r="T477" t="s">
        <v>4</v>
      </c>
      <c r="U477" t="s">
        <v>4</v>
      </c>
      <c r="V477" t="s">
        <v>6</v>
      </c>
      <c r="W477">
        <v>1.5</v>
      </c>
      <c r="X477" t="s">
        <v>4</v>
      </c>
      <c r="Y477">
        <v>2</v>
      </c>
      <c r="Z477">
        <v>1</v>
      </c>
      <c r="AA477">
        <v>0</v>
      </c>
      <c r="AB477">
        <v>0</v>
      </c>
      <c r="AC477" t="s">
        <v>298</v>
      </c>
      <c r="AD477">
        <v>0</v>
      </c>
      <c r="AE477">
        <v>0</v>
      </c>
      <c r="AF477">
        <v>0</v>
      </c>
      <c r="AG477">
        <v>1</v>
      </c>
      <c r="AH477">
        <v>0</v>
      </c>
      <c r="AI477">
        <v>73.82886633841224</v>
      </c>
      <c r="AJ477">
        <v>59.785437149734562</v>
      </c>
      <c r="AK477">
        <v>0</v>
      </c>
      <c r="AL477">
        <v>95</v>
      </c>
      <c r="AM477">
        <v>28.956000000000003</v>
      </c>
      <c r="AN477">
        <v>0.89011791851710809</v>
      </c>
    </row>
    <row r="478" spans="1:40" ht="12.75" x14ac:dyDescent="0.2">
      <c r="A478" s="15">
        <v>42571</v>
      </c>
      <c r="B478" s="14">
        <v>46</v>
      </c>
      <c r="C478" s="14" t="s">
        <v>358</v>
      </c>
      <c r="D478" s="16">
        <v>0.46736111111111112</v>
      </c>
      <c r="E478" s="14">
        <v>11</v>
      </c>
      <c r="F478" s="14">
        <v>189.99999999999994</v>
      </c>
      <c r="G478" s="14">
        <v>26.8</v>
      </c>
      <c r="H478" s="14" t="s">
        <v>366</v>
      </c>
      <c r="I478" s="14">
        <v>24.5</v>
      </c>
      <c r="J478" s="14" t="s">
        <v>4</v>
      </c>
      <c r="K478" s="14" t="s">
        <v>4</v>
      </c>
      <c r="L478" s="14" t="s">
        <v>4</v>
      </c>
      <c r="M478" s="14">
        <v>51</v>
      </c>
      <c r="N478" s="14" t="s">
        <v>15</v>
      </c>
      <c r="O478" s="14" t="s">
        <v>4</v>
      </c>
      <c r="P478" s="14" t="s">
        <v>4</v>
      </c>
      <c r="Q478" s="14">
        <v>0</v>
      </c>
      <c r="R478">
        <v>6.9999999999999947</v>
      </c>
      <c r="S478">
        <v>1</v>
      </c>
      <c r="T478" t="s">
        <v>4</v>
      </c>
      <c r="U478" t="s">
        <v>4</v>
      </c>
      <c r="V478" t="s">
        <v>6</v>
      </c>
      <c r="W478">
        <v>3.9</v>
      </c>
      <c r="X478" t="s">
        <v>4</v>
      </c>
      <c r="Y478">
        <v>2</v>
      </c>
      <c r="Z478">
        <v>1</v>
      </c>
      <c r="AA478">
        <v>0</v>
      </c>
      <c r="AB478">
        <v>0</v>
      </c>
      <c r="AC478" t="s">
        <v>298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73.82886633841224</v>
      </c>
      <c r="AJ478">
        <v>59.785437149734562</v>
      </c>
      <c r="AK478">
        <v>0</v>
      </c>
      <c r="AL478">
        <v>95</v>
      </c>
      <c r="AM478">
        <v>28.956000000000003</v>
      </c>
      <c r="AN478">
        <v>0.89011791851710809</v>
      </c>
    </row>
    <row r="479" spans="1:40" ht="12.75" x14ac:dyDescent="0.2">
      <c r="A479" s="15">
        <v>42571</v>
      </c>
      <c r="B479" s="14">
        <v>46</v>
      </c>
      <c r="C479" s="14" t="s">
        <v>358</v>
      </c>
      <c r="D479" s="16">
        <v>0.50277777777777777</v>
      </c>
      <c r="E479" s="14">
        <v>12</v>
      </c>
      <c r="F479" s="14">
        <v>240.99999999999991</v>
      </c>
      <c r="G479" s="14">
        <v>28.9</v>
      </c>
      <c r="H479" s="14" t="s">
        <v>366</v>
      </c>
      <c r="I479" s="14">
        <v>25</v>
      </c>
      <c r="J479" s="14" t="s">
        <v>4</v>
      </c>
      <c r="K479" s="14" t="s">
        <v>4</v>
      </c>
      <c r="L479" s="14" t="s">
        <v>4</v>
      </c>
      <c r="M479" s="14">
        <v>51</v>
      </c>
      <c r="N479" s="14" t="s">
        <v>15</v>
      </c>
      <c r="O479" s="14" t="s">
        <v>4</v>
      </c>
      <c r="P479" s="14" t="s">
        <v>4</v>
      </c>
      <c r="Q479" s="14">
        <v>0</v>
      </c>
      <c r="R479">
        <v>6.9999999999999947</v>
      </c>
      <c r="S479">
        <v>1</v>
      </c>
      <c r="T479" t="s">
        <v>4</v>
      </c>
      <c r="U479" t="s">
        <v>4</v>
      </c>
      <c r="V479" t="s">
        <v>6</v>
      </c>
      <c r="W479">
        <v>1.2</v>
      </c>
      <c r="X479" t="s">
        <v>4</v>
      </c>
      <c r="Y479">
        <v>2</v>
      </c>
      <c r="Z479">
        <v>1</v>
      </c>
      <c r="AA479">
        <v>0</v>
      </c>
      <c r="AB479">
        <v>0</v>
      </c>
      <c r="AC479" t="s">
        <v>298</v>
      </c>
      <c r="AD479">
        <v>0</v>
      </c>
      <c r="AE479">
        <v>0</v>
      </c>
      <c r="AF479">
        <v>0</v>
      </c>
      <c r="AG479">
        <v>1</v>
      </c>
      <c r="AH479">
        <v>0</v>
      </c>
      <c r="AI479">
        <v>73.82886633841224</v>
      </c>
      <c r="AJ479">
        <v>59.785437149734562</v>
      </c>
      <c r="AK479">
        <v>0</v>
      </c>
      <c r="AL479">
        <v>95</v>
      </c>
      <c r="AM479">
        <v>28.956000000000003</v>
      </c>
      <c r="AN479">
        <v>0.89011791851710809</v>
      </c>
    </row>
    <row r="480" spans="1:40" ht="12.75" x14ac:dyDescent="0.2">
      <c r="A480" s="15">
        <v>42571</v>
      </c>
      <c r="B480" s="14">
        <v>46</v>
      </c>
      <c r="C480" s="14" t="s">
        <v>358</v>
      </c>
      <c r="D480" s="16">
        <v>0.54652777777777783</v>
      </c>
      <c r="E480" s="14">
        <v>13</v>
      </c>
      <c r="F480" s="14">
        <v>304</v>
      </c>
      <c r="G480" s="14">
        <v>55.4</v>
      </c>
      <c r="H480" s="14" t="s">
        <v>365</v>
      </c>
      <c r="I480" s="14">
        <v>29.7</v>
      </c>
      <c r="J480" s="14" t="s">
        <v>4</v>
      </c>
      <c r="K480" s="14" t="s">
        <v>4</v>
      </c>
      <c r="L480" s="14" t="s">
        <v>4</v>
      </c>
      <c r="M480" s="14">
        <v>51</v>
      </c>
      <c r="N480" s="14" t="s">
        <v>15</v>
      </c>
      <c r="O480" s="14" t="s">
        <v>4</v>
      </c>
      <c r="P480" s="14" t="s">
        <v>4</v>
      </c>
      <c r="Q480" s="14">
        <v>0</v>
      </c>
      <c r="R480">
        <v>6.9999999999999947</v>
      </c>
      <c r="S480">
        <v>1</v>
      </c>
      <c r="T480" t="s">
        <v>4</v>
      </c>
      <c r="U480" t="s">
        <v>4</v>
      </c>
      <c r="V480" t="s">
        <v>6</v>
      </c>
      <c r="W480">
        <v>1.5</v>
      </c>
      <c r="X480" t="s">
        <v>4</v>
      </c>
      <c r="Y480">
        <v>0</v>
      </c>
      <c r="Z480">
        <v>0</v>
      </c>
      <c r="AA480">
        <v>1</v>
      </c>
      <c r="AB480">
        <v>1</v>
      </c>
      <c r="AC480" t="s">
        <v>298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73.82886633841224</v>
      </c>
      <c r="AJ480">
        <v>59.785437149734562</v>
      </c>
      <c r="AK480">
        <v>0</v>
      </c>
      <c r="AL480">
        <v>95</v>
      </c>
      <c r="AM480">
        <v>28.956000000000003</v>
      </c>
      <c r="AN480">
        <v>0.89011791851710809</v>
      </c>
    </row>
    <row r="481" spans="1:40" ht="12.75" x14ac:dyDescent="0.2">
      <c r="A481" s="15">
        <v>42571</v>
      </c>
      <c r="B481" s="14">
        <v>46</v>
      </c>
      <c r="C481" s="14" t="s">
        <v>358</v>
      </c>
      <c r="D481" s="16">
        <v>0.59166666666666667</v>
      </c>
      <c r="E481" s="14">
        <v>14</v>
      </c>
      <c r="F481" s="14">
        <v>368.99999999999994</v>
      </c>
      <c r="G481" s="14">
        <v>45.4</v>
      </c>
      <c r="H481" s="14" t="s">
        <v>365</v>
      </c>
      <c r="I481" s="14">
        <v>30.7</v>
      </c>
      <c r="J481" s="14" t="s">
        <v>4</v>
      </c>
      <c r="K481" s="14" t="s">
        <v>4</v>
      </c>
      <c r="L481" s="14" t="s">
        <v>4</v>
      </c>
      <c r="M481" s="14">
        <v>51</v>
      </c>
      <c r="N481" s="14" t="s">
        <v>15</v>
      </c>
      <c r="O481" s="14" t="s">
        <v>4</v>
      </c>
      <c r="P481" s="14" t="s">
        <v>4</v>
      </c>
      <c r="Q481" s="14">
        <v>0</v>
      </c>
      <c r="R481">
        <v>6.9999999999999947</v>
      </c>
      <c r="S481">
        <v>1</v>
      </c>
      <c r="T481">
        <v>6.9999999999999947</v>
      </c>
      <c r="U481">
        <v>1</v>
      </c>
      <c r="V481" t="s">
        <v>6</v>
      </c>
      <c r="W481">
        <v>2.9</v>
      </c>
      <c r="X481" t="s">
        <v>4</v>
      </c>
      <c r="Y481">
        <v>0</v>
      </c>
      <c r="Z481">
        <v>0</v>
      </c>
      <c r="AA481">
        <v>1</v>
      </c>
      <c r="AB481" t="s">
        <v>4</v>
      </c>
      <c r="AC481" t="s">
        <v>298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73.82886633841224</v>
      </c>
      <c r="AJ481">
        <v>59.785437149734562</v>
      </c>
      <c r="AK481">
        <v>0</v>
      </c>
      <c r="AL481">
        <v>95</v>
      </c>
      <c r="AM481">
        <v>28.956000000000003</v>
      </c>
      <c r="AN481">
        <v>0.89011791851710809</v>
      </c>
    </row>
    <row r="482" spans="1:40" ht="12.75" x14ac:dyDescent="0.2">
      <c r="A482" s="15">
        <v>42571</v>
      </c>
      <c r="B482" s="14">
        <v>46</v>
      </c>
      <c r="C482" s="14" t="s">
        <v>358</v>
      </c>
      <c r="D482" s="16">
        <v>0.62986111111111109</v>
      </c>
      <c r="E482" s="14">
        <v>15</v>
      </c>
      <c r="F482" s="14">
        <v>423.99999999999989</v>
      </c>
      <c r="G482" s="14">
        <v>48.9</v>
      </c>
      <c r="H482" s="14" t="s">
        <v>365</v>
      </c>
      <c r="I482" s="14">
        <v>31.6</v>
      </c>
      <c r="J482" s="14" t="s">
        <v>4</v>
      </c>
      <c r="K482" s="14" t="s">
        <v>4</v>
      </c>
      <c r="L482" s="14" t="s">
        <v>4</v>
      </c>
      <c r="M482" s="14" t="s">
        <v>4</v>
      </c>
      <c r="N482" s="14" t="s">
        <v>15</v>
      </c>
      <c r="O482" s="14" t="s">
        <v>4</v>
      </c>
      <c r="P482" s="14" t="s">
        <v>4</v>
      </c>
      <c r="Q482" s="14" t="s">
        <v>4</v>
      </c>
      <c r="R482" t="s">
        <v>4</v>
      </c>
      <c r="S482" t="s">
        <v>4</v>
      </c>
      <c r="T482" t="s">
        <v>4</v>
      </c>
      <c r="U482" t="s">
        <v>4</v>
      </c>
      <c r="V482" t="s">
        <v>4</v>
      </c>
      <c r="W482">
        <v>3.7</v>
      </c>
      <c r="X482" t="s">
        <v>147</v>
      </c>
      <c r="Y482">
        <v>0</v>
      </c>
      <c r="Z482">
        <v>0</v>
      </c>
      <c r="AA482">
        <v>1</v>
      </c>
      <c r="AB482" t="s">
        <v>4</v>
      </c>
      <c r="AC482" t="s">
        <v>298</v>
      </c>
      <c r="AD482">
        <v>0</v>
      </c>
      <c r="AE482" t="s">
        <v>4</v>
      </c>
      <c r="AF482" t="s">
        <v>4</v>
      </c>
      <c r="AG482" t="s">
        <v>4</v>
      </c>
      <c r="AH482" t="s">
        <v>4</v>
      </c>
      <c r="AI482" t="s">
        <v>4</v>
      </c>
      <c r="AJ482" t="s">
        <v>4</v>
      </c>
      <c r="AK482" t="s">
        <v>4</v>
      </c>
      <c r="AL482" t="s">
        <v>4</v>
      </c>
      <c r="AM482" t="s">
        <v>4</v>
      </c>
      <c r="AN482" t="s">
        <v>4</v>
      </c>
    </row>
    <row r="483" spans="1:40" ht="12.75" x14ac:dyDescent="0.2">
      <c r="A483" s="15">
        <v>42571</v>
      </c>
      <c r="B483" s="14">
        <v>46</v>
      </c>
      <c r="C483" s="14" t="s">
        <v>358</v>
      </c>
      <c r="D483" s="16">
        <v>0.6743055555555556</v>
      </c>
      <c r="E483" s="14">
        <v>16</v>
      </c>
      <c r="F483" s="14">
        <v>488</v>
      </c>
      <c r="G483" s="14">
        <v>45.6</v>
      </c>
      <c r="H483" s="14" t="s">
        <v>365</v>
      </c>
      <c r="I483" s="14">
        <v>35.1</v>
      </c>
      <c r="J483" s="14" t="s">
        <v>4</v>
      </c>
      <c r="K483" s="14" t="s">
        <v>4</v>
      </c>
      <c r="L483" s="14" t="s">
        <v>4</v>
      </c>
      <c r="M483" s="14" t="s">
        <v>4</v>
      </c>
      <c r="N483" s="14" t="s">
        <v>15</v>
      </c>
      <c r="O483" s="14" t="s">
        <v>4</v>
      </c>
      <c r="P483" s="14" t="s">
        <v>4</v>
      </c>
      <c r="Q483" s="14" t="s">
        <v>4</v>
      </c>
      <c r="R483" t="s">
        <v>4</v>
      </c>
      <c r="S483" t="s">
        <v>4</v>
      </c>
      <c r="T483" t="s">
        <v>4</v>
      </c>
      <c r="U483" t="s">
        <v>4</v>
      </c>
      <c r="V483" t="s">
        <v>4</v>
      </c>
      <c r="W483">
        <v>3</v>
      </c>
      <c r="X483" t="s">
        <v>147</v>
      </c>
      <c r="Y483">
        <v>0</v>
      </c>
      <c r="Z483">
        <v>0</v>
      </c>
      <c r="AA483">
        <v>1</v>
      </c>
      <c r="AB483" t="s">
        <v>4</v>
      </c>
      <c r="AC483" t="s">
        <v>298</v>
      </c>
      <c r="AD483">
        <v>0</v>
      </c>
      <c r="AE483" t="s">
        <v>4</v>
      </c>
      <c r="AF483" t="s">
        <v>4</v>
      </c>
      <c r="AG483" t="s">
        <v>4</v>
      </c>
      <c r="AH483" t="s">
        <v>4</v>
      </c>
      <c r="AI483" t="s">
        <v>4</v>
      </c>
      <c r="AJ483" t="s">
        <v>4</v>
      </c>
      <c r="AK483" t="s">
        <v>4</v>
      </c>
      <c r="AL483" t="s">
        <v>4</v>
      </c>
      <c r="AM483" t="s">
        <v>4</v>
      </c>
      <c r="AN483" t="s">
        <v>4</v>
      </c>
    </row>
    <row r="484" spans="1:40" ht="12.75" x14ac:dyDescent="0.2">
      <c r="A484" s="15">
        <v>42571</v>
      </c>
      <c r="B484" s="14">
        <v>46</v>
      </c>
      <c r="C484" s="14" t="s">
        <v>358</v>
      </c>
      <c r="D484" s="16">
        <v>0.71111111111111114</v>
      </c>
      <c r="E484" s="14">
        <v>17</v>
      </c>
      <c r="F484" s="14">
        <v>541</v>
      </c>
      <c r="G484" s="14">
        <v>34</v>
      </c>
      <c r="H484" s="14" t="s">
        <v>365</v>
      </c>
      <c r="I484" s="14">
        <v>30.4</v>
      </c>
      <c r="J484" s="14" t="s">
        <v>4</v>
      </c>
      <c r="K484" s="14" t="s">
        <v>4</v>
      </c>
      <c r="L484" s="14" t="s">
        <v>4</v>
      </c>
      <c r="M484" s="14" t="s">
        <v>4</v>
      </c>
      <c r="N484" s="14" t="s">
        <v>15</v>
      </c>
      <c r="O484" s="14" t="s">
        <v>4</v>
      </c>
      <c r="P484" s="14" t="s">
        <v>4</v>
      </c>
      <c r="Q484" s="14" t="s">
        <v>4</v>
      </c>
      <c r="R484" t="s">
        <v>4</v>
      </c>
      <c r="S484" t="s">
        <v>4</v>
      </c>
      <c r="T484" t="s">
        <v>4</v>
      </c>
      <c r="U484" t="s">
        <v>4</v>
      </c>
      <c r="V484" t="s">
        <v>4</v>
      </c>
      <c r="W484">
        <v>2.7</v>
      </c>
      <c r="X484" t="s">
        <v>147</v>
      </c>
      <c r="Y484">
        <v>0</v>
      </c>
      <c r="Z484">
        <v>0</v>
      </c>
      <c r="AA484">
        <v>1</v>
      </c>
      <c r="AB484" t="s">
        <v>4</v>
      </c>
      <c r="AC484" t="s">
        <v>298</v>
      </c>
      <c r="AD484">
        <v>0</v>
      </c>
      <c r="AE484" t="s">
        <v>4</v>
      </c>
      <c r="AF484" t="s">
        <v>4</v>
      </c>
      <c r="AG484" t="s">
        <v>4</v>
      </c>
      <c r="AH484" t="s">
        <v>4</v>
      </c>
      <c r="AI484" t="s">
        <v>4</v>
      </c>
      <c r="AJ484" t="s">
        <v>4</v>
      </c>
      <c r="AK484" t="s">
        <v>4</v>
      </c>
      <c r="AL484" t="s">
        <v>4</v>
      </c>
      <c r="AM484" t="s">
        <v>4</v>
      </c>
      <c r="AN484" t="s">
        <v>4</v>
      </c>
    </row>
    <row r="485" spans="1:40" ht="12.75" x14ac:dyDescent="0.2">
      <c r="A485" s="15">
        <v>42571</v>
      </c>
      <c r="B485" s="14">
        <v>46</v>
      </c>
      <c r="C485" s="14" t="s">
        <v>358</v>
      </c>
      <c r="D485" s="16">
        <v>0.75069444444444444</v>
      </c>
      <c r="E485" s="14">
        <v>18</v>
      </c>
      <c r="F485" s="14">
        <v>598</v>
      </c>
      <c r="G485" s="14">
        <v>30.2</v>
      </c>
      <c r="H485" s="14" t="s">
        <v>365</v>
      </c>
      <c r="I485" s="14">
        <v>27.6</v>
      </c>
      <c r="J485" s="14" t="s">
        <v>4</v>
      </c>
      <c r="K485" s="14" t="s">
        <v>4</v>
      </c>
      <c r="L485" s="14" t="s">
        <v>4</v>
      </c>
      <c r="M485" s="14" t="s">
        <v>4</v>
      </c>
      <c r="N485" s="14" t="s">
        <v>15</v>
      </c>
      <c r="O485" s="14" t="s">
        <v>4</v>
      </c>
      <c r="P485" s="14" t="s">
        <v>4</v>
      </c>
      <c r="Q485" s="14" t="s">
        <v>4</v>
      </c>
      <c r="R485" t="s">
        <v>4</v>
      </c>
      <c r="S485" t="s">
        <v>4</v>
      </c>
      <c r="T485" t="s">
        <v>4</v>
      </c>
      <c r="U485" t="s">
        <v>4</v>
      </c>
      <c r="V485" t="s">
        <v>4</v>
      </c>
      <c r="W485">
        <v>1.7</v>
      </c>
      <c r="X485" t="s">
        <v>147</v>
      </c>
      <c r="Y485">
        <v>0</v>
      </c>
      <c r="Z485">
        <v>0</v>
      </c>
      <c r="AA485">
        <v>1</v>
      </c>
      <c r="AB485" t="s">
        <v>4</v>
      </c>
      <c r="AC485" t="s">
        <v>298</v>
      </c>
      <c r="AD485">
        <v>0</v>
      </c>
      <c r="AE485" t="s">
        <v>4</v>
      </c>
      <c r="AF485" t="s">
        <v>4</v>
      </c>
      <c r="AG485" t="s">
        <v>4</v>
      </c>
      <c r="AH485" t="s">
        <v>4</v>
      </c>
      <c r="AI485" t="s">
        <v>4</v>
      </c>
      <c r="AJ485" t="s">
        <v>4</v>
      </c>
      <c r="AK485" t="s">
        <v>4</v>
      </c>
      <c r="AL485" t="s">
        <v>4</v>
      </c>
      <c r="AM485" t="s">
        <v>4</v>
      </c>
      <c r="AN485" t="s">
        <v>4</v>
      </c>
    </row>
    <row r="486" spans="1:40" ht="12.75" x14ac:dyDescent="0.2">
      <c r="A486" s="15">
        <v>42571</v>
      </c>
      <c r="B486" s="14">
        <v>47</v>
      </c>
      <c r="C486" s="14" t="s">
        <v>359</v>
      </c>
      <c r="D486" s="16">
        <v>0.33055555555555555</v>
      </c>
      <c r="E486" s="14">
        <v>8</v>
      </c>
      <c r="F486" s="14">
        <v>0</v>
      </c>
      <c r="G486" s="14" t="s">
        <v>4</v>
      </c>
      <c r="H486" s="14" t="s">
        <v>4</v>
      </c>
      <c r="I486" s="14">
        <v>24.3</v>
      </c>
      <c r="J486" s="14" t="s">
        <v>4</v>
      </c>
      <c r="K486" s="14" t="s">
        <v>4</v>
      </c>
      <c r="L486" s="14" t="s">
        <v>4</v>
      </c>
      <c r="M486" s="14">
        <v>225</v>
      </c>
      <c r="N486" s="14" t="s">
        <v>27</v>
      </c>
      <c r="O486" s="14" t="s">
        <v>4</v>
      </c>
      <c r="P486" s="14" t="s">
        <v>4</v>
      </c>
      <c r="Q486" s="14">
        <v>0</v>
      </c>
      <c r="R486">
        <v>0</v>
      </c>
      <c r="S486">
        <v>0</v>
      </c>
      <c r="T486" t="s">
        <v>4</v>
      </c>
      <c r="U486" t="s">
        <v>4</v>
      </c>
      <c r="V486" t="s">
        <v>7</v>
      </c>
      <c r="W486">
        <v>0</v>
      </c>
      <c r="X486" t="s">
        <v>4</v>
      </c>
      <c r="Y486">
        <v>2</v>
      </c>
      <c r="Z486">
        <v>1</v>
      </c>
      <c r="AA486">
        <v>0</v>
      </c>
      <c r="AB486">
        <v>0</v>
      </c>
      <c r="AC486" t="s">
        <v>299</v>
      </c>
      <c r="AD486">
        <v>1</v>
      </c>
      <c r="AE486" t="s">
        <v>4</v>
      </c>
      <c r="AF486" t="s">
        <v>4</v>
      </c>
      <c r="AG486" t="s">
        <v>4</v>
      </c>
      <c r="AH486" t="s">
        <v>4</v>
      </c>
      <c r="AI486">
        <v>-70.710678118654741</v>
      </c>
      <c r="AJ486">
        <v>-70.710678118654769</v>
      </c>
      <c r="AK486" t="s">
        <v>4</v>
      </c>
      <c r="AL486">
        <v>100</v>
      </c>
      <c r="AM486">
        <v>30.48</v>
      </c>
      <c r="AN486">
        <v>3.9269908169872414</v>
      </c>
    </row>
    <row r="487" spans="1:40" ht="12.75" x14ac:dyDescent="0.2">
      <c r="A487" s="15">
        <v>42571</v>
      </c>
      <c r="B487" s="14">
        <v>47</v>
      </c>
      <c r="C487" s="14" t="s">
        <v>359</v>
      </c>
      <c r="D487" s="16">
        <v>0.375</v>
      </c>
      <c r="E487" s="14">
        <v>9</v>
      </c>
      <c r="F487" s="14">
        <v>64.000000000000014</v>
      </c>
      <c r="G487" s="14" t="s">
        <v>4</v>
      </c>
      <c r="H487" s="14" t="s">
        <v>4</v>
      </c>
      <c r="I487" s="14">
        <v>25.9</v>
      </c>
      <c r="J487" s="14" t="s">
        <v>4</v>
      </c>
      <c r="K487" s="14" t="s">
        <v>4</v>
      </c>
      <c r="L487" s="14" t="s">
        <v>4</v>
      </c>
      <c r="M487" s="14">
        <v>225</v>
      </c>
      <c r="N487" s="14" t="s">
        <v>27</v>
      </c>
      <c r="O487" s="14" t="s">
        <v>4</v>
      </c>
      <c r="P487" s="14" t="s">
        <v>4</v>
      </c>
      <c r="Q487" s="14">
        <v>0</v>
      </c>
      <c r="R487">
        <v>0</v>
      </c>
      <c r="S487">
        <v>0</v>
      </c>
      <c r="T487" t="s">
        <v>4</v>
      </c>
      <c r="U487" t="s">
        <v>4</v>
      </c>
      <c r="V487" t="s">
        <v>7</v>
      </c>
      <c r="W487">
        <v>1.8</v>
      </c>
      <c r="X487" t="s">
        <v>130</v>
      </c>
      <c r="Y487">
        <v>2</v>
      </c>
      <c r="Z487">
        <v>1</v>
      </c>
      <c r="AA487">
        <v>0</v>
      </c>
      <c r="AB487">
        <v>0</v>
      </c>
      <c r="AC487" t="s">
        <v>299</v>
      </c>
      <c r="AD487">
        <v>1</v>
      </c>
      <c r="AE487">
        <v>0</v>
      </c>
      <c r="AF487">
        <v>0</v>
      </c>
      <c r="AG487">
        <v>1</v>
      </c>
      <c r="AH487">
        <v>0</v>
      </c>
      <c r="AI487">
        <v>-70.710678118654741</v>
      </c>
      <c r="AJ487">
        <v>-70.710678118654769</v>
      </c>
      <c r="AK487">
        <v>0</v>
      </c>
      <c r="AL487">
        <v>100</v>
      </c>
      <c r="AM487">
        <v>30.48</v>
      </c>
      <c r="AN487">
        <v>3.9269908169872414</v>
      </c>
    </row>
    <row r="488" spans="1:40" ht="12.75" x14ac:dyDescent="0.2">
      <c r="A488" s="15">
        <v>42571</v>
      </c>
      <c r="B488" s="14">
        <v>47</v>
      </c>
      <c r="C488" s="14" t="s">
        <v>359</v>
      </c>
      <c r="D488" s="16">
        <v>0.41597222222222219</v>
      </c>
      <c r="E488" s="14">
        <v>10</v>
      </c>
      <c r="F488" s="14">
        <v>122.99999999999997</v>
      </c>
      <c r="G488" s="14" t="s">
        <v>4</v>
      </c>
      <c r="H488" s="14" t="s">
        <v>4</v>
      </c>
      <c r="I488" s="14">
        <v>29.9</v>
      </c>
      <c r="J488" s="14" t="s">
        <v>4</v>
      </c>
      <c r="K488" s="14" t="s">
        <v>4</v>
      </c>
      <c r="L488" s="14" t="s">
        <v>4</v>
      </c>
      <c r="M488" s="14">
        <v>225</v>
      </c>
      <c r="N488" s="14" t="s">
        <v>27</v>
      </c>
      <c r="O488" s="14" t="s">
        <v>4</v>
      </c>
      <c r="P488" s="14" t="s">
        <v>4</v>
      </c>
      <c r="Q488" s="14">
        <v>0</v>
      </c>
      <c r="R488">
        <v>0</v>
      </c>
      <c r="S488">
        <v>0</v>
      </c>
      <c r="T488" t="s">
        <v>4</v>
      </c>
      <c r="U488" t="s">
        <v>4</v>
      </c>
      <c r="V488" t="s">
        <v>7</v>
      </c>
      <c r="W488">
        <v>5.6</v>
      </c>
      <c r="X488" t="s">
        <v>108</v>
      </c>
      <c r="Y488">
        <v>2</v>
      </c>
      <c r="Z488">
        <v>1</v>
      </c>
      <c r="AA488">
        <v>0</v>
      </c>
      <c r="AB488">
        <v>0</v>
      </c>
      <c r="AC488" t="s">
        <v>299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-70.710678118654741</v>
      </c>
      <c r="AJ488">
        <v>-70.710678118654769</v>
      </c>
      <c r="AK488">
        <v>0</v>
      </c>
      <c r="AL488">
        <v>100</v>
      </c>
      <c r="AM488">
        <v>30.48</v>
      </c>
      <c r="AN488">
        <v>3.9269908169872414</v>
      </c>
    </row>
    <row r="489" spans="1:40" ht="12.75" x14ac:dyDescent="0.2">
      <c r="A489" s="15">
        <v>42571</v>
      </c>
      <c r="B489" s="14">
        <v>47</v>
      </c>
      <c r="C489" s="14" t="s">
        <v>359</v>
      </c>
      <c r="D489" s="16">
        <v>0.45763888888888887</v>
      </c>
      <c r="E489" s="14">
        <v>11</v>
      </c>
      <c r="F489" s="14">
        <v>183</v>
      </c>
      <c r="G489" s="14" t="s">
        <v>4</v>
      </c>
      <c r="H489" s="14" t="s">
        <v>4</v>
      </c>
      <c r="I489" s="14">
        <v>25.7</v>
      </c>
      <c r="J489" s="14" t="s">
        <v>4</v>
      </c>
      <c r="K489" s="14" t="s">
        <v>4</v>
      </c>
      <c r="L489" s="14" t="s">
        <v>4</v>
      </c>
      <c r="M489" s="14">
        <v>225</v>
      </c>
      <c r="N489" s="14" t="s">
        <v>27</v>
      </c>
      <c r="O489" s="14" t="s">
        <v>4</v>
      </c>
      <c r="P489" s="14" t="s">
        <v>4</v>
      </c>
      <c r="Q489" s="14">
        <v>0</v>
      </c>
      <c r="R489">
        <v>0</v>
      </c>
      <c r="S489">
        <v>0</v>
      </c>
      <c r="T489" t="s">
        <v>4</v>
      </c>
      <c r="U489" t="s">
        <v>4</v>
      </c>
      <c r="V489" t="s">
        <v>7</v>
      </c>
      <c r="W489">
        <v>3.3</v>
      </c>
      <c r="X489" t="s">
        <v>144</v>
      </c>
      <c r="Y489">
        <v>2</v>
      </c>
      <c r="Z489">
        <v>1</v>
      </c>
      <c r="AA489">
        <v>0</v>
      </c>
      <c r="AB489">
        <v>0</v>
      </c>
      <c r="AC489" t="s">
        <v>299</v>
      </c>
      <c r="AD489">
        <v>1</v>
      </c>
      <c r="AE489">
        <v>0</v>
      </c>
      <c r="AF489">
        <v>0</v>
      </c>
      <c r="AG489">
        <v>1</v>
      </c>
      <c r="AH489">
        <v>0</v>
      </c>
      <c r="AI489">
        <v>-70.710678118654741</v>
      </c>
      <c r="AJ489">
        <v>-70.710678118654769</v>
      </c>
      <c r="AK489">
        <v>0</v>
      </c>
      <c r="AL489">
        <v>100</v>
      </c>
      <c r="AM489">
        <v>30.48</v>
      </c>
      <c r="AN489">
        <v>3.9269908169872414</v>
      </c>
    </row>
    <row r="490" spans="1:40" ht="12.75" x14ac:dyDescent="0.2">
      <c r="A490" s="15">
        <v>42571</v>
      </c>
      <c r="B490" s="14">
        <v>47</v>
      </c>
      <c r="C490" s="14" t="s">
        <v>359</v>
      </c>
      <c r="D490" s="16">
        <v>0.49791666666666662</v>
      </c>
      <c r="E490" s="14">
        <v>12</v>
      </c>
      <c r="F490" s="14">
        <v>240.99999999999994</v>
      </c>
      <c r="G490" s="14">
        <v>25</v>
      </c>
      <c r="H490" s="14" t="s">
        <v>366</v>
      </c>
      <c r="I490" s="14">
        <v>24.1</v>
      </c>
      <c r="J490" s="14" t="s">
        <v>4</v>
      </c>
      <c r="K490" s="14" t="s">
        <v>4</v>
      </c>
      <c r="L490" s="14" t="s">
        <v>4</v>
      </c>
      <c r="M490" s="14">
        <v>225</v>
      </c>
      <c r="N490" s="14" t="s">
        <v>27</v>
      </c>
      <c r="O490" s="14" t="s">
        <v>4</v>
      </c>
      <c r="P490" s="14" t="s">
        <v>4</v>
      </c>
      <c r="Q490" s="14">
        <v>0</v>
      </c>
      <c r="R490">
        <v>0</v>
      </c>
      <c r="S490">
        <v>0</v>
      </c>
      <c r="T490" t="s">
        <v>4</v>
      </c>
      <c r="U490" t="s">
        <v>4</v>
      </c>
      <c r="V490" t="s">
        <v>6</v>
      </c>
      <c r="W490">
        <v>1.9</v>
      </c>
      <c r="X490" t="s">
        <v>149</v>
      </c>
      <c r="Y490">
        <v>2</v>
      </c>
      <c r="Z490">
        <v>1</v>
      </c>
      <c r="AA490">
        <v>0</v>
      </c>
      <c r="AB490">
        <v>0</v>
      </c>
      <c r="AC490" t="s">
        <v>299</v>
      </c>
      <c r="AD490">
        <v>1</v>
      </c>
      <c r="AE490">
        <v>0</v>
      </c>
      <c r="AF490">
        <v>0</v>
      </c>
      <c r="AG490">
        <v>1</v>
      </c>
      <c r="AH490">
        <v>0</v>
      </c>
      <c r="AI490">
        <v>-70.710678118654741</v>
      </c>
      <c r="AJ490">
        <v>-70.710678118654769</v>
      </c>
      <c r="AK490">
        <v>0</v>
      </c>
      <c r="AL490">
        <v>100</v>
      </c>
      <c r="AM490">
        <v>30.48</v>
      </c>
      <c r="AN490">
        <v>3.9269908169872414</v>
      </c>
    </row>
    <row r="491" spans="1:40" ht="12.75" x14ac:dyDescent="0.2">
      <c r="A491" s="15">
        <v>42571</v>
      </c>
      <c r="B491" s="14">
        <v>47</v>
      </c>
      <c r="C491" s="14" t="s">
        <v>359</v>
      </c>
      <c r="D491" s="16">
        <v>0.54097222222222219</v>
      </c>
      <c r="E491" s="14">
        <v>13</v>
      </c>
      <c r="F491" s="14">
        <v>302.99999999999994</v>
      </c>
      <c r="G491" s="14">
        <v>48.5</v>
      </c>
      <c r="H491" s="14" t="s">
        <v>365</v>
      </c>
      <c r="I491" s="14">
        <v>29.4</v>
      </c>
      <c r="J491" s="14" t="s">
        <v>4</v>
      </c>
      <c r="K491" s="14" t="s">
        <v>4</v>
      </c>
      <c r="L491" s="14" t="s">
        <v>4</v>
      </c>
      <c r="M491" s="14">
        <v>225</v>
      </c>
      <c r="N491" s="14" t="s">
        <v>27</v>
      </c>
      <c r="O491" s="14" t="s">
        <v>4</v>
      </c>
      <c r="P491" s="14" t="s">
        <v>4</v>
      </c>
      <c r="Q491" s="14">
        <v>0</v>
      </c>
      <c r="R491">
        <v>0</v>
      </c>
      <c r="S491">
        <v>0</v>
      </c>
      <c r="T491" t="s">
        <v>4</v>
      </c>
      <c r="U491" t="s">
        <v>4</v>
      </c>
      <c r="V491" t="s">
        <v>6</v>
      </c>
      <c r="W491">
        <v>2.2000000000000002</v>
      </c>
      <c r="X491" t="s">
        <v>4</v>
      </c>
      <c r="Y491">
        <v>2</v>
      </c>
      <c r="Z491">
        <v>1</v>
      </c>
      <c r="AA491">
        <v>0</v>
      </c>
      <c r="AB491">
        <v>0</v>
      </c>
      <c r="AC491" t="s">
        <v>299</v>
      </c>
      <c r="AD491">
        <v>1</v>
      </c>
      <c r="AE491">
        <v>0</v>
      </c>
      <c r="AF491">
        <v>0</v>
      </c>
      <c r="AG491">
        <v>1</v>
      </c>
      <c r="AH491">
        <v>0</v>
      </c>
      <c r="AI491">
        <v>-70.710678118654741</v>
      </c>
      <c r="AJ491">
        <v>-70.710678118654769</v>
      </c>
      <c r="AK491">
        <v>0</v>
      </c>
      <c r="AL491">
        <v>100</v>
      </c>
      <c r="AM491">
        <v>30.48</v>
      </c>
      <c r="AN491">
        <v>3.9269908169872414</v>
      </c>
    </row>
    <row r="492" spans="1:40" ht="12.75" x14ac:dyDescent="0.2">
      <c r="A492" s="15">
        <v>42571</v>
      </c>
      <c r="B492" s="14">
        <v>47</v>
      </c>
      <c r="C492" s="14" t="s">
        <v>359</v>
      </c>
      <c r="D492" s="16">
        <v>0.58263888888888882</v>
      </c>
      <c r="E492" s="14">
        <v>14</v>
      </c>
      <c r="F492" s="14">
        <v>362.99999999999989</v>
      </c>
      <c r="G492" s="14">
        <v>47.2</v>
      </c>
      <c r="H492" s="14" t="s">
        <v>365</v>
      </c>
      <c r="I492" s="14">
        <v>30.6</v>
      </c>
      <c r="J492" s="14" t="s">
        <v>4</v>
      </c>
      <c r="K492" s="14" t="s">
        <v>4</v>
      </c>
      <c r="L492" s="14" t="s">
        <v>4</v>
      </c>
      <c r="M492" s="14">
        <v>225</v>
      </c>
      <c r="N492" s="14" t="s">
        <v>27</v>
      </c>
      <c r="O492" s="14" t="s">
        <v>4</v>
      </c>
      <c r="P492" s="14" t="s">
        <v>4</v>
      </c>
      <c r="Q492" s="14">
        <v>0</v>
      </c>
      <c r="R492">
        <v>0</v>
      </c>
      <c r="S492">
        <v>0</v>
      </c>
      <c r="T492">
        <v>0</v>
      </c>
      <c r="U492">
        <v>0</v>
      </c>
      <c r="V492" t="s">
        <v>6</v>
      </c>
      <c r="W492">
        <v>0.6</v>
      </c>
      <c r="X492" t="s">
        <v>13</v>
      </c>
      <c r="Y492">
        <v>2</v>
      </c>
      <c r="Z492">
        <v>1</v>
      </c>
      <c r="AA492">
        <v>0</v>
      </c>
      <c r="AB492">
        <v>0</v>
      </c>
      <c r="AC492" t="s">
        <v>299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-70.710678118654741</v>
      </c>
      <c r="AJ492">
        <v>-70.710678118654769</v>
      </c>
      <c r="AK492">
        <v>0</v>
      </c>
      <c r="AL492">
        <v>100</v>
      </c>
      <c r="AM492">
        <v>30.48</v>
      </c>
      <c r="AN492">
        <v>3.9269908169872414</v>
      </c>
    </row>
    <row r="493" spans="1:40" ht="12.75" x14ac:dyDescent="0.2">
      <c r="A493" s="15">
        <v>42571</v>
      </c>
      <c r="B493" s="14">
        <v>47</v>
      </c>
      <c r="C493" s="14" t="s">
        <v>359</v>
      </c>
      <c r="D493" s="16">
        <v>0.62430555555555556</v>
      </c>
      <c r="E493" s="14">
        <v>15</v>
      </c>
      <c r="F493" s="14">
        <v>423</v>
      </c>
      <c r="G493" s="14">
        <v>39.200000000000003</v>
      </c>
      <c r="H493" s="14" t="s">
        <v>365</v>
      </c>
      <c r="I493" s="14">
        <v>32.5</v>
      </c>
      <c r="J493" s="14" t="s">
        <v>4</v>
      </c>
      <c r="K493" s="14" t="s">
        <v>4</v>
      </c>
      <c r="L493" s="14" t="s">
        <v>4</v>
      </c>
      <c r="M493" s="14" t="s">
        <v>4</v>
      </c>
      <c r="N493" s="14" t="s">
        <v>27</v>
      </c>
      <c r="O493" s="14" t="s">
        <v>4</v>
      </c>
      <c r="P493" s="14" t="s">
        <v>4</v>
      </c>
      <c r="Q493" s="14" t="s">
        <v>4</v>
      </c>
      <c r="R493" t="s">
        <v>4</v>
      </c>
      <c r="S493" t="s">
        <v>4</v>
      </c>
      <c r="T493" t="s">
        <v>4</v>
      </c>
      <c r="U493" t="s">
        <v>4</v>
      </c>
      <c r="V493" t="s">
        <v>4</v>
      </c>
      <c r="W493">
        <v>3.4</v>
      </c>
      <c r="X493" t="s">
        <v>147</v>
      </c>
      <c r="Y493">
        <v>0</v>
      </c>
      <c r="Z493">
        <v>0</v>
      </c>
      <c r="AA493">
        <v>1</v>
      </c>
      <c r="AB493">
        <v>1</v>
      </c>
      <c r="AC493" t="s">
        <v>299</v>
      </c>
      <c r="AD493">
        <v>1</v>
      </c>
      <c r="AE493" t="s">
        <v>4</v>
      </c>
      <c r="AF493" t="s">
        <v>4</v>
      </c>
      <c r="AG493" t="s">
        <v>4</v>
      </c>
      <c r="AH493" t="s">
        <v>4</v>
      </c>
      <c r="AI493" t="s">
        <v>4</v>
      </c>
      <c r="AJ493" t="s">
        <v>4</v>
      </c>
      <c r="AK493" t="s">
        <v>4</v>
      </c>
      <c r="AL493" t="s">
        <v>4</v>
      </c>
      <c r="AM493" t="s">
        <v>4</v>
      </c>
      <c r="AN493" t="s">
        <v>4</v>
      </c>
    </row>
    <row r="494" spans="1:40" ht="12.75" x14ac:dyDescent="0.2">
      <c r="A494" s="15">
        <v>42571</v>
      </c>
      <c r="B494" s="14">
        <v>47</v>
      </c>
      <c r="C494" s="14" t="s">
        <v>359</v>
      </c>
      <c r="D494" s="16">
        <v>0.6645833333333333</v>
      </c>
      <c r="E494" s="14">
        <v>16</v>
      </c>
      <c r="F494" s="14">
        <v>480.99999999999994</v>
      </c>
      <c r="G494" s="14">
        <v>42.6</v>
      </c>
      <c r="H494" s="14" t="s">
        <v>365</v>
      </c>
      <c r="I494" s="14">
        <v>34.4</v>
      </c>
      <c r="J494" s="14" t="s">
        <v>4</v>
      </c>
      <c r="K494" s="14" t="s">
        <v>4</v>
      </c>
      <c r="L494" s="14" t="s">
        <v>4</v>
      </c>
      <c r="M494" s="14" t="s">
        <v>4</v>
      </c>
      <c r="N494" s="14" t="s">
        <v>27</v>
      </c>
      <c r="O494" s="14" t="s">
        <v>4</v>
      </c>
      <c r="P494" s="14" t="s">
        <v>4</v>
      </c>
      <c r="Q494" s="14" t="s">
        <v>4</v>
      </c>
      <c r="R494" t="s">
        <v>4</v>
      </c>
      <c r="S494" t="s">
        <v>4</v>
      </c>
      <c r="T494" t="s">
        <v>4</v>
      </c>
      <c r="U494" t="s">
        <v>4</v>
      </c>
      <c r="V494" t="s">
        <v>4</v>
      </c>
      <c r="W494">
        <v>2.5</v>
      </c>
      <c r="X494" t="s">
        <v>154</v>
      </c>
      <c r="Y494">
        <v>0</v>
      </c>
      <c r="Z494">
        <v>0</v>
      </c>
      <c r="AA494">
        <v>1</v>
      </c>
      <c r="AB494" t="s">
        <v>4</v>
      </c>
      <c r="AC494" t="s">
        <v>299</v>
      </c>
      <c r="AD494">
        <v>1</v>
      </c>
      <c r="AE494" t="s">
        <v>4</v>
      </c>
      <c r="AF494" t="s">
        <v>4</v>
      </c>
      <c r="AG494" t="s">
        <v>4</v>
      </c>
      <c r="AH494" t="s">
        <v>4</v>
      </c>
      <c r="AI494" t="s">
        <v>4</v>
      </c>
      <c r="AJ494" t="s">
        <v>4</v>
      </c>
      <c r="AK494" t="s">
        <v>4</v>
      </c>
      <c r="AL494" t="s">
        <v>4</v>
      </c>
      <c r="AM494" t="s">
        <v>4</v>
      </c>
      <c r="AN494" t="s">
        <v>4</v>
      </c>
    </row>
    <row r="495" spans="1:40" ht="12.75" x14ac:dyDescent="0.2">
      <c r="A495" s="15">
        <v>42571</v>
      </c>
      <c r="B495" s="14">
        <v>47</v>
      </c>
      <c r="C495" s="14" t="s">
        <v>359</v>
      </c>
      <c r="D495" s="16">
        <v>0.70763888888888893</v>
      </c>
      <c r="E495" s="14">
        <v>17</v>
      </c>
      <c r="F495" s="14">
        <v>543</v>
      </c>
      <c r="G495" s="14">
        <v>33.700000000000003</v>
      </c>
      <c r="H495" s="14" t="s">
        <v>365</v>
      </c>
      <c r="I495" s="14">
        <v>30.7</v>
      </c>
      <c r="J495" s="14" t="s">
        <v>4</v>
      </c>
      <c r="K495" s="14" t="s">
        <v>4</v>
      </c>
      <c r="L495" s="14" t="s">
        <v>4</v>
      </c>
      <c r="M495" s="14" t="s">
        <v>4</v>
      </c>
      <c r="N495" s="14" t="s">
        <v>27</v>
      </c>
      <c r="O495" s="14" t="s">
        <v>4</v>
      </c>
      <c r="P495" s="14" t="s">
        <v>4</v>
      </c>
      <c r="Q495" s="14" t="s">
        <v>4</v>
      </c>
      <c r="R495" t="s">
        <v>4</v>
      </c>
      <c r="S495" t="s">
        <v>4</v>
      </c>
      <c r="T495" t="s">
        <v>4</v>
      </c>
      <c r="U495" t="s">
        <v>4</v>
      </c>
      <c r="V495" t="s">
        <v>4</v>
      </c>
      <c r="W495">
        <v>3.6</v>
      </c>
      <c r="X495" t="s">
        <v>147</v>
      </c>
      <c r="Y495">
        <v>0</v>
      </c>
      <c r="Z495">
        <v>0</v>
      </c>
      <c r="AA495">
        <v>1</v>
      </c>
      <c r="AB495" t="s">
        <v>4</v>
      </c>
      <c r="AC495" t="s">
        <v>299</v>
      </c>
      <c r="AD495">
        <v>1</v>
      </c>
      <c r="AE495" t="s">
        <v>4</v>
      </c>
      <c r="AF495" t="s">
        <v>4</v>
      </c>
      <c r="AG495" t="s">
        <v>4</v>
      </c>
      <c r="AH495" t="s">
        <v>4</v>
      </c>
      <c r="AI495" t="s">
        <v>4</v>
      </c>
      <c r="AJ495" t="s">
        <v>4</v>
      </c>
      <c r="AK495" t="s">
        <v>4</v>
      </c>
      <c r="AL495" t="s">
        <v>4</v>
      </c>
      <c r="AM495" t="s">
        <v>4</v>
      </c>
      <c r="AN495" t="s">
        <v>4</v>
      </c>
    </row>
    <row r="496" spans="1:40" ht="12.75" x14ac:dyDescent="0.2">
      <c r="A496" s="15">
        <v>42571</v>
      </c>
      <c r="B496" s="14">
        <v>47</v>
      </c>
      <c r="C496" s="14" t="s">
        <v>359</v>
      </c>
      <c r="D496" s="16">
        <v>0.74722222222222223</v>
      </c>
      <c r="E496" s="14">
        <v>18</v>
      </c>
      <c r="F496" s="14">
        <v>600</v>
      </c>
      <c r="G496" s="14">
        <v>29.2</v>
      </c>
      <c r="H496" s="14" t="s">
        <v>365</v>
      </c>
      <c r="I496" s="14">
        <v>27.9</v>
      </c>
      <c r="J496" s="14" t="s">
        <v>4</v>
      </c>
      <c r="K496" s="14" t="s">
        <v>4</v>
      </c>
      <c r="L496" s="14" t="s">
        <v>4</v>
      </c>
      <c r="M496" s="14" t="s">
        <v>4</v>
      </c>
      <c r="N496" s="14" t="s">
        <v>27</v>
      </c>
      <c r="O496" s="14" t="s">
        <v>4</v>
      </c>
      <c r="P496" s="14" t="s">
        <v>4</v>
      </c>
      <c r="Q496" s="14" t="s">
        <v>4</v>
      </c>
      <c r="R496" t="s">
        <v>4</v>
      </c>
      <c r="S496" t="s">
        <v>4</v>
      </c>
      <c r="T496" t="s">
        <v>4</v>
      </c>
      <c r="U496" t="s">
        <v>4</v>
      </c>
      <c r="V496" t="s">
        <v>4</v>
      </c>
      <c r="W496">
        <v>0.4</v>
      </c>
      <c r="X496" t="s">
        <v>147</v>
      </c>
      <c r="Y496">
        <v>0</v>
      </c>
      <c r="Z496">
        <v>0</v>
      </c>
      <c r="AA496">
        <v>1</v>
      </c>
      <c r="AB496" t="s">
        <v>4</v>
      </c>
      <c r="AC496" t="s">
        <v>299</v>
      </c>
      <c r="AD496">
        <v>1</v>
      </c>
      <c r="AE496" t="s">
        <v>4</v>
      </c>
      <c r="AF496" t="s">
        <v>4</v>
      </c>
      <c r="AG496" t="s">
        <v>4</v>
      </c>
      <c r="AH496" t="s">
        <v>4</v>
      </c>
      <c r="AI496" t="s">
        <v>4</v>
      </c>
      <c r="AJ496" t="s">
        <v>4</v>
      </c>
      <c r="AK496" t="s">
        <v>4</v>
      </c>
      <c r="AL496" t="s">
        <v>4</v>
      </c>
      <c r="AM496" t="s">
        <v>4</v>
      </c>
      <c r="AN496" t="s">
        <v>4</v>
      </c>
    </row>
    <row r="497" spans="1:40" ht="12.75" x14ac:dyDescent="0.2">
      <c r="A497" s="15">
        <v>42571</v>
      </c>
      <c r="B497" s="14">
        <v>48</v>
      </c>
      <c r="C497" s="14" t="s">
        <v>359</v>
      </c>
      <c r="D497" s="16">
        <v>0.33055555555555555</v>
      </c>
      <c r="E497" s="14">
        <v>8</v>
      </c>
      <c r="F497" s="14">
        <v>0</v>
      </c>
      <c r="G497" s="14">
        <v>27.3</v>
      </c>
      <c r="H497" s="14" t="s">
        <v>365</v>
      </c>
      <c r="I497" s="14">
        <v>24.3</v>
      </c>
      <c r="J497" s="14" t="s">
        <v>4</v>
      </c>
      <c r="K497" s="14" t="s">
        <v>4</v>
      </c>
      <c r="L497" s="14" t="s">
        <v>4</v>
      </c>
      <c r="M497" s="14">
        <v>225</v>
      </c>
      <c r="N497" s="14" t="s">
        <v>27</v>
      </c>
      <c r="O497" s="14" t="s">
        <v>4</v>
      </c>
      <c r="P497" s="14" t="s">
        <v>4</v>
      </c>
      <c r="Q497" s="14">
        <v>0</v>
      </c>
      <c r="R497">
        <v>0</v>
      </c>
      <c r="S497">
        <v>0</v>
      </c>
      <c r="T497" t="s">
        <v>4</v>
      </c>
      <c r="U497" t="s">
        <v>4</v>
      </c>
      <c r="V497" t="s">
        <v>8</v>
      </c>
      <c r="W497">
        <v>0</v>
      </c>
      <c r="X497" t="s">
        <v>4</v>
      </c>
      <c r="Y497">
        <v>2</v>
      </c>
      <c r="Z497">
        <v>1</v>
      </c>
      <c r="AA497">
        <v>0</v>
      </c>
      <c r="AB497">
        <v>0</v>
      </c>
      <c r="AC497" t="s">
        <v>300</v>
      </c>
      <c r="AD497">
        <v>1</v>
      </c>
      <c r="AE497" t="s">
        <v>4</v>
      </c>
      <c r="AF497" t="s">
        <v>4</v>
      </c>
      <c r="AG497" t="s">
        <v>4</v>
      </c>
      <c r="AH497" t="s">
        <v>4</v>
      </c>
      <c r="AI497">
        <v>-70.710678118654741</v>
      </c>
      <c r="AJ497">
        <v>-70.710678118654769</v>
      </c>
      <c r="AK497" t="s">
        <v>4</v>
      </c>
      <c r="AL497">
        <v>100</v>
      </c>
      <c r="AM497">
        <v>30.48</v>
      </c>
      <c r="AN497">
        <v>3.9269908169872414</v>
      </c>
    </row>
    <row r="498" spans="1:40" ht="12.75" x14ac:dyDescent="0.2">
      <c r="A498" s="15">
        <v>42571</v>
      </c>
      <c r="B498" s="14">
        <v>48</v>
      </c>
      <c r="C498" s="14" t="s">
        <v>359</v>
      </c>
      <c r="D498" s="16">
        <v>0.375</v>
      </c>
      <c r="E498" s="14">
        <v>9</v>
      </c>
      <c r="F498" s="14">
        <v>64.000000000000014</v>
      </c>
      <c r="G498" s="14" t="s">
        <v>4</v>
      </c>
      <c r="H498" s="14" t="s">
        <v>4</v>
      </c>
      <c r="I498" s="14">
        <v>25.9</v>
      </c>
      <c r="J498" s="14" t="s">
        <v>4</v>
      </c>
      <c r="K498" s="14" t="s">
        <v>4</v>
      </c>
      <c r="L498" s="14" t="s">
        <v>4</v>
      </c>
      <c r="M498" s="14">
        <v>225</v>
      </c>
      <c r="N498" s="14" t="s">
        <v>27</v>
      </c>
      <c r="O498" s="14" t="s">
        <v>4</v>
      </c>
      <c r="P498" s="14" t="s">
        <v>4</v>
      </c>
      <c r="Q498" s="14">
        <v>0</v>
      </c>
      <c r="R498">
        <v>0</v>
      </c>
      <c r="S498">
        <v>0</v>
      </c>
      <c r="T498" t="s">
        <v>4</v>
      </c>
      <c r="U498" t="s">
        <v>4</v>
      </c>
      <c r="V498" t="s">
        <v>8</v>
      </c>
      <c r="W498">
        <v>1.8</v>
      </c>
      <c r="X498" t="s">
        <v>130</v>
      </c>
      <c r="Y498">
        <v>2</v>
      </c>
      <c r="Z498">
        <v>1</v>
      </c>
      <c r="AA498">
        <v>0</v>
      </c>
      <c r="AB498">
        <v>0</v>
      </c>
      <c r="AC498" t="s">
        <v>300</v>
      </c>
      <c r="AD498">
        <v>1</v>
      </c>
      <c r="AE498">
        <v>0</v>
      </c>
      <c r="AF498">
        <v>0</v>
      </c>
      <c r="AG498">
        <v>1</v>
      </c>
      <c r="AH498">
        <v>0</v>
      </c>
      <c r="AI498">
        <v>-70.710678118654741</v>
      </c>
      <c r="AJ498">
        <v>-70.710678118654769</v>
      </c>
      <c r="AK498">
        <v>0</v>
      </c>
      <c r="AL498">
        <v>100</v>
      </c>
      <c r="AM498">
        <v>30.48</v>
      </c>
      <c r="AN498">
        <v>3.9269908169872414</v>
      </c>
    </row>
    <row r="499" spans="1:40" ht="12.75" x14ac:dyDescent="0.2">
      <c r="A499" s="15">
        <v>42571</v>
      </c>
      <c r="B499" s="14">
        <v>48</v>
      </c>
      <c r="C499" s="14" t="s">
        <v>359</v>
      </c>
      <c r="D499" s="16">
        <v>0.41597222222222219</v>
      </c>
      <c r="E499" s="14">
        <v>10</v>
      </c>
      <c r="F499" s="14">
        <v>122.99999999999997</v>
      </c>
      <c r="G499" s="14" t="s">
        <v>4</v>
      </c>
      <c r="H499" s="14" t="s">
        <v>4</v>
      </c>
      <c r="I499" s="14">
        <v>29.9</v>
      </c>
      <c r="J499" s="14" t="s">
        <v>4</v>
      </c>
      <c r="K499" s="14" t="s">
        <v>4</v>
      </c>
      <c r="L499" s="14" t="s">
        <v>4</v>
      </c>
      <c r="M499" s="14">
        <v>225</v>
      </c>
      <c r="N499" s="14" t="s">
        <v>27</v>
      </c>
      <c r="O499" s="14" t="s">
        <v>4</v>
      </c>
      <c r="P499" s="14" t="s">
        <v>4</v>
      </c>
      <c r="Q499" s="14">
        <v>0</v>
      </c>
      <c r="R499">
        <v>0</v>
      </c>
      <c r="S499">
        <v>0</v>
      </c>
      <c r="T499" t="s">
        <v>4</v>
      </c>
      <c r="U499" t="s">
        <v>4</v>
      </c>
      <c r="V499" t="s">
        <v>8</v>
      </c>
      <c r="W499">
        <v>5.6</v>
      </c>
      <c r="X499" t="s">
        <v>135</v>
      </c>
      <c r="Y499">
        <v>2</v>
      </c>
      <c r="Z499">
        <v>1</v>
      </c>
      <c r="AA499">
        <v>0</v>
      </c>
      <c r="AB499">
        <v>0</v>
      </c>
      <c r="AC499" t="s">
        <v>300</v>
      </c>
      <c r="AD499">
        <v>1</v>
      </c>
      <c r="AE499">
        <v>0</v>
      </c>
      <c r="AF499">
        <v>0</v>
      </c>
      <c r="AG499">
        <v>1</v>
      </c>
      <c r="AH499">
        <v>0</v>
      </c>
      <c r="AI499">
        <v>-70.710678118654741</v>
      </c>
      <c r="AJ499">
        <v>-70.710678118654769</v>
      </c>
      <c r="AK499">
        <v>0</v>
      </c>
      <c r="AL499">
        <v>100</v>
      </c>
      <c r="AM499">
        <v>30.48</v>
      </c>
      <c r="AN499">
        <v>3.9269908169872414</v>
      </c>
    </row>
    <row r="500" spans="1:40" ht="12.75" x14ac:dyDescent="0.2">
      <c r="A500" s="15">
        <v>42571</v>
      </c>
      <c r="B500" s="14">
        <v>48</v>
      </c>
      <c r="C500" s="14" t="s">
        <v>359</v>
      </c>
      <c r="D500" s="16">
        <v>0.45763888888888887</v>
      </c>
      <c r="E500" s="14">
        <v>11</v>
      </c>
      <c r="F500" s="14">
        <v>183</v>
      </c>
      <c r="G500" s="14" t="s">
        <v>4</v>
      </c>
      <c r="H500" s="14" t="s">
        <v>4</v>
      </c>
      <c r="I500" s="14">
        <v>25.7</v>
      </c>
      <c r="J500" s="14" t="s">
        <v>4</v>
      </c>
      <c r="K500" s="14" t="s">
        <v>4</v>
      </c>
      <c r="L500" s="14" t="s">
        <v>4</v>
      </c>
      <c r="M500" s="14">
        <v>225</v>
      </c>
      <c r="N500" s="14" t="s">
        <v>27</v>
      </c>
      <c r="O500" s="14" t="s">
        <v>4</v>
      </c>
      <c r="P500" s="14" t="s">
        <v>4</v>
      </c>
      <c r="Q500" s="14">
        <v>0</v>
      </c>
      <c r="R500">
        <v>0</v>
      </c>
      <c r="S500">
        <v>0</v>
      </c>
      <c r="T500" t="s">
        <v>4</v>
      </c>
      <c r="U500" t="s">
        <v>4</v>
      </c>
      <c r="V500" t="s">
        <v>8</v>
      </c>
      <c r="W500">
        <v>3.3</v>
      </c>
      <c r="X500" t="s">
        <v>143</v>
      </c>
      <c r="Y500">
        <v>2</v>
      </c>
      <c r="Z500">
        <v>1</v>
      </c>
      <c r="AA500">
        <v>0</v>
      </c>
      <c r="AB500">
        <v>0</v>
      </c>
      <c r="AC500" t="s">
        <v>300</v>
      </c>
      <c r="AD500">
        <v>1</v>
      </c>
      <c r="AE500">
        <v>0</v>
      </c>
      <c r="AF500">
        <v>0</v>
      </c>
      <c r="AG500">
        <v>1</v>
      </c>
      <c r="AH500">
        <v>0</v>
      </c>
      <c r="AI500">
        <v>-70.710678118654741</v>
      </c>
      <c r="AJ500">
        <v>-70.710678118654769</v>
      </c>
      <c r="AK500">
        <v>0</v>
      </c>
      <c r="AL500">
        <v>100</v>
      </c>
      <c r="AM500">
        <v>30.48</v>
      </c>
      <c r="AN500">
        <v>3.9269908169872414</v>
      </c>
    </row>
    <row r="501" spans="1:40" ht="12.75" x14ac:dyDescent="0.2">
      <c r="A501" s="15">
        <v>42571</v>
      </c>
      <c r="B501" s="14">
        <v>48</v>
      </c>
      <c r="C501" s="14" t="s">
        <v>359</v>
      </c>
      <c r="D501" s="16">
        <v>0.49791666666666662</v>
      </c>
      <c r="E501" s="14">
        <v>12</v>
      </c>
      <c r="F501" s="14">
        <v>240.99999999999994</v>
      </c>
      <c r="G501" s="14" t="s">
        <v>4</v>
      </c>
      <c r="H501" s="14" t="s">
        <v>4</v>
      </c>
      <c r="I501" s="14">
        <v>24.1</v>
      </c>
      <c r="J501" s="14" t="s">
        <v>4</v>
      </c>
      <c r="K501" s="14" t="s">
        <v>4</v>
      </c>
      <c r="L501" s="14" t="s">
        <v>4</v>
      </c>
      <c r="M501" s="14">
        <v>225</v>
      </c>
      <c r="N501" s="14" t="s">
        <v>27</v>
      </c>
      <c r="O501" s="14" t="s">
        <v>4</v>
      </c>
      <c r="P501" s="14" t="s">
        <v>4</v>
      </c>
      <c r="Q501" s="14">
        <v>0</v>
      </c>
      <c r="R501">
        <v>0</v>
      </c>
      <c r="S501">
        <v>0</v>
      </c>
      <c r="T501" t="s">
        <v>4</v>
      </c>
      <c r="U501" t="s">
        <v>4</v>
      </c>
      <c r="V501" t="s">
        <v>6</v>
      </c>
      <c r="W501">
        <v>1.9</v>
      </c>
      <c r="X501" t="s">
        <v>4</v>
      </c>
      <c r="Y501">
        <v>2</v>
      </c>
      <c r="Z501">
        <v>1</v>
      </c>
      <c r="AA501">
        <v>0</v>
      </c>
      <c r="AB501">
        <v>0</v>
      </c>
      <c r="AC501" t="s">
        <v>300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-70.710678118654741</v>
      </c>
      <c r="AJ501">
        <v>-70.710678118654769</v>
      </c>
      <c r="AK501">
        <v>0</v>
      </c>
      <c r="AL501">
        <v>100</v>
      </c>
      <c r="AM501">
        <v>30.48</v>
      </c>
      <c r="AN501">
        <v>3.9269908169872414</v>
      </c>
    </row>
    <row r="502" spans="1:40" ht="12.75" x14ac:dyDescent="0.2">
      <c r="A502" s="15">
        <v>42571</v>
      </c>
      <c r="B502" s="14">
        <v>48</v>
      </c>
      <c r="C502" s="14" t="s">
        <v>359</v>
      </c>
      <c r="D502" s="16">
        <v>0.54097222222222219</v>
      </c>
      <c r="E502" s="14">
        <v>13</v>
      </c>
      <c r="F502" s="14">
        <v>302.99999999999994</v>
      </c>
      <c r="G502" s="14" t="s">
        <v>4</v>
      </c>
      <c r="H502" s="14" t="s">
        <v>4</v>
      </c>
      <c r="I502" s="14">
        <v>29.4</v>
      </c>
      <c r="J502" s="14" t="s">
        <v>4</v>
      </c>
      <c r="K502" s="14" t="s">
        <v>4</v>
      </c>
      <c r="L502" s="14" t="s">
        <v>4</v>
      </c>
      <c r="M502" s="14">
        <v>225</v>
      </c>
      <c r="N502" s="14" t="s">
        <v>27</v>
      </c>
      <c r="O502" s="14" t="s">
        <v>4</v>
      </c>
      <c r="P502" s="14" t="s">
        <v>4</v>
      </c>
      <c r="Q502" s="14">
        <v>0</v>
      </c>
      <c r="R502">
        <v>0</v>
      </c>
      <c r="S502">
        <v>1</v>
      </c>
      <c r="T502" t="s">
        <v>4</v>
      </c>
      <c r="U502" t="s">
        <v>4</v>
      </c>
      <c r="V502" t="s">
        <v>8</v>
      </c>
      <c r="W502">
        <v>2.2000000000000002</v>
      </c>
      <c r="X502" t="s">
        <v>152</v>
      </c>
      <c r="Y502">
        <v>2</v>
      </c>
      <c r="Z502">
        <v>1</v>
      </c>
      <c r="AA502">
        <v>0</v>
      </c>
      <c r="AB502">
        <v>0</v>
      </c>
      <c r="AC502" t="s">
        <v>300</v>
      </c>
      <c r="AD502">
        <v>1</v>
      </c>
      <c r="AE502">
        <v>0</v>
      </c>
      <c r="AF502">
        <v>0</v>
      </c>
      <c r="AG502">
        <v>1</v>
      </c>
      <c r="AH502">
        <v>0</v>
      </c>
      <c r="AI502">
        <v>-70.710678118654741</v>
      </c>
      <c r="AJ502">
        <v>-70.710678118654769</v>
      </c>
      <c r="AK502">
        <v>0</v>
      </c>
      <c r="AL502">
        <v>100</v>
      </c>
      <c r="AM502">
        <v>30.48</v>
      </c>
      <c r="AN502">
        <v>3.9269908169872414</v>
      </c>
    </row>
    <row r="503" spans="1:40" ht="12.75" x14ac:dyDescent="0.2">
      <c r="A503" s="15">
        <v>42571</v>
      </c>
      <c r="B503" s="14">
        <v>48</v>
      </c>
      <c r="C503" s="14" t="s">
        <v>359</v>
      </c>
      <c r="D503" s="16">
        <v>0.58263888888888882</v>
      </c>
      <c r="E503" s="14">
        <v>14</v>
      </c>
      <c r="F503" s="14">
        <v>362.99999999999989</v>
      </c>
      <c r="G503" s="14">
        <v>43.4</v>
      </c>
      <c r="H503" s="14" t="s">
        <v>365</v>
      </c>
      <c r="I503" s="14">
        <v>30.6</v>
      </c>
      <c r="J503" s="14">
        <v>0.78539816339743818</v>
      </c>
      <c r="K503" s="14">
        <v>44.999999999999424</v>
      </c>
      <c r="L503" s="14">
        <v>0</v>
      </c>
      <c r="M503" s="14">
        <v>225</v>
      </c>
      <c r="N503" s="14" t="s">
        <v>27</v>
      </c>
      <c r="O503" s="14" t="s">
        <v>15</v>
      </c>
      <c r="P503" s="14">
        <v>2</v>
      </c>
      <c r="Q503" s="14">
        <v>0.999999999999998</v>
      </c>
      <c r="R503">
        <v>0.999999999999998</v>
      </c>
      <c r="S503">
        <v>1</v>
      </c>
      <c r="T503">
        <v>0.999999999999998</v>
      </c>
      <c r="U503">
        <v>1</v>
      </c>
      <c r="V503" t="s">
        <v>6</v>
      </c>
      <c r="W503">
        <v>0.6</v>
      </c>
      <c r="X503" t="s">
        <v>88</v>
      </c>
      <c r="Y503">
        <v>0</v>
      </c>
      <c r="Z503">
        <v>0</v>
      </c>
      <c r="AA503">
        <v>1</v>
      </c>
      <c r="AB503">
        <v>1</v>
      </c>
      <c r="AC503" t="s">
        <v>300</v>
      </c>
      <c r="AD503">
        <v>1</v>
      </c>
      <c r="AE503">
        <v>0.70710678118655323</v>
      </c>
      <c r="AF503">
        <v>0.70710678118655323</v>
      </c>
      <c r="AG503">
        <v>1</v>
      </c>
      <c r="AH503">
        <v>0.999999999999998</v>
      </c>
      <c r="AI503">
        <v>-70.003571337468202</v>
      </c>
      <c r="AJ503">
        <v>-70.003571337468216</v>
      </c>
      <c r="AK503">
        <v>0.70710678118653902</v>
      </c>
      <c r="AL503">
        <v>99</v>
      </c>
      <c r="AM503">
        <v>30.1752</v>
      </c>
      <c r="AN503">
        <v>3.9269908169872414</v>
      </c>
    </row>
    <row r="504" spans="1:40" ht="12.75" x14ac:dyDescent="0.2">
      <c r="A504" s="15">
        <v>42571</v>
      </c>
      <c r="B504" s="14">
        <v>48</v>
      </c>
      <c r="C504" s="14" t="s">
        <v>359</v>
      </c>
      <c r="D504" s="16">
        <v>0.62430555555555556</v>
      </c>
      <c r="E504" s="14">
        <v>15</v>
      </c>
      <c r="F504" s="14">
        <v>423</v>
      </c>
      <c r="G504" s="14">
        <v>42.5</v>
      </c>
      <c r="H504" s="14" t="s">
        <v>365</v>
      </c>
      <c r="I504" s="14">
        <v>32.5</v>
      </c>
      <c r="J504" s="14" t="s">
        <v>4</v>
      </c>
      <c r="K504" s="14" t="s">
        <v>4</v>
      </c>
      <c r="L504" s="14" t="s">
        <v>4</v>
      </c>
      <c r="M504" s="14" t="s">
        <v>4</v>
      </c>
      <c r="N504" s="14" t="s">
        <v>27</v>
      </c>
      <c r="O504" s="14" t="s">
        <v>4</v>
      </c>
      <c r="P504" s="14" t="s">
        <v>4</v>
      </c>
      <c r="Q504" s="14" t="s">
        <v>4</v>
      </c>
      <c r="R504" t="s">
        <v>4</v>
      </c>
      <c r="S504" t="s">
        <v>4</v>
      </c>
      <c r="T504" t="s">
        <v>4</v>
      </c>
      <c r="U504" t="s">
        <v>4</v>
      </c>
      <c r="V504" t="s">
        <v>4</v>
      </c>
      <c r="W504">
        <v>3.4</v>
      </c>
      <c r="X504" t="s">
        <v>147</v>
      </c>
      <c r="Y504">
        <v>0</v>
      </c>
      <c r="Z504">
        <v>0</v>
      </c>
      <c r="AA504">
        <v>1</v>
      </c>
      <c r="AB504" t="s">
        <v>4</v>
      </c>
      <c r="AC504" t="s">
        <v>300</v>
      </c>
      <c r="AD504">
        <v>1</v>
      </c>
      <c r="AE504" t="s">
        <v>4</v>
      </c>
      <c r="AF504" t="s">
        <v>4</v>
      </c>
      <c r="AG504" t="s">
        <v>4</v>
      </c>
      <c r="AH504" t="s">
        <v>4</v>
      </c>
      <c r="AI504" t="s">
        <v>4</v>
      </c>
      <c r="AJ504" t="s">
        <v>4</v>
      </c>
      <c r="AK504" t="s">
        <v>4</v>
      </c>
      <c r="AL504" t="s">
        <v>4</v>
      </c>
      <c r="AM504" t="s">
        <v>4</v>
      </c>
      <c r="AN504" t="s">
        <v>4</v>
      </c>
    </row>
    <row r="505" spans="1:40" ht="12.75" x14ac:dyDescent="0.2">
      <c r="A505" s="15">
        <v>42571</v>
      </c>
      <c r="B505" s="14">
        <v>48</v>
      </c>
      <c r="C505" s="14" t="s">
        <v>359</v>
      </c>
      <c r="D505" s="16">
        <v>0.6645833333333333</v>
      </c>
      <c r="E505" s="14">
        <v>16</v>
      </c>
      <c r="F505" s="14">
        <v>480.99999999999994</v>
      </c>
      <c r="G505" s="14">
        <v>34.700000000000003</v>
      </c>
      <c r="H505" s="14" t="s">
        <v>365</v>
      </c>
      <c r="I505" s="14">
        <v>34.4</v>
      </c>
      <c r="J505" s="14" t="s">
        <v>4</v>
      </c>
      <c r="K505" s="14" t="s">
        <v>4</v>
      </c>
      <c r="L505" s="14" t="s">
        <v>4</v>
      </c>
      <c r="M505" s="14" t="s">
        <v>4</v>
      </c>
      <c r="N505" s="14" t="s">
        <v>27</v>
      </c>
      <c r="O505" s="14" t="s">
        <v>4</v>
      </c>
      <c r="P505" s="14" t="s">
        <v>4</v>
      </c>
      <c r="Q505" s="14" t="s">
        <v>4</v>
      </c>
      <c r="R505" t="s">
        <v>4</v>
      </c>
      <c r="S505" t="s">
        <v>4</v>
      </c>
      <c r="T505" t="s">
        <v>4</v>
      </c>
      <c r="U505" t="s">
        <v>4</v>
      </c>
      <c r="V505" t="s">
        <v>4</v>
      </c>
      <c r="W505">
        <v>2.5</v>
      </c>
      <c r="X505" t="s">
        <v>147</v>
      </c>
      <c r="Y505">
        <v>0</v>
      </c>
      <c r="Z505">
        <v>0</v>
      </c>
      <c r="AA505">
        <v>1</v>
      </c>
      <c r="AB505" t="s">
        <v>4</v>
      </c>
      <c r="AC505" t="s">
        <v>300</v>
      </c>
      <c r="AD505">
        <v>1</v>
      </c>
      <c r="AE505" t="s">
        <v>4</v>
      </c>
      <c r="AF505" t="s">
        <v>4</v>
      </c>
      <c r="AG505" t="s">
        <v>4</v>
      </c>
      <c r="AH505" t="s">
        <v>4</v>
      </c>
      <c r="AI505" t="s">
        <v>4</v>
      </c>
      <c r="AJ505" t="s">
        <v>4</v>
      </c>
      <c r="AK505" t="s">
        <v>4</v>
      </c>
      <c r="AL505" t="s">
        <v>4</v>
      </c>
      <c r="AM505" t="s">
        <v>4</v>
      </c>
      <c r="AN505" t="s">
        <v>4</v>
      </c>
    </row>
    <row r="506" spans="1:40" ht="12.75" x14ac:dyDescent="0.2">
      <c r="A506" s="15">
        <v>42571</v>
      </c>
      <c r="B506" s="14">
        <v>48</v>
      </c>
      <c r="C506" s="14" t="s">
        <v>359</v>
      </c>
      <c r="D506" s="16">
        <v>0.70763888888888893</v>
      </c>
      <c r="E506" s="14">
        <v>17</v>
      </c>
      <c r="F506" s="14">
        <v>543</v>
      </c>
      <c r="G506" s="14">
        <v>34.6</v>
      </c>
      <c r="H506" s="14" t="s">
        <v>365</v>
      </c>
      <c r="I506" s="14">
        <v>30.7</v>
      </c>
      <c r="J506" s="14" t="s">
        <v>4</v>
      </c>
      <c r="K506" s="14" t="s">
        <v>4</v>
      </c>
      <c r="L506" s="14" t="s">
        <v>4</v>
      </c>
      <c r="M506" s="14" t="s">
        <v>4</v>
      </c>
      <c r="N506" s="14" t="s">
        <v>27</v>
      </c>
      <c r="O506" s="14" t="s">
        <v>4</v>
      </c>
      <c r="P506" s="14" t="s">
        <v>4</v>
      </c>
      <c r="Q506" s="14" t="s">
        <v>4</v>
      </c>
      <c r="R506" t="s">
        <v>4</v>
      </c>
      <c r="S506" t="s">
        <v>4</v>
      </c>
      <c r="T506" t="s">
        <v>4</v>
      </c>
      <c r="U506" t="s">
        <v>4</v>
      </c>
      <c r="V506" t="s">
        <v>4</v>
      </c>
      <c r="W506">
        <v>3.6</v>
      </c>
      <c r="X506" t="s">
        <v>147</v>
      </c>
      <c r="Y506">
        <v>0</v>
      </c>
      <c r="Z506">
        <v>0</v>
      </c>
      <c r="AA506">
        <v>1</v>
      </c>
      <c r="AB506" t="s">
        <v>4</v>
      </c>
      <c r="AC506" t="s">
        <v>300</v>
      </c>
      <c r="AD506">
        <v>1</v>
      </c>
      <c r="AE506" t="s">
        <v>4</v>
      </c>
      <c r="AF506" t="s">
        <v>4</v>
      </c>
      <c r="AG506" t="s">
        <v>4</v>
      </c>
      <c r="AH506" t="s">
        <v>4</v>
      </c>
      <c r="AI506" t="s">
        <v>4</v>
      </c>
      <c r="AJ506" t="s">
        <v>4</v>
      </c>
      <c r="AK506" t="s">
        <v>4</v>
      </c>
      <c r="AL506" t="s">
        <v>4</v>
      </c>
      <c r="AM506" t="s">
        <v>4</v>
      </c>
      <c r="AN506" t="s">
        <v>4</v>
      </c>
    </row>
    <row r="507" spans="1:40" ht="12.75" x14ac:dyDescent="0.2">
      <c r="A507" s="15">
        <v>42571</v>
      </c>
      <c r="B507" s="14">
        <v>48</v>
      </c>
      <c r="C507" s="14" t="s">
        <v>359</v>
      </c>
      <c r="D507" s="16">
        <v>0.74722222222222223</v>
      </c>
      <c r="E507" s="14">
        <v>18</v>
      </c>
      <c r="F507" s="14">
        <v>600</v>
      </c>
      <c r="G507" s="14">
        <v>30</v>
      </c>
      <c r="H507" s="14" t="s">
        <v>365</v>
      </c>
      <c r="I507" s="14">
        <v>27.9</v>
      </c>
      <c r="J507" s="14" t="s">
        <v>4</v>
      </c>
      <c r="K507" s="14" t="s">
        <v>4</v>
      </c>
      <c r="L507" s="14" t="s">
        <v>4</v>
      </c>
      <c r="M507" s="14" t="s">
        <v>4</v>
      </c>
      <c r="N507" s="14" t="s">
        <v>27</v>
      </c>
      <c r="O507" s="14" t="s">
        <v>4</v>
      </c>
      <c r="P507" s="14" t="s">
        <v>4</v>
      </c>
      <c r="Q507" s="14" t="s">
        <v>4</v>
      </c>
      <c r="R507" t="s">
        <v>4</v>
      </c>
      <c r="S507" t="s">
        <v>4</v>
      </c>
      <c r="T507" t="s">
        <v>4</v>
      </c>
      <c r="U507" t="s">
        <v>4</v>
      </c>
      <c r="V507" t="s">
        <v>4</v>
      </c>
      <c r="W507">
        <v>0.4</v>
      </c>
      <c r="X507" t="s">
        <v>147</v>
      </c>
      <c r="Y507">
        <v>0</v>
      </c>
      <c r="Z507">
        <v>0</v>
      </c>
      <c r="AA507">
        <v>1</v>
      </c>
      <c r="AB507" t="s">
        <v>4</v>
      </c>
      <c r="AC507" t="s">
        <v>300</v>
      </c>
      <c r="AD507">
        <v>1</v>
      </c>
      <c r="AE507" t="s">
        <v>4</v>
      </c>
      <c r="AF507" t="s">
        <v>4</v>
      </c>
      <c r="AG507" t="s">
        <v>4</v>
      </c>
      <c r="AH507" t="s">
        <v>4</v>
      </c>
      <c r="AI507" t="s">
        <v>4</v>
      </c>
      <c r="AJ507" t="s">
        <v>4</v>
      </c>
      <c r="AK507" t="s">
        <v>4</v>
      </c>
      <c r="AL507" t="s">
        <v>4</v>
      </c>
      <c r="AM507" t="s">
        <v>4</v>
      </c>
      <c r="AN507" t="s">
        <v>4</v>
      </c>
    </row>
    <row r="508" spans="1:40" ht="12.75" x14ac:dyDescent="0.2">
      <c r="A508" s="15">
        <v>42571</v>
      </c>
      <c r="B508" s="14">
        <v>51</v>
      </c>
      <c r="C508" s="14" t="s">
        <v>359</v>
      </c>
      <c r="D508" s="16">
        <v>0.33055555555555555</v>
      </c>
      <c r="E508" s="14">
        <v>8</v>
      </c>
      <c r="F508" s="14">
        <v>0</v>
      </c>
      <c r="G508" s="14">
        <v>27.3</v>
      </c>
      <c r="H508" s="14" t="s">
        <v>365</v>
      </c>
      <c r="I508" s="14">
        <v>24.3</v>
      </c>
      <c r="J508" s="14" t="s">
        <v>4</v>
      </c>
      <c r="K508" s="14" t="s">
        <v>4</v>
      </c>
      <c r="L508" s="14" t="s">
        <v>4</v>
      </c>
      <c r="M508" s="14">
        <v>225</v>
      </c>
      <c r="N508" s="14" t="s">
        <v>27</v>
      </c>
      <c r="O508" s="14" t="s">
        <v>4</v>
      </c>
      <c r="P508" s="14" t="s">
        <v>4</v>
      </c>
      <c r="Q508" s="14">
        <v>0</v>
      </c>
      <c r="R508">
        <v>0</v>
      </c>
      <c r="S508">
        <v>0</v>
      </c>
      <c r="T508" t="s">
        <v>4</v>
      </c>
      <c r="U508" t="s">
        <v>4</v>
      </c>
      <c r="V508" t="s">
        <v>8</v>
      </c>
      <c r="W508">
        <v>0</v>
      </c>
      <c r="X508" t="s">
        <v>4</v>
      </c>
      <c r="Y508">
        <v>2</v>
      </c>
      <c r="Z508">
        <v>1</v>
      </c>
      <c r="AA508">
        <v>0</v>
      </c>
      <c r="AB508">
        <v>0</v>
      </c>
      <c r="AC508" t="s">
        <v>301</v>
      </c>
      <c r="AD508">
        <v>1</v>
      </c>
      <c r="AE508" t="s">
        <v>4</v>
      </c>
      <c r="AF508" t="s">
        <v>4</v>
      </c>
      <c r="AG508" t="s">
        <v>4</v>
      </c>
      <c r="AH508" t="s">
        <v>4</v>
      </c>
      <c r="AI508">
        <v>-70.710678118654741</v>
      </c>
      <c r="AJ508">
        <v>-70.710678118654769</v>
      </c>
      <c r="AK508" t="s">
        <v>4</v>
      </c>
      <c r="AL508">
        <v>100</v>
      </c>
      <c r="AM508">
        <v>30.48</v>
      </c>
      <c r="AN508">
        <v>3.9269908169872414</v>
      </c>
    </row>
    <row r="509" spans="1:40" ht="12.75" x14ac:dyDescent="0.2">
      <c r="A509" s="15">
        <v>42571</v>
      </c>
      <c r="B509" s="14">
        <v>51</v>
      </c>
      <c r="C509" s="14" t="s">
        <v>359</v>
      </c>
      <c r="D509" s="16">
        <v>0.375</v>
      </c>
      <c r="E509" s="14">
        <v>9</v>
      </c>
      <c r="F509" s="14">
        <v>64.000000000000014</v>
      </c>
      <c r="G509" s="14" t="s">
        <v>4</v>
      </c>
      <c r="H509" s="14" t="s">
        <v>4</v>
      </c>
      <c r="I509" s="14">
        <v>25.9</v>
      </c>
      <c r="J509" s="14" t="s">
        <v>4</v>
      </c>
      <c r="K509" s="14" t="s">
        <v>4</v>
      </c>
      <c r="L509" s="14" t="s">
        <v>4</v>
      </c>
      <c r="M509" s="14">
        <v>225</v>
      </c>
      <c r="N509" s="14" t="s">
        <v>27</v>
      </c>
      <c r="O509" s="14" t="s">
        <v>4</v>
      </c>
      <c r="P509" s="14" t="s">
        <v>4</v>
      </c>
      <c r="Q509" s="14">
        <v>0</v>
      </c>
      <c r="R509">
        <v>0</v>
      </c>
      <c r="S509">
        <v>0</v>
      </c>
      <c r="T509" t="s">
        <v>4</v>
      </c>
      <c r="U509" t="s">
        <v>4</v>
      </c>
      <c r="V509" t="s">
        <v>8</v>
      </c>
      <c r="W509">
        <v>1.8</v>
      </c>
      <c r="X509" t="s">
        <v>129</v>
      </c>
      <c r="Y509">
        <v>2</v>
      </c>
      <c r="Z509">
        <v>1</v>
      </c>
      <c r="AA509">
        <v>0</v>
      </c>
      <c r="AB509">
        <v>0</v>
      </c>
      <c r="AC509" t="s">
        <v>301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-70.710678118654741</v>
      </c>
      <c r="AJ509">
        <v>-70.710678118654769</v>
      </c>
      <c r="AK509">
        <v>0</v>
      </c>
      <c r="AL509">
        <v>100</v>
      </c>
      <c r="AM509">
        <v>30.48</v>
      </c>
      <c r="AN509">
        <v>3.9269908169872414</v>
      </c>
    </row>
    <row r="510" spans="1:40" ht="12.75" x14ac:dyDescent="0.2">
      <c r="A510" s="15">
        <v>42571</v>
      </c>
      <c r="B510" s="14">
        <v>51</v>
      </c>
      <c r="C510" s="14" t="s">
        <v>359</v>
      </c>
      <c r="D510" s="16">
        <v>0.41597222222222219</v>
      </c>
      <c r="E510" s="14">
        <v>10</v>
      </c>
      <c r="F510" s="14">
        <v>122.99999999999997</v>
      </c>
      <c r="G510" s="14" t="s">
        <v>4</v>
      </c>
      <c r="H510" s="14" t="s">
        <v>4</v>
      </c>
      <c r="I510" s="14">
        <v>29.9</v>
      </c>
      <c r="J510" s="14" t="s">
        <v>4</v>
      </c>
      <c r="K510" s="14" t="s">
        <v>4</v>
      </c>
      <c r="L510" s="14" t="s">
        <v>4</v>
      </c>
      <c r="M510" s="14">
        <v>225</v>
      </c>
      <c r="N510" s="14" t="s">
        <v>27</v>
      </c>
      <c r="O510" s="14" t="s">
        <v>4</v>
      </c>
      <c r="P510" s="14" t="s">
        <v>4</v>
      </c>
      <c r="Q510" s="14">
        <v>0</v>
      </c>
      <c r="R510">
        <v>0</v>
      </c>
      <c r="S510">
        <v>0</v>
      </c>
      <c r="T510" t="s">
        <v>4</v>
      </c>
      <c r="U510" t="s">
        <v>4</v>
      </c>
      <c r="V510" t="s">
        <v>31</v>
      </c>
      <c r="W510">
        <v>5.6</v>
      </c>
      <c r="X510" t="s">
        <v>136</v>
      </c>
      <c r="Y510">
        <v>2</v>
      </c>
      <c r="Z510">
        <v>1</v>
      </c>
      <c r="AA510">
        <v>0</v>
      </c>
      <c r="AB510">
        <v>0</v>
      </c>
      <c r="AC510" t="s">
        <v>301</v>
      </c>
      <c r="AD510">
        <v>1</v>
      </c>
      <c r="AE510">
        <v>0</v>
      </c>
      <c r="AF510">
        <v>0</v>
      </c>
      <c r="AG510">
        <v>1</v>
      </c>
      <c r="AH510">
        <v>0</v>
      </c>
      <c r="AI510">
        <v>-70.710678118654741</v>
      </c>
      <c r="AJ510">
        <v>-70.710678118654769</v>
      </c>
      <c r="AK510">
        <v>0</v>
      </c>
      <c r="AL510">
        <v>100</v>
      </c>
      <c r="AM510">
        <v>30.48</v>
      </c>
      <c r="AN510">
        <v>3.9269908169872414</v>
      </c>
    </row>
    <row r="511" spans="1:40" ht="12.75" x14ac:dyDescent="0.2">
      <c r="A511" s="15">
        <v>42571</v>
      </c>
      <c r="B511" s="14">
        <v>51</v>
      </c>
      <c r="C511" s="14" t="s">
        <v>359</v>
      </c>
      <c r="D511" s="16">
        <v>0.45763888888888887</v>
      </c>
      <c r="E511" s="14">
        <v>11</v>
      </c>
      <c r="F511" s="14">
        <v>183</v>
      </c>
      <c r="G511" s="14">
        <v>26.2</v>
      </c>
      <c r="H511" s="14" t="s">
        <v>366</v>
      </c>
      <c r="I511" s="14">
        <v>25.7</v>
      </c>
      <c r="J511" s="14" t="s">
        <v>4</v>
      </c>
      <c r="K511" s="14" t="s">
        <v>4</v>
      </c>
      <c r="L511" s="14" t="s">
        <v>4</v>
      </c>
      <c r="M511" s="14">
        <v>225</v>
      </c>
      <c r="N511" s="14" t="s">
        <v>27</v>
      </c>
      <c r="O511" s="14" t="s">
        <v>4</v>
      </c>
      <c r="P511" s="14" t="s">
        <v>4</v>
      </c>
      <c r="Q511" s="14">
        <v>0</v>
      </c>
      <c r="R511">
        <v>0</v>
      </c>
      <c r="S511">
        <v>0</v>
      </c>
      <c r="T511" t="s">
        <v>4</v>
      </c>
      <c r="U511" t="s">
        <v>4</v>
      </c>
      <c r="V511" t="s">
        <v>6</v>
      </c>
      <c r="W511">
        <v>3.3</v>
      </c>
      <c r="X511" t="s">
        <v>142</v>
      </c>
      <c r="Y511">
        <v>0</v>
      </c>
      <c r="Z511">
        <v>0</v>
      </c>
      <c r="AA511">
        <v>1</v>
      </c>
      <c r="AB511">
        <v>1</v>
      </c>
      <c r="AC511" t="s">
        <v>301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-70.710678118654741</v>
      </c>
      <c r="AJ511">
        <v>-70.710678118654769</v>
      </c>
      <c r="AK511">
        <v>0</v>
      </c>
      <c r="AL511">
        <v>100</v>
      </c>
      <c r="AM511">
        <v>30.48</v>
      </c>
      <c r="AN511">
        <v>3.9269908169872414</v>
      </c>
    </row>
    <row r="512" spans="1:40" ht="12.75" x14ac:dyDescent="0.2">
      <c r="A512" s="15">
        <v>42571</v>
      </c>
      <c r="B512" s="14">
        <v>51</v>
      </c>
      <c r="C512" s="14" t="s">
        <v>359</v>
      </c>
      <c r="D512" s="16">
        <v>0.49791666666666662</v>
      </c>
      <c r="E512" s="14">
        <v>12</v>
      </c>
      <c r="F512" s="14">
        <v>240.99999999999994</v>
      </c>
      <c r="G512" s="14">
        <v>26.6</v>
      </c>
      <c r="H512" s="14" t="s">
        <v>366</v>
      </c>
      <c r="I512" s="14">
        <v>24.1</v>
      </c>
      <c r="J512" s="14" t="s">
        <v>4</v>
      </c>
      <c r="K512" s="14" t="s">
        <v>4</v>
      </c>
      <c r="L512" s="14" t="s">
        <v>4</v>
      </c>
      <c r="M512" s="14">
        <v>225</v>
      </c>
      <c r="N512" s="14" t="s">
        <v>27</v>
      </c>
      <c r="O512" s="14" t="s">
        <v>4</v>
      </c>
      <c r="P512" s="14" t="s">
        <v>4</v>
      </c>
      <c r="Q512" s="14">
        <v>0</v>
      </c>
      <c r="R512">
        <v>0</v>
      </c>
      <c r="S512">
        <v>0</v>
      </c>
      <c r="T512" t="s">
        <v>4</v>
      </c>
      <c r="U512" t="s">
        <v>4</v>
      </c>
      <c r="V512" t="s">
        <v>6</v>
      </c>
      <c r="W512">
        <v>1.9</v>
      </c>
      <c r="X512" t="s">
        <v>4</v>
      </c>
      <c r="Y512">
        <v>0</v>
      </c>
      <c r="Z512">
        <v>0</v>
      </c>
      <c r="AA512">
        <v>1</v>
      </c>
      <c r="AB512" t="s">
        <v>4</v>
      </c>
      <c r="AC512" t="s">
        <v>301</v>
      </c>
      <c r="AD512">
        <v>1</v>
      </c>
      <c r="AE512">
        <v>0</v>
      </c>
      <c r="AF512">
        <v>0</v>
      </c>
      <c r="AG512">
        <v>1</v>
      </c>
      <c r="AH512">
        <v>0</v>
      </c>
      <c r="AI512">
        <v>-70.710678118654741</v>
      </c>
      <c r="AJ512">
        <v>-70.710678118654769</v>
      </c>
      <c r="AK512">
        <v>0</v>
      </c>
      <c r="AL512">
        <v>100</v>
      </c>
      <c r="AM512">
        <v>30.48</v>
      </c>
      <c r="AN512">
        <v>3.9269908169872414</v>
      </c>
    </row>
    <row r="513" spans="1:40" ht="12.75" x14ac:dyDescent="0.2">
      <c r="A513" s="15">
        <v>42571</v>
      </c>
      <c r="B513" s="14">
        <v>51</v>
      </c>
      <c r="C513" s="14" t="s">
        <v>359</v>
      </c>
      <c r="D513" s="16">
        <v>0.54097222222222219</v>
      </c>
      <c r="E513" s="14">
        <v>16</v>
      </c>
      <c r="F513" s="14">
        <v>302.99999999999994</v>
      </c>
      <c r="G513" s="14">
        <v>32.1</v>
      </c>
      <c r="H513" s="14" t="s">
        <v>365</v>
      </c>
      <c r="I513" s="14">
        <v>29.4</v>
      </c>
      <c r="J513" s="14" t="s">
        <v>4</v>
      </c>
      <c r="K513" s="14" t="s">
        <v>4</v>
      </c>
      <c r="L513" s="14" t="s">
        <v>4</v>
      </c>
      <c r="M513" s="14">
        <v>225</v>
      </c>
      <c r="N513" s="14" t="s">
        <v>27</v>
      </c>
      <c r="O513" s="14" t="s">
        <v>4</v>
      </c>
      <c r="P513" s="14" t="s">
        <v>4</v>
      </c>
      <c r="Q513" s="14">
        <v>0</v>
      </c>
      <c r="R513">
        <v>0</v>
      </c>
      <c r="S513" t="s">
        <v>4</v>
      </c>
      <c r="T513" t="e">
        <v>#VALUE!</v>
      </c>
      <c r="U513" t="e">
        <v>#VALUE!</v>
      </c>
      <c r="V513" t="s">
        <v>6</v>
      </c>
      <c r="W513">
        <v>2.2000000000000002</v>
      </c>
      <c r="X513" t="s">
        <v>4</v>
      </c>
      <c r="Y513">
        <v>0</v>
      </c>
      <c r="Z513">
        <v>0</v>
      </c>
      <c r="AA513">
        <v>1</v>
      </c>
      <c r="AB513" t="s">
        <v>4</v>
      </c>
      <c r="AC513" t="s">
        <v>301</v>
      </c>
      <c r="AD513">
        <v>1</v>
      </c>
      <c r="AE513">
        <v>0</v>
      </c>
      <c r="AF513">
        <v>0</v>
      </c>
      <c r="AG513">
        <v>1</v>
      </c>
      <c r="AH513">
        <v>0</v>
      </c>
      <c r="AI513">
        <v>-70.710678118654741</v>
      </c>
      <c r="AJ513">
        <v>-70.710678118654769</v>
      </c>
      <c r="AK513">
        <v>0</v>
      </c>
      <c r="AL513">
        <v>100</v>
      </c>
      <c r="AM513">
        <v>30.48</v>
      </c>
      <c r="AN513">
        <v>3.9269908169872414</v>
      </c>
    </row>
    <row r="514" spans="1:40" ht="12.75" x14ac:dyDescent="0.2">
      <c r="A514" s="15">
        <v>42571</v>
      </c>
      <c r="B514" s="14">
        <v>51</v>
      </c>
      <c r="C514" s="14" t="s">
        <v>359</v>
      </c>
      <c r="D514" s="16">
        <v>0.58263888888888882</v>
      </c>
      <c r="E514" s="14">
        <v>13</v>
      </c>
      <c r="F514" s="14">
        <v>362.99999999999989</v>
      </c>
      <c r="G514" s="14">
        <v>41.2</v>
      </c>
      <c r="H514" s="14" t="s">
        <v>365</v>
      </c>
      <c r="I514" s="14">
        <v>30.6</v>
      </c>
      <c r="J514" s="14" t="s">
        <v>4</v>
      </c>
      <c r="K514" s="14" t="s">
        <v>4</v>
      </c>
      <c r="L514" s="14" t="s">
        <v>4</v>
      </c>
      <c r="M514" s="14">
        <v>225</v>
      </c>
      <c r="N514" s="14" t="s">
        <v>27</v>
      </c>
      <c r="O514" s="14" t="s">
        <v>4</v>
      </c>
      <c r="P514" s="14" t="s">
        <v>4</v>
      </c>
      <c r="Q514" s="14">
        <v>0</v>
      </c>
      <c r="R514">
        <v>0</v>
      </c>
      <c r="S514">
        <v>0</v>
      </c>
      <c r="T514" t="s">
        <v>4</v>
      </c>
      <c r="U514" t="s">
        <v>4</v>
      </c>
      <c r="V514" t="s">
        <v>6</v>
      </c>
      <c r="W514">
        <v>0.6</v>
      </c>
      <c r="X514" t="s">
        <v>4</v>
      </c>
      <c r="Y514">
        <v>0</v>
      </c>
      <c r="Z514">
        <v>0</v>
      </c>
      <c r="AA514">
        <v>1</v>
      </c>
      <c r="AB514" t="s">
        <v>4</v>
      </c>
      <c r="AC514" t="s">
        <v>301</v>
      </c>
      <c r="AD514">
        <v>1</v>
      </c>
      <c r="AE514">
        <v>0</v>
      </c>
      <c r="AF514">
        <v>0</v>
      </c>
      <c r="AG514">
        <v>1</v>
      </c>
      <c r="AH514">
        <v>0</v>
      </c>
      <c r="AI514">
        <v>-70.710678118654741</v>
      </c>
      <c r="AJ514">
        <v>-70.710678118654769</v>
      </c>
      <c r="AK514">
        <v>0</v>
      </c>
      <c r="AL514">
        <v>100</v>
      </c>
      <c r="AM514">
        <v>30.48</v>
      </c>
      <c r="AN514">
        <v>3.9269908169872414</v>
      </c>
    </row>
    <row r="515" spans="1:40" ht="12.75" x14ac:dyDescent="0.2">
      <c r="A515" s="15">
        <v>42571</v>
      </c>
      <c r="B515" s="14">
        <v>51</v>
      </c>
      <c r="C515" s="14" t="s">
        <v>359</v>
      </c>
      <c r="D515" s="16">
        <v>0.62430555555555556</v>
      </c>
      <c r="E515" s="14">
        <v>14</v>
      </c>
      <c r="F515" s="14">
        <v>423</v>
      </c>
      <c r="G515" s="14">
        <v>36.5</v>
      </c>
      <c r="H515" s="14" t="s">
        <v>365</v>
      </c>
      <c r="I515" s="14">
        <v>32.5</v>
      </c>
      <c r="J515" s="14" t="s">
        <v>4</v>
      </c>
      <c r="K515" s="14" t="s">
        <v>4</v>
      </c>
      <c r="L515" s="14" t="s">
        <v>4</v>
      </c>
      <c r="M515" s="14" t="s">
        <v>4</v>
      </c>
      <c r="N515" s="14" t="s">
        <v>27</v>
      </c>
      <c r="O515" s="14" t="s">
        <v>4</v>
      </c>
      <c r="P515" s="14" t="s">
        <v>4</v>
      </c>
      <c r="Q515" s="14" t="s">
        <v>4</v>
      </c>
      <c r="R515" t="s">
        <v>4</v>
      </c>
      <c r="S515">
        <v>0</v>
      </c>
      <c r="U515">
        <v>0</v>
      </c>
      <c r="V515" t="s">
        <v>4</v>
      </c>
      <c r="W515">
        <v>3.4</v>
      </c>
      <c r="X515" t="s">
        <v>147</v>
      </c>
      <c r="Y515">
        <v>0</v>
      </c>
      <c r="Z515">
        <v>0</v>
      </c>
      <c r="AA515">
        <v>1</v>
      </c>
      <c r="AB515" t="s">
        <v>4</v>
      </c>
      <c r="AC515" t="s">
        <v>301</v>
      </c>
      <c r="AD515">
        <v>1</v>
      </c>
      <c r="AE515" t="s">
        <v>4</v>
      </c>
      <c r="AF515" t="s">
        <v>4</v>
      </c>
      <c r="AG515" t="s">
        <v>4</v>
      </c>
      <c r="AH515" t="s">
        <v>4</v>
      </c>
      <c r="AI515" t="s">
        <v>4</v>
      </c>
      <c r="AJ515" t="s">
        <v>4</v>
      </c>
      <c r="AK515" t="s">
        <v>4</v>
      </c>
      <c r="AL515" t="s">
        <v>4</v>
      </c>
      <c r="AM515" t="s">
        <v>4</v>
      </c>
      <c r="AN515" t="s">
        <v>4</v>
      </c>
    </row>
    <row r="516" spans="1:40" ht="12.75" x14ac:dyDescent="0.2">
      <c r="A516" s="15">
        <v>42571</v>
      </c>
      <c r="B516" s="14">
        <v>51</v>
      </c>
      <c r="C516" s="14" t="s">
        <v>359</v>
      </c>
      <c r="D516" s="16">
        <v>0.6645833333333333</v>
      </c>
      <c r="E516" s="14">
        <v>15</v>
      </c>
      <c r="F516" s="14">
        <v>480.99999999999994</v>
      </c>
      <c r="G516" s="14">
        <v>39.1</v>
      </c>
      <c r="H516" s="14" t="s">
        <v>365</v>
      </c>
      <c r="I516" s="14">
        <v>34.4</v>
      </c>
      <c r="J516" s="14" t="s">
        <v>4</v>
      </c>
      <c r="K516" s="14" t="s">
        <v>4</v>
      </c>
      <c r="L516" s="14" t="s">
        <v>4</v>
      </c>
      <c r="M516" s="14" t="s">
        <v>4</v>
      </c>
      <c r="N516" s="14" t="s">
        <v>27</v>
      </c>
      <c r="O516" s="14" t="s">
        <v>4</v>
      </c>
      <c r="P516" s="14" t="s">
        <v>4</v>
      </c>
      <c r="Q516" s="14" t="s">
        <v>4</v>
      </c>
      <c r="R516" t="s">
        <v>4</v>
      </c>
      <c r="S516" t="s">
        <v>4</v>
      </c>
      <c r="T516" t="s">
        <v>4</v>
      </c>
      <c r="U516" t="s">
        <v>4</v>
      </c>
      <c r="V516" t="s">
        <v>4</v>
      </c>
      <c r="W516">
        <v>2.5</v>
      </c>
      <c r="X516" t="s">
        <v>147</v>
      </c>
      <c r="Y516">
        <v>0</v>
      </c>
      <c r="Z516">
        <v>0</v>
      </c>
      <c r="AA516">
        <v>1</v>
      </c>
      <c r="AB516" t="s">
        <v>4</v>
      </c>
      <c r="AC516" t="s">
        <v>301</v>
      </c>
      <c r="AD516">
        <v>1</v>
      </c>
      <c r="AE516" t="s">
        <v>4</v>
      </c>
      <c r="AF516" t="s">
        <v>4</v>
      </c>
      <c r="AG516" t="s">
        <v>4</v>
      </c>
      <c r="AH516" t="s">
        <v>4</v>
      </c>
      <c r="AI516" t="s">
        <v>4</v>
      </c>
      <c r="AJ516" t="s">
        <v>4</v>
      </c>
      <c r="AK516" t="s">
        <v>4</v>
      </c>
      <c r="AL516" t="s">
        <v>4</v>
      </c>
      <c r="AM516" t="s">
        <v>4</v>
      </c>
      <c r="AN516" t="s">
        <v>4</v>
      </c>
    </row>
    <row r="517" spans="1:40" ht="12.75" x14ac:dyDescent="0.2">
      <c r="A517" s="15">
        <v>42571</v>
      </c>
      <c r="B517" s="14">
        <v>51</v>
      </c>
      <c r="C517" s="14" t="s">
        <v>359</v>
      </c>
      <c r="D517" s="16">
        <v>0.70763888888888893</v>
      </c>
      <c r="E517" s="14">
        <v>17</v>
      </c>
      <c r="F517" s="14">
        <v>543</v>
      </c>
      <c r="G517" s="14">
        <v>35.5</v>
      </c>
      <c r="H517" s="14" t="s">
        <v>365</v>
      </c>
      <c r="I517" s="14">
        <v>30.7</v>
      </c>
      <c r="J517" s="14" t="s">
        <v>4</v>
      </c>
      <c r="K517" s="14" t="s">
        <v>4</v>
      </c>
      <c r="L517" s="14" t="s">
        <v>4</v>
      </c>
      <c r="M517" s="14" t="s">
        <v>4</v>
      </c>
      <c r="N517" s="14" t="s">
        <v>27</v>
      </c>
      <c r="O517" s="14" t="s">
        <v>4</v>
      </c>
      <c r="P517" s="14" t="s">
        <v>4</v>
      </c>
      <c r="Q517" s="14" t="s">
        <v>4</v>
      </c>
      <c r="R517" t="s">
        <v>4</v>
      </c>
      <c r="S517" t="s">
        <v>4</v>
      </c>
      <c r="T517" t="s">
        <v>4</v>
      </c>
      <c r="U517" t="s">
        <v>4</v>
      </c>
      <c r="V517" t="s">
        <v>4</v>
      </c>
      <c r="W517">
        <v>3.6</v>
      </c>
      <c r="X517" t="s">
        <v>147</v>
      </c>
      <c r="Y517">
        <v>0</v>
      </c>
      <c r="Z517">
        <v>0</v>
      </c>
      <c r="AA517">
        <v>1</v>
      </c>
      <c r="AB517" t="s">
        <v>4</v>
      </c>
      <c r="AC517" t="s">
        <v>301</v>
      </c>
      <c r="AD517">
        <v>1</v>
      </c>
      <c r="AE517" t="s">
        <v>4</v>
      </c>
      <c r="AF517" t="s">
        <v>4</v>
      </c>
      <c r="AG517" t="s">
        <v>4</v>
      </c>
      <c r="AH517" t="s">
        <v>4</v>
      </c>
      <c r="AI517" t="s">
        <v>4</v>
      </c>
      <c r="AJ517" t="s">
        <v>4</v>
      </c>
      <c r="AK517" t="s">
        <v>4</v>
      </c>
      <c r="AL517" t="s">
        <v>4</v>
      </c>
      <c r="AM517" t="s">
        <v>4</v>
      </c>
      <c r="AN517" t="s">
        <v>4</v>
      </c>
    </row>
    <row r="518" spans="1:40" ht="12.75" x14ac:dyDescent="0.2">
      <c r="A518" s="15">
        <v>42571</v>
      </c>
      <c r="B518" s="14">
        <v>51</v>
      </c>
      <c r="C518" s="14" t="s">
        <v>359</v>
      </c>
      <c r="D518" s="16">
        <v>0.74722222222222223</v>
      </c>
      <c r="E518" s="14">
        <v>18</v>
      </c>
      <c r="F518" s="14">
        <v>600</v>
      </c>
      <c r="G518" s="14">
        <v>29.4</v>
      </c>
      <c r="H518" s="14" t="s">
        <v>365</v>
      </c>
      <c r="I518" s="14">
        <v>27.9</v>
      </c>
      <c r="J518" s="14" t="s">
        <v>4</v>
      </c>
      <c r="K518" s="14" t="s">
        <v>4</v>
      </c>
      <c r="L518" s="14" t="s">
        <v>4</v>
      </c>
      <c r="M518" s="14" t="s">
        <v>4</v>
      </c>
      <c r="N518" s="14" t="s">
        <v>27</v>
      </c>
      <c r="O518" s="14" t="s">
        <v>4</v>
      </c>
      <c r="P518" s="14" t="s">
        <v>4</v>
      </c>
      <c r="Q518" s="14" t="s">
        <v>4</v>
      </c>
      <c r="R518" t="s">
        <v>4</v>
      </c>
      <c r="S518" t="s">
        <v>4</v>
      </c>
      <c r="T518" t="s">
        <v>4</v>
      </c>
      <c r="U518" t="s">
        <v>4</v>
      </c>
      <c r="V518" t="s">
        <v>4</v>
      </c>
      <c r="W518">
        <v>0.4</v>
      </c>
      <c r="X518" t="s">
        <v>147</v>
      </c>
      <c r="Y518">
        <v>0</v>
      </c>
      <c r="Z518">
        <v>0</v>
      </c>
      <c r="AA518">
        <v>1</v>
      </c>
      <c r="AB518" t="s">
        <v>4</v>
      </c>
      <c r="AC518" t="s">
        <v>301</v>
      </c>
      <c r="AD518">
        <v>1</v>
      </c>
      <c r="AE518" t="s">
        <v>4</v>
      </c>
      <c r="AF518" t="s">
        <v>4</v>
      </c>
      <c r="AG518" t="s">
        <v>4</v>
      </c>
      <c r="AH518" t="s">
        <v>4</v>
      </c>
      <c r="AI518" t="s">
        <v>4</v>
      </c>
      <c r="AJ518" t="s">
        <v>4</v>
      </c>
      <c r="AK518" t="s">
        <v>4</v>
      </c>
      <c r="AL518" t="s">
        <v>4</v>
      </c>
      <c r="AM518" t="s">
        <v>4</v>
      </c>
      <c r="AN518" t="s">
        <v>4</v>
      </c>
    </row>
    <row r="519" spans="1:40" ht="12.75" x14ac:dyDescent="0.2">
      <c r="A519" s="15">
        <v>42571</v>
      </c>
      <c r="B519" s="14">
        <v>52</v>
      </c>
      <c r="C519" s="14" t="s">
        <v>358</v>
      </c>
      <c r="D519" s="16">
        <v>0.3354166666666667</v>
      </c>
      <c r="E519" s="14">
        <v>8</v>
      </c>
      <c r="F519" s="14">
        <v>0</v>
      </c>
      <c r="G519" s="14">
        <v>26.5</v>
      </c>
      <c r="H519" s="14" t="s">
        <v>366</v>
      </c>
      <c r="I519" s="14">
        <v>23.7</v>
      </c>
      <c r="J519" s="14" t="s">
        <v>4</v>
      </c>
      <c r="K519" s="14" t="s">
        <v>4</v>
      </c>
      <c r="L519" s="14" t="s">
        <v>4</v>
      </c>
      <c r="M519" s="14">
        <v>51</v>
      </c>
      <c r="N519" s="14" t="s">
        <v>27</v>
      </c>
      <c r="O519" s="14" t="s">
        <v>4</v>
      </c>
      <c r="P519" s="14" t="s">
        <v>4</v>
      </c>
      <c r="Q519" s="14">
        <v>0</v>
      </c>
      <c r="R519">
        <v>0</v>
      </c>
      <c r="S519">
        <v>1</v>
      </c>
      <c r="T519" t="s">
        <v>4</v>
      </c>
      <c r="U519" t="s">
        <v>4</v>
      </c>
      <c r="V519" t="s">
        <v>128</v>
      </c>
      <c r="W519">
        <v>1.9</v>
      </c>
      <c r="X519" t="s">
        <v>4</v>
      </c>
      <c r="Y519">
        <v>2</v>
      </c>
      <c r="Z519">
        <v>1</v>
      </c>
      <c r="AA519">
        <v>0</v>
      </c>
      <c r="AB519">
        <v>0</v>
      </c>
      <c r="AC519" t="s">
        <v>302</v>
      </c>
      <c r="AD519">
        <v>0</v>
      </c>
      <c r="AE519" t="s">
        <v>4</v>
      </c>
      <c r="AF519" t="s">
        <v>4</v>
      </c>
      <c r="AG519" t="s">
        <v>4</v>
      </c>
      <c r="AH519" t="s">
        <v>4</v>
      </c>
      <c r="AI519">
        <v>79.268888068611034</v>
      </c>
      <c r="AJ519">
        <v>64.190679887083419</v>
      </c>
      <c r="AK519" t="s">
        <v>4</v>
      </c>
      <c r="AL519">
        <v>102</v>
      </c>
      <c r="AM519">
        <v>31.089600000000001</v>
      </c>
      <c r="AN519">
        <v>0.89011791851710809</v>
      </c>
    </row>
    <row r="520" spans="1:40" ht="12.75" x14ac:dyDescent="0.2">
      <c r="A520" s="15">
        <v>42571</v>
      </c>
      <c r="B520" s="14">
        <v>52</v>
      </c>
      <c r="C520" s="14" t="s">
        <v>358</v>
      </c>
      <c r="D520" s="16">
        <v>0.38055555555555554</v>
      </c>
      <c r="E520" s="14">
        <v>9</v>
      </c>
      <c r="F520" s="14">
        <v>64.999999999999929</v>
      </c>
      <c r="G520" s="14">
        <v>34</v>
      </c>
      <c r="H520" s="14" t="s">
        <v>365</v>
      </c>
      <c r="I520" s="14">
        <v>26.8</v>
      </c>
      <c r="J520" s="14">
        <v>2.2514747350726849</v>
      </c>
      <c r="K520" s="14">
        <v>231</v>
      </c>
      <c r="L520" s="14">
        <v>0</v>
      </c>
      <c r="M520" s="14">
        <v>51</v>
      </c>
      <c r="N520" s="14" t="s">
        <v>27</v>
      </c>
      <c r="O520" s="14" t="s">
        <v>27</v>
      </c>
      <c r="P520" s="14">
        <v>6</v>
      </c>
      <c r="Q520" s="14">
        <v>6.9999999999999947</v>
      </c>
      <c r="R520">
        <v>6.9999999999999947</v>
      </c>
      <c r="S520">
        <v>1</v>
      </c>
      <c r="T520" t="s">
        <v>4</v>
      </c>
      <c r="U520" t="s">
        <v>4</v>
      </c>
      <c r="V520" t="s">
        <v>6</v>
      </c>
      <c r="W520">
        <v>2.8</v>
      </c>
      <c r="X520" t="s">
        <v>4</v>
      </c>
      <c r="Y520">
        <v>2</v>
      </c>
      <c r="Z520">
        <v>1</v>
      </c>
      <c r="AA520">
        <v>0</v>
      </c>
      <c r="AB520">
        <v>0</v>
      </c>
      <c r="AC520" t="s">
        <v>302</v>
      </c>
      <c r="AD520">
        <v>0</v>
      </c>
      <c r="AE520">
        <v>-4.405242737348857</v>
      </c>
      <c r="AF520">
        <v>-4.405242737348857</v>
      </c>
      <c r="AG520">
        <v>1</v>
      </c>
      <c r="AH520">
        <v>6.9999999999999947</v>
      </c>
      <c r="AI520">
        <v>73.82886633841224</v>
      </c>
      <c r="AJ520">
        <v>59.785437149734562</v>
      </c>
      <c r="AK520">
        <v>-5.4400217301987936</v>
      </c>
      <c r="AL520">
        <v>95</v>
      </c>
      <c r="AM520">
        <v>28.956000000000003</v>
      </c>
      <c r="AN520">
        <v>0.89011791851710809</v>
      </c>
    </row>
    <row r="521" spans="1:40" ht="12.75" x14ac:dyDescent="0.2">
      <c r="A521" s="15">
        <v>42571</v>
      </c>
      <c r="B521" s="14">
        <v>52</v>
      </c>
      <c r="C521" s="14" t="s">
        <v>358</v>
      </c>
      <c r="D521" s="16">
        <v>0.42291666666666666</v>
      </c>
      <c r="E521" s="14">
        <v>10</v>
      </c>
      <c r="F521" s="14">
        <v>125.99999999999994</v>
      </c>
      <c r="G521" s="14">
        <v>48.8</v>
      </c>
      <c r="H521" s="14" t="s">
        <v>365</v>
      </c>
      <c r="I521" s="14">
        <v>30.9</v>
      </c>
      <c r="J521" s="14" t="s">
        <v>4</v>
      </c>
      <c r="K521" s="14" t="s">
        <v>4</v>
      </c>
      <c r="L521" s="14" t="s">
        <v>4</v>
      </c>
      <c r="M521" s="14">
        <v>51</v>
      </c>
      <c r="N521" s="14" t="s">
        <v>27</v>
      </c>
      <c r="O521" s="14" t="s">
        <v>4</v>
      </c>
      <c r="P521" s="14" t="s">
        <v>4</v>
      </c>
      <c r="Q521" s="14">
        <v>0</v>
      </c>
      <c r="R521">
        <v>6.9999999999999947</v>
      </c>
      <c r="S521">
        <v>1</v>
      </c>
      <c r="T521" t="s">
        <v>4</v>
      </c>
      <c r="U521" t="s">
        <v>4</v>
      </c>
      <c r="V521" t="s">
        <v>6</v>
      </c>
      <c r="W521">
        <v>1.5</v>
      </c>
      <c r="X521" t="s">
        <v>4</v>
      </c>
      <c r="Y521">
        <v>2</v>
      </c>
      <c r="Z521">
        <v>1</v>
      </c>
      <c r="AA521">
        <v>0</v>
      </c>
      <c r="AB521">
        <v>0</v>
      </c>
      <c r="AC521" t="s">
        <v>302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73.82886633841224</v>
      </c>
      <c r="AJ521">
        <v>59.785437149734562</v>
      </c>
      <c r="AK521">
        <v>0</v>
      </c>
      <c r="AL521">
        <v>95</v>
      </c>
      <c r="AM521">
        <v>28.956000000000003</v>
      </c>
      <c r="AN521">
        <v>0.89011791851710809</v>
      </c>
    </row>
    <row r="522" spans="1:40" ht="12.75" x14ac:dyDescent="0.2">
      <c r="A522" s="15">
        <v>42571</v>
      </c>
      <c r="B522" s="14">
        <v>52</v>
      </c>
      <c r="C522" s="14" t="s">
        <v>358</v>
      </c>
      <c r="D522" s="16">
        <v>0.46736111111111112</v>
      </c>
      <c r="E522" s="14">
        <v>11</v>
      </c>
      <c r="F522" s="14">
        <v>189.99999999999994</v>
      </c>
      <c r="G522" s="14">
        <v>26.6</v>
      </c>
      <c r="H522" s="14" t="s">
        <v>366</v>
      </c>
      <c r="I522" s="14">
        <v>24.5</v>
      </c>
      <c r="J522" s="14" t="s">
        <v>4</v>
      </c>
      <c r="K522" s="14" t="s">
        <v>4</v>
      </c>
      <c r="L522" s="14" t="s">
        <v>4</v>
      </c>
      <c r="M522" s="14">
        <v>51</v>
      </c>
      <c r="N522" s="14" t="s">
        <v>27</v>
      </c>
      <c r="O522" s="14" t="s">
        <v>4</v>
      </c>
      <c r="P522" s="14" t="s">
        <v>4</v>
      </c>
      <c r="Q522" s="14">
        <v>0</v>
      </c>
      <c r="R522">
        <v>6.9999999999999947</v>
      </c>
      <c r="S522">
        <v>1</v>
      </c>
      <c r="T522" t="s">
        <v>4</v>
      </c>
      <c r="U522" t="s">
        <v>4</v>
      </c>
      <c r="V522" t="s">
        <v>6</v>
      </c>
      <c r="W522">
        <v>3.9</v>
      </c>
      <c r="X522" t="s">
        <v>10</v>
      </c>
      <c r="Y522">
        <v>0</v>
      </c>
      <c r="Z522">
        <v>0</v>
      </c>
      <c r="AA522">
        <v>1</v>
      </c>
      <c r="AB522">
        <v>1</v>
      </c>
      <c r="AC522" t="s">
        <v>302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73.82886633841224</v>
      </c>
      <c r="AJ522">
        <v>59.785437149734562</v>
      </c>
      <c r="AK522">
        <v>0</v>
      </c>
      <c r="AL522">
        <v>95</v>
      </c>
      <c r="AM522">
        <v>28.956000000000003</v>
      </c>
      <c r="AN522">
        <v>0.89011791851710809</v>
      </c>
    </row>
    <row r="523" spans="1:40" ht="12.75" x14ac:dyDescent="0.2">
      <c r="A523" s="15">
        <v>42571</v>
      </c>
      <c r="B523" s="14">
        <v>52</v>
      </c>
      <c r="C523" s="14" t="s">
        <v>358</v>
      </c>
      <c r="D523" s="16">
        <v>0.50277777777777777</v>
      </c>
      <c r="E523" s="14">
        <v>12</v>
      </c>
      <c r="F523" s="14">
        <v>240.99999999999991</v>
      </c>
      <c r="G523" s="14">
        <v>29.6</v>
      </c>
      <c r="H523" s="14" t="s">
        <v>366</v>
      </c>
      <c r="I523" s="14">
        <v>25</v>
      </c>
      <c r="J523" s="14" t="s">
        <v>4</v>
      </c>
      <c r="K523" s="14" t="s">
        <v>4</v>
      </c>
      <c r="L523" s="14" t="s">
        <v>4</v>
      </c>
      <c r="M523" s="14">
        <v>51</v>
      </c>
      <c r="N523" s="14" t="s">
        <v>27</v>
      </c>
      <c r="O523" s="14" t="s">
        <v>4</v>
      </c>
      <c r="P523" s="14" t="s">
        <v>4</v>
      </c>
      <c r="Q523" s="14">
        <v>0</v>
      </c>
      <c r="R523">
        <v>6.9999999999999947</v>
      </c>
      <c r="S523">
        <v>1</v>
      </c>
      <c r="T523" t="s">
        <v>4</v>
      </c>
      <c r="U523" t="s">
        <v>4</v>
      </c>
      <c r="V523" t="s">
        <v>6</v>
      </c>
      <c r="W523">
        <v>1.2</v>
      </c>
      <c r="X523" t="s">
        <v>4</v>
      </c>
      <c r="Y523">
        <v>0</v>
      </c>
      <c r="Z523">
        <v>0</v>
      </c>
      <c r="AA523">
        <v>1</v>
      </c>
      <c r="AB523" t="s">
        <v>4</v>
      </c>
      <c r="AC523" t="s">
        <v>302</v>
      </c>
      <c r="AD523">
        <v>0</v>
      </c>
      <c r="AE523">
        <v>0</v>
      </c>
      <c r="AF523">
        <v>0</v>
      </c>
      <c r="AG523">
        <v>1</v>
      </c>
      <c r="AH523">
        <v>0</v>
      </c>
      <c r="AI523">
        <v>73.82886633841224</v>
      </c>
      <c r="AJ523">
        <v>59.785437149734562</v>
      </c>
      <c r="AK523">
        <v>0</v>
      </c>
      <c r="AL523">
        <v>95</v>
      </c>
      <c r="AM523">
        <v>28.956000000000003</v>
      </c>
      <c r="AN523">
        <v>0.89011791851710809</v>
      </c>
    </row>
    <row r="524" spans="1:40" ht="12.75" x14ac:dyDescent="0.2">
      <c r="A524" s="15">
        <v>42571</v>
      </c>
      <c r="B524" s="14">
        <v>52</v>
      </c>
      <c r="C524" s="14" t="s">
        <v>358</v>
      </c>
      <c r="D524" s="16">
        <v>0.54652777777777783</v>
      </c>
      <c r="E524" s="14">
        <v>13</v>
      </c>
      <c r="F524" s="14">
        <v>304</v>
      </c>
      <c r="G524" s="14">
        <v>56.4</v>
      </c>
      <c r="H524" s="14" t="s">
        <v>365</v>
      </c>
      <c r="I524" s="14">
        <v>29.7</v>
      </c>
      <c r="J524" s="14" t="s">
        <v>4</v>
      </c>
      <c r="K524" s="14" t="s">
        <v>4</v>
      </c>
      <c r="L524" s="14" t="s">
        <v>4</v>
      </c>
      <c r="M524" s="14">
        <v>51</v>
      </c>
      <c r="N524" s="14" t="s">
        <v>27</v>
      </c>
      <c r="O524" s="14" t="s">
        <v>4</v>
      </c>
      <c r="P524" s="14" t="s">
        <v>4</v>
      </c>
      <c r="Q524" s="14">
        <v>0</v>
      </c>
      <c r="R524">
        <v>6.9999999999999947</v>
      </c>
      <c r="S524">
        <v>1</v>
      </c>
      <c r="T524" t="s">
        <v>4</v>
      </c>
      <c r="U524" t="s">
        <v>4</v>
      </c>
      <c r="V524" t="s">
        <v>6</v>
      </c>
      <c r="W524">
        <v>1.5</v>
      </c>
      <c r="X524" t="s">
        <v>4</v>
      </c>
      <c r="Y524">
        <v>0</v>
      </c>
      <c r="Z524">
        <v>0</v>
      </c>
      <c r="AA524">
        <v>1</v>
      </c>
      <c r="AB524" t="s">
        <v>4</v>
      </c>
      <c r="AC524" t="s">
        <v>302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73.82886633841224</v>
      </c>
      <c r="AJ524">
        <v>59.785437149734562</v>
      </c>
      <c r="AK524">
        <v>0</v>
      </c>
      <c r="AL524">
        <v>95</v>
      </c>
      <c r="AM524">
        <v>28.956000000000003</v>
      </c>
      <c r="AN524">
        <v>0.89011791851710809</v>
      </c>
    </row>
    <row r="525" spans="1:40" ht="12.75" x14ac:dyDescent="0.2">
      <c r="A525" s="15">
        <v>42571</v>
      </c>
      <c r="B525" s="14">
        <v>52</v>
      </c>
      <c r="C525" s="14" t="s">
        <v>358</v>
      </c>
      <c r="D525" s="16">
        <v>0.59166666666666667</v>
      </c>
      <c r="E525" s="14">
        <v>14</v>
      </c>
      <c r="F525" s="14">
        <v>368.99999999999994</v>
      </c>
      <c r="G525" s="14">
        <v>55.4</v>
      </c>
      <c r="H525" s="14" t="s">
        <v>365</v>
      </c>
      <c r="I525" s="14">
        <v>30.7</v>
      </c>
      <c r="J525" s="14" t="s">
        <v>4</v>
      </c>
      <c r="K525" s="14" t="s">
        <v>4</v>
      </c>
      <c r="L525" s="14" t="s">
        <v>4</v>
      </c>
      <c r="M525" s="14">
        <v>51</v>
      </c>
      <c r="N525" s="14" t="s">
        <v>27</v>
      </c>
      <c r="O525" s="14" t="s">
        <v>4</v>
      </c>
      <c r="P525" s="14" t="s">
        <v>4</v>
      </c>
      <c r="Q525" s="14">
        <v>0</v>
      </c>
      <c r="R525">
        <v>6.9999999999999947</v>
      </c>
      <c r="S525">
        <v>1</v>
      </c>
      <c r="T525">
        <v>6.9999999999999947</v>
      </c>
      <c r="U525">
        <v>1</v>
      </c>
      <c r="V525" t="s">
        <v>6</v>
      </c>
      <c r="W525">
        <v>2.9</v>
      </c>
      <c r="X525" t="s">
        <v>4</v>
      </c>
      <c r="Y525">
        <v>0</v>
      </c>
      <c r="Z525">
        <v>0</v>
      </c>
      <c r="AA525">
        <v>1</v>
      </c>
      <c r="AB525" t="s">
        <v>4</v>
      </c>
      <c r="AC525" t="s">
        <v>302</v>
      </c>
      <c r="AD525">
        <v>0</v>
      </c>
      <c r="AE525">
        <v>0</v>
      </c>
      <c r="AF525">
        <v>0</v>
      </c>
      <c r="AG525">
        <v>1</v>
      </c>
      <c r="AH525">
        <v>0</v>
      </c>
      <c r="AI525">
        <v>73.82886633841224</v>
      </c>
      <c r="AJ525">
        <v>59.785437149734562</v>
      </c>
      <c r="AK525">
        <v>0</v>
      </c>
      <c r="AL525">
        <v>95</v>
      </c>
      <c r="AM525">
        <v>28.956000000000003</v>
      </c>
      <c r="AN525">
        <v>0.89011791851710809</v>
      </c>
    </row>
    <row r="526" spans="1:40" ht="12.75" x14ac:dyDescent="0.2">
      <c r="A526" s="15">
        <v>42571</v>
      </c>
      <c r="B526" s="14">
        <v>52</v>
      </c>
      <c r="C526" s="14" t="s">
        <v>358</v>
      </c>
      <c r="D526" s="16">
        <v>0.62986111111111109</v>
      </c>
      <c r="E526" s="14">
        <v>15</v>
      </c>
      <c r="F526" s="14">
        <v>423.99999999999989</v>
      </c>
      <c r="G526" s="14">
        <v>52.6</v>
      </c>
      <c r="H526" s="14" t="s">
        <v>365</v>
      </c>
      <c r="I526" s="14">
        <v>31.6</v>
      </c>
      <c r="J526" s="14" t="s">
        <v>4</v>
      </c>
      <c r="K526" s="14" t="s">
        <v>4</v>
      </c>
      <c r="L526" s="14" t="s">
        <v>4</v>
      </c>
      <c r="M526" s="14" t="s">
        <v>4</v>
      </c>
      <c r="N526" s="14" t="s">
        <v>27</v>
      </c>
      <c r="O526" s="14" t="s">
        <v>4</v>
      </c>
      <c r="P526" s="14" t="s">
        <v>4</v>
      </c>
      <c r="Q526" s="14" t="s">
        <v>4</v>
      </c>
      <c r="R526" t="s">
        <v>4</v>
      </c>
      <c r="S526" t="s">
        <v>4</v>
      </c>
      <c r="T526" t="s">
        <v>4</v>
      </c>
      <c r="U526" t="s">
        <v>4</v>
      </c>
      <c r="V526" t="s">
        <v>4</v>
      </c>
      <c r="W526">
        <v>3.7</v>
      </c>
      <c r="X526" t="s">
        <v>147</v>
      </c>
      <c r="Y526">
        <v>0</v>
      </c>
      <c r="Z526">
        <v>0</v>
      </c>
      <c r="AA526">
        <v>1</v>
      </c>
      <c r="AB526" t="s">
        <v>4</v>
      </c>
      <c r="AC526" t="s">
        <v>302</v>
      </c>
      <c r="AD526">
        <v>0</v>
      </c>
      <c r="AE526" t="s">
        <v>4</v>
      </c>
      <c r="AF526" t="s">
        <v>4</v>
      </c>
      <c r="AG526" t="s">
        <v>4</v>
      </c>
      <c r="AH526" t="s">
        <v>4</v>
      </c>
      <c r="AI526" t="s">
        <v>4</v>
      </c>
      <c r="AJ526" t="s">
        <v>4</v>
      </c>
      <c r="AK526" t="s">
        <v>4</v>
      </c>
      <c r="AL526" t="s">
        <v>4</v>
      </c>
      <c r="AM526" t="s">
        <v>4</v>
      </c>
      <c r="AN526" t="s">
        <v>4</v>
      </c>
    </row>
    <row r="527" spans="1:40" ht="12.75" x14ac:dyDescent="0.2">
      <c r="A527" s="15">
        <v>42571</v>
      </c>
      <c r="B527" s="14">
        <v>52</v>
      </c>
      <c r="C527" s="14" t="s">
        <v>358</v>
      </c>
      <c r="D527" s="16">
        <v>0.67499999999999993</v>
      </c>
      <c r="E527" s="14">
        <v>16</v>
      </c>
      <c r="F527" s="14">
        <v>488.99999999999983</v>
      </c>
      <c r="G527" s="14">
        <v>47.5</v>
      </c>
      <c r="H527" s="14" t="s">
        <v>365</v>
      </c>
      <c r="I527" s="14">
        <v>35.1</v>
      </c>
      <c r="J527" s="14" t="s">
        <v>4</v>
      </c>
      <c r="K527" s="14" t="s">
        <v>4</v>
      </c>
      <c r="L527" s="14" t="s">
        <v>4</v>
      </c>
      <c r="M527" s="14" t="s">
        <v>4</v>
      </c>
      <c r="N527" s="14" t="s">
        <v>27</v>
      </c>
      <c r="O527" s="14" t="s">
        <v>4</v>
      </c>
      <c r="P527" s="14" t="s">
        <v>4</v>
      </c>
      <c r="Q527" s="14" t="s">
        <v>4</v>
      </c>
      <c r="R527" t="s">
        <v>4</v>
      </c>
      <c r="S527" t="s">
        <v>4</v>
      </c>
      <c r="T527" t="s">
        <v>4</v>
      </c>
      <c r="U527" t="s">
        <v>4</v>
      </c>
      <c r="V527" t="s">
        <v>4</v>
      </c>
      <c r="W527">
        <v>3</v>
      </c>
      <c r="X527" t="s">
        <v>147</v>
      </c>
      <c r="Y527">
        <v>0</v>
      </c>
      <c r="Z527">
        <v>0</v>
      </c>
      <c r="AA527">
        <v>1</v>
      </c>
      <c r="AB527" t="s">
        <v>4</v>
      </c>
      <c r="AC527" t="s">
        <v>302</v>
      </c>
      <c r="AD527">
        <v>0</v>
      </c>
      <c r="AE527" t="s">
        <v>4</v>
      </c>
      <c r="AF527" t="s">
        <v>4</v>
      </c>
      <c r="AG527" t="s">
        <v>4</v>
      </c>
      <c r="AH527" t="s">
        <v>4</v>
      </c>
      <c r="AI527" t="s">
        <v>4</v>
      </c>
      <c r="AJ527" t="s">
        <v>4</v>
      </c>
      <c r="AK527" t="s">
        <v>4</v>
      </c>
      <c r="AL527" t="s">
        <v>4</v>
      </c>
      <c r="AM527" t="s">
        <v>4</v>
      </c>
      <c r="AN527" t="s">
        <v>4</v>
      </c>
    </row>
    <row r="528" spans="1:40" ht="12.75" x14ac:dyDescent="0.2">
      <c r="A528" s="15">
        <v>42571</v>
      </c>
      <c r="B528" s="14">
        <v>52</v>
      </c>
      <c r="C528" s="14" t="s">
        <v>358</v>
      </c>
      <c r="D528" s="16">
        <v>0.71111111111111114</v>
      </c>
      <c r="E528" s="14">
        <v>17</v>
      </c>
      <c r="F528" s="14">
        <v>541</v>
      </c>
      <c r="G528" s="14">
        <v>35.6</v>
      </c>
      <c r="H528" s="14" t="s">
        <v>365</v>
      </c>
      <c r="I528" s="14">
        <v>30.4</v>
      </c>
      <c r="J528" s="14" t="s">
        <v>4</v>
      </c>
      <c r="K528" s="14" t="s">
        <v>4</v>
      </c>
      <c r="L528" s="14" t="s">
        <v>4</v>
      </c>
      <c r="M528" s="14" t="s">
        <v>4</v>
      </c>
      <c r="N528" s="14" t="s">
        <v>27</v>
      </c>
      <c r="O528" s="14" t="s">
        <v>4</v>
      </c>
      <c r="P528" s="14" t="s">
        <v>4</v>
      </c>
      <c r="Q528" s="14" t="s">
        <v>4</v>
      </c>
      <c r="R528" t="s">
        <v>4</v>
      </c>
      <c r="S528" t="s">
        <v>4</v>
      </c>
      <c r="T528" t="s">
        <v>4</v>
      </c>
      <c r="U528" t="s">
        <v>4</v>
      </c>
      <c r="V528" t="s">
        <v>4</v>
      </c>
      <c r="W528">
        <v>2.7</v>
      </c>
      <c r="X528" t="s">
        <v>147</v>
      </c>
      <c r="Y528">
        <v>0</v>
      </c>
      <c r="Z528">
        <v>0</v>
      </c>
      <c r="AA528">
        <v>1</v>
      </c>
      <c r="AB528" t="s">
        <v>4</v>
      </c>
      <c r="AC528" t="s">
        <v>302</v>
      </c>
      <c r="AD528">
        <v>0</v>
      </c>
      <c r="AE528" t="s">
        <v>4</v>
      </c>
      <c r="AF528" t="s">
        <v>4</v>
      </c>
      <c r="AG528" t="s">
        <v>4</v>
      </c>
      <c r="AH528" t="s">
        <v>4</v>
      </c>
      <c r="AI528" t="s">
        <v>4</v>
      </c>
      <c r="AJ528" t="s">
        <v>4</v>
      </c>
      <c r="AK528" t="s">
        <v>4</v>
      </c>
      <c r="AL528" t="s">
        <v>4</v>
      </c>
      <c r="AM528" t="s">
        <v>4</v>
      </c>
      <c r="AN528" t="s">
        <v>4</v>
      </c>
    </row>
    <row r="529" spans="1:40" ht="12.75" x14ac:dyDescent="0.2">
      <c r="A529" s="15">
        <v>42571</v>
      </c>
      <c r="B529" s="14">
        <v>52</v>
      </c>
      <c r="C529" s="14" t="s">
        <v>358</v>
      </c>
      <c r="D529" s="16">
        <v>0.75069444444444444</v>
      </c>
      <c r="E529" s="14">
        <v>18</v>
      </c>
      <c r="F529" s="14">
        <v>598</v>
      </c>
      <c r="G529" s="14">
        <v>31</v>
      </c>
      <c r="H529" s="14" t="s">
        <v>365</v>
      </c>
      <c r="I529" s="14">
        <v>27.6</v>
      </c>
      <c r="J529" s="14" t="s">
        <v>4</v>
      </c>
      <c r="K529" s="14" t="s">
        <v>4</v>
      </c>
      <c r="L529" s="14" t="s">
        <v>4</v>
      </c>
      <c r="M529" s="14" t="s">
        <v>4</v>
      </c>
      <c r="N529" s="14" t="s">
        <v>27</v>
      </c>
      <c r="O529" s="14" t="s">
        <v>4</v>
      </c>
      <c r="P529" s="14" t="s">
        <v>4</v>
      </c>
      <c r="Q529" s="14" t="s">
        <v>4</v>
      </c>
      <c r="R529" t="s">
        <v>4</v>
      </c>
      <c r="S529" t="s">
        <v>4</v>
      </c>
      <c r="T529" t="s">
        <v>4</v>
      </c>
      <c r="U529" t="s">
        <v>4</v>
      </c>
      <c r="V529" t="s">
        <v>4</v>
      </c>
      <c r="W529">
        <v>1.7</v>
      </c>
      <c r="X529" t="s">
        <v>147</v>
      </c>
      <c r="Y529">
        <v>0</v>
      </c>
      <c r="Z529">
        <v>0</v>
      </c>
      <c r="AA529">
        <v>1</v>
      </c>
      <c r="AB529" t="s">
        <v>4</v>
      </c>
      <c r="AC529" t="s">
        <v>302</v>
      </c>
      <c r="AD529">
        <v>0</v>
      </c>
      <c r="AE529" t="s">
        <v>4</v>
      </c>
      <c r="AF529" t="s">
        <v>4</v>
      </c>
      <c r="AG529" t="s">
        <v>4</v>
      </c>
      <c r="AH529" t="s">
        <v>4</v>
      </c>
      <c r="AI529" t="s">
        <v>4</v>
      </c>
      <c r="AJ529" t="s">
        <v>4</v>
      </c>
      <c r="AK529" t="s">
        <v>4</v>
      </c>
      <c r="AL529" t="s">
        <v>4</v>
      </c>
      <c r="AM529" t="s">
        <v>4</v>
      </c>
      <c r="AN529" t="s">
        <v>4</v>
      </c>
    </row>
    <row r="530" spans="1:40" ht="12.75" x14ac:dyDescent="0.2">
      <c r="A530" s="15">
        <v>42571</v>
      </c>
      <c r="B530" s="14">
        <v>53</v>
      </c>
      <c r="C530" s="14" t="s">
        <v>358</v>
      </c>
      <c r="D530" s="16">
        <v>0.3354166666666667</v>
      </c>
      <c r="E530" s="14">
        <v>8</v>
      </c>
      <c r="F530" s="14">
        <v>0</v>
      </c>
      <c r="G530" s="14">
        <v>26.5</v>
      </c>
      <c r="H530" s="14" t="s">
        <v>366</v>
      </c>
      <c r="I530" s="14">
        <v>23.7</v>
      </c>
      <c r="J530" s="14" t="s">
        <v>4</v>
      </c>
      <c r="K530" s="14" t="s">
        <v>4</v>
      </c>
      <c r="L530" s="14" t="s">
        <v>4</v>
      </c>
      <c r="M530" s="14">
        <v>51</v>
      </c>
      <c r="N530" s="14" t="s">
        <v>27</v>
      </c>
      <c r="O530" s="14" t="s">
        <v>4</v>
      </c>
      <c r="P530" s="14" t="s">
        <v>4</v>
      </c>
      <c r="Q530" s="14">
        <v>0</v>
      </c>
      <c r="R530">
        <v>0</v>
      </c>
      <c r="S530">
        <v>1</v>
      </c>
      <c r="T530" t="s">
        <v>4</v>
      </c>
      <c r="U530" t="s">
        <v>4</v>
      </c>
      <c r="V530" t="s">
        <v>128</v>
      </c>
      <c r="W530">
        <v>1.9</v>
      </c>
      <c r="X530" t="s">
        <v>4</v>
      </c>
      <c r="Y530">
        <v>2</v>
      </c>
      <c r="Z530">
        <v>1</v>
      </c>
      <c r="AA530">
        <v>0</v>
      </c>
      <c r="AB530">
        <v>0</v>
      </c>
      <c r="AC530" t="s">
        <v>303</v>
      </c>
      <c r="AD530">
        <v>0</v>
      </c>
      <c r="AE530" t="s">
        <v>4</v>
      </c>
      <c r="AF530" t="s">
        <v>4</v>
      </c>
      <c r="AG530" t="s">
        <v>4</v>
      </c>
      <c r="AH530" t="s">
        <v>4</v>
      </c>
      <c r="AI530">
        <v>79.268888068611034</v>
      </c>
      <c r="AJ530">
        <v>64.190679887083419</v>
      </c>
      <c r="AK530" t="s">
        <v>4</v>
      </c>
      <c r="AL530">
        <v>102</v>
      </c>
      <c r="AM530">
        <v>31.089600000000001</v>
      </c>
      <c r="AN530">
        <v>0.89011791851710809</v>
      </c>
    </row>
    <row r="531" spans="1:40" ht="12.75" x14ac:dyDescent="0.2">
      <c r="A531" s="15">
        <v>42571</v>
      </c>
      <c r="B531" s="14">
        <v>53</v>
      </c>
      <c r="C531" s="14" t="s">
        <v>358</v>
      </c>
      <c r="D531" s="16">
        <v>0.38055555555555554</v>
      </c>
      <c r="E531" s="14">
        <v>9</v>
      </c>
      <c r="F531" s="14">
        <v>64.999999999999929</v>
      </c>
      <c r="G531" s="14">
        <v>37.200000000000003</v>
      </c>
      <c r="H531" s="14" t="s">
        <v>365</v>
      </c>
      <c r="I531" s="14">
        <v>26.8</v>
      </c>
      <c r="J531" s="14">
        <v>2.2514747350726849</v>
      </c>
      <c r="K531" s="14">
        <v>231</v>
      </c>
      <c r="L531" s="14">
        <v>0</v>
      </c>
      <c r="M531" s="14">
        <v>51</v>
      </c>
      <c r="N531" s="14" t="s">
        <v>27</v>
      </c>
      <c r="O531" s="14" t="s">
        <v>27</v>
      </c>
      <c r="P531" s="14">
        <v>6</v>
      </c>
      <c r="Q531" s="14">
        <v>6.9999999999999947</v>
      </c>
      <c r="R531">
        <v>6.9999999999999947</v>
      </c>
      <c r="S531">
        <v>1</v>
      </c>
      <c r="T531" t="s">
        <v>4</v>
      </c>
      <c r="U531" t="s">
        <v>4</v>
      </c>
      <c r="V531" t="s">
        <v>6</v>
      </c>
      <c r="W531">
        <v>2.8</v>
      </c>
      <c r="X531" t="s">
        <v>4</v>
      </c>
      <c r="Y531">
        <v>2</v>
      </c>
      <c r="Z531">
        <v>1</v>
      </c>
      <c r="AA531">
        <v>0</v>
      </c>
      <c r="AB531">
        <v>0</v>
      </c>
      <c r="AC531" t="s">
        <v>303</v>
      </c>
      <c r="AD531">
        <v>0</v>
      </c>
      <c r="AE531">
        <v>-4.405242737348857</v>
      </c>
      <c r="AF531">
        <v>-4.405242737348857</v>
      </c>
      <c r="AG531">
        <v>1</v>
      </c>
      <c r="AH531">
        <v>6.9999999999999947</v>
      </c>
      <c r="AI531">
        <v>73.82886633841224</v>
      </c>
      <c r="AJ531">
        <v>59.785437149734562</v>
      </c>
      <c r="AK531">
        <v>-5.4400217301987936</v>
      </c>
      <c r="AL531">
        <v>95</v>
      </c>
      <c r="AM531">
        <v>28.956000000000003</v>
      </c>
      <c r="AN531">
        <v>0.89011791851710809</v>
      </c>
    </row>
    <row r="532" spans="1:40" ht="12.75" x14ac:dyDescent="0.2">
      <c r="A532" s="15">
        <v>42571</v>
      </c>
      <c r="B532" s="14">
        <v>53</v>
      </c>
      <c r="C532" s="14" t="s">
        <v>358</v>
      </c>
      <c r="D532" s="16">
        <v>0.42291666666666666</v>
      </c>
      <c r="E532" s="14">
        <v>10</v>
      </c>
      <c r="F532" s="14">
        <v>125.99999999999994</v>
      </c>
      <c r="G532" s="14">
        <v>50.2</v>
      </c>
      <c r="H532" s="14" t="s">
        <v>365</v>
      </c>
      <c r="I532" s="14">
        <v>30.9</v>
      </c>
      <c r="J532" s="14" t="s">
        <v>4</v>
      </c>
      <c r="K532" s="14" t="s">
        <v>4</v>
      </c>
      <c r="L532" s="14" t="s">
        <v>4</v>
      </c>
      <c r="M532" s="14">
        <v>51</v>
      </c>
      <c r="N532" s="14" t="s">
        <v>27</v>
      </c>
      <c r="O532" s="14" t="s">
        <v>4</v>
      </c>
      <c r="P532" s="14" t="s">
        <v>4</v>
      </c>
      <c r="Q532" s="14">
        <v>0</v>
      </c>
      <c r="R532">
        <v>6.9999999999999947</v>
      </c>
      <c r="S532">
        <v>1</v>
      </c>
      <c r="T532" t="s">
        <v>4</v>
      </c>
      <c r="U532" t="s">
        <v>4</v>
      </c>
      <c r="V532" t="s">
        <v>6</v>
      </c>
      <c r="W532">
        <v>1.5</v>
      </c>
      <c r="X532" t="s">
        <v>4</v>
      </c>
      <c r="Y532">
        <v>2</v>
      </c>
      <c r="Z532">
        <v>1</v>
      </c>
      <c r="AA532">
        <v>0</v>
      </c>
      <c r="AB532">
        <v>0</v>
      </c>
      <c r="AC532" t="s">
        <v>303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73.82886633841224</v>
      </c>
      <c r="AJ532">
        <v>59.785437149734562</v>
      </c>
      <c r="AK532">
        <v>0</v>
      </c>
      <c r="AL532">
        <v>95</v>
      </c>
      <c r="AM532">
        <v>28.956000000000003</v>
      </c>
      <c r="AN532">
        <v>0.89011791851710809</v>
      </c>
    </row>
    <row r="533" spans="1:40" ht="12.75" x14ac:dyDescent="0.2">
      <c r="A533" s="15">
        <v>42571</v>
      </c>
      <c r="B533" s="14">
        <v>53</v>
      </c>
      <c r="C533" s="14" t="s">
        <v>358</v>
      </c>
      <c r="D533" s="16">
        <v>0.46736111111111112</v>
      </c>
      <c r="E533" s="14">
        <v>11</v>
      </c>
      <c r="F533" s="14">
        <v>189.99999999999994</v>
      </c>
      <c r="G533" s="14">
        <v>27.1</v>
      </c>
      <c r="H533" s="14" t="s">
        <v>366</v>
      </c>
      <c r="I533" s="14">
        <v>24.5</v>
      </c>
      <c r="J533" s="14" t="s">
        <v>4</v>
      </c>
      <c r="K533" s="14" t="s">
        <v>4</v>
      </c>
      <c r="L533" s="14" t="s">
        <v>4</v>
      </c>
      <c r="M533" s="14">
        <v>51</v>
      </c>
      <c r="N533" s="14" t="s">
        <v>27</v>
      </c>
      <c r="O533" s="14" t="s">
        <v>4</v>
      </c>
      <c r="P533" s="14" t="s">
        <v>4</v>
      </c>
      <c r="Q533" s="14">
        <v>0</v>
      </c>
      <c r="R533">
        <v>6.9999999999999947</v>
      </c>
      <c r="S533">
        <v>1</v>
      </c>
      <c r="T533" t="s">
        <v>4</v>
      </c>
      <c r="U533" t="s">
        <v>4</v>
      </c>
      <c r="V533" t="s">
        <v>6</v>
      </c>
      <c r="W533">
        <v>3.9</v>
      </c>
      <c r="X533" t="s">
        <v>10</v>
      </c>
      <c r="Y533">
        <v>1</v>
      </c>
      <c r="Z533">
        <v>1</v>
      </c>
      <c r="AA533">
        <v>0</v>
      </c>
      <c r="AB533">
        <v>0</v>
      </c>
      <c r="AC533" t="s">
        <v>303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73.82886633841224</v>
      </c>
      <c r="AJ533">
        <v>59.785437149734562</v>
      </c>
      <c r="AK533">
        <v>0</v>
      </c>
      <c r="AL533">
        <v>95</v>
      </c>
      <c r="AM533">
        <v>28.956000000000003</v>
      </c>
      <c r="AN533">
        <v>0.89011791851710809</v>
      </c>
    </row>
    <row r="534" spans="1:40" ht="12.75" x14ac:dyDescent="0.2">
      <c r="A534" s="15">
        <v>42571</v>
      </c>
      <c r="B534" s="14">
        <v>53</v>
      </c>
      <c r="C534" s="14" t="s">
        <v>358</v>
      </c>
      <c r="D534" s="16">
        <v>0.50277777777777777</v>
      </c>
      <c r="E534" s="14">
        <v>12</v>
      </c>
      <c r="F534" s="14">
        <v>240.99999999999991</v>
      </c>
      <c r="G534" s="14">
        <v>31.2</v>
      </c>
      <c r="H534" s="14" t="s">
        <v>366</v>
      </c>
      <c r="I534" s="14">
        <v>25</v>
      </c>
      <c r="J534" s="14" t="s">
        <v>4</v>
      </c>
      <c r="K534" s="14" t="s">
        <v>4</v>
      </c>
      <c r="L534" s="14" t="s">
        <v>4</v>
      </c>
      <c r="M534" s="14">
        <v>51</v>
      </c>
      <c r="N534" s="14" t="s">
        <v>27</v>
      </c>
      <c r="O534" s="14" t="s">
        <v>4</v>
      </c>
      <c r="P534" s="14" t="s">
        <v>4</v>
      </c>
      <c r="Q534" s="14">
        <v>0</v>
      </c>
      <c r="R534">
        <v>6.9999999999999947</v>
      </c>
      <c r="S534">
        <v>1</v>
      </c>
      <c r="T534" t="s">
        <v>4</v>
      </c>
      <c r="U534" t="s">
        <v>4</v>
      </c>
      <c r="V534" t="s">
        <v>6</v>
      </c>
      <c r="W534">
        <v>1.2</v>
      </c>
      <c r="X534" t="s">
        <v>4</v>
      </c>
      <c r="Y534">
        <v>1</v>
      </c>
      <c r="Z534">
        <v>1</v>
      </c>
      <c r="AA534">
        <v>0</v>
      </c>
      <c r="AB534">
        <v>0</v>
      </c>
      <c r="AC534" t="s">
        <v>303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73.82886633841224</v>
      </c>
      <c r="AJ534">
        <v>59.785437149734562</v>
      </c>
      <c r="AK534">
        <v>0</v>
      </c>
      <c r="AL534">
        <v>95</v>
      </c>
      <c r="AM534">
        <v>28.956000000000003</v>
      </c>
      <c r="AN534">
        <v>0.89011791851710809</v>
      </c>
    </row>
    <row r="535" spans="1:40" ht="12.75" x14ac:dyDescent="0.2">
      <c r="A535" s="15">
        <v>42571</v>
      </c>
      <c r="B535" s="14">
        <v>53</v>
      </c>
      <c r="C535" s="14" t="s">
        <v>358</v>
      </c>
      <c r="D535" s="16">
        <v>0.54652777777777783</v>
      </c>
      <c r="E535" s="14">
        <v>13</v>
      </c>
      <c r="F535" s="14">
        <v>304</v>
      </c>
      <c r="G535" s="14">
        <v>56.4</v>
      </c>
      <c r="H535" s="14" t="s">
        <v>365</v>
      </c>
      <c r="I535" s="14">
        <v>29.7</v>
      </c>
      <c r="J535" s="14" t="s">
        <v>4</v>
      </c>
      <c r="K535" s="14" t="s">
        <v>4</v>
      </c>
      <c r="L535" s="14" t="s">
        <v>4</v>
      </c>
      <c r="M535" s="14">
        <v>51</v>
      </c>
      <c r="N535" s="14" t="s">
        <v>27</v>
      </c>
      <c r="O535" s="14" t="s">
        <v>4</v>
      </c>
      <c r="P535" s="14" t="s">
        <v>4</v>
      </c>
      <c r="Q535" s="14">
        <v>0</v>
      </c>
      <c r="R535">
        <v>6.9999999999999947</v>
      </c>
      <c r="S535">
        <v>1</v>
      </c>
      <c r="T535">
        <v>6.9999999999999947</v>
      </c>
      <c r="U535">
        <v>1</v>
      </c>
      <c r="V535" t="s">
        <v>6</v>
      </c>
      <c r="W535">
        <v>1.5</v>
      </c>
      <c r="X535" t="s">
        <v>4</v>
      </c>
      <c r="Y535">
        <v>1</v>
      </c>
      <c r="Z535">
        <v>1</v>
      </c>
      <c r="AA535">
        <v>0</v>
      </c>
      <c r="AB535">
        <v>0</v>
      </c>
      <c r="AC535" t="s">
        <v>303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73.82886633841224</v>
      </c>
      <c r="AJ535">
        <v>59.785437149734562</v>
      </c>
      <c r="AK535">
        <v>0</v>
      </c>
      <c r="AL535">
        <v>95</v>
      </c>
      <c r="AM535">
        <v>28.956000000000003</v>
      </c>
      <c r="AN535">
        <v>0.89011791851710809</v>
      </c>
    </row>
    <row r="536" spans="1:40" ht="12.75" x14ac:dyDescent="0.2">
      <c r="A536" s="15">
        <v>42571</v>
      </c>
      <c r="B536" s="14">
        <v>53</v>
      </c>
      <c r="C536" s="14" t="s">
        <v>358</v>
      </c>
      <c r="D536" s="16">
        <v>0.59166666666666667</v>
      </c>
      <c r="E536" s="14">
        <v>14</v>
      </c>
      <c r="F536" s="14">
        <v>368.99999999999994</v>
      </c>
      <c r="G536" s="14" t="s">
        <v>4</v>
      </c>
      <c r="H536" s="14" t="s">
        <v>4</v>
      </c>
      <c r="I536" s="14" t="s">
        <v>4</v>
      </c>
      <c r="J536" s="14" t="s">
        <v>4</v>
      </c>
      <c r="K536" s="14" t="s">
        <v>4</v>
      </c>
      <c r="L536" s="14" t="s">
        <v>4</v>
      </c>
      <c r="M536" s="14" t="s">
        <v>4</v>
      </c>
      <c r="N536" s="14" t="s">
        <v>27</v>
      </c>
      <c r="O536" s="14" t="s">
        <v>4</v>
      </c>
      <c r="P536" s="14" t="s">
        <v>4</v>
      </c>
      <c r="Q536" s="14" t="s">
        <v>4</v>
      </c>
      <c r="R536" t="s">
        <v>4</v>
      </c>
      <c r="S536" t="s">
        <v>4</v>
      </c>
      <c r="T536" t="s">
        <v>4</v>
      </c>
      <c r="U536" t="s">
        <v>4</v>
      </c>
      <c r="V536" t="s">
        <v>4</v>
      </c>
      <c r="W536" t="s">
        <v>4</v>
      </c>
      <c r="X536" t="s">
        <v>146</v>
      </c>
      <c r="Y536" t="s">
        <v>4</v>
      </c>
      <c r="Z536" t="s">
        <v>4</v>
      </c>
      <c r="AA536" t="s">
        <v>4</v>
      </c>
      <c r="AB536" t="s">
        <v>4</v>
      </c>
      <c r="AC536" t="s">
        <v>303</v>
      </c>
      <c r="AD536">
        <v>0</v>
      </c>
      <c r="AE536" t="s">
        <v>4</v>
      </c>
      <c r="AF536" t="s">
        <v>4</v>
      </c>
      <c r="AG536" t="s">
        <v>4</v>
      </c>
      <c r="AH536" t="s">
        <v>4</v>
      </c>
      <c r="AI536" t="s">
        <v>4</v>
      </c>
      <c r="AJ536" t="s">
        <v>4</v>
      </c>
      <c r="AK536" t="s">
        <v>4</v>
      </c>
      <c r="AL536" t="s">
        <v>4</v>
      </c>
      <c r="AM536" t="s">
        <v>4</v>
      </c>
      <c r="AN536" t="s">
        <v>4</v>
      </c>
    </row>
    <row r="537" spans="1:40" ht="12.75" x14ac:dyDescent="0.2">
      <c r="A537" s="15">
        <v>42571</v>
      </c>
      <c r="B537" s="14">
        <v>53</v>
      </c>
      <c r="C537" s="14" t="s">
        <v>358</v>
      </c>
      <c r="D537" s="16">
        <v>0.62986111111111109</v>
      </c>
      <c r="E537" s="14">
        <v>15</v>
      </c>
      <c r="F537" s="14">
        <v>423.99999999999989</v>
      </c>
      <c r="G537" s="14" t="s">
        <v>4</v>
      </c>
      <c r="H537" s="14" t="s">
        <v>4</v>
      </c>
      <c r="I537" s="14" t="s">
        <v>4</v>
      </c>
      <c r="J537" s="14" t="s">
        <v>4</v>
      </c>
      <c r="K537" s="14" t="s">
        <v>4</v>
      </c>
      <c r="L537" s="14" t="s">
        <v>4</v>
      </c>
      <c r="M537" s="14" t="s">
        <v>4</v>
      </c>
      <c r="N537" s="14" t="s">
        <v>27</v>
      </c>
      <c r="O537" s="14" t="s">
        <v>4</v>
      </c>
      <c r="P537" s="14" t="s">
        <v>4</v>
      </c>
      <c r="Q537" s="14" t="s">
        <v>4</v>
      </c>
      <c r="R537" t="s">
        <v>4</v>
      </c>
      <c r="S537" t="s">
        <v>4</v>
      </c>
      <c r="T537" t="s">
        <v>4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4</v>
      </c>
      <c r="AB537" t="s">
        <v>4</v>
      </c>
      <c r="AC537" t="s">
        <v>303</v>
      </c>
      <c r="AD537">
        <v>0</v>
      </c>
      <c r="AE537" t="s">
        <v>4</v>
      </c>
      <c r="AF537" t="s">
        <v>4</v>
      </c>
      <c r="AG537" t="s">
        <v>4</v>
      </c>
      <c r="AH537" t="s">
        <v>4</v>
      </c>
      <c r="AI537" t="s">
        <v>4</v>
      </c>
      <c r="AJ537" t="s">
        <v>4</v>
      </c>
      <c r="AK537" t="s">
        <v>4</v>
      </c>
      <c r="AL537" t="s">
        <v>4</v>
      </c>
      <c r="AM537" t="s">
        <v>4</v>
      </c>
      <c r="AN537" t="s">
        <v>4</v>
      </c>
    </row>
    <row r="538" spans="1:40" ht="12.75" x14ac:dyDescent="0.2">
      <c r="A538" s="15">
        <v>42571</v>
      </c>
      <c r="B538" s="14">
        <v>53</v>
      </c>
      <c r="C538" s="14" t="s">
        <v>358</v>
      </c>
      <c r="D538" s="16">
        <v>0.67499999999999993</v>
      </c>
      <c r="E538" s="14">
        <v>16</v>
      </c>
      <c r="F538" s="14">
        <v>488.99999999999983</v>
      </c>
      <c r="G538" s="14" t="s">
        <v>4</v>
      </c>
      <c r="H538" s="14" t="s">
        <v>4</v>
      </c>
      <c r="I538" s="14" t="s">
        <v>4</v>
      </c>
      <c r="J538" s="14" t="s">
        <v>4</v>
      </c>
      <c r="K538" s="14" t="s">
        <v>4</v>
      </c>
      <c r="L538" s="14" t="s">
        <v>4</v>
      </c>
      <c r="M538" s="14" t="s">
        <v>4</v>
      </c>
      <c r="N538" s="14" t="s">
        <v>27</v>
      </c>
      <c r="O538" s="14" t="s">
        <v>4</v>
      </c>
      <c r="P538" s="14" t="s">
        <v>4</v>
      </c>
      <c r="Q538" s="14" t="s">
        <v>4</v>
      </c>
      <c r="R538" t="s">
        <v>4</v>
      </c>
      <c r="S538" t="s">
        <v>4</v>
      </c>
      <c r="T538" t="s">
        <v>4</v>
      </c>
      <c r="U538" t="s">
        <v>4</v>
      </c>
      <c r="V538" t="s">
        <v>4</v>
      </c>
      <c r="W538" t="s">
        <v>4</v>
      </c>
      <c r="X538" t="s">
        <v>146</v>
      </c>
      <c r="Y538" t="s">
        <v>4</v>
      </c>
      <c r="Z538" t="s">
        <v>4</v>
      </c>
      <c r="AA538" t="s">
        <v>4</v>
      </c>
      <c r="AB538" t="s">
        <v>4</v>
      </c>
      <c r="AC538" t="s">
        <v>303</v>
      </c>
      <c r="AD538">
        <v>0</v>
      </c>
      <c r="AE538" t="s">
        <v>4</v>
      </c>
      <c r="AF538" t="s">
        <v>4</v>
      </c>
      <c r="AG538" t="s">
        <v>4</v>
      </c>
      <c r="AH538" t="s">
        <v>4</v>
      </c>
      <c r="AI538" t="s">
        <v>4</v>
      </c>
      <c r="AJ538" t="s">
        <v>4</v>
      </c>
      <c r="AK538" t="s">
        <v>4</v>
      </c>
      <c r="AL538" t="s">
        <v>4</v>
      </c>
      <c r="AM538" t="s">
        <v>4</v>
      </c>
      <c r="AN538" t="s">
        <v>4</v>
      </c>
    </row>
    <row r="539" spans="1:40" ht="12.75" x14ac:dyDescent="0.2">
      <c r="A539" s="15">
        <v>42571</v>
      </c>
      <c r="B539" s="14">
        <v>53</v>
      </c>
      <c r="C539" s="14" t="s">
        <v>358</v>
      </c>
      <c r="D539" s="16">
        <v>0.71111111111111114</v>
      </c>
      <c r="E539" s="14">
        <v>17</v>
      </c>
      <c r="F539" s="14">
        <v>541</v>
      </c>
      <c r="G539" s="14" t="s">
        <v>4</v>
      </c>
      <c r="H539" s="14" t="s">
        <v>4</v>
      </c>
      <c r="I539" s="14" t="s">
        <v>4</v>
      </c>
      <c r="J539" s="14" t="s">
        <v>4</v>
      </c>
      <c r="K539" s="14" t="s">
        <v>4</v>
      </c>
      <c r="L539" s="14" t="s">
        <v>4</v>
      </c>
      <c r="M539" s="14" t="s">
        <v>4</v>
      </c>
      <c r="N539" s="14" t="s">
        <v>27</v>
      </c>
      <c r="O539" s="14" t="s">
        <v>4</v>
      </c>
      <c r="P539" s="14" t="s">
        <v>4</v>
      </c>
      <c r="Q539" s="14" t="s">
        <v>4</v>
      </c>
      <c r="R539" t="s">
        <v>4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146</v>
      </c>
      <c r="Y539" t="s">
        <v>4</v>
      </c>
      <c r="Z539" t="s">
        <v>4</v>
      </c>
      <c r="AA539" t="s">
        <v>4</v>
      </c>
      <c r="AB539" t="s">
        <v>4</v>
      </c>
      <c r="AC539" t="s">
        <v>303</v>
      </c>
      <c r="AD539">
        <v>0</v>
      </c>
      <c r="AE539" t="s">
        <v>4</v>
      </c>
      <c r="AF539" t="s">
        <v>4</v>
      </c>
      <c r="AG539" t="s">
        <v>4</v>
      </c>
      <c r="AH539" t="s">
        <v>4</v>
      </c>
      <c r="AI539" t="s">
        <v>4</v>
      </c>
      <c r="AJ539" t="s">
        <v>4</v>
      </c>
      <c r="AK539" t="s">
        <v>4</v>
      </c>
      <c r="AL539" t="s">
        <v>4</v>
      </c>
      <c r="AM539" t="s">
        <v>4</v>
      </c>
      <c r="AN539" t="s">
        <v>4</v>
      </c>
    </row>
    <row r="540" spans="1:40" ht="12.75" x14ac:dyDescent="0.2">
      <c r="A540" s="15">
        <v>42571</v>
      </c>
      <c r="B540" s="14">
        <v>53</v>
      </c>
      <c r="C540" s="14" t="s">
        <v>358</v>
      </c>
      <c r="D540" s="16">
        <v>0.75069444444444444</v>
      </c>
      <c r="E540" s="14">
        <v>18</v>
      </c>
      <c r="F540" s="14">
        <v>598</v>
      </c>
      <c r="G540" s="14" t="s">
        <v>4</v>
      </c>
      <c r="H540" s="14" t="s">
        <v>4</v>
      </c>
      <c r="I540" s="14" t="s">
        <v>4</v>
      </c>
      <c r="J540" s="14" t="s">
        <v>4</v>
      </c>
      <c r="K540" s="14" t="s">
        <v>4</v>
      </c>
      <c r="L540" s="14" t="s">
        <v>4</v>
      </c>
      <c r="M540" s="14" t="s">
        <v>4</v>
      </c>
      <c r="N540" s="14" t="s">
        <v>27</v>
      </c>
      <c r="O540" s="14" t="s">
        <v>4</v>
      </c>
      <c r="P540" s="14" t="s">
        <v>4</v>
      </c>
      <c r="Q540" s="14" t="s">
        <v>4</v>
      </c>
      <c r="R540" t="s">
        <v>4</v>
      </c>
      <c r="S540" t="s">
        <v>4</v>
      </c>
      <c r="T540" t="s">
        <v>4</v>
      </c>
      <c r="U540" t="s">
        <v>4</v>
      </c>
      <c r="V540" t="s">
        <v>4</v>
      </c>
      <c r="W540" t="s">
        <v>4</v>
      </c>
      <c r="X540" t="s">
        <v>146</v>
      </c>
      <c r="Y540" t="s">
        <v>4</v>
      </c>
      <c r="Z540" t="s">
        <v>4</v>
      </c>
      <c r="AA540" t="s">
        <v>4</v>
      </c>
      <c r="AB540" t="s">
        <v>4</v>
      </c>
      <c r="AC540" t="s">
        <v>303</v>
      </c>
      <c r="AD540">
        <v>0</v>
      </c>
      <c r="AE540" t="s">
        <v>4</v>
      </c>
      <c r="AF540" t="s">
        <v>4</v>
      </c>
      <c r="AG540" t="s">
        <v>4</v>
      </c>
      <c r="AH540" t="s">
        <v>4</v>
      </c>
      <c r="AI540" t="s">
        <v>4</v>
      </c>
      <c r="AJ540" t="s">
        <v>4</v>
      </c>
      <c r="AK540" t="s">
        <v>4</v>
      </c>
      <c r="AL540" t="s">
        <v>4</v>
      </c>
      <c r="AM540" t="s">
        <v>4</v>
      </c>
      <c r="AN540" t="s">
        <v>4</v>
      </c>
    </row>
    <row r="541" spans="1:40" ht="12.75" x14ac:dyDescent="0.2">
      <c r="A541" s="15">
        <v>42572</v>
      </c>
      <c r="B541" s="14">
        <v>54</v>
      </c>
      <c r="C541" s="14" t="s">
        <v>358</v>
      </c>
      <c r="D541" s="16">
        <v>0.3888888888888889</v>
      </c>
      <c r="E541" s="14">
        <v>9</v>
      </c>
      <c r="F541" s="14">
        <v>0</v>
      </c>
      <c r="G541" s="14">
        <v>20</v>
      </c>
      <c r="H541" s="14" t="s">
        <v>366</v>
      </c>
      <c r="I541" s="14">
        <v>22.9</v>
      </c>
      <c r="J541" s="14" t="s">
        <v>4</v>
      </c>
      <c r="K541" s="14" t="s">
        <v>4</v>
      </c>
      <c r="L541" s="14" t="s">
        <v>4</v>
      </c>
      <c r="M541" s="14">
        <v>50</v>
      </c>
      <c r="N541" s="14" t="s">
        <v>15</v>
      </c>
      <c r="O541" s="14" t="s">
        <v>4</v>
      </c>
      <c r="P541" s="14" t="s">
        <v>4</v>
      </c>
      <c r="Q541" s="14">
        <v>0</v>
      </c>
      <c r="R541">
        <v>0</v>
      </c>
      <c r="S541">
        <v>1</v>
      </c>
      <c r="T541" t="s">
        <v>4</v>
      </c>
      <c r="U541" t="s">
        <v>4</v>
      </c>
      <c r="V541" t="s">
        <v>128</v>
      </c>
      <c r="W541">
        <v>0</v>
      </c>
      <c r="X541" t="s">
        <v>4</v>
      </c>
      <c r="Y541">
        <v>2</v>
      </c>
      <c r="Z541">
        <v>1</v>
      </c>
      <c r="AA541">
        <v>0</v>
      </c>
      <c r="AB541">
        <v>0</v>
      </c>
      <c r="AC541" t="s">
        <v>304</v>
      </c>
      <c r="AD541">
        <v>0</v>
      </c>
      <c r="AE541" t="s">
        <v>4</v>
      </c>
      <c r="AF541" t="s">
        <v>4</v>
      </c>
      <c r="AG541" t="s">
        <v>4</v>
      </c>
      <c r="AH541" t="s">
        <v>4</v>
      </c>
      <c r="AI541">
        <v>76.604444311897808</v>
      </c>
      <c r="AJ541">
        <v>64.278760968653941</v>
      </c>
      <c r="AK541" t="s">
        <v>4</v>
      </c>
      <c r="AL541">
        <v>100</v>
      </c>
      <c r="AM541">
        <v>30.48</v>
      </c>
      <c r="AN541">
        <v>0.87266462599716477</v>
      </c>
    </row>
    <row r="542" spans="1:40" ht="12.75" x14ac:dyDescent="0.2">
      <c r="A542" s="15">
        <v>42572</v>
      </c>
      <c r="B542" s="14">
        <v>54</v>
      </c>
      <c r="C542" s="14" t="s">
        <v>358</v>
      </c>
      <c r="D542" s="16">
        <v>0.41875000000000001</v>
      </c>
      <c r="E542" s="14">
        <v>10</v>
      </c>
      <c r="F542" s="14">
        <v>43.000000000000007</v>
      </c>
      <c r="G542" s="14">
        <v>23</v>
      </c>
      <c r="H542" s="14" t="s">
        <v>366</v>
      </c>
      <c r="I542" s="14">
        <v>23.8</v>
      </c>
      <c r="J542" s="14">
        <v>2.0780260039809018</v>
      </c>
      <c r="K542" s="14">
        <v>119.06211974654127</v>
      </c>
      <c r="L542" s="14">
        <v>-110.93788025345873</v>
      </c>
      <c r="M542" s="14">
        <v>54</v>
      </c>
      <c r="N542" s="14" t="s">
        <v>15</v>
      </c>
      <c r="O542" s="14" t="s">
        <v>72</v>
      </c>
      <c r="P542" s="14">
        <v>4</v>
      </c>
      <c r="Q542" s="14">
        <v>7.6928905261689842</v>
      </c>
      <c r="R542">
        <v>7.6928905261689842</v>
      </c>
      <c r="S542">
        <v>1</v>
      </c>
      <c r="T542" t="s">
        <v>4</v>
      </c>
      <c r="U542" t="s">
        <v>4</v>
      </c>
      <c r="V542" t="s">
        <v>14</v>
      </c>
      <c r="W542">
        <v>0.2</v>
      </c>
      <c r="X542" t="s">
        <v>4</v>
      </c>
      <c r="Y542">
        <v>2</v>
      </c>
      <c r="Z542">
        <v>1</v>
      </c>
      <c r="AA542">
        <v>0</v>
      </c>
      <c r="AB542">
        <v>0</v>
      </c>
      <c r="AC542" t="s">
        <v>304</v>
      </c>
      <c r="AD542">
        <v>0</v>
      </c>
      <c r="AE542">
        <v>-3.7368799825292101</v>
      </c>
      <c r="AF542">
        <v>-3.7368799825292101</v>
      </c>
      <c r="AG542">
        <v>1</v>
      </c>
      <c r="AH542">
        <v>7.6928905261689842</v>
      </c>
      <c r="AI542">
        <v>83.328750420619585</v>
      </c>
      <c r="AJ542">
        <v>60.541880986124731</v>
      </c>
      <c r="AK542">
        <v>6.7243061087217768</v>
      </c>
      <c r="AL542">
        <v>103</v>
      </c>
      <c r="AM542">
        <v>31.394400000000001</v>
      </c>
      <c r="AN542">
        <v>0.94247779607693793</v>
      </c>
    </row>
    <row r="543" spans="1:40" ht="12.75" x14ac:dyDescent="0.2">
      <c r="A543" s="15">
        <v>42572</v>
      </c>
      <c r="B543" s="14">
        <v>54</v>
      </c>
      <c r="C543" s="14" t="s">
        <v>358</v>
      </c>
      <c r="D543" s="16">
        <v>0.45902777777777781</v>
      </c>
      <c r="E543" s="14">
        <v>11</v>
      </c>
      <c r="F543" s="14">
        <v>101.00000000000004</v>
      </c>
      <c r="G543" s="14">
        <v>23.3</v>
      </c>
      <c r="H543" s="14" t="s">
        <v>366</v>
      </c>
      <c r="I543" s="14">
        <v>24</v>
      </c>
      <c r="J543" s="14" t="s">
        <v>4</v>
      </c>
      <c r="K543" s="14" t="s">
        <v>4</v>
      </c>
      <c r="L543" s="14" t="s">
        <v>4</v>
      </c>
      <c r="M543" s="14">
        <v>54</v>
      </c>
      <c r="N543" s="14" t="s">
        <v>15</v>
      </c>
      <c r="O543" s="14" t="s">
        <v>4</v>
      </c>
      <c r="P543" s="14" t="s">
        <v>4</v>
      </c>
      <c r="Q543" s="14">
        <v>0</v>
      </c>
      <c r="R543">
        <v>7.6928905261689842</v>
      </c>
      <c r="S543">
        <v>1</v>
      </c>
      <c r="T543" t="s">
        <v>4</v>
      </c>
      <c r="U543" t="s">
        <v>4</v>
      </c>
      <c r="V543" t="s">
        <v>6</v>
      </c>
      <c r="W543">
        <v>4.7</v>
      </c>
      <c r="X543" t="s">
        <v>4</v>
      </c>
      <c r="Y543">
        <v>2</v>
      </c>
      <c r="Z543">
        <v>1</v>
      </c>
      <c r="AA543">
        <v>0</v>
      </c>
      <c r="AB543">
        <v>0</v>
      </c>
      <c r="AC543" t="s">
        <v>304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83.328750420619585</v>
      </c>
      <c r="AJ543">
        <v>60.541880986124731</v>
      </c>
      <c r="AK543">
        <v>0</v>
      </c>
      <c r="AL543">
        <v>103</v>
      </c>
      <c r="AM543">
        <v>31.394400000000001</v>
      </c>
      <c r="AN543">
        <v>0.94247779607693793</v>
      </c>
    </row>
    <row r="544" spans="1:40" ht="12.75" x14ac:dyDescent="0.2">
      <c r="A544" s="15">
        <v>42572</v>
      </c>
      <c r="B544" s="14">
        <v>54</v>
      </c>
      <c r="C544" s="14" t="s">
        <v>358</v>
      </c>
      <c r="D544" s="16">
        <v>0.50347222222222221</v>
      </c>
      <c r="E544" s="14">
        <v>12</v>
      </c>
      <c r="F544" s="14">
        <v>164.99999999999997</v>
      </c>
      <c r="G544" s="14">
        <v>31.5</v>
      </c>
      <c r="H544" s="14" t="s">
        <v>365</v>
      </c>
      <c r="I544" s="14">
        <v>27.2</v>
      </c>
      <c r="J544" s="14">
        <v>0.80201606227753253</v>
      </c>
      <c r="K544" s="14">
        <v>314.04786452979602</v>
      </c>
      <c r="L544" s="14">
        <v>80.047864529796016</v>
      </c>
      <c r="M544" s="14">
        <v>50</v>
      </c>
      <c r="N544" s="14" t="s">
        <v>15</v>
      </c>
      <c r="O544" s="14" t="s">
        <v>21</v>
      </c>
      <c r="P544" s="14">
        <v>8</v>
      </c>
      <c r="Q544" s="14">
        <v>7.2238615670964395</v>
      </c>
      <c r="R544">
        <v>14.916752093265423</v>
      </c>
      <c r="S544">
        <v>1</v>
      </c>
      <c r="T544" t="s">
        <v>4</v>
      </c>
      <c r="U544" t="s">
        <v>4</v>
      </c>
      <c r="V544" t="s">
        <v>6</v>
      </c>
      <c r="W544">
        <v>3.5</v>
      </c>
      <c r="X544" t="s">
        <v>4</v>
      </c>
      <c r="Y544">
        <v>2</v>
      </c>
      <c r="Z544">
        <v>1</v>
      </c>
      <c r="AA544">
        <v>0</v>
      </c>
      <c r="AB544">
        <v>0</v>
      </c>
      <c r="AC544" t="s">
        <v>304</v>
      </c>
      <c r="AD544">
        <v>0</v>
      </c>
      <c r="AE544">
        <v>5.0224552019022823</v>
      </c>
      <c r="AF544">
        <v>5.0224552019022823</v>
      </c>
      <c r="AG544">
        <v>1</v>
      </c>
      <c r="AH544">
        <v>7.2238615670964395</v>
      </c>
      <c r="AI544">
        <v>78.136533198135751</v>
      </c>
      <c r="AJ544">
        <v>65.564336188027013</v>
      </c>
      <c r="AK544">
        <v>-5.1922172224838334</v>
      </c>
      <c r="AL544">
        <v>102</v>
      </c>
      <c r="AM544">
        <v>31.089600000000001</v>
      </c>
      <c r="AN544">
        <v>0.87266462599716477</v>
      </c>
    </row>
    <row r="545" spans="1:40" ht="12.75" x14ac:dyDescent="0.2">
      <c r="A545" s="15">
        <v>42572</v>
      </c>
      <c r="B545" s="14">
        <v>54</v>
      </c>
      <c r="C545" s="14" t="s">
        <v>358</v>
      </c>
      <c r="D545" s="16">
        <v>0.5444444444444444</v>
      </c>
      <c r="E545" s="14">
        <v>13</v>
      </c>
      <c r="F545" s="14">
        <v>223.99999999999991</v>
      </c>
      <c r="G545" s="14">
        <v>36.299999999999997</v>
      </c>
      <c r="H545" s="14" t="s">
        <v>365</v>
      </c>
      <c r="I545" s="14">
        <v>31.2</v>
      </c>
      <c r="J545" s="14" t="s">
        <v>4</v>
      </c>
      <c r="K545" s="14" t="s">
        <v>4</v>
      </c>
      <c r="L545" s="14" t="s">
        <v>4</v>
      </c>
      <c r="M545" s="14">
        <v>50</v>
      </c>
      <c r="N545" s="14" t="s">
        <v>15</v>
      </c>
      <c r="O545" s="14" t="s">
        <v>4</v>
      </c>
      <c r="P545" s="14" t="s">
        <v>4</v>
      </c>
      <c r="Q545" s="14">
        <v>0</v>
      </c>
      <c r="R545">
        <v>14.916752093265423</v>
      </c>
      <c r="S545">
        <v>1</v>
      </c>
      <c r="T545" t="s">
        <v>4</v>
      </c>
      <c r="U545" t="s">
        <v>4</v>
      </c>
      <c r="V545" t="s">
        <v>6</v>
      </c>
      <c r="W545">
        <v>2.2999999999999998</v>
      </c>
      <c r="X545" t="s">
        <v>4</v>
      </c>
      <c r="Y545">
        <v>2</v>
      </c>
      <c r="Z545">
        <v>1</v>
      </c>
      <c r="AA545">
        <v>0</v>
      </c>
      <c r="AB545">
        <v>0</v>
      </c>
      <c r="AC545" t="s">
        <v>304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78.136533198135751</v>
      </c>
      <c r="AJ545">
        <v>65.564336188027013</v>
      </c>
      <c r="AK545">
        <v>0</v>
      </c>
      <c r="AL545">
        <v>102</v>
      </c>
      <c r="AM545">
        <v>31.089600000000001</v>
      </c>
      <c r="AN545">
        <v>0.87266462599716477</v>
      </c>
    </row>
    <row r="546" spans="1:40" ht="12.75" x14ac:dyDescent="0.2">
      <c r="A546" s="15">
        <v>42572</v>
      </c>
      <c r="B546" s="14">
        <v>54</v>
      </c>
      <c r="C546" s="14" t="s">
        <v>358</v>
      </c>
      <c r="D546" s="16">
        <v>0.5854166666666667</v>
      </c>
      <c r="E546" s="14">
        <v>14</v>
      </c>
      <c r="F546" s="14">
        <v>283</v>
      </c>
      <c r="G546" s="14">
        <v>30</v>
      </c>
      <c r="H546" s="14" t="s">
        <v>366</v>
      </c>
      <c r="I546" s="14">
        <v>30.3</v>
      </c>
      <c r="J546" s="14" t="s">
        <v>4</v>
      </c>
      <c r="K546" s="14" t="s">
        <v>4</v>
      </c>
      <c r="L546" s="14" t="s">
        <v>4</v>
      </c>
      <c r="M546" s="14">
        <v>50</v>
      </c>
      <c r="N546" s="14" t="s">
        <v>15</v>
      </c>
      <c r="O546" s="14" t="s">
        <v>4</v>
      </c>
      <c r="P546" s="14" t="s">
        <v>4</v>
      </c>
      <c r="Q546" s="14">
        <v>0</v>
      </c>
      <c r="R546">
        <v>14.916752093265423</v>
      </c>
      <c r="S546">
        <v>1</v>
      </c>
      <c r="T546" t="s">
        <v>4</v>
      </c>
      <c r="U546" t="s">
        <v>4</v>
      </c>
      <c r="V546" t="s">
        <v>6</v>
      </c>
      <c r="W546">
        <v>2.5</v>
      </c>
      <c r="X546" t="s">
        <v>4</v>
      </c>
      <c r="Y546">
        <v>2</v>
      </c>
      <c r="Z546">
        <v>1</v>
      </c>
      <c r="AA546">
        <v>0</v>
      </c>
      <c r="AB546">
        <v>0</v>
      </c>
      <c r="AC546" t="s">
        <v>304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78.136533198135751</v>
      </c>
      <c r="AJ546">
        <v>65.564336188027013</v>
      </c>
      <c r="AK546">
        <v>0</v>
      </c>
      <c r="AL546">
        <v>102</v>
      </c>
      <c r="AM546">
        <v>31.089600000000001</v>
      </c>
      <c r="AN546">
        <v>0.87266462599716477</v>
      </c>
    </row>
    <row r="547" spans="1:40" ht="12.75" x14ac:dyDescent="0.2">
      <c r="A547" s="15">
        <v>42572</v>
      </c>
      <c r="B547" s="14">
        <v>54</v>
      </c>
      <c r="C547" s="14" t="s">
        <v>358</v>
      </c>
      <c r="D547" s="16">
        <v>0.62777777777777777</v>
      </c>
      <c r="E547" s="14">
        <v>15</v>
      </c>
      <c r="F547" s="14">
        <v>343.99999999999994</v>
      </c>
      <c r="G547" s="14">
        <v>25.7</v>
      </c>
      <c r="H547" s="14" t="s">
        <v>366</v>
      </c>
      <c r="I547" s="14">
        <v>27.9</v>
      </c>
      <c r="J547" s="14" t="s">
        <v>4</v>
      </c>
      <c r="K547" s="14" t="s">
        <v>4</v>
      </c>
      <c r="L547" s="14" t="s">
        <v>4</v>
      </c>
      <c r="M547" s="14">
        <v>50</v>
      </c>
      <c r="N547" s="14" t="s">
        <v>15</v>
      </c>
      <c r="O547" s="14" t="s">
        <v>4</v>
      </c>
      <c r="P547" s="14" t="s">
        <v>4</v>
      </c>
      <c r="Q547" s="14">
        <v>0</v>
      </c>
      <c r="R547">
        <v>14.916752093265423</v>
      </c>
      <c r="S547">
        <v>1</v>
      </c>
      <c r="T547" t="s">
        <v>4</v>
      </c>
      <c r="U547" t="s">
        <v>4</v>
      </c>
      <c r="V547" t="s">
        <v>6</v>
      </c>
      <c r="W547">
        <v>0.1</v>
      </c>
      <c r="X547" t="s">
        <v>4</v>
      </c>
      <c r="Y547">
        <v>2</v>
      </c>
      <c r="Z547">
        <v>1</v>
      </c>
      <c r="AA547">
        <v>0</v>
      </c>
      <c r="AB547">
        <v>0</v>
      </c>
      <c r="AC547" t="s">
        <v>304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78.136533198135751</v>
      </c>
      <c r="AJ547">
        <v>65.564336188027013</v>
      </c>
      <c r="AK547">
        <v>0</v>
      </c>
      <c r="AL547">
        <v>102</v>
      </c>
      <c r="AM547">
        <v>31.089600000000001</v>
      </c>
      <c r="AN547">
        <v>0.87266462599716477</v>
      </c>
    </row>
    <row r="548" spans="1:40" ht="12.75" x14ac:dyDescent="0.2">
      <c r="A548" s="15">
        <v>42572</v>
      </c>
      <c r="B548" s="14">
        <v>54</v>
      </c>
      <c r="C548" s="14" t="s">
        <v>358</v>
      </c>
      <c r="D548" s="16">
        <v>0.66875000000000007</v>
      </c>
      <c r="E548" s="14">
        <v>16</v>
      </c>
      <c r="F548" s="14">
        <v>403.00000000000006</v>
      </c>
      <c r="G548" s="14">
        <v>24.8</v>
      </c>
      <c r="H548" s="14" t="s">
        <v>366</v>
      </c>
      <c r="I548" s="14">
        <v>26.9</v>
      </c>
      <c r="J548" s="14" t="s">
        <v>4</v>
      </c>
      <c r="K548" s="14" t="s">
        <v>4</v>
      </c>
      <c r="L548" s="14" t="s">
        <v>4</v>
      </c>
      <c r="M548" s="14">
        <v>50</v>
      </c>
      <c r="N548" s="14" t="s">
        <v>15</v>
      </c>
      <c r="O548" s="14" t="s">
        <v>4</v>
      </c>
      <c r="P548" s="14" t="s">
        <v>4</v>
      </c>
      <c r="Q548" s="14">
        <v>0</v>
      </c>
      <c r="R548">
        <v>14.916752093265423</v>
      </c>
      <c r="S548">
        <v>1</v>
      </c>
      <c r="T548" t="s">
        <v>4</v>
      </c>
      <c r="U548" t="s">
        <v>4</v>
      </c>
      <c r="V548" t="s">
        <v>6</v>
      </c>
      <c r="W548">
        <v>0.7</v>
      </c>
      <c r="X548" t="s">
        <v>4</v>
      </c>
      <c r="Y548">
        <v>2</v>
      </c>
      <c r="Z548">
        <v>1</v>
      </c>
      <c r="AA548">
        <v>0</v>
      </c>
      <c r="AB548">
        <v>0</v>
      </c>
      <c r="AC548" t="s">
        <v>304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78.136533198135751</v>
      </c>
      <c r="AJ548">
        <v>65.564336188027013</v>
      </c>
      <c r="AK548">
        <v>0</v>
      </c>
      <c r="AL548">
        <v>102</v>
      </c>
      <c r="AM548">
        <v>31.089600000000001</v>
      </c>
      <c r="AN548">
        <v>0.87266462599716477</v>
      </c>
    </row>
    <row r="549" spans="1:40" ht="12.75" x14ac:dyDescent="0.2">
      <c r="A549" s="15">
        <v>42572</v>
      </c>
      <c r="B549" s="14">
        <v>54</v>
      </c>
      <c r="C549" s="14" t="s">
        <v>358</v>
      </c>
      <c r="D549" s="16">
        <v>0.70972222222222225</v>
      </c>
      <c r="E549" s="14">
        <v>17</v>
      </c>
      <c r="F549" s="14">
        <v>462</v>
      </c>
      <c r="G549" s="14">
        <v>21.8</v>
      </c>
      <c r="H549" s="14" t="s">
        <v>366</v>
      </c>
      <c r="I549" s="14">
        <v>23.8</v>
      </c>
      <c r="J549" s="14" t="s">
        <v>4</v>
      </c>
      <c r="K549" s="14" t="s">
        <v>4</v>
      </c>
      <c r="L549" s="14" t="s">
        <v>4</v>
      </c>
      <c r="M549" s="14">
        <v>50</v>
      </c>
      <c r="N549" s="14" t="s">
        <v>15</v>
      </c>
      <c r="O549" s="14" t="s">
        <v>4</v>
      </c>
      <c r="P549" s="14" t="s">
        <v>4</v>
      </c>
      <c r="Q549" s="14">
        <v>0</v>
      </c>
      <c r="R549">
        <v>14.916752093265423</v>
      </c>
      <c r="S549">
        <v>1</v>
      </c>
      <c r="T549" t="s">
        <v>4</v>
      </c>
      <c r="U549" t="s">
        <v>4</v>
      </c>
      <c r="V549" t="s">
        <v>6</v>
      </c>
      <c r="W549">
        <v>2</v>
      </c>
      <c r="X549" t="s">
        <v>4</v>
      </c>
      <c r="Y549">
        <v>2</v>
      </c>
      <c r="Z549">
        <v>1</v>
      </c>
      <c r="AA549">
        <v>0</v>
      </c>
      <c r="AB549">
        <v>0</v>
      </c>
      <c r="AC549" t="s">
        <v>304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78.136533198135751</v>
      </c>
      <c r="AJ549">
        <v>65.564336188027013</v>
      </c>
      <c r="AK549">
        <v>0</v>
      </c>
      <c r="AL549">
        <v>102</v>
      </c>
      <c r="AM549">
        <v>31.089600000000001</v>
      </c>
      <c r="AN549">
        <v>0.87266462599716477</v>
      </c>
    </row>
    <row r="550" spans="1:40" ht="12.75" x14ac:dyDescent="0.2">
      <c r="A550" s="15">
        <v>42572</v>
      </c>
      <c r="B550" s="14">
        <v>54</v>
      </c>
      <c r="C550" s="14" t="s">
        <v>358</v>
      </c>
      <c r="D550" s="16">
        <v>0.74791666666666667</v>
      </c>
      <c r="E550" s="14">
        <v>18</v>
      </c>
      <c r="F550" s="14">
        <v>517</v>
      </c>
      <c r="G550" s="14">
        <v>22.4</v>
      </c>
      <c r="H550" s="14" t="s">
        <v>365</v>
      </c>
      <c r="I550" s="14">
        <v>24.1</v>
      </c>
      <c r="J550" s="14" t="s">
        <v>4</v>
      </c>
      <c r="K550" s="14" t="s">
        <v>4</v>
      </c>
      <c r="L550" s="14" t="s">
        <v>4</v>
      </c>
      <c r="M550" s="14">
        <v>50</v>
      </c>
      <c r="N550" s="14" t="s">
        <v>15</v>
      </c>
      <c r="O550" s="14" t="s">
        <v>4</v>
      </c>
      <c r="P550" s="14" t="s">
        <v>4</v>
      </c>
      <c r="Q550" s="14">
        <v>0</v>
      </c>
      <c r="R550">
        <v>14.916752093265423</v>
      </c>
      <c r="S550">
        <v>1</v>
      </c>
      <c r="T550" t="s">
        <v>4</v>
      </c>
      <c r="U550" t="s">
        <v>4</v>
      </c>
      <c r="V550" t="s">
        <v>6</v>
      </c>
      <c r="W550">
        <v>1.6</v>
      </c>
      <c r="X550" t="s">
        <v>4</v>
      </c>
      <c r="Y550">
        <v>2</v>
      </c>
      <c r="Z550">
        <v>1</v>
      </c>
      <c r="AA550">
        <v>0</v>
      </c>
      <c r="AB550">
        <v>0</v>
      </c>
      <c r="AC550" t="s">
        <v>304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78.136533198135751</v>
      </c>
      <c r="AJ550">
        <v>65.564336188027013</v>
      </c>
      <c r="AK550">
        <v>0</v>
      </c>
      <c r="AL550">
        <v>102</v>
      </c>
      <c r="AM550">
        <v>31.089600000000001</v>
      </c>
      <c r="AN550">
        <v>0.87266462599716477</v>
      </c>
    </row>
    <row r="551" spans="1:40" ht="12.75" x14ac:dyDescent="0.2">
      <c r="A551" s="15">
        <v>42572</v>
      </c>
      <c r="B551" s="14">
        <v>54</v>
      </c>
      <c r="C551" s="14" t="s">
        <v>358</v>
      </c>
      <c r="D551" s="16">
        <v>0.79166666666666663</v>
      </c>
      <c r="E551" s="14">
        <v>19</v>
      </c>
      <c r="F551" s="14">
        <v>579.99999999999989</v>
      </c>
      <c r="G551" s="14">
        <v>28.1</v>
      </c>
      <c r="H551" s="14" t="s">
        <v>365</v>
      </c>
      <c r="I551" s="14">
        <v>27.4</v>
      </c>
      <c r="J551" s="14" t="s">
        <v>4</v>
      </c>
      <c r="K551" s="14" t="s">
        <v>4</v>
      </c>
      <c r="L551" s="14" t="s">
        <v>4</v>
      </c>
      <c r="M551" s="14">
        <v>50</v>
      </c>
      <c r="N551" s="14" t="s">
        <v>15</v>
      </c>
      <c r="O551" s="14" t="s">
        <v>4</v>
      </c>
      <c r="P551" s="14" t="s">
        <v>4</v>
      </c>
      <c r="Q551" s="14">
        <v>0</v>
      </c>
      <c r="R551">
        <v>14.916752093265423</v>
      </c>
      <c r="S551">
        <v>1</v>
      </c>
      <c r="T551">
        <v>1.9999999999999862</v>
      </c>
      <c r="U551">
        <v>7.4583760466327629</v>
      </c>
      <c r="V551" t="s">
        <v>6</v>
      </c>
      <c r="W551">
        <v>1</v>
      </c>
      <c r="X551" t="s">
        <v>4</v>
      </c>
      <c r="Y551">
        <v>2</v>
      </c>
      <c r="Z551">
        <v>1</v>
      </c>
      <c r="AA551">
        <v>0</v>
      </c>
      <c r="AB551">
        <v>0</v>
      </c>
      <c r="AC551" t="s">
        <v>304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78.136533198135751</v>
      </c>
      <c r="AJ551">
        <v>65.564336188027013</v>
      </c>
      <c r="AK551">
        <v>0</v>
      </c>
      <c r="AL551">
        <v>102</v>
      </c>
      <c r="AM551">
        <v>31.089600000000001</v>
      </c>
      <c r="AN551">
        <v>0.87266462599716477</v>
      </c>
    </row>
    <row r="552" spans="1:40" ht="12.75" x14ac:dyDescent="0.2">
      <c r="A552" s="15">
        <v>42572</v>
      </c>
      <c r="B552" s="14">
        <v>55</v>
      </c>
      <c r="C552" s="14" t="s">
        <v>358</v>
      </c>
      <c r="D552" s="16">
        <v>0.39027777777777778</v>
      </c>
      <c r="E552" s="14">
        <v>9</v>
      </c>
      <c r="F552" s="14">
        <v>0</v>
      </c>
      <c r="G552" s="14">
        <v>19.899999999999999</v>
      </c>
      <c r="H552" s="14" t="s">
        <v>366</v>
      </c>
      <c r="I552" s="14">
        <v>22.9</v>
      </c>
      <c r="J552" s="14" t="s">
        <v>4</v>
      </c>
      <c r="K552" s="14" t="s">
        <v>4</v>
      </c>
      <c r="L552" s="14" t="s">
        <v>4</v>
      </c>
      <c r="M552" s="14">
        <v>154</v>
      </c>
      <c r="N552" s="14" t="s">
        <v>72</v>
      </c>
      <c r="O552" s="14" t="s">
        <v>4</v>
      </c>
      <c r="P552" s="14" t="s">
        <v>4</v>
      </c>
      <c r="Q552" s="14">
        <v>0</v>
      </c>
      <c r="R552">
        <v>0</v>
      </c>
      <c r="S552">
        <v>1</v>
      </c>
      <c r="T552" t="s">
        <v>4</v>
      </c>
      <c r="U552" t="s">
        <v>4</v>
      </c>
      <c r="V552" t="s">
        <v>128</v>
      </c>
      <c r="W552">
        <v>0</v>
      </c>
      <c r="X552" t="s">
        <v>4</v>
      </c>
      <c r="Y552">
        <v>2</v>
      </c>
      <c r="Z552">
        <v>1</v>
      </c>
      <c r="AA552">
        <v>0</v>
      </c>
      <c r="AB552">
        <v>0</v>
      </c>
      <c r="AC552" t="s">
        <v>305</v>
      </c>
      <c r="AD552">
        <v>0</v>
      </c>
      <c r="AE552" t="s">
        <v>4</v>
      </c>
      <c r="AF552" t="s">
        <v>4</v>
      </c>
      <c r="AG552" t="s">
        <v>4</v>
      </c>
      <c r="AH552" t="s">
        <v>4</v>
      </c>
      <c r="AI552">
        <v>43.837114678907732</v>
      </c>
      <c r="AJ552">
        <v>-89.879404629916706</v>
      </c>
      <c r="AK552" t="s">
        <v>4</v>
      </c>
      <c r="AL552">
        <v>100</v>
      </c>
      <c r="AM552">
        <v>30.48</v>
      </c>
      <c r="AN552">
        <v>2.6878070480712677</v>
      </c>
    </row>
    <row r="553" spans="1:40" ht="12.75" x14ac:dyDescent="0.2">
      <c r="A553" s="15">
        <v>42572</v>
      </c>
      <c r="B553" s="14">
        <v>55</v>
      </c>
      <c r="C553" s="14" t="s">
        <v>358</v>
      </c>
      <c r="D553" s="16">
        <v>0.42083333333333334</v>
      </c>
      <c r="E553" s="14">
        <v>10</v>
      </c>
      <c r="F553" s="14">
        <v>44</v>
      </c>
      <c r="G553" s="14">
        <v>23.4</v>
      </c>
      <c r="H553" s="14" t="s">
        <v>366</v>
      </c>
      <c r="I553" s="14">
        <v>23.8</v>
      </c>
      <c r="J553" s="14">
        <v>2.6878070480712699</v>
      </c>
      <c r="K553" s="14">
        <v>154.00000000000014</v>
      </c>
      <c r="L553" s="14">
        <v>-179.99999999999986</v>
      </c>
      <c r="M553" s="14">
        <v>154</v>
      </c>
      <c r="N553" s="14" t="s">
        <v>72</v>
      </c>
      <c r="O553" s="14" t="s">
        <v>72</v>
      </c>
      <c r="P553" s="14">
        <v>4</v>
      </c>
      <c r="Q553" s="14">
        <v>3.0000000000000013</v>
      </c>
      <c r="R553">
        <v>3.0000000000000013</v>
      </c>
      <c r="S553">
        <v>1</v>
      </c>
      <c r="T553" t="s">
        <v>4</v>
      </c>
      <c r="U553" t="s">
        <v>4</v>
      </c>
      <c r="V553" t="s">
        <v>6</v>
      </c>
      <c r="W553">
        <v>0.7</v>
      </c>
      <c r="X553" t="s">
        <v>4</v>
      </c>
      <c r="Y553">
        <v>2</v>
      </c>
      <c r="Z553">
        <v>1</v>
      </c>
      <c r="AA553">
        <v>0</v>
      </c>
      <c r="AB553">
        <v>0</v>
      </c>
      <c r="AC553" t="s">
        <v>305</v>
      </c>
      <c r="AD553">
        <v>0</v>
      </c>
      <c r="AE553">
        <v>-2.6963821388975049</v>
      </c>
      <c r="AF553">
        <v>-2.6963821388975049</v>
      </c>
      <c r="AG553">
        <v>1</v>
      </c>
      <c r="AH553">
        <v>3.0000000000000013</v>
      </c>
      <c r="AI553">
        <v>45.152228119274959</v>
      </c>
      <c r="AJ553">
        <v>-92.575786768814211</v>
      </c>
      <c r="AK553">
        <v>1.3151134403672273</v>
      </c>
      <c r="AL553">
        <v>103</v>
      </c>
      <c r="AM553">
        <v>31.394400000000001</v>
      </c>
      <c r="AN553">
        <v>2.6878070480712677</v>
      </c>
    </row>
    <row r="554" spans="1:40" ht="12.75" x14ac:dyDescent="0.2">
      <c r="A554" s="15">
        <v>42572</v>
      </c>
      <c r="B554" s="14">
        <v>55</v>
      </c>
      <c r="C554" s="14" t="s">
        <v>358</v>
      </c>
      <c r="D554" s="16">
        <v>0.46249999999999997</v>
      </c>
      <c r="E554" s="14">
        <v>11</v>
      </c>
      <c r="F554" s="14">
        <v>103.99999999999994</v>
      </c>
      <c r="G554" s="14">
        <v>26.2</v>
      </c>
      <c r="H554" s="14" t="s">
        <v>366</v>
      </c>
      <c r="I554" s="14">
        <v>23.5</v>
      </c>
      <c r="J554" s="14">
        <v>2.0187851390137048</v>
      </c>
      <c r="K554" s="14">
        <v>244.33213179078354</v>
      </c>
      <c r="L554" s="14">
        <v>90.332131790783393</v>
      </c>
      <c r="M554" s="14">
        <v>168</v>
      </c>
      <c r="N554" s="14" t="s">
        <v>72</v>
      </c>
      <c r="O554" s="14" t="s">
        <v>27</v>
      </c>
      <c r="P554" s="14">
        <v>6</v>
      </c>
      <c r="Q554" s="14">
        <v>25.644151790171193</v>
      </c>
      <c r="R554">
        <v>28.644151790171193</v>
      </c>
      <c r="S554">
        <v>1</v>
      </c>
      <c r="T554" t="s">
        <v>4</v>
      </c>
      <c r="U554" t="s">
        <v>4</v>
      </c>
      <c r="V554" t="s">
        <v>72</v>
      </c>
      <c r="W554">
        <v>4.9000000000000004</v>
      </c>
      <c r="X554" t="s">
        <v>4</v>
      </c>
      <c r="Y554">
        <v>2</v>
      </c>
      <c r="Z554">
        <v>1</v>
      </c>
      <c r="AA554">
        <v>0</v>
      </c>
      <c r="AB554">
        <v>0</v>
      </c>
      <c r="AC554" t="s">
        <v>305</v>
      </c>
      <c r="AD554">
        <v>0</v>
      </c>
      <c r="AE554">
        <v>-11.107858908969192</v>
      </c>
      <c r="AF554">
        <v>-11.107858908969192</v>
      </c>
      <c r="AG554">
        <v>1</v>
      </c>
      <c r="AH554">
        <v>25.644151790171193</v>
      </c>
      <c r="AI554">
        <v>22.038639226682488</v>
      </c>
      <c r="AJ554">
        <v>-103.6836456777834</v>
      </c>
      <c r="AK554">
        <v>-23.113588892592471</v>
      </c>
      <c r="AL554">
        <v>106</v>
      </c>
      <c r="AM554">
        <v>32.308800000000005</v>
      </c>
      <c r="AN554">
        <v>2.9321531433504737</v>
      </c>
    </row>
    <row r="555" spans="1:40" ht="12.75" x14ac:dyDescent="0.2">
      <c r="A555" s="15">
        <v>42572</v>
      </c>
      <c r="B555" s="14">
        <v>55</v>
      </c>
      <c r="C555" s="14" t="s">
        <v>358</v>
      </c>
      <c r="D555" s="16">
        <v>0.51041666666666663</v>
      </c>
      <c r="E555" s="14">
        <v>12</v>
      </c>
      <c r="F555" s="14">
        <v>172.99999999999994</v>
      </c>
      <c r="G555" s="14">
        <v>31.8</v>
      </c>
      <c r="H555" s="14" t="s">
        <v>365</v>
      </c>
      <c r="I555" s="14">
        <v>28.8</v>
      </c>
      <c r="J555" s="14">
        <v>0.74697336485869281</v>
      </c>
      <c r="K555" s="14">
        <v>317.20157878491113</v>
      </c>
      <c r="L555" s="14">
        <v>72.8694469941276</v>
      </c>
      <c r="M555" s="14">
        <v>169</v>
      </c>
      <c r="N555" s="14" t="s">
        <v>72</v>
      </c>
      <c r="O555" s="14" t="s">
        <v>21</v>
      </c>
      <c r="P555" s="14">
        <v>8</v>
      </c>
      <c r="Q555" s="14">
        <v>3.5108016983362709</v>
      </c>
      <c r="R555">
        <v>32.154953488507466</v>
      </c>
      <c r="S555">
        <v>1</v>
      </c>
      <c r="T555" t="s">
        <v>4</v>
      </c>
      <c r="U555" t="s">
        <v>4</v>
      </c>
      <c r="V555" t="s">
        <v>6</v>
      </c>
      <c r="W555">
        <v>1.2</v>
      </c>
      <c r="X555" t="s">
        <v>4</v>
      </c>
      <c r="Y555">
        <v>2</v>
      </c>
      <c r="Z555">
        <v>1</v>
      </c>
      <c r="AA555">
        <v>0</v>
      </c>
      <c r="AB555">
        <v>0</v>
      </c>
      <c r="AC555" t="s">
        <v>305</v>
      </c>
      <c r="AD555">
        <v>0</v>
      </c>
      <c r="AE555">
        <v>2.5760457826740151</v>
      </c>
      <c r="AF555">
        <v>2.5760457826740151</v>
      </c>
      <c r="AG555">
        <v>1</v>
      </c>
      <c r="AH555">
        <v>3.5108016983362709</v>
      </c>
      <c r="AI555">
        <v>19.653326523784131</v>
      </c>
      <c r="AJ555">
        <v>-101.10759989510939</v>
      </c>
      <c r="AK555">
        <v>-2.3853127028983572</v>
      </c>
      <c r="AL555">
        <v>103</v>
      </c>
      <c r="AM555">
        <v>31.394400000000001</v>
      </c>
      <c r="AN555">
        <v>2.9496064358704168</v>
      </c>
    </row>
    <row r="556" spans="1:40" ht="12.75" x14ac:dyDescent="0.2">
      <c r="A556" s="15">
        <v>42572</v>
      </c>
      <c r="B556" s="14">
        <v>55</v>
      </c>
      <c r="C556" s="14" t="s">
        <v>358</v>
      </c>
      <c r="D556" s="16">
        <v>0.54722222222222217</v>
      </c>
      <c r="E556" s="14">
        <v>13</v>
      </c>
      <c r="F556" s="14">
        <v>225.99999999999991</v>
      </c>
      <c r="G556" s="14">
        <v>32</v>
      </c>
      <c r="H556" s="14" t="s">
        <v>365</v>
      </c>
      <c r="I556" s="14">
        <v>30.2</v>
      </c>
      <c r="J556" s="14" t="s">
        <v>4</v>
      </c>
      <c r="K556" s="14" t="s">
        <v>4</v>
      </c>
      <c r="L556" s="14" t="s">
        <v>4</v>
      </c>
      <c r="M556" s="14">
        <v>169</v>
      </c>
      <c r="N556" s="14" t="s">
        <v>72</v>
      </c>
      <c r="O556" s="14" t="s">
        <v>4</v>
      </c>
      <c r="P556" s="14" t="s">
        <v>4</v>
      </c>
      <c r="Q556" s="14">
        <v>0</v>
      </c>
      <c r="R556">
        <v>32.154953488507466</v>
      </c>
      <c r="S556">
        <v>1</v>
      </c>
      <c r="T556" t="s">
        <v>4</v>
      </c>
      <c r="U556" t="s">
        <v>4</v>
      </c>
      <c r="V556" t="s">
        <v>6</v>
      </c>
      <c r="W556">
        <v>1.8</v>
      </c>
      <c r="X556" t="s">
        <v>4</v>
      </c>
      <c r="Y556">
        <v>2</v>
      </c>
      <c r="Z556">
        <v>1</v>
      </c>
      <c r="AA556">
        <v>0</v>
      </c>
      <c r="AB556">
        <v>0</v>
      </c>
      <c r="AC556" t="s">
        <v>305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19.653326523784131</v>
      </c>
      <c r="AJ556">
        <v>-101.10759989510939</v>
      </c>
      <c r="AK556">
        <v>0</v>
      </c>
      <c r="AL556">
        <v>103</v>
      </c>
      <c r="AM556">
        <v>31.394400000000001</v>
      </c>
      <c r="AN556">
        <v>2.9496064358704168</v>
      </c>
    </row>
    <row r="557" spans="1:40" ht="12.75" x14ac:dyDescent="0.2">
      <c r="A557" s="15">
        <v>42572</v>
      </c>
      <c r="B557" s="14">
        <v>55</v>
      </c>
      <c r="C557" s="14" t="s">
        <v>358</v>
      </c>
      <c r="D557" s="16">
        <v>0.58750000000000002</v>
      </c>
      <c r="E557" s="14">
        <v>14</v>
      </c>
      <c r="F557" s="14">
        <v>284</v>
      </c>
      <c r="G557" s="14">
        <v>30.4</v>
      </c>
      <c r="H557" s="14" t="s">
        <v>366</v>
      </c>
      <c r="I557" s="14">
        <v>29.9</v>
      </c>
      <c r="J557" s="14" t="s">
        <v>4</v>
      </c>
      <c r="K557" s="14" t="s">
        <v>4</v>
      </c>
      <c r="L557" s="14" t="s">
        <v>4</v>
      </c>
      <c r="M557" s="14">
        <v>169</v>
      </c>
      <c r="N557" s="14" t="s">
        <v>72</v>
      </c>
      <c r="O557" s="14" t="s">
        <v>4</v>
      </c>
      <c r="P557" s="14" t="s">
        <v>4</v>
      </c>
      <c r="Q557" s="14">
        <v>0</v>
      </c>
      <c r="R557">
        <v>32.154953488507466</v>
      </c>
      <c r="S557">
        <v>1</v>
      </c>
      <c r="T557" t="s">
        <v>4</v>
      </c>
      <c r="U557" t="s">
        <v>4</v>
      </c>
      <c r="V557" t="s">
        <v>6</v>
      </c>
      <c r="W557">
        <v>0</v>
      </c>
      <c r="X557" t="s">
        <v>4</v>
      </c>
      <c r="Y557">
        <v>2</v>
      </c>
      <c r="Z557">
        <v>1</v>
      </c>
      <c r="AA557">
        <v>0</v>
      </c>
      <c r="AB557">
        <v>0</v>
      </c>
      <c r="AC557" t="s">
        <v>305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19.653326523784131</v>
      </c>
      <c r="AJ557">
        <v>-101.10759989510939</v>
      </c>
      <c r="AK557">
        <v>0</v>
      </c>
      <c r="AL557">
        <v>103</v>
      </c>
      <c r="AM557">
        <v>31.394400000000001</v>
      </c>
      <c r="AN557">
        <v>2.9496064358704168</v>
      </c>
    </row>
    <row r="558" spans="1:40" ht="12.75" x14ac:dyDescent="0.2">
      <c r="A558" s="15">
        <v>42572</v>
      </c>
      <c r="B558" s="14">
        <v>55</v>
      </c>
      <c r="C558" s="14" t="s">
        <v>358</v>
      </c>
      <c r="D558" s="16">
        <v>0.62916666666666665</v>
      </c>
      <c r="E558" s="14">
        <v>15</v>
      </c>
      <c r="F558" s="14">
        <v>343.99999999999994</v>
      </c>
      <c r="G558" s="14">
        <v>26.5</v>
      </c>
      <c r="H558" s="14" t="s">
        <v>366</v>
      </c>
      <c r="I558" s="14">
        <v>27.4</v>
      </c>
      <c r="J558" s="14">
        <v>1.1142939147039437</v>
      </c>
      <c r="K558" s="14">
        <v>63.844338449646514</v>
      </c>
      <c r="L558" s="14">
        <v>-74.8443384496465</v>
      </c>
      <c r="M558" s="14">
        <v>164</v>
      </c>
      <c r="N558" s="14" t="s">
        <v>72</v>
      </c>
      <c r="O558" s="14" t="s">
        <v>15</v>
      </c>
      <c r="P558" s="14">
        <v>2</v>
      </c>
      <c r="Q558" s="14">
        <v>9.1199293584513157</v>
      </c>
      <c r="R558">
        <v>41.274882846958782</v>
      </c>
      <c r="S558">
        <v>1</v>
      </c>
      <c r="T558" t="s">
        <v>4</v>
      </c>
      <c r="U558" t="s">
        <v>4</v>
      </c>
      <c r="V558" t="s">
        <v>6</v>
      </c>
      <c r="W558">
        <v>0.1</v>
      </c>
      <c r="X558" t="s">
        <v>4</v>
      </c>
      <c r="Y558">
        <v>2</v>
      </c>
      <c r="Z558">
        <v>1</v>
      </c>
      <c r="AA558">
        <v>0</v>
      </c>
      <c r="AB558">
        <v>0</v>
      </c>
      <c r="AC558" t="s">
        <v>305</v>
      </c>
      <c r="AD558">
        <v>0</v>
      </c>
      <c r="AE558">
        <v>4.0201686053391796</v>
      </c>
      <c r="AF558">
        <v>4.0201686053391796</v>
      </c>
      <c r="AG558">
        <v>1</v>
      </c>
      <c r="AH558">
        <v>9.1199293584513157</v>
      </c>
      <c r="AI558">
        <v>27.83937293751692</v>
      </c>
      <c r="AJ558">
        <v>-97.087431289770208</v>
      </c>
      <c r="AK558">
        <v>8.1860464137327895</v>
      </c>
      <c r="AL558">
        <v>101</v>
      </c>
      <c r="AM558">
        <v>30.784800000000001</v>
      </c>
      <c r="AN558">
        <v>2.8623399732707004</v>
      </c>
    </row>
    <row r="559" spans="1:40" ht="12.75" x14ac:dyDescent="0.2">
      <c r="A559" s="15">
        <v>42572</v>
      </c>
      <c r="B559" s="14">
        <v>55</v>
      </c>
      <c r="C559" s="14" t="s">
        <v>358</v>
      </c>
      <c r="D559" s="16">
        <v>0.67083333333333339</v>
      </c>
      <c r="E559" s="14">
        <v>16</v>
      </c>
      <c r="F559" s="14">
        <v>404.00000000000006</v>
      </c>
      <c r="G559" s="14">
        <v>24.7</v>
      </c>
      <c r="H559" s="14" t="s">
        <v>366</v>
      </c>
      <c r="I559" s="14">
        <v>26.4</v>
      </c>
      <c r="J559" s="14" t="s">
        <v>4</v>
      </c>
      <c r="K559" s="14" t="s">
        <v>4</v>
      </c>
      <c r="L559" s="14" t="s">
        <v>4</v>
      </c>
      <c r="M559" s="14">
        <v>164</v>
      </c>
      <c r="N559" s="14" t="s">
        <v>72</v>
      </c>
      <c r="O559" s="14" t="s">
        <v>4</v>
      </c>
      <c r="P559" s="14" t="s">
        <v>4</v>
      </c>
      <c r="Q559" s="14">
        <v>0</v>
      </c>
      <c r="R559">
        <v>41.274882846958782</v>
      </c>
      <c r="S559">
        <v>1</v>
      </c>
      <c r="T559" t="s">
        <v>4</v>
      </c>
      <c r="U559" t="s">
        <v>4</v>
      </c>
      <c r="V559" t="s">
        <v>6</v>
      </c>
      <c r="W559">
        <v>1.2</v>
      </c>
      <c r="X559" t="s">
        <v>4</v>
      </c>
      <c r="Y559">
        <v>2</v>
      </c>
      <c r="Z559">
        <v>1</v>
      </c>
      <c r="AA559">
        <v>0</v>
      </c>
      <c r="AB559">
        <v>0</v>
      </c>
      <c r="AC559" t="s">
        <v>305</v>
      </c>
      <c r="AD559">
        <v>0</v>
      </c>
      <c r="AE559">
        <v>0</v>
      </c>
      <c r="AF559">
        <v>0</v>
      </c>
      <c r="AG559">
        <v>1</v>
      </c>
      <c r="AH559">
        <v>0</v>
      </c>
      <c r="AI559">
        <v>27.83937293751692</v>
      </c>
      <c r="AJ559">
        <v>-97.087431289770208</v>
      </c>
      <c r="AK559">
        <v>0</v>
      </c>
      <c r="AL559">
        <v>101</v>
      </c>
      <c r="AM559">
        <v>30.784800000000001</v>
      </c>
      <c r="AN559">
        <v>2.8623399732707004</v>
      </c>
    </row>
    <row r="560" spans="1:40" ht="12.75" x14ac:dyDescent="0.2">
      <c r="A560" s="15">
        <v>42572</v>
      </c>
      <c r="B560" s="14">
        <v>55</v>
      </c>
      <c r="C560" s="14" t="s">
        <v>358</v>
      </c>
      <c r="D560" s="16">
        <v>0.71180555555555547</v>
      </c>
      <c r="E560" s="14">
        <v>17</v>
      </c>
      <c r="F560" s="14">
        <v>462.99999999999983</v>
      </c>
      <c r="G560" s="14">
        <v>23</v>
      </c>
      <c r="H560" s="14" t="s">
        <v>366</v>
      </c>
      <c r="I560" s="14">
        <v>23.7</v>
      </c>
      <c r="J560" s="14" t="s">
        <v>4</v>
      </c>
      <c r="K560" s="14" t="s">
        <v>4</v>
      </c>
      <c r="L560" s="14" t="s">
        <v>4</v>
      </c>
      <c r="M560" s="14">
        <v>164</v>
      </c>
      <c r="N560" s="14" t="s">
        <v>72</v>
      </c>
      <c r="O560" s="14" t="s">
        <v>4</v>
      </c>
      <c r="P560" s="14" t="s">
        <v>4</v>
      </c>
      <c r="Q560" s="14">
        <v>0</v>
      </c>
      <c r="R560">
        <v>41.274882846958782</v>
      </c>
      <c r="S560">
        <v>1</v>
      </c>
      <c r="T560" t="s">
        <v>4</v>
      </c>
      <c r="U560" t="s">
        <v>4</v>
      </c>
      <c r="V560" t="s">
        <v>6</v>
      </c>
      <c r="W560">
        <v>1.1000000000000001</v>
      </c>
      <c r="X560" t="s">
        <v>4</v>
      </c>
      <c r="Y560">
        <v>2</v>
      </c>
      <c r="Z560">
        <v>1</v>
      </c>
      <c r="AA560">
        <v>0</v>
      </c>
      <c r="AB560">
        <v>0</v>
      </c>
      <c r="AC560" t="s">
        <v>305</v>
      </c>
      <c r="AD560">
        <v>0</v>
      </c>
      <c r="AE560">
        <v>0</v>
      </c>
      <c r="AF560">
        <v>0</v>
      </c>
      <c r="AG560">
        <v>1</v>
      </c>
      <c r="AH560">
        <v>0</v>
      </c>
      <c r="AI560">
        <v>27.83937293751692</v>
      </c>
      <c r="AJ560">
        <v>-97.087431289770208</v>
      </c>
      <c r="AK560">
        <v>0</v>
      </c>
      <c r="AL560">
        <v>101</v>
      </c>
      <c r="AM560">
        <v>30.784800000000001</v>
      </c>
      <c r="AN560">
        <v>2.8623399732707004</v>
      </c>
    </row>
    <row r="561" spans="1:40" ht="12.75" x14ac:dyDescent="0.2">
      <c r="A561" s="15">
        <v>42572</v>
      </c>
      <c r="B561" s="14">
        <v>55</v>
      </c>
      <c r="C561" s="14" t="s">
        <v>358</v>
      </c>
      <c r="D561" s="16">
        <v>0.75069444444444444</v>
      </c>
      <c r="E561" s="14">
        <v>18</v>
      </c>
      <c r="F561" s="14">
        <v>519</v>
      </c>
      <c r="G561" s="14">
        <v>23.6</v>
      </c>
      <c r="H561" s="14" t="s">
        <v>365</v>
      </c>
      <c r="I561" s="14">
        <v>24.7</v>
      </c>
      <c r="J561" s="14" t="s">
        <v>4</v>
      </c>
      <c r="K561" s="14" t="s">
        <v>4</v>
      </c>
      <c r="L561" s="14" t="s">
        <v>4</v>
      </c>
      <c r="M561" s="14">
        <v>164</v>
      </c>
      <c r="N561" s="14" t="s">
        <v>72</v>
      </c>
      <c r="O561" s="14" t="s">
        <v>4</v>
      </c>
      <c r="P561" s="14" t="s">
        <v>4</v>
      </c>
      <c r="Q561" s="14">
        <v>0</v>
      </c>
      <c r="R561">
        <v>41.274882846958782</v>
      </c>
      <c r="S561">
        <v>1</v>
      </c>
      <c r="T561" t="s">
        <v>4</v>
      </c>
      <c r="U561" t="s">
        <v>4</v>
      </c>
      <c r="V561" t="s">
        <v>6</v>
      </c>
      <c r="W561">
        <v>0.8</v>
      </c>
      <c r="X561" t="s">
        <v>4</v>
      </c>
      <c r="Y561">
        <v>2</v>
      </c>
      <c r="Z561">
        <v>1</v>
      </c>
      <c r="AA561">
        <v>0</v>
      </c>
      <c r="AB561">
        <v>0</v>
      </c>
      <c r="AC561" t="s">
        <v>305</v>
      </c>
      <c r="AD561">
        <v>0</v>
      </c>
      <c r="AE561">
        <v>0</v>
      </c>
      <c r="AF561">
        <v>0</v>
      </c>
      <c r="AG561">
        <v>1</v>
      </c>
      <c r="AH561">
        <v>0</v>
      </c>
      <c r="AI561">
        <v>27.83937293751692</v>
      </c>
      <c r="AJ561">
        <v>-97.087431289770208</v>
      </c>
      <c r="AK561">
        <v>0</v>
      </c>
      <c r="AL561">
        <v>101</v>
      </c>
      <c r="AM561">
        <v>30.784800000000001</v>
      </c>
      <c r="AN561">
        <v>2.8623399732707004</v>
      </c>
    </row>
    <row r="562" spans="1:40" ht="12.75" x14ac:dyDescent="0.2">
      <c r="A562" s="15">
        <v>42572</v>
      </c>
      <c r="B562" s="14">
        <v>55</v>
      </c>
      <c r="C562" s="14" t="s">
        <v>358</v>
      </c>
      <c r="D562" s="16">
        <v>0.79513888888888884</v>
      </c>
      <c r="E562" s="14">
        <v>19</v>
      </c>
      <c r="F562" s="14">
        <v>582.99999999999989</v>
      </c>
      <c r="G562" s="14">
        <v>26.3</v>
      </c>
      <c r="H562" s="14" t="s">
        <v>365</v>
      </c>
      <c r="I562" s="14">
        <v>29.2</v>
      </c>
      <c r="J562" s="14">
        <v>2.1076586477520984</v>
      </c>
      <c r="K562" s="14">
        <v>239.24005482955454</v>
      </c>
      <c r="L562" s="14">
        <v>-104.75994517044546</v>
      </c>
      <c r="M562" s="14">
        <v>166</v>
      </c>
      <c r="N562" s="14" t="s">
        <v>72</v>
      </c>
      <c r="O562" s="14" t="s">
        <v>27</v>
      </c>
      <c r="P562" s="14">
        <v>6</v>
      </c>
      <c r="Q562" s="14">
        <v>3.6812226363738927</v>
      </c>
      <c r="R562">
        <v>44.956105483332678</v>
      </c>
      <c r="S562">
        <v>1</v>
      </c>
      <c r="T562">
        <v>21.208228238831371</v>
      </c>
      <c r="U562">
        <v>2.1197482871775186</v>
      </c>
      <c r="W562">
        <v>0.7</v>
      </c>
      <c r="X562" t="s">
        <v>4</v>
      </c>
      <c r="Y562">
        <v>2</v>
      </c>
      <c r="Z562">
        <v>1</v>
      </c>
      <c r="AA562">
        <v>0</v>
      </c>
      <c r="AB562">
        <v>0</v>
      </c>
      <c r="AC562" t="s">
        <v>305</v>
      </c>
      <c r="AD562">
        <v>0</v>
      </c>
      <c r="AE562">
        <v>-1.882732790381425</v>
      </c>
      <c r="AF562">
        <v>-1.882732790381425</v>
      </c>
      <c r="AG562">
        <v>1</v>
      </c>
      <c r="AH562">
        <v>3.6812226363738927</v>
      </c>
      <c r="AI562">
        <v>24.676033351166108</v>
      </c>
      <c r="AJ562">
        <v>-98.970164080151633</v>
      </c>
      <c r="AK562">
        <v>-3.163339586350812</v>
      </c>
      <c r="AL562">
        <v>102</v>
      </c>
      <c r="AM562">
        <v>31.089600000000001</v>
      </c>
      <c r="AN562">
        <v>2.8972465583105871</v>
      </c>
    </row>
    <row r="563" spans="1:40" ht="12.75" x14ac:dyDescent="0.2">
      <c r="A563" s="15">
        <v>42572</v>
      </c>
      <c r="B563" s="14">
        <v>56</v>
      </c>
      <c r="C563" s="14" t="s">
        <v>359</v>
      </c>
      <c r="D563" s="16">
        <v>0.39097222222222222</v>
      </c>
      <c r="E563" s="14">
        <v>9</v>
      </c>
      <c r="F563" s="14">
        <v>0</v>
      </c>
      <c r="G563" s="14" t="s">
        <v>4</v>
      </c>
      <c r="H563" s="14" t="s">
        <v>4</v>
      </c>
      <c r="I563" s="14">
        <v>23</v>
      </c>
      <c r="J563" s="14" t="s">
        <v>4</v>
      </c>
      <c r="K563" s="14" t="s">
        <v>4</v>
      </c>
      <c r="L563" s="14" t="s">
        <v>4</v>
      </c>
      <c r="M563" s="14">
        <v>225</v>
      </c>
      <c r="N563" s="14" t="s">
        <v>27</v>
      </c>
      <c r="O563" s="14" t="s">
        <v>4</v>
      </c>
      <c r="P563" s="14" t="s">
        <v>4</v>
      </c>
      <c r="Q563" s="14">
        <v>0</v>
      </c>
      <c r="R563">
        <v>0</v>
      </c>
      <c r="S563">
        <v>0</v>
      </c>
      <c r="T563" t="s">
        <v>4</v>
      </c>
      <c r="U563" t="s">
        <v>4</v>
      </c>
      <c r="V563" t="s">
        <v>8</v>
      </c>
      <c r="W563">
        <v>1.9</v>
      </c>
      <c r="X563" t="s">
        <v>4</v>
      </c>
      <c r="Y563">
        <v>2</v>
      </c>
      <c r="Z563">
        <v>1</v>
      </c>
      <c r="AA563">
        <v>0</v>
      </c>
      <c r="AB563">
        <v>0</v>
      </c>
      <c r="AC563" t="s">
        <v>306</v>
      </c>
      <c r="AD563">
        <v>1</v>
      </c>
      <c r="AE563" t="s">
        <v>4</v>
      </c>
      <c r="AF563" t="s">
        <v>4</v>
      </c>
      <c r="AG563" t="s">
        <v>4</v>
      </c>
      <c r="AH563" t="s">
        <v>4</v>
      </c>
      <c r="AI563">
        <v>-70.710678118654741</v>
      </c>
      <c r="AJ563">
        <v>-70.710678118654769</v>
      </c>
      <c r="AK563" t="s">
        <v>4</v>
      </c>
      <c r="AL563">
        <v>100</v>
      </c>
      <c r="AM563">
        <v>30.48</v>
      </c>
      <c r="AN563">
        <v>3.9269908169872414</v>
      </c>
    </row>
    <row r="564" spans="1:40" ht="12.75" x14ac:dyDescent="0.2">
      <c r="A564" s="15">
        <v>42572</v>
      </c>
      <c r="B564" s="14">
        <v>56</v>
      </c>
      <c r="C564" s="14" t="s">
        <v>359</v>
      </c>
      <c r="D564" s="16">
        <v>0.42777777777777781</v>
      </c>
      <c r="E564" s="14">
        <v>10</v>
      </c>
      <c r="F564" s="14">
        <v>53.00000000000005</v>
      </c>
      <c r="G564" s="14" t="s">
        <v>4</v>
      </c>
      <c r="H564" s="14" t="s">
        <v>4</v>
      </c>
      <c r="I564" s="14">
        <v>24.9</v>
      </c>
      <c r="J564" s="14" t="s">
        <v>4</v>
      </c>
      <c r="K564" s="14" t="s">
        <v>4</v>
      </c>
      <c r="L564" s="14" t="s">
        <v>4</v>
      </c>
      <c r="M564" s="14">
        <v>225</v>
      </c>
      <c r="N564" s="14" t="s">
        <v>27</v>
      </c>
      <c r="O564" s="14" t="s">
        <v>4</v>
      </c>
      <c r="P564" s="14" t="s">
        <v>4</v>
      </c>
      <c r="Q564" s="14">
        <v>0</v>
      </c>
      <c r="R564">
        <v>0</v>
      </c>
      <c r="S564">
        <v>0</v>
      </c>
      <c r="T564" t="s">
        <v>4</v>
      </c>
      <c r="U564" t="s">
        <v>4</v>
      </c>
      <c r="V564" t="s">
        <v>8</v>
      </c>
      <c r="W564">
        <v>0</v>
      </c>
      <c r="X564" t="s">
        <v>19</v>
      </c>
      <c r="Y564">
        <v>2</v>
      </c>
      <c r="Z564">
        <v>1</v>
      </c>
      <c r="AA564">
        <v>0</v>
      </c>
      <c r="AB564">
        <v>0</v>
      </c>
      <c r="AC564" t="s">
        <v>306</v>
      </c>
      <c r="AD564">
        <v>1</v>
      </c>
      <c r="AE564">
        <v>0</v>
      </c>
      <c r="AF564">
        <v>0</v>
      </c>
      <c r="AG564">
        <v>1</v>
      </c>
      <c r="AH564">
        <v>0</v>
      </c>
      <c r="AI564">
        <v>-70.710678118654741</v>
      </c>
      <c r="AJ564">
        <v>-70.710678118654769</v>
      </c>
      <c r="AK564">
        <v>0</v>
      </c>
      <c r="AL564">
        <v>100</v>
      </c>
      <c r="AM564">
        <v>30.48</v>
      </c>
      <c r="AN564">
        <v>3.9269908169872414</v>
      </c>
    </row>
    <row r="565" spans="1:40" ht="12.75" x14ac:dyDescent="0.2">
      <c r="A565" s="15">
        <v>42572</v>
      </c>
      <c r="B565" s="14">
        <v>56</v>
      </c>
      <c r="C565" s="14" t="s">
        <v>359</v>
      </c>
      <c r="D565" s="16">
        <v>0.46666666666666662</v>
      </c>
      <c r="E565" s="14">
        <v>11</v>
      </c>
      <c r="F565" s="14">
        <v>108.99999999999993</v>
      </c>
      <c r="G565" s="14" t="s">
        <v>4</v>
      </c>
      <c r="H565" s="14" t="s">
        <v>4</v>
      </c>
      <c r="I565" s="14">
        <v>23.7</v>
      </c>
      <c r="J565" s="14" t="s">
        <v>4</v>
      </c>
      <c r="K565" s="14" t="s">
        <v>4</v>
      </c>
      <c r="L565" s="14" t="s">
        <v>4</v>
      </c>
      <c r="M565" s="14">
        <v>225</v>
      </c>
      <c r="N565" s="14" t="s">
        <v>27</v>
      </c>
      <c r="O565" s="14" t="s">
        <v>4</v>
      </c>
      <c r="P565" s="14" t="s">
        <v>4</v>
      </c>
      <c r="Q565" s="14">
        <v>0</v>
      </c>
      <c r="R565">
        <v>0</v>
      </c>
      <c r="S565">
        <v>0</v>
      </c>
      <c r="T565" t="s">
        <v>4</v>
      </c>
      <c r="U565" t="s">
        <v>4</v>
      </c>
      <c r="V565" t="s">
        <v>8</v>
      </c>
      <c r="W565">
        <v>5.7</v>
      </c>
      <c r="X565" t="s">
        <v>6</v>
      </c>
      <c r="Y565">
        <v>2</v>
      </c>
      <c r="Z565">
        <v>1</v>
      </c>
      <c r="AA565">
        <v>0</v>
      </c>
      <c r="AB565">
        <v>0</v>
      </c>
      <c r="AC565" t="s">
        <v>306</v>
      </c>
      <c r="AD565">
        <v>1</v>
      </c>
      <c r="AE565">
        <v>0</v>
      </c>
      <c r="AF565">
        <v>0</v>
      </c>
      <c r="AG565">
        <v>1</v>
      </c>
      <c r="AH565">
        <v>0</v>
      </c>
      <c r="AI565">
        <v>-70.710678118654741</v>
      </c>
      <c r="AJ565">
        <v>-70.710678118654769</v>
      </c>
      <c r="AK565">
        <v>0</v>
      </c>
      <c r="AL565">
        <v>100</v>
      </c>
      <c r="AM565">
        <v>30.48</v>
      </c>
      <c r="AN565">
        <v>3.9269908169872414</v>
      </c>
    </row>
    <row r="566" spans="1:40" ht="12.75" x14ac:dyDescent="0.2">
      <c r="A566" s="15">
        <v>42572</v>
      </c>
      <c r="B566" s="14">
        <v>56</v>
      </c>
      <c r="C566" s="14" t="s">
        <v>359</v>
      </c>
      <c r="D566" s="16">
        <v>0.51527777777777783</v>
      </c>
      <c r="E566" s="14">
        <v>12</v>
      </c>
      <c r="F566" s="14">
        <v>179.00000000000009</v>
      </c>
      <c r="G566" s="14" t="s">
        <v>4</v>
      </c>
      <c r="H566" s="14" t="s">
        <v>4</v>
      </c>
      <c r="I566" s="14">
        <v>28.1</v>
      </c>
      <c r="J566" s="14" t="s">
        <v>4</v>
      </c>
      <c r="K566" s="14" t="s">
        <v>4</v>
      </c>
      <c r="L566" s="14" t="s">
        <v>4</v>
      </c>
      <c r="M566" s="14">
        <v>225</v>
      </c>
      <c r="N566" s="14" t="s">
        <v>27</v>
      </c>
      <c r="O566" s="14" t="s">
        <v>4</v>
      </c>
      <c r="P566" s="14" t="s">
        <v>4</v>
      </c>
      <c r="Q566" s="14">
        <v>0</v>
      </c>
      <c r="R566">
        <v>0</v>
      </c>
      <c r="S566">
        <v>0</v>
      </c>
      <c r="T566" t="s">
        <v>4</v>
      </c>
      <c r="U566" t="s">
        <v>4</v>
      </c>
      <c r="V566" t="s">
        <v>8</v>
      </c>
      <c r="W566">
        <v>3.3</v>
      </c>
      <c r="X566" t="s">
        <v>30</v>
      </c>
      <c r="Y566">
        <v>2</v>
      </c>
      <c r="Z566">
        <v>1</v>
      </c>
      <c r="AA566">
        <v>0</v>
      </c>
      <c r="AB566">
        <v>0</v>
      </c>
      <c r="AC566" t="s">
        <v>306</v>
      </c>
      <c r="AD566">
        <v>1</v>
      </c>
      <c r="AE566">
        <v>0</v>
      </c>
      <c r="AF566">
        <v>0</v>
      </c>
      <c r="AG566">
        <v>1</v>
      </c>
      <c r="AH566">
        <v>0</v>
      </c>
      <c r="AI566">
        <v>-70.710678118654741</v>
      </c>
      <c r="AJ566">
        <v>-70.710678118654769</v>
      </c>
      <c r="AK566">
        <v>0</v>
      </c>
      <c r="AL566">
        <v>100</v>
      </c>
      <c r="AM566">
        <v>30.48</v>
      </c>
      <c r="AN566">
        <v>3.9269908169872414</v>
      </c>
    </row>
    <row r="567" spans="1:40" ht="12.75" x14ac:dyDescent="0.2">
      <c r="A567" s="15">
        <v>42572</v>
      </c>
      <c r="B567" s="14">
        <v>56</v>
      </c>
      <c r="C567" s="14" t="s">
        <v>359</v>
      </c>
      <c r="D567" s="16">
        <v>0.55138888888888882</v>
      </c>
      <c r="E567" s="14">
        <v>13</v>
      </c>
      <c r="F567" s="14">
        <v>230.99999999999989</v>
      </c>
      <c r="G567" s="14" t="s">
        <v>4</v>
      </c>
      <c r="H567" s="14" t="s">
        <v>4</v>
      </c>
      <c r="I567" s="14">
        <v>31.2</v>
      </c>
      <c r="J567" s="14" t="s">
        <v>4</v>
      </c>
      <c r="K567" s="14" t="s">
        <v>4</v>
      </c>
      <c r="L567" s="14" t="s">
        <v>4</v>
      </c>
      <c r="M567" s="14">
        <v>225</v>
      </c>
      <c r="N567" s="14" t="s">
        <v>27</v>
      </c>
      <c r="O567" s="14" t="s">
        <v>4</v>
      </c>
      <c r="P567" s="14" t="s">
        <v>4</v>
      </c>
      <c r="Q567" s="14">
        <v>0</v>
      </c>
      <c r="R567">
        <v>0</v>
      </c>
      <c r="S567">
        <v>0</v>
      </c>
      <c r="T567" t="s">
        <v>4</v>
      </c>
      <c r="U567" t="s">
        <v>4</v>
      </c>
      <c r="V567" t="s">
        <v>8</v>
      </c>
      <c r="W567">
        <v>3.1</v>
      </c>
      <c r="X567" t="s">
        <v>6</v>
      </c>
      <c r="Y567">
        <v>2</v>
      </c>
      <c r="Z567">
        <v>1</v>
      </c>
      <c r="AA567">
        <v>0</v>
      </c>
      <c r="AB567">
        <v>0</v>
      </c>
      <c r="AC567" t="s">
        <v>306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-70.710678118654741</v>
      </c>
      <c r="AJ567">
        <v>-70.710678118654769</v>
      </c>
      <c r="AK567">
        <v>0</v>
      </c>
      <c r="AL567">
        <v>100</v>
      </c>
      <c r="AM567">
        <v>30.48</v>
      </c>
      <c r="AN567">
        <v>3.9269908169872414</v>
      </c>
    </row>
    <row r="568" spans="1:40" ht="12.75" x14ac:dyDescent="0.2">
      <c r="A568" s="15">
        <v>42572</v>
      </c>
      <c r="B568" s="14">
        <v>56</v>
      </c>
      <c r="C568" s="14" t="s">
        <v>359</v>
      </c>
      <c r="D568" s="16">
        <v>0.59027777777777779</v>
      </c>
      <c r="E568" s="14">
        <v>14</v>
      </c>
      <c r="F568" s="14">
        <v>287</v>
      </c>
      <c r="G568" s="14" t="s">
        <v>4</v>
      </c>
      <c r="H568" s="14" t="s">
        <v>4</v>
      </c>
      <c r="I568" s="14">
        <v>29.2</v>
      </c>
      <c r="J568" s="14" t="s">
        <v>4</v>
      </c>
      <c r="K568" s="14" t="s">
        <v>4</v>
      </c>
      <c r="L568" s="14" t="s">
        <v>4</v>
      </c>
      <c r="M568" s="14">
        <v>225</v>
      </c>
      <c r="N568" s="14" t="s">
        <v>27</v>
      </c>
      <c r="O568" s="14" t="s">
        <v>4</v>
      </c>
      <c r="P568" s="14" t="s">
        <v>4</v>
      </c>
      <c r="Q568" s="14">
        <v>0</v>
      </c>
      <c r="R568">
        <v>0</v>
      </c>
      <c r="S568">
        <v>0</v>
      </c>
      <c r="T568" t="s">
        <v>4</v>
      </c>
      <c r="U568" t="s">
        <v>4</v>
      </c>
      <c r="V568" t="s">
        <v>8</v>
      </c>
      <c r="W568">
        <v>2</v>
      </c>
      <c r="X568" t="s">
        <v>6</v>
      </c>
      <c r="Y568">
        <v>2</v>
      </c>
      <c r="Z568">
        <v>1</v>
      </c>
      <c r="AA568">
        <v>0</v>
      </c>
      <c r="AB568">
        <v>0</v>
      </c>
      <c r="AC568" t="s">
        <v>306</v>
      </c>
      <c r="AD568">
        <v>1</v>
      </c>
      <c r="AE568">
        <v>0</v>
      </c>
      <c r="AF568">
        <v>0</v>
      </c>
      <c r="AG568">
        <v>1</v>
      </c>
      <c r="AH568">
        <v>0</v>
      </c>
      <c r="AI568">
        <v>-70.710678118654741</v>
      </c>
      <c r="AJ568">
        <v>-70.710678118654769</v>
      </c>
      <c r="AK568">
        <v>0</v>
      </c>
      <c r="AL568">
        <v>100</v>
      </c>
      <c r="AM568">
        <v>30.48</v>
      </c>
      <c r="AN568">
        <v>3.9269908169872414</v>
      </c>
    </row>
    <row r="569" spans="1:40" ht="12.75" x14ac:dyDescent="0.2">
      <c r="A569" s="15">
        <v>42572</v>
      </c>
      <c r="B569" s="14">
        <v>56</v>
      </c>
      <c r="C569" s="14" t="s">
        <v>359</v>
      </c>
      <c r="D569" s="16">
        <v>0.63194444444444442</v>
      </c>
      <c r="E569" s="14">
        <v>15</v>
      </c>
      <c r="F569" s="14">
        <v>346.99999999999994</v>
      </c>
      <c r="G569" s="14" t="s">
        <v>4</v>
      </c>
      <c r="H569" s="14" t="s">
        <v>4</v>
      </c>
      <c r="I569" s="14">
        <v>27.3</v>
      </c>
      <c r="J569" s="14" t="s">
        <v>4</v>
      </c>
      <c r="K569" s="14" t="s">
        <v>4</v>
      </c>
      <c r="L569" s="14" t="s">
        <v>4</v>
      </c>
      <c r="M569" s="14">
        <v>225</v>
      </c>
      <c r="N569" s="14" t="s">
        <v>27</v>
      </c>
      <c r="O569" s="14" t="s">
        <v>4</v>
      </c>
      <c r="P569" s="14" t="s">
        <v>4</v>
      </c>
      <c r="Q569" s="14">
        <v>0</v>
      </c>
      <c r="R569">
        <v>0</v>
      </c>
      <c r="S569">
        <v>0</v>
      </c>
      <c r="T569" t="s">
        <v>4</v>
      </c>
      <c r="U569" t="s">
        <v>4</v>
      </c>
      <c r="V569" t="s">
        <v>8</v>
      </c>
      <c r="W569">
        <v>1.5</v>
      </c>
      <c r="X569" t="s">
        <v>176</v>
      </c>
      <c r="Y569">
        <v>2</v>
      </c>
      <c r="Z569">
        <v>1</v>
      </c>
      <c r="AA569">
        <v>0</v>
      </c>
      <c r="AB569">
        <v>0</v>
      </c>
      <c r="AC569" t="s">
        <v>306</v>
      </c>
      <c r="AD569">
        <v>1</v>
      </c>
      <c r="AE569">
        <v>0</v>
      </c>
      <c r="AF569">
        <v>0</v>
      </c>
      <c r="AG569">
        <v>1</v>
      </c>
      <c r="AH569">
        <v>0</v>
      </c>
      <c r="AI569">
        <v>-70.710678118654741</v>
      </c>
      <c r="AJ569">
        <v>-70.710678118654769</v>
      </c>
      <c r="AK569">
        <v>0</v>
      </c>
      <c r="AL569">
        <v>100</v>
      </c>
      <c r="AM569">
        <v>30.48</v>
      </c>
      <c r="AN569">
        <v>3.9269908169872414</v>
      </c>
    </row>
    <row r="570" spans="1:40" ht="12.75" x14ac:dyDescent="0.2">
      <c r="A570" s="15">
        <v>42572</v>
      </c>
      <c r="B570" s="14">
        <v>56</v>
      </c>
      <c r="C570" s="14" t="s">
        <v>359</v>
      </c>
      <c r="D570" s="16">
        <v>0.67222222222222217</v>
      </c>
      <c r="E570" s="14">
        <v>16</v>
      </c>
      <c r="F570" s="14">
        <v>404.99999999999989</v>
      </c>
      <c r="G570" s="14" t="s">
        <v>4</v>
      </c>
      <c r="H570" s="14" t="s">
        <v>4</v>
      </c>
      <c r="I570" s="14">
        <v>26</v>
      </c>
      <c r="J570" s="14" t="s">
        <v>4</v>
      </c>
      <c r="K570" s="14" t="s">
        <v>4</v>
      </c>
      <c r="L570" s="14" t="s">
        <v>4</v>
      </c>
      <c r="M570" s="14">
        <v>225</v>
      </c>
      <c r="N570" s="14" t="s">
        <v>27</v>
      </c>
      <c r="O570" s="14" t="s">
        <v>4</v>
      </c>
      <c r="P570" s="14" t="s">
        <v>4</v>
      </c>
      <c r="Q570" s="14">
        <v>0</v>
      </c>
      <c r="R570">
        <v>0</v>
      </c>
      <c r="S570">
        <v>0</v>
      </c>
      <c r="T570" t="s">
        <v>4</v>
      </c>
      <c r="U570" t="s">
        <v>4</v>
      </c>
      <c r="V570" t="s">
        <v>8</v>
      </c>
      <c r="W570">
        <v>3</v>
      </c>
      <c r="X570" t="s">
        <v>177</v>
      </c>
      <c r="Y570">
        <v>2</v>
      </c>
      <c r="Z570">
        <v>1</v>
      </c>
      <c r="AA570">
        <v>0</v>
      </c>
      <c r="AB570">
        <v>0</v>
      </c>
      <c r="AC570" t="s">
        <v>306</v>
      </c>
      <c r="AD570">
        <v>1</v>
      </c>
      <c r="AE570">
        <v>0</v>
      </c>
      <c r="AF570">
        <v>0</v>
      </c>
      <c r="AG570">
        <v>1</v>
      </c>
      <c r="AH570">
        <v>0</v>
      </c>
      <c r="AI570">
        <v>-70.710678118654741</v>
      </c>
      <c r="AJ570">
        <v>-70.710678118654769</v>
      </c>
      <c r="AK570">
        <v>0</v>
      </c>
      <c r="AL570">
        <v>100</v>
      </c>
      <c r="AM570">
        <v>30.48</v>
      </c>
      <c r="AN570">
        <v>3.9269908169872414</v>
      </c>
    </row>
    <row r="571" spans="1:40" ht="12.75" x14ac:dyDescent="0.2">
      <c r="A571" s="15">
        <v>42572</v>
      </c>
      <c r="B571" s="14">
        <v>56</v>
      </c>
      <c r="C571" s="14" t="s">
        <v>359</v>
      </c>
      <c r="D571" s="16">
        <v>0.71319444444444446</v>
      </c>
      <c r="E571" s="14">
        <v>17</v>
      </c>
      <c r="F571" s="14">
        <v>464</v>
      </c>
      <c r="G571" s="14" t="s">
        <v>4</v>
      </c>
      <c r="H571" s="14" t="s">
        <v>4</v>
      </c>
      <c r="I571" s="14">
        <v>23.8</v>
      </c>
      <c r="J571" s="14" t="s">
        <v>4</v>
      </c>
      <c r="K571" s="14" t="s">
        <v>4</v>
      </c>
      <c r="L571" s="14" t="s">
        <v>4</v>
      </c>
      <c r="M571" s="14">
        <v>225</v>
      </c>
      <c r="N571" s="14" t="s">
        <v>27</v>
      </c>
      <c r="O571" s="14" t="s">
        <v>4</v>
      </c>
      <c r="P571" s="14" t="s">
        <v>4</v>
      </c>
      <c r="Q571" s="14">
        <v>0</v>
      </c>
      <c r="R571">
        <v>0</v>
      </c>
      <c r="S571">
        <v>0</v>
      </c>
      <c r="T571" t="s">
        <v>4</v>
      </c>
      <c r="U571" t="s">
        <v>4</v>
      </c>
      <c r="V571" t="s">
        <v>8</v>
      </c>
      <c r="W571">
        <v>0.2</v>
      </c>
      <c r="X571" t="s">
        <v>6</v>
      </c>
      <c r="Y571">
        <v>2</v>
      </c>
      <c r="Z571">
        <v>1</v>
      </c>
      <c r="AA571">
        <v>0</v>
      </c>
      <c r="AB571">
        <v>0</v>
      </c>
      <c r="AC571" t="s">
        <v>306</v>
      </c>
      <c r="AD571">
        <v>1</v>
      </c>
      <c r="AE571">
        <v>0</v>
      </c>
      <c r="AF571">
        <v>0</v>
      </c>
      <c r="AG571">
        <v>1</v>
      </c>
      <c r="AH571">
        <v>0</v>
      </c>
      <c r="AI571">
        <v>-70.710678118654741</v>
      </c>
      <c r="AJ571">
        <v>-70.710678118654769</v>
      </c>
      <c r="AK571">
        <v>0</v>
      </c>
      <c r="AL571">
        <v>100</v>
      </c>
      <c r="AM571">
        <v>30.48</v>
      </c>
      <c r="AN571">
        <v>3.9269908169872414</v>
      </c>
    </row>
    <row r="572" spans="1:40" ht="12.75" x14ac:dyDescent="0.2">
      <c r="A572" s="15">
        <v>42572</v>
      </c>
      <c r="B572" s="14">
        <v>56</v>
      </c>
      <c r="C572" s="14" t="s">
        <v>359</v>
      </c>
      <c r="D572" s="16">
        <v>0.75208333333333333</v>
      </c>
      <c r="E572" s="14">
        <v>18</v>
      </c>
      <c r="F572" s="14">
        <v>520</v>
      </c>
      <c r="G572" s="14" t="s">
        <v>4</v>
      </c>
      <c r="H572" s="14" t="s">
        <v>4</v>
      </c>
      <c r="I572" s="14">
        <v>25</v>
      </c>
      <c r="J572" s="14" t="s">
        <v>4</v>
      </c>
      <c r="K572" s="14" t="s">
        <v>4</v>
      </c>
      <c r="L572" s="14" t="s">
        <v>4</v>
      </c>
      <c r="M572" s="14">
        <v>225</v>
      </c>
      <c r="N572" s="14" t="s">
        <v>27</v>
      </c>
      <c r="O572" s="14" t="s">
        <v>4</v>
      </c>
      <c r="P572" s="14" t="s">
        <v>4</v>
      </c>
      <c r="Q572" s="14">
        <v>0</v>
      </c>
      <c r="R572">
        <v>0</v>
      </c>
      <c r="S572">
        <v>0</v>
      </c>
      <c r="T572" t="s">
        <v>4</v>
      </c>
      <c r="U572" t="s">
        <v>4</v>
      </c>
      <c r="V572" t="s">
        <v>6</v>
      </c>
      <c r="W572">
        <v>0.5</v>
      </c>
      <c r="X572" t="s">
        <v>4</v>
      </c>
      <c r="Y572">
        <v>2</v>
      </c>
      <c r="Z572">
        <v>1</v>
      </c>
      <c r="AA572">
        <v>0</v>
      </c>
      <c r="AB572">
        <v>0</v>
      </c>
      <c r="AC572" t="s">
        <v>306</v>
      </c>
      <c r="AD572">
        <v>1</v>
      </c>
      <c r="AE572">
        <v>0</v>
      </c>
      <c r="AF572">
        <v>0</v>
      </c>
      <c r="AG572">
        <v>1</v>
      </c>
      <c r="AH572">
        <v>0</v>
      </c>
      <c r="AI572">
        <v>-70.710678118654741</v>
      </c>
      <c r="AJ572">
        <v>-70.710678118654769</v>
      </c>
      <c r="AK572">
        <v>0</v>
      </c>
      <c r="AL572">
        <v>100</v>
      </c>
      <c r="AM572">
        <v>30.48</v>
      </c>
      <c r="AN572">
        <v>3.9269908169872414</v>
      </c>
    </row>
    <row r="573" spans="1:40" ht="12.75" x14ac:dyDescent="0.2">
      <c r="A573" s="15">
        <v>42572</v>
      </c>
      <c r="B573" s="14">
        <v>56</v>
      </c>
      <c r="C573" s="14" t="s">
        <v>359</v>
      </c>
      <c r="D573" s="16">
        <v>0.79652777777777783</v>
      </c>
      <c r="E573" s="14">
        <v>19</v>
      </c>
      <c r="F573" s="14">
        <v>584.00000000000011</v>
      </c>
      <c r="G573" s="14" t="s">
        <v>4</v>
      </c>
      <c r="H573" s="14" t="s">
        <v>4</v>
      </c>
      <c r="I573" s="14">
        <v>29.4</v>
      </c>
      <c r="J573" s="14" t="s">
        <v>4</v>
      </c>
      <c r="K573" s="14" t="s">
        <v>4</v>
      </c>
      <c r="L573" s="14" t="s">
        <v>4</v>
      </c>
      <c r="M573" s="14">
        <v>225</v>
      </c>
      <c r="N573" s="14" t="s">
        <v>27</v>
      </c>
      <c r="O573" s="14" t="s">
        <v>4</v>
      </c>
      <c r="P573" s="14" t="s">
        <v>4</v>
      </c>
      <c r="Q573" s="14">
        <v>0</v>
      </c>
      <c r="R573">
        <v>0</v>
      </c>
      <c r="S573">
        <v>0</v>
      </c>
      <c r="T573">
        <v>0</v>
      </c>
      <c r="U573">
        <v>0</v>
      </c>
      <c r="V573" t="s">
        <v>8</v>
      </c>
      <c r="W573">
        <v>1.8</v>
      </c>
      <c r="X573" t="s">
        <v>68</v>
      </c>
      <c r="Y573">
        <v>2</v>
      </c>
      <c r="Z573">
        <v>1</v>
      </c>
      <c r="AA573">
        <v>0</v>
      </c>
      <c r="AB573">
        <v>0</v>
      </c>
      <c r="AC573" t="s">
        <v>306</v>
      </c>
      <c r="AD573">
        <v>1</v>
      </c>
      <c r="AE573">
        <v>0</v>
      </c>
      <c r="AF573">
        <v>0</v>
      </c>
      <c r="AG573">
        <v>1</v>
      </c>
      <c r="AH573">
        <v>0</v>
      </c>
      <c r="AI573">
        <v>-70.710678118654741</v>
      </c>
      <c r="AJ573">
        <v>-70.710678118654769</v>
      </c>
      <c r="AK573">
        <v>0</v>
      </c>
      <c r="AL573">
        <v>100</v>
      </c>
      <c r="AM573">
        <v>30.48</v>
      </c>
      <c r="AN573">
        <v>3.9269908169872414</v>
      </c>
    </row>
    <row r="574" spans="1:40" ht="12.75" x14ac:dyDescent="0.2">
      <c r="A574" s="15">
        <v>42572</v>
      </c>
      <c r="B574" s="14">
        <v>57</v>
      </c>
      <c r="C574" s="14" t="s">
        <v>359</v>
      </c>
      <c r="D574" s="16">
        <v>0.39097222222222222</v>
      </c>
      <c r="E574" s="14">
        <v>9</v>
      </c>
      <c r="F574" s="14">
        <v>0</v>
      </c>
      <c r="G574" s="14" t="s">
        <v>4</v>
      </c>
      <c r="H574" s="14" t="s">
        <v>4</v>
      </c>
      <c r="I574" s="14">
        <v>23</v>
      </c>
      <c r="J574" s="14" t="s">
        <v>4</v>
      </c>
      <c r="K574" s="14" t="s">
        <v>4</v>
      </c>
      <c r="L574" s="14" t="s">
        <v>4</v>
      </c>
      <c r="M574" s="14">
        <v>225</v>
      </c>
      <c r="N574" s="14" t="s">
        <v>27</v>
      </c>
      <c r="O574" s="14" t="s">
        <v>4</v>
      </c>
      <c r="P574" s="14" t="s">
        <v>4</v>
      </c>
      <c r="Q574" s="14">
        <v>0</v>
      </c>
      <c r="R574">
        <v>0</v>
      </c>
      <c r="S574">
        <v>0</v>
      </c>
      <c r="T574" t="s">
        <v>4</v>
      </c>
      <c r="U574" t="s">
        <v>4</v>
      </c>
      <c r="V574" t="s">
        <v>7</v>
      </c>
      <c r="W574">
        <v>1.9</v>
      </c>
      <c r="X574" t="s">
        <v>4</v>
      </c>
      <c r="Y574">
        <v>2</v>
      </c>
      <c r="Z574">
        <v>1</v>
      </c>
      <c r="AA574">
        <v>0</v>
      </c>
      <c r="AB574">
        <v>0</v>
      </c>
      <c r="AC574" t="s">
        <v>307</v>
      </c>
      <c r="AD574">
        <v>1</v>
      </c>
      <c r="AE574" t="s">
        <v>4</v>
      </c>
      <c r="AF574" t="s">
        <v>4</v>
      </c>
      <c r="AG574" t="s">
        <v>4</v>
      </c>
      <c r="AH574" t="s">
        <v>4</v>
      </c>
      <c r="AI574">
        <v>-70.710678118654741</v>
      </c>
      <c r="AJ574">
        <v>-70.710678118654769</v>
      </c>
      <c r="AK574" t="s">
        <v>4</v>
      </c>
      <c r="AL574">
        <v>100</v>
      </c>
      <c r="AM574">
        <v>30.48</v>
      </c>
      <c r="AN574">
        <v>3.9269908169872414</v>
      </c>
    </row>
    <row r="575" spans="1:40" ht="12.75" x14ac:dyDescent="0.2">
      <c r="A575" s="15">
        <v>42572</v>
      </c>
      <c r="B575" s="14">
        <v>57</v>
      </c>
      <c r="C575" s="14" t="s">
        <v>359</v>
      </c>
      <c r="D575" s="16">
        <v>0.42777777777777781</v>
      </c>
      <c r="E575" s="14">
        <v>10</v>
      </c>
      <c r="F575" s="14">
        <v>53.00000000000005</v>
      </c>
      <c r="G575" s="14" t="s">
        <v>4</v>
      </c>
      <c r="H575" s="14" t="s">
        <v>4</v>
      </c>
      <c r="I575" s="14">
        <v>24.9</v>
      </c>
      <c r="J575" s="14" t="s">
        <v>4</v>
      </c>
      <c r="K575" s="14" t="s">
        <v>4</v>
      </c>
      <c r="L575" s="14" t="s">
        <v>4</v>
      </c>
      <c r="M575" s="14">
        <v>225</v>
      </c>
      <c r="N575" s="14" t="s">
        <v>27</v>
      </c>
      <c r="O575" s="14" t="s">
        <v>4</v>
      </c>
      <c r="P575" s="14" t="s">
        <v>4</v>
      </c>
      <c r="Q575" s="14">
        <v>0</v>
      </c>
      <c r="R575">
        <v>0</v>
      </c>
      <c r="S575">
        <v>0</v>
      </c>
      <c r="T575" t="s">
        <v>4</v>
      </c>
      <c r="U575" t="s">
        <v>4</v>
      </c>
      <c r="V575" t="s">
        <v>7</v>
      </c>
      <c r="W575">
        <v>0</v>
      </c>
      <c r="X575" t="s">
        <v>160</v>
      </c>
      <c r="Y575">
        <v>2</v>
      </c>
      <c r="Z575">
        <v>1</v>
      </c>
      <c r="AA575">
        <v>0</v>
      </c>
      <c r="AB575">
        <v>0</v>
      </c>
      <c r="AC575" t="s">
        <v>307</v>
      </c>
      <c r="AD575">
        <v>1</v>
      </c>
      <c r="AE575">
        <v>0</v>
      </c>
      <c r="AF575">
        <v>0</v>
      </c>
      <c r="AG575">
        <v>1</v>
      </c>
      <c r="AH575">
        <v>0</v>
      </c>
      <c r="AI575">
        <v>-70.710678118654741</v>
      </c>
      <c r="AJ575">
        <v>-70.710678118654769</v>
      </c>
      <c r="AK575">
        <v>0</v>
      </c>
      <c r="AL575">
        <v>100</v>
      </c>
      <c r="AM575">
        <v>30.48</v>
      </c>
      <c r="AN575">
        <v>3.9269908169872414</v>
      </c>
    </row>
    <row r="576" spans="1:40" ht="12.75" x14ac:dyDescent="0.2">
      <c r="A576" s="15">
        <v>42572</v>
      </c>
      <c r="B576" s="14">
        <v>57</v>
      </c>
      <c r="C576" s="14" t="s">
        <v>359</v>
      </c>
      <c r="D576" s="16">
        <v>0.46666666666666662</v>
      </c>
      <c r="E576" s="14">
        <v>11</v>
      </c>
      <c r="F576" s="14">
        <v>108.99999999999993</v>
      </c>
      <c r="G576" s="14" t="s">
        <v>4</v>
      </c>
      <c r="H576" s="14" t="s">
        <v>4</v>
      </c>
      <c r="I576" s="14">
        <v>23.7</v>
      </c>
      <c r="J576" s="14" t="s">
        <v>4</v>
      </c>
      <c r="K576" s="14" t="s">
        <v>4</v>
      </c>
      <c r="L576" s="14" t="s">
        <v>4</v>
      </c>
      <c r="M576" s="14">
        <v>225</v>
      </c>
      <c r="N576" s="14" t="s">
        <v>27</v>
      </c>
      <c r="O576" s="14" t="s">
        <v>4</v>
      </c>
      <c r="P576" s="14" t="s">
        <v>4</v>
      </c>
      <c r="Q576" s="14">
        <v>0</v>
      </c>
      <c r="R576">
        <v>0</v>
      </c>
      <c r="S576">
        <v>0</v>
      </c>
      <c r="T576" t="s">
        <v>4</v>
      </c>
      <c r="U576" t="s">
        <v>4</v>
      </c>
      <c r="V576" t="s">
        <v>7</v>
      </c>
      <c r="W576">
        <v>5.7</v>
      </c>
      <c r="X576" t="s">
        <v>164</v>
      </c>
      <c r="Y576">
        <v>2</v>
      </c>
      <c r="Z576">
        <v>1</v>
      </c>
      <c r="AA576">
        <v>0</v>
      </c>
      <c r="AB576">
        <v>0</v>
      </c>
      <c r="AC576" t="s">
        <v>307</v>
      </c>
      <c r="AD576">
        <v>1</v>
      </c>
      <c r="AE576">
        <v>0</v>
      </c>
      <c r="AF576">
        <v>0</v>
      </c>
      <c r="AG576">
        <v>1</v>
      </c>
      <c r="AH576">
        <v>0</v>
      </c>
      <c r="AI576">
        <v>-70.710678118654741</v>
      </c>
      <c r="AJ576">
        <v>-70.710678118654769</v>
      </c>
      <c r="AK576">
        <v>0</v>
      </c>
      <c r="AL576">
        <v>100</v>
      </c>
      <c r="AM576">
        <v>30.48</v>
      </c>
      <c r="AN576">
        <v>3.9269908169872414</v>
      </c>
    </row>
    <row r="577" spans="1:40" ht="12.75" x14ac:dyDescent="0.2">
      <c r="A577" s="15">
        <v>42572</v>
      </c>
      <c r="B577" s="14">
        <v>57</v>
      </c>
      <c r="C577" s="14" t="s">
        <v>359</v>
      </c>
      <c r="D577" s="16">
        <v>0.51527777777777783</v>
      </c>
      <c r="E577" s="14">
        <v>12</v>
      </c>
      <c r="F577" s="14">
        <v>179.00000000000009</v>
      </c>
      <c r="G577" s="14" t="s">
        <v>4</v>
      </c>
      <c r="H577" s="14" t="s">
        <v>4</v>
      </c>
      <c r="I577" s="14">
        <v>28.1</v>
      </c>
      <c r="J577" s="14" t="s">
        <v>4</v>
      </c>
      <c r="K577" s="14" t="s">
        <v>4</v>
      </c>
      <c r="L577" s="14" t="s">
        <v>4</v>
      </c>
      <c r="M577" s="14">
        <v>225</v>
      </c>
      <c r="N577" s="14" t="s">
        <v>27</v>
      </c>
      <c r="O577" s="14" t="s">
        <v>4</v>
      </c>
      <c r="P577" s="14" t="s">
        <v>4</v>
      </c>
      <c r="Q577" s="14">
        <v>0</v>
      </c>
      <c r="R577">
        <v>0</v>
      </c>
      <c r="S577">
        <v>0</v>
      </c>
      <c r="T577" t="s">
        <v>4</v>
      </c>
      <c r="U577" t="s">
        <v>4</v>
      </c>
      <c r="V577" t="s">
        <v>7</v>
      </c>
      <c r="W577">
        <v>3.3</v>
      </c>
      <c r="X577" t="s">
        <v>167</v>
      </c>
      <c r="Y577">
        <v>2</v>
      </c>
      <c r="Z577">
        <v>1</v>
      </c>
      <c r="AA577">
        <v>0</v>
      </c>
      <c r="AB577">
        <v>0</v>
      </c>
      <c r="AC577" t="s">
        <v>307</v>
      </c>
      <c r="AD577">
        <v>1</v>
      </c>
      <c r="AE577">
        <v>0</v>
      </c>
      <c r="AF577">
        <v>0</v>
      </c>
      <c r="AG577">
        <v>1</v>
      </c>
      <c r="AH577">
        <v>0</v>
      </c>
      <c r="AI577">
        <v>-70.710678118654741</v>
      </c>
      <c r="AJ577">
        <v>-70.710678118654769</v>
      </c>
      <c r="AK577">
        <v>0</v>
      </c>
      <c r="AL577">
        <v>100</v>
      </c>
      <c r="AM577">
        <v>30.48</v>
      </c>
      <c r="AN577">
        <v>3.9269908169872414</v>
      </c>
    </row>
    <row r="578" spans="1:40" ht="12.75" x14ac:dyDescent="0.2">
      <c r="A578" s="15">
        <v>42572</v>
      </c>
      <c r="B578" s="14">
        <v>57</v>
      </c>
      <c r="C578" s="14" t="s">
        <v>359</v>
      </c>
      <c r="D578" s="16">
        <v>0.55138888888888882</v>
      </c>
      <c r="E578" s="14">
        <v>13</v>
      </c>
      <c r="F578" s="14">
        <v>230.99999999999989</v>
      </c>
      <c r="G578" s="14" t="s">
        <v>4</v>
      </c>
      <c r="H578" s="14" t="s">
        <v>4</v>
      </c>
      <c r="I578" s="14">
        <v>31.2</v>
      </c>
      <c r="J578" s="14" t="s">
        <v>4</v>
      </c>
      <c r="K578" s="14" t="s">
        <v>4</v>
      </c>
      <c r="L578" s="14" t="s">
        <v>4</v>
      </c>
      <c r="M578" s="14">
        <v>225</v>
      </c>
      <c r="N578" s="14" t="s">
        <v>27</v>
      </c>
      <c r="O578" s="14" t="s">
        <v>4</v>
      </c>
      <c r="P578" s="14" t="s">
        <v>4</v>
      </c>
      <c r="Q578" s="14">
        <v>0</v>
      </c>
      <c r="R578">
        <v>0</v>
      </c>
      <c r="S578">
        <v>0</v>
      </c>
      <c r="T578" t="s">
        <v>4</v>
      </c>
      <c r="U578" t="s">
        <v>4</v>
      </c>
      <c r="V578" t="s">
        <v>7</v>
      </c>
      <c r="W578">
        <v>3.1</v>
      </c>
      <c r="X578" t="s">
        <v>171</v>
      </c>
      <c r="Y578">
        <v>2</v>
      </c>
      <c r="Z578">
        <v>1</v>
      </c>
      <c r="AA578">
        <v>0</v>
      </c>
      <c r="AB578">
        <v>0</v>
      </c>
      <c r="AC578" t="s">
        <v>307</v>
      </c>
      <c r="AD578">
        <v>1</v>
      </c>
      <c r="AE578">
        <v>0</v>
      </c>
      <c r="AF578">
        <v>0</v>
      </c>
      <c r="AG578">
        <v>1</v>
      </c>
      <c r="AH578">
        <v>0</v>
      </c>
      <c r="AI578">
        <v>-70.710678118654741</v>
      </c>
      <c r="AJ578">
        <v>-70.710678118654769</v>
      </c>
      <c r="AK578">
        <v>0</v>
      </c>
      <c r="AL578">
        <v>100</v>
      </c>
      <c r="AM578">
        <v>30.48</v>
      </c>
      <c r="AN578">
        <v>3.9269908169872414</v>
      </c>
    </row>
    <row r="579" spans="1:40" ht="12.75" x14ac:dyDescent="0.2">
      <c r="A579" s="15">
        <v>42572</v>
      </c>
      <c r="B579" s="14">
        <v>57</v>
      </c>
      <c r="C579" s="14" t="s">
        <v>359</v>
      </c>
      <c r="D579" s="16">
        <v>0.59027777777777779</v>
      </c>
      <c r="E579" s="14">
        <v>14</v>
      </c>
      <c r="F579" s="14">
        <v>287</v>
      </c>
      <c r="G579" s="14" t="s">
        <v>4</v>
      </c>
      <c r="H579" s="14" t="s">
        <v>4</v>
      </c>
      <c r="I579" s="14">
        <v>29.2</v>
      </c>
      <c r="J579" s="14" t="s">
        <v>4</v>
      </c>
      <c r="K579" s="14" t="s">
        <v>4</v>
      </c>
      <c r="L579" s="14" t="s">
        <v>4</v>
      </c>
      <c r="M579" s="14">
        <v>225</v>
      </c>
      <c r="N579" s="14" t="s">
        <v>27</v>
      </c>
      <c r="O579" s="14" t="s">
        <v>4</v>
      </c>
      <c r="P579" s="14" t="s">
        <v>4</v>
      </c>
      <c r="Q579" s="14">
        <v>0</v>
      </c>
      <c r="R579">
        <v>0</v>
      </c>
      <c r="S579">
        <v>0</v>
      </c>
      <c r="T579" t="s">
        <v>4</v>
      </c>
      <c r="U579" t="s">
        <v>4</v>
      </c>
      <c r="V579" t="s">
        <v>7</v>
      </c>
      <c r="W579">
        <v>2</v>
      </c>
      <c r="X579" t="s">
        <v>108</v>
      </c>
      <c r="Y579">
        <v>2</v>
      </c>
      <c r="Z579">
        <v>1</v>
      </c>
      <c r="AA579">
        <v>0</v>
      </c>
      <c r="AB579">
        <v>0</v>
      </c>
      <c r="AC579" t="s">
        <v>307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-70.710678118654741</v>
      </c>
      <c r="AJ579">
        <v>-70.710678118654769</v>
      </c>
      <c r="AK579">
        <v>0</v>
      </c>
      <c r="AL579">
        <v>100</v>
      </c>
      <c r="AM579">
        <v>30.48</v>
      </c>
      <c r="AN579">
        <v>3.9269908169872414</v>
      </c>
    </row>
    <row r="580" spans="1:40" ht="12.75" x14ac:dyDescent="0.2">
      <c r="A580" s="15">
        <v>42572</v>
      </c>
      <c r="B580" s="14">
        <v>57</v>
      </c>
      <c r="C580" s="14" t="s">
        <v>359</v>
      </c>
      <c r="D580" s="16">
        <v>0.63194444444444442</v>
      </c>
      <c r="E580" s="14">
        <v>15</v>
      </c>
      <c r="F580" s="14">
        <v>346.99999999999994</v>
      </c>
      <c r="G580" s="14" t="s">
        <v>4</v>
      </c>
      <c r="H580" s="14" t="s">
        <v>4</v>
      </c>
      <c r="I580" s="14">
        <v>27.3</v>
      </c>
      <c r="J580" s="14" t="s">
        <v>4</v>
      </c>
      <c r="K580" s="14" t="s">
        <v>4</v>
      </c>
      <c r="L580" s="14" t="s">
        <v>4</v>
      </c>
      <c r="M580" s="14">
        <v>225</v>
      </c>
      <c r="N580" s="14" t="s">
        <v>27</v>
      </c>
      <c r="O580" s="14" t="s">
        <v>4</v>
      </c>
      <c r="P580" s="14" t="s">
        <v>4</v>
      </c>
      <c r="Q580" s="14">
        <v>0</v>
      </c>
      <c r="R580">
        <v>0</v>
      </c>
      <c r="S580">
        <v>0</v>
      </c>
      <c r="T580" t="s">
        <v>4</v>
      </c>
      <c r="U580" t="s">
        <v>4</v>
      </c>
      <c r="V580" t="s">
        <v>7</v>
      </c>
      <c r="W580">
        <v>1.5</v>
      </c>
      <c r="X580" t="s">
        <v>6</v>
      </c>
      <c r="Y580">
        <v>2</v>
      </c>
      <c r="Z580">
        <v>1</v>
      </c>
      <c r="AA580">
        <v>0</v>
      </c>
      <c r="AB580">
        <v>0</v>
      </c>
      <c r="AC580" t="s">
        <v>307</v>
      </c>
      <c r="AD580">
        <v>1</v>
      </c>
      <c r="AE580">
        <v>0</v>
      </c>
      <c r="AF580">
        <v>0</v>
      </c>
      <c r="AG580">
        <v>1</v>
      </c>
      <c r="AH580">
        <v>0</v>
      </c>
      <c r="AI580">
        <v>-70.710678118654741</v>
      </c>
      <c r="AJ580">
        <v>-70.710678118654769</v>
      </c>
      <c r="AK580">
        <v>0</v>
      </c>
      <c r="AL580">
        <v>100</v>
      </c>
      <c r="AM580">
        <v>30.48</v>
      </c>
      <c r="AN580">
        <v>3.9269908169872414</v>
      </c>
    </row>
    <row r="581" spans="1:40" ht="12.75" x14ac:dyDescent="0.2">
      <c r="A581" s="15">
        <v>42572</v>
      </c>
      <c r="B581" s="14">
        <v>57</v>
      </c>
      <c r="C581" s="14" t="s">
        <v>359</v>
      </c>
      <c r="D581" s="16">
        <v>0.67222222222222217</v>
      </c>
      <c r="E581" s="14">
        <v>16</v>
      </c>
      <c r="F581" s="14">
        <v>404.99999999999989</v>
      </c>
      <c r="G581" s="14" t="s">
        <v>4</v>
      </c>
      <c r="H581" s="14" t="s">
        <v>4</v>
      </c>
      <c r="I581" s="14">
        <v>26</v>
      </c>
      <c r="J581" s="14" t="s">
        <v>4</v>
      </c>
      <c r="K581" s="14" t="s">
        <v>4</v>
      </c>
      <c r="L581" s="14" t="s">
        <v>4</v>
      </c>
      <c r="M581" s="14">
        <v>225</v>
      </c>
      <c r="N581" s="14" t="s">
        <v>27</v>
      </c>
      <c r="O581" s="14" t="s">
        <v>4</v>
      </c>
      <c r="P581" s="14" t="s">
        <v>4</v>
      </c>
      <c r="Q581" s="14">
        <v>0</v>
      </c>
      <c r="R581">
        <v>0</v>
      </c>
      <c r="S581">
        <v>0</v>
      </c>
      <c r="T581" t="s">
        <v>4</v>
      </c>
      <c r="U581" t="s">
        <v>4</v>
      </c>
      <c r="V581" t="s">
        <v>7</v>
      </c>
      <c r="W581">
        <v>3</v>
      </c>
      <c r="X581" t="s">
        <v>6</v>
      </c>
      <c r="Y581">
        <v>2</v>
      </c>
      <c r="Z581">
        <v>1</v>
      </c>
      <c r="AA581">
        <v>0</v>
      </c>
      <c r="AB581">
        <v>0</v>
      </c>
      <c r="AC581" t="s">
        <v>307</v>
      </c>
      <c r="AD581">
        <v>1</v>
      </c>
      <c r="AE581">
        <v>0</v>
      </c>
      <c r="AF581">
        <v>0</v>
      </c>
      <c r="AG581">
        <v>1</v>
      </c>
      <c r="AH581">
        <v>0</v>
      </c>
      <c r="AI581">
        <v>-70.710678118654741</v>
      </c>
      <c r="AJ581">
        <v>-70.710678118654769</v>
      </c>
      <c r="AK581">
        <v>0</v>
      </c>
      <c r="AL581">
        <v>100</v>
      </c>
      <c r="AM581">
        <v>30.48</v>
      </c>
      <c r="AN581">
        <v>3.9269908169872414</v>
      </c>
    </row>
    <row r="582" spans="1:40" ht="12.75" x14ac:dyDescent="0.2">
      <c r="A582" s="15">
        <v>42572</v>
      </c>
      <c r="B582" s="14">
        <v>57</v>
      </c>
      <c r="C582" s="14" t="s">
        <v>359</v>
      </c>
      <c r="D582" s="16">
        <v>0.71319444444444446</v>
      </c>
      <c r="E582" s="14">
        <v>17</v>
      </c>
      <c r="F582" s="14">
        <v>464</v>
      </c>
      <c r="G582" s="14" t="s">
        <v>4</v>
      </c>
      <c r="H582" s="14" t="s">
        <v>4</v>
      </c>
      <c r="I582" s="14">
        <v>23.8</v>
      </c>
      <c r="J582" s="14" t="s">
        <v>4</v>
      </c>
      <c r="K582" s="14" t="s">
        <v>4</v>
      </c>
      <c r="L582" s="14" t="s">
        <v>4</v>
      </c>
      <c r="M582" s="14">
        <v>225</v>
      </c>
      <c r="N582" s="14" t="s">
        <v>27</v>
      </c>
      <c r="O582" s="14" t="s">
        <v>4</v>
      </c>
      <c r="P582" s="14" t="s">
        <v>4</v>
      </c>
      <c r="Q582" s="14">
        <v>0</v>
      </c>
      <c r="R582">
        <v>0</v>
      </c>
      <c r="S582">
        <v>0</v>
      </c>
      <c r="T582" t="s">
        <v>4</v>
      </c>
      <c r="U582" t="s">
        <v>4</v>
      </c>
      <c r="V582" t="s">
        <v>7</v>
      </c>
      <c r="W582">
        <v>0.2</v>
      </c>
      <c r="X582" t="s">
        <v>6</v>
      </c>
      <c r="Y582">
        <v>2</v>
      </c>
      <c r="Z582">
        <v>1</v>
      </c>
      <c r="AA582">
        <v>0</v>
      </c>
      <c r="AB582">
        <v>0</v>
      </c>
      <c r="AC582" t="s">
        <v>307</v>
      </c>
      <c r="AD582">
        <v>1</v>
      </c>
      <c r="AE582">
        <v>0</v>
      </c>
      <c r="AF582">
        <v>0</v>
      </c>
      <c r="AG582">
        <v>1</v>
      </c>
      <c r="AH582">
        <v>0</v>
      </c>
      <c r="AI582">
        <v>-70.710678118654741</v>
      </c>
      <c r="AJ582">
        <v>-70.710678118654769</v>
      </c>
      <c r="AK582">
        <v>0</v>
      </c>
      <c r="AL582">
        <v>100</v>
      </c>
      <c r="AM582">
        <v>30.48</v>
      </c>
      <c r="AN582">
        <v>3.9269908169872414</v>
      </c>
    </row>
    <row r="583" spans="1:40" ht="12.75" x14ac:dyDescent="0.2">
      <c r="A583" s="15">
        <v>42572</v>
      </c>
      <c r="B583" s="14">
        <v>57</v>
      </c>
      <c r="C583" s="14" t="s">
        <v>359</v>
      </c>
      <c r="D583" s="16">
        <v>0.75208333333333333</v>
      </c>
      <c r="E583" s="14">
        <v>18</v>
      </c>
      <c r="F583" s="14">
        <v>520</v>
      </c>
      <c r="G583" s="14" t="s">
        <v>4</v>
      </c>
      <c r="H583" s="14" t="s">
        <v>4</v>
      </c>
      <c r="I583" s="14">
        <v>25</v>
      </c>
      <c r="J583" s="14" t="s">
        <v>4</v>
      </c>
      <c r="K583" s="14" t="s">
        <v>4</v>
      </c>
      <c r="L583" s="14" t="s">
        <v>4</v>
      </c>
      <c r="M583" s="14">
        <v>225</v>
      </c>
      <c r="N583" s="14" t="s">
        <v>27</v>
      </c>
      <c r="O583" s="14" t="s">
        <v>4</v>
      </c>
      <c r="P583" s="14" t="s">
        <v>4</v>
      </c>
      <c r="Q583" s="14">
        <v>0</v>
      </c>
      <c r="R583">
        <v>0</v>
      </c>
      <c r="S583">
        <v>0</v>
      </c>
      <c r="T583" t="s">
        <v>4</v>
      </c>
      <c r="U583" t="s">
        <v>4</v>
      </c>
      <c r="V583" t="s">
        <v>6</v>
      </c>
      <c r="W583">
        <v>0.5</v>
      </c>
      <c r="X583" t="s">
        <v>4</v>
      </c>
      <c r="Y583">
        <v>2</v>
      </c>
      <c r="Z583">
        <v>1</v>
      </c>
      <c r="AA583">
        <v>0</v>
      </c>
      <c r="AB583">
        <v>0</v>
      </c>
      <c r="AC583" t="s">
        <v>307</v>
      </c>
      <c r="AD583">
        <v>1</v>
      </c>
      <c r="AE583">
        <v>0</v>
      </c>
      <c r="AF583">
        <v>0</v>
      </c>
      <c r="AG583">
        <v>1</v>
      </c>
      <c r="AH583">
        <v>0</v>
      </c>
      <c r="AI583">
        <v>-70.710678118654741</v>
      </c>
      <c r="AJ583">
        <v>-70.710678118654769</v>
      </c>
      <c r="AK583">
        <v>0</v>
      </c>
      <c r="AL583">
        <v>100</v>
      </c>
      <c r="AM583">
        <v>30.48</v>
      </c>
      <c r="AN583">
        <v>3.9269908169872414</v>
      </c>
    </row>
    <row r="584" spans="1:40" ht="12.75" x14ac:dyDescent="0.2">
      <c r="A584" s="15">
        <v>42572</v>
      </c>
      <c r="B584" s="14">
        <v>57</v>
      </c>
      <c r="C584" s="14" t="s">
        <v>359</v>
      </c>
      <c r="D584" s="16">
        <v>0.79652777777777783</v>
      </c>
      <c r="E584" s="14">
        <v>19</v>
      </c>
      <c r="F584" s="14">
        <v>584.00000000000011</v>
      </c>
      <c r="G584" s="14" t="s">
        <v>4</v>
      </c>
      <c r="H584" s="14" t="s">
        <v>4</v>
      </c>
      <c r="I584" s="14">
        <v>29.4</v>
      </c>
      <c r="J584" s="14" t="s">
        <v>4</v>
      </c>
      <c r="K584" s="14" t="s">
        <v>4</v>
      </c>
      <c r="L584" s="14" t="s">
        <v>4</v>
      </c>
      <c r="M584" s="14">
        <v>225</v>
      </c>
      <c r="N584" s="14" t="s">
        <v>27</v>
      </c>
      <c r="O584" s="14" t="s">
        <v>4</v>
      </c>
      <c r="P584" s="14" t="s">
        <v>4</v>
      </c>
      <c r="Q584" s="14">
        <v>0</v>
      </c>
      <c r="R584">
        <v>0</v>
      </c>
      <c r="S584">
        <v>0</v>
      </c>
      <c r="T584">
        <v>0</v>
      </c>
      <c r="U584">
        <v>0</v>
      </c>
      <c r="V584" t="s">
        <v>7</v>
      </c>
      <c r="W584">
        <v>1.8</v>
      </c>
      <c r="X584" t="s">
        <v>6</v>
      </c>
      <c r="Y584">
        <v>2</v>
      </c>
      <c r="Z584">
        <v>1</v>
      </c>
      <c r="AA584">
        <v>0</v>
      </c>
      <c r="AB584">
        <v>0</v>
      </c>
      <c r="AC584" t="s">
        <v>307</v>
      </c>
      <c r="AD584">
        <v>1</v>
      </c>
      <c r="AE584">
        <v>0</v>
      </c>
      <c r="AF584">
        <v>0</v>
      </c>
      <c r="AG584">
        <v>1</v>
      </c>
      <c r="AH584">
        <v>0</v>
      </c>
      <c r="AI584">
        <v>-70.710678118654741</v>
      </c>
      <c r="AJ584">
        <v>-70.710678118654769</v>
      </c>
      <c r="AK584">
        <v>0</v>
      </c>
      <c r="AL584">
        <v>100</v>
      </c>
      <c r="AM584">
        <v>30.48</v>
      </c>
      <c r="AN584">
        <v>3.9269908169872414</v>
      </c>
    </row>
    <row r="585" spans="1:40" ht="12.75" x14ac:dyDescent="0.2">
      <c r="A585" s="15">
        <v>42572</v>
      </c>
      <c r="B585" s="14">
        <v>58</v>
      </c>
      <c r="C585" s="14" t="s">
        <v>358</v>
      </c>
      <c r="D585" s="16">
        <v>0.39027777777777778</v>
      </c>
      <c r="E585" s="14">
        <v>9</v>
      </c>
      <c r="F585" s="14">
        <v>0</v>
      </c>
      <c r="G585" s="14">
        <v>19.899999999999999</v>
      </c>
      <c r="H585" s="14" t="s">
        <v>366</v>
      </c>
      <c r="I585" s="14">
        <v>22.9</v>
      </c>
      <c r="J585" s="14" t="s">
        <v>4</v>
      </c>
      <c r="K585" s="14" t="s">
        <v>4</v>
      </c>
      <c r="L585" s="14" t="s">
        <v>4</v>
      </c>
      <c r="M585" s="14">
        <v>154</v>
      </c>
      <c r="N585" s="14" t="s">
        <v>27</v>
      </c>
      <c r="O585" s="14" t="s">
        <v>4</v>
      </c>
      <c r="P585" s="14" t="s">
        <v>4</v>
      </c>
      <c r="Q585" s="14">
        <v>0</v>
      </c>
      <c r="R585">
        <v>0</v>
      </c>
      <c r="S585">
        <v>1</v>
      </c>
      <c r="T585" t="s">
        <v>4</v>
      </c>
      <c r="U585" t="s">
        <v>4</v>
      </c>
      <c r="V585" t="s">
        <v>128</v>
      </c>
      <c r="W585">
        <v>0</v>
      </c>
      <c r="X585" t="s">
        <v>4</v>
      </c>
      <c r="Y585">
        <v>2</v>
      </c>
      <c r="Z585">
        <v>1</v>
      </c>
      <c r="AA585">
        <v>0</v>
      </c>
      <c r="AB585">
        <v>0</v>
      </c>
      <c r="AC585" t="s">
        <v>308</v>
      </c>
      <c r="AD585">
        <v>0</v>
      </c>
      <c r="AE585" t="s">
        <v>4</v>
      </c>
      <c r="AF585" t="s">
        <v>4</v>
      </c>
      <c r="AG585" t="s">
        <v>4</v>
      </c>
      <c r="AH585" t="s">
        <v>4</v>
      </c>
      <c r="AI585">
        <v>43.837114678907732</v>
      </c>
      <c r="AJ585">
        <v>-89.879404629916706</v>
      </c>
      <c r="AK585" t="s">
        <v>4</v>
      </c>
      <c r="AL585">
        <v>100</v>
      </c>
      <c r="AM585">
        <v>30.48</v>
      </c>
      <c r="AN585">
        <v>2.6878070480712677</v>
      </c>
    </row>
    <row r="586" spans="1:40" ht="12.75" x14ac:dyDescent="0.2">
      <c r="A586" s="15">
        <v>42572</v>
      </c>
      <c r="B586" s="14">
        <v>58</v>
      </c>
      <c r="C586" s="14" t="s">
        <v>358</v>
      </c>
      <c r="D586" s="16">
        <v>0.42083333333333334</v>
      </c>
      <c r="E586" s="14">
        <v>10</v>
      </c>
      <c r="F586" s="14">
        <v>44</v>
      </c>
      <c r="G586" s="14">
        <v>23</v>
      </c>
      <c r="H586" s="14" t="s">
        <v>366</v>
      </c>
      <c r="I586" s="14">
        <v>23.8</v>
      </c>
      <c r="J586" s="14">
        <v>2.2903712313472173</v>
      </c>
      <c r="K586" s="14">
        <v>228.77139492562299</v>
      </c>
      <c r="L586" s="14">
        <v>-105.22860507437701</v>
      </c>
      <c r="M586" s="14">
        <v>162</v>
      </c>
      <c r="N586" s="14" t="s">
        <v>27</v>
      </c>
      <c r="O586" s="14" t="s">
        <v>27</v>
      </c>
      <c r="P586" s="14">
        <v>6</v>
      </c>
      <c r="Q586" s="14">
        <v>15.144984530431939</v>
      </c>
      <c r="R586">
        <v>15.144984530431939</v>
      </c>
      <c r="S586">
        <v>1</v>
      </c>
      <c r="T586" t="s">
        <v>4</v>
      </c>
      <c r="U586" t="s">
        <v>4</v>
      </c>
      <c r="V586" t="s">
        <v>6</v>
      </c>
      <c r="W586">
        <v>0.7</v>
      </c>
      <c r="X586" t="s">
        <v>4</v>
      </c>
      <c r="Y586">
        <v>2</v>
      </c>
      <c r="Z586">
        <v>1</v>
      </c>
      <c r="AA586">
        <v>0</v>
      </c>
      <c r="AB586">
        <v>0</v>
      </c>
      <c r="AC586" t="s">
        <v>308</v>
      </c>
      <c r="AD586">
        <v>0</v>
      </c>
      <c r="AE586">
        <v>-9.9815295810744118</v>
      </c>
      <c r="AF586">
        <v>-9.9815295810744118</v>
      </c>
      <c r="AG586">
        <v>1</v>
      </c>
      <c r="AH586">
        <v>15.144984530431939</v>
      </c>
      <c r="AI586">
        <v>32.446784409369485</v>
      </c>
      <c r="AJ586">
        <v>-99.860934210991118</v>
      </c>
      <c r="AK586">
        <v>-11.390330269538246</v>
      </c>
      <c r="AL586">
        <v>105</v>
      </c>
      <c r="AM586">
        <v>32.004000000000005</v>
      </c>
      <c r="AN586">
        <v>2.8274333882308138</v>
      </c>
    </row>
    <row r="587" spans="1:40" ht="12.75" x14ac:dyDescent="0.2">
      <c r="A587" s="15">
        <v>42572</v>
      </c>
      <c r="B587" s="14">
        <v>58</v>
      </c>
      <c r="C587" s="14" t="s">
        <v>358</v>
      </c>
      <c r="D587" s="16">
        <v>0.46249999999999997</v>
      </c>
      <c r="E587" s="14">
        <v>11</v>
      </c>
      <c r="F587" s="14">
        <v>103.99999999999994</v>
      </c>
      <c r="G587" s="14">
        <v>25.9</v>
      </c>
      <c r="H587" s="14" t="s">
        <v>366</v>
      </c>
      <c r="I587" s="14">
        <v>23.5</v>
      </c>
      <c r="J587" s="14">
        <v>2.3630004154216011</v>
      </c>
      <c r="K587" s="14">
        <v>224.610049208682</v>
      </c>
      <c r="L587" s="14">
        <v>-4.1613457169409855</v>
      </c>
      <c r="M587" s="14">
        <v>164</v>
      </c>
      <c r="N587" s="14" t="s">
        <v>27</v>
      </c>
      <c r="O587" s="14" t="s">
        <v>27</v>
      </c>
      <c r="P587" s="14">
        <v>6</v>
      </c>
      <c r="Q587" s="14">
        <v>4.2057242992044817</v>
      </c>
      <c r="R587">
        <v>19.350708829636421</v>
      </c>
      <c r="S587">
        <v>1</v>
      </c>
      <c r="T587" t="s">
        <v>4</v>
      </c>
      <c r="U587" t="s">
        <v>4</v>
      </c>
      <c r="V587" t="s">
        <v>6</v>
      </c>
      <c r="W587">
        <v>4.9000000000000004</v>
      </c>
      <c r="X587" t="s">
        <v>4</v>
      </c>
      <c r="Y587">
        <v>2</v>
      </c>
      <c r="Z587">
        <v>1</v>
      </c>
      <c r="AA587">
        <v>0</v>
      </c>
      <c r="AB587">
        <v>0</v>
      </c>
      <c r="AC587" t="s">
        <v>308</v>
      </c>
      <c r="AD587">
        <v>0</v>
      </c>
      <c r="AE587">
        <v>-2.9940672544090035</v>
      </c>
      <c r="AF587">
        <v>-2.9940672544090035</v>
      </c>
      <c r="AG587">
        <v>1</v>
      </c>
      <c r="AH587">
        <v>4.2057242992044817</v>
      </c>
      <c r="AI587">
        <v>29.493197072418916</v>
      </c>
      <c r="AJ587">
        <v>-102.85500146540012</v>
      </c>
      <c r="AK587">
        <v>-2.9535873369505694</v>
      </c>
      <c r="AL587">
        <v>107</v>
      </c>
      <c r="AM587">
        <v>32.613599999999998</v>
      </c>
      <c r="AN587">
        <v>2.8623399732707004</v>
      </c>
    </row>
    <row r="588" spans="1:40" ht="12.75" x14ac:dyDescent="0.2">
      <c r="A588" s="15">
        <v>42572</v>
      </c>
      <c r="B588" s="14">
        <v>58</v>
      </c>
      <c r="C588" s="14" t="s">
        <v>358</v>
      </c>
      <c r="D588" s="16">
        <v>0.51041666666666663</v>
      </c>
      <c r="E588" s="14">
        <v>12</v>
      </c>
      <c r="F588" s="14">
        <v>172.99999999999994</v>
      </c>
      <c r="G588" s="14">
        <v>30.2</v>
      </c>
      <c r="H588" s="14" t="s">
        <v>365</v>
      </c>
      <c r="I588" s="14">
        <v>28.8</v>
      </c>
      <c r="J588" s="14">
        <v>0.7070878028618014</v>
      </c>
      <c r="K588" s="14">
        <v>319.48685315084043</v>
      </c>
      <c r="L588" s="14">
        <v>94.876803942158432</v>
      </c>
      <c r="M588" s="14">
        <v>168</v>
      </c>
      <c r="N588" s="14" t="s">
        <v>27</v>
      </c>
      <c r="O588" s="14" t="s">
        <v>21</v>
      </c>
      <c r="P588" s="14">
        <v>8</v>
      </c>
      <c r="Q588" s="14">
        <v>15.635864917841221</v>
      </c>
      <c r="R588">
        <v>34.986573747477642</v>
      </c>
      <c r="S588">
        <v>1</v>
      </c>
      <c r="T588" t="s">
        <v>4</v>
      </c>
      <c r="U588" t="s">
        <v>4</v>
      </c>
      <c r="V588" t="s">
        <v>20</v>
      </c>
      <c r="W588">
        <v>1.2</v>
      </c>
      <c r="X588" t="s">
        <v>4</v>
      </c>
      <c r="Y588">
        <v>2</v>
      </c>
      <c r="Z588">
        <v>1</v>
      </c>
      <c r="AA588">
        <v>0</v>
      </c>
      <c r="AB588">
        <v>0</v>
      </c>
      <c r="AC588" t="s">
        <v>308</v>
      </c>
      <c r="AD588">
        <v>0</v>
      </c>
      <c r="AE588">
        <v>11.887274597156193</v>
      </c>
      <c r="AF588">
        <v>11.887274597156193</v>
      </c>
      <c r="AG588">
        <v>1</v>
      </c>
      <c r="AH588">
        <v>15.635864917841221</v>
      </c>
      <c r="AI588">
        <v>19.335787246051616</v>
      </c>
      <c r="AJ588">
        <v>-90.967726868243929</v>
      </c>
      <c r="AK588">
        <v>-10.157409826367299</v>
      </c>
      <c r="AL588">
        <v>93</v>
      </c>
      <c r="AM588">
        <v>28.346400000000003</v>
      </c>
      <c r="AN588">
        <v>2.9321531433504737</v>
      </c>
    </row>
    <row r="589" spans="1:40" ht="12.75" x14ac:dyDescent="0.2">
      <c r="A589" s="15">
        <v>42572</v>
      </c>
      <c r="B589" s="14">
        <v>58</v>
      </c>
      <c r="C589" s="14" t="s">
        <v>358</v>
      </c>
      <c r="D589" s="16">
        <v>0.54722222222222217</v>
      </c>
      <c r="E589" s="14">
        <v>13</v>
      </c>
      <c r="F589" s="14">
        <v>225.99999999999991</v>
      </c>
      <c r="G589" s="14">
        <v>35.6</v>
      </c>
      <c r="H589" s="14" t="s">
        <v>365</v>
      </c>
      <c r="I589" s="14">
        <v>30.2</v>
      </c>
      <c r="J589" s="14">
        <v>0.10378551462694641</v>
      </c>
      <c r="K589" s="14">
        <v>5.9464719627173013</v>
      </c>
      <c r="L589" s="14">
        <v>-46.459618811876851</v>
      </c>
      <c r="M589" s="14">
        <v>166</v>
      </c>
      <c r="N589" s="14" t="s">
        <v>27</v>
      </c>
      <c r="O589" s="14" t="s">
        <v>20</v>
      </c>
      <c r="P589" s="14">
        <v>1</v>
      </c>
      <c r="Q589" s="14">
        <v>9.5140800214024104</v>
      </c>
      <c r="R589">
        <v>44.500653768880056</v>
      </c>
      <c r="S589">
        <v>1</v>
      </c>
      <c r="T589" t="s">
        <v>4</v>
      </c>
      <c r="U589" t="s">
        <v>4</v>
      </c>
      <c r="V589" t="s">
        <v>20</v>
      </c>
      <c r="W589">
        <v>1.8</v>
      </c>
      <c r="X589" t="s">
        <v>4</v>
      </c>
      <c r="Y589">
        <v>2</v>
      </c>
      <c r="Z589">
        <v>1</v>
      </c>
      <c r="AA589">
        <v>0</v>
      </c>
      <c r="AB589">
        <v>0</v>
      </c>
      <c r="AC589" t="s">
        <v>308</v>
      </c>
      <c r="AD589">
        <v>0</v>
      </c>
      <c r="AE589">
        <v>9.4628858610602293</v>
      </c>
      <c r="AF589">
        <v>9.4628858610602293</v>
      </c>
      <c r="AG589">
        <v>1</v>
      </c>
      <c r="AH589">
        <v>9.5140800214024104</v>
      </c>
      <c r="AI589">
        <v>20.321439230372089</v>
      </c>
      <c r="AJ589">
        <v>-81.5048410071837</v>
      </c>
      <c r="AK589">
        <v>0.98565198432047296</v>
      </c>
      <c r="AL589">
        <v>84</v>
      </c>
      <c r="AM589">
        <v>25.603200000000001</v>
      </c>
      <c r="AN589">
        <v>2.8972465583105871</v>
      </c>
    </row>
    <row r="590" spans="1:40" ht="12.75" x14ac:dyDescent="0.2">
      <c r="A590" s="15">
        <v>42572</v>
      </c>
      <c r="B590" s="14">
        <v>58</v>
      </c>
      <c r="C590" s="14" t="s">
        <v>358</v>
      </c>
      <c r="D590" s="16">
        <v>0.58750000000000002</v>
      </c>
      <c r="E590" s="14">
        <v>14</v>
      </c>
      <c r="F590" s="14">
        <v>284</v>
      </c>
      <c r="G590" s="14">
        <v>30.2</v>
      </c>
      <c r="H590" s="14" t="s">
        <v>366</v>
      </c>
      <c r="I590" s="14">
        <v>29.9</v>
      </c>
      <c r="J590" s="14">
        <v>0.24434609527920603</v>
      </c>
      <c r="K590" s="14">
        <v>346</v>
      </c>
      <c r="L590" s="14">
        <v>-19.946471962717283</v>
      </c>
      <c r="M590" s="14">
        <v>166</v>
      </c>
      <c r="N590" s="14" t="s">
        <v>27</v>
      </c>
      <c r="O590" s="14" t="s">
        <v>20</v>
      </c>
      <c r="P590" s="14">
        <v>1</v>
      </c>
      <c r="Q590" s="14">
        <v>1.9999999999999916</v>
      </c>
      <c r="R590">
        <v>46.500653768880049</v>
      </c>
      <c r="S590">
        <v>1</v>
      </c>
      <c r="T590" t="s">
        <v>4</v>
      </c>
      <c r="U590" t="s">
        <v>4</v>
      </c>
      <c r="V590" t="s">
        <v>20</v>
      </c>
      <c r="W590">
        <v>0</v>
      </c>
      <c r="X590" t="s">
        <v>4</v>
      </c>
      <c r="Y590">
        <v>2</v>
      </c>
      <c r="Z590">
        <v>1</v>
      </c>
      <c r="AA590">
        <v>0</v>
      </c>
      <c r="AB590">
        <v>0</v>
      </c>
      <c r="AC590" t="s">
        <v>308</v>
      </c>
      <c r="AD590">
        <v>0</v>
      </c>
      <c r="AE590">
        <v>1.9405914525519847</v>
      </c>
      <c r="AF590">
        <v>1.9405914525519847</v>
      </c>
      <c r="AG590">
        <v>1</v>
      </c>
      <c r="AH590">
        <v>1.9999999999999916</v>
      </c>
      <c r="AI590">
        <v>19.837595439172755</v>
      </c>
      <c r="AJ590">
        <v>-79.564249554631715</v>
      </c>
      <c r="AK590">
        <v>-0.48384379119933385</v>
      </c>
      <c r="AL590">
        <v>82</v>
      </c>
      <c r="AM590">
        <v>24.993600000000001</v>
      </c>
      <c r="AN590">
        <v>2.8972465583105871</v>
      </c>
    </row>
    <row r="591" spans="1:40" ht="12.75" x14ac:dyDescent="0.2">
      <c r="A591" s="15">
        <v>42572</v>
      </c>
      <c r="B591" s="14">
        <v>58</v>
      </c>
      <c r="C591" s="14" t="s">
        <v>358</v>
      </c>
      <c r="D591" s="16">
        <v>0.62916666666666665</v>
      </c>
      <c r="E591" s="14">
        <v>15</v>
      </c>
      <c r="F591" s="14">
        <v>343.99999999999994</v>
      </c>
      <c r="G591" s="14">
        <v>26.2</v>
      </c>
      <c r="H591" s="14" t="s">
        <v>366</v>
      </c>
      <c r="I591" s="14">
        <v>27.4</v>
      </c>
      <c r="J591" s="14">
        <v>0.97101122343548463</v>
      </c>
      <c r="K591" s="14">
        <v>55.634844962687843</v>
      </c>
      <c r="L591" s="14">
        <v>-69.634844962687851</v>
      </c>
      <c r="M591" s="14">
        <v>164</v>
      </c>
      <c r="N591" s="14" t="s">
        <v>27</v>
      </c>
      <c r="O591" s="14" t="s">
        <v>15</v>
      </c>
      <c r="P591" s="14">
        <v>2</v>
      </c>
      <c r="Q591" s="14">
        <v>3.0153364452963336</v>
      </c>
      <c r="R591">
        <v>49.515990214176384</v>
      </c>
      <c r="S591">
        <v>1</v>
      </c>
      <c r="T591" t="s">
        <v>4</v>
      </c>
      <c r="U591" t="s">
        <v>4</v>
      </c>
      <c r="V591" t="s">
        <v>6</v>
      </c>
      <c r="W591">
        <v>0.1</v>
      </c>
      <c r="X591" t="s">
        <v>4</v>
      </c>
      <c r="Y591">
        <v>2</v>
      </c>
      <c r="Z591">
        <v>1</v>
      </c>
      <c r="AA591">
        <v>0</v>
      </c>
      <c r="AB591">
        <v>0</v>
      </c>
      <c r="AC591" t="s">
        <v>308</v>
      </c>
      <c r="AD591">
        <v>0</v>
      </c>
      <c r="AE591">
        <v>1.7020521836278846</v>
      </c>
      <c r="AF591">
        <v>1.7020521836278846</v>
      </c>
      <c r="AG591">
        <v>1</v>
      </c>
      <c r="AH591">
        <v>3.0153364452963336</v>
      </c>
      <c r="AI591">
        <v>22.326625821176936</v>
      </c>
      <c r="AJ591">
        <v>-77.86219737100383</v>
      </c>
      <c r="AK591">
        <v>2.4890303820041808</v>
      </c>
      <c r="AL591">
        <v>81</v>
      </c>
      <c r="AM591">
        <v>24.688800000000001</v>
      </c>
      <c r="AN591">
        <v>2.8623399732707004</v>
      </c>
    </row>
    <row r="592" spans="1:40" ht="12.75" x14ac:dyDescent="0.2">
      <c r="A592" s="15">
        <v>42572</v>
      </c>
      <c r="B592" s="14">
        <v>58</v>
      </c>
      <c r="C592" s="14" t="s">
        <v>358</v>
      </c>
      <c r="D592" s="16">
        <v>0.67083333333333339</v>
      </c>
      <c r="E592" s="14">
        <v>16</v>
      </c>
      <c r="F592" s="14">
        <v>404.00000000000006</v>
      </c>
      <c r="G592" s="14">
        <v>24.7</v>
      </c>
      <c r="H592" s="14" t="s">
        <v>366</v>
      </c>
      <c r="I592" s="14">
        <v>26.4</v>
      </c>
      <c r="J592" s="14" t="s">
        <v>4</v>
      </c>
      <c r="K592" s="14" t="s">
        <v>4</v>
      </c>
      <c r="L592" s="14" t="s">
        <v>4</v>
      </c>
      <c r="M592" s="14">
        <v>164</v>
      </c>
      <c r="N592" s="14" t="s">
        <v>27</v>
      </c>
      <c r="O592" s="14" t="s">
        <v>4</v>
      </c>
      <c r="P592" s="14" t="s">
        <v>4</v>
      </c>
      <c r="Q592" s="14">
        <v>0</v>
      </c>
      <c r="R592">
        <v>49.515990214176384</v>
      </c>
      <c r="S592">
        <v>1</v>
      </c>
      <c r="T592" t="s">
        <v>4</v>
      </c>
      <c r="U592" t="s">
        <v>4</v>
      </c>
      <c r="V592" t="s">
        <v>6</v>
      </c>
      <c r="W592">
        <v>1.2</v>
      </c>
      <c r="X592" t="s">
        <v>4</v>
      </c>
      <c r="Y592">
        <v>2</v>
      </c>
      <c r="Z592">
        <v>1</v>
      </c>
      <c r="AA592">
        <v>0</v>
      </c>
      <c r="AB592">
        <v>0</v>
      </c>
      <c r="AC592" t="s">
        <v>308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22.326625821176936</v>
      </c>
      <c r="AJ592">
        <v>-77.86219737100383</v>
      </c>
      <c r="AK592">
        <v>0</v>
      </c>
      <c r="AL592">
        <v>81</v>
      </c>
      <c r="AM592">
        <v>24.688800000000001</v>
      </c>
      <c r="AN592">
        <v>2.8623399732707004</v>
      </c>
    </row>
    <row r="593" spans="1:40" ht="12.75" x14ac:dyDescent="0.2">
      <c r="A593" s="15">
        <v>42572</v>
      </c>
      <c r="B593" s="14">
        <v>58</v>
      </c>
      <c r="C593" s="14" t="s">
        <v>358</v>
      </c>
      <c r="D593" s="16">
        <v>0.71180555555555547</v>
      </c>
      <c r="E593" s="14">
        <v>17</v>
      </c>
      <c r="F593" s="14">
        <v>462.99999999999983</v>
      </c>
      <c r="G593" s="14">
        <v>22.4</v>
      </c>
      <c r="H593" s="14" t="s">
        <v>366</v>
      </c>
      <c r="I593" s="14">
        <v>23.7</v>
      </c>
      <c r="J593" s="14" t="s">
        <v>4</v>
      </c>
      <c r="K593" s="14" t="s">
        <v>4</v>
      </c>
      <c r="L593" s="14" t="s">
        <v>4</v>
      </c>
      <c r="M593" s="14">
        <v>164</v>
      </c>
      <c r="N593" s="14" t="s">
        <v>27</v>
      </c>
      <c r="O593" s="14" t="s">
        <v>4</v>
      </c>
      <c r="P593" s="14" t="s">
        <v>4</v>
      </c>
      <c r="Q593" s="14">
        <v>0</v>
      </c>
      <c r="R593">
        <v>49.515990214176384</v>
      </c>
      <c r="S593">
        <v>1</v>
      </c>
      <c r="T593">
        <v>24.639691580907197</v>
      </c>
      <c r="U593">
        <v>2.0096026791400803</v>
      </c>
      <c r="V593" t="s">
        <v>6</v>
      </c>
      <c r="W593">
        <v>1.1000000000000001</v>
      </c>
      <c r="X593" t="s">
        <v>4</v>
      </c>
      <c r="Y593">
        <v>2</v>
      </c>
      <c r="Z593">
        <v>1</v>
      </c>
      <c r="AA593">
        <v>0</v>
      </c>
      <c r="AB593">
        <v>0</v>
      </c>
      <c r="AC593" t="s">
        <v>308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22.326625821176936</v>
      </c>
      <c r="AJ593">
        <v>-77.86219737100383</v>
      </c>
      <c r="AK593">
        <v>0</v>
      </c>
      <c r="AL593">
        <v>81</v>
      </c>
      <c r="AM593">
        <v>24.688800000000001</v>
      </c>
      <c r="AN593">
        <v>2.8623399732707004</v>
      </c>
    </row>
    <row r="594" spans="1:40" ht="12.75" x14ac:dyDescent="0.2">
      <c r="A594" s="15">
        <v>42572</v>
      </c>
      <c r="B594" s="14">
        <v>58</v>
      </c>
      <c r="C594" s="14" t="s">
        <v>358</v>
      </c>
      <c r="D594" s="16">
        <v>0.75069444444444444</v>
      </c>
      <c r="E594" s="14">
        <v>18</v>
      </c>
      <c r="F594" s="14">
        <v>519</v>
      </c>
      <c r="G594" s="14" t="s">
        <v>4</v>
      </c>
      <c r="H594" s="14" t="s">
        <v>4</v>
      </c>
      <c r="I594" s="14" t="s">
        <v>4</v>
      </c>
      <c r="J594" s="14" t="s">
        <v>4</v>
      </c>
      <c r="K594" s="14" t="s">
        <v>4</v>
      </c>
      <c r="L594" s="14" t="s">
        <v>4</v>
      </c>
      <c r="M594" s="14" t="s">
        <v>4</v>
      </c>
      <c r="N594" s="14" t="s">
        <v>27</v>
      </c>
      <c r="O594" s="14" t="s">
        <v>4</v>
      </c>
      <c r="P594" s="14" t="s">
        <v>4</v>
      </c>
      <c r="Q594" s="14" t="s">
        <v>4</v>
      </c>
      <c r="R594" t="s">
        <v>4</v>
      </c>
      <c r="S594" t="s">
        <v>4</v>
      </c>
      <c r="T594" t="s">
        <v>4</v>
      </c>
      <c r="U594" t="s">
        <v>4</v>
      </c>
      <c r="V594" t="s">
        <v>4</v>
      </c>
      <c r="W594" t="s">
        <v>4</v>
      </c>
      <c r="X594" t="s">
        <v>146</v>
      </c>
      <c r="Y594" t="s">
        <v>4</v>
      </c>
      <c r="Z594" t="s">
        <v>4</v>
      </c>
      <c r="AA594" t="s">
        <v>4</v>
      </c>
      <c r="AB594" t="s">
        <v>4</v>
      </c>
      <c r="AC594" t="s">
        <v>308</v>
      </c>
      <c r="AD594">
        <v>0</v>
      </c>
      <c r="AE594" t="s">
        <v>4</v>
      </c>
      <c r="AF594" t="s">
        <v>4</v>
      </c>
      <c r="AG594" t="s">
        <v>4</v>
      </c>
      <c r="AH594" t="s">
        <v>4</v>
      </c>
      <c r="AI594" t="s">
        <v>4</v>
      </c>
      <c r="AJ594" t="s">
        <v>4</v>
      </c>
      <c r="AK594" t="s">
        <v>4</v>
      </c>
      <c r="AL594" t="s">
        <v>4</v>
      </c>
      <c r="AM594" t="s">
        <v>4</v>
      </c>
      <c r="AN594" t="s">
        <v>4</v>
      </c>
    </row>
    <row r="595" spans="1:40" ht="12.75" x14ac:dyDescent="0.2">
      <c r="A595" s="15">
        <v>42572</v>
      </c>
      <c r="B595" s="14">
        <v>58</v>
      </c>
      <c r="C595" s="14" t="s">
        <v>358</v>
      </c>
      <c r="D595" s="16">
        <v>0.79513888888888884</v>
      </c>
      <c r="E595" s="14">
        <v>19</v>
      </c>
      <c r="F595" s="14">
        <v>582.99999999999989</v>
      </c>
      <c r="G595" s="14" t="s">
        <v>4</v>
      </c>
      <c r="H595" s="14" t="s">
        <v>4</v>
      </c>
      <c r="I595" s="14" t="s">
        <v>4</v>
      </c>
      <c r="J595" s="14" t="s">
        <v>4</v>
      </c>
      <c r="K595" s="14" t="s">
        <v>4</v>
      </c>
      <c r="L595" s="14" t="s">
        <v>4</v>
      </c>
      <c r="M595" s="14" t="s">
        <v>4</v>
      </c>
      <c r="N595" s="14" t="s">
        <v>27</v>
      </c>
      <c r="O595" s="14" t="s">
        <v>4</v>
      </c>
      <c r="P595" s="14" t="s">
        <v>4</v>
      </c>
      <c r="Q595" s="14" t="s">
        <v>4</v>
      </c>
      <c r="R595" t="s">
        <v>4</v>
      </c>
      <c r="S595" t="s">
        <v>4</v>
      </c>
      <c r="U595">
        <v>0</v>
      </c>
      <c r="V595" t="s">
        <v>4</v>
      </c>
      <c r="W595" t="s">
        <v>4</v>
      </c>
      <c r="X595" t="s">
        <v>67</v>
      </c>
      <c r="Y595" t="s">
        <v>4</v>
      </c>
      <c r="Z595" t="s">
        <v>4</v>
      </c>
      <c r="AA595" t="s">
        <v>4</v>
      </c>
      <c r="AB595" t="s">
        <v>4</v>
      </c>
      <c r="AC595" t="s">
        <v>308</v>
      </c>
      <c r="AD595">
        <v>0</v>
      </c>
      <c r="AE595" t="s">
        <v>4</v>
      </c>
      <c r="AF595" t="s">
        <v>4</v>
      </c>
      <c r="AG595" t="s">
        <v>4</v>
      </c>
      <c r="AH595" t="s">
        <v>4</v>
      </c>
      <c r="AI595" t="s">
        <v>4</v>
      </c>
      <c r="AJ595" t="s">
        <v>4</v>
      </c>
      <c r="AK595" t="s">
        <v>4</v>
      </c>
      <c r="AL595" t="s">
        <v>4</v>
      </c>
      <c r="AM595" t="s">
        <v>4</v>
      </c>
      <c r="AN595" t="s">
        <v>4</v>
      </c>
    </row>
    <row r="596" spans="1:40" ht="12.75" x14ac:dyDescent="0.2">
      <c r="A596" s="15">
        <v>42572</v>
      </c>
      <c r="B596" s="14">
        <v>59</v>
      </c>
      <c r="C596" s="14" t="s">
        <v>358</v>
      </c>
      <c r="D596" s="16">
        <v>0.39027777777777778</v>
      </c>
      <c r="E596" s="14">
        <v>9</v>
      </c>
      <c r="F596" s="14">
        <v>0</v>
      </c>
      <c r="G596" s="14">
        <v>19.899999999999999</v>
      </c>
      <c r="H596" s="14" t="s">
        <v>366</v>
      </c>
      <c r="I596" s="14">
        <v>22.9</v>
      </c>
      <c r="J596" s="14" t="s">
        <v>4</v>
      </c>
      <c r="K596" s="14" t="s">
        <v>4</v>
      </c>
      <c r="L596" s="14" t="s">
        <v>4</v>
      </c>
      <c r="M596" s="14">
        <v>154</v>
      </c>
      <c r="N596" s="14" t="s">
        <v>27</v>
      </c>
      <c r="O596" s="14" t="s">
        <v>4</v>
      </c>
      <c r="P596" s="14" t="s">
        <v>4</v>
      </c>
      <c r="Q596" s="14">
        <v>0</v>
      </c>
      <c r="R596">
        <v>0</v>
      </c>
      <c r="S596">
        <v>1</v>
      </c>
      <c r="T596" t="s">
        <v>4</v>
      </c>
      <c r="U596" t="s">
        <v>4</v>
      </c>
      <c r="V596" t="s">
        <v>128</v>
      </c>
      <c r="W596">
        <v>0</v>
      </c>
      <c r="X596" t="s">
        <v>4</v>
      </c>
      <c r="Y596">
        <v>2</v>
      </c>
      <c r="Z596">
        <v>1</v>
      </c>
      <c r="AA596">
        <v>0</v>
      </c>
      <c r="AB596">
        <v>0</v>
      </c>
      <c r="AC596" t="s">
        <v>309</v>
      </c>
      <c r="AD596">
        <v>0</v>
      </c>
      <c r="AE596" t="s">
        <v>4</v>
      </c>
      <c r="AF596" t="s">
        <v>4</v>
      </c>
      <c r="AG596" t="s">
        <v>4</v>
      </c>
      <c r="AH596" t="s">
        <v>4</v>
      </c>
      <c r="AI596">
        <v>43.837114678907732</v>
      </c>
      <c r="AJ596">
        <v>-89.879404629916706</v>
      </c>
      <c r="AK596" t="s">
        <v>4</v>
      </c>
      <c r="AL596">
        <v>100</v>
      </c>
      <c r="AM596">
        <v>30.48</v>
      </c>
      <c r="AN596">
        <v>2.6878070480712677</v>
      </c>
    </row>
    <row r="597" spans="1:40" ht="12.75" x14ac:dyDescent="0.2">
      <c r="A597" s="15">
        <v>42572</v>
      </c>
      <c r="B597" s="14">
        <v>59</v>
      </c>
      <c r="C597" s="14" t="s">
        <v>358</v>
      </c>
      <c r="D597" s="16">
        <v>0.42083333333333334</v>
      </c>
      <c r="E597" s="14">
        <v>10</v>
      </c>
      <c r="F597" s="14">
        <v>44</v>
      </c>
      <c r="G597" s="14">
        <v>23.5</v>
      </c>
      <c r="H597" s="14" t="s">
        <v>366</v>
      </c>
      <c r="I597" s="14">
        <v>23.8</v>
      </c>
      <c r="J597" s="14">
        <v>2.1902123988450919</v>
      </c>
      <c r="K597" s="14">
        <v>234.51007330895249</v>
      </c>
      <c r="L597" s="14">
        <v>-99.489926691047515</v>
      </c>
      <c r="M597" s="14">
        <v>163</v>
      </c>
      <c r="N597" s="14" t="s">
        <v>27</v>
      </c>
      <c r="O597" s="14" t="s">
        <v>27</v>
      </c>
      <c r="P597" s="14">
        <v>6</v>
      </c>
      <c r="Q597" s="14">
        <v>16.49492393499089</v>
      </c>
      <c r="R597">
        <v>16.49492393499089</v>
      </c>
      <c r="S597">
        <v>1</v>
      </c>
      <c r="T597" t="s">
        <v>4</v>
      </c>
      <c r="U597" t="s">
        <v>4</v>
      </c>
      <c r="V597" t="s">
        <v>6</v>
      </c>
      <c r="W597">
        <v>0.7</v>
      </c>
      <c r="X597" t="s">
        <v>4</v>
      </c>
      <c r="Y597">
        <v>2</v>
      </c>
      <c r="Z597">
        <v>1</v>
      </c>
      <c r="AA597">
        <v>0</v>
      </c>
      <c r="AB597">
        <v>0</v>
      </c>
      <c r="AC597" t="s">
        <v>309</v>
      </c>
      <c r="AD597">
        <v>0</v>
      </c>
      <c r="AE597">
        <v>-9.5762899902389904</v>
      </c>
      <c r="AF597">
        <v>-9.5762899902389904</v>
      </c>
      <c r="AG597">
        <v>1</v>
      </c>
      <c r="AH597">
        <v>16.49492393499089</v>
      </c>
      <c r="AI597">
        <v>30.406657291164606</v>
      </c>
      <c r="AJ597">
        <v>-99.455694620155697</v>
      </c>
      <c r="AK597">
        <v>-13.430457387743125</v>
      </c>
      <c r="AL597">
        <v>104</v>
      </c>
      <c r="AM597">
        <v>31.699200000000001</v>
      </c>
      <c r="AN597">
        <v>2.8448866807507573</v>
      </c>
    </row>
    <row r="598" spans="1:40" ht="12.75" x14ac:dyDescent="0.2">
      <c r="A598" s="15">
        <v>42572</v>
      </c>
      <c r="B598" s="14">
        <v>59</v>
      </c>
      <c r="C598" s="14" t="s">
        <v>358</v>
      </c>
      <c r="D598" s="16">
        <v>0.46249999999999997</v>
      </c>
      <c r="E598" s="14">
        <v>11</v>
      </c>
      <c r="F598" s="14">
        <v>103.99999999999994</v>
      </c>
      <c r="G598" s="14">
        <v>26.6</v>
      </c>
      <c r="H598" s="14" t="s">
        <v>366</v>
      </c>
      <c r="I598" s="14">
        <v>23.5</v>
      </c>
      <c r="J598" s="14">
        <v>2.6878125143110685</v>
      </c>
      <c r="K598" s="14">
        <v>205.9996868075296</v>
      </c>
      <c r="L598" s="14">
        <v>-28.510386501422886</v>
      </c>
      <c r="M598" s="14">
        <v>164</v>
      </c>
      <c r="N598" s="14" t="s">
        <v>27</v>
      </c>
      <c r="O598" s="14" t="s">
        <v>27</v>
      </c>
      <c r="P598" s="14">
        <v>6</v>
      </c>
      <c r="Q598" s="14">
        <v>2.7125665322505728</v>
      </c>
      <c r="R598">
        <v>19.207490467241463</v>
      </c>
      <c r="S598">
        <v>1</v>
      </c>
      <c r="T598" t="s">
        <v>4</v>
      </c>
      <c r="U598" t="s">
        <v>4</v>
      </c>
      <c r="V598" t="s">
        <v>27</v>
      </c>
      <c r="W598">
        <v>4.9000000000000004</v>
      </c>
      <c r="X598" t="s">
        <v>4</v>
      </c>
      <c r="Y598">
        <v>2</v>
      </c>
      <c r="Z598">
        <v>1</v>
      </c>
      <c r="AA598">
        <v>0</v>
      </c>
      <c r="AB598">
        <v>0</v>
      </c>
      <c r="AC598" t="s">
        <v>309</v>
      </c>
      <c r="AD598">
        <v>0</v>
      </c>
      <c r="AE598">
        <v>-2.4380451493061059</v>
      </c>
      <c r="AF598">
        <v>-2.4380451493061059</v>
      </c>
      <c r="AG598">
        <v>1</v>
      </c>
      <c r="AH598">
        <v>2.7125665322505728</v>
      </c>
      <c r="AI598">
        <v>29.217559716601919</v>
      </c>
      <c r="AJ598">
        <v>-101.8937397694618</v>
      </c>
      <c r="AK598">
        <v>-1.1890975745626875</v>
      </c>
      <c r="AL598">
        <v>106</v>
      </c>
      <c r="AM598">
        <v>32.308800000000005</v>
      </c>
      <c r="AN598">
        <v>2.8623399732707004</v>
      </c>
    </row>
    <row r="599" spans="1:40" ht="12.75" x14ac:dyDescent="0.2">
      <c r="A599" s="15">
        <v>42572</v>
      </c>
      <c r="B599" s="14">
        <v>59</v>
      </c>
      <c r="C599" s="14" t="s">
        <v>358</v>
      </c>
      <c r="D599" s="16">
        <v>0.51041666666666663</v>
      </c>
      <c r="E599" s="14">
        <v>12</v>
      </c>
      <c r="F599" s="14">
        <v>172.99999999999994</v>
      </c>
      <c r="G599" s="14">
        <v>31.8</v>
      </c>
      <c r="H599" s="14" t="s">
        <v>365</v>
      </c>
      <c r="I599" s="14">
        <v>28.8</v>
      </c>
      <c r="J599" s="14">
        <v>2.0953444469052265</v>
      </c>
      <c r="K599" s="14">
        <v>239.9456065661567</v>
      </c>
      <c r="L599" s="14">
        <v>33.945919758627099</v>
      </c>
      <c r="M599" s="14">
        <v>166</v>
      </c>
      <c r="N599" s="14" t="s">
        <v>27</v>
      </c>
      <c r="O599" s="14" t="s">
        <v>27</v>
      </c>
      <c r="P599" s="14">
        <v>6</v>
      </c>
      <c r="Q599" s="14">
        <v>3.8494778735346027</v>
      </c>
      <c r="R599">
        <v>23.056968340776066</v>
      </c>
      <c r="S599">
        <v>1</v>
      </c>
      <c r="T599" t="s">
        <v>4</v>
      </c>
      <c r="U599" t="s">
        <v>4</v>
      </c>
      <c r="V599" t="s">
        <v>6</v>
      </c>
      <c r="W599">
        <v>1.2</v>
      </c>
      <c r="X599" t="s">
        <v>4</v>
      </c>
      <c r="Y599">
        <v>2</v>
      </c>
      <c r="Z599">
        <v>1</v>
      </c>
      <c r="AA599">
        <v>0</v>
      </c>
      <c r="AB599">
        <v>0</v>
      </c>
      <c r="AC599" t="s">
        <v>309</v>
      </c>
      <c r="AD599">
        <v>0</v>
      </c>
      <c r="AE599">
        <v>-1.9279029420698208</v>
      </c>
      <c r="AF599">
        <v>-1.9279029420698208</v>
      </c>
      <c r="AG599">
        <v>1</v>
      </c>
      <c r="AH599">
        <v>3.8494778735346027</v>
      </c>
      <c r="AI599">
        <v>25.885642829164446</v>
      </c>
      <c r="AJ599">
        <v>-103.82164271153162</v>
      </c>
      <c r="AK599">
        <v>-3.3319168874374725</v>
      </c>
      <c r="AL599">
        <v>107</v>
      </c>
      <c r="AM599">
        <v>32.613599999999998</v>
      </c>
      <c r="AN599">
        <v>2.8972465583105871</v>
      </c>
    </row>
    <row r="600" spans="1:40" ht="12.75" x14ac:dyDescent="0.2">
      <c r="A600" s="15">
        <v>42572</v>
      </c>
      <c r="B600" s="14">
        <v>59</v>
      </c>
      <c r="C600" s="14" t="s">
        <v>358</v>
      </c>
      <c r="D600" s="16">
        <v>0.54722222222222217</v>
      </c>
      <c r="E600" s="14">
        <v>13</v>
      </c>
      <c r="F600" s="14">
        <v>225.99999999999991</v>
      </c>
      <c r="G600" s="14">
        <v>32.9</v>
      </c>
      <c r="H600" s="14" t="s">
        <v>365</v>
      </c>
      <c r="I600" s="14">
        <v>30.2</v>
      </c>
      <c r="J600" s="14">
        <v>0.24434609527920426</v>
      </c>
      <c r="K600" s="14">
        <v>346.00000000000011</v>
      </c>
      <c r="L600" s="14">
        <v>106.05439343384342</v>
      </c>
      <c r="M600" s="14">
        <v>166</v>
      </c>
      <c r="N600" s="14" t="s">
        <v>27</v>
      </c>
      <c r="O600" s="14" t="s">
        <v>20</v>
      </c>
      <c r="P600" s="14">
        <v>1</v>
      </c>
      <c r="Q600" s="14">
        <v>2.0000000000000053</v>
      </c>
      <c r="R600">
        <v>25.056968340776073</v>
      </c>
      <c r="S600">
        <v>1</v>
      </c>
      <c r="T600" t="s">
        <v>4</v>
      </c>
      <c r="U600" t="s">
        <v>4</v>
      </c>
      <c r="V600" t="s">
        <v>6</v>
      </c>
      <c r="W600">
        <v>1.8</v>
      </c>
      <c r="X600" t="s">
        <v>4</v>
      </c>
      <c r="Y600">
        <v>2</v>
      </c>
      <c r="Z600">
        <v>1</v>
      </c>
      <c r="AA600">
        <v>0</v>
      </c>
      <c r="AB600">
        <v>0</v>
      </c>
      <c r="AC600" t="s">
        <v>309</v>
      </c>
      <c r="AD600">
        <v>0</v>
      </c>
      <c r="AE600">
        <v>1.9405914525519989</v>
      </c>
      <c r="AF600">
        <v>1.9405914525519989</v>
      </c>
      <c r="AG600">
        <v>1</v>
      </c>
      <c r="AH600">
        <v>2.0000000000000053</v>
      </c>
      <c r="AI600">
        <v>25.401799037965112</v>
      </c>
      <c r="AJ600">
        <v>-101.88105125897962</v>
      </c>
      <c r="AK600">
        <v>-0.48384379119933385</v>
      </c>
      <c r="AL600">
        <v>105</v>
      </c>
      <c r="AM600">
        <v>32.004000000000005</v>
      </c>
      <c r="AN600">
        <v>2.8972465583105871</v>
      </c>
    </row>
    <row r="601" spans="1:40" ht="12.75" x14ac:dyDescent="0.2">
      <c r="A601" s="15">
        <v>42572</v>
      </c>
      <c r="B601" s="14">
        <v>59</v>
      </c>
      <c r="C601" s="14" t="s">
        <v>358</v>
      </c>
      <c r="D601" s="16">
        <v>0.58750000000000002</v>
      </c>
      <c r="E601" s="14">
        <v>14</v>
      </c>
      <c r="F601" s="14">
        <v>284</v>
      </c>
      <c r="G601" s="14">
        <v>29.7</v>
      </c>
      <c r="H601" s="14" t="s">
        <v>366</v>
      </c>
      <c r="I601" s="14">
        <v>29.9</v>
      </c>
      <c r="J601" s="14" t="s">
        <v>4</v>
      </c>
      <c r="K601" s="14" t="s">
        <v>4</v>
      </c>
      <c r="L601" s="14" t="s">
        <v>4</v>
      </c>
      <c r="M601" s="14">
        <v>166</v>
      </c>
      <c r="N601" s="14" t="s">
        <v>27</v>
      </c>
      <c r="O601" s="14" t="s">
        <v>4</v>
      </c>
      <c r="P601" s="14" t="s">
        <v>4</v>
      </c>
      <c r="Q601" s="14">
        <v>0</v>
      </c>
      <c r="R601">
        <v>25.056968340776073</v>
      </c>
      <c r="S601">
        <v>1</v>
      </c>
      <c r="T601" t="s">
        <v>4</v>
      </c>
      <c r="U601" t="s">
        <v>4</v>
      </c>
      <c r="V601" t="s">
        <v>6</v>
      </c>
      <c r="W601">
        <v>0</v>
      </c>
      <c r="X601" t="s">
        <v>4</v>
      </c>
      <c r="Y601">
        <v>2</v>
      </c>
      <c r="Z601">
        <v>1</v>
      </c>
      <c r="AA601">
        <v>0</v>
      </c>
      <c r="AB601">
        <v>0</v>
      </c>
      <c r="AC601" t="s">
        <v>309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25.401799037965112</v>
      </c>
      <c r="AJ601">
        <v>-101.88105125897962</v>
      </c>
      <c r="AK601">
        <v>0</v>
      </c>
      <c r="AL601">
        <v>105</v>
      </c>
      <c r="AM601">
        <v>32.004000000000005</v>
      </c>
      <c r="AN601">
        <v>2.8972465583105871</v>
      </c>
    </row>
    <row r="602" spans="1:40" ht="12.75" x14ac:dyDescent="0.2">
      <c r="A602" s="15">
        <v>42572</v>
      </c>
      <c r="B602" s="14">
        <v>59</v>
      </c>
      <c r="C602" s="14" t="s">
        <v>358</v>
      </c>
      <c r="D602" s="16">
        <v>0.62916666666666665</v>
      </c>
      <c r="E602" s="14">
        <v>15</v>
      </c>
      <c r="F602" s="14">
        <v>343.99999999999994</v>
      </c>
      <c r="G602" s="14">
        <v>26.4</v>
      </c>
      <c r="H602" s="14" t="s">
        <v>366</v>
      </c>
      <c r="I602" s="14">
        <v>27.4</v>
      </c>
      <c r="J602" s="14" t="s">
        <v>4</v>
      </c>
      <c r="K602" s="14" t="s">
        <v>4</v>
      </c>
      <c r="L602" s="14" t="s">
        <v>4</v>
      </c>
      <c r="M602" s="14">
        <v>166</v>
      </c>
      <c r="N602" s="14" t="s">
        <v>27</v>
      </c>
      <c r="O602" s="14" t="s">
        <v>4</v>
      </c>
      <c r="P602" s="14" t="s">
        <v>4</v>
      </c>
      <c r="Q602" s="14">
        <v>0</v>
      </c>
      <c r="R602">
        <v>25.056968340776073</v>
      </c>
      <c r="S602">
        <v>1</v>
      </c>
      <c r="T602" t="s">
        <v>4</v>
      </c>
      <c r="U602" t="s">
        <v>4</v>
      </c>
      <c r="V602" t="s">
        <v>6</v>
      </c>
      <c r="W602">
        <v>0.1</v>
      </c>
      <c r="X602" t="s">
        <v>4</v>
      </c>
      <c r="Y602">
        <v>2</v>
      </c>
      <c r="Z602">
        <v>1</v>
      </c>
      <c r="AA602">
        <v>0</v>
      </c>
      <c r="AB602">
        <v>0</v>
      </c>
      <c r="AC602" t="s">
        <v>309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25.401799037965112</v>
      </c>
      <c r="AJ602">
        <v>-101.88105125897962</v>
      </c>
      <c r="AK602">
        <v>0</v>
      </c>
      <c r="AL602">
        <v>105</v>
      </c>
      <c r="AM602">
        <v>32.004000000000005</v>
      </c>
      <c r="AN602">
        <v>2.8972465583105871</v>
      </c>
    </row>
    <row r="603" spans="1:40" ht="12.75" x14ac:dyDescent="0.2">
      <c r="A603" s="15">
        <v>42572</v>
      </c>
      <c r="B603" s="14">
        <v>59</v>
      </c>
      <c r="C603" s="14" t="s">
        <v>358</v>
      </c>
      <c r="D603" s="16">
        <v>0.67083333333333339</v>
      </c>
      <c r="E603" s="14">
        <v>16</v>
      </c>
      <c r="F603" s="14">
        <v>404.00000000000006</v>
      </c>
      <c r="G603" s="14">
        <v>24.8</v>
      </c>
      <c r="H603" s="14" t="s">
        <v>366</v>
      </c>
      <c r="I603" s="14">
        <v>26.4</v>
      </c>
      <c r="J603" s="14" t="s">
        <v>4</v>
      </c>
      <c r="K603" s="14" t="s">
        <v>4</v>
      </c>
      <c r="L603" s="14" t="s">
        <v>4</v>
      </c>
      <c r="M603" s="14">
        <v>166</v>
      </c>
      <c r="N603" s="14" t="s">
        <v>27</v>
      </c>
      <c r="O603" s="14" t="s">
        <v>4</v>
      </c>
      <c r="P603" s="14" t="s">
        <v>4</v>
      </c>
      <c r="Q603" s="14">
        <v>0</v>
      </c>
      <c r="R603">
        <v>25.056968340776073</v>
      </c>
      <c r="S603">
        <v>1</v>
      </c>
      <c r="T603" t="s">
        <v>4</v>
      </c>
      <c r="U603" t="s">
        <v>4</v>
      </c>
      <c r="V603" t="s">
        <v>6</v>
      </c>
      <c r="W603">
        <v>1.2</v>
      </c>
      <c r="X603" t="s">
        <v>4</v>
      </c>
      <c r="Y603">
        <v>2</v>
      </c>
      <c r="Z603">
        <v>1</v>
      </c>
      <c r="AA603">
        <v>0</v>
      </c>
      <c r="AB603">
        <v>0</v>
      </c>
      <c r="AC603" t="s">
        <v>309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25.401799037965112</v>
      </c>
      <c r="AJ603">
        <v>-101.88105125897962</v>
      </c>
      <c r="AK603">
        <v>0</v>
      </c>
      <c r="AL603">
        <v>105</v>
      </c>
      <c r="AM603">
        <v>32.004000000000005</v>
      </c>
      <c r="AN603">
        <v>2.8972465583105871</v>
      </c>
    </row>
    <row r="604" spans="1:40" ht="12.75" x14ac:dyDescent="0.2">
      <c r="A604" s="15">
        <v>42572</v>
      </c>
      <c r="B604" s="14">
        <v>59</v>
      </c>
      <c r="C604" s="14" t="s">
        <v>358</v>
      </c>
      <c r="D604" s="16">
        <v>0.71180555555555547</v>
      </c>
      <c r="E604" s="14">
        <v>17</v>
      </c>
      <c r="F604" s="14">
        <v>462.99999999999983</v>
      </c>
      <c r="G604" s="14">
        <v>22.6</v>
      </c>
      <c r="H604" s="14" t="s">
        <v>366</v>
      </c>
      <c r="I604" s="14">
        <v>23.7</v>
      </c>
      <c r="J604" s="14" t="s">
        <v>4</v>
      </c>
      <c r="K604" s="14" t="s">
        <v>4</v>
      </c>
      <c r="L604" s="14" t="s">
        <v>4</v>
      </c>
      <c r="M604" s="14">
        <v>166</v>
      </c>
      <c r="N604" s="14" t="s">
        <v>27</v>
      </c>
      <c r="O604" s="14" t="s">
        <v>4</v>
      </c>
      <c r="P604" s="14" t="s">
        <v>4</v>
      </c>
      <c r="Q604" s="14">
        <v>0</v>
      </c>
      <c r="R604">
        <v>25.056968340776073</v>
      </c>
      <c r="S604">
        <v>1</v>
      </c>
      <c r="T604" t="s">
        <v>4</v>
      </c>
      <c r="U604" t="s">
        <v>4</v>
      </c>
      <c r="V604" t="s">
        <v>6</v>
      </c>
      <c r="W604">
        <v>1.1000000000000001</v>
      </c>
      <c r="X604" t="s">
        <v>4</v>
      </c>
      <c r="Y604">
        <v>2</v>
      </c>
      <c r="Z604">
        <v>1</v>
      </c>
      <c r="AA604">
        <v>0</v>
      </c>
      <c r="AB604">
        <v>0</v>
      </c>
      <c r="AC604" t="s">
        <v>309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25.401799037965112</v>
      </c>
      <c r="AJ604">
        <v>-101.88105125897962</v>
      </c>
      <c r="AK604">
        <v>0</v>
      </c>
      <c r="AL604">
        <v>105</v>
      </c>
      <c r="AM604">
        <v>32.004000000000005</v>
      </c>
      <c r="AN604">
        <v>2.8972465583105871</v>
      </c>
    </row>
    <row r="605" spans="1:40" ht="12.75" x14ac:dyDescent="0.2">
      <c r="A605" s="15">
        <v>42572</v>
      </c>
      <c r="B605" s="14">
        <v>59</v>
      </c>
      <c r="C605" s="14" t="s">
        <v>358</v>
      </c>
      <c r="D605" s="16">
        <v>0.75069444444444444</v>
      </c>
      <c r="E605" s="14">
        <v>18</v>
      </c>
      <c r="F605" s="14">
        <v>519</v>
      </c>
      <c r="G605" s="14">
        <v>23.3</v>
      </c>
      <c r="H605" s="14" t="s">
        <v>365</v>
      </c>
      <c r="I605" s="14">
        <v>24.7</v>
      </c>
      <c r="J605" s="14" t="s">
        <v>4</v>
      </c>
      <c r="K605" s="14" t="s">
        <v>4</v>
      </c>
      <c r="L605" s="14" t="s">
        <v>4</v>
      </c>
      <c r="M605" s="14">
        <v>166</v>
      </c>
      <c r="N605" s="14" t="s">
        <v>27</v>
      </c>
      <c r="O605" s="14" t="s">
        <v>4</v>
      </c>
      <c r="P605" s="14" t="s">
        <v>4</v>
      </c>
      <c r="Q605" s="14">
        <v>0</v>
      </c>
      <c r="R605">
        <v>25.056968340776073</v>
      </c>
      <c r="S605">
        <v>1</v>
      </c>
      <c r="T605" t="s">
        <v>4</v>
      </c>
      <c r="U605" t="s">
        <v>4</v>
      </c>
      <c r="V605" t="s">
        <v>6</v>
      </c>
      <c r="W605">
        <v>0.8</v>
      </c>
      <c r="X605" t="s">
        <v>4</v>
      </c>
      <c r="Y605">
        <v>2</v>
      </c>
      <c r="Z605">
        <v>1</v>
      </c>
      <c r="AA605">
        <v>0</v>
      </c>
      <c r="AB605">
        <v>0</v>
      </c>
      <c r="AC605" t="s">
        <v>309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25.401799037965112</v>
      </c>
      <c r="AJ605">
        <v>-101.88105125897962</v>
      </c>
      <c r="AK605">
        <v>0</v>
      </c>
      <c r="AL605">
        <v>105</v>
      </c>
      <c r="AM605">
        <v>32.004000000000005</v>
      </c>
      <c r="AN605">
        <v>2.8972465583105871</v>
      </c>
    </row>
    <row r="606" spans="1:40" ht="12.75" x14ac:dyDescent="0.2">
      <c r="A606" s="15">
        <v>42572</v>
      </c>
      <c r="B606" s="14">
        <v>59</v>
      </c>
      <c r="C606" s="14" t="s">
        <v>358</v>
      </c>
      <c r="D606" s="16">
        <v>0.79513888888888884</v>
      </c>
      <c r="E606" s="14">
        <v>19</v>
      </c>
      <c r="F606" s="14">
        <v>582.99999999999989</v>
      </c>
      <c r="G606" s="14">
        <v>26.8</v>
      </c>
      <c r="H606" s="14" t="s">
        <v>365</v>
      </c>
      <c r="I606" s="14">
        <v>29.2</v>
      </c>
      <c r="J606" s="14" t="s">
        <v>4</v>
      </c>
      <c r="K606" s="14" t="s">
        <v>4</v>
      </c>
      <c r="L606" s="14" t="s">
        <v>4</v>
      </c>
      <c r="M606" s="14">
        <v>166</v>
      </c>
      <c r="N606" s="14" t="s">
        <v>27</v>
      </c>
      <c r="O606" s="14" t="s">
        <v>4</v>
      </c>
      <c r="P606" s="14" t="s">
        <v>4</v>
      </c>
      <c r="Q606" s="14">
        <v>0</v>
      </c>
      <c r="R606">
        <v>25.056968340776073</v>
      </c>
      <c r="S606">
        <v>1</v>
      </c>
      <c r="T606">
        <v>21.99773589690723</v>
      </c>
      <c r="U606">
        <v>1.1390703324290277</v>
      </c>
      <c r="V606" t="s">
        <v>6</v>
      </c>
      <c r="W606">
        <v>0.7</v>
      </c>
      <c r="X606" t="s">
        <v>4</v>
      </c>
      <c r="Y606">
        <v>2</v>
      </c>
      <c r="Z606">
        <v>1</v>
      </c>
      <c r="AA606">
        <v>0</v>
      </c>
      <c r="AB606">
        <v>0</v>
      </c>
      <c r="AC606" t="s">
        <v>309</v>
      </c>
      <c r="AD606">
        <v>0</v>
      </c>
      <c r="AE606">
        <v>0</v>
      </c>
      <c r="AF606">
        <v>0</v>
      </c>
      <c r="AG606">
        <v>1</v>
      </c>
      <c r="AH606">
        <v>0</v>
      </c>
      <c r="AI606">
        <v>25.401799037965112</v>
      </c>
      <c r="AJ606">
        <v>-101.88105125897962</v>
      </c>
      <c r="AK606">
        <v>0</v>
      </c>
      <c r="AL606">
        <v>105</v>
      </c>
      <c r="AM606">
        <v>32.004000000000005</v>
      </c>
      <c r="AN606">
        <v>2.8972465583105871</v>
      </c>
    </row>
    <row r="607" spans="1:40" ht="12.75" x14ac:dyDescent="0.2">
      <c r="A607" s="15">
        <v>42572</v>
      </c>
      <c r="B607" s="14">
        <v>60</v>
      </c>
      <c r="C607" s="14" t="s">
        <v>358</v>
      </c>
      <c r="D607" s="16">
        <v>0.3888888888888889</v>
      </c>
      <c r="E607" s="14">
        <v>9</v>
      </c>
      <c r="F607" s="14">
        <v>0</v>
      </c>
      <c r="G607" s="14">
        <v>18.899999999999999</v>
      </c>
      <c r="H607" s="14" t="s">
        <v>366</v>
      </c>
      <c r="I607" s="14">
        <v>21.4</v>
      </c>
      <c r="J607" s="14" t="s">
        <v>4</v>
      </c>
      <c r="K607" s="14" t="s">
        <v>4</v>
      </c>
      <c r="L607" s="14" t="s">
        <v>4</v>
      </c>
      <c r="M607" s="14">
        <v>45</v>
      </c>
      <c r="N607" s="14" t="s">
        <v>27</v>
      </c>
      <c r="O607" s="14" t="s">
        <v>4</v>
      </c>
      <c r="P607" s="14" t="s">
        <v>4</v>
      </c>
      <c r="Q607" s="14">
        <v>0</v>
      </c>
      <c r="R607">
        <v>0</v>
      </c>
      <c r="S607">
        <v>1</v>
      </c>
      <c r="T607" t="s">
        <v>4</v>
      </c>
      <c r="U607" t="s">
        <v>4</v>
      </c>
      <c r="V607" t="s">
        <v>128</v>
      </c>
      <c r="W607">
        <v>0</v>
      </c>
      <c r="X607" t="s">
        <v>4</v>
      </c>
      <c r="Y607">
        <v>2</v>
      </c>
      <c r="Z607">
        <v>1</v>
      </c>
      <c r="AA607">
        <v>0</v>
      </c>
      <c r="AB607">
        <v>0</v>
      </c>
      <c r="AC607" t="s">
        <v>310</v>
      </c>
      <c r="AD607">
        <v>0</v>
      </c>
      <c r="AE607" t="s">
        <v>4</v>
      </c>
      <c r="AF607" t="s">
        <v>4</v>
      </c>
      <c r="AG607" t="s">
        <v>4</v>
      </c>
      <c r="AH607" t="s">
        <v>4</v>
      </c>
      <c r="AI607">
        <v>70.710678118654741</v>
      </c>
      <c r="AJ607">
        <v>70.710678118654755</v>
      </c>
      <c r="AK607" t="s">
        <v>4</v>
      </c>
      <c r="AL607">
        <v>100</v>
      </c>
      <c r="AM607">
        <v>30.48</v>
      </c>
      <c r="AN607">
        <v>0.78539816339744828</v>
      </c>
    </row>
    <row r="608" spans="1:40" ht="12.75" x14ac:dyDescent="0.2">
      <c r="A608" s="15">
        <v>42572</v>
      </c>
      <c r="B608" s="14">
        <v>60</v>
      </c>
      <c r="C608" s="14" t="s">
        <v>358</v>
      </c>
      <c r="D608" s="16">
        <v>0.41875000000000001</v>
      </c>
      <c r="E608" s="14">
        <v>10</v>
      </c>
      <c r="F608" s="14">
        <v>43.000000000000007</v>
      </c>
      <c r="G608" s="14">
        <v>23</v>
      </c>
      <c r="H608" s="14" t="s">
        <v>366</v>
      </c>
      <c r="I608" s="14">
        <v>23.8</v>
      </c>
      <c r="J608" s="14">
        <v>2.371603361320255</v>
      </c>
      <c r="K608" s="14">
        <v>135.88286328269024</v>
      </c>
      <c r="L608" s="14">
        <v>-89.117136717309762</v>
      </c>
      <c r="M608" s="14">
        <v>54</v>
      </c>
      <c r="N608" s="14" t="s">
        <v>27</v>
      </c>
      <c r="O608" s="14" t="s">
        <v>72</v>
      </c>
      <c r="P608" s="14">
        <v>4</v>
      </c>
      <c r="Q608" s="14">
        <v>15.801756863659765</v>
      </c>
      <c r="R608">
        <v>15.801756863659765</v>
      </c>
      <c r="S608">
        <v>1</v>
      </c>
      <c r="T608" t="s">
        <v>4</v>
      </c>
      <c r="U608" t="s">
        <v>4</v>
      </c>
      <c r="V608" t="s">
        <v>14</v>
      </c>
      <c r="W608">
        <v>0.2</v>
      </c>
      <c r="X608" t="s">
        <v>4</v>
      </c>
      <c r="Y608">
        <v>2</v>
      </c>
      <c r="Z608">
        <v>1</v>
      </c>
      <c r="AA608">
        <v>0</v>
      </c>
      <c r="AB608">
        <v>0</v>
      </c>
      <c r="AC608" t="s">
        <v>310</v>
      </c>
      <c r="AD608">
        <v>0</v>
      </c>
      <c r="AE608">
        <v>-11.344367637114971</v>
      </c>
      <c r="AF608">
        <v>-11.344367637114971</v>
      </c>
      <c r="AG608">
        <v>1</v>
      </c>
      <c r="AH608">
        <v>15.801756863659765</v>
      </c>
      <c r="AI608">
        <v>81.710716431869699</v>
      </c>
      <c r="AJ608">
        <v>59.366310481539784</v>
      </c>
      <c r="AK608">
        <v>11.000038313214958</v>
      </c>
      <c r="AL608">
        <v>101</v>
      </c>
      <c r="AM608">
        <v>30.784800000000001</v>
      </c>
      <c r="AN608">
        <v>0.94247779607693793</v>
      </c>
    </row>
    <row r="609" spans="1:40" ht="12.75" x14ac:dyDescent="0.2">
      <c r="A609" s="15">
        <v>42572</v>
      </c>
      <c r="B609" s="14">
        <v>60</v>
      </c>
      <c r="C609" s="14" t="s">
        <v>358</v>
      </c>
      <c r="D609" s="16">
        <v>0.45902777777777781</v>
      </c>
      <c r="E609" s="14">
        <v>11</v>
      </c>
      <c r="F609" s="14">
        <v>101.00000000000004</v>
      </c>
      <c r="G609" s="14">
        <v>23.3</v>
      </c>
      <c r="H609" s="14" t="s">
        <v>366</v>
      </c>
      <c r="I609" s="14">
        <v>24</v>
      </c>
      <c r="J609" s="14" t="s">
        <v>4</v>
      </c>
      <c r="K609" s="14" t="s">
        <v>4</v>
      </c>
      <c r="L609" s="14" t="s">
        <v>4</v>
      </c>
      <c r="M609" s="14">
        <v>54</v>
      </c>
      <c r="N609" s="14" t="s">
        <v>27</v>
      </c>
      <c r="O609" s="14" t="s">
        <v>4</v>
      </c>
      <c r="P609" s="14" t="s">
        <v>4</v>
      </c>
      <c r="Q609" s="14">
        <v>0</v>
      </c>
      <c r="R609">
        <v>15.801756863659765</v>
      </c>
      <c r="S609">
        <v>1</v>
      </c>
      <c r="T609" t="s">
        <v>4</v>
      </c>
      <c r="U609" t="s">
        <v>4</v>
      </c>
      <c r="V609" t="s">
        <v>6</v>
      </c>
      <c r="W609">
        <v>4.7</v>
      </c>
      <c r="X609" t="s">
        <v>4</v>
      </c>
      <c r="Y609">
        <v>2</v>
      </c>
      <c r="Z609">
        <v>1</v>
      </c>
      <c r="AA609">
        <v>0</v>
      </c>
      <c r="AB609">
        <v>0</v>
      </c>
      <c r="AC609" t="s">
        <v>310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81.710716431869699</v>
      </c>
      <c r="AJ609">
        <v>59.366310481539784</v>
      </c>
      <c r="AK609">
        <v>0</v>
      </c>
      <c r="AL609">
        <v>101</v>
      </c>
      <c r="AM609">
        <v>30.784800000000001</v>
      </c>
      <c r="AN609">
        <v>0.94247779607693793</v>
      </c>
    </row>
    <row r="610" spans="1:40" ht="12.75" x14ac:dyDescent="0.2">
      <c r="A610" s="15">
        <v>42572</v>
      </c>
      <c r="B610" s="14">
        <v>60</v>
      </c>
      <c r="C610" s="14" t="s">
        <v>358</v>
      </c>
      <c r="D610" s="16">
        <v>0.50347222222222221</v>
      </c>
      <c r="E610" s="14">
        <v>12</v>
      </c>
      <c r="F610" s="14">
        <v>164.99999999999997</v>
      </c>
      <c r="G610" s="14">
        <v>32.200000000000003</v>
      </c>
      <c r="H610" s="14" t="s">
        <v>365</v>
      </c>
      <c r="I610" s="14">
        <v>27.2</v>
      </c>
      <c r="J610" s="14">
        <v>0.45106879894609975</v>
      </c>
      <c r="K610" s="14">
        <v>334.15566155035339</v>
      </c>
      <c r="L610" s="14">
        <v>-161.72720173233685</v>
      </c>
      <c r="M610" s="14">
        <v>49</v>
      </c>
      <c r="N610" s="14" t="s">
        <v>27</v>
      </c>
      <c r="O610" s="14" t="s">
        <v>21</v>
      </c>
      <c r="P610" s="14">
        <v>8</v>
      </c>
      <c r="Q610" s="14">
        <v>9.1199293584513388</v>
      </c>
      <c r="R610">
        <v>24.921686222111106</v>
      </c>
      <c r="S610">
        <v>1</v>
      </c>
      <c r="T610" t="s">
        <v>4</v>
      </c>
      <c r="U610" t="s">
        <v>4</v>
      </c>
      <c r="V610" t="s">
        <v>21</v>
      </c>
      <c r="W610">
        <v>3.5</v>
      </c>
      <c r="X610" t="s">
        <v>4</v>
      </c>
      <c r="Y610">
        <v>2</v>
      </c>
      <c r="Z610">
        <v>1</v>
      </c>
      <c r="AA610">
        <v>0</v>
      </c>
      <c r="AB610">
        <v>0</v>
      </c>
      <c r="AC610" t="s">
        <v>310</v>
      </c>
      <c r="AD610">
        <v>0</v>
      </c>
      <c r="AE610">
        <v>8.2077695044824708</v>
      </c>
      <c r="AF610">
        <v>8.2077695044824708</v>
      </c>
      <c r="AG610">
        <v>1</v>
      </c>
      <c r="AH610">
        <v>9.1199293584513388</v>
      </c>
      <c r="AI610">
        <v>77.735086762945514</v>
      </c>
      <c r="AJ610">
        <v>67.574079986022255</v>
      </c>
      <c r="AK610">
        <v>-3.975629668924185</v>
      </c>
      <c r="AL610">
        <v>103</v>
      </c>
      <c r="AM610">
        <v>31.394400000000001</v>
      </c>
      <c r="AN610">
        <v>0.85521133347722145</v>
      </c>
    </row>
    <row r="611" spans="1:40" ht="12.75" x14ac:dyDescent="0.2">
      <c r="A611" s="15">
        <v>42572</v>
      </c>
      <c r="B611" s="14">
        <v>60</v>
      </c>
      <c r="C611" s="14" t="s">
        <v>358</v>
      </c>
      <c r="D611" s="16">
        <v>0.5444444444444444</v>
      </c>
      <c r="E611" s="14">
        <v>13</v>
      </c>
      <c r="F611" s="14">
        <v>223.99999999999991</v>
      </c>
      <c r="G611" s="14">
        <v>36</v>
      </c>
      <c r="H611" s="14" t="s">
        <v>365</v>
      </c>
      <c r="I611" s="14">
        <v>31.2</v>
      </c>
      <c r="J611" s="14">
        <v>3.0049957641997529</v>
      </c>
      <c r="K611" s="14">
        <v>187.82642525666463</v>
      </c>
      <c r="L611" s="14">
        <v>-146.32923629368875</v>
      </c>
      <c r="M611" s="14">
        <v>50</v>
      </c>
      <c r="N611" s="14" t="s">
        <v>27</v>
      </c>
      <c r="O611" s="14" t="s">
        <v>33</v>
      </c>
      <c r="P611" s="14">
        <v>5</v>
      </c>
      <c r="Q611" s="14">
        <v>2.6774716760637967</v>
      </c>
      <c r="R611">
        <v>27.599157898174902</v>
      </c>
      <c r="S611">
        <v>1</v>
      </c>
      <c r="T611" t="s">
        <v>4</v>
      </c>
      <c r="U611" t="s">
        <v>4</v>
      </c>
      <c r="V611" t="s">
        <v>170</v>
      </c>
      <c r="W611">
        <v>2.2999999999999998</v>
      </c>
      <c r="X611" t="s">
        <v>4</v>
      </c>
      <c r="Y611">
        <v>2</v>
      </c>
      <c r="Z611">
        <v>1</v>
      </c>
      <c r="AA611">
        <v>0</v>
      </c>
      <c r="AB611">
        <v>0</v>
      </c>
      <c r="AC611" t="s">
        <v>310</v>
      </c>
      <c r="AD611">
        <v>0</v>
      </c>
      <c r="AE611">
        <v>-2.6525314076817779</v>
      </c>
      <c r="AF611">
        <v>-2.6525314076817779</v>
      </c>
      <c r="AG611">
        <v>1</v>
      </c>
      <c r="AH611">
        <v>2.6774716760637967</v>
      </c>
      <c r="AI611">
        <v>77.37048875501678</v>
      </c>
      <c r="AJ611">
        <v>64.921548578340477</v>
      </c>
      <c r="AK611">
        <v>-0.36459800792873409</v>
      </c>
      <c r="AL611">
        <v>101</v>
      </c>
      <c r="AM611">
        <v>30.784800000000001</v>
      </c>
      <c r="AN611">
        <v>0.87266462599716477</v>
      </c>
    </row>
    <row r="612" spans="1:40" ht="12.75" x14ac:dyDescent="0.2">
      <c r="A612" s="15">
        <v>42572</v>
      </c>
      <c r="B612" s="14">
        <v>60</v>
      </c>
      <c r="C612" s="14" t="s">
        <v>358</v>
      </c>
      <c r="D612" s="16">
        <v>0.5854166666666667</v>
      </c>
      <c r="E612" s="14">
        <v>14</v>
      </c>
      <c r="F612" s="14">
        <v>283</v>
      </c>
      <c r="G612" s="14">
        <v>30.8</v>
      </c>
      <c r="H612" s="14" t="s">
        <v>366</v>
      </c>
      <c r="I612" s="14">
        <v>30.3</v>
      </c>
      <c r="J612" s="14" t="s">
        <v>4</v>
      </c>
      <c r="K612" s="14" t="s">
        <v>4</v>
      </c>
      <c r="L612" s="14" t="s">
        <v>4</v>
      </c>
      <c r="M612" s="14">
        <v>50</v>
      </c>
      <c r="N612" s="14" t="s">
        <v>27</v>
      </c>
      <c r="O612" s="14" t="s">
        <v>4</v>
      </c>
      <c r="P612" s="14" t="s">
        <v>4</v>
      </c>
      <c r="Q612" s="14">
        <v>0</v>
      </c>
      <c r="R612">
        <v>27.599157898174902</v>
      </c>
      <c r="S612">
        <v>1</v>
      </c>
      <c r="T612" t="s">
        <v>4</v>
      </c>
      <c r="U612" t="s">
        <v>4</v>
      </c>
      <c r="V612" t="s">
        <v>6</v>
      </c>
      <c r="W612">
        <v>2.5</v>
      </c>
      <c r="X612" t="s">
        <v>4</v>
      </c>
      <c r="Y612">
        <v>2</v>
      </c>
      <c r="Z612">
        <v>1</v>
      </c>
      <c r="AA612">
        <v>0</v>
      </c>
      <c r="AB612">
        <v>0</v>
      </c>
      <c r="AC612" t="s">
        <v>310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77.37048875501678</v>
      </c>
      <c r="AJ612">
        <v>64.921548578340477</v>
      </c>
      <c r="AK612">
        <v>0</v>
      </c>
      <c r="AL612">
        <v>101</v>
      </c>
      <c r="AM612">
        <v>30.784800000000001</v>
      </c>
      <c r="AN612">
        <v>0.87266462599716477</v>
      </c>
    </row>
    <row r="613" spans="1:40" ht="12.75" x14ac:dyDescent="0.2">
      <c r="A613" s="15">
        <v>42572</v>
      </c>
      <c r="B613" s="14">
        <v>60</v>
      </c>
      <c r="C613" s="14" t="s">
        <v>358</v>
      </c>
      <c r="D613" s="16">
        <v>0.62777777777777777</v>
      </c>
      <c r="E613" s="14">
        <v>15</v>
      </c>
      <c r="F613" s="14">
        <v>343.99999999999994</v>
      </c>
      <c r="G613" s="14">
        <v>26.5</v>
      </c>
      <c r="H613" s="14" t="s">
        <v>366</v>
      </c>
      <c r="I613" s="14">
        <v>27.9</v>
      </c>
      <c r="J613" s="14">
        <v>2.1858513121539493</v>
      </c>
      <c r="K613" s="14">
        <v>125.24005482955437</v>
      </c>
      <c r="L613" s="14">
        <v>-62.586370427110268</v>
      </c>
      <c r="M613" s="14">
        <v>52</v>
      </c>
      <c r="N613" s="14" t="s">
        <v>27</v>
      </c>
      <c r="O613" s="14" t="s">
        <v>72</v>
      </c>
      <c r="P613" s="14">
        <v>4</v>
      </c>
      <c r="Q613" s="14">
        <v>3.6812226363739002</v>
      </c>
      <c r="R613">
        <v>31.280380534548801</v>
      </c>
      <c r="S613">
        <v>1</v>
      </c>
      <c r="T613" t="s">
        <v>4</v>
      </c>
      <c r="U613" t="s">
        <v>4</v>
      </c>
      <c r="V613" t="s">
        <v>72</v>
      </c>
      <c r="W613">
        <v>0.1</v>
      </c>
      <c r="X613" t="s">
        <v>4</v>
      </c>
      <c r="Y613">
        <v>2</v>
      </c>
      <c r="Z613">
        <v>1</v>
      </c>
      <c r="AA613">
        <v>0</v>
      </c>
      <c r="AB613">
        <v>0</v>
      </c>
      <c r="AC613" t="s">
        <v>310</v>
      </c>
      <c r="AD613">
        <v>0</v>
      </c>
      <c r="AE613">
        <v>-2.1240780951233305</v>
      </c>
      <c r="AF613">
        <v>-2.1240780951233305</v>
      </c>
      <c r="AG613">
        <v>1</v>
      </c>
      <c r="AH613">
        <v>3.6812226363739002</v>
      </c>
      <c r="AI613">
        <v>80.377096867885641</v>
      </c>
      <c r="AJ613">
        <v>62.797470483217147</v>
      </c>
      <c r="AK613">
        <v>3.0066081128688609</v>
      </c>
      <c r="AL613">
        <v>102</v>
      </c>
      <c r="AM613">
        <v>31.089600000000001</v>
      </c>
      <c r="AN613">
        <v>0.90757121103705141</v>
      </c>
    </row>
    <row r="614" spans="1:40" ht="12.75" x14ac:dyDescent="0.2">
      <c r="A614" s="15">
        <v>42572</v>
      </c>
      <c r="B614" s="14">
        <v>60</v>
      </c>
      <c r="C614" s="14" t="s">
        <v>358</v>
      </c>
      <c r="D614" s="16">
        <v>0.66875000000000007</v>
      </c>
      <c r="E614" s="14">
        <v>16</v>
      </c>
      <c r="F614" s="14">
        <v>403.00000000000006</v>
      </c>
      <c r="G614" s="14">
        <v>25.3</v>
      </c>
      <c r="H614" s="14" t="s">
        <v>366</v>
      </c>
      <c r="I614" s="14">
        <v>26.9</v>
      </c>
      <c r="J614" s="14" t="s">
        <v>4</v>
      </c>
      <c r="K614" s="14" t="s">
        <v>4</v>
      </c>
      <c r="L614" s="14" t="s">
        <v>4</v>
      </c>
      <c r="M614" s="14">
        <v>52</v>
      </c>
      <c r="N614" s="14" t="s">
        <v>27</v>
      </c>
      <c r="O614" s="14" t="s">
        <v>4</v>
      </c>
      <c r="P614" s="14" t="s">
        <v>4</v>
      </c>
      <c r="Q614" s="14">
        <v>0</v>
      </c>
      <c r="R614">
        <v>31.280380534548801</v>
      </c>
      <c r="S614">
        <v>1</v>
      </c>
      <c r="T614" t="s">
        <v>4</v>
      </c>
      <c r="U614" t="s">
        <v>4</v>
      </c>
      <c r="V614" t="s">
        <v>6</v>
      </c>
      <c r="W614">
        <v>0.7</v>
      </c>
      <c r="X614" t="s">
        <v>4</v>
      </c>
      <c r="Y614">
        <v>2</v>
      </c>
      <c r="Z614">
        <v>1</v>
      </c>
      <c r="AA614">
        <v>0</v>
      </c>
      <c r="AB614">
        <v>0</v>
      </c>
      <c r="AC614" t="s">
        <v>310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80.377096867885641</v>
      </c>
      <c r="AJ614">
        <v>62.797470483217147</v>
      </c>
      <c r="AK614">
        <v>0</v>
      </c>
      <c r="AL614">
        <v>102</v>
      </c>
      <c r="AM614">
        <v>31.089600000000001</v>
      </c>
      <c r="AN614">
        <v>0.90757121103705141</v>
      </c>
    </row>
    <row r="615" spans="1:40" ht="12.75" x14ac:dyDescent="0.2">
      <c r="A615" s="15">
        <v>42572</v>
      </c>
      <c r="B615" s="14">
        <v>60</v>
      </c>
      <c r="C615" s="14" t="s">
        <v>358</v>
      </c>
      <c r="D615" s="16">
        <v>0.70972222222222225</v>
      </c>
      <c r="E615" s="14">
        <v>17</v>
      </c>
      <c r="F615" s="14">
        <v>462</v>
      </c>
      <c r="G615" s="14">
        <v>22.4</v>
      </c>
      <c r="H615" s="14" t="s">
        <v>366</v>
      </c>
      <c r="I615" s="14">
        <v>23.8</v>
      </c>
      <c r="J615" s="14" t="s">
        <v>4</v>
      </c>
      <c r="K615" s="14" t="s">
        <v>4</v>
      </c>
      <c r="L615" s="14" t="s">
        <v>4</v>
      </c>
      <c r="M615" s="14">
        <v>52</v>
      </c>
      <c r="N615" s="14" t="s">
        <v>27</v>
      </c>
      <c r="O615" s="14" t="s">
        <v>4</v>
      </c>
      <c r="P615" s="14" t="s">
        <v>4</v>
      </c>
      <c r="Q615" s="14">
        <v>0</v>
      </c>
      <c r="R615">
        <v>31.280380534548801</v>
      </c>
      <c r="S615">
        <v>1</v>
      </c>
      <c r="T615" t="s">
        <v>4</v>
      </c>
      <c r="U615" t="s">
        <v>4</v>
      </c>
      <c r="V615" t="s">
        <v>6</v>
      </c>
      <c r="W615">
        <v>2</v>
      </c>
      <c r="X615" t="s">
        <v>4</v>
      </c>
      <c r="Y615">
        <v>2</v>
      </c>
      <c r="Z615">
        <v>1</v>
      </c>
      <c r="AA615">
        <v>0</v>
      </c>
      <c r="AB615">
        <v>0</v>
      </c>
      <c r="AC615" t="s">
        <v>310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80.377096867885641</v>
      </c>
      <c r="AJ615">
        <v>62.797470483217147</v>
      </c>
      <c r="AK615">
        <v>0</v>
      </c>
      <c r="AL615">
        <v>102</v>
      </c>
      <c r="AM615">
        <v>31.089600000000001</v>
      </c>
      <c r="AN615">
        <v>0.90757121103705141</v>
      </c>
    </row>
    <row r="616" spans="1:40" ht="12.75" x14ac:dyDescent="0.2">
      <c r="A616" s="15">
        <v>42572</v>
      </c>
      <c r="B616" s="14">
        <v>60</v>
      </c>
      <c r="C616" s="14" t="s">
        <v>358</v>
      </c>
      <c r="D616" s="16">
        <v>0.74791666666666667</v>
      </c>
      <c r="E616" s="14">
        <v>18</v>
      </c>
      <c r="F616" s="14">
        <v>517</v>
      </c>
      <c r="G616" s="14">
        <v>22.9</v>
      </c>
      <c r="H616" s="14" t="s">
        <v>365</v>
      </c>
      <c r="I616" s="14">
        <v>24.1</v>
      </c>
      <c r="J616" s="14" t="s">
        <v>4</v>
      </c>
      <c r="K616" s="14" t="s">
        <v>4</v>
      </c>
      <c r="L616" s="14" t="s">
        <v>4</v>
      </c>
      <c r="M616" s="14">
        <v>52</v>
      </c>
      <c r="N616" s="14" t="s">
        <v>27</v>
      </c>
      <c r="O616" s="14" t="s">
        <v>4</v>
      </c>
      <c r="P616" s="14" t="s">
        <v>4</v>
      </c>
      <c r="Q616" s="14">
        <v>0</v>
      </c>
      <c r="R616">
        <v>31.280380534548801</v>
      </c>
      <c r="S616">
        <v>1</v>
      </c>
      <c r="T616" t="s">
        <v>4</v>
      </c>
      <c r="U616" t="s">
        <v>4</v>
      </c>
      <c r="V616" t="s">
        <v>6</v>
      </c>
      <c r="W616">
        <v>1.6</v>
      </c>
      <c r="X616" t="s">
        <v>4</v>
      </c>
      <c r="Y616">
        <v>2</v>
      </c>
      <c r="Z616">
        <v>1</v>
      </c>
      <c r="AA616">
        <v>0</v>
      </c>
      <c r="AB616">
        <v>0</v>
      </c>
      <c r="AC616" t="s">
        <v>310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80.377096867885641</v>
      </c>
      <c r="AJ616">
        <v>62.797470483217147</v>
      </c>
      <c r="AK616">
        <v>0</v>
      </c>
      <c r="AL616">
        <v>102</v>
      </c>
      <c r="AM616">
        <v>31.089600000000001</v>
      </c>
      <c r="AN616">
        <v>0.90757121103705141</v>
      </c>
    </row>
    <row r="617" spans="1:40" ht="12.75" x14ac:dyDescent="0.2">
      <c r="A617" s="15">
        <v>42572</v>
      </c>
      <c r="B617" s="14">
        <v>60</v>
      </c>
      <c r="C617" s="14" t="s">
        <v>358</v>
      </c>
      <c r="D617" s="16">
        <v>0.79166666666666663</v>
      </c>
      <c r="E617" s="14">
        <v>19</v>
      </c>
      <c r="F617" s="14">
        <v>579.99999999999989</v>
      </c>
      <c r="G617" s="14">
        <v>28.7</v>
      </c>
      <c r="H617" s="14" t="s">
        <v>365</v>
      </c>
      <c r="I617" s="14">
        <v>27.4</v>
      </c>
      <c r="J617" s="14">
        <v>2.234021442552748</v>
      </c>
      <c r="K617" s="14">
        <v>231.99999999999963</v>
      </c>
      <c r="L617" s="14">
        <v>106.75994517044526</v>
      </c>
      <c r="M617" s="14">
        <v>52</v>
      </c>
      <c r="N617" s="14" t="s">
        <v>27</v>
      </c>
      <c r="O617" s="14" t="s">
        <v>27</v>
      </c>
      <c r="P617" s="14">
        <v>6</v>
      </c>
      <c r="Q617" s="14">
        <v>0.99999999999999334</v>
      </c>
      <c r="R617">
        <v>32.280380534548797</v>
      </c>
      <c r="S617">
        <v>1</v>
      </c>
      <c r="T617">
        <v>12.31128493883946</v>
      </c>
      <c r="U617">
        <v>2.6220155487353827</v>
      </c>
      <c r="V617" t="s">
        <v>41</v>
      </c>
      <c r="W617">
        <v>1</v>
      </c>
      <c r="X617" t="s">
        <v>4</v>
      </c>
      <c r="Y617">
        <v>2</v>
      </c>
      <c r="Z617">
        <v>1</v>
      </c>
      <c r="AA617">
        <v>0</v>
      </c>
      <c r="AB617">
        <v>0</v>
      </c>
      <c r="AC617" t="s">
        <v>310</v>
      </c>
      <c r="AD617">
        <v>0</v>
      </c>
      <c r="AE617">
        <v>-0.61566147532565907</v>
      </c>
      <c r="AF617">
        <v>-0.61566147532565907</v>
      </c>
      <c r="AG617">
        <v>1</v>
      </c>
      <c r="AH617">
        <v>0.99999999999999334</v>
      </c>
      <c r="AI617">
        <v>79.589086114278928</v>
      </c>
      <c r="AJ617">
        <v>62.181809007891488</v>
      </c>
      <c r="AK617">
        <v>-0.78801075360671291</v>
      </c>
      <c r="AL617">
        <v>101</v>
      </c>
      <c r="AM617">
        <v>30.784800000000001</v>
      </c>
      <c r="AN617">
        <v>0.90757121103705141</v>
      </c>
    </row>
    <row r="618" spans="1:40" ht="12.75" x14ac:dyDescent="0.2">
      <c r="A618" s="15">
        <v>42572</v>
      </c>
      <c r="B618" s="14">
        <v>61</v>
      </c>
      <c r="C618" s="14" t="s">
        <v>359</v>
      </c>
      <c r="D618" s="16">
        <v>0.38819444444444445</v>
      </c>
      <c r="E618" s="14">
        <v>9</v>
      </c>
      <c r="F618" s="14">
        <v>0</v>
      </c>
      <c r="G618" s="14" t="s">
        <v>4</v>
      </c>
      <c r="H618" s="14" t="s">
        <v>4</v>
      </c>
      <c r="I618" s="14">
        <v>21.4</v>
      </c>
      <c r="J618" s="14" t="s">
        <v>4</v>
      </c>
      <c r="K618" s="14" t="s">
        <v>4</v>
      </c>
      <c r="L618" s="14" t="s">
        <v>4</v>
      </c>
      <c r="M618" s="14">
        <v>315</v>
      </c>
      <c r="N618" s="14" t="s">
        <v>27</v>
      </c>
      <c r="O618" s="14" t="s">
        <v>4</v>
      </c>
      <c r="P618" s="14" t="s">
        <v>4</v>
      </c>
      <c r="Q618" s="14">
        <v>0</v>
      </c>
      <c r="R618">
        <v>0</v>
      </c>
      <c r="S618">
        <v>0</v>
      </c>
      <c r="T618" t="s">
        <v>4</v>
      </c>
      <c r="U618" t="s">
        <v>4</v>
      </c>
      <c r="V618" t="s">
        <v>7</v>
      </c>
      <c r="W618">
        <v>2.4</v>
      </c>
      <c r="X618" t="s">
        <v>4</v>
      </c>
      <c r="Y618">
        <v>2</v>
      </c>
      <c r="Z618">
        <v>1</v>
      </c>
      <c r="AA618">
        <v>0</v>
      </c>
      <c r="AB618">
        <v>0</v>
      </c>
      <c r="AC618" t="s">
        <v>311</v>
      </c>
      <c r="AD618">
        <v>1</v>
      </c>
      <c r="AE618" t="s">
        <v>4</v>
      </c>
      <c r="AF618" t="s">
        <v>4</v>
      </c>
      <c r="AG618" t="s">
        <v>4</v>
      </c>
      <c r="AH618" t="s">
        <v>4</v>
      </c>
      <c r="AI618">
        <v>-70.710678118654769</v>
      </c>
      <c r="AJ618">
        <v>70.710678118654741</v>
      </c>
      <c r="AK618" t="s">
        <v>4</v>
      </c>
      <c r="AL618">
        <v>100</v>
      </c>
      <c r="AM618">
        <v>30.48</v>
      </c>
      <c r="AN618">
        <v>5.497787143782138</v>
      </c>
    </row>
    <row r="619" spans="1:40" ht="12.75" x14ac:dyDescent="0.2">
      <c r="A619" s="15">
        <v>42572</v>
      </c>
      <c r="B619" s="14">
        <v>61</v>
      </c>
      <c r="C619" s="14" t="s">
        <v>359</v>
      </c>
      <c r="D619" s="16">
        <v>0.41666666666666669</v>
      </c>
      <c r="E619" s="14">
        <v>10</v>
      </c>
      <c r="F619" s="14">
        <v>41.000000000000014</v>
      </c>
      <c r="G619" s="14" t="s">
        <v>4</v>
      </c>
      <c r="H619" s="14" t="s">
        <v>4</v>
      </c>
      <c r="I619" s="14">
        <v>22.7</v>
      </c>
      <c r="J619" s="14" t="s">
        <v>4</v>
      </c>
      <c r="K619" s="14" t="s">
        <v>4</v>
      </c>
      <c r="L619" s="14" t="s">
        <v>4</v>
      </c>
      <c r="M619" s="14">
        <v>315</v>
      </c>
      <c r="N619" s="14" t="s">
        <v>27</v>
      </c>
      <c r="O619" s="14" t="s">
        <v>4</v>
      </c>
      <c r="P619" s="14" t="s">
        <v>4</v>
      </c>
      <c r="Q619" s="14">
        <v>0</v>
      </c>
      <c r="R619">
        <v>0</v>
      </c>
      <c r="S619">
        <v>0</v>
      </c>
      <c r="T619" t="s">
        <v>4</v>
      </c>
      <c r="U619" t="s">
        <v>4</v>
      </c>
      <c r="V619" t="s">
        <v>7</v>
      </c>
      <c r="W619">
        <v>0</v>
      </c>
      <c r="X619" t="s">
        <v>19</v>
      </c>
      <c r="Y619">
        <v>2</v>
      </c>
      <c r="Z619">
        <v>1</v>
      </c>
      <c r="AA619">
        <v>0</v>
      </c>
      <c r="AB619">
        <v>0</v>
      </c>
      <c r="AC619" t="s">
        <v>311</v>
      </c>
      <c r="AD619">
        <v>1</v>
      </c>
      <c r="AE619">
        <v>0</v>
      </c>
      <c r="AF619">
        <v>0</v>
      </c>
      <c r="AG619">
        <v>1</v>
      </c>
      <c r="AH619">
        <v>0</v>
      </c>
      <c r="AI619">
        <v>-70.710678118654769</v>
      </c>
      <c r="AJ619">
        <v>70.710678118654741</v>
      </c>
      <c r="AK619">
        <v>0</v>
      </c>
      <c r="AL619">
        <v>100</v>
      </c>
      <c r="AM619">
        <v>30.48</v>
      </c>
      <c r="AN619">
        <v>5.497787143782138</v>
      </c>
    </row>
    <row r="620" spans="1:40" ht="12.75" x14ac:dyDescent="0.2">
      <c r="A620" s="15">
        <v>42572</v>
      </c>
      <c r="B620" s="14">
        <v>61</v>
      </c>
      <c r="C620" s="14" t="s">
        <v>359</v>
      </c>
      <c r="D620" s="16">
        <v>0.45694444444444443</v>
      </c>
      <c r="E620" s="14">
        <v>11</v>
      </c>
      <c r="F620" s="14">
        <v>98.999999999999972</v>
      </c>
      <c r="G620" s="14" t="s">
        <v>4</v>
      </c>
      <c r="H620" s="14" t="s">
        <v>4</v>
      </c>
      <c r="I620" s="14">
        <v>22.7</v>
      </c>
      <c r="J620" s="14" t="s">
        <v>4</v>
      </c>
      <c r="K620" s="14" t="s">
        <v>4</v>
      </c>
      <c r="L620" s="14" t="s">
        <v>4</v>
      </c>
      <c r="M620" s="14">
        <v>315</v>
      </c>
      <c r="N620" s="14" t="s">
        <v>27</v>
      </c>
      <c r="O620" s="14" t="s">
        <v>4</v>
      </c>
      <c r="P620" s="14" t="s">
        <v>4</v>
      </c>
      <c r="Q620" s="14">
        <v>0</v>
      </c>
      <c r="R620">
        <v>0</v>
      </c>
      <c r="S620">
        <v>0</v>
      </c>
      <c r="T620" t="s">
        <v>4</v>
      </c>
      <c r="U620" t="s">
        <v>4</v>
      </c>
      <c r="V620" t="s">
        <v>7</v>
      </c>
      <c r="W620">
        <v>2.5</v>
      </c>
      <c r="X620" t="s">
        <v>162</v>
      </c>
      <c r="Y620">
        <v>2</v>
      </c>
      <c r="Z620">
        <v>1</v>
      </c>
      <c r="AA620">
        <v>0</v>
      </c>
      <c r="AB620">
        <v>0</v>
      </c>
      <c r="AC620" t="s">
        <v>311</v>
      </c>
      <c r="AD620">
        <v>1</v>
      </c>
      <c r="AE620">
        <v>0</v>
      </c>
      <c r="AF620">
        <v>0</v>
      </c>
      <c r="AG620">
        <v>1</v>
      </c>
      <c r="AH620">
        <v>0</v>
      </c>
      <c r="AI620">
        <v>-70.710678118654769</v>
      </c>
      <c r="AJ620">
        <v>70.710678118654741</v>
      </c>
      <c r="AK620">
        <v>0</v>
      </c>
      <c r="AL620">
        <v>100</v>
      </c>
      <c r="AM620">
        <v>30.48</v>
      </c>
      <c r="AN620">
        <v>5.497787143782138</v>
      </c>
    </row>
    <row r="621" spans="1:40" ht="12.75" x14ac:dyDescent="0.2">
      <c r="A621" s="15">
        <v>42572</v>
      </c>
      <c r="B621" s="14">
        <v>61</v>
      </c>
      <c r="C621" s="14" t="s">
        <v>359</v>
      </c>
      <c r="D621" s="16">
        <v>0.49791666666666662</v>
      </c>
      <c r="E621" s="14">
        <v>12</v>
      </c>
      <c r="F621" s="14">
        <v>157.99999999999991</v>
      </c>
      <c r="G621" s="14" t="s">
        <v>4</v>
      </c>
      <c r="H621" s="14" t="s">
        <v>4</v>
      </c>
      <c r="I621" s="14">
        <v>25.4</v>
      </c>
      <c r="J621" s="14" t="s">
        <v>4</v>
      </c>
      <c r="K621" s="14" t="s">
        <v>4</v>
      </c>
      <c r="L621" s="14" t="s">
        <v>4</v>
      </c>
      <c r="M621" s="14">
        <v>315</v>
      </c>
      <c r="N621" s="14" t="s">
        <v>27</v>
      </c>
      <c r="O621" s="14" t="s">
        <v>4</v>
      </c>
      <c r="P621" s="14" t="s">
        <v>4</v>
      </c>
      <c r="Q621" s="14">
        <v>0</v>
      </c>
      <c r="R621">
        <v>0</v>
      </c>
      <c r="S621">
        <v>0</v>
      </c>
      <c r="T621" t="s">
        <v>4</v>
      </c>
      <c r="U621" t="s">
        <v>4</v>
      </c>
      <c r="V621" t="s">
        <v>7</v>
      </c>
      <c r="W621">
        <v>4.5</v>
      </c>
      <c r="X621" t="s">
        <v>22</v>
      </c>
      <c r="Y621">
        <v>2</v>
      </c>
      <c r="Z621">
        <v>1</v>
      </c>
      <c r="AA621">
        <v>0</v>
      </c>
      <c r="AB621">
        <v>0</v>
      </c>
      <c r="AC621" t="s">
        <v>311</v>
      </c>
      <c r="AD621">
        <v>1</v>
      </c>
      <c r="AE621">
        <v>0</v>
      </c>
      <c r="AF621">
        <v>0</v>
      </c>
      <c r="AG621">
        <v>1</v>
      </c>
      <c r="AH621">
        <v>0</v>
      </c>
      <c r="AI621">
        <v>-70.710678118654769</v>
      </c>
      <c r="AJ621">
        <v>70.710678118654741</v>
      </c>
      <c r="AK621">
        <v>0</v>
      </c>
      <c r="AL621">
        <v>100</v>
      </c>
      <c r="AM621">
        <v>30.48</v>
      </c>
      <c r="AN621">
        <v>5.497787143782138</v>
      </c>
    </row>
    <row r="622" spans="1:40" ht="12.75" x14ac:dyDescent="0.2">
      <c r="A622" s="15">
        <v>42572</v>
      </c>
      <c r="B622" s="14">
        <v>61</v>
      </c>
      <c r="C622" s="14" t="s">
        <v>359</v>
      </c>
      <c r="D622" s="16">
        <v>0.54166666666666663</v>
      </c>
      <c r="E622" s="14">
        <v>13</v>
      </c>
      <c r="F622" s="14">
        <v>220.99999999999994</v>
      </c>
      <c r="G622" s="14" t="s">
        <v>4</v>
      </c>
      <c r="H622" s="14" t="s">
        <v>4</v>
      </c>
      <c r="I622" s="14">
        <v>29.6</v>
      </c>
      <c r="J622" s="14" t="s">
        <v>4</v>
      </c>
      <c r="K622" s="14" t="s">
        <v>4</v>
      </c>
      <c r="L622" s="14" t="s">
        <v>4</v>
      </c>
      <c r="M622" s="14">
        <v>315</v>
      </c>
      <c r="N622" s="14" t="s">
        <v>27</v>
      </c>
      <c r="O622" s="14" t="s">
        <v>4</v>
      </c>
      <c r="P622" s="14" t="s">
        <v>4</v>
      </c>
      <c r="Q622" s="14">
        <v>0</v>
      </c>
      <c r="R622">
        <v>0</v>
      </c>
      <c r="S622">
        <v>0</v>
      </c>
      <c r="T622" t="s">
        <v>4</v>
      </c>
      <c r="U622" t="s">
        <v>4</v>
      </c>
      <c r="V622" t="s">
        <v>7</v>
      </c>
      <c r="W622">
        <v>1.9</v>
      </c>
      <c r="X622" t="s">
        <v>169</v>
      </c>
      <c r="Y622">
        <v>2</v>
      </c>
      <c r="Z622">
        <v>1</v>
      </c>
      <c r="AA622">
        <v>0</v>
      </c>
      <c r="AB622">
        <v>0</v>
      </c>
      <c r="AC622" t="s">
        <v>311</v>
      </c>
      <c r="AD622">
        <v>1</v>
      </c>
      <c r="AE622">
        <v>0</v>
      </c>
      <c r="AF622">
        <v>0</v>
      </c>
      <c r="AG622">
        <v>1</v>
      </c>
      <c r="AH622">
        <v>0</v>
      </c>
      <c r="AI622">
        <v>-70.710678118654769</v>
      </c>
      <c r="AJ622">
        <v>70.710678118654741</v>
      </c>
      <c r="AK622">
        <v>0</v>
      </c>
      <c r="AL622">
        <v>100</v>
      </c>
      <c r="AM622">
        <v>30.48</v>
      </c>
      <c r="AN622">
        <v>5.497787143782138</v>
      </c>
    </row>
    <row r="623" spans="1:40" ht="12.75" x14ac:dyDescent="0.2">
      <c r="A623" s="15">
        <v>42572</v>
      </c>
      <c r="B623" s="14">
        <v>61</v>
      </c>
      <c r="C623" s="14" t="s">
        <v>359</v>
      </c>
      <c r="D623" s="16">
        <v>0.58263888888888882</v>
      </c>
      <c r="E623" s="14">
        <v>14</v>
      </c>
      <c r="F623" s="14">
        <v>279.99999999999989</v>
      </c>
      <c r="G623" s="14" t="s">
        <v>4</v>
      </c>
      <c r="H623" s="14" t="s">
        <v>4</v>
      </c>
      <c r="I623" s="14">
        <v>30.5</v>
      </c>
      <c r="J623" s="14" t="s">
        <v>4</v>
      </c>
      <c r="K623" s="14" t="s">
        <v>4</v>
      </c>
      <c r="L623" s="14" t="s">
        <v>4</v>
      </c>
      <c r="M623" s="14">
        <v>315</v>
      </c>
      <c r="N623" s="14" t="s">
        <v>27</v>
      </c>
      <c r="O623" s="14" t="s">
        <v>4</v>
      </c>
      <c r="P623" s="14" t="s">
        <v>4</v>
      </c>
      <c r="Q623" s="14">
        <v>0</v>
      </c>
      <c r="R623">
        <v>0</v>
      </c>
      <c r="S623">
        <v>0</v>
      </c>
      <c r="T623" t="s">
        <v>4</v>
      </c>
      <c r="U623" t="s">
        <v>4</v>
      </c>
      <c r="V623" t="s">
        <v>7</v>
      </c>
      <c r="W623">
        <v>1.8</v>
      </c>
      <c r="X623" t="s">
        <v>173</v>
      </c>
      <c r="Y623">
        <v>2</v>
      </c>
      <c r="Z623">
        <v>1</v>
      </c>
      <c r="AA623">
        <v>0</v>
      </c>
      <c r="AB623">
        <v>0</v>
      </c>
      <c r="AC623" t="s">
        <v>311</v>
      </c>
      <c r="AD623">
        <v>1</v>
      </c>
      <c r="AE623">
        <v>0</v>
      </c>
      <c r="AF623">
        <v>0</v>
      </c>
      <c r="AG623">
        <v>1</v>
      </c>
      <c r="AH623">
        <v>0</v>
      </c>
      <c r="AI623">
        <v>-70.710678118654769</v>
      </c>
      <c r="AJ623">
        <v>70.710678118654741</v>
      </c>
      <c r="AK623">
        <v>0</v>
      </c>
      <c r="AL623">
        <v>100</v>
      </c>
      <c r="AM623">
        <v>30.48</v>
      </c>
      <c r="AN623">
        <v>5.497787143782138</v>
      </c>
    </row>
    <row r="624" spans="1:40" ht="12.75" x14ac:dyDescent="0.2">
      <c r="A624" s="15">
        <v>42572</v>
      </c>
      <c r="B624" s="14">
        <v>61</v>
      </c>
      <c r="C624" s="14" t="s">
        <v>359</v>
      </c>
      <c r="D624" s="16">
        <v>0.62430555555555556</v>
      </c>
      <c r="E624" s="14">
        <v>15</v>
      </c>
      <c r="F624" s="14">
        <v>340</v>
      </c>
      <c r="G624" s="14" t="s">
        <v>4</v>
      </c>
      <c r="H624" s="14" t="s">
        <v>4</v>
      </c>
      <c r="I624" s="14">
        <v>28.7</v>
      </c>
      <c r="J624" s="14" t="s">
        <v>4</v>
      </c>
      <c r="K624" s="14" t="s">
        <v>4</v>
      </c>
      <c r="L624" s="14" t="s">
        <v>4</v>
      </c>
      <c r="M624" s="14">
        <v>315</v>
      </c>
      <c r="N624" s="14" t="s">
        <v>27</v>
      </c>
      <c r="O624" s="14" t="s">
        <v>4</v>
      </c>
      <c r="P624" s="14" t="s">
        <v>4</v>
      </c>
      <c r="Q624" s="14">
        <v>0</v>
      </c>
      <c r="R624">
        <v>0</v>
      </c>
      <c r="S624">
        <v>0</v>
      </c>
      <c r="T624" t="s">
        <v>4</v>
      </c>
      <c r="U624" t="s">
        <v>4</v>
      </c>
      <c r="V624" t="s">
        <v>7</v>
      </c>
      <c r="W624">
        <v>0.1</v>
      </c>
      <c r="X624" t="s">
        <v>175</v>
      </c>
      <c r="Y624">
        <v>2</v>
      </c>
      <c r="Z624">
        <v>1</v>
      </c>
      <c r="AA624">
        <v>0</v>
      </c>
      <c r="AB624">
        <v>0</v>
      </c>
      <c r="AC624" t="s">
        <v>311</v>
      </c>
      <c r="AD624">
        <v>1</v>
      </c>
      <c r="AE624">
        <v>0</v>
      </c>
      <c r="AF624">
        <v>0</v>
      </c>
      <c r="AG624">
        <v>1</v>
      </c>
      <c r="AH624">
        <v>0</v>
      </c>
      <c r="AI624">
        <v>-70.710678118654769</v>
      </c>
      <c r="AJ624">
        <v>70.710678118654741</v>
      </c>
      <c r="AK624">
        <v>0</v>
      </c>
      <c r="AL624">
        <v>100</v>
      </c>
      <c r="AM624">
        <v>30.48</v>
      </c>
      <c r="AN624">
        <v>5.497787143782138</v>
      </c>
    </row>
    <row r="625" spans="1:40" ht="12.75" x14ac:dyDescent="0.2">
      <c r="A625" s="15">
        <v>42572</v>
      </c>
      <c r="B625" s="14">
        <v>61</v>
      </c>
      <c r="C625" s="14" t="s">
        <v>359</v>
      </c>
      <c r="D625" s="16">
        <v>0.66527777777777775</v>
      </c>
      <c r="E625" s="14">
        <v>16</v>
      </c>
      <c r="F625" s="14">
        <v>398.99999999999994</v>
      </c>
      <c r="G625" s="14" t="s">
        <v>4</v>
      </c>
      <c r="H625" s="14" t="s">
        <v>4</v>
      </c>
      <c r="I625" s="14">
        <v>27</v>
      </c>
      <c r="J625" s="14" t="s">
        <v>4</v>
      </c>
      <c r="K625" s="14" t="s">
        <v>4</v>
      </c>
      <c r="L625" s="14" t="s">
        <v>4</v>
      </c>
      <c r="M625" s="14">
        <v>315</v>
      </c>
      <c r="N625" s="14" t="s">
        <v>27</v>
      </c>
      <c r="O625" s="14" t="s">
        <v>4</v>
      </c>
      <c r="P625" s="14" t="s">
        <v>4</v>
      </c>
      <c r="Q625" s="14">
        <v>0</v>
      </c>
      <c r="R625">
        <v>0</v>
      </c>
      <c r="S625">
        <v>0</v>
      </c>
      <c r="T625" t="s">
        <v>4</v>
      </c>
      <c r="U625" t="s">
        <v>4</v>
      </c>
      <c r="V625" t="s">
        <v>6</v>
      </c>
      <c r="W625">
        <v>1.4</v>
      </c>
      <c r="X625" t="s">
        <v>4</v>
      </c>
      <c r="Y625">
        <v>2</v>
      </c>
      <c r="Z625">
        <v>1</v>
      </c>
      <c r="AA625">
        <v>0</v>
      </c>
      <c r="AB625">
        <v>0</v>
      </c>
      <c r="AC625" t="s">
        <v>311</v>
      </c>
      <c r="AD625">
        <v>1</v>
      </c>
      <c r="AE625">
        <v>0</v>
      </c>
      <c r="AF625">
        <v>0</v>
      </c>
      <c r="AG625">
        <v>1</v>
      </c>
      <c r="AH625">
        <v>0</v>
      </c>
      <c r="AI625">
        <v>-70.710678118654769</v>
      </c>
      <c r="AJ625">
        <v>70.710678118654741</v>
      </c>
      <c r="AK625">
        <v>0</v>
      </c>
      <c r="AL625">
        <v>100</v>
      </c>
      <c r="AM625">
        <v>30.48</v>
      </c>
      <c r="AN625">
        <v>5.497787143782138</v>
      </c>
    </row>
    <row r="626" spans="1:40" ht="12.75" x14ac:dyDescent="0.2">
      <c r="A626" s="15">
        <v>42572</v>
      </c>
      <c r="B626" s="14">
        <v>61</v>
      </c>
      <c r="C626" s="14" t="s">
        <v>359</v>
      </c>
      <c r="D626" s="16">
        <v>0.70763888888888893</v>
      </c>
      <c r="E626" s="14">
        <v>17</v>
      </c>
      <c r="F626" s="14">
        <v>460.00000000000006</v>
      </c>
      <c r="G626" s="14" t="s">
        <v>4</v>
      </c>
      <c r="H626" s="14" t="s">
        <v>4</v>
      </c>
      <c r="I626" s="14">
        <v>24.2</v>
      </c>
      <c r="J626" s="14" t="s">
        <v>4</v>
      </c>
      <c r="K626" s="14" t="s">
        <v>4</v>
      </c>
      <c r="L626" s="14" t="s">
        <v>4</v>
      </c>
      <c r="M626" s="14">
        <v>315</v>
      </c>
      <c r="N626" s="14" t="s">
        <v>27</v>
      </c>
      <c r="O626" s="14" t="s">
        <v>4</v>
      </c>
      <c r="P626" s="14" t="s">
        <v>4</v>
      </c>
      <c r="Q626" s="14">
        <v>0</v>
      </c>
      <c r="R626">
        <v>0</v>
      </c>
      <c r="S626">
        <v>0</v>
      </c>
      <c r="T626" t="s">
        <v>4</v>
      </c>
      <c r="U626" t="s">
        <v>4</v>
      </c>
      <c r="V626" t="s">
        <v>7</v>
      </c>
      <c r="W626">
        <v>1.8</v>
      </c>
      <c r="X626" t="s">
        <v>178</v>
      </c>
      <c r="Y626">
        <v>2</v>
      </c>
      <c r="Z626">
        <v>1</v>
      </c>
      <c r="AA626">
        <v>0</v>
      </c>
      <c r="AB626">
        <v>0</v>
      </c>
      <c r="AC626" t="s">
        <v>311</v>
      </c>
      <c r="AD626">
        <v>1</v>
      </c>
      <c r="AE626">
        <v>0</v>
      </c>
      <c r="AF626">
        <v>0</v>
      </c>
      <c r="AG626">
        <v>1</v>
      </c>
      <c r="AH626">
        <v>0</v>
      </c>
      <c r="AI626">
        <v>-70.710678118654769</v>
      </c>
      <c r="AJ626">
        <v>70.710678118654741</v>
      </c>
      <c r="AK626">
        <v>0</v>
      </c>
      <c r="AL626">
        <v>100</v>
      </c>
      <c r="AM626">
        <v>30.48</v>
      </c>
      <c r="AN626">
        <v>5.497787143782138</v>
      </c>
    </row>
    <row r="627" spans="1:40" ht="12.75" x14ac:dyDescent="0.2">
      <c r="A627" s="15">
        <v>42572</v>
      </c>
      <c r="B627" s="14">
        <v>61</v>
      </c>
      <c r="C627" s="14" t="s">
        <v>359</v>
      </c>
      <c r="D627" s="16">
        <v>0.74652777777777779</v>
      </c>
      <c r="E627" s="14">
        <v>18</v>
      </c>
      <c r="F627" s="14">
        <v>516</v>
      </c>
      <c r="G627" s="14" t="s">
        <v>4</v>
      </c>
      <c r="H627" s="14" t="s">
        <v>4</v>
      </c>
      <c r="I627" s="14">
        <v>23.9</v>
      </c>
      <c r="J627" s="14" t="s">
        <v>4</v>
      </c>
      <c r="K627" s="14" t="s">
        <v>4</v>
      </c>
      <c r="L627" s="14" t="s">
        <v>4</v>
      </c>
      <c r="M627" s="14">
        <v>315</v>
      </c>
      <c r="N627" s="14" t="s">
        <v>27</v>
      </c>
      <c r="O627" s="14" t="s">
        <v>4</v>
      </c>
      <c r="P627" s="14" t="s">
        <v>4</v>
      </c>
      <c r="Q627" s="14">
        <v>0</v>
      </c>
      <c r="R627">
        <v>0</v>
      </c>
      <c r="S627">
        <v>0</v>
      </c>
      <c r="T627" t="s">
        <v>4</v>
      </c>
      <c r="U627" t="s">
        <v>4</v>
      </c>
      <c r="V627" t="s">
        <v>6</v>
      </c>
      <c r="W627">
        <v>0.7</v>
      </c>
      <c r="X627" t="s">
        <v>4</v>
      </c>
      <c r="Y627">
        <v>2</v>
      </c>
      <c r="Z627">
        <v>1</v>
      </c>
      <c r="AA627">
        <v>0</v>
      </c>
      <c r="AB627">
        <v>0</v>
      </c>
      <c r="AC627" t="s">
        <v>311</v>
      </c>
      <c r="AD627">
        <v>1</v>
      </c>
      <c r="AE627">
        <v>0</v>
      </c>
      <c r="AF627">
        <v>0</v>
      </c>
      <c r="AG627">
        <v>1</v>
      </c>
      <c r="AH627">
        <v>0</v>
      </c>
      <c r="AI627">
        <v>-70.710678118654769</v>
      </c>
      <c r="AJ627">
        <v>70.710678118654741</v>
      </c>
      <c r="AK627">
        <v>0</v>
      </c>
      <c r="AL627">
        <v>100</v>
      </c>
      <c r="AM627">
        <v>30.48</v>
      </c>
      <c r="AN627">
        <v>5.497787143782138</v>
      </c>
    </row>
    <row r="628" spans="1:40" ht="12.75" x14ac:dyDescent="0.2">
      <c r="A628" s="15">
        <v>42572</v>
      </c>
      <c r="B628" s="14">
        <v>61</v>
      </c>
      <c r="C628" s="14" t="s">
        <v>359</v>
      </c>
      <c r="D628" s="16">
        <v>0.78888888888888886</v>
      </c>
      <c r="E628" s="14">
        <v>19</v>
      </c>
      <c r="F628" s="14">
        <v>577</v>
      </c>
      <c r="G628" s="14" t="s">
        <v>4</v>
      </c>
      <c r="H628" s="14" t="s">
        <v>4</v>
      </c>
      <c r="I628" s="14">
        <v>26.8</v>
      </c>
      <c r="J628" s="14" t="s">
        <v>4</v>
      </c>
      <c r="K628" s="14" t="s">
        <v>4</v>
      </c>
      <c r="L628" s="14" t="s">
        <v>4</v>
      </c>
      <c r="M628" s="14">
        <v>315</v>
      </c>
      <c r="N628" s="14" t="s">
        <v>27</v>
      </c>
      <c r="O628" s="14" t="s">
        <v>4</v>
      </c>
      <c r="P628" s="14" t="s">
        <v>4</v>
      </c>
      <c r="Q628" s="14">
        <v>0</v>
      </c>
      <c r="R628">
        <v>0</v>
      </c>
      <c r="S628">
        <v>0</v>
      </c>
      <c r="T628">
        <v>0</v>
      </c>
      <c r="U628">
        <v>0</v>
      </c>
      <c r="V628" t="s">
        <v>6</v>
      </c>
      <c r="W628">
        <v>0</v>
      </c>
      <c r="X628" t="s">
        <v>4</v>
      </c>
      <c r="Y628">
        <v>2</v>
      </c>
      <c r="Z628">
        <v>1</v>
      </c>
      <c r="AA628">
        <v>0</v>
      </c>
      <c r="AB628">
        <v>0</v>
      </c>
      <c r="AC628" t="s">
        <v>311</v>
      </c>
      <c r="AD628">
        <v>1</v>
      </c>
      <c r="AE628">
        <v>0</v>
      </c>
      <c r="AF628">
        <v>0</v>
      </c>
      <c r="AG628">
        <v>1</v>
      </c>
      <c r="AH628">
        <v>0</v>
      </c>
      <c r="AI628">
        <v>-70.710678118654769</v>
      </c>
      <c r="AJ628">
        <v>70.710678118654741</v>
      </c>
      <c r="AK628">
        <v>0</v>
      </c>
      <c r="AL628">
        <v>100</v>
      </c>
      <c r="AM628">
        <v>30.48</v>
      </c>
      <c r="AN628">
        <v>5.497787143782138</v>
      </c>
    </row>
    <row r="629" spans="1:40" ht="12.75" x14ac:dyDescent="0.2">
      <c r="A629" s="15">
        <v>42572</v>
      </c>
      <c r="B629" s="14">
        <v>62</v>
      </c>
      <c r="C629" s="14" t="s">
        <v>358</v>
      </c>
      <c r="D629" s="16">
        <v>0.3888888888888889</v>
      </c>
      <c r="E629" s="14">
        <v>9</v>
      </c>
      <c r="F629" s="14">
        <v>0</v>
      </c>
      <c r="G629" s="14">
        <v>20</v>
      </c>
      <c r="H629" s="14" t="s">
        <v>366</v>
      </c>
      <c r="I629" s="14">
        <v>22.9</v>
      </c>
      <c r="J629" s="14" t="s">
        <v>4</v>
      </c>
      <c r="K629" s="14" t="s">
        <v>4</v>
      </c>
      <c r="L629" s="14" t="s">
        <v>4</v>
      </c>
      <c r="M629" s="14">
        <v>45</v>
      </c>
      <c r="N629" s="14" t="s">
        <v>15</v>
      </c>
      <c r="O629" s="14" t="s">
        <v>4</v>
      </c>
      <c r="P629" s="14" t="s">
        <v>4</v>
      </c>
      <c r="Q629" s="14">
        <v>0</v>
      </c>
      <c r="R629">
        <v>0</v>
      </c>
      <c r="S629">
        <v>1</v>
      </c>
      <c r="T629" t="s">
        <v>4</v>
      </c>
      <c r="U629" t="s">
        <v>4</v>
      </c>
      <c r="V629" t="s">
        <v>128</v>
      </c>
      <c r="W629">
        <v>0</v>
      </c>
      <c r="X629" t="s">
        <v>4</v>
      </c>
      <c r="Y629">
        <v>2</v>
      </c>
      <c r="Z629">
        <v>1</v>
      </c>
      <c r="AA629">
        <v>0</v>
      </c>
      <c r="AB629">
        <v>0</v>
      </c>
      <c r="AC629" t="s">
        <v>312</v>
      </c>
      <c r="AD629">
        <v>0</v>
      </c>
      <c r="AE629" t="s">
        <v>4</v>
      </c>
      <c r="AF629" t="s">
        <v>4</v>
      </c>
      <c r="AG629" t="s">
        <v>4</v>
      </c>
      <c r="AH629" t="s">
        <v>4</v>
      </c>
      <c r="AI629">
        <v>70.710678118654741</v>
      </c>
      <c r="AJ629">
        <v>70.710678118654755</v>
      </c>
      <c r="AK629" t="s">
        <v>4</v>
      </c>
      <c r="AL629">
        <v>100</v>
      </c>
      <c r="AM629">
        <v>30.48</v>
      </c>
      <c r="AN629">
        <v>0.78539816339744828</v>
      </c>
    </row>
    <row r="630" spans="1:40" ht="12.75" x14ac:dyDescent="0.2">
      <c r="A630" s="15">
        <v>42572</v>
      </c>
      <c r="B630" s="14">
        <v>62</v>
      </c>
      <c r="C630" s="14" t="s">
        <v>358</v>
      </c>
      <c r="D630" s="16">
        <v>0.41875000000000001</v>
      </c>
      <c r="E630" s="14">
        <v>10</v>
      </c>
      <c r="F630" s="14">
        <v>43.000000000000007</v>
      </c>
      <c r="G630" s="14">
        <v>23</v>
      </c>
      <c r="H630" s="14" t="s">
        <v>366</v>
      </c>
      <c r="I630" s="14">
        <v>23.8</v>
      </c>
      <c r="J630" s="14">
        <v>2.249119333247644</v>
      </c>
      <c r="K630" s="14">
        <v>128.86504541636774</v>
      </c>
      <c r="L630" s="14">
        <v>-96.134954583632265</v>
      </c>
      <c r="M630" s="14">
        <v>54</v>
      </c>
      <c r="N630" s="14" t="s">
        <v>15</v>
      </c>
      <c r="O630" s="14" t="s">
        <v>72</v>
      </c>
      <c r="P630" s="14">
        <v>4</v>
      </c>
      <c r="Q630" s="14">
        <v>16.205560272331322</v>
      </c>
      <c r="R630">
        <v>16.205560272331322</v>
      </c>
      <c r="S630">
        <v>1</v>
      </c>
      <c r="T630" t="s">
        <v>4</v>
      </c>
      <c r="U630" t="s">
        <v>4</v>
      </c>
      <c r="V630" t="s">
        <v>14</v>
      </c>
      <c r="W630">
        <v>0.2</v>
      </c>
      <c r="X630" t="s">
        <v>4</v>
      </c>
      <c r="Y630">
        <v>2</v>
      </c>
      <c r="Z630">
        <v>1</v>
      </c>
      <c r="AA630">
        <v>0</v>
      </c>
      <c r="AB630">
        <v>0</v>
      </c>
      <c r="AC630" t="s">
        <v>312</v>
      </c>
      <c r="AD630">
        <v>0</v>
      </c>
      <c r="AE630">
        <v>-10.168797132530024</v>
      </c>
      <c r="AF630">
        <v>-10.168797132530024</v>
      </c>
      <c r="AG630">
        <v>1</v>
      </c>
      <c r="AH630">
        <v>16.205560272331322</v>
      </c>
      <c r="AI630">
        <v>83.328750420619585</v>
      </c>
      <c r="AJ630">
        <v>60.541880986124731</v>
      </c>
      <c r="AK630">
        <v>12.618072301964844</v>
      </c>
      <c r="AL630">
        <v>103</v>
      </c>
      <c r="AM630">
        <v>31.394400000000001</v>
      </c>
      <c r="AN630">
        <v>0.94247779607693793</v>
      </c>
    </row>
    <row r="631" spans="1:40" ht="12.75" x14ac:dyDescent="0.2">
      <c r="A631" s="15">
        <v>42572</v>
      </c>
      <c r="B631" s="14">
        <v>62</v>
      </c>
      <c r="C631" s="14" t="s">
        <v>358</v>
      </c>
      <c r="D631" s="16">
        <v>0.45902777777777781</v>
      </c>
      <c r="E631" s="14">
        <v>11</v>
      </c>
      <c r="F631" s="14">
        <v>101.00000000000004</v>
      </c>
      <c r="G631" s="14">
        <v>23.3</v>
      </c>
      <c r="H631" s="14" t="s">
        <v>366</v>
      </c>
      <c r="I631" s="14">
        <v>24</v>
      </c>
      <c r="J631" s="14">
        <v>2.5569073541716918</v>
      </c>
      <c r="K631" s="14">
        <v>146.49999999999994</v>
      </c>
      <c r="L631" s="14">
        <v>17.634954583632208</v>
      </c>
      <c r="M631" s="14">
        <v>59</v>
      </c>
      <c r="N631" s="14" t="s">
        <v>15</v>
      </c>
      <c r="O631" s="14" t="s">
        <v>72</v>
      </c>
      <c r="P631" s="14">
        <v>4</v>
      </c>
      <c r="Q631" s="14">
        <v>8.9855937972592237</v>
      </c>
      <c r="R631">
        <v>25.191154069590546</v>
      </c>
      <c r="S631">
        <v>1</v>
      </c>
      <c r="T631" t="s">
        <v>4</v>
      </c>
      <c r="U631" t="s">
        <v>4</v>
      </c>
      <c r="V631" t="s">
        <v>33</v>
      </c>
      <c r="W631">
        <v>4.7</v>
      </c>
      <c r="X631" t="s">
        <v>4</v>
      </c>
      <c r="Y631">
        <v>2</v>
      </c>
      <c r="Z631">
        <v>1</v>
      </c>
      <c r="AA631">
        <v>0</v>
      </c>
      <c r="AB631">
        <v>0</v>
      </c>
      <c r="AC631" t="s">
        <v>312</v>
      </c>
      <c r="AD631">
        <v>0</v>
      </c>
      <c r="AE631">
        <v>-7.4929592703891501</v>
      </c>
      <c r="AF631">
        <v>-7.4929592703891501</v>
      </c>
      <c r="AG631">
        <v>1</v>
      </c>
      <c r="AH631">
        <v>8.9855937972592237</v>
      </c>
      <c r="AI631">
        <v>88.288231972317575</v>
      </c>
      <c r="AJ631">
        <v>53.048921715735581</v>
      </c>
      <c r="AK631">
        <v>4.9594815516979907</v>
      </c>
      <c r="AL631">
        <v>103</v>
      </c>
      <c r="AM631">
        <v>31.394400000000001</v>
      </c>
      <c r="AN631">
        <v>1.0297442586766545</v>
      </c>
    </row>
    <row r="632" spans="1:40" ht="12.75" x14ac:dyDescent="0.2">
      <c r="A632" s="15">
        <v>42572</v>
      </c>
      <c r="B632" s="14">
        <v>62</v>
      </c>
      <c r="C632" s="14" t="s">
        <v>358</v>
      </c>
      <c r="D632" s="16">
        <v>0.50347222222222221</v>
      </c>
      <c r="E632" s="14">
        <v>12</v>
      </c>
      <c r="F632" s="14">
        <v>164.99999999999997</v>
      </c>
      <c r="G632" s="14">
        <v>33.6</v>
      </c>
      <c r="H632" s="14" t="s">
        <v>365</v>
      </c>
      <c r="I632" s="14">
        <v>27.2</v>
      </c>
      <c r="J632" s="14">
        <v>0.44620472119909516</v>
      </c>
      <c r="K632" s="14">
        <v>334.43435267648027</v>
      </c>
      <c r="L632" s="14">
        <v>-172.06564732351967</v>
      </c>
      <c r="M632" s="14">
        <v>52</v>
      </c>
      <c r="N632" s="14" t="s">
        <v>15</v>
      </c>
      <c r="O632" s="14" t="s">
        <v>21</v>
      </c>
      <c r="P632" s="14">
        <v>8</v>
      </c>
      <c r="Q632" s="14">
        <v>12.854055391128695</v>
      </c>
      <c r="R632">
        <v>38.045209460719242</v>
      </c>
      <c r="S632">
        <v>1</v>
      </c>
      <c r="T632" t="s">
        <v>4</v>
      </c>
      <c r="U632" t="s">
        <v>4</v>
      </c>
      <c r="V632" t="s">
        <v>15</v>
      </c>
      <c r="W632">
        <v>3.5</v>
      </c>
      <c r="X632" t="s">
        <v>4</v>
      </c>
      <c r="Y632">
        <v>2</v>
      </c>
      <c r="Z632">
        <v>1</v>
      </c>
      <c r="AA632">
        <v>0</v>
      </c>
      <c r="AB632">
        <v>0</v>
      </c>
      <c r="AC632" t="s">
        <v>312</v>
      </c>
      <c r="AD632">
        <v>0</v>
      </c>
      <c r="AE632">
        <v>11.595533193458543</v>
      </c>
      <c r="AF632">
        <v>11.595533193458543</v>
      </c>
      <c r="AG632">
        <v>1</v>
      </c>
      <c r="AH632">
        <v>12.854055391128695</v>
      </c>
      <c r="AI632">
        <v>82.741129128705808</v>
      </c>
      <c r="AJ632">
        <v>64.644454909194124</v>
      </c>
      <c r="AK632">
        <v>-5.5471028436117678</v>
      </c>
      <c r="AL632">
        <v>105</v>
      </c>
      <c r="AM632">
        <v>32.004000000000005</v>
      </c>
      <c r="AN632">
        <v>0.90757121103705141</v>
      </c>
    </row>
    <row r="633" spans="1:40" ht="12.75" x14ac:dyDescent="0.2">
      <c r="A633" s="15">
        <v>42572</v>
      </c>
      <c r="B633" s="14">
        <v>62</v>
      </c>
      <c r="C633" s="14" t="s">
        <v>358</v>
      </c>
      <c r="D633" s="16">
        <v>0.5444444444444444</v>
      </c>
      <c r="E633" s="14">
        <v>13</v>
      </c>
      <c r="F633" s="14">
        <v>223.99999999999991</v>
      </c>
      <c r="G633" s="14">
        <v>37.200000000000003</v>
      </c>
      <c r="H633" s="14" t="s">
        <v>365</v>
      </c>
      <c r="I633" s="14">
        <v>31.2</v>
      </c>
      <c r="J633" s="14" t="s">
        <v>4</v>
      </c>
      <c r="K633" s="14" t="s">
        <v>4</v>
      </c>
      <c r="L633" s="14" t="s">
        <v>4</v>
      </c>
      <c r="M633" s="14">
        <v>52</v>
      </c>
      <c r="N633" s="14" t="s">
        <v>15</v>
      </c>
      <c r="O633" s="14" t="s">
        <v>4</v>
      </c>
      <c r="P633" s="14" t="s">
        <v>4</v>
      </c>
      <c r="Q633" s="14">
        <v>0</v>
      </c>
      <c r="R633">
        <v>38.045209460719242</v>
      </c>
      <c r="S633">
        <v>1</v>
      </c>
      <c r="T633" t="s">
        <v>4</v>
      </c>
      <c r="U633" t="s">
        <v>4</v>
      </c>
      <c r="V633" t="s">
        <v>6</v>
      </c>
      <c r="W633">
        <v>2.2999999999999998</v>
      </c>
      <c r="X633" t="s">
        <v>4</v>
      </c>
      <c r="Y633">
        <v>2</v>
      </c>
      <c r="Z633">
        <v>1</v>
      </c>
      <c r="AA633">
        <v>0</v>
      </c>
      <c r="AB633">
        <v>0</v>
      </c>
      <c r="AC633" t="s">
        <v>312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82.741129128705808</v>
      </c>
      <c r="AJ633">
        <v>64.644454909194124</v>
      </c>
      <c r="AK633">
        <v>0</v>
      </c>
      <c r="AL633">
        <v>105</v>
      </c>
      <c r="AM633">
        <v>32.004000000000005</v>
      </c>
      <c r="AN633">
        <v>0.90757121103705141</v>
      </c>
    </row>
    <row r="634" spans="1:40" ht="12.75" x14ac:dyDescent="0.2">
      <c r="A634" s="15">
        <v>42572</v>
      </c>
      <c r="B634" s="14">
        <v>62</v>
      </c>
      <c r="C634" s="14" t="s">
        <v>358</v>
      </c>
      <c r="D634" s="16">
        <v>0.58611111111111114</v>
      </c>
      <c r="E634" s="14">
        <v>14</v>
      </c>
      <c r="F634" s="14">
        <v>284</v>
      </c>
      <c r="G634" s="14">
        <v>31.5</v>
      </c>
      <c r="H634" s="14" t="s">
        <v>366</v>
      </c>
      <c r="I634" s="14">
        <v>30.3</v>
      </c>
      <c r="J634" s="14">
        <v>2.2099517620787008</v>
      </c>
      <c r="K634" s="14">
        <v>126.620908894609</v>
      </c>
      <c r="L634" s="14">
        <v>-152.18655621812871</v>
      </c>
      <c r="M634" s="14">
        <v>57</v>
      </c>
      <c r="N634" s="14" t="s">
        <v>15</v>
      </c>
      <c r="O634" s="14" t="s">
        <v>72</v>
      </c>
      <c r="P634" s="14">
        <v>4</v>
      </c>
      <c r="Q634" s="14">
        <v>9.7623894246855087</v>
      </c>
      <c r="R634">
        <v>47.807598885404751</v>
      </c>
      <c r="S634">
        <v>1</v>
      </c>
      <c r="T634" t="s">
        <v>4</v>
      </c>
      <c r="U634" t="s">
        <v>4</v>
      </c>
      <c r="V634" t="s">
        <v>15</v>
      </c>
      <c r="W634">
        <v>2.5</v>
      </c>
      <c r="X634" t="s">
        <v>4</v>
      </c>
      <c r="Y634">
        <v>2</v>
      </c>
      <c r="Z634">
        <v>1</v>
      </c>
      <c r="AA634">
        <v>0</v>
      </c>
      <c r="AB634">
        <v>0</v>
      </c>
      <c r="AC634" t="s">
        <v>312</v>
      </c>
      <c r="AD634">
        <v>0</v>
      </c>
      <c r="AE634">
        <v>-5.8234391275711985</v>
      </c>
      <c r="AF634">
        <v>-5.8234391275711985</v>
      </c>
      <c r="AG634">
        <v>1</v>
      </c>
      <c r="AH634">
        <v>9.7623894246855087</v>
      </c>
      <c r="AI634">
        <v>90.576421338105803</v>
      </c>
      <c r="AJ634">
        <v>58.821015781622926</v>
      </c>
      <c r="AK634">
        <v>7.835292209399995</v>
      </c>
      <c r="AL634">
        <v>108</v>
      </c>
      <c r="AM634">
        <v>32.918399999999998</v>
      </c>
      <c r="AN634">
        <v>0.99483767363676789</v>
      </c>
    </row>
    <row r="635" spans="1:40" ht="12.75" x14ac:dyDescent="0.2">
      <c r="A635" s="15">
        <v>42572</v>
      </c>
      <c r="B635" s="14">
        <v>62</v>
      </c>
      <c r="C635" s="14" t="s">
        <v>358</v>
      </c>
      <c r="D635" s="16">
        <v>0.62777777777777777</v>
      </c>
      <c r="E635" s="14">
        <v>15</v>
      </c>
      <c r="F635" s="14">
        <v>343.99999999999994</v>
      </c>
      <c r="G635" s="14">
        <v>28.5</v>
      </c>
      <c r="H635" s="14" t="s">
        <v>366</v>
      </c>
      <c r="I635" s="14">
        <v>27.9</v>
      </c>
      <c r="J635" s="14" t="s">
        <v>4</v>
      </c>
      <c r="K635" s="14" t="s">
        <v>4</v>
      </c>
      <c r="L635" s="14" t="s">
        <v>4</v>
      </c>
      <c r="M635" s="14">
        <v>57</v>
      </c>
      <c r="N635" s="14" t="s">
        <v>15</v>
      </c>
      <c r="O635" s="14" t="s">
        <v>4</v>
      </c>
      <c r="P635" s="14" t="s">
        <v>4</v>
      </c>
      <c r="Q635" s="14">
        <v>0</v>
      </c>
      <c r="R635">
        <v>47.807598885404751</v>
      </c>
      <c r="S635">
        <v>1</v>
      </c>
      <c r="T635" t="s">
        <v>4</v>
      </c>
      <c r="U635" t="s">
        <v>4</v>
      </c>
      <c r="V635" t="s">
        <v>6</v>
      </c>
      <c r="W635">
        <v>0.1</v>
      </c>
      <c r="X635" t="s">
        <v>4</v>
      </c>
      <c r="Y635">
        <v>2</v>
      </c>
      <c r="Z635">
        <v>1</v>
      </c>
      <c r="AA635">
        <v>0</v>
      </c>
      <c r="AB635">
        <v>0</v>
      </c>
      <c r="AC635" t="s">
        <v>312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90.576421338105803</v>
      </c>
      <c r="AJ635">
        <v>58.821015781622926</v>
      </c>
      <c r="AK635">
        <v>0</v>
      </c>
      <c r="AL635">
        <v>108</v>
      </c>
      <c r="AM635">
        <v>32.918399999999998</v>
      </c>
      <c r="AN635">
        <v>0.99483767363676789</v>
      </c>
    </row>
    <row r="636" spans="1:40" ht="12.75" x14ac:dyDescent="0.2">
      <c r="A636" s="15">
        <v>42572</v>
      </c>
      <c r="B636" s="14">
        <v>62</v>
      </c>
      <c r="C636" s="14" t="s">
        <v>358</v>
      </c>
      <c r="D636" s="16">
        <v>0.66875000000000007</v>
      </c>
      <c r="E636" s="14">
        <v>16</v>
      </c>
      <c r="F636" s="14">
        <v>403.00000000000006</v>
      </c>
      <c r="G636" s="14">
        <v>25.9</v>
      </c>
      <c r="H636" s="14" t="s">
        <v>366</v>
      </c>
      <c r="I636" s="14">
        <v>26.9</v>
      </c>
      <c r="J636" s="14" t="s">
        <v>4</v>
      </c>
      <c r="K636" s="14" t="s">
        <v>4</v>
      </c>
      <c r="L636" s="14" t="s">
        <v>4</v>
      </c>
      <c r="M636" s="14">
        <v>57</v>
      </c>
      <c r="N636" s="14" t="s">
        <v>15</v>
      </c>
      <c r="O636" s="14" t="s">
        <v>4</v>
      </c>
      <c r="P636" s="14" t="s">
        <v>4</v>
      </c>
      <c r="Q636" s="14">
        <v>0</v>
      </c>
      <c r="R636">
        <v>47.807598885404751</v>
      </c>
      <c r="S636">
        <v>1</v>
      </c>
      <c r="T636" t="s">
        <v>4</v>
      </c>
      <c r="U636" t="s">
        <v>4</v>
      </c>
      <c r="V636" t="s">
        <v>6</v>
      </c>
      <c r="W636">
        <v>0.7</v>
      </c>
      <c r="X636" t="s">
        <v>4</v>
      </c>
      <c r="Y636">
        <v>2</v>
      </c>
      <c r="Z636">
        <v>1</v>
      </c>
      <c r="AA636">
        <v>0</v>
      </c>
      <c r="AB636">
        <v>0</v>
      </c>
      <c r="AC636" t="s">
        <v>312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90.576421338105803</v>
      </c>
      <c r="AJ636">
        <v>58.821015781622926</v>
      </c>
      <c r="AK636">
        <v>0</v>
      </c>
      <c r="AL636">
        <v>108</v>
      </c>
      <c r="AM636">
        <v>32.918399999999998</v>
      </c>
      <c r="AN636">
        <v>0.99483767363676789</v>
      </c>
    </row>
    <row r="637" spans="1:40" ht="12.75" x14ac:dyDescent="0.2">
      <c r="A637" s="15">
        <v>42572</v>
      </c>
      <c r="B637" s="14">
        <v>62</v>
      </c>
      <c r="C637" s="14" t="s">
        <v>358</v>
      </c>
      <c r="D637" s="16">
        <v>0.70972222222222225</v>
      </c>
      <c r="E637" s="14">
        <v>17</v>
      </c>
      <c r="F637" s="14">
        <v>462</v>
      </c>
      <c r="G637" s="14">
        <v>22.4</v>
      </c>
      <c r="H637" s="14" t="s">
        <v>366</v>
      </c>
      <c r="I637" s="14">
        <v>23.8</v>
      </c>
      <c r="J637" s="14" t="s">
        <v>4</v>
      </c>
      <c r="K637" s="14" t="s">
        <v>4</v>
      </c>
      <c r="L637" s="14" t="s">
        <v>4</v>
      </c>
      <c r="M637" s="14">
        <v>57</v>
      </c>
      <c r="N637" s="14" t="s">
        <v>15</v>
      </c>
      <c r="O637" s="14" t="s">
        <v>4</v>
      </c>
      <c r="P637" s="14" t="s">
        <v>4</v>
      </c>
      <c r="Q637" s="14">
        <v>0</v>
      </c>
      <c r="R637">
        <v>47.807598885404751</v>
      </c>
      <c r="S637">
        <v>1</v>
      </c>
      <c r="T637" t="s">
        <v>4</v>
      </c>
      <c r="U637" t="s">
        <v>4</v>
      </c>
      <c r="V637" t="s">
        <v>6</v>
      </c>
      <c r="W637">
        <v>2</v>
      </c>
      <c r="X637" t="s">
        <v>4</v>
      </c>
      <c r="Y637">
        <v>2</v>
      </c>
      <c r="Z637">
        <v>1</v>
      </c>
      <c r="AA637">
        <v>0</v>
      </c>
      <c r="AB637">
        <v>0</v>
      </c>
      <c r="AC637" t="s">
        <v>312</v>
      </c>
      <c r="AD637">
        <v>0</v>
      </c>
      <c r="AE637">
        <v>0</v>
      </c>
      <c r="AF637">
        <v>0</v>
      </c>
      <c r="AG637">
        <v>1</v>
      </c>
      <c r="AH637">
        <v>0</v>
      </c>
      <c r="AI637">
        <v>90.576421338105803</v>
      </c>
      <c r="AJ637">
        <v>58.821015781622926</v>
      </c>
      <c r="AK637">
        <v>0</v>
      </c>
      <c r="AL637">
        <v>108</v>
      </c>
      <c r="AM637">
        <v>32.918399999999998</v>
      </c>
      <c r="AN637">
        <v>0.99483767363676789</v>
      </c>
    </row>
    <row r="638" spans="1:40" ht="12.75" x14ac:dyDescent="0.2">
      <c r="A638" s="15">
        <v>42572</v>
      </c>
      <c r="B638" s="14">
        <v>62</v>
      </c>
      <c r="C638" s="14" t="s">
        <v>358</v>
      </c>
      <c r="D638" s="16">
        <v>0.74791666666666667</v>
      </c>
      <c r="E638" s="14">
        <v>18</v>
      </c>
      <c r="F638" s="14">
        <v>517</v>
      </c>
      <c r="G638" s="14">
        <v>23</v>
      </c>
      <c r="H638" s="14" t="s">
        <v>365</v>
      </c>
      <c r="I638" s="14">
        <v>24.1</v>
      </c>
      <c r="J638" s="14" t="s">
        <v>4</v>
      </c>
      <c r="K638" s="14" t="s">
        <v>4</v>
      </c>
      <c r="L638" s="14" t="s">
        <v>4</v>
      </c>
      <c r="M638" s="14">
        <v>57</v>
      </c>
      <c r="N638" s="14" t="s">
        <v>15</v>
      </c>
      <c r="O638" s="14" t="s">
        <v>4</v>
      </c>
      <c r="P638" s="14" t="s">
        <v>4</v>
      </c>
      <c r="Q638" s="14">
        <v>0</v>
      </c>
      <c r="R638">
        <v>47.807598885404751</v>
      </c>
      <c r="S638">
        <v>1</v>
      </c>
      <c r="T638" t="s">
        <v>4</v>
      </c>
      <c r="U638" t="s">
        <v>4</v>
      </c>
      <c r="V638" t="s">
        <v>6</v>
      </c>
      <c r="W638">
        <v>1.6</v>
      </c>
      <c r="X638" t="s">
        <v>4</v>
      </c>
      <c r="Y638">
        <v>2</v>
      </c>
      <c r="Z638">
        <v>1</v>
      </c>
      <c r="AA638">
        <v>0</v>
      </c>
      <c r="AB638">
        <v>0</v>
      </c>
      <c r="AC638" t="s">
        <v>312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90.576421338105803</v>
      </c>
      <c r="AJ638">
        <v>58.821015781622926</v>
      </c>
      <c r="AK638">
        <v>0</v>
      </c>
      <c r="AL638">
        <v>108</v>
      </c>
      <c r="AM638">
        <v>32.918399999999998</v>
      </c>
      <c r="AN638">
        <v>0.99483767363676789</v>
      </c>
    </row>
    <row r="639" spans="1:40" ht="12.75" x14ac:dyDescent="0.2">
      <c r="A639" s="15">
        <v>42572</v>
      </c>
      <c r="B639" s="14">
        <v>62</v>
      </c>
      <c r="C639" s="14" t="s">
        <v>358</v>
      </c>
      <c r="D639" s="16">
        <v>0.79166666666666663</v>
      </c>
      <c r="E639" s="14">
        <v>19</v>
      </c>
      <c r="F639" s="14">
        <v>579.99999999999989</v>
      </c>
      <c r="G639" s="14">
        <v>27.1</v>
      </c>
      <c r="H639" s="14" t="s">
        <v>365</v>
      </c>
      <c r="I639" s="14">
        <v>27.4</v>
      </c>
      <c r="J639" s="14">
        <v>2.1467549799530263</v>
      </c>
      <c r="K639" s="14">
        <v>236.99999999999994</v>
      </c>
      <c r="L639" s="14">
        <v>110.37909110539094</v>
      </c>
      <c r="M639" s="14">
        <v>57</v>
      </c>
      <c r="N639" s="14" t="s">
        <v>15</v>
      </c>
      <c r="O639" s="14" t="s">
        <v>27</v>
      </c>
      <c r="P639" s="14">
        <v>6</v>
      </c>
      <c r="Q639" s="14">
        <v>1.0000000000000056</v>
      </c>
      <c r="R639">
        <v>48.807598885404758</v>
      </c>
      <c r="S639">
        <v>1</v>
      </c>
      <c r="T639">
        <v>22.729745803606342</v>
      </c>
      <c r="U639">
        <v>2.1473006916628545</v>
      </c>
      <c r="V639" t="s">
        <v>15</v>
      </c>
      <c r="W639">
        <v>1</v>
      </c>
      <c r="X639" t="s">
        <v>4</v>
      </c>
      <c r="Y639">
        <v>2</v>
      </c>
      <c r="Z639">
        <v>1</v>
      </c>
      <c r="AA639">
        <v>0</v>
      </c>
      <c r="AB639">
        <v>0</v>
      </c>
      <c r="AC639" t="s">
        <v>312</v>
      </c>
      <c r="AD639">
        <v>0</v>
      </c>
      <c r="AE639">
        <v>-0.54463903501503097</v>
      </c>
      <c r="AF639">
        <v>-0.54463903501503097</v>
      </c>
      <c r="AG639">
        <v>1</v>
      </c>
      <c r="AH639">
        <v>1.0000000000000056</v>
      </c>
      <c r="AI639">
        <v>89.737750770160375</v>
      </c>
      <c r="AJ639">
        <v>58.276376746607895</v>
      </c>
      <c r="AK639">
        <v>-0.83867056794542805</v>
      </c>
      <c r="AL639">
        <v>107</v>
      </c>
      <c r="AM639">
        <v>32.613599999999998</v>
      </c>
      <c r="AN639">
        <v>0.99483767363676789</v>
      </c>
    </row>
    <row r="640" spans="1:40" ht="12.75" x14ac:dyDescent="0.2">
      <c r="A640" s="15">
        <v>42572</v>
      </c>
      <c r="B640" s="14">
        <v>63</v>
      </c>
      <c r="C640" s="14" t="s">
        <v>359</v>
      </c>
      <c r="D640" s="16">
        <v>0.39097222222222222</v>
      </c>
      <c r="E640" s="14">
        <v>9</v>
      </c>
      <c r="F640" s="14">
        <v>0</v>
      </c>
      <c r="G640" s="14" t="s">
        <v>4</v>
      </c>
      <c r="H640" s="14" t="s">
        <v>4</v>
      </c>
      <c r="I640" s="14">
        <v>23</v>
      </c>
      <c r="J640" s="14" t="s">
        <v>4</v>
      </c>
      <c r="K640" s="14" t="s">
        <v>4</v>
      </c>
      <c r="L640" s="14" t="s">
        <v>4</v>
      </c>
      <c r="M640" s="14">
        <v>225</v>
      </c>
      <c r="N640" s="14" t="s">
        <v>27</v>
      </c>
      <c r="O640" s="14" t="s">
        <v>4</v>
      </c>
      <c r="P640" s="14" t="s">
        <v>4</v>
      </c>
      <c r="Q640" s="14">
        <v>0</v>
      </c>
      <c r="R640">
        <v>0</v>
      </c>
      <c r="S640">
        <v>0</v>
      </c>
      <c r="T640" t="s">
        <v>4</v>
      </c>
      <c r="U640" t="s">
        <v>4</v>
      </c>
      <c r="V640" t="s">
        <v>8</v>
      </c>
      <c r="W640">
        <v>1.9</v>
      </c>
      <c r="X640" t="s">
        <v>4</v>
      </c>
      <c r="Y640">
        <v>2</v>
      </c>
      <c r="Z640">
        <v>1</v>
      </c>
      <c r="AA640">
        <v>0</v>
      </c>
      <c r="AB640">
        <v>0</v>
      </c>
      <c r="AC640" t="s">
        <v>313</v>
      </c>
      <c r="AD640">
        <v>1</v>
      </c>
      <c r="AE640" t="s">
        <v>4</v>
      </c>
      <c r="AF640" t="s">
        <v>4</v>
      </c>
      <c r="AG640" t="s">
        <v>4</v>
      </c>
      <c r="AH640" t="s">
        <v>4</v>
      </c>
      <c r="AI640">
        <v>-70.710678118654741</v>
      </c>
      <c r="AJ640">
        <v>-70.710678118654769</v>
      </c>
      <c r="AK640" t="s">
        <v>4</v>
      </c>
      <c r="AL640">
        <v>100</v>
      </c>
      <c r="AM640">
        <v>30.48</v>
      </c>
      <c r="AN640">
        <v>3.9269908169872414</v>
      </c>
    </row>
    <row r="641" spans="1:40" ht="12.75" x14ac:dyDescent="0.2">
      <c r="A641" s="15">
        <v>42572</v>
      </c>
      <c r="B641" s="14">
        <v>63</v>
      </c>
      <c r="C641" s="14" t="s">
        <v>359</v>
      </c>
      <c r="D641" s="16">
        <v>0.42777777777777781</v>
      </c>
      <c r="E641" s="14">
        <v>10</v>
      </c>
      <c r="F641" s="14">
        <v>53.00000000000005</v>
      </c>
      <c r="G641" s="14" t="s">
        <v>4</v>
      </c>
      <c r="H641" s="14" t="s">
        <v>4</v>
      </c>
      <c r="I641" s="14">
        <v>24.9</v>
      </c>
      <c r="J641" s="14" t="s">
        <v>4</v>
      </c>
      <c r="K641" s="14" t="s">
        <v>4</v>
      </c>
      <c r="L641" s="14" t="s">
        <v>4</v>
      </c>
      <c r="M641" s="14">
        <v>225</v>
      </c>
      <c r="N641" s="14" t="s">
        <v>27</v>
      </c>
      <c r="O641" s="14" t="s">
        <v>4</v>
      </c>
      <c r="P641" s="14" t="s">
        <v>4</v>
      </c>
      <c r="Q641" s="14">
        <v>0</v>
      </c>
      <c r="R641">
        <v>0</v>
      </c>
      <c r="S641">
        <v>0</v>
      </c>
      <c r="T641" t="s">
        <v>4</v>
      </c>
      <c r="U641" t="s">
        <v>4</v>
      </c>
      <c r="V641" t="s">
        <v>8</v>
      </c>
      <c r="W641">
        <v>0</v>
      </c>
      <c r="X641" t="s">
        <v>161</v>
      </c>
      <c r="Y641">
        <v>2</v>
      </c>
      <c r="Z641">
        <v>1</v>
      </c>
      <c r="AA641">
        <v>0</v>
      </c>
      <c r="AB641">
        <v>0</v>
      </c>
      <c r="AC641" t="s">
        <v>313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-70.710678118654741</v>
      </c>
      <c r="AJ641">
        <v>-70.710678118654769</v>
      </c>
      <c r="AK641">
        <v>0</v>
      </c>
      <c r="AL641">
        <v>100</v>
      </c>
      <c r="AM641">
        <v>30.48</v>
      </c>
      <c r="AN641">
        <v>3.9269908169872414</v>
      </c>
    </row>
    <row r="642" spans="1:40" ht="12.75" x14ac:dyDescent="0.2">
      <c r="A642" s="15">
        <v>42572</v>
      </c>
      <c r="B642" s="14">
        <v>63</v>
      </c>
      <c r="C642" s="14" t="s">
        <v>359</v>
      </c>
      <c r="D642" s="16">
        <v>0.46666666666666662</v>
      </c>
      <c r="E642" s="14">
        <v>11</v>
      </c>
      <c r="F642" s="14">
        <v>108.99999999999993</v>
      </c>
      <c r="G642" s="14" t="s">
        <v>4</v>
      </c>
      <c r="H642" s="14" t="s">
        <v>4</v>
      </c>
      <c r="I642" s="14">
        <v>23.7</v>
      </c>
      <c r="J642" s="14" t="s">
        <v>4</v>
      </c>
      <c r="K642" s="14" t="s">
        <v>4</v>
      </c>
      <c r="L642" s="14" t="s">
        <v>4</v>
      </c>
      <c r="M642" s="14">
        <v>225</v>
      </c>
      <c r="N642" s="14" t="s">
        <v>27</v>
      </c>
      <c r="O642" s="14" t="s">
        <v>4</v>
      </c>
      <c r="P642" s="14" t="s">
        <v>4</v>
      </c>
      <c r="Q642" s="14">
        <v>0</v>
      </c>
      <c r="R642">
        <v>0</v>
      </c>
      <c r="S642">
        <v>0</v>
      </c>
      <c r="T642" t="s">
        <v>4</v>
      </c>
      <c r="U642" t="s">
        <v>4</v>
      </c>
      <c r="V642" t="s">
        <v>8</v>
      </c>
      <c r="W642">
        <v>5.7</v>
      </c>
      <c r="X642" t="s">
        <v>165</v>
      </c>
      <c r="Y642">
        <v>2</v>
      </c>
      <c r="Z642">
        <v>1</v>
      </c>
      <c r="AA642">
        <v>0</v>
      </c>
      <c r="AB642">
        <v>0</v>
      </c>
      <c r="AC642" t="s">
        <v>313</v>
      </c>
      <c r="AD642">
        <v>1</v>
      </c>
      <c r="AE642">
        <v>0</v>
      </c>
      <c r="AF642">
        <v>0</v>
      </c>
      <c r="AG642">
        <v>1</v>
      </c>
      <c r="AH642">
        <v>0</v>
      </c>
      <c r="AI642">
        <v>-70.710678118654741</v>
      </c>
      <c r="AJ642">
        <v>-70.710678118654769</v>
      </c>
      <c r="AK642">
        <v>0</v>
      </c>
      <c r="AL642">
        <v>100</v>
      </c>
      <c r="AM642">
        <v>30.48</v>
      </c>
      <c r="AN642">
        <v>3.9269908169872414</v>
      </c>
    </row>
    <row r="643" spans="1:40" ht="12.75" x14ac:dyDescent="0.2">
      <c r="A643" s="15">
        <v>42572</v>
      </c>
      <c r="B643" s="14">
        <v>63</v>
      </c>
      <c r="C643" s="14" t="s">
        <v>359</v>
      </c>
      <c r="D643" s="16">
        <v>0.51527777777777783</v>
      </c>
      <c r="E643" s="14">
        <v>12</v>
      </c>
      <c r="F643" s="14">
        <v>179.00000000000009</v>
      </c>
      <c r="G643" s="14" t="s">
        <v>4</v>
      </c>
      <c r="H643" s="14" t="s">
        <v>4</v>
      </c>
      <c r="I643" s="14">
        <v>28.1</v>
      </c>
      <c r="J643" s="14" t="s">
        <v>4</v>
      </c>
      <c r="K643" s="14" t="s">
        <v>4</v>
      </c>
      <c r="L643" s="14" t="s">
        <v>4</v>
      </c>
      <c r="M643" s="14">
        <v>225</v>
      </c>
      <c r="N643" s="14" t="s">
        <v>27</v>
      </c>
      <c r="O643" s="14" t="s">
        <v>4</v>
      </c>
      <c r="P643" s="14" t="s">
        <v>4</v>
      </c>
      <c r="Q643" s="14">
        <v>0</v>
      </c>
      <c r="R643">
        <v>0</v>
      </c>
      <c r="S643">
        <v>0</v>
      </c>
      <c r="T643" t="s">
        <v>4</v>
      </c>
      <c r="U643" t="s">
        <v>4</v>
      </c>
      <c r="V643" t="s">
        <v>8</v>
      </c>
      <c r="W643">
        <v>3.3</v>
      </c>
      <c r="X643" t="s">
        <v>168</v>
      </c>
      <c r="Y643">
        <v>2</v>
      </c>
      <c r="Z643">
        <v>1</v>
      </c>
      <c r="AA643">
        <v>0</v>
      </c>
      <c r="AB643">
        <v>0</v>
      </c>
      <c r="AC643" t="s">
        <v>313</v>
      </c>
      <c r="AD643">
        <v>1</v>
      </c>
      <c r="AE643">
        <v>0</v>
      </c>
      <c r="AF643">
        <v>0</v>
      </c>
      <c r="AG643">
        <v>1</v>
      </c>
      <c r="AH643">
        <v>0</v>
      </c>
      <c r="AI643">
        <v>-70.710678118654741</v>
      </c>
      <c r="AJ643">
        <v>-70.710678118654769</v>
      </c>
      <c r="AK643">
        <v>0</v>
      </c>
      <c r="AL643">
        <v>100</v>
      </c>
      <c r="AM643">
        <v>30.48</v>
      </c>
      <c r="AN643">
        <v>3.9269908169872414</v>
      </c>
    </row>
    <row r="644" spans="1:40" ht="12.75" x14ac:dyDescent="0.2">
      <c r="A644" s="15">
        <v>42572</v>
      </c>
      <c r="B644" s="14">
        <v>63</v>
      </c>
      <c r="C644" s="14" t="s">
        <v>359</v>
      </c>
      <c r="D644" s="16">
        <v>0.55138888888888882</v>
      </c>
      <c r="E644" s="14">
        <v>13</v>
      </c>
      <c r="F644" s="14">
        <v>230.99999999999989</v>
      </c>
      <c r="G644" s="14" t="s">
        <v>4</v>
      </c>
      <c r="H644" s="14" t="s">
        <v>4</v>
      </c>
      <c r="I644" s="14">
        <v>31.2</v>
      </c>
      <c r="J644" s="14" t="s">
        <v>4</v>
      </c>
      <c r="K644" s="14" t="s">
        <v>4</v>
      </c>
      <c r="L644" s="14" t="s">
        <v>4</v>
      </c>
      <c r="M644" s="14">
        <v>225</v>
      </c>
      <c r="N644" s="14" t="s">
        <v>27</v>
      </c>
      <c r="O644" s="14" t="s">
        <v>4</v>
      </c>
      <c r="P644" s="14" t="s">
        <v>4</v>
      </c>
      <c r="Q644" s="14">
        <v>0</v>
      </c>
      <c r="R644">
        <v>0</v>
      </c>
      <c r="S644">
        <v>0</v>
      </c>
      <c r="T644" t="s">
        <v>4</v>
      </c>
      <c r="U644" t="s">
        <v>4</v>
      </c>
      <c r="V644" t="s">
        <v>8</v>
      </c>
      <c r="W644">
        <v>3.1</v>
      </c>
      <c r="X644" t="s">
        <v>6</v>
      </c>
      <c r="Y644">
        <v>2</v>
      </c>
      <c r="Z644">
        <v>1</v>
      </c>
      <c r="AA644">
        <v>0</v>
      </c>
      <c r="AB644">
        <v>0</v>
      </c>
      <c r="AC644" t="s">
        <v>313</v>
      </c>
      <c r="AD644">
        <v>1</v>
      </c>
      <c r="AE644">
        <v>0</v>
      </c>
      <c r="AF644">
        <v>0</v>
      </c>
      <c r="AG644">
        <v>1</v>
      </c>
      <c r="AH644">
        <v>0</v>
      </c>
      <c r="AI644">
        <v>-70.710678118654741</v>
      </c>
      <c r="AJ644">
        <v>-70.710678118654769</v>
      </c>
      <c r="AK644">
        <v>0</v>
      </c>
      <c r="AL644">
        <v>100</v>
      </c>
      <c r="AM644">
        <v>30.48</v>
      </c>
      <c r="AN644">
        <v>3.9269908169872414</v>
      </c>
    </row>
    <row r="645" spans="1:40" ht="12.75" x14ac:dyDescent="0.2">
      <c r="A645" s="15">
        <v>42572</v>
      </c>
      <c r="B645" s="14">
        <v>63</v>
      </c>
      <c r="C645" s="14" t="s">
        <v>359</v>
      </c>
      <c r="D645" s="16">
        <v>0.59027777777777779</v>
      </c>
      <c r="E645" s="14">
        <v>14</v>
      </c>
      <c r="F645" s="14">
        <v>287</v>
      </c>
      <c r="G645" s="14" t="s">
        <v>4</v>
      </c>
      <c r="H645" s="14" t="s">
        <v>4</v>
      </c>
      <c r="I645" s="14">
        <v>29.2</v>
      </c>
      <c r="J645" s="14" t="s">
        <v>4</v>
      </c>
      <c r="K645" s="14" t="s">
        <v>4</v>
      </c>
      <c r="L645" s="14" t="s">
        <v>4</v>
      </c>
      <c r="M645" s="14">
        <v>225</v>
      </c>
      <c r="N645" s="14" t="s">
        <v>27</v>
      </c>
      <c r="O645" s="14" t="s">
        <v>4</v>
      </c>
      <c r="P645" s="14" t="s">
        <v>4</v>
      </c>
      <c r="Q645" s="14">
        <v>0</v>
      </c>
      <c r="R645">
        <v>0</v>
      </c>
      <c r="S645">
        <v>0</v>
      </c>
      <c r="T645" t="s">
        <v>4</v>
      </c>
      <c r="U645" t="s">
        <v>4</v>
      </c>
      <c r="V645" t="s">
        <v>8</v>
      </c>
      <c r="W645">
        <v>2</v>
      </c>
      <c r="X645" t="s">
        <v>4</v>
      </c>
      <c r="Y645">
        <v>2</v>
      </c>
      <c r="Z645">
        <v>1</v>
      </c>
      <c r="AA645">
        <v>0</v>
      </c>
      <c r="AB645">
        <v>0</v>
      </c>
      <c r="AC645" t="s">
        <v>313</v>
      </c>
      <c r="AD645">
        <v>1</v>
      </c>
      <c r="AE645">
        <v>0</v>
      </c>
      <c r="AF645">
        <v>0</v>
      </c>
      <c r="AG645">
        <v>1</v>
      </c>
      <c r="AH645">
        <v>0</v>
      </c>
      <c r="AI645">
        <v>-70.710678118654741</v>
      </c>
      <c r="AJ645">
        <v>-70.710678118654769</v>
      </c>
      <c r="AK645">
        <v>0</v>
      </c>
      <c r="AL645">
        <v>100</v>
      </c>
      <c r="AM645">
        <v>30.48</v>
      </c>
      <c r="AN645">
        <v>3.9269908169872414</v>
      </c>
    </row>
    <row r="646" spans="1:40" ht="12.75" x14ac:dyDescent="0.2">
      <c r="A646" s="15">
        <v>42572</v>
      </c>
      <c r="B646" s="14">
        <v>63</v>
      </c>
      <c r="C646" s="14" t="s">
        <v>359</v>
      </c>
      <c r="D646" s="16">
        <v>0.63194444444444442</v>
      </c>
      <c r="E646" s="14">
        <v>15</v>
      </c>
      <c r="F646" s="14">
        <v>346.99999999999994</v>
      </c>
      <c r="G646" s="14" t="s">
        <v>4</v>
      </c>
      <c r="H646" s="14" t="s">
        <v>4</v>
      </c>
      <c r="I646" s="14">
        <v>27.3</v>
      </c>
      <c r="J646" s="14" t="s">
        <v>4</v>
      </c>
      <c r="K646" s="14" t="s">
        <v>4</v>
      </c>
      <c r="L646" s="14" t="s">
        <v>4</v>
      </c>
      <c r="M646" s="14">
        <v>225</v>
      </c>
      <c r="N646" s="14" t="s">
        <v>27</v>
      </c>
      <c r="O646" s="14" t="s">
        <v>4</v>
      </c>
      <c r="P646" s="14" t="s">
        <v>4</v>
      </c>
      <c r="Q646" s="14">
        <v>0</v>
      </c>
      <c r="R646">
        <v>0</v>
      </c>
      <c r="S646">
        <v>0</v>
      </c>
      <c r="T646" t="s">
        <v>4</v>
      </c>
      <c r="U646" t="s">
        <v>4</v>
      </c>
      <c r="V646" t="s">
        <v>8</v>
      </c>
      <c r="W646">
        <v>1.5</v>
      </c>
      <c r="X646" t="s">
        <v>6</v>
      </c>
      <c r="Y646">
        <v>2</v>
      </c>
      <c r="Z646">
        <v>1</v>
      </c>
      <c r="AA646">
        <v>0</v>
      </c>
      <c r="AB646">
        <v>0</v>
      </c>
      <c r="AC646" t="s">
        <v>313</v>
      </c>
      <c r="AD646">
        <v>1</v>
      </c>
      <c r="AE646">
        <v>0</v>
      </c>
      <c r="AF646">
        <v>0</v>
      </c>
      <c r="AG646">
        <v>1</v>
      </c>
      <c r="AH646">
        <v>0</v>
      </c>
      <c r="AI646">
        <v>-70.710678118654741</v>
      </c>
      <c r="AJ646">
        <v>-70.710678118654769</v>
      </c>
      <c r="AK646">
        <v>0</v>
      </c>
      <c r="AL646">
        <v>100</v>
      </c>
      <c r="AM646">
        <v>30.48</v>
      </c>
      <c r="AN646">
        <v>3.9269908169872414</v>
      </c>
    </row>
    <row r="647" spans="1:40" ht="12.75" x14ac:dyDescent="0.2">
      <c r="A647" s="15">
        <v>42572</v>
      </c>
      <c r="B647" s="14">
        <v>63</v>
      </c>
      <c r="C647" s="14" t="s">
        <v>359</v>
      </c>
      <c r="D647" s="16">
        <v>0.67222222222222217</v>
      </c>
      <c r="E647" s="14">
        <v>16</v>
      </c>
      <c r="F647" s="14">
        <v>404.99999999999989</v>
      </c>
      <c r="G647" s="14" t="s">
        <v>4</v>
      </c>
      <c r="H647" s="14" t="s">
        <v>4</v>
      </c>
      <c r="I647" s="14">
        <v>26</v>
      </c>
      <c r="J647" s="14" t="s">
        <v>4</v>
      </c>
      <c r="K647" s="14" t="s">
        <v>4</v>
      </c>
      <c r="L647" s="14" t="s">
        <v>4</v>
      </c>
      <c r="M647" s="14">
        <v>225</v>
      </c>
      <c r="N647" s="14" t="s">
        <v>27</v>
      </c>
      <c r="O647" s="14" t="s">
        <v>4</v>
      </c>
      <c r="P647" s="14" t="s">
        <v>4</v>
      </c>
      <c r="Q647" s="14">
        <v>0</v>
      </c>
      <c r="R647">
        <v>0</v>
      </c>
      <c r="S647">
        <v>0</v>
      </c>
      <c r="T647" t="s">
        <v>4</v>
      </c>
      <c r="U647" t="s">
        <v>4</v>
      </c>
      <c r="V647" t="s">
        <v>8</v>
      </c>
      <c r="W647">
        <v>3</v>
      </c>
      <c r="X647" t="s">
        <v>6</v>
      </c>
      <c r="Y647">
        <v>2</v>
      </c>
      <c r="Z647">
        <v>1</v>
      </c>
      <c r="AA647">
        <v>0</v>
      </c>
      <c r="AB647">
        <v>0</v>
      </c>
      <c r="AC647" t="s">
        <v>313</v>
      </c>
      <c r="AD647">
        <v>1</v>
      </c>
      <c r="AE647">
        <v>0</v>
      </c>
      <c r="AF647">
        <v>0</v>
      </c>
      <c r="AG647">
        <v>1</v>
      </c>
      <c r="AH647">
        <v>0</v>
      </c>
      <c r="AI647">
        <v>-70.710678118654741</v>
      </c>
      <c r="AJ647">
        <v>-70.710678118654769</v>
      </c>
      <c r="AK647">
        <v>0</v>
      </c>
      <c r="AL647">
        <v>100</v>
      </c>
      <c r="AM647">
        <v>30.48</v>
      </c>
      <c r="AN647">
        <v>3.9269908169872414</v>
      </c>
    </row>
    <row r="648" spans="1:40" ht="12.75" x14ac:dyDescent="0.2">
      <c r="A648" s="15">
        <v>42572</v>
      </c>
      <c r="B648" s="14">
        <v>63</v>
      </c>
      <c r="C648" s="14" t="s">
        <v>359</v>
      </c>
      <c r="D648" s="16">
        <v>0.71319444444444446</v>
      </c>
      <c r="E648" s="14">
        <v>17</v>
      </c>
      <c r="F648" s="14">
        <v>464</v>
      </c>
      <c r="G648" s="14" t="s">
        <v>4</v>
      </c>
      <c r="H648" s="14" t="s">
        <v>4</v>
      </c>
      <c r="I648" s="14">
        <v>23.8</v>
      </c>
      <c r="J648" s="14" t="s">
        <v>4</v>
      </c>
      <c r="K648" s="14" t="s">
        <v>4</v>
      </c>
      <c r="L648" s="14" t="s">
        <v>4</v>
      </c>
      <c r="M648" s="14">
        <v>225</v>
      </c>
      <c r="N648" s="14" t="s">
        <v>27</v>
      </c>
      <c r="O648" s="14" t="s">
        <v>4</v>
      </c>
      <c r="P648" s="14" t="s">
        <v>4</v>
      </c>
      <c r="Q648" s="14">
        <v>0</v>
      </c>
      <c r="R648">
        <v>0</v>
      </c>
      <c r="S648">
        <v>0</v>
      </c>
      <c r="T648" t="s">
        <v>4</v>
      </c>
      <c r="U648" t="s">
        <v>4</v>
      </c>
      <c r="V648" t="s">
        <v>8</v>
      </c>
      <c r="W648">
        <v>0.2</v>
      </c>
      <c r="X648" t="s">
        <v>6</v>
      </c>
      <c r="Y648">
        <v>2</v>
      </c>
      <c r="Z648">
        <v>1</v>
      </c>
      <c r="AA648">
        <v>0</v>
      </c>
      <c r="AB648">
        <v>0</v>
      </c>
      <c r="AC648" t="s">
        <v>313</v>
      </c>
      <c r="AD648">
        <v>1</v>
      </c>
      <c r="AE648">
        <v>0</v>
      </c>
      <c r="AF648">
        <v>0</v>
      </c>
      <c r="AG648">
        <v>1</v>
      </c>
      <c r="AH648">
        <v>0</v>
      </c>
      <c r="AI648">
        <v>-70.710678118654741</v>
      </c>
      <c r="AJ648">
        <v>-70.710678118654769</v>
      </c>
      <c r="AK648">
        <v>0</v>
      </c>
      <c r="AL648">
        <v>100</v>
      </c>
      <c r="AM648">
        <v>30.48</v>
      </c>
      <c r="AN648">
        <v>3.9269908169872414</v>
      </c>
    </row>
    <row r="649" spans="1:40" ht="12.75" x14ac:dyDescent="0.2">
      <c r="A649" s="15">
        <v>42572</v>
      </c>
      <c r="B649" s="14">
        <v>63</v>
      </c>
      <c r="C649" s="14" t="s">
        <v>359</v>
      </c>
      <c r="D649" s="16">
        <v>0.75208333333333333</v>
      </c>
      <c r="E649" s="14">
        <v>18</v>
      </c>
      <c r="F649" s="14">
        <v>520</v>
      </c>
      <c r="G649" s="14" t="s">
        <v>4</v>
      </c>
      <c r="H649" s="14" t="s">
        <v>4</v>
      </c>
      <c r="I649" s="14">
        <v>25</v>
      </c>
      <c r="J649" s="14" t="s">
        <v>4</v>
      </c>
      <c r="K649" s="14" t="s">
        <v>4</v>
      </c>
      <c r="L649" s="14" t="s">
        <v>4</v>
      </c>
      <c r="M649" s="14">
        <v>225</v>
      </c>
      <c r="N649" s="14" t="s">
        <v>27</v>
      </c>
      <c r="O649" s="14" t="s">
        <v>4</v>
      </c>
      <c r="P649" s="14" t="s">
        <v>4</v>
      </c>
      <c r="Q649" s="14">
        <v>0</v>
      </c>
      <c r="R649">
        <v>0</v>
      </c>
      <c r="S649">
        <v>0</v>
      </c>
      <c r="T649" t="s">
        <v>4</v>
      </c>
      <c r="U649" t="s">
        <v>4</v>
      </c>
      <c r="V649" t="s">
        <v>6</v>
      </c>
      <c r="W649">
        <v>0.5</v>
      </c>
      <c r="X649" t="s">
        <v>4</v>
      </c>
      <c r="Y649">
        <v>2</v>
      </c>
      <c r="Z649">
        <v>1</v>
      </c>
      <c r="AA649">
        <v>0</v>
      </c>
      <c r="AB649">
        <v>0</v>
      </c>
      <c r="AC649" t="s">
        <v>313</v>
      </c>
      <c r="AD649">
        <v>1</v>
      </c>
      <c r="AE649">
        <v>0</v>
      </c>
      <c r="AF649">
        <v>0</v>
      </c>
      <c r="AG649">
        <v>1</v>
      </c>
      <c r="AH649">
        <v>0</v>
      </c>
      <c r="AI649">
        <v>-70.710678118654741</v>
      </c>
      <c r="AJ649">
        <v>-70.710678118654769</v>
      </c>
      <c r="AK649">
        <v>0</v>
      </c>
      <c r="AL649">
        <v>100</v>
      </c>
      <c r="AM649">
        <v>30.48</v>
      </c>
      <c r="AN649">
        <v>3.9269908169872414</v>
      </c>
    </row>
    <row r="650" spans="1:40" ht="12.75" x14ac:dyDescent="0.2">
      <c r="A650" s="15">
        <v>42572</v>
      </c>
      <c r="B650" s="14">
        <v>63</v>
      </c>
      <c r="C650" s="14" t="s">
        <v>359</v>
      </c>
      <c r="D650" s="16">
        <v>0.79652777777777783</v>
      </c>
      <c r="E650" s="14">
        <v>19</v>
      </c>
      <c r="F650" s="14">
        <v>584.00000000000011</v>
      </c>
      <c r="G650" s="14">
        <v>25.9</v>
      </c>
      <c r="H650" s="14" t="s">
        <v>366</v>
      </c>
      <c r="I650" s="14">
        <v>29.4</v>
      </c>
      <c r="J650" s="14" t="s">
        <v>4</v>
      </c>
      <c r="K650" s="14" t="s">
        <v>4</v>
      </c>
      <c r="L650" s="14" t="s">
        <v>4</v>
      </c>
      <c r="M650" s="14">
        <v>225</v>
      </c>
      <c r="N650" s="14" t="s">
        <v>27</v>
      </c>
      <c r="O650" s="14" t="s">
        <v>4</v>
      </c>
      <c r="P650" s="14" t="s">
        <v>4</v>
      </c>
      <c r="Q650" s="14">
        <v>0</v>
      </c>
      <c r="R650">
        <v>0</v>
      </c>
      <c r="S650">
        <v>0</v>
      </c>
      <c r="T650">
        <v>0</v>
      </c>
      <c r="U650">
        <v>0</v>
      </c>
      <c r="V650" t="s">
        <v>6</v>
      </c>
      <c r="W650">
        <v>1.8</v>
      </c>
      <c r="X650" t="s">
        <v>69</v>
      </c>
      <c r="Y650">
        <v>2</v>
      </c>
      <c r="Z650">
        <v>1</v>
      </c>
      <c r="AA650">
        <v>0</v>
      </c>
      <c r="AB650">
        <v>0</v>
      </c>
      <c r="AC650" t="s">
        <v>313</v>
      </c>
      <c r="AD650">
        <v>1</v>
      </c>
      <c r="AE650">
        <v>0</v>
      </c>
      <c r="AF650">
        <v>0</v>
      </c>
      <c r="AG650">
        <v>1</v>
      </c>
      <c r="AH650">
        <v>0</v>
      </c>
      <c r="AI650">
        <v>-70.710678118654741</v>
      </c>
      <c r="AJ650">
        <v>-70.710678118654769</v>
      </c>
      <c r="AK650">
        <v>0</v>
      </c>
      <c r="AL650">
        <v>100</v>
      </c>
      <c r="AM650">
        <v>30.48</v>
      </c>
      <c r="AN650">
        <v>3.9269908169872414</v>
      </c>
    </row>
    <row r="651" spans="1:40" ht="12.75" x14ac:dyDescent="0.2">
      <c r="A651" s="15">
        <v>42572</v>
      </c>
      <c r="B651" s="14">
        <v>65</v>
      </c>
      <c r="C651" s="14" t="s">
        <v>359</v>
      </c>
      <c r="D651" s="16">
        <v>0.38819444444444445</v>
      </c>
      <c r="E651" s="14">
        <v>9</v>
      </c>
      <c r="F651" s="14">
        <v>0</v>
      </c>
      <c r="G651" s="14" t="s">
        <v>4</v>
      </c>
      <c r="H651" s="14" t="s">
        <v>4</v>
      </c>
      <c r="I651" s="14">
        <v>21.4</v>
      </c>
      <c r="J651" s="14" t="s">
        <v>4</v>
      </c>
      <c r="K651" s="14" t="s">
        <v>4</v>
      </c>
      <c r="L651" s="14" t="s">
        <v>4</v>
      </c>
      <c r="M651" s="14">
        <v>315</v>
      </c>
      <c r="N651" s="14" t="s">
        <v>21</v>
      </c>
      <c r="O651" s="14" t="s">
        <v>4</v>
      </c>
      <c r="P651" s="14" t="s">
        <v>4</v>
      </c>
      <c r="Q651" s="14">
        <v>0</v>
      </c>
      <c r="R651">
        <v>0</v>
      </c>
      <c r="S651">
        <v>0</v>
      </c>
      <c r="T651" t="s">
        <v>4</v>
      </c>
      <c r="U651" t="s">
        <v>4</v>
      </c>
      <c r="V651" t="s">
        <v>7</v>
      </c>
      <c r="W651">
        <v>2.4</v>
      </c>
      <c r="X651" t="s">
        <v>4</v>
      </c>
      <c r="Y651">
        <v>2</v>
      </c>
      <c r="Z651">
        <v>1</v>
      </c>
      <c r="AA651">
        <v>0</v>
      </c>
      <c r="AB651">
        <v>0</v>
      </c>
      <c r="AC651" t="s">
        <v>314</v>
      </c>
      <c r="AD651">
        <v>1</v>
      </c>
      <c r="AE651" t="s">
        <v>4</v>
      </c>
      <c r="AF651" t="s">
        <v>4</v>
      </c>
      <c r="AG651" t="s">
        <v>4</v>
      </c>
      <c r="AH651" t="s">
        <v>4</v>
      </c>
      <c r="AI651">
        <v>-70.710678118654769</v>
      </c>
      <c r="AJ651">
        <v>70.710678118654741</v>
      </c>
      <c r="AK651" t="s">
        <v>4</v>
      </c>
      <c r="AL651">
        <v>100</v>
      </c>
      <c r="AM651">
        <v>30.48</v>
      </c>
      <c r="AN651">
        <v>5.497787143782138</v>
      </c>
    </row>
    <row r="652" spans="1:40" ht="12.75" x14ac:dyDescent="0.2">
      <c r="A652" s="15">
        <v>42572</v>
      </c>
      <c r="B652" s="14">
        <v>65</v>
      </c>
      <c r="C652" s="14" t="s">
        <v>359</v>
      </c>
      <c r="D652" s="16">
        <v>0.41666666666666669</v>
      </c>
      <c r="E652" s="14">
        <v>10</v>
      </c>
      <c r="F652" s="14">
        <v>41.000000000000014</v>
      </c>
      <c r="G652" s="14" t="s">
        <v>4</v>
      </c>
      <c r="H652" s="14" t="s">
        <v>4</v>
      </c>
      <c r="I652" s="14">
        <v>22.7</v>
      </c>
      <c r="J652" s="14" t="s">
        <v>4</v>
      </c>
      <c r="K652" s="14" t="s">
        <v>4</v>
      </c>
      <c r="L652" s="14" t="s">
        <v>4</v>
      </c>
      <c r="M652" s="14">
        <v>315</v>
      </c>
      <c r="N652" s="14" t="s">
        <v>21</v>
      </c>
      <c r="O652" s="14" t="s">
        <v>4</v>
      </c>
      <c r="P652" s="14" t="s">
        <v>4</v>
      </c>
      <c r="Q652" s="14">
        <v>0</v>
      </c>
      <c r="R652">
        <v>0</v>
      </c>
      <c r="S652">
        <v>0</v>
      </c>
      <c r="T652" t="s">
        <v>4</v>
      </c>
      <c r="U652" t="s">
        <v>4</v>
      </c>
      <c r="V652" t="s">
        <v>7</v>
      </c>
      <c r="W652">
        <v>0</v>
      </c>
      <c r="X652" t="s">
        <v>133</v>
      </c>
      <c r="Y652">
        <v>2</v>
      </c>
      <c r="Z652">
        <v>1</v>
      </c>
      <c r="AA652">
        <v>0</v>
      </c>
      <c r="AB652">
        <v>0</v>
      </c>
      <c r="AC652" t="s">
        <v>314</v>
      </c>
      <c r="AD652">
        <v>1</v>
      </c>
      <c r="AE652">
        <v>0</v>
      </c>
      <c r="AF652">
        <v>0</v>
      </c>
      <c r="AG652">
        <v>1</v>
      </c>
      <c r="AH652">
        <v>0</v>
      </c>
      <c r="AI652">
        <v>-70.710678118654769</v>
      </c>
      <c r="AJ652">
        <v>70.710678118654741</v>
      </c>
      <c r="AK652">
        <v>0</v>
      </c>
      <c r="AL652">
        <v>100</v>
      </c>
      <c r="AM652">
        <v>30.48</v>
      </c>
      <c r="AN652">
        <v>5.497787143782138</v>
      </c>
    </row>
    <row r="653" spans="1:40" ht="12.75" x14ac:dyDescent="0.2">
      <c r="A653" s="15">
        <v>42572</v>
      </c>
      <c r="B653" s="14">
        <v>65</v>
      </c>
      <c r="C653" s="14" t="s">
        <v>359</v>
      </c>
      <c r="D653" s="16">
        <v>0.45694444444444443</v>
      </c>
      <c r="E653" s="14">
        <v>11</v>
      </c>
      <c r="F653" s="14">
        <v>98.999999999999972</v>
      </c>
      <c r="G653" s="14" t="s">
        <v>4</v>
      </c>
      <c r="H653" s="14" t="s">
        <v>4</v>
      </c>
      <c r="I653" s="14">
        <v>22.7</v>
      </c>
      <c r="J653" s="14" t="s">
        <v>4</v>
      </c>
      <c r="K653" s="14" t="s">
        <v>4</v>
      </c>
      <c r="L653" s="14" t="s">
        <v>4</v>
      </c>
      <c r="M653" s="14">
        <v>315</v>
      </c>
      <c r="N653" s="14" t="s">
        <v>21</v>
      </c>
      <c r="O653" s="14" t="s">
        <v>4</v>
      </c>
      <c r="P653" s="14" t="s">
        <v>4</v>
      </c>
      <c r="Q653" s="14">
        <v>0</v>
      </c>
      <c r="R653">
        <v>0</v>
      </c>
      <c r="S653">
        <v>0</v>
      </c>
      <c r="T653" t="s">
        <v>4</v>
      </c>
      <c r="U653" t="s">
        <v>4</v>
      </c>
      <c r="V653" t="s">
        <v>7</v>
      </c>
      <c r="W653">
        <v>2.5</v>
      </c>
      <c r="X653" t="s">
        <v>6</v>
      </c>
      <c r="Y653">
        <v>2</v>
      </c>
      <c r="Z653">
        <v>1</v>
      </c>
      <c r="AA653">
        <v>0</v>
      </c>
      <c r="AB653">
        <v>0</v>
      </c>
      <c r="AC653" t="s">
        <v>314</v>
      </c>
      <c r="AD653">
        <v>1</v>
      </c>
      <c r="AE653">
        <v>0</v>
      </c>
      <c r="AF653">
        <v>0</v>
      </c>
      <c r="AG653">
        <v>1</v>
      </c>
      <c r="AH653">
        <v>0</v>
      </c>
      <c r="AI653">
        <v>-70.710678118654769</v>
      </c>
      <c r="AJ653">
        <v>70.710678118654741</v>
      </c>
      <c r="AK653">
        <v>0</v>
      </c>
      <c r="AL653">
        <v>100</v>
      </c>
      <c r="AM653">
        <v>30.48</v>
      </c>
      <c r="AN653">
        <v>5.497787143782138</v>
      </c>
    </row>
    <row r="654" spans="1:40" ht="12.75" x14ac:dyDescent="0.2">
      <c r="A654" s="15">
        <v>42572</v>
      </c>
      <c r="B654" s="14">
        <v>65</v>
      </c>
      <c r="C654" s="14" t="s">
        <v>359</v>
      </c>
      <c r="D654" s="16">
        <v>0.49791666666666662</v>
      </c>
      <c r="E654" s="14">
        <v>12</v>
      </c>
      <c r="F654" s="14">
        <v>157.99999999999991</v>
      </c>
      <c r="G654" s="14" t="s">
        <v>4</v>
      </c>
      <c r="H654" s="14" t="s">
        <v>4</v>
      </c>
      <c r="I654" s="14">
        <v>25.4</v>
      </c>
      <c r="J654" s="14" t="s">
        <v>4</v>
      </c>
      <c r="K654" s="14" t="s">
        <v>4</v>
      </c>
      <c r="L654" s="14" t="s">
        <v>4</v>
      </c>
      <c r="M654" s="14">
        <v>315</v>
      </c>
      <c r="N654" s="14" t="s">
        <v>21</v>
      </c>
      <c r="O654" s="14" t="s">
        <v>4</v>
      </c>
      <c r="P654" s="14" t="s">
        <v>4</v>
      </c>
      <c r="Q654" s="14">
        <v>0</v>
      </c>
      <c r="R654">
        <v>0</v>
      </c>
      <c r="S654">
        <v>0</v>
      </c>
      <c r="T654" t="s">
        <v>4</v>
      </c>
      <c r="U654" t="s">
        <v>4</v>
      </c>
      <c r="V654" t="s">
        <v>7</v>
      </c>
      <c r="W654">
        <v>4.5</v>
      </c>
      <c r="X654" t="s">
        <v>166</v>
      </c>
      <c r="Y654">
        <v>2</v>
      </c>
      <c r="Z654">
        <v>1</v>
      </c>
      <c r="AA654">
        <v>0</v>
      </c>
      <c r="AB654">
        <v>0</v>
      </c>
      <c r="AC654" t="s">
        <v>314</v>
      </c>
      <c r="AD654">
        <v>1</v>
      </c>
      <c r="AE654">
        <v>0</v>
      </c>
      <c r="AF654">
        <v>0</v>
      </c>
      <c r="AG654">
        <v>1</v>
      </c>
      <c r="AH654">
        <v>0</v>
      </c>
      <c r="AI654">
        <v>-70.710678118654769</v>
      </c>
      <c r="AJ654">
        <v>70.710678118654741</v>
      </c>
      <c r="AK654">
        <v>0</v>
      </c>
      <c r="AL654">
        <v>100</v>
      </c>
      <c r="AM654">
        <v>30.48</v>
      </c>
      <c r="AN654">
        <v>5.497787143782138</v>
      </c>
    </row>
    <row r="655" spans="1:40" ht="12.75" x14ac:dyDescent="0.2">
      <c r="A655" s="15">
        <v>42572</v>
      </c>
      <c r="B655" s="14">
        <v>65</v>
      </c>
      <c r="C655" s="14" t="s">
        <v>359</v>
      </c>
      <c r="D655" s="16">
        <v>0.54166666666666663</v>
      </c>
      <c r="E655" s="14">
        <v>13</v>
      </c>
      <c r="F655" s="14">
        <v>220.99999999999994</v>
      </c>
      <c r="G655" s="14" t="s">
        <v>4</v>
      </c>
      <c r="H655" s="14" t="s">
        <v>4</v>
      </c>
      <c r="I655" s="14">
        <v>29.6</v>
      </c>
      <c r="J655" s="14" t="s">
        <v>4</v>
      </c>
      <c r="K655" s="14" t="s">
        <v>4</v>
      </c>
      <c r="L655" s="14" t="s">
        <v>4</v>
      </c>
      <c r="M655" s="14">
        <v>315</v>
      </c>
      <c r="N655" s="14" t="s">
        <v>21</v>
      </c>
      <c r="O655" s="14" t="s">
        <v>4</v>
      </c>
      <c r="P655" s="14" t="s">
        <v>4</v>
      </c>
      <c r="Q655" s="14">
        <v>0</v>
      </c>
      <c r="R655">
        <v>0</v>
      </c>
      <c r="S655">
        <v>0</v>
      </c>
      <c r="T655" t="s">
        <v>4</v>
      </c>
      <c r="U655" t="s">
        <v>4</v>
      </c>
      <c r="V655" t="s">
        <v>7</v>
      </c>
      <c r="W655">
        <v>1.9</v>
      </c>
      <c r="X655" t="s">
        <v>6</v>
      </c>
      <c r="Y655">
        <v>2</v>
      </c>
      <c r="Z655">
        <v>1</v>
      </c>
      <c r="AA655">
        <v>0</v>
      </c>
      <c r="AB655">
        <v>0</v>
      </c>
      <c r="AC655" t="s">
        <v>314</v>
      </c>
      <c r="AD655">
        <v>1</v>
      </c>
      <c r="AE655">
        <v>0</v>
      </c>
      <c r="AF655">
        <v>0</v>
      </c>
      <c r="AG655">
        <v>1</v>
      </c>
      <c r="AH655">
        <v>0</v>
      </c>
      <c r="AI655">
        <v>-70.710678118654769</v>
      </c>
      <c r="AJ655">
        <v>70.710678118654741</v>
      </c>
      <c r="AK655">
        <v>0</v>
      </c>
      <c r="AL655">
        <v>100</v>
      </c>
      <c r="AM655">
        <v>30.48</v>
      </c>
      <c r="AN655">
        <v>5.497787143782138</v>
      </c>
    </row>
    <row r="656" spans="1:40" ht="12.75" x14ac:dyDescent="0.2">
      <c r="A656" s="15">
        <v>42572</v>
      </c>
      <c r="B656" s="14">
        <v>65</v>
      </c>
      <c r="C656" s="14" t="s">
        <v>359</v>
      </c>
      <c r="D656" s="16">
        <v>0.58263888888888882</v>
      </c>
      <c r="E656" s="14">
        <v>14</v>
      </c>
      <c r="F656" s="14">
        <v>279.99999999999989</v>
      </c>
      <c r="G656" s="14" t="s">
        <v>4</v>
      </c>
      <c r="H656" s="14" t="s">
        <v>4</v>
      </c>
      <c r="I656" s="14">
        <v>30.5</v>
      </c>
      <c r="J656" s="14" t="s">
        <v>4</v>
      </c>
      <c r="K656" s="14" t="s">
        <v>4</v>
      </c>
      <c r="L656" s="14" t="s">
        <v>4</v>
      </c>
      <c r="M656" s="14">
        <v>315</v>
      </c>
      <c r="N656" s="14" t="s">
        <v>21</v>
      </c>
      <c r="O656" s="14" t="s">
        <v>4</v>
      </c>
      <c r="P656" s="14" t="s">
        <v>4</v>
      </c>
      <c r="Q656" s="14">
        <v>0</v>
      </c>
      <c r="R656">
        <v>0</v>
      </c>
      <c r="S656">
        <v>0</v>
      </c>
      <c r="T656" t="s">
        <v>4</v>
      </c>
      <c r="U656" t="s">
        <v>4</v>
      </c>
      <c r="V656" t="s">
        <v>6</v>
      </c>
      <c r="W656">
        <v>1.8</v>
      </c>
      <c r="X656" t="s">
        <v>172</v>
      </c>
      <c r="Y656">
        <v>2</v>
      </c>
      <c r="Z656">
        <v>1</v>
      </c>
      <c r="AA656">
        <v>0</v>
      </c>
      <c r="AB656">
        <v>0</v>
      </c>
      <c r="AC656" t="s">
        <v>314</v>
      </c>
      <c r="AD656">
        <v>1</v>
      </c>
      <c r="AE656">
        <v>0</v>
      </c>
      <c r="AF656">
        <v>0</v>
      </c>
      <c r="AG656">
        <v>1</v>
      </c>
      <c r="AH656">
        <v>0</v>
      </c>
      <c r="AI656">
        <v>-70.710678118654769</v>
      </c>
      <c r="AJ656">
        <v>70.710678118654741</v>
      </c>
      <c r="AK656">
        <v>0</v>
      </c>
      <c r="AL656">
        <v>100</v>
      </c>
      <c r="AM656">
        <v>30.48</v>
      </c>
      <c r="AN656">
        <v>5.497787143782138</v>
      </c>
    </row>
    <row r="657" spans="1:40" ht="12.75" x14ac:dyDescent="0.2">
      <c r="A657" s="15">
        <v>42572</v>
      </c>
      <c r="B657" s="14">
        <v>65</v>
      </c>
      <c r="C657" s="14" t="s">
        <v>359</v>
      </c>
      <c r="D657" s="16">
        <v>0.62430555555555556</v>
      </c>
      <c r="E657" s="14">
        <v>15</v>
      </c>
      <c r="F657" s="14">
        <v>340</v>
      </c>
      <c r="G657" s="14" t="s">
        <v>4</v>
      </c>
      <c r="H657" s="14" t="s">
        <v>4</v>
      </c>
      <c r="I657" s="14">
        <v>28.7</v>
      </c>
      <c r="J657" s="14" t="s">
        <v>4</v>
      </c>
      <c r="K657" s="14" t="s">
        <v>4</v>
      </c>
      <c r="L657" s="14" t="s">
        <v>4</v>
      </c>
      <c r="M657" s="14">
        <v>315</v>
      </c>
      <c r="N657" s="14" t="s">
        <v>21</v>
      </c>
      <c r="O657" s="14" t="s">
        <v>4</v>
      </c>
      <c r="P657" s="14" t="s">
        <v>4</v>
      </c>
      <c r="Q657" s="14">
        <v>0</v>
      </c>
      <c r="R657">
        <v>0</v>
      </c>
      <c r="S657">
        <v>0</v>
      </c>
      <c r="T657">
        <v>0</v>
      </c>
      <c r="U657">
        <v>0</v>
      </c>
      <c r="V657" t="s">
        <v>4</v>
      </c>
      <c r="W657">
        <v>0.1</v>
      </c>
      <c r="X657" t="s">
        <v>4</v>
      </c>
      <c r="Y657">
        <v>2</v>
      </c>
      <c r="Z657">
        <v>1</v>
      </c>
      <c r="AA657">
        <v>0</v>
      </c>
      <c r="AB657">
        <v>0</v>
      </c>
      <c r="AC657" t="s">
        <v>314</v>
      </c>
      <c r="AD657">
        <v>1</v>
      </c>
      <c r="AE657">
        <v>0</v>
      </c>
      <c r="AF657">
        <v>0</v>
      </c>
      <c r="AG657">
        <v>1</v>
      </c>
      <c r="AH657">
        <v>0</v>
      </c>
      <c r="AI657">
        <v>-70.710678118654769</v>
      </c>
      <c r="AJ657">
        <v>70.710678118654741</v>
      </c>
      <c r="AK657">
        <v>0</v>
      </c>
      <c r="AL657">
        <v>100</v>
      </c>
      <c r="AM657">
        <v>30.48</v>
      </c>
      <c r="AN657">
        <v>5.497787143782138</v>
      </c>
    </row>
    <row r="658" spans="1:40" ht="12.75" x14ac:dyDescent="0.2">
      <c r="A658" s="15">
        <v>42572</v>
      </c>
      <c r="B658" s="14">
        <v>65</v>
      </c>
      <c r="C658" s="14" t="s">
        <v>359</v>
      </c>
      <c r="D658" s="16">
        <v>0.66527777777777775</v>
      </c>
      <c r="E658" s="14">
        <v>16</v>
      </c>
      <c r="F658" s="14">
        <v>398.99999999999994</v>
      </c>
      <c r="G658" s="14" t="s">
        <v>4</v>
      </c>
      <c r="H658" s="14" t="s">
        <v>4</v>
      </c>
      <c r="I658" s="14" t="s">
        <v>4</v>
      </c>
      <c r="J658" s="14" t="s">
        <v>4</v>
      </c>
      <c r="K658" s="14" t="s">
        <v>4</v>
      </c>
      <c r="L658" s="14" t="s">
        <v>4</v>
      </c>
      <c r="M658" s="14" t="s">
        <v>4</v>
      </c>
      <c r="N658" s="14" t="s">
        <v>21</v>
      </c>
      <c r="O658" s="14" t="s">
        <v>4</v>
      </c>
      <c r="P658" s="14" t="s">
        <v>4</v>
      </c>
      <c r="Q658" s="14" t="s">
        <v>4</v>
      </c>
      <c r="R658" t="s">
        <v>4</v>
      </c>
      <c r="S658" t="s">
        <v>4</v>
      </c>
      <c r="T658" t="s">
        <v>4</v>
      </c>
      <c r="U658" t="s">
        <v>4</v>
      </c>
      <c r="V658" t="s">
        <v>4</v>
      </c>
      <c r="W658" t="s">
        <v>4</v>
      </c>
      <c r="X658" t="s">
        <v>146</v>
      </c>
      <c r="Y658" t="s">
        <v>4</v>
      </c>
      <c r="Z658" t="s">
        <v>4</v>
      </c>
      <c r="AA658" t="s">
        <v>4</v>
      </c>
      <c r="AB658" t="s">
        <v>4</v>
      </c>
      <c r="AC658" t="s">
        <v>314</v>
      </c>
      <c r="AD658">
        <v>1</v>
      </c>
      <c r="AE658" t="s">
        <v>4</v>
      </c>
      <c r="AF658" t="s">
        <v>4</v>
      </c>
      <c r="AG658" t="s">
        <v>4</v>
      </c>
      <c r="AH658" t="s">
        <v>4</v>
      </c>
      <c r="AI658" t="s">
        <v>4</v>
      </c>
      <c r="AJ658" t="s">
        <v>4</v>
      </c>
      <c r="AK658" t="s">
        <v>4</v>
      </c>
      <c r="AL658" t="s">
        <v>4</v>
      </c>
      <c r="AM658" t="s">
        <v>4</v>
      </c>
      <c r="AN658" t="s">
        <v>4</v>
      </c>
    </row>
    <row r="659" spans="1:40" ht="12.75" x14ac:dyDescent="0.2">
      <c r="A659" s="15">
        <v>42572</v>
      </c>
      <c r="B659" s="14">
        <v>65</v>
      </c>
      <c r="C659" s="14" t="s">
        <v>359</v>
      </c>
      <c r="D659" s="16">
        <v>0.70763888888888893</v>
      </c>
      <c r="E659" s="14">
        <v>17</v>
      </c>
      <c r="F659" s="14">
        <v>460.00000000000006</v>
      </c>
      <c r="G659" s="14" t="s">
        <v>4</v>
      </c>
      <c r="H659" s="14" t="s">
        <v>4</v>
      </c>
      <c r="I659" s="14" t="s">
        <v>4</v>
      </c>
      <c r="J659" s="14" t="s">
        <v>4</v>
      </c>
      <c r="K659" s="14" t="s">
        <v>4</v>
      </c>
      <c r="L659" s="14" t="s">
        <v>4</v>
      </c>
      <c r="M659" s="14" t="s">
        <v>4</v>
      </c>
      <c r="N659" s="14" t="s">
        <v>21</v>
      </c>
      <c r="O659" s="14" t="s">
        <v>4</v>
      </c>
      <c r="P659" s="14" t="s">
        <v>4</v>
      </c>
      <c r="Q659" s="14" t="s">
        <v>4</v>
      </c>
      <c r="R659" t="s">
        <v>4</v>
      </c>
      <c r="S659" t="s">
        <v>4</v>
      </c>
      <c r="T659" t="s">
        <v>4</v>
      </c>
      <c r="U659" t="s">
        <v>4</v>
      </c>
      <c r="V659" t="s">
        <v>4</v>
      </c>
      <c r="W659" t="s">
        <v>4</v>
      </c>
      <c r="X659" t="s">
        <v>250</v>
      </c>
      <c r="Y659" t="s">
        <v>4</v>
      </c>
      <c r="Z659" t="s">
        <v>4</v>
      </c>
      <c r="AA659" t="s">
        <v>4</v>
      </c>
      <c r="AB659" t="s">
        <v>4</v>
      </c>
      <c r="AC659" t="s">
        <v>314</v>
      </c>
      <c r="AD659">
        <v>1</v>
      </c>
      <c r="AE659" t="s">
        <v>4</v>
      </c>
      <c r="AF659" t="s">
        <v>4</v>
      </c>
      <c r="AG659" t="s">
        <v>4</v>
      </c>
      <c r="AH659" t="s">
        <v>4</v>
      </c>
      <c r="AI659" t="s">
        <v>4</v>
      </c>
      <c r="AJ659" t="s">
        <v>4</v>
      </c>
      <c r="AK659" t="s">
        <v>4</v>
      </c>
      <c r="AL659" t="s">
        <v>4</v>
      </c>
      <c r="AM659" t="s">
        <v>4</v>
      </c>
      <c r="AN659" t="s">
        <v>4</v>
      </c>
    </row>
    <row r="660" spans="1:40" ht="12.75" x14ac:dyDescent="0.2">
      <c r="A660" s="15">
        <v>42572</v>
      </c>
      <c r="B660" s="14">
        <v>66</v>
      </c>
      <c r="C660" s="14" t="s">
        <v>359</v>
      </c>
      <c r="D660" s="16">
        <v>0.38819444444444445</v>
      </c>
      <c r="E660" s="14">
        <v>9</v>
      </c>
      <c r="F660" s="14">
        <v>0</v>
      </c>
      <c r="G660" s="14" t="s">
        <v>4</v>
      </c>
      <c r="H660" s="14" t="s">
        <v>4</v>
      </c>
      <c r="I660" s="14">
        <v>21.4</v>
      </c>
      <c r="J660" s="14" t="s">
        <v>4</v>
      </c>
      <c r="K660" s="14" t="s">
        <v>4</v>
      </c>
      <c r="L660" s="14" t="s">
        <v>4</v>
      </c>
      <c r="M660" s="14">
        <v>315</v>
      </c>
      <c r="N660" s="14" t="s">
        <v>21</v>
      </c>
      <c r="O660" s="14" t="s">
        <v>4</v>
      </c>
      <c r="P660" s="14" t="s">
        <v>4</v>
      </c>
      <c r="Q660" s="14">
        <v>0</v>
      </c>
      <c r="R660">
        <v>0</v>
      </c>
      <c r="S660">
        <v>0</v>
      </c>
      <c r="T660" t="s">
        <v>4</v>
      </c>
      <c r="U660" t="s">
        <v>4</v>
      </c>
      <c r="V660" t="s">
        <v>7</v>
      </c>
      <c r="W660">
        <v>2.4</v>
      </c>
      <c r="X660" t="s">
        <v>4</v>
      </c>
      <c r="Y660">
        <v>2</v>
      </c>
      <c r="Z660">
        <v>1</v>
      </c>
      <c r="AA660">
        <v>0</v>
      </c>
      <c r="AB660">
        <v>0</v>
      </c>
      <c r="AC660" t="s">
        <v>315</v>
      </c>
      <c r="AD660">
        <v>1</v>
      </c>
      <c r="AE660" t="s">
        <v>4</v>
      </c>
      <c r="AF660" t="s">
        <v>4</v>
      </c>
      <c r="AG660" t="s">
        <v>4</v>
      </c>
      <c r="AH660" t="s">
        <v>4</v>
      </c>
      <c r="AI660">
        <v>-70.710678118654769</v>
      </c>
      <c r="AJ660">
        <v>70.710678118654741</v>
      </c>
      <c r="AK660" t="s">
        <v>4</v>
      </c>
      <c r="AL660">
        <v>100</v>
      </c>
      <c r="AM660">
        <v>30.48</v>
      </c>
      <c r="AN660">
        <v>5.497787143782138</v>
      </c>
    </row>
    <row r="661" spans="1:40" ht="12.75" x14ac:dyDescent="0.2">
      <c r="A661" s="15">
        <v>42572</v>
      </c>
      <c r="B661" s="14">
        <v>66</v>
      </c>
      <c r="C661" s="14" t="s">
        <v>359</v>
      </c>
      <c r="D661" s="16">
        <v>0.4152777777777778</v>
      </c>
      <c r="E661" s="14">
        <v>10</v>
      </c>
      <c r="F661" s="14">
        <v>39.000000000000021</v>
      </c>
      <c r="G661" s="14" t="s">
        <v>4</v>
      </c>
      <c r="H661" s="14" t="s">
        <v>4</v>
      </c>
      <c r="I661" s="14">
        <v>22.7</v>
      </c>
      <c r="J661" s="14" t="s">
        <v>4</v>
      </c>
      <c r="K661" s="14" t="s">
        <v>4</v>
      </c>
      <c r="L661" s="14" t="s">
        <v>4</v>
      </c>
      <c r="M661" s="14">
        <v>315</v>
      </c>
      <c r="N661" s="14" t="s">
        <v>21</v>
      </c>
      <c r="O661" s="14" t="s">
        <v>4</v>
      </c>
      <c r="P661" s="14" t="s">
        <v>4</v>
      </c>
      <c r="Q661" s="14">
        <v>0</v>
      </c>
      <c r="R661">
        <v>0</v>
      </c>
      <c r="S661">
        <v>0</v>
      </c>
      <c r="T661" t="s">
        <v>4</v>
      </c>
      <c r="U661" t="s">
        <v>4</v>
      </c>
      <c r="V661" t="s">
        <v>8</v>
      </c>
      <c r="W661">
        <v>0</v>
      </c>
      <c r="X661" t="s">
        <v>159</v>
      </c>
      <c r="Y661">
        <v>2</v>
      </c>
      <c r="Z661">
        <v>1</v>
      </c>
      <c r="AA661">
        <v>0</v>
      </c>
      <c r="AB661">
        <v>0</v>
      </c>
      <c r="AC661" t="s">
        <v>315</v>
      </c>
      <c r="AD661">
        <v>1</v>
      </c>
      <c r="AE661">
        <v>0</v>
      </c>
      <c r="AF661">
        <v>0</v>
      </c>
      <c r="AG661">
        <v>1</v>
      </c>
      <c r="AH661">
        <v>0</v>
      </c>
      <c r="AI661">
        <v>-70.710678118654769</v>
      </c>
      <c r="AJ661">
        <v>70.710678118654741</v>
      </c>
      <c r="AK661">
        <v>0</v>
      </c>
      <c r="AL661">
        <v>100</v>
      </c>
      <c r="AM661">
        <v>30.48</v>
      </c>
      <c r="AN661">
        <v>5.497787143782138</v>
      </c>
    </row>
    <row r="662" spans="1:40" ht="12.75" x14ac:dyDescent="0.2">
      <c r="A662" s="15">
        <v>42572</v>
      </c>
      <c r="B662" s="14">
        <v>66</v>
      </c>
      <c r="C662" s="14" t="s">
        <v>359</v>
      </c>
      <c r="D662" s="16">
        <v>0.45694444444444443</v>
      </c>
      <c r="E662" s="14">
        <v>11</v>
      </c>
      <c r="F662" s="14">
        <v>98.999999999999972</v>
      </c>
      <c r="G662" s="14">
        <v>22.1</v>
      </c>
      <c r="H662" s="14" t="s">
        <v>366</v>
      </c>
      <c r="I662" s="14">
        <v>22.7</v>
      </c>
      <c r="J662" s="14" t="s">
        <v>4</v>
      </c>
      <c r="K662" s="14" t="s">
        <v>4</v>
      </c>
      <c r="L662" s="14" t="s">
        <v>4</v>
      </c>
      <c r="M662" s="14">
        <v>315</v>
      </c>
      <c r="N662" s="14" t="s">
        <v>21</v>
      </c>
      <c r="O662" s="14" t="s">
        <v>4</v>
      </c>
      <c r="P662" s="14" t="s">
        <v>4</v>
      </c>
      <c r="Q662" s="14">
        <v>0</v>
      </c>
      <c r="R662">
        <v>0</v>
      </c>
      <c r="S662">
        <v>1</v>
      </c>
      <c r="T662" t="s">
        <v>4</v>
      </c>
      <c r="U662" t="s">
        <v>4</v>
      </c>
      <c r="V662" t="s">
        <v>163</v>
      </c>
      <c r="W662">
        <v>2.5</v>
      </c>
      <c r="X662" t="s">
        <v>88</v>
      </c>
      <c r="Y662">
        <v>2</v>
      </c>
      <c r="Z662">
        <v>1</v>
      </c>
      <c r="AA662">
        <v>0</v>
      </c>
      <c r="AB662">
        <v>0</v>
      </c>
      <c r="AC662" t="s">
        <v>315</v>
      </c>
      <c r="AD662">
        <v>1</v>
      </c>
      <c r="AE662">
        <v>0</v>
      </c>
      <c r="AF662">
        <v>0</v>
      </c>
      <c r="AG662">
        <v>1</v>
      </c>
      <c r="AH662">
        <v>0</v>
      </c>
      <c r="AI662">
        <v>-70.710678118654769</v>
      </c>
      <c r="AJ662">
        <v>70.710678118654741</v>
      </c>
      <c r="AK662">
        <v>0</v>
      </c>
      <c r="AL662">
        <v>100</v>
      </c>
      <c r="AM662">
        <v>30.48</v>
      </c>
      <c r="AN662">
        <v>5.497787143782138</v>
      </c>
    </row>
    <row r="663" spans="1:40" ht="12.75" x14ac:dyDescent="0.2">
      <c r="A663" s="15">
        <v>42572</v>
      </c>
      <c r="B663" s="14">
        <v>66</v>
      </c>
      <c r="C663" s="14" t="s">
        <v>359</v>
      </c>
      <c r="D663" s="16">
        <v>0.49791666666666662</v>
      </c>
      <c r="E663" s="14">
        <v>12</v>
      </c>
      <c r="F663" s="14">
        <v>157.99999999999991</v>
      </c>
      <c r="G663" s="14">
        <v>33</v>
      </c>
      <c r="H663" s="14" t="s">
        <v>365</v>
      </c>
      <c r="I663" s="14">
        <v>25.4</v>
      </c>
      <c r="J663" s="14">
        <v>1.2597404093772342</v>
      </c>
      <c r="K663" s="14">
        <v>287.82219126060193</v>
      </c>
      <c r="L663" s="14">
        <v>152.82219126060193</v>
      </c>
      <c r="M663" s="14">
        <v>310</v>
      </c>
      <c r="N663" s="14" t="s">
        <v>21</v>
      </c>
      <c r="O663" s="14" t="s">
        <v>31</v>
      </c>
      <c r="P663" s="14">
        <v>7</v>
      </c>
      <c r="Q663" s="14">
        <v>23.088705164641819</v>
      </c>
      <c r="R663">
        <v>23.088705164641819</v>
      </c>
      <c r="S663">
        <v>1</v>
      </c>
      <c r="T663" t="s">
        <v>4</v>
      </c>
      <c r="U663" t="s">
        <v>4</v>
      </c>
      <c r="V663" t="s">
        <v>21</v>
      </c>
      <c r="W663">
        <v>4.5</v>
      </c>
      <c r="X663" t="s">
        <v>4</v>
      </c>
      <c r="Y663">
        <v>2</v>
      </c>
      <c r="Z663">
        <v>1</v>
      </c>
      <c r="AA663">
        <v>0</v>
      </c>
      <c r="AB663">
        <v>0</v>
      </c>
      <c r="AC663" t="s">
        <v>315</v>
      </c>
      <c r="AD663">
        <v>1</v>
      </c>
      <c r="AE663">
        <v>7.066622653416502</v>
      </c>
      <c r="AF663">
        <v>7.066622653416502</v>
      </c>
      <c r="AG663">
        <v>1</v>
      </c>
      <c r="AH663">
        <v>23.088705164641819</v>
      </c>
      <c r="AI663">
        <v>-92.691377617396356</v>
      </c>
      <c r="AJ663">
        <v>77.777300772071243</v>
      </c>
      <c r="AK663">
        <v>-21.980699498741586</v>
      </c>
      <c r="AL663">
        <v>121</v>
      </c>
      <c r="AM663">
        <v>36.880800000000001</v>
      </c>
      <c r="AN663">
        <v>5.4105206811824216</v>
      </c>
    </row>
    <row r="664" spans="1:40" ht="12.75" x14ac:dyDescent="0.2">
      <c r="A664" s="15">
        <v>42572</v>
      </c>
      <c r="B664" s="14">
        <v>66</v>
      </c>
      <c r="C664" s="14" t="s">
        <v>359</v>
      </c>
      <c r="D664" s="16">
        <v>0.54166666666666663</v>
      </c>
      <c r="E664" s="14">
        <v>13</v>
      </c>
      <c r="F664" s="14">
        <v>220.99999999999994</v>
      </c>
      <c r="G664" s="14">
        <v>33.6</v>
      </c>
      <c r="H664" s="14" t="s">
        <v>365</v>
      </c>
      <c r="I664" s="14">
        <v>29.6</v>
      </c>
      <c r="J664" s="14" t="s">
        <v>4</v>
      </c>
      <c r="K664" s="14" t="s">
        <v>4</v>
      </c>
      <c r="L664" s="14" t="s">
        <v>4</v>
      </c>
      <c r="M664" s="14">
        <v>310</v>
      </c>
      <c r="N664" s="14" t="s">
        <v>21</v>
      </c>
      <c r="O664" s="14" t="s">
        <v>4</v>
      </c>
      <c r="P664" s="14" t="s">
        <v>4</v>
      </c>
      <c r="Q664" s="14">
        <v>0</v>
      </c>
      <c r="R664">
        <v>23.088705164641819</v>
      </c>
      <c r="S664">
        <v>1</v>
      </c>
      <c r="T664" t="s">
        <v>4</v>
      </c>
      <c r="U664" t="s">
        <v>4</v>
      </c>
      <c r="V664" t="s">
        <v>6</v>
      </c>
      <c r="W664">
        <v>1.9</v>
      </c>
      <c r="X664" t="s">
        <v>4</v>
      </c>
      <c r="Y664">
        <v>2</v>
      </c>
      <c r="Z664">
        <v>1</v>
      </c>
      <c r="AA664">
        <v>0</v>
      </c>
      <c r="AB664">
        <v>0</v>
      </c>
      <c r="AC664" t="s">
        <v>315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-92.691377617396356</v>
      </c>
      <c r="AJ664">
        <v>77.777300772071243</v>
      </c>
      <c r="AK664">
        <v>0</v>
      </c>
      <c r="AL664">
        <v>121</v>
      </c>
      <c r="AM664">
        <v>36.880800000000001</v>
      </c>
      <c r="AN664">
        <v>5.4105206811824216</v>
      </c>
    </row>
    <row r="665" spans="1:40" ht="12.75" x14ac:dyDescent="0.2">
      <c r="A665" s="15">
        <v>42572</v>
      </c>
      <c r="B665" s="14">
        <v>66</v>
      </c>
      <c r="C665" s="14" t="s">
        <v>359</v>
      </c>
      <c r="D665" s="16">
        <v>0.58263888888888882</v>
      </c>
      <c r="E665" s="14">
        <v>14</v>
      </c>
      <c r="F665" s="14">
        <v>279.99999999999989</v>
      </c>
      <c r="G665" s="14">
        <v>30.2</v>
      </c>
      <c r="H665" s="14" t="s">
        <v>366</v>
      </c>
      <c r="I665" s="14">
        <v>30.5</v>
      </c>
      <c r="J665" s="14" t="s">
        <v>4</v>
      </c>
      <c r="K665" s="14" t="s">
        <v>4</v>
      </c>
      <c r="L665" s="14" t="s">
        <v>4</v>
      </c>
      <c r="M665" s="14">
        <v>310</v>
      </c>
      <c r="N665" s="14" t="s">
        <v>21</v>
      </c>
      <c r="O665" s="14" t="s">
        <v>4</v>
      </c>
      <c r="P665" s="14" t="s">
        <v>4</v>
      </c>
      <c r="Q665" s="14">
        <v>0</v>
      </c>
      <c r="R665">
        <v>23.088705164641819</v>
      </c>
      <c r="S665">
        <v>1</v>
      </c>
      <c r="T665" t="s">
        <v>4</v>
      </c>
      <c r="U665" t="s">
        <v>4</v>
      </c>
      <c r="V665" t="s">
        <v>6</v>
      </c>
      <c r="W665">
        <v>1.8</v>
      </c>
      <c r="X665" t="s">
        <v>172</v>
      </c>
      <c r="Y665">
        <v>2</v>
      </c>
      <c r="Z665">
        <v>1</v>
      </c>
      <c r="AA665">
        <v>0</v>
      </c>
      <c r="AB665">
        <v>0</v>
      </c>
      <c r="AC665" t="s">
        <v>315</v>
      </c>
      <c r="AD665">
        <v>1</v>
      </c>
      <c r="AE665">
        <v>0</v>
      </c>
      <c r="AF665">
        <v>0</v>
      </c>
      <c r="AG665">
        <v>1</v>
      </c>
      <c r="AH665">
        <v>0</v>
      </c>
      <c r="AI665">
        <v>-92.691377617396356</v>
      </c>
      <c r="AJ665">
        <v>77.777300772071243</v>
      </c>
      <c r="AK665">
        <v>0</v>
      </c>
      <c r="AL665">
        <v>121</v>
      </c>
      <c r="AM665">
        <v>36.880800000000001</v>
      </c>
      <c r="AN665">
        <v>5.4105206811824216</v>
      </c>
    </row>
    <row r="666" spans="1:40" ht="12.75" x14ac:dyDescent="0.2">
      <c r="A666" s="15">
        <v>42572</v>
      </c>
      <c r="B666" s="14">
        <v>66</v>
      </c>
      <c r="C666" s="14" t="s">
        <v>359</v>
      </c>
      <c r="D666" s="16">
        <v>0.62430555555555556</v>
      </c>
      <c r="E666" s="14">
        <v>15</v>
      </c>
      <c r="F666" s="14">
        <v>340</v>
      </c>
      <c r="G666" s="14">
        <v>26.7</v>
      </c>
      <c r="H666" s="14" t="s">
        <v>366</v>
      </c>
      <c r="I666" s="14">
        <v>28.7</v>
      </c>
      <c r="J666" s="14" t="s">
        <v>4</v>
      </c>
      <c r="K666" s="14" t="s">
        <v>4</v>
      </c>
      <c r="L666" s="14" t="s">
        <v>4</v>
      </c>
      <c r="M666" s="14">
        <v>310</v>
      </c>
      <c r="N666" s="14" t="s">
        <v>21</v>
      </c>
      <c r="O666" s="14" t="s">
        <v>4</v>
      </c>
      <c r="P666" s="14" t="s">
        <v>4</v>
      </c>
      <c r="Q666" s="14">
        <v>0</v>
      </c>
      <c r="R666">
        <v>23.088705164641819</v>
      </c>
      <c r="S666">
        <v>1</v>
      </c>
      <c r="T666" t="s">
        <v>4</v>
      </c>
      <c r="U666" t="s">
        <v>4</v>
      </c>
      <c r="V666" t="s">
        <v>6</v>
      </c>
      <c r="W666">
        <v>0.1</v>
      </c>
      <c r="X666" t="s">
        <v>174</v>
      </c>
      <c r="Y666">
        <v>2</v>
      </c>
      <c r="Z666">
        <v>1</v>
      </c>
      <c r="AA666">
        <v>0</v>
      </c>
      <c r="AB666">
        <v>0</v>
      </c>
      <c r="AC666" t="s">
        <v>315</v>
      </c>
      <c r="AD666">
        <v>1</v>
      </c>
      <c r="AE666">
        <v>0</v>
      </c>
      <c r="AF666">
        <v>0</v>
      </c>
      <c r="AG666">
        <v>1</v>
      </c>
      <c r="AH666">
        <v>0</v>
      </c>
      <c r="AI666">
        <v>-92.691377617396356</v>
      </c>
      <c r="AJ666">
        <v>77.777300772071243</v>
      </c>
      <c r="AK666">
        <v>0</v>
      </c>
      <c r="AL666">
        <v>121</v>
      </c>
      <c r="AM666">
        <v>36.880800000000001</v>
      </c>
      <c r="AN666">
        <v>5.4105206811824216</v>
      </c>
    </row>
    <row r="667" spans="1:40" ht="12.75" x14ac:dyDescent="0.2">
      <c r="A667" s="15">
        <v>42572</v>
      </c>
      <c r="B667" s="14">
        <v>66</v>
      </c>
      <c r="C667" s="14" t="s">
        <v>359</v>
      </c>
      <c r="D667" s="16">
        <v>0.66527777777777775</v>
      </c>
      <c r="E667" s="14">
        <v>16</v>
      </c>
      <c r="F667" s="14">
        <v>398.99999999999994</v>
      </c>
      <c r="G667" s="14">
        <v>24.9</v>
      </c>
      <c r="H667" s="14" t="s">
        <v>366</v>
      </c>
      <c r="I667" s="14">
        <v>27</v>
      </c>
      <c r="J667" s="14">
        <v>0.9489708439186415</v>
      </c>
      <c r="K667" s="14">
        <v>54.372024237506146</v>
      </c>
      <c r="L667" s="14">
        <v>-126.54983297690421</v>
      </c>
      <c r="M667" s="14">
        <v>312</v>
      </c>
      <c r="N667" s="14" t="s">
        <v>21</v>
      </c>
      <c r="O667" s="14" t="s">
        <v>15</v>
      </c>
      <c r="P667" s="14">
        <v>2</v>
      </c>
      <c r="Q667" s="14">
        <v>4.3232376022443662</v>
      </c>
      <c r="R667">
        <v>27.411942766886185</v>
      </c>
      <c r="S667">
        <v>1</v>
      </c>
      <c r="T667" t="s">
        <v>4</v>
      </c>
      <c r="U667" t="s">
        <v>4</v>
      </c>
      <c r="V667" t="s">
        <v>6</v>
      </c>
      <c r="W667">
        <v>1.4</v>
      </c>
      <c r="X667" t="s">
        <v>4</v>
      </c>
      <c r="Y667">
        <v>2</v>
      </c>
      <c r="Z667">
        <v>1</v>
      </c>
      <c r="AA667">
        <v>0</v>
      </c>
      <c r="AB667">
        <v>0</v>
      </c>
      <c r="AC667" t="s">
        <v>315</v>
      </c>
      <c r="AD667">
        <v>1</v>
      </c>
      <c r="AE667">
        <v>2.518371990991696</v>
      </c>
      <c r="AF667">
        <v>2.518371990991696</v>
      </c>
      <c r="AG667">
        <v>1</v>
      </c>
      <c r="AH667">
        <v>4.3232376022443662</v>
      </c>
      <c r="AI667">
        <v>-89.177379057287354</v>
      </c>
      <c r="AJ667">
        <v>80.295672763062939</v>
      </c>
      <c r="AK667">
        <v>3.5139985601090018</v>
      </c>
      <c r="AL667">
        <v>120</v>
      </c>
      <c r="AM667">
        <v>36.576000000000001</v>
      </c>
      <c r="AN667">
        <v>5.4454272662223078</v>
      </c>
    </row>
    <row r="668" spans="1:40" ht="12.75" x14ac:dyDescent="0.2">
      <c r="A668" s="15">
        <v>42572</v>
      </c>
      <c r="B668" s="14">
        <v>66</v>
      </c>
      <c r="C668" s="14" t="s">
        <v>359</v>
      </c>
      <c r="D668" s="16">
        <v>0.70763888888888893</v>
      </c>
      <c r="E668" s="14">
        <v>17</v>
      </c>
      <c r="F668" s="14">
        <v>460.00000000000006</v>
      </c>
      <c r="G668" s="14">
        <v>21.1</v>
      </c>
      <c r="H668" s="14" t="s">
        <v>366</v>
      </c>
      <c r="I668" s="14">
        <v>24.2</v>
      </c>
      <c r="J668" s="14">
        <v>0.83775804095728046</v>
      </c>
      <c r="K668" s="14">
        <v>311.99999999999989</v>
      </c>
      <c r="L668" s="14">
        <v>-102.37202423750625</v>
      </c>
      <c r="M668" s="14">
        <v>312</v>
      </c>
      <c r="N668" s="14" t="s">
        <v>21</v>
      </c>
      <c r="O668" s="14" t="s">
        <v>21</v>
      </c>
      <c r="P668" s="14">
        <v>8</v>
      </c>
      <c r="Q668" s="14">
        <v>0.99999999999998801</v>
      </c>
      <c r="R668">
        <v>28.411942766886174</v>
      </c>
      <c r="S668">
        <v>1</v>
      </c>
      <c r="T668" t="s">
        <v>4</v>
      </c>
      <c r="U668" t="s">
        <v>4</v>
      </c>
      <c r="V668" t="s">
        <v>6</v>
      </c>
      <c r="W668">
        <v>1.8</v>
      </c>
      <c r="X668" t="s">
        <v>4</v>
      </c>
      <c r="Y668">
        <v>2</v>
      </c>
      <c r="Z668">
        <v>1</v>
      </c>
      <c r="AA668">
        <v>0</v>
      </c>
      <c r="AB668">
        <v>0</v>
      </c>
      <c r="AC668" t="s">
        <v>315</v>
      </c>
      <c r="AD668">
        <v>1</v>
      </c>
      <c r="AE668">
        <v>0.66913060635884847</v>
      </c>
      <c r="AF668">
        <v>0.66913060635884847</v>
      </c>
      <c r="AG668">
        <v>1</v>
      </c>
      <c r="AH668">
        <v>0.99999999999998801</v>
      </c>
      <c r="AI668">
        <v>-89.920523882764741</v>
      </c>
      <c r="AJ668">
        <v>80.964803369421787</v>
      </c>
      <c r="AK668">
        <v>-0.74314482547738692</v>
      </c>
      <c r="AL668">
        <v>121</v>
      </c>
      <c r="AM668">
        <v>36.880800000000001</v>
      </c>
      <c r="AN668">
        <v>5.4454272662223078</v>
      </c>
    </row>
    <row r="669" spans="1:40" ht="12.75" x14ac:dyDescent="0.2">
      <c r="A669" s="15">
        <v>42572</v>
      </c>
      <c r="B669" s="14">
        <v>66</v>
      </c>
      <c r="C669" s="14" t="s">
        <v>359</v>
      </c>
      <c r="D669" s="16">
        <v>0.74652777777777779</v>
      </c>
      <c r="E669" s="14">
        <v>18</v>
      </c>
      <c r="F669" s="14">
        <v>516</v>
      </c>
      <c r="G669" s="14">
        <v>21.2</v>
      </c>
      <c r="H669" s="14" t="s">
        <v>365</v>
      </c>
      <c r="I669" s="14">
        <v>23.9</v>
      </c>
      <c r="J669" s="14" t="s">
        <v>4</v>
      </c>
      <c r="K669" s="14" t="s">
        <v>4</v>
      </c>
      <c r="L669" s="14" t="s">
        <v>4</v>
      </c>
      <c r="M669" s="14">
        <v>312</v>
      </c>
      <c r="N669" s="14" t="s">
        <v>21</v>
      </c>
      <c r="O669" s="14" t="s">
        <v>4</v>
      </c>
      <c r="P669" s="14" t="s">
        <v>4</v>
      </c>
      <c r="Q669" s="14">
        <v>0</v>
      </c>
      <c r="R669">
        <v>28.411942766886174</v>
      </c>
      <c r="S669">
        <v>1</v>
      </c>
      <c r="T669" t="s">
        <v>4</v>
      </c>
      <c r="U669" t="s">
        <v>4</v>
      </c>
      <c r="V669" t="s">
        <v>6</v>
      </c>
      <c r="W669">
        <v>0.7</v>
      </c>
      <c r="X669" t="s">
        <v>4</v>
      </c>
      <c r="Y669">
        <v>2</v>
      </c>
      <c r="Z669">
        <v>1</v>
      </c>
      <c r="AA669">
        <v>0</v>
      </c>
      <c r="AB669">
        <v>0</v>
      </c>
      <c r="AC669" t="s">
        <v>315</v>
      </c>
      <c r="AD669">
        <v>1</v>
      </c>
      <c r="AE669">
        <v>0</v>
      </c>
      <c r="AF669">
        <v>0</v>
      </c>
      <c r="AG669">
        <v>1</v>
      </c>
      <c r="AH669">
        <v>0</v>
      </c>
      <c r="AI669">
        <v>-89.920523882764741</v>
      </c>
      <c r="AJ669">
        <v>80.964803369421787</v>
      </c>
      <c r="AK669">
        <v>0</v>
      </c>
      <c r="AL669">
        <v>121</v>
      </c>
      <c r="AM669">
        <v>36.880800000000001</v>
      </c>
      <c r="AN669">
        <v>5.4454272662223078</v>
      </c>
    </row>
    <row r="670" spans="1:40" ht="12.75" x14ac:dyDescent="0.2">
      <c r="A670" s="15">
        <v>42572</v>
      </c>
      <c r="B670" s="14">
        <v>66</v>
      </c>
      <c r="C670" s="14" t="s">
        <v>359</v>
      </c>
      <c r="D670" s="16">
        <v>0.78888888888888886</v>
      </c>
      <c r="E670" s="14">
        <v>19</v>
      </c>
      <c r="F670" s="14">
        <v>577</v>
      </c>
      <c r="G670" s="14">
        <v>23.3</v>
      </c>
      <c r="H670" s="14" t="s">
        <v>365</v>
      </c>
      <c r="I670" s="14">
        <v>26.8</v>
      </c>
      <c r="J670" s="14" t="s">
        <v>4</v>
      </c>
      <c r="K670" s="14" t="s">
        <v>4</v>
      </c>
      <c r="L670" s="14" t="s">
        <v>4</v>
      </c>
      <c r="M670" s="14">
        <v>312</v>
      </c>
      <c r="N670" s="14" t="s">
        <v>21</v>
      </c>
      <c r="O670" s="14" t="s">
        <v>4</v>
      </c>
      <c r="P670" s="14" t="s">
        <v>4</v>
      </c>
      <c r="Q670" s="14">
        <v>0</v>
      </c>
      <c r="R670">
        <v>28.411942766886174</v>
      </c>
      <c r="S670">
        <v>1</v>
      </c>
      <c r="T670">
        <v>21.775336023568318</v>
      </c>
      <c r="U670">
        <v>1.304776318314206</v>
      </c>
      <c r="V670" t="s">
        <v>6</v>
      </c>
      <c r="W670">
        <v>0</v>
      </c>
      <c r="X670" t="s">
        <v>4</v>
      </c>
      <c r="Y670">
        <v>2</v>
      </c>
      <c r="Z670">
        <v>1</v>
      </c>
      <c r="AA670">
        <v>0</v>
      </c>
      <c r="AB670">
        <v>0</v>
      </c>
      <c r="AC670" t="s">
        <v>315</v>
      </c>
      <c r="AD670">
        <v>1</v>
      </c>
      <c r="AE670">
        <v>0</v>
      </c>
      <c r="AF670">
        <v>0</v>
      </c>
      <c r="AG670">
        <v>1</v>
      </c>
      <c r="AH670">
        <v>0</v>
      </c>
      <c r="AI670">
        <v>-89.920523882764741</v>
      </c>
      <c r="AJ670">
        <v>80.964803369421787</v>
      </c>
      <c r="AK670">
        <v>0</v>
      </c>
      <c r="AL670">
        <v>121</v>
      </c>
      <c r="AM670">
        <v>36.880800000000001</v>
      </c>
      <c r="AN670">
        <v>5.4454272662223078</v>
      </c>
    </row>
    <row r="671" spans="1:40" ht="12.75" x14ac:dyDescent="0.2">
      <c r="A671" s="15">
        <v>42574</v>
      </c>
      <c r="B671" s="14">
        <v>45</v>
      </c>
      <c r="C671" s="14" t="s">
        <v>359</v>
      </c>
      <c r="D671" s="16">
        <v>0.2638888888888889</v>
      </c>
      <c r="E671" s="14">
        <v>6</v>
      </c>
      <c r="F671" s="14">
        <v>0</v>
      </c>
      <c r="G671" s="14" t="s">
        <v>4</v>
      </c>
      <c r="H671" s="14" t="s">
        <v>4</v>
      </c>
      <c r="I671" s="14">
        <v>21.6</v>
      </c>
      <c r="J671" s="14" t="s">
        <v>4</v>
      </c>
      <c r="K671" s="14" t="s">
        <v>4</v>
      </c>
      <c r="L671" s="14" t="s">
        <v>4</v>
      </c>
      <c r="M671" s="14">
        <v>45</v>
      </c>
      <c r="N671" s="14" t="s">
        <v>21</v>
      </c>
      <c r="O671" s="14" t="s">
        <v>4</v>
      </c>
      <c r="P671" s="14" t="s">
        <v>4</v>
      </c>
      <c r="Q671" s="14">
        <v>0</v>
      </c>
      <c r="R671">
        <v>0</v>
      </c>
      <c r="S671">
        <v>0</v>
      </c>
      <c r="T671" t="s">
        <v>4</v>
      </c>
      <c r="U671" t="s">
        <v>4</v>
      </c>
      <c r="V671" t="s">
        <v>8</v>
      </c>
      <c r="W671">
        <v>0</v>
      </c>
      <c r="X671" t="s">
        <v>4</v>
      </c>
      <c r="Y671">
        <v>2</v>
      </c>
      <c r="Z671">
        <v>1</v>
      </c>
      <c r="AA671">
        <v>0</v>
      </c>
      <c r="AB671">
        <v>0</v>
      </c>
      <c r="AC671" t="s">
        <v>316</v>
      </c>
      <c r="AD671">
        <v>1</v>
      </c>
      <c r="AE671" t="s">
        <v>4</v>
      </c>
      <c r="AF671" t="s">
        <v>4</v>
      </c>
      <c r="AG671" t="s">
        <v>4</v>
      </c>
      <c r="AH671" t="s">
        <v>4</v>
      </c>
      <c r="AI671">
        <v>70.710678118654741</v>
      </c>
      <c r="AJ671">
        <v>70.710678118654755</v>
      </c>
      <c r="AK671" t="s">
        <v>4</v>
      </c>
      <c r="AL671">
        <v>100</v>
      </c>
      <c r="AM671">
        <v>30.48</v>
      </c>
      <c r="AN671">
        <v>0.78539816339744828</v>
      </c>
    </row>
    <row r="672" spans="1:40" ht="12.75" x14ac:dyDescent="0.2">
      <c r="A672" s="15">
        <v>42574</v>
      </c>
      <c r="B672" s="14">
        <v>45</v>
      </c>
      <c r="C672" s="14" t="s">
        <v>359</v>
      </c>
      <c r="D672" s="16">
        <v>0.2986111111111111</v>
      </c>
      <c r="E672" s="14">
        <v>7</v>
      </c>
      <c r="F672" s="14">
        <v>49.999999999999986</v>
      </c>
      <c r="G672" s="14" t="s">
        <v>4</v>
      </c>
      <c r="H672" s="14" t="s">
        <v>4</v>
      </c>
      <c r="I672" s="14">
        <v>23.7</v>
      </c>
      <c r="J672" s="14" t="s">
        <v>4</v>
      </c>
      <c r="K672" s="14" t="s">
        <v>4</v>
      </c>
      <c r="L672" s="14" t="s">
        <v>4</v>
      </c>
      <c r="M672" s="14">
        <v>45</v>
      </c>
      <c r="N672" s="14" t="s">
        <v>21</v>
      </c>
      <c r="O672" s="14" t="s">
        <v>4</v>
      </c>
      <c r="P672" s="14" t="s">
        <v>4</v>
      </c>
      <c r="Q672" s="14">
        <v>0</v>
      </c>
      <c r="R672">
        <v>0</v>
      </c>
      <c r="S672">
        <v>0</v>
      </c>
      <c r="T672" t="s">
        <v>4</v>
      </c>
      <c r="U672" t="s">
        <v>4</v>
      </c>
      <c r="V672" t="s">
        <v>8</v>
      </c>
      <c r="W672">
        <v>1.4</v>
      </c>
      <c r="X672" t="s">
        <v>74</v>
      </c>
      <c r="Y672">
        <v>2</v>
      </c>
      <c r="Z672">
        <v>1</v>
      </c>
      <c r="AA672">
        <v>0</v>
      </c>
      <c r="AB672">
        <v>0</v>
      </c>
      <c r="AC672" t="s">
        <v>316</v>
      </c>
      <c r="AD672">
        <v>1</v>
      </c>
      <c r="AE672">
        <v>0</v>
      </c>
      <c r="AF672">
        <v>0</v>
      </c>
      <c r="AG672">
        <v>1</v>
      </c>
      <c r="AH672">
        <v>0</v>
      </c>
      <c r="AI672">
        <v>70.710678118654741</v>
      </c>
      <c r="AJ672">
        <v>70.710678118654755</v>
      </c>
      <c r="AK672">
        <v>0</v>
      </c>
      <c r="AL672">
        <v>100</v>
      </c>
      <c r="AM672">
        <v>30.48</v>
      </c>
      <c r="AN672">
        <v>0.78539816339744828</v>
      </c>
    </row>
    <row r="673" spans="1:40" ht="12.75" x14ac:dyDescent="0.2">
      <c r="A673" s="15">
        <v>42574</v>
      </c>
      <c r="B673" s="14">
        <v>45</v>
      </c>
      <c r="C673" s="14" t="s">
        <v>359</v>
      </c>
      <c r="D673" s="16">
        <v>0.34236111111111112</v>
      </c>
      <c r="E673" s="14">
        <v>8</v>
      </c>
      <c r="F673" s="14">
        <v>113</v>
      </c>
      <c r="G673" s="14" t="s">
        <v>4</v>
      </c>
      <c r="H673" s="14" t="s">
        <v>4</v>
      </c>
      <c r="I673" s="14">
        <v>31.5</v>
      </c>
      <c r="J673" s="14" t="s">
        <v>4</v>
      </c>
      <c r="K673" s="14" t="s">
        <v>4</v>
      </c>
      <c r="L673" s="14" t="s">
        <v>4</v>
      </c>
      <c r="M673" s="14">
        <v>45</v>
      </c>
      <c r="N673" s="14" t="s">
        <v>21</v>
      </c>
      <c r="O673" s="14" t="s">
        <v>4</v>
      </c>
      <c r="P673" s="14" t="s">
        <v>4</v>
      </c>
      <c r="Q673" s="14">
        <v>0</v>
      </c>
      <c r="R673">
        <v>0</v>
      </c>
      <c r="S673">
        <v>0</v>
      </c>
      <c r="T673" t="s">
        <v>4</v>
      </c>
      <c r="U673" t="s">
        <v>4</v>
      </c>
      <c r="V673" t="s">
        <v>8</v>
      </c>
      <c r="W673">
        <v>0</v>
      </c>
      <c r="X673" t="s">
        <v>4</v>
      </c>
      <c r="Y673">
        <v>2</v>
      </c>
      <c r="Z673">
        <v>1</v>
      </c>
      <c r="AA673">
        <v>0</v>
      </c>
      <c r="AB673">
        <v>0</v>
      </c>
      <c r="AC673" t="s">
        <v>316</v>
      </c>
      <c r="AD673">
        <v>1</v>
      </c>
      <c r="AE673">
        <v>0</v>
      </c>
      <c r="AF673">
        <v>0</v>
      </c>
      <c r="AG673">
        <v>1</v>
      </c>
      <c r="AH673">
        <v>0</v>
      </c>
      <c r="AI673">
        <v>70.710678118654741</v>
      </c>
      <c r="AJ673">
        <v>70.710678118654755</v>
      </c>
      <c r="AK673">
        <v>0</v>
      </c>
      <c r="AL673">
        <v>100</v>
      </c>
      <c r="AM673">
        <v>30.48</v>
      </c>
      <c r="AN673">
        <v>0.78539816339744828</v>
      </c>
    </row>
    <row r="674" spans="1:40" ht="12.75" x14ac:dyDescent="0.2">
      <c r="A674" s="15">
        <v>42574</v>
      </c>
      <c r="B674" s="14">
        <v>45</v>
      </c>
      <c r="C674" s="14" t="s">
        <v>359</v>
      </c>
      <c r="D674" s="16">
        <v>0.38750000000000001</v>
      </c>
      <c r="E674" s="14">
        <v>9</v>
      </c>
      <c r="F674" s="14">
        <v>178</v>
      </c>
      <c r="G674" s="14" t="s">
        <v>4</v>
      </c>
      <c r="H674" s="14" t="s">
        <v>4</v>
      </c>
      <c r="I674" s="14">
        <v>33</v>
      </c>
      <c r="J674" s="14" t="s">
        <v>4</v>
      </c>
      <c r="K674" s="14" t="s">
        <v>4</v>
      </c>
      <c r="L674" s="14" t="s">
        <v>4</v>
      </c>
      <c r="M674" s="14">
        <v>45</v>
      </c>
      <c r="N674" s="14" t="s">
        <v>21</v>
      </c>
      <c r="O674" s="14" t="s">
        <v>4</v>
      </c>
      <c r="P674" s="14" t="s">
        <v>4</v>
      </c>
      <c r="Q674" s="14">
        <v>0</v>
      </c>
      <c r="R674">
        <v>0</v>
      </c>
      <c r="S674">
        <v>1</v>
      </c>
      <c r="T674" t="s">
        <v>4</v>
      </c>
      <c r="U674" t="s">
        <v>4</v>
      </c>
      <c r="V674" t="s">
        <v>8</v>
      </c>
      <c r="W674">
        <v>1.6</v>
      </c>
      <c r="X674" t="s">
        <v>107</v>
      </c>
      <c r="Y674">
        <v>2</v>
      </c>
      <c r="Z674">
        <v>1</v>
      </c>
      <c r="AA674">
        <v>0</v>
      </c>
      <c r="AB674">
        <v>0</v>
      </c>
      <c r="AC674" t="s">
        <v>316</v>
      </c>
      <c r="AD674">
        <v>1</v>
      </c>
      <c r="AE674">
        <v>0</v>
      </c>
      <c r="AF674">
        <v>0</v>
      </c>
      <c r="AG674">
        <v>1</v>
      </c>
      <c r="AH674">
        <v>0</v>
      </c>
      <c r="AI674">
        <v>70.710678118654741</v>
      </c>
      <c r="AJ674">
        <v>70.710678118654755</v>
      </c>
      <c r="AK674">
        <v>0</v>
      </c>
      <c r="AL674">
        <v>100</v>
      </c>
      <c r="AM674">
        <v>30.48</v>
      </c>
      <c r="AN674">
        <v>0.78539816339744828</v>
      </c>
    </row>
    <row r="675" spans="1:40" ht="12.75" x14ac:dyDescent="0.2">
      <c r="A675" s="15">
        <v>42574</v>
      </c>
      <c r="B675" s="14">
        <v>45</v>
      </c>
      <c r="C675" s="14" t="s">
        <v>359</v>
      </c>
      <c r="D675" s="16">
        <v>0.42083333333333334</v>
      </c>
      <c r="E675" s="14">
        <v>10</v>
      </c>
      <c r="F675" s="14">
        <v>226</v>
      </c>
      <c r="G675" s="14">
        <v>31.6</v>
      </c>
      <c r="H675" s="14" t="s">
        <v>365</v>
      </c>
      <c r="I675" s="14">
        <v>35.299999999999997</v>
      </c>
      <c r="J675" s="14">
        <v>1.6776579668290554</v>
      </c>
      <c r="K675" s="14">
        <v>96.122720965803538</v>
      </c>
      <c r="L675" s="14">
        <v>-128.87727903419648</v>
      </c>
      <c r="M675" s="14">
        <v>50</v>
      </c>
      <c r="N675" s="14" t="s">
        <v>21</v>
      </c>
      <c r="O675" s="14" t="s">
        <v>41</v>
      </c>
      <c r="P675" s="14">
        <v>3</v>
      </c>
      <c r="Q675" s="14">
        <v>12.091092639554819</v>
      </c>
      <c r="R675">
        <v>12.091092639554819</v>
      </c>
      <c r="S675">
        <v>1</v>
      </c>
      <c r="T675" t="s">
        <v>4</v>
      </c>
      <c r="U675" t="s">
        <v>4</v>
      </c>
      <c r="V675" t="s">
        <v>6</v>
      </c>
      <c r="W675">
        <v>0.3</v>
      </c>
      <c r="X675" t="s">
        <v>113</v>
      </c>
      <c r="Y675">
        <v>2</v>
      </c>
      <c r="Z675">
        <v>1</v>
      </c>
      <c r="AA675">
        <v>0</v>
      </c>
      <c r="AB675">
        <v>0</v>
      </c>
      <c r="AC675" t="s">
        <v>316</v>
      </c>
      <c r="AD675">
        <v>1</v>
      </c>
      <c r="AE675">
        <v>-1.2896162725085105</v>
      </c>
      <c r="AF675">
        <v>-1.2896162725085105</v>
      </c>
      <c r="AG675">
        <v>1</v>
      </c>
      <c r="AH675">
        <v>12.091092639554819</v>
      </c>
      <c r="AI675">
        <v>82.732799856849624</v>
      </c>
      <c r="AJ675">
        <v>69.421061846146245</v>
      </c>
      <c r="AK675">
        <v>12.022121738194883</v>
      </c>
      <c r="AL675">
        <v>108</v>
      </c>
      <c r="AM675">
        <v>32.918399999999998</v>
      </c>
      <c r="AN675">
        <v>0.87266462599716477</v>
      </c>
    </row>
    <row r="676" spans="1:40" ht="12.75" x14ac:dyDescent="0.2">
      <c r="A676" s="15">
        <v>42574</v>
      </c>
      <c r="B676" s="14">
        <v>45</v>
      </c>
      <c r="C676" s="14" t="s">
        <v>359</v>
      </c>
      <c r="D676" s="16">
        <v>0.46180555555555558</v>
      </c>
      <c r="E676" s="14">
        <v>11</v>
      </c>
      <c r="F676" s="14">
        <v>285</v>
      </c>
      <c r="G676" s="14">
        <v>34.1</v>
      </c>
      <c r="H676" s="14" t="s">
        <v>365</v>
      </c>
      <c r="I676" s="14">
        <v>34.200000000000003</v>
      </c>
      <c r="J676" s="14" t="s">
        <v>4</v>
      </c>
      <c r="K676" s="14" t="s">
        <v>4</v>
      </c>
      <c r="L676" s="14" t="s">
        <v>4</v>
      </c>
      <c r="M676" s="14">
        <v>50</v>
      </c>
      <c r="N676" s="14" t="s">
        <v>21</v>
      </c>
      <c r="O676" s="14" t="s">
        <v>4</v>
      </c>
      <c r="P676" s="14" t="s">
        <v>4</v>
      </c>
      <c r="Q676" s="14">
        <v>0</v>
      </c>
      <c r="R676">
        <v>12.091092639554819</v>
      </c>
      <c r="S676">
        <v>1</v>
      </c>
      <c r="T676" t="s">
        <v>4</v>
      </c>
      <c r="U676" t="s">
        <v>4</v>
      </c>
      <c r="V676" t="s">
        <v>6</v>
      </c>
      <c r="W676">
        <v>1.2</v>
      </c>
      <c r="X676" t="s">
        <v>4</v>
      </c>
      <c r="Y676">
        <v>2</v>
      </c>
      <c r="Z676">
        <v>1</v>
      </c>
      <c r="AA676">
        <v>0</v>
      </c>
      <c r="AB676">
        <v>0</v>
      </c>
      <c r="AC676" t="s">
        <v>316</v>
      </c>
      <c r="AD676">
        <v>1</v>
      </c>
      <c r="AE676">
        <v>0</v>
      </c>
      <c r="AF676">
        <v>0</v>
      </c>
      <c r="AG676">
        <v>1</v>
      </c>
      <c r="AH676">
        <v>0</v>
      </c>
      <c r="AI676">
        <v>82.732799856849624</v>
      </c>
      <c r="AJ676">
        <v>69.421061846146245</v>
      </c>
      <c r="AK676">
        <v>0</v>
      </c>
      <c r="AL676">
        <v>108</v>
      </c>
      <c r="AM676">
        <v>32.918399999999998</v>
      </c>
      <c r="AN676">
        <v>0.87266462599716477</v>
      </c>
    </row>
    <row r="677" spans="1:40" ht="12.75" x14ac:dyDescent="0.2">
      <c r="A677" s="15">
        <v>42574</v>
      </c>
      <c r="B677" s="14">
        <v>45</v>
      </c>
      <c r="C677" s="14" t="s">
        <v>359</v>
      </c>
      <c r="D677" s="16">
        <v>0.50277777777777777</v>
      </c>
      <c r="E677" s="14">
        <v>12</v>
      </c>
      <c r="F677" s="14">
        <v>343.99999999999994</v>
      </c>
      <c r="G677" s="14">
        <v>31.3</v>
      </c>
      <c r="H677" s="14" t="s">
        <v>366</v>
      </c>
      <c r="I677" s="14">
        <v>33.200000000000003</v>
      </c>
      <c r="J677" s="14" t="s">
        <v>4</v>
      </c>
      <c r="K677" s="14" t="s">
        <v>4</v>
      </c>
      <c r="L677" s="14" t="s">
        <v>4</v>
      </c>
      <c r="M677" s="14">
        <v>50</v>
      </c>
      <c r="N677" s="14" t="s">
        <v>21</v>
      </c>
      <c r="O677" s="14" t="s">
        <v>4</v>
      </c>
      <c r="P677" s="14" t="s">
        <v>4</v>
      </c>
      <c r="Q677" s="14">
        <v>0</v>
      </c>
      <c r="R677">
        <v>12.091092639554819</v>
      </c>
      <c r="S677">
        <v>1</v>
      </c>
      <c r="T677" t="s">
        <v>4</v>
      </c>
      <c r="U677" t="s">
        <v>4</v>
      </c>
      <c r="V677" t="s">
        <v>6</v>
      </c>
      <c r="W677">
        <v>0.5</v>
      </c>
      <c r="X677" t="s">
        <v>43</v>
      </c>
      <c r="Y677">
        <v>0</v>
      </c>
      <c r="Z677">
        <v>0</v>
      </c>
      <c r="AA677">
        <v>1</v>
      </c>
      <c r="AB677">
        <v>1</v>
      </c>
      <c r="AC677" t="s">
        <v>316</v>
      </c>
      <c r="AD677">
        <v>1</v>
      </c>
      <c r="AE677">
        <v>0</v>
      </c>
      <c r="AF677">
        <v>0</v>
      </c>
      <c r="AG677">
        <v>1</v>
      </c>
      <c r="AH677">
        <v>0</v>
      </c>
      <c r="AI677">
        <v>82.732799856849624</v>
      </c>
      <c r="AJ677">
        <v>69.421061846146245</v>
      </c>
      <c r="AK677">
        <v>0</v>
      </c>
      <c r="AL677">
        <v>108</v>
      </c>
      <c r="AM677">
        <v>32.918399999999998</v>
      </c>
      <c r="AN677">
        <v>0.87266462599716477</v>
      </c>
    </row>
    <row r="678" spans="1:40" ht="12.75" x14ac:dyDescent="0.2">
      <c r="A678" s="15">
        <v>42574</v>
      </c>
      <c r="B678" s="14">
        <v>45</v>
      </c>
      <c r="C678" s="14" t="s">
        <v>359</v>
      </c>
      <c r="D678" s="16">
        <v>0.54305555555555551</v>
      </c>
      <c r="E678" s="14">
        <v>13</v>
      </c>
      <c r="F678" s="14">
        <v>401.99999999999989</v>
      </c>
      <c r="G678" s="14">
        <v>27.1</v>
      </c>
      <c r="H678" s="14" t="s">
        <v>366</v>
      </c>
      <c r="I678" s="14">
        <v>30.5</v>
      </c>
      <c r="J678" s="14" t="s">
        <v>4</v>
      </c>
      <c r="K678" s="14" t="s">
        <v>4</v>
      </c>
      <c r="L678" s="14" t="s">
        <v>4</v>
      </c>
      <c r="M678" s="14">
        <v>50</v>
      </c>
      <c r="N678" s="14" t="s">
        <v>21</v>
      </c>
      <c r="O678" s="14" t="s">
        <v>4</v>
      </c>
      <c r="P678" s="14" t="s">
        <v>4</v>
      </c>
      <c r="Q678" s="14">
        <v>0</v>
      </c>
      <c r="R678">
        <v>12.091092639554819</v>
      </c>
      <c r="S678">
        <v>1</v>
      </c>
      <c r="T678" t="s">
        <v>4</v>
      </c>
      <c r="U678" t="s">
        <v>4</v>
      </c>
      <c r="V678" t="s">
        <v>6</v>
      </c>
      <c r="W678">
        <v>0.1</v>
      </c>
      <c r="X678" t="s">
        <v>43</v>
      </c>
      <c r="Y678">
        <v>0</v>
      </c>
      <c r="Z678">
        <v>0</v>
      </c>
      <c r="AA678">
        <v>1</v>
      </c>
      <c r="AB678" t="s">
        <v>4</v>
      </c>
      <c r="AC678" t="s">
        <v>316</v>
      </c>
      <c r="AD678">
        <v>1</v>
      </c>
      <c r="AE678">
        <v>0</v>
      </c>
      <c r="AF678">
        <v>0</v>
      </c>
      <c r="AG678">
        <v>1</v>
      </c>
      <c r="AH678">
        <v>0</v>
      </c>
      <c r="AI678">
        <v>82.732799856849624</v>
      </c>
      <c r="AJ678">
        <v>69.421061846146245</v>
      </c>
      <c r="AK678">
        <v>0</v>
      </c>
      <c r="AL678">
        <v>108</v>
      </c>
      <c r="AM678">
        <v>32.918399999999998</v>
      </c>
      <c r="AN678">
        <v>0.87266462599716477</v>
      </c>
    </row>
    <row r="679" spans="1:40" ht="12.75" x14ac:dyDescent="0.2">
      <c r="A679" s="15">
        <v>42574</v>
      </c>
      <c r="B679" s="14">
        <v>45</v>
      </c>
      <c r="C679" s="14" t="s">
        <v>359</v>
      </c>
      <c r="D679" s="16">
        <v>0.58472222222222225</v>
      </c>
      <c r="E679" s="14">
        <v>14</v>
      </c>
      <c r="F679" s="14">
        <v>462</v>
      </c>
      <c r="G679" s="14">
        <v>27</v>
      </c>
      <c r="H679" s="14" t="s">
        <v>366</v>
      </c>
      <c r="I679" s="14">
        <v>28.6</v>
      </c>
      <c r="J679" s="14" t="s">
        <v>4</v>
      </c>
      <c r="K679" s="14" t="s">
        <v>4</v>
      </c>
      <c r="L679" s="14" t="s">
        <v>4</v>
      </c>
      <c r="M679" s="14">
        <v>50</v>
      </c>
      <c r="N679" s="14" t="s">
        <v>21</v>
      </c>
      <c r="O679" s="14" t="s">
        <v>4</v>
      </c>
      <c r="P679" s="14" t="s">
        <v>4</v>
      </c>
      <c r="Q679" s="14">
        <v>0</v>
      </c>
      <c r="R679">
        <v>12.091092639554819</v>
      </c>
      <c r="S679">
        <v>1</v>
      </c>
      <c r="T679" t="s">
        <v>4</v>
      </c>
      <c r="U679" t="s">
        <v>4</v>
      </c>
      <c r="V679" t="s">
        <v>6</v>
      </c>
      <c r="W679">
        <v>0</v>
      </c>
      <c r="X679" t="s">
        <v>43</v>
      </c>
      <c r="Y679">
        <v>0</v>
      </c>
      <c r="Z679">
        <v>0</v>
      </c>
      <c r="AA679">
        <v>1</v>
      </c>
      <c r="AB679" t="s">
        <v>4</v>
      </c>
      <c r="AC679" t="s">
        <v>316</v>
      </c>
      <c r="AD679">
        <v>1</v>
      </c>
      <c r="AE679">
        <v>0</v>
      </c>
      <c r="AF679">
        <v>0</v>
      </c>
      <c r="AG679">
        <v>1</v>
      </c>
      <c r="AH679">
        <v>0</v>
      </c>
      <c r="AI679">
        <v>82.732799856849624</v>
      </c>
      <c r="AJ679">
        <v>69.421061846146245</v>
      </c>
      <c r="AK679">
        <v>0</v>
      </c>
      <c r="AL679">
        <v>108</v>
      </c>
      <c r="AM679">
        <v>32.918399999999998</v>
      </c>
      <c r="AN679">
        <v>0.87266462599716477</v>
      </c>
    </row>
    <row r="680" spans="1:40" ht="12.75" x14ac:dyDescent="0.2">
      <c r="A680" s="15">
        <v>42574</v>
      </c>
      <c r="B680" s="14">
        <v>45</v>
      </c>
      <c r="C680" s="14" t="s">
        <v>359</v>
      </c>
      <c r="D680" s="16">
        <v>0.62777777777777777</v>
      </c>
      <c r="E680" s="14">
        <v>15</v>
      </c>
      <c r="F680" s="14">
        <v>524</v>
      </c>
      <c r="G680" s="14">
        <v>24.8</v>
      </c>
      <c r="H680" s="14" t="s">
        <v>366</v>
      </c>
      <c r="I680" s="14">
        <v>26.7</v>
      </c>
      <c r="J680" s="14" t="s">
        <v>4</v>
      </c>
      <c r="K680" s="14" t="s">
        <v>4</v>
      </c>
      <c r="L680" s="14" t="s">
        <v>4</v>
      </c>
      <c r="M680" s="14">
        <v>50</v>
      </c>
      <c r="N680" s="14" t="s">
        <v>21</v>
      </c>
      <c r="O680" s="14" t="s">
        <v>4</v>
      </c>
      <c r="P680" s="14" t="s">
        <v>4</v>
      </c>
      <c r="Q680" s="14">
        <v>0</v>
      </c>
      <c r="R680">
        <v>12.091092639554819</v>
      </c>
      <c r="S680">
        <v>1</v>
      </c>
      <c r="T680" t="s">
        <v>4</v>
      </c>
      <c r="U680" t="s">
        <v>4</v>
      </c>
      <c r="V680" t="s">
        <v>6</v>
      </c>
      <c r="W680">
        <v>3.9</v>
      </c>
      <c r="X680" t="s">
        <v>43</v>
      </c>
      <c r="Y680">
        <v>0</v>
      </c>
      <c r="Z680">
        <v>0</v>
      </c>
      <c r="AA680">
        <v>1</v>
      </c>
      <c r="AB680" t="s">
        <v>4</v>
      </c>
      <c r="AC680" t="s">
        <v>316</v>
      </c>
      <c r="AD680">
        <v>1</v>
      </c>
      <c r="AE680">
        <v>0</v>
      </c>
      <c r="AF680">
        <v>0</v>
      </c>
      <c r="AG680">
        <v>1</v>
      </c>
      <c r="AH680">
        <v>0</v>
      </c>
      <c r="AI680">
        <v>82.732799856849624</v>
      </c>
      <c r="AJ680">
        <v>69.421061846146245</v>
      </c>
      <c r="AK680">
        <v>0</v>
      </c>
      <c r="AL680">
        <v>108</v>
      </c>
      <c r="AM680">
        <v>32.918399999999998</v>
      </c>
      <c r="AN680">
        <v>0.87266462599716477</v>
      </c>
    </row>
    <row r="681" spans="1:40" ht="12.75" x14ac:dyDescent="0.2">
      <c r="A681" s="15">
        <v>42574</v>
      </c>
      <c r="B681" s="14">
        <v>45</v>
      </c>
      <c r="C681" s="14" t="s">
        <v>359</v>
      </c>
      <c r="D681" s="16">
        <v>0.66736111111111107</v>
      </c>
      <c r="E681" s="14">
        <v>16</v>
      </c>
      <c r="F681" s="14">
        <v>581</v>
      </c>
      <c r="G681" s="14">
        <v>24.2</v>
      </c>
      <c r="H681" s="14" t="s">
        <v>366</v>
      </c>
      <c r="I681" s="14">
        <v>26</v>
      </c>
      <c r="J681" s="14" t="s">
        <v>4</v>
      </c>
      <c r="K681" s="14" t="s">
        <v>4</v>
      </c>
      <c r="L681" s="14" t="s">
        <v>4</v>
      </c>
      <c r="M681" s="14">
        <v>50</v>
      </c>
      <c r="N681" s="14" t="s">
        <v>21</v>
      </c>
      <c r="O681" s="14" t="s">
        <v>4</v>
      </c>
      <c r="P681" s="14" t="s">
        <v>4</v>
      </c>
      <c r="Q681" s="14">
        <v>0</v>
      </c>
      <c r="R681">
        <v>12.091092639554819</v>
      </c>
      <c r="S681">
        <v>1</v>
      </c>
      <c r="T681">
        <v>12.091092639554819</v>
      </c>
      <c r="U681">
        <v>1</v>
      </c>
      <c r="V681" t="s">
        <v>6</v>
      </c>
      <c r="W681">
        <v>0</v>
      </c>
      <c r="X681" t="s">
        <v>43</v>
      </c>
      <c r="Y681">
        <v>0</v>
      </c>
      <c r="Z681">
        <v>0</v>
      </c>
      <c r="AA681">
        <v>1</v>
      </c>
      <c r="AB681" t="s">
        <v>4</v>
      </c>
      <c r="AC681" t="s">
        <v>316</v>
      </c>
      <c r="AD681">
        <v>1</v>
      </c>
      <c r="AE681">
        <v>0</v>
      </c>
      <c r="AF681">
        <v>0</v>
      </c>
      <c r="AG681">
        <v>1</v>
      </c>
      <c r="AH681">
        <v>0</v>
      </c>
      <c r="AI681">
        <v>82.732799856849624</v>
      </c>
      <c r="AJ681">
        <v>69.421061846146245</v>
      </c>
      <c r="AK681">
        <v>0</v>
      </c>
      <c r="AL681">
        <v>108</v>
      </c>
      <c r="AM681">
        <v>32.918399999999998</v>
      </c>
      <c r="AN681">
        <v>0.87266462599716477</v>
      </c>
    </row>
    <row r="682" spans="1:40" ht="12.75" x14ac:dyDescent="0.2">
      <c r="A682" s="15">
        <v>42574</v>
      </c>
      <c r="B682" s="14">
        <v>67</v>
      </c>
      <c r="C682" s="14" t="s">
        <v>358</v>
      </c>
      <c r="D682" s="16">
        <v>0.26111111111111113</v>
      </c>
      <c r="E682" s="14">
        <v>6</v>
      </c>
      <c r="F682" s="14">
        <v>0</v>
      </c>
      <c r="G682" s="14">
        <v>17</v>
      </c>
      <c r="H682" s="14" t="s">
        <v>365</v>
      </c>
      <c r="I682" s="14">
        <v>21.4</v>
      </c>
      <c r="J682" s="14" t="s">
        <v>4</v>
      </c>
      <c r="K682" s="14" t="s">
        <v>4</v>
      </c>
      <c r="L682" s="14" t="s">
        <v>4</v>
      </c>
      <c r="M682" s="14">
        <v>162</v>
      </c>
      <c r="N682" s="14" t="s">
        <v>21</v>
      </c>
      <c r="O682" s="14" t="s">
        <v>4</v>
      </c>
      <c r="P682" s="14" t="s">
        <v>4</v>
      </c>
      <c r="Q682" s="14">
        <v>0</v>
      </c>
      <c r="R682">
        <v>0</v>
      </c>
      <c r="S682">
        <v>1</v>
      </c>
      <c r="T682" t="s">
        <v>4</v>
      </c>
      <c r="U682" t="s">
        <v>4</v>
      </c>
      <c r="V682" t="s">
        <v>6</v>
      </c>
      <c r="W682">
        <v>0.2</v>
      </c>
      <c r="X682" t="s">
        <v>4</v>
      </c>
      <c r="Y682">
        <v>2</v>
      </c>
      <c r="Z682">
        <v>1</v>
      </c>
      <c r="AA682">
        <v>0</v>
      </c>
      <c r="AB682">
        <v>0</v>
      </c>
      <c r="AC682" t="s">
        <v>317</v>
      </c>
      <c r="AD682">
        <v>0</v>
      </c>
      <c r="AE682" t="s">
        <v>4</v>
      </c>
      <c r="AF682" t="s">
        <v>4</v>
      </c>
      <c r="AG682" t="s">
        <v>4</v>
      </c>
      <c r="AH682" t="s">
        <v>4</v>
      </c>
      <c r="AI682">
        <v>31.519733426244645</v>
      </c>
      <c r="AJ682">
        <v>-97.007764662105657</v>
      </c>
      <c r="AK682" t="s">
        <v>4</v>
      </c>
      <c r="AL682">
        <v>102</v>
      </c>
      <c r="AM682">
        <v>31.089600000000001</v>
      </c>
      <c r="AN682">
        <v>2.8274333882308138</v>
      </c>
    </row>
    <row r="683" spans="1:40" ht="12.75" x14ac:dyDescent="0.2">
      <c r="A683" s="15">
        <v>42574</v>
      </c>
      <c r="B683" s="14">
        <v>67</v>
      </c>
      <c r="C683" s="14" t="s">
        <v>358</v>
      </c>
      <c r="D683" s="16">
        <v>0.29375000000000001</v>
      </c>
      <c r="E683" s="14">
        <v>7</v>
      </c>
      <c r="F683" s="14">
        <v>46.999999999999993</v>
      </c>
      <c r="G683" s="14">
        <v>19.100000000000001</v>
      </c>
      <c r="H683" s="14" t="s">
        <v>366</v>
      </c>
      <c r="I683" s="14">
        <v>23.6</v>
      </c>
      <c r="J683" s="14">
        <v>1.7388753328432265</v>
      </c>
      <c r="K683" s="14">
        <v>260.36978232867688</v>
      </c>
      <c r="L683" s="14">
        <v>-81.630217671323123</v>
      </c>
      <c r="M683" s="14">
        <v>168</v>
      </c>
      <c r="N683" s="14" t="s">
        <v>21</v>
      </c>
      <c r="O683" s="14" t="s">
        <v>31</v>
      </c>
      <c r="P683" s="14">
        <v>7</v>
      </c>
      <c r="Q683" s="14">
        <v>10.671029370782204</v>
      </c>
      <c r="R683">
        <v>10.671029370782204</v>
      </c>
      <c r="S683">
        <v>1</v>
      </c>
      <c r="T683" t="s">
        <v>4</v>
      </c>
      <c r="U683" t="s">
        <v>4</v>
      </c>
      <c r="V683" t="s">
        <v>31</v>
      </c>
      <c r="W683">
        <v>1.9</v>
      </c>
      <c r="X683" t="s">
        <v>73</v>
      </c>
      <c r="Y683">
        <v>2</v>
      </c>
      <c r="Z683">
        <v>1</v>
      </c>
      <c r="AA683">
        <v>0</v>
      </c>
      <c r="AB683">
        <v>0</v>
      </c>
      <c r="AC683" t="s">
        <v>317</v>
      </c>
      <c r="AD683">
        <v>0</v>
      </c>
      <c r="AE683">
        <v>-1.7851430120087173</v>
      </c>
      <c r="AF683">
        <v>-1.7851430120087173</v>
      </c>
      <c r="AG683">
        <v>1</v>
      </c>
      <c r="AH683">
        <v>10.671029370782204</v>
      </c>
      <c r="AI683">
        <v>20.99908077259369</v>
      </c>
      <c r="AJ683">
        <v>-98.792907674114375</v>
      </c>
      <c r="AK683">
        <v>-10.520652653650956</v>
      </c>
      <c r="AL683">
        <v>101</v>
      </c>
      <c r="AM683">
        <v>30.784800000000001</v>
      </c>
      <c r="AN683">
        <v>2.9321531433504737</v>
      </c>
    </row>
    <row r="684" spans="1:40" ht="12.75" x14ac:dyDescent="0.2">
      <c r="A684" s="15">
        <v>42574</v>
      </c>
      <c r="B684" s="14">
        <v>67</v>
      </c>
      <c r="C684" s="14" t="s">
        <v>358</v>
      </c>
      <c r="D684" s="16">
        <v>0.3354166666666667</v>
      </c>
      <c r="E684" s="14">
        <v>8</v>
      </c>
      <c r="F684" s="14">
        <v>107.00000000000003</v>
      </c>
      <c r="G684" s="14">
        <v>39.200000000000003</v>
      </c>
      <c r="H684" s="14" t="s">
        <v>365</v>
      </c>
      <c r="I684" s="14">
        <v>27.9</v>
      </c>
      <c r="J684" s="14">
        <v>1.7807531087144495</v>
      </c>
      <c r="K684" s="14">
        <v>257.97036251586098</v>
      </c>
      <c r="L684" s="14">
        <v>-2.3994198128158928</v>
      </c>
      <c r="M684" s="14">
        <v>176</v>
      </c>
      <c r="N684" s="14" t="s">
        <v>21</v>
      </c>
      <c r="O684" s="14" t="s">
        <v>31</v>
      </c>
      <c r="P684" s="14">
        <v>7</v>
      </c>
      <c r="Q684" s="14">
        <v>14.195658197092675</v>
      </c>
      <c r="R684">
        <v>24.866687567874877</v>
      </c>
      <c r="S684">
        <v>1</v>
      </c>
      <c r="T684" t="s">
        <v>4</v>
      </c>
      <c r="U684" t="s">
        <v>4</v>
      </c>
      <c r="V684" t="s">
        <v>31</v>
      </c>
      <c r="W684">
        <v>0</v>
      </c>
      <c r="X684" t="s">
        <v>81</v>
      </c>
      <c r="Y684">
        <v>2</v>
      </c>
      <c r="Z684">
        <v>1</v>
      </c>
      <c r="AA684">
        <v>0</v>
      </c>
      <c r="AB684">
        <v>0</v>
      </c>
      <c r="AC684" t="s">
        <v>317</v>
      </c>
      <c r="AD684">
        <v>0</v>
      </c>
      <c r="AE684">
        <v>-2.9586254523876931</v>
      </c>
      <c r="AF684">
        <v>-2.9586254523876931</v>
      </c>
      <c r="AG684">
        <v>1</v>
      </c>
      <c r="AH684">
        <v>14.195658197092675</v>
      </c>
      <c r="AI684">
        <v>7.1151603219008033</v>
      </c>
      <c r="AJ684">
        <v>-101.75153312650207</v>
      </c>
      <c r="AK684">
        <v>-13.883920450692887</v>
      </c>
      <c r="AL684">
        <v>102</v>
      </c>
      <c r="AM684">
        <v>31.089600000000001</v>
      </c>
      <c r="AN684">
        <v>3.0717794835100198</v>
      </c>
    </row>
    <row r="685" spans="1:40" ht="12.75" x14ac:dyDescent="0.2">
      <c r="A685" s="15">
        <v>42574</v>
      </c>
      <c r="B685" s="14">
        <v>67</v>
      </c>
      <c r="C685" s="14" t="s">
        <v>358</v>
      </c>
      <c r="D685" s="16">
        <v>0.37777777777777777</v>
      </c>
      <c r="E685" s="14">
        <v>9</v>
      </c>
      <c r="F685" s="14">
        <v>167.99999999999997</v>
      </c>
      <c r="G685" s="14">
        <v>42.2</v>
      </c>
      <c r="H685" s="14" t="s">
        <v>365</v>
      </c>
      <c r="I685" s="14">
        <v>36.299999999999997</v>
      </c>
      <c r="J685" s="14" t="s">
        <v>4</v>
      </c>
      <c r="K685" s="14" t="s">
        <v>4</v>
      </c>
      <c r="L685" s="14" t="s">
        <v>4</v>
      </c>
      <c r="M685" s="14">
        <v>176</v>
      </c>
      <c r="N685" s="14" t="s">
        <v>21</v>
      </c>
      <c r="O685" s="14" t="s">
        <v>4</v>
      </c>
      <c r="P685" s="14" t="s">
        <v>4</v>
      </c>
      <c r="Q685" s="14">
        <v>0</v>
      </c>
      <c r="R685">
        <v>24.866687567874877</v>
      </c>
      <c r="S685">
        <v>1</v>
      </c>
      <c r="T685" t="s">
        <v>4</v>
      </c>
      <c r="U685" t="s">
        <v>4</v>
      </c>
      <c r="V685" t="s">
        <v>6</v>
      </c>
      <c r="W685">
        <v>0</v>
      </c>
      <c r="X685" t="s">
        <v>40</v>
      </c>
      <c r="Y685">
        <v>2</v>
      </c>
      <c r="Z685">
        <v>1</v>
      </c>
      <c r="AA685">
        <v>0</v>
      </c>
      <c r="AB685">
        <v>0</v>
      </c>
      <c r="AC685" t="s">
        <v>317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7.1151603219008033</v>
      </c>
      <c r="AJ685">
        <v>-101.75153312650207</v>
      </c>
      <c r="AK685">
        <v>0</v>
      </c>
      <c r="AL685">
        <v>102</v>
      </c>
      <c r="AM685">
        <v>31.089600000000001</v>
      </c>
      <c r="AN685">
        <v>3.0717794835100198</v>
      </c>
    </row>
    <row r="686" spans="1:40" ht="12.75" x14ac:dyDescent="0.2">
      <c r="A686" s="15">
        <v>42574</v>
      </c>
      <c r="B686" s="14">
        <v>67</v>
      </c>
      <c r="C686" s="14" t="s">
        <v>358</v>
      </c>
      <c r="D686" s="16">
        <v>0.41736111111111113</v>
      </c>
      <c r="E686" s="14">
        <v>10</v>
      </c>
      <c r="F686" s="14">
        <v>225</v>
      </c>
      <c r="G686" s="14">
        <v>50.2</v>
      </c>
      <c r="H686" s="14" t="s">
        <v>365</v>
      </c>
      <c r="I686" s="14">
        <v>35.700000000000003</v>
      </c>
      <c r="J686" s="14" t="s">
        <v>4</v>
      </c>
      <c r="K686" s="14" t="s">
        <v>4</v>
      </c>
      <c r="L686" s="14" t="s">
        <v>4</v>
      </c>
      <c r="M686" s="14">
        <v>176</v>
      </c>
      <c r="N686" s="14" t="s">
        <v>21</v>
      </c>
      <c r="O686" s="14" t="s">
        <v>4</v>
      </c>
      <c r="P686" s="14" t="s">
        <v>4</v>
      </c>
      <c r="Q686" s="14">
        <v>0</v>
      </c>
      <c r="R686">
        <v>24.866687567874877</v>
      </c>
      <c r="S686">
        <v>1</v>
      </c>
      <c r="T686" t="s">
        <v>4</v>
      </c>
      <c r="U686" t="s">
        <v>4</v>
      </c>
      <c r="V686" t="s">
        <v>6</v>
      </c>
      <c r="W686">
        <v>0.6</v>
      </c>
      <c r="X686" t="s">
        <v>10</v>
      </c>
      <c r="Y686">
        <v>0</v>
      </c>
      <c r="Z686">
        <v>0</v>
      </c>
      <c r="AA686">
        <v>1</v>
      </c>
      <c r="AB686">
        <v>1</v>
      </c>
      <c r="AC686" t="s">
        <v>317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7.1151603219008033</v>
      </c>
      <c r="AJ686">
        <v>-101.75153312650207</v>
      </c>
      <c r="AK686">
        <v>0</v>
      </c>
      <c r="AL686">
        <v>102</v>
      </c>
      <c r="AM686">
        <v>31.089600000000001</v>
      </c>
      <c r="AN686">
        <v>3.0717794835100198</v>
      </c>
    </row>
    <row r="687" spans="1:40" ht="12.75" x14ac:dyDescent="0.2">
      <c r="A687" s="15">
        <v>42574</v>
      </c>
      <c r="B687" s="14">
        <v>67</v>
      </c>
      <c r="C687" s="14" t="s">
        <v>358</v>
      </c>
      <c r="D687" s="16">
        <v>0.4604166666666667</v>
      </c>
      <c r="E687" s="14">
        <v>11</v>
      </c>
      <c r="F687" s="14">
        <v>287</v>
      </c>
      <c r="G687" s="14">
        <v>52.6</v>
      </c>
      <c r="H687" s="14" t="s">
        <v>365</v>
      </c>
      <c r="I687" s="14">
        <v>37.5</v>
      </c>
      <c r="J687" s="14" t="s">
        <v>4</v>
      </c>
      <c r="K687" s="14" t="s">
        <v>4</v>
      </c>
      <c r="L687" s="14" t="s">
        <v>4</v>
      </c>
      <c r="M687" s="14">
        <v>176</v>
      </c>
      <c r="N687" s="14" t="s">
        <v>21</v>
      </c>
      <c r="O687" s="14" t="s">
        <v>4</v>
      </c>
      <c r="P687" s="14" t="s">
        <v>4</v>
      </c>
      <c r="Q687" s="14">
        <v>0</v>
      </c>
      <c r="R687">
        <v>24.866687567874877</v>
      </c>
      <c r="S687">
        <v>1</v>
      </c>
      <c r="T687" t="s">
        <v>4</v>
      </c>
      <c r="U687" t="s">
        <v>4</v>
      </c>
      <c r="V687" t="s">
        <v>6</v>
      </c>
      <c r="W687">
        <v>0</v>
      </c>
      <c r="X687" t="s">
        <v>4</v>
      </c>
      <c r="Y687">
        <v>0</v>
      </c>
      <c r="Z687">
        <v>0</v>
      </c>
      <c r="AA687">
        <v>1</v>
      </c>
      <c r="AB687" t="s">
        <v>4</v>
      </c>
      <c r="AC687" t="s">
        <v>317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7.1151603219008033</v>
      </c>
      <c r="AJ687">
        <v>-101.75153312650207</v>
      </c>
      <c r="AK687">
        <v>0</v>
      </c>
      <c r="AL687">
        <v>102</v>
      </c>
      <c r="AM687">
        <v>31.089600000000001</v>
      </c>
      <c r="AN687">
        <v>3.0717794835100198</v>
      </c>
    </row>
    <row r="688" spans="1:40" ht="12.75" x14ac:dyDescent="0.2">
      <c r="A688" s="15">
        <v>42574</v>
      </c>
      <c r="B688" s="14">
        <v>67</v>
      </c>
      <c r="C688" s="14" t="s">
        <v>358</v>
      </c>
      <c r="D688" s="16">
        <v>0.5</v>
      </c>
      <c r="E688" s="14">
        <v>12</v>
      </c>
      <c r="F688" s="14">
        <v>343.99999999999994</v>
      </c>
      <c r="G688" s="14">
        <v>42.3</v>
      </c>
      <c r="H688" s="14" t="s">
        <v>366</v>
      </c>
      <c r="I688" s="14">
        <v>32</v>
      </c>
      <c r="J688" s="14" t="s">
        <v>4</v>
      </c>
      <c r="K688" s="14" t="s">
        <v>4</v>
      </c>
      <c r="L688" s="14" t="s">
        <v>4</v>
      </c>
      <c r="M688" s="14">
        <v>176</v>
      </c>
      <c r="N688" s="14" t="s">
        <v>21</v>
      </c>
      <c r="O688" s="14" t="s">
        <v>4</v>
      </c>
      <c r="P688" s="14" t="s">
        <v>4</v>
      </c>
      <c r="Q688" s="14">
        <v>0</v>
      </c>
      <c r="R688">
        <v>24.866687567874877</v>
      </c>
      <c r="S688">
        <v>1</v>
      </c>
      <c r="T688" t="s">
        <v>4</v>
      </c>
      <c r="U688" t="s">
        <v>4</v>
      </c>
      <c r="V688" t="s">
        <v>6</v>
      </c>
      <c r="W688">
        <v>2.6</v>
      </c>
      <c r="X688" t="s">
        <v>4</v>
      </c>
      <c r="Y688">
        <v>0</v>
      </c>
      <c r="Z688">
        <v>0</v>
      </c>
      <c r="AA688">
        <v>1</v>
      </c>
      <c r="AB688" t="s">
        <v>4</v>
      </c>
      <c r="AC688" t="s">
        <v>317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7.1151603219008033</v>
      </c>
      <c r="AJ688">
        <v>-101.75153312650207</v>
      </c>
      <c r="AK688">
        <v>0</v>
      </c>
      <c r="AL688">
        <v>102</v>
      </c>
      <c r="AM688">
        <v>31.089600000000001</v>
      </c>
      <c r="AN688">
        <v>3.0717794835100198</v>
      </c>
    </row>
    <row r="689" spans="1:40" ht="12.75" x14ac:dyDescent="0.2">
      <c r="A689" s="15">
        <v>42574</v>
      </c>
      <c r="B689" s="14">
        <v>67</v>
      </c>
      <c r="C689" s="14" t="s">
        <v>358</v>
      </c>
      <c r="D689" s="16">
        <v>0.54097222222222219</v>
      </c>
      <c r="E689" s="14">
        <v>13</v>
      </c>
      <c r="F689" s="14">
        <v>402.99999999999989</v>
      </c>
      <c r="G689" s="14">
        <v>32.4</v>
      </c>
      <c r="H689" s="14" t="s">
        <v>366</v>
      </c>
      <c r="I689" s="14">
        <v>31.3</v>
      </c>
      <c r="J689" s="14" t="s">
        <v>4</v>
      </c>
      <c r="K689" s="14" t="s">
        <v>4</v>
      </c>
      <c r="L689" s="14" t="s">
        <v>4</v>
      </c>
      <c r="M689" s="14">
        <v>176</v>
      </c>
      <c r="N689" s="14" t="s">
        <v>21</v>
      </c>
      <c r="O689" s="14" t="s">
        <v>4</v>
      </c>
      <c r="P689" s="14" t="s">
        <v>4</v>
      </c>
      <c r="Q689" s="14">
        <v>0</v>
      </c>
      <c r="R689">
        <v>24.866687567874877</v>
      </c>
      <c r="S689">
        <v>1</v>
      </c>
      <c r="T689" t="s">
        <v>4</v>
      </c>
      <c r="U689" t="s">
        <v>4</v>
      </c>
      <c r="V689" t="s">
        <v>6</v>
      </c>
      <c r="W689">
        <v>0</v>
      </c>
      <c r="X689" t="s">
        <v>43</v>
      </c>
      <c r="Y689">
        <v>0</v>
      </c>
      <c r="Z689">
        <v>0</v>
      </c>
      <c r="AA689">
        <v>1</v>
      </c>
      <c r="AB689" t="s">
        <v>4</v>
      </c>
      <c r="AC689" t="s">
        <v>317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7.1151603219008033</v>
      </c>
      <c r="AJ689">
        <v>-101.75153312650207</v>
      </c>
      <c r="AK689">
        <v>0</v>
      </c>
      <c r="AL689">
        <v>102</v>
      </c>
      <c r="AM689">
        <v>31.089600000000001</v>
      </c>
      <c r="AN689">
        <v>3.0717794835100198</v>
      </c>
    </row>
    <row r="690" spans="1:40" ht="12.75" x14ac:dyDescent="0.2">
      <c r="A690" s="15">
        <v>42574</v>
      </c>
      <c r="B690" s="14">
        <v>67</v>
      </c>
      <c r="C690" s="14" t="s">
        <v>358</v>
      </c>
      <c r="D690" s="16">
        <v>0.58263888888888882</v>
      </c>
      <c r="E690" s="14">
        <v>14</v>
      </c>
      <c r="F690" s="14">
        <v>462.99999999999983</v>
      </c>
      <c r="G690" s="14">
        <v>32.4</v>
      </c>
      <c r="H690" s="14" t="s">
        <v>366</v>
      </c>
      <c r="I690" s="14">
        <v>29.4</v>
      </c>
      <c r="J690" s="14" t="s">
        <v>4</v>
      </c>
      <c r="K690" s="14" t="s">
        <v>4</v>
      </c>
      <c r="L690" s="14" t="s">
        <v>4</v>
      </c>
      <c r="M690" s="14">
        <v>176</v>
      </c>
      <c r="N690" s="14" t="s">
        <v>21</v>
      </c>
      <c r="O690" s="14" t="s">
        <v>4</v>
      </c>
      <c r="P690" s="14" t="s">
        <v>4</v>
      </c>
      <c r="Q690" s="14">
        <v>0</v>
      </c>
      <c r="R690">
        <v>24.866687567874877</v>
      </c>
      <c r="S690">
        <v>1</v>
      </c>
      <c r="T690" t="s">
        <v>4</v>
      </c>
      <c r="U690" t="s">
        <v>4</v>
      </c>
      <c r="V690" t="s">
        <v>6</v>
      </c>
      <c r="W690">
        <v>0</v>
      </c>
      <c r="X690" t="s">
        <v>43</v>
      </c>
      <c r="Y690">
        <v>0</v>
      </c>
      <c r="Z690">
        <v>0</v>
      </c>
      <c r="AA690">
        <v>1</v>
      </c>
      <c r="AB690" t="s">
        <v>4</v>
      </c>
      <c r="AC690" t="s">
        <v>317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7.1151603219008033</v>
      </c>
      <c r="AJ690">
        <v>-101.75153312650207</v>
      </c>
      <c r="AK690">
        <v>0</v>
      </c>
      <c r="AL690">
        <v>102</v>
      </c>
      <c r="AM690">
        <v>31.089600000000001</v>
      </c>
      <c r="AN690">
        <v>3.0717794835100198</v>
      </c>
    </row>
    <row r="691" spans="1:40" ht="12.75" x14ac:dyDescent="0.2">
      <c r="A691" s="15">
        <v>42574</v>
      </c>
      <c r="B691" s="14">
        <v>67</v>
      </c>
      <c r="C691" s="14" t="s">
        <v>358</v>
      </c>
      <c r="D691" s="16">
        <v>0.62569444444444444</v>
      </c>
      <c r="E691" s="14">
        <v>15</v>
      </c>
      <c r="F691" s="14">
        <v>524.99999999999989</v>
      </c>
      <c r="G691" s="14">
        <v>27</v>
      </c>
      <c r="H691" s="14" t="s">
        <v>366</v>
      </c>
      <c r="I691" s="14">
        <v>26.7</v>
      </c>
      <c r="J691" s="14" t="s">
        <v>4</v>
      </c>
      <c r="K691" s="14" t="s">
        <v>4</v>
      </c>
      <c r="L691" s="14" t="s">
        <v>4</v>
      </c>
      <c r="M691" s="14">
        <v>176</v>
      </c>
      <c r="N691" s="14" t="s">
        <v>21</v>
      </c>
      <c r="O691" s="14" t="s">
        <v>4</v>
      </c>
      <c r="P691" s="14" t="s">
        <v>4</v>
      </c>
      <c r="Q691" s="14">
        <v>0</v>
      </c>
      <c r="R691">
        <v>24.866687567874877</v>
      </c>
      <c r="S691">
        <v>1</v>
      </c>
      <c r="T691" t="s">
        <v>4</v>
      </c>
      <c r="U691" t="s">
        <v>4</v>
      </c>
      <c r="V691" t="s">
        <v>6</v>
      </c>
      <c r="W691">
        <v>2.5</v>
      </c>
      <c r="X691" t="s">
        <v>43</v>
      </c>
      <c r="Y691">
        <v>0</v>
      </c>
      <c r="Z691">
        <v>0</v>
      </c>
      <c r="AA691">
        <v>1</v>
      </c>
      <c r="AB691" t="s">
        <v>4</v>
      </c>
      <c r="AC691" t="s">
        <v>317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7.1151603219008033</v>
      </c>
      <c r="AJ691">
        <v>-101.75153312650207</v>
      </c>
      <c r="AK691">
        <v>0</v>
      </c>
      <c r="AL691">
        <v>102</v>
      </c>
      <c r="AM691">
        <v>31.089600000000001</v>
      </c>
      <c r="AN691">
        <v>3.0717794835100198</v>
      </c>
    </row>
    <row r="692" spans="1:40" ht="12.75" x14ac:dyDescent="0.2">
      <c r="A692" s="15">
        <v>42574</v>
      </c>
      <c r="B692" s="14">
        <v>67</v>
      </c>
      <c r="C692" s="14" t="s">
        <v>358</v>
      </c>
      <c r="D692" s="16">
        <v>0.66597222222222219</v>
      </c>
      <c r="E692" s="14">
        <v>16</v>
      </c>
      <c r="F692" s="14">
        <v>582.99999999999989</v>
      </c>
      <c r="G692" s="14">
        <v>26.5</v>
      </c>
      <c r="H692" s="14" t="s">
        <v>366</v>
      </c>
      <c r="I692" s="14">
        <v>25.8</v>
      </c>
      <c r="J692" s="14" t="s">
        <v>4</v>
      </c>
      <c r="K692" s="14" t="s">
        <v>4</v>
      </c>
      <c r="L692" s="14" t="s">
        <v>4</v>
      </c>
      <c r="M692" s="14">
        <v>176</v>
      </c>
      <c r="N692" s="14" t="s">
        <v>21</v>
      </c>
      <c r="O692" s="14" t="s">
        <v>4</v>
      </c>
      <c r="P692" s="14" t="s">
        <v>4</v>
      </c>
      <c r="Q692" s="14">
        <v>0</v>
      </c>
      <c r="R692">
        <v>24.866687567874877</v>
      </c>
      <c r="S692">
        <v>1</v>
      </c>
      <c r="T692">
        <v>24.86134605465007</v>
      </c>
      <c r="U692">
        <v>1.0002148521328276</v>
      </c>
      <c r="V692" t="s">
        <v>6</v>
      </c>
      <c r="W692">
        <v>0</v>
      </c>
      <c r="X692" t="s">
        <v>43</v>
      </c>
      <c r="Y692">
        <v>0</v>
      </c>
      <c r="Z692">
        <v>0</v>
      </c>
      <c r="AA692">
        <v>1</v>
      </c>
      <c r="AB692" t="s">
        <v>4</v>
      </c>
      <c r="AC692" t="s">
        <v>317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7.1151603219008033</v>
      </c>
      <c r="AJ692">
        <v>-101.75153312650207</v>
      </c>
      <c r="AK692">
        <v>0</v>
      </c>
      <c r="AL692">
        <v>102</v>
      </c>
      <c r="AM692">
        <v>31.089600000000001</v>
      </c>
      <c r="AN692">
        <v>3.0717794835100198</v>
      </c>
    </row>
    <row r="693" spans="1:40" ht="12.75" x14ac:dyDescent="0.2">
      <c r="A693" s="15">
        <v>42574</v>
      </c>
      <c r="B693" s="14">
        <v>68</v>
      </c>
      <c r="C693" s="14" t="s">
        <v>358</v>
      </c>
      <c r="D693" s="16">
        <v>0.26597222222222222</v>
      </c>
      <c r="E693" s="14">
        <v>6</v>
      </c>
      <c r="F693" s="14">
        <v>0</v>
      </c>
      <c r="G693" s="14">
        <v>19.100000000000001</v>
      </c>
      <c r="H693" s="14" t="s">
        <v>365</v>
      </c>
      <c r="I693" s="14">
        <v>22.2</v>
      </c>
      <c r="J693" s="14" t="s">
        <v>4</v>
      </c>
      <c r="K693" s="14" t="s">
        <v>4</v>
      </c>
      <c r="L693" s="14" t="s">
        <v>4</v>
      </c>
      <c r="M693" s="14">
        <v>316</v>
      </c>
      <c r="N693" s="14" t="s">
        <v>21</v>
      </c>
      <c r="O693" s="14" t="s">
        <v>4</v>
      </c>
      <c r="P693" s="14" t="s">
        <v>4</v>
      </c>
      <c r="Q693" s="14">
        <v>0</v>
      </c>
      <c r="R693">
        <v>0</v>
      </c>
      <c r="S693">
        <v>1</v>
      </c>
      <c r="T693" t="s">
        <v>4</v>
      </c>
      <c r="U693" t="s">
        <v>4</v>
      </c>
      <c r="V693" t="s">
        <v>6</v>
      </c>
      <c r="W693">
        <v>0.4</v>
      </c>
      <c r="X693" t="s">
        <v>4</v>
      </c>
      <c r="Y693">
        <v>2</v>
      </c>
      <c r="Z693">
        <v>1</v>
      </c>
      <c r="AA693">
        <v>0</v>
      </c>
      <c r="AB693">
        <v>0</v>
      </c>
      <c r="AC693" t="s">
        <v>318</v>
      </c>
      <c r="AD693">
        <v>0</v>
      </c>
      <c r="AE693" t="s">
        <v>4</v>
      </c>
      <c r="AF693" t="s">
        <v>4</v>
      </c>
      <c r="AG693" t="s">
        <v>4</v>
      </c>
      <c r="AH693" t="s">
        <v>4</v>
      </c>
      <c r="AI693">
        <v>-71.549812157276747</v>
      </c>
      <c r="AJ693">
        <v>74.091999434881032</v>
      </c>
      <c r="AK693" t="s">
        <v>4</v>
      </c>
      <c r="AL693">
        <v>103</v>
      </c>
      <c r="AM693">
        <v>31.394400000000001</v>
      </c>
      <c r="AN693">
        <v>5.5152404363020811</v>
      </c>
    </row>
    <row r="694" spans="1:40" ht="12.75" x14ac:dyDescent="0.2">
      <c r="A694" s="15">
        <v>42574</v>
      </c>
      <c r="B694" s="14">
        <v>68</v>
      </c>
      <c r="C694" s="14" t="s">
        <v>358</v>
      </c>
      <c r="D694" s="16">
        <v>0.30277777777777776</v>
      </c>
      <c r="E694" s="14">
        <v>7</v>
      </c>
      <c r="F694" s="14">
        <v>52.999999999999972</v>
      </c>
      <c r="G694" s="14">
        <v>20.2</v>
      </c>
      <c r="H694" s="14" t="s">
        <v>366</v>
      </c>
      <c r="I694" s="14">
        <v>23.2</v>
      </c>
      <c r="J694" s="14">
        <v>0.76794487087750496</v>
      </c>
      <c r="K694" s="14">
        <v>316</v>
      </c>
      <c r="L694" s="14">
        <v>180</v>
      </c>
      <c r="M694" s="14">
        <v>316</v>
      </c>
      <c r="N694" s="14" t="s">
        <v>21</v>
      </c>
      <c r="O694" s="14" t="s">
        <v>21</v>
      </c>
      <c r="P694" s="14">
        <v>8</v>
      </c>
      <c r="Q694" s="14">
        <v>6.0000000000000062</v>
      </c>
      <c r="R694">
        <v>6.0000000000000062</v>
      </c>
      <c r="S694">
        <v>1</v>
      </c>
      <c r="T694">
        <v>6.0000000000000062</v>
      </c>
      <c r="U694">
        <v>1</v>
      </c>
      <c r="V694" t="s">
        <v>21</v>
      </c>
      <c r="W694">
        <v>3.4</v>
      </c>
      <c r="X694" t="s">
        <v>4</v>
      </c>
      <c r="Y694">
        <v>2</v>
      </c>
      <c r="Z694">
        <v>1</v>
      </c>
      <c r="AA694">
        <v>0</v>
      </c>
      <c r="AB694">
        <v>0</v>
      </c>
      <c r="AC694" t="s">
        <v>318</v>
      </c>
      <c r="AD694">
        <v>0</v>
      </c>
      <c r="AE694">
        <v>4.3160388020319118</v>
      </c>
      <c r="AF694">
        <v>4.3160388020319118</v>
      </c>
      <c r="AG694">
        <v>1</v>
      </c>
      <c r="AH694">
        <v>6.0000000000000062</v>
      </c>
      <c r="AI694">
        <v>-75.717762380030734</v>
      </c>
      <c r="AJ694">
        <v>78.408038236912944</v>
      </c>
      <c r="AK694">
        <v>-4.1679502227539871</v>
      </c>
      <c r="AL694">
        <v>109</v>
      </c>
      <c r="AM694">
        <v>33.223199999999999</v>
      </c>
      <c r="AN694">
        <v>5.5152404363020811</v>
      </c>
    </row>
    <row r="695" spans="1:40" ht="12.75" x14ac:dyDescent="0.2">
      <c r="A695" s="15">
        <v>42574</v>
      </c>
      <c r="B695" s="14">
        <v>68</v>
      </c>
      <c r="C695" s="14" t="s">
        <v>358</v>
      </c>
      <c r="D695" s="16">
        <v>0.34652777777777777</v>
      </c>
      <c r="E695" s="14">
        <v>8</v>
      </c>
      <c r="F695" s="14">
        <v>115.99999999999999</v>
      </c>
      <c r="G695" s="14" t="s">
        <v>4</v>
      </c>
      <c r="H695" s="14" t="s">
        <v>4</v>
      </c>
      <c r="I695" s="14" t="s">
        <v>4</v>
      </c>
      <c r="J695" s="14" t="s">
        <v>4</v>
      </c>
      <c r="K695" s="14" t="s">
        <v>4</v>
      </c>
      <c r="L695" s="14" t="s">
        <v>4</v>
      </c>
      <c r="M695" s="14" t="s">
        <v>4</v>
      </c>
      <c r="N695" s="14" t="s">
        <v>21</v>
      </c>
      <c r="O695" s="14" t="s">
        <v>4</v>
      </c>
      <c r="P695" s="14" t="s">
        <v>4</v>
      </c>
      <c r="Q695" s="14" t="s">
        <v>4</v>
      </c>
      <c r="R695" t="s">
        <v>4</v>
      </c>
      <c r="S695" t="s">
        <v>4</v>
      </c>
      <c r="T695" t="s">
        <v>4</v>
      </c>
      <c r="U695" t="s">
        <v>4</v>
      </c>
      <c r="V695" t="s">
        <v>4</v>
      </c>
      <c r="W695" t="s">
        <v>4</v>
      </c>
      <c r="X695" t="s">
        <v>67</v>
      </c>
      <c r="Y695" t="s">
        <v>4</v>
      </c>
      <c r="Z695" t="s">
        <v>4</v>
      </c>
      <c r="AA695" t="s">
        <v>4</v>
      </c>
      <c r="AB695" t="s">
        <v>4</v>
      </c>
      <c r="AC695" t="s">
        <v>318</v>
      </c>
      <c r="AD695">
        <v>0</v>
      </c>
      <c r="AE695" t="s">
        <v>4</v>
      </c>
      <c r="AF695" t="s">
        <v>4</v>
      </c>
      <c r="AG695" t="s">
        <v>4</v>
      </c>
      <c r="AH695" t="s">
        <v>4</v>
      </c>
      <c r="AI695" t="s">
        <v>4</v>
      </c>
      <c r="AJ695" t="s">
        <v>4</v>
      </c>
      <c r="AK695" t="s">
        <v>4</v>
      </c>
      <c r="AL695" t="s">
        <v>4</v>
      </c>
      <c r="AM695" t="s">
        <v>4</v>
      </c>
      <c r="AN695" t="s">
        <v>4</v>
      </c>
    </row>
    <row r="696" spans="1:40" ht="12.75" x14ac:dyDescent="0.2">
      <c r="A696" s="15">
        <v>42574</v>
      </c>
      <c r="B696" s="14">
        <v>68</v>
      </c>
      <c r="C696" s="14" t="s">
        <v>358</v>
      </c>
      <c r="D696" s="16">
        <v>0.38958333333333334</v>
      </c>
      <c r="E696" s="14">
        <v>9</v>
      </c>
      <c r="F696" s="14">
        <v>178</v>
      </c>
      <c r="G696" s="14" t="s">
        <v>4</v>
      </c>
      <c r="H696" s="14" t="s">
        <v>4</v>
      </c>
      <c r="I696" s="14" t="s">
        <v>4</v>
      </c>
      <c r="J696" s="14" t="s">
        <v>4</v>
      </c>
      <c r="K696" s="14" t="s">
        <v>4</v>
      </c>
      <c r="L696" s="14" t="s">
        <v>4</v>
      </c>
      <c r="M696" s="14" t="s">
        <v>4</v>
      </c>
      <c r="N696" s="14" t="s">
        <v>21</v>
      </c>
      <c r="O696" s="14" t="s">
        <v>4</v>
      </c>
      <c r="P696" s="14" t="s">
        <v>4</v>
      </c>
      <c r="Q696" s="14" t="s">
        <v>4</v>
      </c>
      <c r="R696" t="s">
        <v>4</v>
      </c>
      <c r="S696" t="s">
        <v>4</v>
      </c>
      <c r="T696" t="s">
        <v>4</v>
      </c>
      <c r="U696" t="s">
        <v>4</v>
      </c>
      <c r="V696" t="s">
        <v>4</v>
      </c>
      <c r="W696" t="s">
        <v>4</v>
      </c>
      <c r="X696" t="s">
        <v>251</v>
      </c>
      <c r="Y696" t="s">
        <v>4</v>
      </c>
      <c r="Z696" t="s">
        <v>4</v>
      </c>
      <c r="AA696" t="s">
        <v>4</v>
      </c>
      <c r="AB696" t="s">
        <v>4</v>
      </c>
      <c r="AC696" t="s">
        <v>318</v>
      </c>
      <c r="AD696">
        <v>0</v>
      </c>
      <c r="AE696" t="s">
        <v>4</v>
      </c>
      <c r="AF696" t="s">
        <v>4</v>
      </c>
      <c r="AG696" t="s">
        <v>4</v>
      </c>
      <c r="AH696" t="s">
        <v>4</v>
      </c>
      <c r="AI696" t="s">
        <v>4</v>
      </c>
      <c r="AJ696" t="s">
        <v>4</v>
      </c>
      <c r="AK696" t="s">
        <v>4</v>
      </c>
      <c r="AL696" t="s">
        <v>4</v>
      </c>
      <c r="AM696" t="s">
        <v>4</v>
      </c>
      <c r="AN696" t="s">
        <v>4</v>
      </c>
    </row>
    <row r="697" spans="1:40" ht="12.75" x14ac:dyDescent="0.2">
      <c r="A697" s="15">
        <v>42574</v>
      </c>
      <c r="B697" s="14">
        <v>69</v>
      </c>
      <c r="C697" s="14" t="s">
        <v>358</v>
      </c>
      <c r="D697" s="16">
        <v>0.26597222222222222</v>
      </c>
      <c r="E697" s="14">
        <v>6</v>
      </c>
      <c r="F697" s="14">
        <v>0</v>
      </c>
      <c r="G697" s="14">
        <v>19.100000000000001</v>
      </c>
      <c r="H697" s="14" t="s">
        <v>365</v>
      </c>
      <c r="I697" s="14">
        <v>22.2</v>
      </c>
      <c r="J697" s="14" t="s">
        <v>4</v>
      </c>
      <c r="K697" s="14" t="s">
        <v>4</v>
      </c>
      <c r="L697" s="14" t="s">
        <v>4</v>
      </c>
      <c r="M697" s="14">
        <v>316</v>
      </c>
      <c r="N697" s="14" t="s">
        <v>21</v>
      </c>
      <c r="O697" s="14" t="s">
        <v>4</v>
      </c>
      <c r="P697" s="14" t="s">
        <v>4</v>
      </c>
      <c r="Q697" s="14">
        <v>0</v>
      </c>
      <c r="R697">
        <v>0</v>
      </c>
      <c r="S697">
        <v>1</v>
      </c>
      <c r="T697" t="s">
        <v>4</v>
      </c>
      <c r="U697" t="s">
        <v>4</v>
      </c>
      <c r="V697" t="s">
        <v>6</v>
      </c>
      <c r="W697">
        <v>0.4</v>
      </c>
      <c r="X697" t="s">
        <v>4</v>
      </c>
      <c r="Y697">
        <v>2</v>
      </c>
      <c r="Z697">
        <v>1</v>
      </c>
      <c r="AA697">
        <v>0</v>
      </c>
      <c r="AB697">
        <v>0</v>
      </c>
      <c r="AC697" t="s">
        <v>319</v>
      </c>
      <c r="AD697">
        <v>0</v>
      </c>
      <c r="AE697" t="s">
        <v>4</v>
      </c>
      <c r="AF697" t="s">
        <v>4</v>
      </c>
      <c r="AG697" t="s">
        <v>4</v>
      </c>
      <c r="AH697" t="s">
        <v>4</v>
      </c>
      <c r="AI697">
        <v>-71.549812157276747</v>
      </c>
      <c r="AJ697">
        <v>74.091999434881032</v>
      </c>
      <c r="AK697" t="s">
        <v>4</v>
      </c>
      <c r="AL697">
        <v>103</v>
      </c>
      <c r="AM697">
        <v>31.394400000000001</v>
      </c>
      <c r="AN697">
        <v>5.5152404363020811</v>
      </c>
    </row>
    <row r="698" spans="1:40" ht="12.75" x14ac:dyDescent="0.2">
      <c r="A698" s="15">
        <v>42574</v>
      </c>
      <c r="B698" s="14">
        <v>69</v>
      </c>
      <c r="C698" s="14" t="s">
        <v>358</v>
      </c>
      <c r="D698" s="16">
        <v>0.30277777777777776</v>
      </c>
      <c r="E698" s="14">
        <v>7</v>
      </c>
      <c r="F698" s="14">
        <v>52.999999999999972</v>
      </c>
      <c r="G698" s="14">
        <v>23.3</v>
      </c>
      <c r="H698" s="14" t="s">
        <v>366</v>
      </c>
      <c r="I698" s="14">
        <v>23.2</v>
      </c>
      <c r="J698" s="14">
        <v>8.2695501631036006E-2</v>
      </c>
      <c r="K698" s="14">
        <v>4.7381032281755786</v>
      </c>
      <c r="L698" s="14">
        <v>-131.26189677182441</v>
      </c>
      <c r="M698" s="14">
        <v>320</v>
      </c>
      <c r="N698" s="14" t="s">
        <v>21</v>
      </c>
      <c r="O698" s="14" t="s">
        <v>20</v>
      </c>
      <c r="P698" s="14">
        <v>1</v>
      </c>
      <c r="Q698" s="14">
        <v>10.207772583300562</v>
      </c>
      <c r="R698">
        <v>10.207772583300562</v>
      </c>
      <c r="S698">
        <v>1</v>
      </c>
      <c r="T698" t="s">
        <v>4</v>
      </c>
      <c r="U698" t="s">
        <v>4</v>
      </c>
      <c r="V698" t="s">
        <v>21</v>
      </c>
      <c r="W698">
        <v>3.4</v>
      </c>
      <c r="X698" t="s">
        <v>4</v>
      </c>
      <c r="Y698">
        <v>2</v>
      </c>
      <c r="Z698">
        <v>1</v>
      </c>
      <c r="AA698">
        <v>0</v>
      </c>
      <c r="AB698">
        <v>0</v>
      </c>
      <c r="AC698" t="s">
        <v>319</v>
      </c>
      <c r="AD698">
        <v>0</v>
      </c>
      <c r="AE698">
        <v>10.172889308206521</v>
      </c>
      <c r="AF698">
        <v>10.172889308206521</v>
      </c>
      <c r="AG698">
        <v>1</v>
      </c>
      <c r="AH698">
        <v>10.207772583300562</v>
      </c>
      <c r="AI698">
        <v>-70.706637065519359</v>
      </c>
      <c r="AJ698">
        <v>84.264888743087553</v>
      </c>
      <c r="AK698">
        <v>0.84317509175738792</v>
      </c>
      <c r="AL698">
        <v>110</v>
      </c>
      <c r="AM698">
        <v>33.527999999999999</v>
      </c>
      <c r="AN698">
        <v>5.5850536063818543</v>
      </c>
    </row>
    <row r="699" spans="1:40" ht="12.75" x14ac:dyDescent="0.2">
      <c r="A699" s="15">
        <v>42574</v>
      </c>
      <c r="B699" s="14">
        <v>69</v>
      </c>
      <c r="C699" s="14" t="s">
        <v>358</v>
      </c>
      <c r="D699" s="16">
        <v>0.34652777777777777</v>
      </c>
      <c r="E699" s="14">
        <v>8</v>
      </c>
      <c r="F699" s="14">
        <v>115.99999999999999</v>
      </c>
      <c r="G699" s="14">
        <v>29</v>
      </c>
      <c r="H699" s="14" t="s">
        <v>365</v>
      </c>
      <c r="I699" s="14">
        <v>29.9</v>
      </c>
      <c r="J699" s="14">
        <v>0.6981317007977309</v>
      </c>
      <c r="K699" s="14">
        <v>320.00000000000006</v>
      </c>
      <c r="L699" s="14">
        <v>-44.738103228175532</v>
      </c>
      <c r="M699" s="14">
        <v>320</v>
      </c>
      <c r="N699" s="14" t="s">
        <v>21</v>
      </c>
      <c r="O699" s="14" t="s">
        <v>21</v>
      </c>
      <c r="P699" s="14">
        <v>8</v>
      </c>
      <c r="Q699" s="14">
        <v>10.000000000000004</v>
      </c>
      <c r="R699">
        <v>20.207772583300567</v>
      </c>
      <c r="S699">
        <v>1</v>
      </c>
      <c r="T699" t="s">
        <v>4</v>
      </c>
      <c r="U699" t="s">
        <v>4</v>
      </c>
      <c r="V699" t="s">
        <v>21</v>
      </c>
      <c r="W699">
        <v>0</v>
      </c>
      <c r="X699" t="s">
        <v>4</v>
      </c>
      <c r="Y699">
        <v>2</v>
      </c>
      <c r="Z699">
        <v>1</v>
      </c>
      <c r="AA699">
        <v>0</v>
      </c>
      <c r="AB699">
        <v>0</v>
      </c>
      <c r="AC699" t="s">
        <v>319</v>
      </c>
      <c r="AD699">
        <v>0</v>
      </c>
      <c r="AE699">
        <v>7.6604444311897879</v>
      </c>
      <c r="AF699">
        <v>7.6604444311897879</v>
      </c>
      <c r="AG699">
        <v>1</v>
      </c>
      <c r="AH699">
        <v>10.000000000000004</v>
      </c>
      <c r="AI699">
        <v>-77.134513162384749</v>
      </c>
      <c r="AJ699">
        <v>91.925333174277341</v>
      </c>
      <c r="AK699">
        <v>-6.4278760968653899</v>
      </c>
      <c r="AL699">
        <v>120</v>
      </c>
      <c r="AM699">
        <v>36.576000000000001</v>
      </c>
      <c r="AN699">
        <v>5.5850536063818543</v>
      </c>
    </row>
    <row r="700" spans="1:40" ht="12.75" x14ac:dyDescent="0.2">
      <c r="A700" s="15">
        <v>42574</v>
      </c>
      <c r="B700" s="14">
        <v>69</v>
      </c>
      <c r="C700" s="14" t="s">
        <v>358</v>
      </c>
      <c r="D700" s="16">
        <v>0.38958333333333334</v>
      </c>
      <c r="E700" s="14">
        <v>9</v>
      </c>
      <c r="F700" s="14">
        <v>178</v>
      </c>
      <c r="G700" s="14">
        <v>39.1</v>
      </c>
      <c r="H700" s="14" t="s">
        <v>365</v>
      </c>
      <c r="I700" s="14">
        <v>33.4</v>
      </c>
      <c r="J700" s="14">
        <v>2.3038346126325151</v>
      </c>
      <c r="K700" s="14">
        <v>228</v>
      </c>
      <c r="L700" s="14">
        <v>-92.000000000000057</v>
      </c>
      <c r="M700" s="14">
        <v>316</v>
      </c>
      <c r="N700" s="14" t="s">
        <v>21</v>
      </c>
      <c r="O700" s="14" t="s">
        <v>27</v>
      </c>
      <c r="P700" s="14">
        <v>6</v>
      </c>
      <c r="Q700" s="14">
        <v>8.3758792086002423</v>
      </c>
      <c r="R700">
        <v>28.58365179190081</v>
      </c>
      <c r="S700">
        <v>1</v>
      </c>
      <c r="T700" t="s">
        <v>4</v>
      </c>
      <c r="U700" t="s">
        <v>4</v>
      </c>
      <c r="V700" t="s">
        <v>6</v>
      </c>
      <c r="W700">
        <v>1.1000000000000001</v>
      </c>
      <c r="X700" t="s">
        <v>4</v>
      </c>
      <c r="Y700">
        <v>2</v>
      </c>
      <c r="Z700">
        <v>1</v>
      </c>
      <c r="AA700">
        <v>0</v>
      </c>
      <c r="AB700">
        <v>0</v>
      </c>
      <c r="AC700" t="s">
        <v>319</v>
      </c>
      <c r="AD700">
        <v>0</v>
      </c>
      <c r="AE700">
        <v>-5.6045571336392328</v>
      </c>
      <c r="AF700">
        <v>-5.6045571336392328</v>
      </c>
      <c r="AG700">
        <v>1</v>
      </c>
      <c r="AH700">
        <v>8.3758792086002423</v>
      </c>
      <c r="AI700">
        <v>-83.359004455079713</v>
      </c>
      <c r="AJ700">
        <v>86.320776040638108</v>
      </c>
      <c r="AK700">
        <v>-6.2244912926949638</v>
      </c>
      <c r="AL700">
        <v>120</v>
      </c>
      <c r="AM700">
        <v>36.576000000000001</v>
      </c>
      <c r="AN700">
        <v>5.5152404363020811</v>
      </c>
    </row>
    <row r="701" spans="1:40" ht="12.75" x14ac:dyDescent="0.2">
      <c r="A701" s="15">
        <v>42574</v>
      </c>
      <c r="B701" s="14">
        <v>69</v>
      </c>
      <c r="C701" s="14" t="s">
        <v>358</v>
      </c>
      <c r="D701" s="16">
        <v>0.43055555555555558</v>
      </c>
      <c r="E701" s="14">
        <v>10</v>
      </c>
      <c r="F701" s="14">
        <v>237.00000000000003</v>
      </c>
      <c r="G701" s="14">
        <v>50.2</v>
      </c>
      <c r="H701" s="14" t="s">
        <v>365</v>
      </c>
      <c r="I701" s="14">
        <v>36.9</v>
      </c>
      <c r="J701" s="14" t="s">
        <v>4</v>
      </c>
      <c r="K701" s="14" t="s">
        <v>4</v>
      </c>
      <c r="L701" s="14" t="s">
        <v>4</v>
      </c>
      <c r="M701" s="14">
        <v>316</v>
      </c>
      <c r="N701" s="14" t="s">
        <v>21</v>
      </c>
      <c r="O701" s="14" t="s">
        <v>4</v>
      </c>
      <c r="P701" s="14" t="s">
        <v>4</v>
      </c>
      <c r="Q701" s="14">
        <v>0</v>
      </c>
      <c r="R701">
        <v>28.58365179190081</v>
      </c>
      <c r="S701">
        <v>1</v>
      </c>
      <c r="T701" t="s">
        <v>4</v>
      </c>
      <c r="U701" t="s">
        <v>4</v>
      </c>
      <c r="V701" t="s">
        <v>6</v>
      </c>
      <c r="W701">
        <v>1</v>
      </c>
      <c r="X701" t="s">
        <v>10</v>
      </c>
      <c r="Y701">
        <v>0</v>
      </c>
      <c r="Z701">
        <v>0</v>
      </c>
      <c r="AA701">
        <v>1</v>
      </c>
      <c r="AB701">
        <v>1</v>
      </c>
      <c r="AC701" t="s">
        <v>319</v>
      </c>
      <c r="AD701">
        <v>0</v>
      </c>
      <c r="AE701">
        <v>0</v>
      </c>
      <c r="AF701">
        <v>0</v>
      </c>
      <c r="AG701">
        <v>1</v>
      </c>
      <c r="AH701">
        <v>0</v>
      </c>
      <c r="AI701">
        <v>-83.359004455079713</v>
      </c>
      <c r="AJ701">
        <v>86.320776040638108</v>
      </c>
      <c r="AK701">
        <v>0</v>
      </c>
      <c r="AL701">
        <v>120</v>
      </c>
      <c r="AM701">
        <v>36.576000000000001</v>
      </c>
      <c r="AN701">
        <v>5.5152404363020811</v>
      </c>
    </row>
    <row r="702" spans="1:40" ht="12.75" x14ac:dyDescent="0.2">
      <c r="A702" s="15">
        <v>42574</v>
      </c>
      <c r="B702" s="14">
        <v>69</v>
      </c>
      <c r="C702" s="14" t="s">
        <v>358</v>
      </c>
      <c r="D702" s="16">
        <v>0.46458333333333335</v>
      </c>
      <c r="E702" s="14">
        <v>11</v>
      </c>
      <c r="F702" s="14">
        <v>286</v>
      </c>
      <c r="G702" s="14">
        <v>48.5</v>
      </c>
      <c r="H702" s="14" t="s">
        <v>365</v>
      </c>
      <c r="I702" s="14">
        <v>35.5</v>
      </c>
      <c r="J702" s="14" t="s">
        <v>4</v>
      </c>
      <c r="K702" s="14" t="s">
        <v>4</v>
      </c>
      <c r="L702" s="14" t="s">
        <v>4</v>
      </c>
      <c r="M702" s="14">
        <v>316</v>
      </c>
      <c r="N702" s="14" t="s">
        <v>21</v>
      </c>
      <c r="O702" s="14" t="s">
        <v>4</v>
      </c>
      <c r="P702" s="14" t="s">
        <v>4</v>
      </c>
      <c r="Q702" s="14">
        <v>0</v>
      </c>
      <c r="R702">
        <v>28.58365179190081</v>
      </c>
      <c r="S702">
        <v>1</v>
      </c>
      <c r="T702" t="s">
        <v>4</v>
      </c>
      <c r="U702" t="s">
        <v>4</v>
      </c>
      <c r="V702" t="s">
        <v>6</v>
      </c>
      <c r="W702">
        <v>1.2</v>
      </c>
      <c r="X702" t="s">
        <v>43</v>
      </c>
      <c r="Y702">
        <v>0</v>
      </c>
      <c r="Z702">
        <v>0</v>
      </c>
      <c r="AA702">
        <v>1</v>
      </c>
      <c r="AB702" t="s">
        <v>4</v>
      </c>
      <c r="AC702" t="s">
        <v>319</v>
      </c>
      <c r="AD702">
        <v>0</v>
      </c>
      <c r="AE702">
        <v>0</v>
      </c>
      <c r="AF702">
        <v>0</v>
      </c>
      <c r="AG702">
        <v>1</v>
      </c>
      <c r="AH702">
        <v>0</v>
      </c>
      <c r="AI702">
        <v>-83.359004455079713</v>
      </c>
      <c r="AJ702">
        <v>86.320776040638108</v>
      </c>
      <c r="AK702">
        <v>0</v>
      </c>
      <c r="AL702">
        <v>120</v>
      </c>
      <c r="AM702">
        <v>36.576000000000001</v>
      </c>
      <c r="AN702">
        <v>5.5152404363020811</v>
      </c>
    </row>
    <row r="703" spans="1:40" ht="12.75" x14ac:dyDescent="0.2">
      <c r="A703" s="15">
        <v>42574</v>
      </c>
      <c r="B703" s="14">
        <v>69</v>
      </c>
      <c r="C703" s="14" t="s">
        <v>358</v>
      </c>
      <c r="D703" s="16">
        <v>0.50486111111111109</v>
      </c>
      <c r="E703" s="14">
        <v>12</v>
      </c>
      <c r="F703" s="14">
        <v>343.99999999999994</v>
      </c>
      <c r="G703" s="14">
        <v>38.4</v>
      </c>
      <c r="H703" s="14" t="s">
        <v>366</v>
      </c>
      <c r="I703" s="14">
        <v>32.1</v>
      </c>
      <c r="J703" s="14" t="s">
        <v>4</v>
      </c>
      <c r="K703" s="14" t="s">
        <v>4</v>
      </c>
      <c r="L703" s="14" t="s">
        <v>4</v>
      </c>
      <c r="M703" s="14">
        <v>316</v>
      </c>
      <c r="N703" s="14" t="s">
        <v>21</v>
      </c>
      <c r="O703" s="14" t="s">
        <v>4</v>
      </c>
      <c r="P703" s="14" t="s">
        <v>4</v>
      </c>
      <c r="Q703" s="14">
        <v>0</v>
      </c>
      <c r="R703">
        <v>28.58365179190081</v>
      </c>
      <c r="S703">
        <v>1</v>
      </c>
      <c r="T703" t="s">
        <v>4</v>
      </c>
      <c r="U703" t="s">
        <v>4</v>
      </c>
      <c r="V703" t="s">
        <v>6</v>
      </c>
      <c r="W703">
        <v>1.9</v>
      </c>
      <c r="X703" t="s">
        <v>43</v>
      </c>
      <c r="Y703">
        <v>0</v>
      </c>
      <c r="Z703">
        <v>0</v>
      </c>
      <c r="AA703">
        <v>1</v>
      </c>
      <c r="AB703" t="s">
        <v>4</v>
      </c>
      <c r="AC703" t="s">
        <v>319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-83.359004455079713</v>
      </c>
      <c r="AJ703">
        <v>86.320776040638108</v>
      </c>
      <c r="AK703">
        <v>0</v>
      </c>
      <c r="AL703">
        <v>120</v>
      </c>
      <c r="AM703">
        <v>36.576000000000001</v>
      </c>
      <c r="AN703">
        <v>5.5152404363020811</v>
      </c>
    </row>
    <row r="704" spans="1:40" ht="12.75" x14ac:dyDescent="0.2">
      <c r="A704" s="15">
        <v>42574</v>
      </c>
      <c r="B704" s="14">
        <v>69</v>
      </c>
      <c r="C704" s="14" t="s">
        <v>358</v>
      </c>
      <c r="D704" s="16">
        <v>0.5444444444444444</v>
      </c>
      <c r="E704" s="14">
        <v>13</v>
      </c>
      <c r="F704" s="14">
        <v>400.99999999999989</v>
      </c>
      <c r="G704" s="14">
        <v>32.4</v>
      </c>
      <c r="H704" s="14" t="s">
        <v>366</v>
      </c>
      <c r="I704" s="14">
        <v>31.1</v>
      </c>
      <c r="J704" s="14" t="s">
        <v>4</v>
      </c>
      <c r="K704" s="14" t="s">
        <v>4</v>
      </c>
      <c r="L704" s="14" t="s">
        <v>4</v>
      </c>
      <c r="M704" s="14">
        <v>316</v>
      </c>
      <c r="N704" s="14" t="s">
        <v>21</v>
      </c>
      <c r="O704" s="14" t="s">
        <v>4</v>
      </c>
      <c r="P704" s="14" t="s">
        <v>4</v>
      </c>
      <c r="Q704" s="14">
        <v>0</v>
      </c>
      <c r="R704">
        <v>28.58365179190081</v>
      </c>
      <c r="S704">
        <v>1</v>
      </c>
      <c r="T704" t="s">
        <v>4</v>
      </c>
      <c r="U704" t="s">
        <v>4</v>
      </c>
      <c r="V704" t="s">
        <v>6</v>
      </c>
      <c r="W704">
        <v>0</v>
      </c>
      <c r="X704" t="s">
        <v>43</v>
      </c>
      <c r="Y704">
        <v>0</v>
      </c>
      <c r="Z704">
        <v>0</v>
      </c>
      <c r="AA704">
        <v>1</v>
      </c>
      <c r="AB704" t="s">
        <v>4</v>
      </c>
      <c r="AC704" t="s">
        <v>319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-83.359004455079713</v>
      </c>
      <c r="AJ704">
        <v>86.320776040638108</v>
      </c>
      <c r="AK704">
        <v>0</v>
      </c>
      <c r="AL704">
        <v>120</v>
      </c>
      <c r="AM704">
        <v>36.576000000000001</v>
      </c>
      <c r="AN704">
        <v>5.5152404363020811</v>
      </c>
    </row>
    <row r="705" spans="1:40" ht="12.75" x14ac:dyDescent="0.2">
      <c r="A705" s="15">
        <v>42574</v>
      </c>
      <c r="B705" s="14">
        <v>69</v>
      </c>
      <c r="C705" s="14" t="s">
        <v>358</v>
      </c>
      <c r="D705" s="16">
        <v>0.58611111111111114</v>
      </c>
      <c r="E705" s="14">
        <v>14</v>
      </c>
      <c r="F705" s="14">
        <v>461</v>
      </c>
      <c r="G705" s="14">
        <v>31.5</v>
      </c>
      <c r="H705" s="14" t="s">
        <v>366</v>
      </c>
      <c r="I705" s="14">
        <v>29.2</v>
      </c>
      <c r="J705" s="14" t="s">
        <v>4</v>
      </c>
      <c r="K705" s="14" t="s">
        <v>4</v>
      </c>
      <c r="L705" s="14" t="s">
        <v>4</v>
      </c>
      <c r="M705" s="14">
        <v>316</v>
      </c>
      <c r="N705" s="14" t="s">
        <v>21</v>
      </c>
      <c r="O705" s="14" t="s">
        <v>4</v>
      </c>
      <c r="P705" s="14" t="s">
        <v>4</v>
      </c>
      <c r="Q705" s="14">
        <v>0</v>
      </c>
      <c r="R705">
        <v>28.58365179190081</v>
      </c>
      <c r="S705">
        <v>1</v>
      </c>
      <c r="T705" t="s">
        <v>4</v>
      </c>
      <c r="U705" t="s">
        <v>4</v>
      </c>
      <c r="V705" t="s">
        <v>6</v>
      </c>
      <c r="W705">
        <v>0</v>
      </c>
      <c r="X705" t="s">
        <v>43</v>
      </c>
      <c r="Y705">
        <v>0</v>
      </c>
      <c r="Z705">
        <v>0</v>
      </c>
      <c r="AA705">
        <v>1</v>
      </c>
      <c r="AB705" t="s">
        <v>4</v>
      </c>
      <c r="AC705" t="s">
        <v>319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-83.359004455079713</v>
      </c>
      <c r="AJ705">
        <v>86.320776040638108</v>
      </c>
      <c r="AK705">
        <v>0</v>
      </c>
      <c r="AL705">
        <v>120</v>
      </c>
      <c r="AM705">
        <v>36.576000000000001</v>
      </c>
      <c r="AN705">
        <v>5.5152404363020811</v>
      </c>
    </row>
    <row r="706" spans="1:40" ht="12.75" x14ac:dyDescent="0.2">
      <c r="A706" s="15">
        <v>42574</v>
      </c>
      <c r="B706" s="14">
        <v>69</v>
      </c>
      <c r="C706" s="14" t="s">
        <v>358</v>
      </c>
      <c r="D706" s="16">
        <v>0.62916666666666665</v>
      </c>
      <c r="E706" s="14">
        <v>15</v>
      </c>
      <c r="F706" s="14">
        <v>523</v>
      </c>
      <c r="G706" s="14">
        <v>25.8</v>
      </c>
      <c r="H706" s="14" t="s">
        <v>366</v>
      </c>
      <c r="I706" s="14">
        <v>26</v>
      </c>
      <c r="J706" s="14" t="s">
        <v>4</v>
      </c>
      <c r="K706" s="14" t="s">
        <v>4</v>
      </c>
      <c r="L706" s="14" t="s">
        <v>4</v>
      </c>
      <c r="M706" s="14">
        <v>316</v>
      </c>
      <c r="N706" s="14" t="s">
        <v>21</v>
      </c>
      <c r="O706" s="14" t="s">
        <v>4</v>
      </c>
      <c r="P706" s="14" t="s">
        <v>4</v>
      </c>
      <c r="Q706" s="14">
        <v>0</v>
      </c>
      <c r="R706">
        <v>28.58365179190081</v>
      </c>
      <c r="S706">
        <v>1</v>
      </c>
      <c r="T706" t="s">
        <v>4</v>
      </c>
      <c r="U706" t="s">
        <v>4</v>
      </c>
      <c r="V706" t="s">
        <v>6</v>
      </c>
      <c r="W706">
        <v>6.3</v>
      </c>
      <c r="X706" t="s">
        <v>4</v>
      </c>
      <c r="Y706">
        <v>0</v>
      </c>
      <c r="Z706">
        <v>0</v>
      </c>
      <c r="AA706">
        <v>1</v>
      </c>
      <c r="AB706" t="s">
        <v>4</v>
      </c>
      <c r="AC706" t="s">
        <v>319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-83.359004455079713</v>
      </c>
      <c r="AJ706">
        <v>86.320776040638108</v>
      </c>
      <c r="AK706">
        <v>0</v>
      </c>
      <c r="AL706">
        <v>120</v>
      </c>
      <c r="AM706">
        <v>36.576000000000001</v>
      </c>
      <c r="AN706">
        <v>5.5152404363020811</v>
      </c>
    </row>
    <row r="707" spans="1:40" ht="12.75" x14ac:dyDescent="0.2">
      <c r="A707" s="15">
        <v>42574</v>
      </c>
      <c r="B707" s="14">
        <v>69</v>
      </c>
      <c r="C707" s="14" t="s">
        <v>358</v>
      </c>
      <c r="D707" s="16">
        <v>0.66875000000000007</v>
      </c>
      <c r="E707" s="14">
        <v>16</v>
      </c>
      <c r="F707" s="14">
        <v>580.00000000000011</v>
      </c>
      <c r="G707" s="14">
        <v>25.6</v>
      </c>
      <c r="H707" s="14" t="s">
        <v>366</v>
      </c>
      <c r="I707" s="14">
        <v>25.4</v>
      </c>
      <c r="J707" s="14" t="s">
        <v>4</v>
      </c>
      <c r="K707" s="14" t="s">
        <v>4</v>
      </c>
      <c r="L707" s="14" t="s">
        <v>4</v>
      </c>
      <c r="M707" s="14">
        <v>316</v>
      </c>
      <c r="N707" s="14" t="s">
        <v>21</v>
      </c>
      <c r="O707" s="14" t="s">
        <v>4</v>
      </c>
      <c r="P707" s="14" t="s">
        <v>4</v>
      </c>
      <c r="Q707" s="14">
        <v>0</v>
      </c>
      <c r="R707">
        <v>28.58365179190081</v>
      </c>
      <c r="S707">
        <v>1</v>
      </c>
      <c r="T707">
        <v>17.000000000000014</v>
      </c>
      <c r="U707">
        <v>1.6813912818765169</v>
      </c>
      <c r="V707" t="s">
        <v>6</v>
      </c>
      <c r="W707">
        <v>0.6</v>
      </c>
      <c r="X707" t="s">
        <v>43</v>
      </c>
      <c r="Y707">
        <v>0</v>
      </c>
      <c r="Z707">
        <v>0</v>
      </c>
      <c r="AA707">
        <v>1</v>
      </c>
      <c r="AB707" t="s">
        <v>4</v>
      </c>
      <c r="AC707" t="s">
        <v>319</v>
      </c>
      <c r="AD707">
        <v>0</v>
      </c>
      <c r="AE707">
        <v>0</v>
      </c>
      <c r="AF707">
        <v>0</v>
      </c>
      <c r="AG707">
        <v>1</v>
      </c>
      <c r="AH707">
        <v>0</v>
      </c>
      <c r="AI707">
        <v>-83.359004455079713</v>
      </c>
      <c r="AJ707">
        <v>86.320776040638108</v>
      </c>
      <c r="AK707">
        <v>0</v>
      </c>
      <c r="AL707">
        <v>120</v>
      </c>
      <c r="AM707">
        <v>36.576000000000001</v>
      </c>
      <c r="AN707">
        <v>5.5152404363020811</v>
      </c>
    </row>
    <row r="708" spans="1:40" ht="12.75" x14ac:dyDescent="0.2">
      <c r="A708" s="15">
        <v>42574</v>
      </c>
      <c r="B708" s="14">
        <v>70</v>
      </c>
      <c r="C708" s="14" t="s">
        <v>358</v>
      </c>
      <c r="D708" s="16">
        <v>0.26111111111111113</v>
      </c>
      <c r="E708" s="14">
        <v>6</v>
      </c>
      <c r="F708" s="14">
        <v>0</v>
      </c>
      <c r="G708" s="14">
        <v>17</v>
      </c>
      <c r="H708" s="14" t="s">
        <v>365</v>
      </c>
      <c r="I708" s="14">
        <v>21.4</v>
      </c>
      <c r="J708" s="14" t="s">
        <v>4</v>
      </c>
      <c r="K708" s="14" t="s">
        <v>4</v>
      </c>
      <c r="L708" s="14" t="s">
        <v>4</v>
      </c>
      <c r="M708" s="14">
        <v>162</v>
      </c>
      <c r="N708" s="14" t="s">
        <v>21</v>
      </c>
      <c r="O708" s="14" t="s">
        <v>4</v>
      </c>
      <c r="P708" s="14" t="s">
        <v>4</v>
      </c>
      <c r="Q708" s="14">
        <v>0</v>
      </c>
      <c r="R708">
        <v>0</v>
      </c>
      <c r="S708">
        <v>1</v>
      </c>
      <c r="T708" t="s">
        <v>4</v>
      </c>
      <c r="U708" t="s">
        <v>4</v>
      </c>
      <c r="V708" t="s">
        <v>6</v>
      </c>
      <c r="W708">
        <v>0.2</v>
      </c>
      <c r="X708" t="s">
        <v>4</v>
      </c>
      <c r="Y708">
        <v>2</v>
      </c>
      <c r="Z708">
        <v>1</v>
      </c>
      <c r="AA708">
        <v>0</v>
      </c>
      <c r="AB708">
        <v>0</v>
      </c>
      <c r="AC708" t="s">
        <v>320</v>
      </c>
      <c r="AD708">
        <v>0</v>
      </c>
      <c r="AE708" t="s">
        <v>4</v>
      </c>
      <c r="AF708" t="s">
        <v>4</v>
      </c>
      <c r="AG708" t="s">
        <v>4</v>
      </c>
      <c r="AH708" t="s">
        <v>4</v>
      </c>
      <c r="AI708">
        <v>31.519733426244645</v>
      </c>
      <c r="AJ708">
        <v>-97.007764662105657</v>
      </c>
      <c r="AK708" t="s">
        <v>4</v>
      </c>
      <c r="AL708">
        <v>102</v>
      </c>
      <c r="AM708">
        <v>31.089600000000001</v>
      </c>
      <c r="AN708">
        <v>2.8274333882308138</v>
      </c>
    </row>
    <row r="709" spans="1:40" ht="12.75" x14ac:dyDescent="0.2">
      <c r="A709" s="15">
        <v>42574</v>
      </c>
      <c r="B709" s="14">
        <v>70</v>
      </c>
      <c r="C709" s="14" t="s">
        <v>358</v>
      </c>
      <c r="D709" s="16">
        <v>0.29375000000000001</v>
      </c>
      <c r="E709" s="14">
        <v>7</v>
      </c>
      <c r="F709" s="14">
        <v>46.999999999999993</v>
      </c>
      <c r="G709" s="14">
        <v>19</v>
      </c>
      <c r="H709" s="14" t="s">
        <v>366</v>
      </c>
      <c r="I709" s="14">
        <v>23.6</v>
      </c>
      <c r="J709" s="14">
        <v>2.1400131843704968</v>
      </c>
      <c r="K709" s="14">
        <v>237.38627643321882</v>
      </c>
      <c r="L709" s="14">
        <v>-104.61372356678118</v>
      </c>
      <c r="M709" s="14">
        <v>164</v>
      </c>
      <c r="N709" s="14" t="s">
        <v>21</v>
      </c>
      <c r="O709" s="14" t="s">
        <v>27</v>
      </c>
      <c r="P709" s="14">
        <v>6</v>
      </c>
      <c r="Q709" s="14">
        <v>3.7148274084754709</v>
      </c>
      <c r="R709">
        <v>3.7148274084754709</v>
      </c>
      <c r="S709">
        <v>1</v>
      </c>
      <c r="T709" t="s">
        <v>4</v>
      </c>
      <c r="U709" t="s">
        <v>4</v>
      </c>
      <c r="V709" t="s">
        <v>41</v>
      </c>
      <c r="W709">
        <v>1.9</v>
      </c>
      <c r="X709" t="s">
        <v>73</v>
      </c>
      <c r="Y709">
        <v>2</v>
      </c>
      <c r="Z709">
        <v>1</v>
      </c>
      <c r="AA709">
        <v>0</v>
      </c>
      <c r="AB709">
        <v>0</v>
      </c>
      <c r="AC709" t="s">
        <v>320</v>
      </c>
      <c r="AD709">
        <v>0</v>
      </c>
      <c r="AE709">
        <v>-2.0021900195411888</v>
      </c>
      <c r="AF709">
        <v>-2.0021900195411888</v>
      </c>
      <c r="AG709">
        <v>1</v>
      </c>
      <c r="AH709">
        <v>3.7148274084754709</v>
      </c>
      <c r="AI709">
        <v>28.390647649150921</v>
      </c>
      <c r="AJ709">
        <v>-99.009954681646846</v>
      </c>
      <c r="AK709">
        <v>-3.1290857770937244</v>
      </c>
      <c r="AL709">
        <v>103</v>
      </c>
      <c r="AM709">
        <v>31.394400000000001</v>
      </c>
      <c r="AN709">
        <v>2.8623399732707004</v>
      </c>
    </row>
    <row r="710" spans="1:40" ht="12.75" x14ac:dyDescent="0.2">
      <c r="A710" s="15">
        <v>42574</v>
      </c>
      <c r="B710" s="14">
        <v>70</v>
      </c>
      <c r="C710" s="14" t="s">
        <v>358</v>
      </c>
      <c r="D710" s="16">
        <v>0.3354166666666667</v>
      </c>
      <c r="E710" s="14">
        <v>8</v>
      </c>
      <c r="F710" s="14">
        <v>107.00000000000003</v>
      </c>
      <c r="G710" s="14">
        <v>21.2</v>
      </c>
      <c r="H710" s="14" t="s">
        <v>365</v>
      </c>
      <c r="I710" s="14">
        <v>30.7</v>
      </c>
      <c r="J710" s="14">
        <v>1.0015794692192963</v>
      </c>
      <c r="K710" s="14">
        <v>57.386276433218825</v>
      </c>
      <c r="L710" s="14">
        <v>-180</v>
      </c>
      <c r="M710" s="14">
        <v>162</v>
      </c>
      <c r="N710" s="14" t="s">
        <v>21</v>
      </c>
      <c r="O710" s="14" t="s">
        <v>15</v>
      </c>
      <c r="P710" s="14">
        <v>2</v>
      </c>
      <c r="Q710" s="14">
        <v>3.7148274084754709</v>
      </c>
      <c r="R710">
        <v>7.4296548169509418</v>
      </c>
      <c r="S710">
        <v>1</v>
      </c>
      <c r="T710" t="s">
        <v>4</v>
      </c>
      <c r="U710" t="s">
        <v>4</v>
      </c>
      <c r="V710" t="s">
        <v>6</v>
      </c>
      <c r="W710">
        <v>0</v>
      </c>
      <c r="X710" t="s">
        <v>82</v>
      </c>
      <c r="Y710">
        <v>2</v>
      </c>
      <c r="Z710">
        <v>1</v>
      </c>
      <c r="AA710">
        <v>0</v>
      </c>
      <c r="AB710">
        <v>0</v>
      </c>
      <c r="AC710" t="s">
        <v>320</v>
      </c>
      <c r="AD710">
        <v>0</v>
      </c>
      <c r="AE710">
        <v>2.0021900195411888</v>
      </c>
      <c r="AF710">
        <v>2.0021900195411888</v>
      </c>
      <c r="AG710">
        <v>1</v>
      </c>
      <c r="AH710">
        <v>3.7148274084754709</v>
      </c>
      <c r="AI710">
        <v>31.519733426244645</v>
      </c>
      <c r="AJ710">
        <v>-97.007764662105657</v>
      </c>
      <c r="AK710">
        <v>3.1290857770937244</v>
      </c>
      <c r="AL710">
        <v>102</v>
      </c>
      <c r="AM710">
        <v>31.089600000000001</v>
      </c>
      <c r="AN710">
        <v>2.8274333882308138</v>
      </c>
    </row>
    <row r="711" spans="1:40" ht="12.75" x14ac:dyDescent="0.2">
      <c r="A711" s="15">
        <v>42574</v>
      </c>
      <c r="B711" s="14">
        <v>70</v>
      </c>
      <c r="C711" s="14" t="s">
        <v>358</v>
      </c>
      <c r="D711" s="16">
        <v>0.37777777777777777</v>
      </c>
      <c r="E711" s="14">
        <v>9</v>
      </c>
      <c r="F711" s="14">
        <v>167.99999999999997</v>
      </c>
      <c r="G711" s="14">
        <v>32</v>
      </c>
      <c r="H711" s="14" t="s">
        <v>365</v>
      </c>
      <c r="I711" s="14">
        <v>35.6</v>
      </c>
      <c r="J711" s="14">
        <v>0.59803425785479591</v>
      </c>
      <c r="K711" s="14">
        <v>34.264838979318206</v>
      </c>
      <c r="L711" s="14">
        <v>-23.121437453900619</v>
      </c>
      <c r="M711" s="14">
        <v>158</v>
      </c>
      <c r="N711" s="14" t="s">
        <v>21</v>
      </c>
      <c r="O711" s="14" t="s">
        <v>15</v>
      </c>
      <c r="P711" s="14">
        <v>2</v>
      </c>
      <c r="Q711" s="14">
        <v>8.5558502475556413</v>
      </c>
      <c r="R711">
        <v>15.985505064506583</v>
      </c>
      <c r="S711">
        <v>1</v>
      </c>
      <c r="T711" t="s">
        <v>4</v>
      </c>
      <c r="U711" t="s">
        <v>4</v>
      </c>
      <c r="V711" t="s">
        <v>20</v>
      </c>
      <c r="W711">
        <v>0</v>
      </c>
      <c r="X711" t="s">
        <v>4</v>
      </c>
      <c r="Y711">
        <v>2</v>
      </c>
      <c r="Z711">
        <v>1</v>
      </c>
      <c r="AA711">
        <v>0</v>
      </c>
      <c r="AB711">
        <v>0</v>
      </c>
      <c r="AC711" t="s">
        <v>320</v>
      </c>
      <c r="AD711">
        <v>0</v>
      </c>
      <c r="AE711">
        <v>7.0709307691272869</v>
      </c>
      <c r="AF711">
        <v>7.0709307691272869</v>
      </c>
      <c r="AG711">
        <v>1</v>
      </c>
      <c r="AH711">
        <v>8.5558502475556413</v>
      </c>
      <c r="AI711">
        <v>36.336839561343488</v>
      </c>
      <c r="AJ711">
        <v>-89.93683389297837</v>
      </c>
      <c r="AK711">
        <v>4.8171061350988431</v>
      </c>
      <c r="AL711">
        <v>97</v>
      </c>
      <c r="AM711">
        <v>29.5656</v>
      </c>
      <c r="AN711">
        <v>2.7576202181510405</v>
      </c>
    </row>
    <row r="712" spans="1:40" ht="12.75" x14ac:dyDescent="0.2">
      <c r="A712" s="15">
        <v>42574</v>
      </c>
      <c r="B712" s="14">
        <v>70</v>
      </c>
      <c r="C712" s="14" t="s">
        <v>358</v>
      </c>
      <c r="D712" s="16">
        <v>0.41736111111111113</v>
      </c>
      <c r="E712" s="14">
        <v>10</v>
      </c>
      <c r="F712" s="14">
        <v>225</v>
      </c>
      <c r="G712" s="14">
        <v>44.9</v>
      </c>
      <c r="H712" s="14" t="s">
        <v>365</v>
      </c>
      <c r="I712" s="14">
        <v>35.1</v>
      </c>
      <c r="J712" s="14">
        <v>0.80161632436483954</v>
      </c>
      <c r="K712" s="14">
        <v>314.07076782510467</v>
      </c>
      <c r="L712" s="14">
        <v>-80.194071154213532</v>
      </c>
      <c r="M712" s="14">
        <v>162</v>
      </c>
      <c r="N712" s="14" t="s">
        <v>21</v>
      </c>
      <c r="O712" s="14" t="s">
        <v>21</v>
      </c>
      <c r="P712" s="14">
        <v>8</v>
      </c>
      <c r="Q712" s="14">
        <v>14.446322610474418</v>
      </c>
      <c r="R712">
        <v>30.431827674981001</v>
      </c>
      <c r="S712">
        <v>1</v>
      </c>
      <c r="T712" t="s">
        <v>4</v>
      </c>
      <c r="U712" t="s">
        <v>4</v>
      </c>
      <c r="V712" t="s">
        <v>6</v>
      </c>
      <c r="W712">
        <v>0.6</v>
      </c>
      <c r="X712" t="s">
        <v>10</v>
      </c>
      <c r="Y712">
        <v>0</v>
      </c>
      <c r="Z712">
        <v>0</v>
      </c>
      <c r="AA712">
        <v>1</v>
      </c>
      <c r="AB712">
        <v>1</v>
      </c>
      <c r="AC712" t="s">
        <v>320</v>
      </c>
      <c r="AD712">
        <v>0</v>
      </c>
      <c r="AE712">
        <v>10.048086524185479</v>
      </c>
      <c r="AF712">
        <v>10.048086524185479</v>
      </c>
      <c r="AG712">
        <v>1</v>
      </c>
      <c r="AH712">
        <v>14.446322610474418</v>
      </c>
      <c r="AI712">
        <v>25.957427527495589</v>
      </c>
      <c r="AJ712">
        <v>-79.888747368792892</v>
      </c>
      <c r="AK712">
        <v>-10.379412033847899</v>
      </c>
      <c r="AL712">
        <v>84</v>
      </c>
      <c r="AM712">
        <v>25.603200000000001</v>
      </c>
      <c r="AN712">
        <v>2.8274333882308138</v>
      </c>
    </row>
    <row r="713" spans="1:40" ht="12.75" x14ac:dyDescent="0.2">
      <c r="A713" s="15">
        <v>42574</v>
      </c>
      <c r="B713" s="14">
        <v>70</v>
      </c>
      <c r="C713" s="14" t="s">
        <v>358</v>
      </c>
      <c r="D713" s="16">
        <v>0.4604166666666667</v>
      </c>
      <c r="E713" s="14">
        <v>11</v>
      </c>
      <c r="F713" s="14">
        <v>287</v>
      </c>
      <c r="G713" s="14">
        <v>47</v>
      </c>
      <c r="H713" s="14" t="s">
        <v>365</v>
      </c>
      <c r="I713" s="14">
        <v>35.799999999999997</v>
      </c>
      <c r="J713" s="14" t="s">
        <v>4</v>
      </c>
      <c r="K713" s="14" t="s">
        <v>4</v>
      </c>
      <c r="L713" s="14" t="s">
        <v>4</v>
      </c>
      <c r="M713" s="14">
        <v>162</v>
      </c>
      <c r="N713" s="14" t="s">
        <v>21</v>
      </c>
      <c r="O713" s="14" t="s">
        <v>4</v>
      </c>
      <c r="P713" s="14" t="s">
        <v>4</v>
      </c>
      <c r="Q713" s="14">
        <v>0</v>
      </c>
      <c r="R713">
        <v>30.431827674981001</v>
      </c>
      <c r="S713">
        <v>1</v>
      </c>
      <c r="T713" t="s">
        <v>4</v>
      </c>
      <c r="U713" t="s">
        <v>4</v>
      </c>
      <c r="V713" t="s">
        <v>6</v>
      </c>
      <c r="W713">
        <v>1.3</v>
      </c>
      <c r="X713" t="s">
        <v>4</v>
      </c>
      <c r="Y713">
        <v>0</v>
      </c>
      <c r="Z713">
        <v>0</v>
      </c>
      <c r="AA713">
        <v>1</v>
      </c>
      <c r="AB713" t="s">
        <v>4</v>
      </c>
      <c r="AC713" t="s">
        <v>320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25.957427527495589</v>
      </c>
      <c r="AJ713">
        <v>-79.888747368792892</v>
      </c>
      <c r="AK713">
        <v>0</v>
      </c>
      <c r="AL713">
        <v>84</v>
      </c>
      <c r="AM713">
        <v>25.603200000000001</v>
      </c>
      <c r="AN713">
        <v>2.8274333882308138</v>
      </c>
    </row>
    <row r="714" spans="1:40" ht="12.75" x14ac:dyDescent="0.2">
      <c r="A714" s="15">
        <v>42574</v>
      </c>
      <c r="B714" s="14">
        <v>70</v>
      </c>
      <c r="C714" s="14" t="s">
        <v>358</v>
      </c>
      <c r="D714" s="16">
        <v>0.5</v>
      </c>
      <c r="E714" s="14">
        <v>12</v>
      </c>
      <c r="F714" s="14">
        <v>343.99999999999994</v>
      </c>
      <c r="G714" s="14">
        <v>40</v>
      </c>
      <c r="H714" s="14" t="s">
        <v>366</v>
      </c>
      <c r="I714" s="14">
        <v>32</v>
      </c>
      <c r="J714" s="14" t="s">
        <v>4</v>
      </c>
      <c r="K714" s="14" t="s">
        <v>4</v>
      </c>
      <c r="L714" s="14" t="s">
        <v>4</v>
      </c>
      <c r="M714" s="14">
        <v>162</v>
      </c>
      <c r="N714" s="14" t="s">
        <v>21</v>
      </c>
      <c r="O714" s="14" t="s">
        <v>4</v>
      </c>
      <c r="P714" s="14" t="s">
        <v>4</v>
      </c>
      <c r="Q714" s="14">
        <v>0</v>
      </c>
      <c r="R714">
        <v>30.431827674981001</v>
      </c>
      <c r="S714">
        <v>1</v>
      </c>
      <c r="T714" t="s">
        <v>4</v>
      </c>
      <c r="U714" t="s">
        <v>4</v>
      </c>
      <c r="V714" t="s">
        <v>6</v>
      </c>
      <c r="W714">
        <v>0.4</v>
      </c>
      <c r="X714" t="s">
        <v>4</v>
      </c>
      <c r="Y714">
        <v>0</v>
      </c>
      <c r="Z714">
        <v>0</v>
      </c>
      <c r="AA714">
        <v>1</v>
      </c>
      <c r="AB714" t="s">
        <v>4</v>
      </c>
      <c r="AC714" t="s">
        <v>320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25.957427527495589</v>
      </c>
      <c r="AJ714">
        <v>-79.888747368792892</v>
      </c>
      <c r="AK714">
        <v>0</v>
      </c>
      <c r="AL714">
        <v>84</v>
      </c>
      <c r="AM714">
        <v>25.603200000000001</v>
      </c>
      <c r="AN714">
        <v>2.8274333882308138</v>
      </c>
    </row>
    <row r="715" spans="1:40" ht="12.75" x14ac:dyDescent="0.2">
      <c r="A715" s="15">
        <v>42574</v>
      </c>
      <c r="B715" s="14">
        <v>70</v>
      </c>
      <c r="C715" s="14" t="s">
        <v>358</v>
      </c>
      <c r="D715" s="16">
        <v>0.54097222222222219</v>
      </c>
      <c r="E715" s="14">
        <v>13</v>
      </c>
      <c r="F715" s="14">
        <v>402.99999999999989</v>
      </c>
      <c r="G715" s="14">
        <v>32.1</v>
      </c>
      <c r="H715" s="14" t="s">
        <v>366</v>
      </c>
      <c r="I715" s="14">
        <v>31.5</v>
      </c>
      <c r="J715" s="14" t="s">
        <v>4</v>
      </c>
      <c r="K715" s="14" t="s">
        <v>4</v>
      </c>
      <c r="L715" s="14" t="s">
        <v>4</v>
      </c>
      <c r="M715" s="14">
        <v>162</v>
      </c>
      <c r="N715" s="14" t="s">
        <v>21</v>
      </c>
      <c r="O715" s="14" t="s">
        <v>4</v>
      </c>
      <c r="P715" s="14" t="s">
        <v>4</v>
      </c>
      <c r="Q715" s="14">
        <v>0</v>
      </c>
      <c r="R715">
        <v>30.431827674981001</v>
      </c>
      <c r="S715">
        <v>1</v>
      </c>
      <c r="T715" t="s">
        <v>4</v>
      </c>
      <c r="U715" t="s">
        <v>4</v>
      </c>
      <c r="V715" t="s">
        <v>6</v>
      </c>
      <c r="W715">
        <v>0</v>
      </c>
      <c r="X715" t="s">
        <v>43</v>
      </c>
      <c r="Y715">
        <v>0</v>
      </c>
      <c r="Z715">
        <v>0</v>
      </c>
      <c r="AA715">
        <v>1</v>
      </c>
      <c r="AB715" t="s">
        <v>4</v>
      </c>
      <c r="AC715" t="s">
        <v>320</v>
      </c>
      <c r="AD715">
        <v>0</v>
      </c>
      <c r="AE715">
        <v>0</v>
      </c>
      <c r="AF715">
        <v>0</v>
      </c>
      <c r="AG715">
        <v>1</v>
      </c>
      <c r="AH715">
        <v>0</v>
      </c>
      <c r="AI715">
        <v>25.957427527495589</v>
      </c>
      <c r="AJ715">
        <v>-79.888747368792892</v>
      </c>
      <c r="AK715">
        <v>0</v>
      </c>
      <c r="AL715">
        <v>84</v>
      </c>
      <c r="AM715">
        <v>25.603200000000001</v>
      </c>
      <c r="AN715">
        <v>2.8274333882308138</v>
      </c>
    </row>
    <row r="716" spans="1:40" ht="12.75" x14ac:dyDescent="0.2">
      <c r="A716" s="15">
        <v>42574</v>
      </c>
      <c r="B716" s="14">
        <v>70</v>
      </c>
      <c r="C716" s="14" t="s">
        <v>358</v>
      </c>
      <c r="D716" s="16">
        <v>0.58263888888888882</v>
      </c>
      <c r="E716" s="14">
        <v>14</v>
      </c>
      <c r="F716" s="14">
        <v>462.99999999999983</v>
      </c>
      <c r="G716" s="14">
        <v>32.6</v>
      </c>
      <c r="H716" s="14" t="s">
        <v>366</v>
      </c>
      <c r="I716" s="14">
        <v>29.6</v>
      </c>
      <c r="J716" s="14" t="s">
        <v>4</v>
      </c>
      <c r="K716" s="14" t="s">
        <v>4</v>
      </c>
      <c r="L716" s="14" t="s">
        <v>4</v>
      </c>
      <c r="M716" s="14">
        <v>162</v>
      </c>
      <c r="N716" s="14" t="s">
        <v>21</v>
      </c>
      <c r="O716" s="14" t="s">
        <v>4</v>
      </c>
      <c r="P716" s="14" t="s">
        <v>4</v>
      </c>
      <c r="Q716" s="14">
        <v>0</v>
      </c>
      <c r="R716">
        <v>30.431827674981001</v>
      </c>
      <c r="S716">
        <v>1</v>
      </c>
      <c r="T716" t="s">
        <v>4</v>
      </c>
      <c r="U716" t="s">
        <v>4</v>
      </c>
      <c r="V716" t="s">
        <v>6</v>
      </c>
      <c r="W716">
        <v>0</v>
      </c>
      <c r="X716" t="s">
        <v>43</v>
      </c>
      <c r="Y716">
        <v>0</v>
      </c>
      <c r="Z716">
        <v>0</v>
      </c>
      <c r="AA716">
        <v>1</v>
      </c>
      <c r="AB716" t="s">
        <v>4</v>
      </c>
      <c r="AC716" t="s">
        <v>320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25.957427527495589</v>
      </c>
      <c r="AJ716">
        <v>-79.888747368792892</v>
      </c>
      <c r="AK716">
        <v>0</v>
      </c>
      <c r="AL716">
        <v>84</v>
      </c>
      <c r="AM716">
        <v>25.603200000000001</v>
      </c>
      <c r="AN716">
        <v>2.8274333882308138</v>
      </c>
    </row>
    <row r="717" spans="1:40" ht="12.75" x14ac:dyDescent="0.2">
      <c r="A717" s="15">
        <v>42574</v>
      </c>
      <c r="B717" s="14">
        <v>70</v>
      </c>
      <c r="C717" s="14" t="s">
        <v>358</v>
      </c>
      <c r="D717" s="16">
        <v>0.62569444444444444</v>
      </c>
      <c r="E717" s="14">
        <v>15</v>
      </c>
      <c r="F717" s="14">
        <v>524.99999999999989</v>
      </c>
      <c r="G717" s="14">
        <v>25.9</v>
      </c>
      <c r="H717" s="14" t="s">
        <v>366</v>
      </c>
      <c r="I717" s="14">
        <v>27</v>
      </c>
      <c r="J717" s="14" t="s">
        <v>4</v>
      </c>
      <c r="K717" s="14" t="s">
        <v>4</v>
      </c>
      <c r="L717" s="14" t="s">
        <v>4</v>
      </c>
      <c r="M717" s="14">
        <v>162</v>
      </c>
      <c r="N717" s="14" t="s">
        <v>21</v>
      </c>
      <c r="O717" s="14" t="s">
        <v>4</v>
      </c>
      <c r="P717" s="14" t="s">
        <v>4</v>
      </c>
      <c r="Q717" s="14">
        <v>0</v>
      </c>
      <c r="R717">
        <v>30.431827674981001</v>
      </c>
      <c r="S717">
        <v>1</v>
      </c>
      <c r="T717" t="s">
        <v>4</v>
      </c>
      <c r="U717" t="s">
        <v>4</v>
      </c>
      <c r="V717" t="s">
        <v>6</v>
      </c>
      <c r="W717">
        <v>2</v>
      </c>
      <c r="X717" t="s">
        <v>43</v>
      </c>
      <c r="Y717">
        <v>0</v>
      </c>
      <c r="Z717">
        <v>0</v>
      </c>
      <c r="AA717">
        <v>1</v>
      </c>
      <c r="AB717" t="s">
        <v>4</v>
      </c>
      <c r="AC717" t="s">
        <v>320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25.957427527495589</v>
      </c>
      <c r="AJ717">
        <v>-79.888747368792892</v>
      </c>
      <c r="AK717">
        <v>0</v>
      </c>
      <c r="AL717">
        <v>84</v>
      </c>
      <c r="AM717">
        <v>25.603200000000001</v>
      </c>
      <c r="AN717">
        <v>2.8274333882308138</v>
      </c>
    </row>
    <row r="718" spans="1:40" ht="12.75" x14ac:dyDescent="0.2">
      <c r="A718" s="15">
        <v>42574</v>
      </c>
      <c r="B718" s="14">
        <v>70</v>
      </c>
      <c r="C718" s="14" t="s">
        <v>358</v>
      </c>
      <c r="D718" s="16">
        <v>0.66597222222222219</v>
      </c>
      <c r="E718" s="14">
        <v>16</v>
      </c>
      <c r="F718" s="14">
        <v>582.99999999999989</v>
      </c>
      <c r="G718" s="14">
        <v>27.5</v>
      </c>
      <c r="H718" s="14" t="s">
        <v>366</v>
      </c>
      <c r="I718" s="14">
        <v>25.9</v>
      </c>
      <c r="J718" s="14" t="s">
        <v>4</v>
      </c>
      <c r="K718" s="14" t="s">
        <v>4</v>
      </c>
      <c r="L718" s="14" t="s">
        <v>4</v>
      </c>
      <c r="M718" s="14">
        <v>162</v>
      </c>
      <c r="N718" s="14" t="s">
        <v>21</v>
      </c>
      <c r="O718" s="14" t="s">
        <v>4</v>
      </c>
      <c r="P718" s="14" t="s">
        <v>4</v>
      </c>
      <c r="Q718" s="14">
        <v>0</v>
      </c>
      <c r="R718">
        <v>30.431827674981001</v>
      </c>
      <c r="S718">
        <v>1</v>
      </c>
      <c r="T718">
        <v>18</v>
      </c>
      <c r="U718">
        <v>1.6906570930545</v>
      </c>
      <c r="V718" t="s">
        <v>6</v>
      </c>
      <c r="W718">
        <v>0</v>
      </c>
      <c r="X718" t="s">
        <v>43</v>
      </c>
      <c r="Y718">
        <v>0</v>
      </c>
      <c r="Z718">
        <v>0</v>
      </c>
      <c r="AA718">
        <v>1</v>
      </c>
      <c r="AB718" t="s">
        <v>4</v>
      </c>
      <c r="AC718" t="s">
        <v>320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25.957427527495589</v>
      </c>
      <c r="AJ718">
        <v>-79.888747368792892</v>
      </c>
      <c r="AK718">
        <v>0</v>
      </c>
      <c r="AL718">
        <v>84</v>
      </c>
      <c r="AM718">
        <v>25.603200000000001</v>
      </c>
      <c r="AN718">
        <v>2.8274333882308138</v>
      </c>
    </row>
    <row r="719" spans="1:40" ht="12.75" x14ac:dyDescent="0.2">
      <c r="A719" s="15">
        <v>42574</v>
      </c>
      <c r="B719" s="14">
        <v>71</v>
      </c>
      <c r="C719" s="14" t="s">
        <v>358</v>
      </c>
      <c r="D719" s="16">
        <v>0.26111111111111113</v>
      </c>
      <c r="E719" s="14">
        <v>6</v>
      </c>
      <c r="F719" s="14">
        <v>0</v>
      </c>
      <c r="G719" s="14">
        <v>17</v>
      </c>
      <c r="H719" s="14" t="s">
        <v>365</v>
      </c>
      <c r="I719" s="14">
        <v>21.4</v>
      </c>
      <c r="J719" s="14" t="s">
        <v>4</v>
      </c>
      <c r="K719" s="14" t="s">
        <v>4</v>
      </c>
      <c r="L719" s="14" t="s">
        <v>4</v>
      </c>
      <c r="M719" s="14">
        <v>162</v>
      </c>
      <c r="N719" s="14" t="s">
        <v>33</v>
      </c>
      <c r="O719" s="14" t="s">
        <v>4</v>
      </c>
      <c r="P719" s="14" t="s">
        <v>4</v>
      </c>
      <c r="Q719" s="14">
        <v>0</v>
      </c>
      <c r="R719">
        <v>0</v>
      </c>
      <c r="S719">
        <v>1</v>
      </c>
      <c r="T719" t="s">
        <v>4</v>
      </c>
      <c r="U719" t="s">
        <v>4</v>
      </c>
      <c r="V719" t="s">
        <v>6</v>
      </c>
      <c r="W719">
        <v>0.2</v>
      </c>
      <c r="X719" t="s">
        <v>4</v>
      </c>
      <c r="Y719">
        <v>2</v>
      </c>
      <c r="Z719">
        <v>1</v>
      </c>
      <c r="AA719">
        <v>0</v>
      </c>
      <c r="AB719">
        <v>0</v>
      </c>
      <c r="AC719" t="s">
        <v>321</v>
      </c>
      <c r="AD719">
        <v>0</v>
      </c>
      <c r="AE719" t="s">
        <v>4</v>
      </c>
      <c r="AF719" t="s">
        <v>4</v>
      </c>
      <c r="AG719" t="s">
        <v>4</v>
      </c>
      <c r="AH719" t="s">
        <v>4</v>
      </c>
      <c r="AI719">
        <v>31.519733426244645</v>
      </c>
      <c r="AJ719">
        <v>-97.007764662105657</v>
      </c>
      <c r="AK719" t="s">
        <v>4</v>
      </c>
      <c r="AL719">
        <v>102</v>
      </c>
      <c r="AM719">
        <v>31.089600000000001</v>
      </c>
      <c r="AN719">
        <v>2.8274333882308138</v>
      </c>
    </row>
    <row r="720" spans="1:40" ht="12.75" x14ac:dyDescent="0.2">
      <c r="A720" s="15">
        <v>42574</v>
      </c>
      <c r="B720" s="14">
        <v>71</v>
      </c>
      <c r="C720" s="14" t="s">
        <v>358</v>
      </c>
      <c r="D720" s="16">
        <v>0.29375000000000001</v>
      </c>
      <c r="E720" s="14">
        <v>7</v>
      </c>
      <c r="F720" s="14">
        <v>46.999999999999993</v>
      </c>
      <c r="G720" s="14">
        <v>20</v>
      </c>
      <c r="H720" s="14" t="s">
        <v>366</v>
      </c>
      <c r="I720" s="14">
        <v>23.6</v>
      </c>
      <c r="J720" s="14" t="s">
        <v>4</v>
      </c>
      <c r="K720" s="14" t="s">
        <v>4</v>
      </c>
      <c r="L720" s="14" t="s">
        <v>4</v>
      </c>
      <c r="M720" s="14">
        <v>162</v>
      </c>
      <c r="N720" s="14" t="s">
        <v>33</v>
      </c>
      <c r="O720" s="14" t="s">
        <v>4</v>
      </c>
      <c r="P720" s="14" t="s">
        <v>4</v>
      </c>
      <c r="Q720" s="14">
        <v>0</v>
      </c>
      <c r="R720">
        <v>0</v>
      </c>
      <c r="S720">
        <v>1</v>
      </c>
      <c r="T720" t="s">
        <v>4</v>
      </c>
      <c r="U720" t="s">
        <v>4</v>
      </c>
      <c r="V720" t="s">
        <v>31</v>
      </c>
      <c r="W720">
        <v>1.9</v>
      </c>
      <c r="X720" t="s">
        <v>73</v>
      </c>
      <c r="Y720">
        <v>2</v>
      </c>
      <c r="Z720">
        <v>1</v>
      </c>
      <c r="AA720">
        <v>0</v>
      </c>
      <c r="AB720">
        <v>0</v>
      </c>
      <c r="AC720" t="s">
        <v>321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31.519733426244645</v>
      </c>
      <c r="AJ720">
        <v>-97.007764662105657</v>
      </c>
      <c r="AK720">
        <v>0</v>
      </c>
      <c r="AL720">
        <v>102</v>
      </c>
      <c r="AM720">
        <v>31.089600000000001</v>
      </c>
      <c r="AN720">
        <v>2.8274333882308138</v>
      </c>
    </row>
    <row r="721" spans="1:40" ht="12.75" x14ac:dyDescent="0.2">
      <c r="A721" s="15">
        <v>42574</v>
      </c>
      <c r="B721" s="14">
        <v>71</v>
      </c>
      <c r="C721" s="14" t="s">
        <v>358</v>
      </c>
      <c r="D721" s="16">
        <v>0.3354166666666667</v>
      </c>
      <c r="E721" s="14">
        <v>8</v>
      </c>
      <c r="F721" s="14">
        <v>107.00000000000003</v>
      </c>
      <c r="G721" s="14">
        <v>20.100000000000001</v>
      </c>
      <c r="H721" s="14" t="s">
        <v>365</v>
      </c>
      <c r="I721" s="14">
        <v>30.7</v>
      </c>
      <c r="J721" s="14">
        <v>2.5604414050107174</v>
      </c>
      <c r="K721" s="14">
        <v>213.29751380233921</v>
      </c>
      <c r="L721" s="14">
        <v>-128.70248619766079</v>
      </c>
      <c r="M721" s="14">
        <v>164</v>
      </c>
      <c r="N721" s="14" t="s">
        <v>33</v>
      </c>
      <c r="O721" s="14" t="s">
        <v>27</v>
      </c>
      <c r="P721" s="14">
        <v>6</v>
      </c>
      <c r="Q721" s="14">
        <v>4.6955814603699046</v>
      </c>
      <c r="R721">
        <v>4.6955814603699046</v>
      </c>
      <c r="S721">
        <v>1</v>
      </c>
      <c r="T721" t="s">
        <v>4</v>
      </c>
      <c r="U721" t="s">
        <v>4</v>
      </c>
      <c r="V721" t="s">
        <v>31</v>
      </c>
      <c r="W721">
        <v>0</v>
      </c>
      <c r="X721" t="s">
        <v>40</v>
      </c>
      <c r="Y721">
        <v>2</v>
      </c>
      <c r="Z721">
        <v>1</v>
      </c>
      <c r="AA721">
        <v>0</v>
      </c>
      <c r="AB721">
        <v>0</v>
      </c>
      <c r="AC721" t="s">
        <v>321</v>
      </c>
      <c r="AD721">
        <v>0</v>
      </c>
      <c r="AE721">
        <v>-3.9247134114178266</v>
      </c>
      <c r="AF721">
        <v>-3.9247134114178266</v>
      </c>
      <c r="AG721">
        <v>1</v>
      </c>
      <c r="AH721">
        <v>4.6955814603699046</v>
      </c>
      <c r="AI721">
        <v>28.941922360784918</v>
      </c>
      <c r="AJ721">
        <v>-100.93247807352348</v>
      </c>
      <c r="AK721">
        <v>-2.577811065459727</v>
      </c>
      <c r="AL721">
        <v>105</v>
      </c>
      <c r="AM721">
        <v>32.004000000000005</v>
      </c>
      <c r="AN721">
        <v>2.8623399732707004</v>
      </c>
    </row>
    <row r="722" spans="1:40" ht="12.75" x14ac:dyDescent="0.2">
      <c r="A722" s="15">
        <v>42574</v>
      </c>
      <c r="B722" s="14">
        <v>71</v>
      </c>
      <c r="C722" s="14" t="s">
        <v>358</v>
      </c>
      <c r="D722" s="16">
        <v>0.37777777777777777</v>
      </c>
      <c r="E722" s="14">
        <v>9</v>
      </c>
      <c r="F722" s="14">
        <v>167.99999999999997</v>
      </c>
      <c r="G722" s="14" t="s">
        <v>4</v>
      </c>
      <c r="H722" s="14" t="s">
        <v>4</v>
      </c>
      <c r="I722" s="14" t="s">
        <v>4</v>
      </c>
      <c r="J722" s="14" t="s">
        <v>4</v>
      </c>
      <c r="K722" s="14" t="s">
        <v>4</v>
      </c>
      <c r="L722" s="14" t="s">
        <v>4</v>
      </c>
      <c r="M722" s="14" t="s">
        <v>4</v>
      </c>
      <c r="N722" s="14" t="s">
        <v>33</v>
      </c>
      <c r="O722" s="14" t="s">
        <v>4</v>
      </c>
      <c r="P722" s="14" t="s">
        <v>4</v>
      </c>
      <c r="Q722" s="14" t="s">
        <v>4</v>
      </c>
      <c r="R722" t="s">
        <v>4</v>
      </c>
      <c r="S722" t="s">
        <v>4</v>
      </c>
      <c r="T722" t="s">
        <v>4</v>
      </c>
      <c r="U722" t="s">
        <v>4</v>
      </c>
      <c r="V722" t="s">
        <v>4</v>
      </c>
      <c r="W722" t="s">
        <v>4</v>
      </c>
      <c r="X722" t="s">
        <v>67</v>
      </c>
      <c r="Y722" t="s">
        <v>4</v>
      </c>
      <c r="Z722" t="s">
        <v>4</v>
      </c>
      <c r="AA722" t="s">
        <v>4</v>
      </c>
      <c r="AB722" t="s">
        <v>4</v>
      </c>
      <c r="AC722" t="s">
        <v>321</v>
      </c>
      <c r="AD722">
        <v>0</v>
      </c>
      <c r="AE722" t="s">
        <v>4</v>
      </c>
      <c r="AF722" t="s">
        <v>4</v>
      </c>
      <c r="AG722" t="s">
        <v>4</v>
      </c>
      <c r="AH722" t="s">
        <v>4</v>
      </c>
      <c r="AI722" t="s">
        <v>4</v>
      </c>
      <c r="AJ722" t="s">
        <v>4</v>
      </c>
      <c r="AK722" t="s">
        <v>4</v>
      </c>
      <c r="AL722" t="s">
        <v>4</v>
      </c>
      <c r="AM722" t="s">
        <v>4</v>
      </c>
      <c r="AN722" t="s">
        <v>4</v>
      </c>
    </row>
    <row r="723" spans="1:40" ht="12.75" x14ac:dyDescent="0.2">
      <c r="A723" s="15">
        <v>42574</v>
      </c>
      <c r="B723" s="14">
        <v>71</v>
      </c>
      <c r="C723" s="14" t="s">
        <v>358</v>
      </c>
      <c r="D723" s="16">
        <v>0.41736111111111113</v>
      </c>
      <c r="E723" s="14">
        <v>10</v>
      </c>
      <c r="F723" s="14">
        <v>225</v>
      </c>
      <c r="G723" s="14">
        <v>49.7</v>
      </c>
      <c r="H723" s="14" t="s">
        <v>365</v>
      </c>
      <c r="I723" s="14">
        <v>35.700000000000003</v>
      </c>
      <c r="J723" s="14" t="s">
        <v>4</v>
      </c>
      <c r="K723" s="14" t="s">
        <v>4</v>
      </c>
      <c r="L723" s="14" t="s">
        <v>4</v>
      </c>
      <c r="M723" s="14">
        <v>176</v>
      </c>
      <c r="N723" s="14" t="s">
        <v>33</v>
      </c>
      <c r="O723" s="14" t="s">
        <v>4</v>
      </c>
      <c r="P723" s="14" t="s">
        <v>4</v>
      </c>
      <c r="Q723" s="14">
        <v>22.463579753843494</v>
      </c>
      <c r="R723">
        <v>27.159161214213398</v>
      </c>
      <c r="S723">
        <v>1</v>
      </c>
      <c r="T723" t="s">
        <v>4</v>
      </c>
      <c r="U723" t="s">
        <v>4</v>
      </c>
      <c r="V723" t="s">
        <v>6</v>
      </c>
      <c r="W723">
        <v>0.6</v>
      </c>
      <c r="X723" t="s">
        <v>111</v>
      </c>
      <c r="Y723">
        <v>0</v>
      </c>
      <c r="Z723">
        <v>0</v>
      </c>
      <c r="AA723">
        <v>1</v>
      </c>
      <c r="AB723">
        <v>1</v>
      </c>
      <c r="AC723" t="s">
        <v>321</v>
      </c>
      <c r="AD723">
        <v>0</v>
      </c>
      <c r="AE723" t="s">
        <v>4</v>
      </c>
      <c r="AF723" t="s">
        <v>4</v>
      </c>
      <c r="AG723" t="s">
        <v>4</v>
      </c>
      <c r="AH723" t="s">
        <v>4</v>
      </c>
      <c r="AI723">
        <v>7.5336991643655562</v>
      </c>
      <c r="AJ723">
        <v>-107.73691742806102</v>
      </c>
      <c r="AK723" t="s">
        <v>4</v>
      </c>
      <c r="AL723">
        <v>108</v>
      </c>
      <c r="AM723">
        <v>32.918399999999998</v>
      </c>
      <c r="AN723">
        <v>3.0717794835100198</v>
      </c>
    </row>
    <row r="724" spans="1:40" ht="12.75" x14ac:dyDescent="0.2">
      <c r="A724" s="15">
        <v>42574</v>
      </c>
      <c r="B724" s="14">
        <v>71</v>
      </c>
      <c r="C724" s="14" t="s">
        <v>358</v>
      </c>
      <c r="D724" s="16">
        <v>0.4604166666666667</v>
      </c>
      <c r="E724" s="14">
        <v>11</v>
      </c>
      <c r="F724" s="14">
        <v>287</v>
      </c>
      <c r="G724" s="14">
        <v>52.7</v>
      </c>
      <c r="H724" s="14" t="s">
        <v>365</v>
      </c>
      <c r="I724" s="14">
        <v>37.5</v>
      </c>
      <c r="J724" s="14" t="s">
        <v>4</v>
      </c>
      <c r="K724" s="14" t="s">
        <v>4</v>
      </c>
      <c r="L724" s="14" t="s">
        <v>4</v>
      </c>
      <c r="M724" s="14">
        <v>176</v>
      </c>
      <c r="N724" s="14" t="s">
        <v>33</v>
      </c>
      <c r="O724" s="14" t="s">
        <v>4</v>
      </c>
      <c r="P724" s="14" t="s">
        <v>4</v>
      </c>
      <c r="Q724" s="14">
        <v>0</v>
      </c>
      <c r="R724">
        <v>27.159161214213398</v>
      </c>
      <c r="S724">
        <v>1</v>
      </c>
      <c r="T724" t="s">
        <v>4</v>
      </c>
      <c r="U724" t="s">
        <v>4</v>
      </c>
      <c r="V724" t="s">
        <v>6</v>
      </c>
      <c r="W724">
        <v>0</v>
      </c>
      <c r="X724" t="s">
        <v>4</v>
      </c>
      <c r="Y724">
        <v>0</v>
      </c>
      <c r="Z724">
        <v>0</v>
      </c>
      <c r="AA724">
        <v>1</v>
      </c>
      <c r="AB724" t="s">
        <v>4</v>
      </c>
      <c r="AC724" t="s">
        <v>321</v>
      </c>
      <c r="AD724">
        <v>0</v>
      </c>
      <c r="AE724">
        <v>0</v>
      </c>
      <c r="AF724">
        <v>0</v>
      </c>
      <c r="AG724">
        <v>1</v>
      </c>
      <c r="AH724">
        <v>0</v>
      </c>
      <c r="AI724">
        <v>7.5336991643655562</v>
      </c>
      <c r="AJ724">
        <v>-107.73691742806102</v>
      </c>
      <c r="AK724">
        <v>0</v>
      </c>
      <c r="AL724">
        <v>108</v>
      </c>
      <c r="AM724">
        <v>32.918399999999998</v>
      </c>
      <c r="AN724">
        <v>3.0717794835100198</v>
      </c>
    </row>
    <row r="725" spans="1:40" ht="12.75" x14ac:dyDescent="0.2">
      <c r="A725" s="15">
        <v>42574</v>
      </c>
      <c r="B725" s="14">
        <v>71</v>
      </c>
      <c r="C725" s="14" t="s">
        <v>358</v>
      </c>
      <c r="D725" s="16">
        <v>0.5</v>
      </c>
      <c r="E725" s="14">
        <v>12</v>
      </c>
      <c r="F725" s="14">
        <v>343.99999999999994</v>
      </c>
      <c r="G725" s="14">
        <v>42.4</v>
      </c>
      <c r="H725" s="14" t="s">
        <v>366</v>
      </c>
      <c r="I725" s="14">
        <v>32</v>
      </c>
      <c r="J725" s="14" t="s">
        <v>4</v>
      </c>
      <c r="K725" s="14" t="s">
        <v>4</v>
      </c>
      <c r="L725" s="14" t="s">
        <v>4</v>
      </c>
      <c r="M725" s="14">
        <v>176</v>
      </c>
      <c r="N725" s="14" t="s">
        <v>33</v>
      </c>
      <c r="O725" s="14" t="s">
        <v>4</v>
      </c>
      <c r="P725" s="14" t="s">
        <v>4</v>
      </c>
      <c r="Q725" s="14">
        <v>0</v>
      </c>
      <c r="R725">
        <v>27.159161214213398</v>
      </c>
      <c r="S725">
        <v>1</v>
      </c>
      <c r="T725" t="s">
        <v>4</v>
      </c>
      <c r="U725" t="s">
        <v>4</v>
      </c>
      <c r="V725" t="s">
        <v>6</v>
      </c>
      <c r="W725">
        <v>2.6</v>
      </c>
      <c r="X725" t="s">
        <v>4</v>
      </c>
      <c r="Y725">
        <v>0</v>
      </c>
      <c r="Z725">
        <v>0</v>
      </c>
      <c r="AA725">
        <v>1</v>
      </c>
      <c r="AB725" t="s">
        <v>4</v>
      </c>
      <c r="AC725" t="s">
        <v>321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7.5336991643655562</v>
      </c>
      <c r="AJ725">
        <v>-107.73691742806102</v>
      </c>
      <c r="AK725">
        <v>0</v>
      </c>
      <c r="AL725">
        <v>108</v>
      </c>
      <c r="AM725">
        <v>32.918399999999998</v>
      </c>
      <c r="AN725">
        <v>3.0717794835100198</v>
      </c>
    </row>
    <row r="726" spans="1:40" ht="12.75" x14ac:dyDescent="0.2">
      <c r="A726" s="15">
        <v>42574</v>
      </c>
      <c r="B726" s="14">
        <v>71</v>
      </c>
      <c r="C726" s="14" t="s">
        <v>358</v>
      </c>
      <c r="D726" s="16">
        <v>0.54097222222222219</v>
      </c>
      <c r="E726" s="14">
        <v>13</v>
      </c>
      <c r="F726" s="14">
        <v>402.99999999999989</v>
      </c>
      <c r="G726" s="14">
        <v>34.4</v>
      </c>
      <c r="H726" s="14" t="s">
        <v>366</v>
      </c>
      <c r="I726" s="14">
        <v>31.3</v>
      </c>
      <c r="J726" s="14" t="s">
        <v>4</v>
      </c>
      <c r="K726" s="14" t="s">
        <v>4</v>
      </c>
      <c r="L726" s="14" t="s">
        <v>4</v>
      </c>
      <c r="M726" s="14">
        <v>176</v>
      </c>
      <c r="N726" s="14" t="s">
        <v>33</v>
      </c>
      <c r="O726" s="14" t="s">
        <v>4</v>
      </c>
      <c r="P726" s="14" t="s">
        <v>4</v>
      </c>
      <c r="Q726" s="14">
        <v>0</v>
      </c>
      <c r="R726">
        <v>27.159161214213398</v>
      </c>
      <c r="S726">
        <v>1</v>
      </c>
      <c r="T726" t="s">
        <v>4</v>
      </c>
      <c r="U726" t="s">
        <v>4</v>
      </c>
      <c r="V726" t="s">
        <v>6</v>
      </c>
      <c r="W726">
        <v>0</v>
      </c>
      <c r="X726" t="s">
        <v>43</v>
      </c>
      <c r="Y726">
        <v>0</v>
      </c>
      <c r="Z726">
        <v>0</v>
      </c>
      <c r="AA726">
        <v>1</v>
      </c>
      <c r="AB726" t="s">
        <v>4</v>
      </c>
      <c r="AC726" t="s">
        <v>321</v>
      </c>
      <c r="AD726">
        <v>0</v>
      </c>
      <c r="AE726">
        <v>0</v>
      </c>
      <c r="AF726">
        <v>0</v>
      </c>
      <c r="AG726">
        <v>1</v>
      </c>
      <c r="AH726">
        <v>0</v>
      </c>
      <c r="AI726">
        <v>7.5336991643655562</v>
      </c>
      <c r="AJ726">
        <v>-107.73691742806102</v>
      </c>
      <c r="AK726">
        <v>0</v>
      </c>
      <c r="AL726">
        <v>108</v>
      </c>
      <c r="AM726">
        <v>32.918399999999998</v>
      </c>
      <c r="AN726">
        <v>3.0717794835100198</v>
      </c>
    </row>
    <row r="727" spans="1:40" ht="12.75" x14ac:dyDescent="0.2">
      <c r="A727" s="15">
        <v>42574</v>
      </c>
      <c r="B727" s="14">
        <v>71</v>
      </c>
      <c r="C727" s="14" t="s">
        <v>358</v>
      </c>
      <c r="D727" s="16">
        <v>0.58263888888888882</v>
      </c>
      <c r="E727" s="14">
        <v>14</v>
      </c>
      <c r="F727" s="14">
        <v>462.99999999999983</v>
      </c>
      <c r="G727" s="14">
        <v>33.200000000000003</v>
      </c>
      <c r="H727" s="14" t="s">
        <v>366</v>
      </c>
      <c r="I727" s="14">
        <v>29.4</v>
      </c>
      <c r="J727" s="14" t="s">
        <v>4</v>
      </c>
      <c r="K727" s="14" t="s">
        <v>4</v>
      </c>
      <c r="L727" s="14" t="s">
        <v>4</v>
      </c>
      <c r="M727" s="14">
        <v>176</v>
      </c>
      <c r="N727" s="14" t="s">
        <v>33</v>
      </c>
      <c r="O727" s="14" t="s">
        <v>4</v>
      </c>
      <c r="P727" s="14" t="s">
        <v>4</v>
      </c>
      <c r="Q727" s="14">
        <v>0</v>
      </c>
      <c r="R727">
        <v>27.159161214213398</v>
      </c>
      <c r="S727">
        <v>1</v>
      </c>
      <c r="T727" t="s">
        <v>4</v>
      </c>
      <c r="U727" t="s">
        <v>4</v>
      </c>
      <c r="V727" t="s">
        <v>6</v>
      </c>
      <c r="W727">
        <v>0</v>
      </c>
      <c r="X727" t="s">
        <v>43</v>
      </c>
      <c r="Y727">
        <v>0</v>
      </c>
      <c r="Z727">
        <v>0</v>
      </c>
      <c r="AA727">
        <v>1</v>
      </c>
      <c r="AB727" t="s">
        <v>4</v>
      </c>
      <c r="AC727" t="s">
        <v>321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7.5336991643655562</v>
      </c>
      <c r="AJ727">
        <v>-107.73691742806102</v>
      </c>
      <c r="AK727">
        <v>0</v>
      </c>
      <c r="AL727">
        <v>108</v>
      </c>
      <c r="AM727">
        <v>32.918399999999998</v>
      </c>
      <c r="AN727">
        <v>3.0717794835100198</v>
      </c>
    </row>
    <row r="728" spans="1:40" ht="12.75" x14ac:dyDescent="0.2">
      <c r="A728" s="15">
        <v>42574</v>
      </c>
      <c r="B728" s="14">
        <v>71</v>
      </c>
      <c r="C728" s="14" t="s">
        <v>358</v>
      </c>
      <c r="D728" s="16">
        <v>0.62569444444444444</v>
      </c>
      <c r="E728" s="14">
        <v>15</v>
      </c>
      <c r="F728" s="14">
        <v>524.99999999999989</v>
      </c>
      <c r="G728" s="14">
        <v>27</v>
      </c>
      <c r="H728" s="14" t="s">
        <v>366</v>
      </c>
      <c r="I728" s="14">
        <v>26.7</v>
      </c>
      <c r="J728" s="14" t="s">
        <v>4</v>
      </c>
      <c r="K728" s="14" t="s">
        <v>4</v>
      </c>
      <c r="L728" s="14" t="s">
        <v>4</v>
      </c>
      <c r="M728" s="14">
        <v>176</v>
      </c>
      <c r="N728" s="14" t="s">
        <v>33</v>
      </c>
      <c r="O728" s="14" t="s">
        <v>4</v>
      </c>
      <c r="P728" s="14" t="s">
        <v>4</v>
      </c>
      <c r="Q728" s="14">
        <v>0</v>
      </c>
      <c r="R728">
        <v>27.159161214213398</v>
      </c>
      <c r="S728">
        <v>1</v>
      </c>
      <c r="T728" t="s">
        <v>4</v>
      </c>
      <c r="U728" t="s">
        <v>4</v>
      </c>
      <c r="V728" t="s">
        <v>6</v>
      </c>
      <c r="W728">
        <v>2.5</v>
      </c>
      <c r="X728" t="s">
        <v>43</v>
      </c>
      <c r="Y728">
        <v>0</v>
      </c>
      <c r="Z728">
        <v>0</v>
      </c>
      <c r="AA728">
        <v>1</v>
      </c>
      <c r="AB728" t="s">
        <v>4</v>
      </c>
      <c r="AC728" t="s">
        <v>321</v>
      </c>
      <c r="AD728">
        <v>0</v>
      </c>
      <c r="AE728">
        <v>0</v>
      </c>
      <c r="AF728">
        <v>0</v>
      </c>
      <c r="AG728">
        <v>1</v>
      </c>
      <c r="AH728">
        <v>0</v>
      </c>
      <c r="AI728">
        <v>7.5336991643655562</v>
      </c>
      <c r="AJ728">
        <v>-107.73691742806102</v>
      </c>
      <c r="AK728">
        <v>0</v>
      </c>
      <c r="AL728">
        <v>108</v>
      </c>
      <c r="AM728">
        <v>32.918399999999998</v>
      </c>
      <c r="AN728">
        <v>3.0717794835100198</v>
      </c>
    </row>
    <row r="729" spans="1:40" ht="12.75" x14ac:dyDescent="0.2">
      <c r="A729" s="15">
        <v>42574</v>
      </c>
      <c r="B729" s="14">
        <v>71</v>
      </c>
      <c r="C729" s="14" t="s">
        <v>358</v>
      </c>
      <c r="D729" s="16">
        <v>0.66597222222222219</v>
      </c>
      <c r="E729" s="14">
        <v>16</v>
      </c>
      <c r="F729" s="14">
        <v>582.99999999999989</v>
      </c>
      <c r="G729" s="14">
        <v>26.4</v>
      </c>
      <c r="H729" s="14" t="s">
        <v>366</v>
      </c>
      <c r="I729" s="14">
        <v>25.8</v>
      </c>
      <c r="J729" s="14" t="s">
        <v>4</v>
      </c>
      <c r="K729" s="14" t="s">
        <v>4</v>
      </c>
      <c r="L729" s="14" t="s">
        <v>4</v>
      </c>
      <c r="M729" s="14">
        <v>176</v>
      </c>
      <c r="N729" s="14" t="s">
        <v>33</v>
      </c>
      <c r="O729" s="14" t="s">
        <v>4</v>
      </c>
      <c r="P729" s="14" t="s">
        <v>4</v>
      </c>
      <c r="Q729" s="14">
        <v>0</v>
      </c>
      <c r="R729">
        <v>27.159161214213398</v>
      </c>
      <c r="S729">
        <v>1</v>
      </c>
      <c r="T729">
        <v>26.276311740562928</v>
      </c>
      <c r="U729">
        <v>1.033598683192954</v>
      </c>
      <c r="V729" t="s">
        <v>6</v>
      </c>
      <c r="W729">
        <v>0</v>
      </c>
      <c r="X729" t="s">
        <v>43</v>
      </c>
      <c r="Y729">
        <v>0</v>
      </c>
      <c r="Z729">
        <v>0</v>
      </c>
      <c r="AA729">
        <v>1</v>
      </c>
      <c r="AB729" t="s">
        <v>4</v>
      </c>
      <c r="AC729" t="s">
        <v>321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7.5336991643655562</v>
      </c>
      <c r="AJ729">
        <v>-107.73691742806102</v>
      </c>
      <c r="AK729">
        <v>0</v>
      </c>
      <c r="AL729">
        <v>108</v>
      </c>
      <c r="AM729">
        <v>32.918399999999998</v>
      </c>
      <c r="AN729">
        <v>3.0717794835100198</v>
      </c>
    </row>
    <row r="730" spans="1:40" ht="12.75" x14ac:dyDescent="0.2">
      <c r="A730" s="15">
        <v>42574</v>
      </c>
      <c r="B730" s="14">
        <v>72</v>
      </c>
      <c r="C730" s="14" t="s">
        <v>359</v>
      </c>
      <c r="D730" s="16">
        <v>0.2638888888888889</v>
      </c>
      <c r="E730" s="14">
        <v>6</v>
      </c>
      <c r="F730" s="14">
        <v>0</v>
      </c>
      <c r="G730" s="14" t="s">
        <v>4</v>
      </c>
      <c r="H730" s="14" t="s">
        <v>4</v>
      </c>
      <c r="I730" s="14">
        <v>21.6</v>
      </c>
      <c r="J730" s="14" t="s">
        <v>4</v>
      </c>
      <c r="K730" s="14" t="s">
        <v>4</v>
      </c>
      <c r="L730" s="14" t="s">
        <v>4</v>
      </c>
      <c r="M730" s="14">
        <v>45</v>
      </c>
      <c r="N730" s="14" t="s">
        <v>15</v>
      </c>
      <c r="O730" s="14" t="s">
        <v>4</v>
      </c>
      <c r="P730" s="14" t="s">
        <v>4</v>
      </c>
      <c r="Q730" s="14">
        <v>0</v>
      </c>
      <c r="R730">
        <v>0</v>
      </c>
      <c r="S730">
        <v>0</v>
      </c>
      <c r="T730" t="s">
        <v>4</v>
      </c>
      <c r="U730" t="s">
        <v>4</v>
      </c>
      <c r="V730" t="s">
        <v>7</v>
      </c>
      <c r="W730">
        <v>0</v>
      </c>
      <c r="X730" t="s">
        <v>4</v>
      </c>
      <c r="Y730">
        <v>2</v>
      </c>
      <c r="Z730">
        <v>1</v>
      </c>
      <c r="AA730">
        <v>0</v>
      </c>
      <c r="AB730">
        <v>0</v>
      </c>
      <c r="AC730" t="s">
        <v>322</v>
      </c>
      <c r="AD730">
        <v>1</v>
      </c>
      <c r="AE730" t="s">
        <v>4</v>
      </c>
      <c r="AF730" t="s">
        <v>4</v>
      </c>
      <c r="AG730" t="s">
        <v>4</v>
      </c>
      <c r="AH730" t="s">
        <v>4</v>
      </c>
      <c r="AI730">
        <v>70.710678118654741</v>
      </c>
      <c r="AJ730">
        <v>70.710678118654755</v>
      </c>
      <c r="AK730" t="s">
        <v>4</v>
      </c>
      <c r="AL730">
        <v>100</v>
      </c>
      <c r="AM730">
        <v>30.48</v>
      </c>
      <c r="AN730">
        <v>0.78539816339744828</v>
      </c>
    </row>
    <row r="731" spans="1:40" ht="12.75" x14ac:dyDescent="0.2">
      <c r="A731" s="15">
        <v>42574</v>
      </c>
      <c r="B731" s="14">
        <v>72</v>
      </c>
      <c r="C731" s="14" t="s">
        <v>359</v>
      </c>
      <c r="D731" s="16">
        <v>0.2986111111111111</v>
      </c>
      <c r="E731" s="14">
        <v>7</v>
      </c>
      <c r="F731" s="14">
        <v>49.999999999999986</v>
      </c>
      <c r="G731" s="14" t="s">
        <v>4</v>
      </c>
      <c r="H731" s="14" t="s">
        <v>4</v>
      </c>
      <c r="I731" s="14">
        <v>23.7</v>
      </c>
      <c r="J731" s="14" t="s">
        <v>4</v>
      </c>
      <c r="K731" s="14" t="s">
        <v>4</v>
      </c>
      <c r="L731" s="14" t="s">
        <v>4</v>
      </c>
      <c r="M731" s="14">
        <v>45</v>
      </c>
      <c r="N731" s="14" t="s">
        <v>15</v>
      </c>
      <c r="O731" s="14" t="s">
        <v>4</v>
      </c>
      <c r="P731" s="14" t="s">
        <v>4</v>
      </c>
      <c r="Q731" s="14">
        <v>0</v>
      </c>
      <c r="R731">
        <v>0</v>
      </c>
      <c r="S731">
        <v>0</v>
      </c>
      <c r="T731" t="s">
        <v>4</v>
      </c>
      <c r="U731" t="s">
        <v>4</v>
      </c>
      <c r="V731" t="s">
        <v>7</v>
      </c>
      <c r="W731">
        <v>1</v>
      </c>
      <c r="X731" t="s">
        <v>76</v>
      </c>
      <c r="Y731">
        <v>2</v>
      </c>
      <c r="Z731">
        <v>1</v>
      </c>
      <c r="AA731">
        <v>0</v>
      </c>
      <c r="AB731">
        <v>0</v>
      </c>
      <c r="AC731" t="s">
        <v>322</v>
      </c>
      <c r="AD731">
        <v>1</v>
      </c>
      <c r="AE731">
        <v>0</v>
      </c>
      <c r="AF731">
        <v>0</v>
      </c>
      <c r="AG731">
        <v>1</v>
      </c>
      <c r="AH731">
        <v>0</v>
      </c>
      <c r="AI731">
        <v>70.710678118654741</v>
      </c>
      <c r="AJ731">
        <v>70.710678118654755</v>
      </c>
      <c r="AK731">
        <v>0</v>
      </c>
      <c r="AL731">
        <v>100</v>
      </c>
      <c r="AM731">
        <v>30.48</v>
      </c>
      <c r="AN731">
        <v>0.78539816339744828</v>
      </c>
    </row>
    <row r="732" spans="1:40" ht="12.75" x14ac:dyDescent="0.2">
      <c r="A732" s="15">
        <v>42574</v>
      </c>
      <c r="B732" s="14">
        <v>72</v>
      </c>
      <c r="C732" s="14" t="s">
        <v>359</v>
      </c>
      <c r="D732" s="16">
        <v>0.34236111111111112</v>
      </c>
      <c r="E732" s="14">
        <v>8</v>
      </c>
      <c r="F732" s="14">
        <v>113</v>
      </c>
      <c r="G732" s="14" t="s">
        <v>4</v>
      </c>
      <c r="H732" s="14" t="s">
        <v>4</v>
      </c>
      <c r="I732" s="14">
        <v>31.5</v>
      </c>
      <c r="J732" s="14" t="s">
        <v>4</v>
      </c>
      <c r="K732" s="14" t="s">
        <v>4</v>
      </c>
      <c r="L732" s="14" t="s">
        <v>4</v>
      </c>
      <c r="M732" s="14">
        <v>45</v>
      </c>
      <c r="N732" s="14" t="s">
        <v>15</v>
      </c>
      <c r="O732" s="14" t="s">
        <v>4</v>
      </c>
      <c r="P732" s="14" t="s">
        <v>4</v>
      </c>
      <c r="Q732" s="14">
        <v>0</v>
      </c>
      <c r="R732">
        <v>0</v>
      </c>
      <c r="S732">
        <v>0</v>
      </c>
      <c r="T732" t="s">
        <v>4</v>
      </c>
      <c r="U732" t="s">
        <v>4</v>
      </c>
      <c r="V732" t="s">
        <v>7</v>
      </c>
      <c r="W732">
        <v>0</v>
      </c>
      <c r="X732" t="s">
        <v>84</v>
      </c>
      <c r="Y732">
        <v>2</v>
      </c>
      <c r="Z732">
        <v>1</v>
      </c>
      <c r="AA732">
        <v>0</v>
      </c>
      <c r="AB732">
        <v>0</v>
      </c>
      <c r="AC732" t="s">
        <v>322</v>
      </c>
      <c r="AD732">
        <v>1</v>
      </c>
      <c r="AE732">
        <v>0</v>
      </c>
      <c r="AF732">
        <v>0</v>
      </c>
      <c r="AG732">
        <v>1</v>
      </c>
      <c r="AH732">
        <v>0</v>
      </c>
      <c r="AI732">
        <v>70.710678118654741</v>
      </c>
      <c r="AJ732">
        <v>70.710678118654755</v>
      </c>
      <c r="AK732">
        <v>0</v>
      </c>
      <c r="AL732">
        <v>100</v>
      </c>
      <c r="AM732">
        <v>30.48</v>
      </c>
      <c r="AN732">
        <v>0.78539816339744828</v>
      </c>
    </row>
    <row r="733" spans="1:40" ht="12.75" x14ac:dyDescent="0.2">
      <c r="A733" s="15">
        <v>42574</v>
      </c>
      <c r="B733" s="14">
        <v>72</v>
      </c>
      <c r="C733" s="14" t="s">
        <v>359</v>
      </c>
      <c r="D733" s="16">
        <v>0.38750000000000001</v>
      </c>
      <c r="E733" s="14">
        <v>9</v>
      </c>
      <c r="F733" s="14">
        <v>178</v>
      </c>
      <c r="G733" s="14" t="s">
        <v>4</v>
      </c>
      <c r="H733" s="14" t="s">
        <v>4</v>
      </c>
      <c r="I733" s="14">
        <v>33</v>
      </c>
      <c r="J733" s="14" t="s">
        <v>4</v>
      </c>
      <c r="K733" s="14" t="s">
        <v>4</v>
      </c>
      <c r="L733" s="14" t="s">
        <v>4</v>
      </c>
      <c r="M733" s="14">
        <v>45</v>
      </c>
      <c r="N733" s="14" t="s">
        <v>15</v>
      </c>
      <c r="O733" s="14" t="s">
        <v>4</v>
      </c>
      <c r="P733" s="14" t="s">
        <v>4</v>
      </c>
      <c r="Q733" s="14">
        <v>0</v>
      </c>
      <c r="R733">
        <v>0</v>
      </c>
      <c r="S733">
        <v>0</v>
      </c>
      <c r="T733" t="s">
        <v>4</v>
      </c>
      <c r="U733" t="s">
        <v>4</v>
      </c>
      <c r="V733" t="s">
        <v>7</v>
      </c>
      <c r="W733">
        <v>1.6</v>
      </c>
      <c r="X733" t="s">
        <v>108</v>
      </c>
      <c r="Y733">
        <v>2</v>
      </c>
      <c r="Z733">
        <v>1</v>
      </c>
      <c r="AA733">
        <v>0</v>
      </c>
      <c r="AB733">
        <v>0</v>
      </c>
      <c r="AC733" t="s">
        <v>322</v>
      </c>
      <c r="AD733">
        <v>1</v>
      </c>
      <c r="AE733">
        <v>0</v>
      </c>
      <c r="AF733">
        <v>0</v>
      </c>
      <c r="AG733">
        <v>1</v>
      </c>
      <c r="AH733">
        <v>0</v>
      </c>
      <c r="AI733">
        <v>70.710678118654741</v>
      </c>
      <c r="AJ733">
        <v>70.710678118654755</v>
      </c>
      <c r="AK733">
        <v>0</v>
      </c>
      <c r="AL733">
        <v>100</v>
      </c>
      <c r="AM733">
        <v>30.48</v>
      </c>
      <c r="AN733">
        <v>0.78539816339744828</v>
      </c>
    </row>
    <row r="734" spans="1:40" ht="12.75" x14ac:dyDescent="0.2">
      <c r="A734" s="15">
        <v>42574</v>
      </c>
      <c r="B734" s="14">
        <v>72</v>
      </c>
      <c r="C734" s="14" t="s">
        <v>359</v>
      </c>
      <c r="D734" s="16">
        <v>0.42083333333333334</v>
      </c>
      <c r="E734" s="14">
        <v>10</v>
      </c>
      <c r="F734" s="14">
        <v>226</v>
      </c>
      <c r="G734" s="14" t="s">
        <v>4</v>
      </c>
      <c r="H734" s="14" t="s">
        <v>4</v>
      </c>
      <c r="I734" s="14">
        <v>35.299999999999997</v>
      </c>
      <c r="J734" s="14" t="s">
        <v>4</v>
      </c>
      <c r="K734" s="14" t="s">
        <v>4</v>
      </c>
      <c r="L734" s="14" t="s">
        <v>4</v>
      </c>
      <c r="M734" s="14">
        <v>45</v>
      </c>
      <c r="N734" s="14" t="s">
        <v>15</v>
      </c>
      <c r="O734" s="14" t="s">
        <v>4</v>
      </c>
      <c r="P734" s="14" t="s">
        <v>4</v>
      </c>
      <c r="Q734" s="14">
        <v>0</v>
      </c>
      <c r="R734">
        <v>0</v>
      </c>
      <c r="S734">
        <v>0</v>
      </c>
      <c r="T734" t="s">
        <v>4</v>
      </c>
      <c r="U734" t="s">
        <v>4</v>
      </c>
      <c r="V734" t="s">
        <v>7</v>
      </c>
      <c r="W734">
        <v>0.3</v>
      </c>
      <c r="X734" t="s">
        <v>13</v>
      </c>
      <c r="Y734">
        <v>2</v>
      </c>
      <c r="Z734">
        <v>1</v>
      </c>
      <c r="AA734">
        <v>0</v>
      </c>
      <c r="AB734">
        <v>0</v>
      </c>
      <c r="AC734" t="s">
        <v>322</v>
      </c>
      <c r="AD734">
        <v>1</v>
      </c>
      <c r="AE734">
        <v>0</v>
      </c>
      <c r="AF734">
        <v>0</v>
      </c>
      <c r="AG734">
        <v>1</v>
      </c>
      <c r="AH734">
        <v>0</v>
      </c>
      <c r="AI734">
        <v>70.710678118654741</v>
      </c>
      <c r="AJ734">
        <v>70.710678118654755</v>
      </c>
      <c r="AK734">
        <v>0</v>
      </c>
      <c r="AL734">
        <v>100</v>
      </c>
      <c r="AM734">
        <v>30.48</v>
      </c>
      <c r="AN734">
        <v>0.78539816339744828</v>
      </c>
    </row>
    <row r="735" spans="1:40" ht="12.75" x14ac:dyDescent="0.2">
      <c r="A735" s="15">
        <v>42574</v>
      </c>
      <c r="B735" s="14">
        <v>72</v>
      </c>
      <c r="C735" s="14" t="s">
        <v>359</v>
      </c>
      <c r="D735" s="16">
        <v>0.46180555555555558</v>
      </c>
      <c r="E735" s="14">
        <v>11</v>
      </c>
      <c r="F735" s="14">
        <v>285</v>
      </c>
      <c r="G735" s="14">
        <v>31.6</v>
      </c>
      <c r="H735" s="14" t="s">
        <v>365</v>
      </c>
      <c r="I735" s="14">
        <v>34.200000000000003</v>
      </c>
      <c r="J735" s="14" t="s">
        <v>4</v>
      </c>
      <c r="K735" s="14" t="s">
        <v>4</v>
      </c>
      <c r="L735" s="14" t="s">
        <v>4</v>
      </c>
      <c r="M735" s="14">
        <v>45</v>
      </c>
      <c r="N735" s="14" t="s">
        <v>15</v>
      </c>
      <c r="O735" s="14" t="s">
        <v>4</v>
      </c>
      <c r="P735" s="14" t="s">
        <v>4</v>
      </c>
      <c r="Q735" s="14">
        <v>0</v>
      </c>
      <c r="R735">
        <v>0</v>
      </c>
      <c r="S735">
        <v>0</v>
      </c>
      <c r="T735" t="s">
        <v>4</v>
      </c>
      <c r="U735" t="s">
        <v>4</v>
      </c>
      <c r="V735" t="s">
        <v>88</v>
      </c>
      <c r="W735">
        <v>1.2</v>
      </c>
      <c r="X735" t="s">
        <v>180</v>
      </c>
      <c r="Y735">
        <v>2</v>
      </c>
      <c r="Z735">
        <v>1</v>
      </c>
      <c r="AA735">
        <v>0</v>
      </c>
      <c r="AB735">
        <v>0</v>
      </c>
      <c r="AC735" t="s">
        <v>322</v>
      </c>
      <c r="AD735">
        <v>1</v>
      </c>
      <c r="AE735">
        <v>0</v>
      </c>
      <c r="AF735">
        <v>0</v>
      </c>
      <c r="AG735">
        <v>1</v>
      </c>
      <c r="AH735">
        <v>0</v>
      </c>
      <c r="AI735">
        <v>70.710678118654741</v>
      </c>
      <c r="AJ735">
        <v>70.710678118654755</v>
      </c>
      <c r="AK735">
        <v>0</v>
      </c>
      <c r="AL735">
        <v>100</v>
      </c>
      <c r="AM735">
        <v>30.48</v>
      </c>
      <c r="AN735">
        <v>0.78539816339744828</v>
      </c>
    </row>
    <row r="736" spans="1:40" ht="12.75" x14ac:dyDescent="0.2">
      <c r="A736" s="15">
        <v>42574</v>
      </c>
      <c r="B736" s="14">
        <v>72</v>
      </c>
      <c r="C736" s="14" t="s">
        <v>359</v>
      </c>
      <c r="D736" s="16">
        <v>0.50277777777777777</v>
      </c>
      <c r="E736" s="14">
        <v>12</v>
      </c>
      <c r="F736" s="14">
        <v>343.99999999999994</v>
      </c>
      <c r="G736" s="14">
        <v>31.2</v>
      </c>
      <c r="H736" s="14" t="s">
        <v>366</v>
      </c>
      <c r="I736" s="14">
        <v>33.200000000000003</v>
      </c>
      <c r="J736" s="14" t="s">
        <v>4</v>
      </c>
      <c r="K736" s="14" t="s">
        <v>4</v>
      </c>
      <c r="L736" s="14" t="s">
        <v>4</v>
      </c>
      <c r="M736" s="14">
        <v>45</v>
      </c>
      <c r="N736" s="14" t="s">
        <v>15</v>
      </c>
      <c r="O736" s="14" t="s">
        <v>4</v>
      </c>
      <c r="P736" s="14" t="s">
        <v>4</v>
      </c>
      <c r="Q736" s="14">
        <v>0</v>
      </c>
      <c r="R736">
        <v>0</v>
      </c>
      <c r="S736">
        <v>0</v>
      </c>
      <c r="T736" t="s">
        <v>4</v>
      </c>
      <c r="U736" t="s">
        <v>4</v>
      </c>
      <c r="V736" t="s">
        <v>6</v>
      </c>
      <c r="W736">
        <v>0.5</v>
      </c>
      <c r="X736" t="s">
        <v>13</v>
      </c>
      <c r="Y736">
        <v>2</v>
      </c>
      <c r="Z736">
        <v>1</v>
      </c>
      <c r="AA736">
        <v>0</v>
      </c>
      <c r="AB736">
        <v>0</v>
      </c>
      <c r="AC736" t="s">
        <v>322</v>
      </c>
      <c r="AD736">
        <v>1</v>
      </c>
      <c r="AE736">
        <v>0</v>
      </c>
      <c r="AF736">
        <v>0</v>
      </c>
      <c r="AG736">
        <v>1</v>
      </c>
      <c r="AH736">
        <v>0</v>
      </c>
      <c r="AI736">
        <v>70.710678118654741</v>
      </c>
      <c r="AJ736">
        <v>70.710678118654755</v>
      </c>
      <c r="AK736">
        <v>0</v>
      </c>
      <c r="AL736">
        <v>100</v>
      </c>
      <c r="AM736">
        <v>30.48</v>
      </c>
      <c r="AN736">
        <v>0.78539816339744828</v>
      </c>
    </row>
    <row r="737" spans="1:40" ht="12.75" x14ac:dyDescent="0.2">
      <c r="A737" s="15">
        <v>42574</v>
      </c>
      <c r="B737" s="14">
        <v>72</v>
      </c>
      <c r="C737" s="14" t="s">
        <v>359</v>
      </c>
      <c r="D737" s="16">
        <v>0.54305555555555551</v>
      </c>
      <c r="E737" s="14">
        <v>13</v>
      </c>
      <c r="F737" s="14">
        <v>401.99999999999989</v>
      </c>
      <c r="G737" s="14">
        <v>28.5</v>
      </c>
      <c r="H737" s="14" t="s">
        <v>366</v>
      </c>
      <c r="I737" s="14">
        <v>30.5</v>
      </c>
      <c r="J737" s="14" t="s">
        <v>4</v>
      </c>
      <c r="K737" s="14" t="s">
        <v>4</v>
      </c>
      <c r="L737" s="14" t="s">
        <v>4</v>
      </c>
      <c r="M737" s="14">
        <v>45</v>
      </c>
      <c r="N737" s="14" t="s">
        <v>15</v>
      </c>
      <c r="O737" s="14" t="s">
        <v>4</v>
      </c>
      <c r="P737" s="14" t="s">
        <v>4</v>
      </c>
      <c r="Q737" s="14">
        <v>0</v>
      </c>
      <c r="R737">
        <v>0</v>
      </c>
      <c r="S737">
        <v>0</v>
      </c>
      <c r="T737" t="s">
        <v>4</v>
      </c>
      <c r="U737" t="s">
        <v>4</v>
      </c>
      <c r="V737" t="s">
        <v>6</v>
      </c>
      <c r="W737">
        <v>0.1</v>
      </c>
      <c r="X737" t="s">
        <v>43</v>
      </c>
      <c r="Y737">
        <v>0</v>
      </c>
      <c r="Z737">
        <v>0</v>
      </c>
      <c r="AA737">
        <v>1</v>
      </c>
      <c r="AB737">
        <v>1</v>
      </c>
      <c r="AC737" t="s">
        <v>322</v>
      </c>
      <c r="AD737">
        <v>1</v>
      </c>
      <c r="AE737">
        <v>0</v>
      </c>
      <c r="AF737">
        <v>0</v>
      </c>
      <c r="AG737">
        <v>1</v>
      </c>
      <c r="AH737">
        <v>0</v>
      </c>
      <c r="AI737">
        <v>70.710678118654741</v>
      </c>
      <c r="AJ737">
        <v>70.710678118654755</v>
      </c>
      <c r="AK737">
        <v>0</v>
      </c>
      <c r="AL737">
        <v>100</v>
      </c>
      <c r="AM737">
        <v>30.48</v>
      </c>
      <c r="AN737">
        <v>0.78539816339744828</v>
      </c>
    </row>
    <row r="738" spans="1:40" ht="12.75" x14ac:dyDescent="0.2">
      <c r="A738" s="15">
        <v>42574</v>
      </c>
      <c r="B738" s="14">
        <v>72</v>
      </c>
      <c r="C738" s="14" t="s">
        <v>359</v>
      </c>
      <c r="D738" s="16">
        <v>0.58472222222222225</v>
      </c>
      <c r="E738" s="14">
        <v>14</v>
      </c>
      <c r="F738" s="14">
        <v>462</v>
      </c>
      <c r="G738" s="14">
        <v>28.1</v>
      </c>
      <c r="H738" s="14" t="s">
        <v>366</v>
      </c>
      <c r="I738" s="14">
        <v>28.6</v>
      </c>
      <c r="J738" s="14" t="s">
        <v>4</v>
      </c>
      <c r="K738" s="14" t="s">
        <v>4</v>
      </c>
      <c r="L738" s="14" t="s">
        <v>4</v>
      </c>
      <c r="M738" s="14">
        <v>45</v>
      </c>
      <c r="N738" s="14" t="s">
        <v>15</v>
      </c>
      <c r="O738" s="14" t="s">
        <v>4</v>
      </c>
      <c r="P738" s="14" t="s">
        <v>4</v>
      </c>
      <c r="Q738" s="14">
        <v>0</v>
      </c>
      <c r="R738">
        <v>0</v>
      </c>
      <c r="S738">
        <v>0</v>
      </c>
      <c r="T738" t="s">
        <v>4</v>
      </c>
      <c r="U738" t="s">
        <v>4</v>
      </c>
      <c r="V738" t="s">
        <v>6</v>
      </c>
      <c r="W738">
        <v>0</v>
      </c>
      <c r="X738" t="s">
        <v>43</v>
      </c>
      <c r="Y738">
        <v>0</v>
      </c>
      <c r="Z738">
        <v>0</v>
      </c>
      <c r="AA738">
        <v>1</v>
      </c>
      <c r="AB738" t="s">
        <v>4</v>
      </c>
      <c r="AC738" t="s">
        <v>322</v>
      </c>
      <c r="AD738">
        <v>1</v>
      </c>
      <c r="AE738">
        <v>0</v>
      </c>
      <c r="AF738">
        <v>0</v>
      </c>
      <c r="AG738">
        <v>1</v>
      </c>
      <c r="AH738">
        <v>0</v>
      </c>
      <c r="AI738">
        <v>70.710678118654741</v>
      </c>
      <c r="AJ738">
        <v>70.710678118654755</v>
      </c>
      <c r="AK738">
        <v>0</v>
      </c>
      <c r="AL738">
        <v>100</v>
      </c>
      <c r="AM738">
        <v>30.48</v>
      </c>
      <c r="AN738">
        <v>0.78539816339744828</v>
      </c>
    </row>
    <row r="739" spans="1:40" ht="12.75" x14ac:dyDescent="0.2">
      <c r="A739" s="15">
        <v>42574</v>
      </c>
      <c r="B739" s="14">
        <v>72</v>
      </c>
      <c r="C739" s="14" t="s">
        <v>359</v>
      </c>
      <c r="D739" s="16">
        <v>0.62777777777777777</v>
      </c>
      <c r="E739" s="14">
        <v>15</v>
      </c>
      <c r="F739" s="14">
        <v>524</v>
      </c>
      <c r="G739" s="14">
        <v>25.3</v>
      </c>
      <c r="H739" s="14" t="s">
        <v>366</v>
      </c>
      <c r="I739" s="14">
        <v>26.7</v>
      </c>
      <c r="J739" s="14" t="s">
        <v>4</v>
      </c>
      <c r="K739" s="14" t="s">
        <v>4</v>
      </c>
      <c r="L739" s="14" t="s">
        <v>4</v>
      </c>
      <c r="M739" s="14">
        <v>45</v>
      </c>
      <c r="N739" s="14" t="s">
        <v>15</v>
      </c>
      <c r="O739" s="14" t="s">
        <v>4</v>
      </c>
      <c r="P739" s="14" t="s">
        <v>4</v>
      </c>
      <c r="Q739" s="14">
        <v>0</v>
      </c>
      <c r="R739">
        <v>0</v>
      </c>
      <c r="S739">
        <v>0</v>
      </c>
      <c r="T739" t="s">
        <v>4</v>
      </c>
      <c r="U739" t="s">
        <v>4</v>
      </c>
      <c r="V739" t="s">
        <v>6</v>
      </c>
      <c r="W739">
        <v>3.9</v>
      </c>
      <c r="X739" t="s">
        <v>43</v>
      </c>
      <c r="Y739">
        <v>0</v>
      </c>
      <c r="Z739">
        <v>0</v>
      </c>
      <c r="AA739">
        <v>1</v>
      </c>
      <c r="AB739" t="s">
        <v>4</v>
      </c>
      <c r="AC739" t="s">
        <v>322</v>
      </c>
      <c r="AD739">
        <v>1</v>
      </c>
      <c r="AE739">
        <v>0</v>
      </c>
      <c r="AF739">
        <v>0</v>
      </c>
      <c r="AG739">
        <v>1</v>
      </c>
      <c r="AH739">
        <v>0</v>
      </c>
      <c r="AI739">
        <v>70.710678118654741</v>
      </c>
      <c r="AJ739">
        <v>70.710678118654755</v>
      </c>
      <c r="AK739">
        <v>0</v>
      </c>
      <c r="AL739">
        <v>100</v>
      </c>
      <c r="AM739">
        <v>30.48</v>
      </c>
      <c r="AN739">
        <v>0.78539816339744828</v>
      </c>
    </row>
    <row r="740" spans="1:40" ht="12.75" x14ac:dyDescent="0.2">
      <c r="A740" s="15">
        <v>42574</v>
      </c>
      <c r="B740" s="14">
        <v>72</v>
      </c>
      <c r="C740" s="14" t="s">
        <v>359</v>
      </c>
      <c r="D740" s="16">
        <v>0.66736111111111107</v>
      </c>
      <c r="E740" s="14">
        <v>16</v>
      </c>
      <c r="F740" s="14">
        <v>581</v>
      </c>
      <c r="G740" s="14">
        <v>24.9</v>
      </c>
      <c r="H740" s="14" t="s">
        <v>366</v>
      </c>
      <c r="I740" s="14">
        <v>26</v>
      </c>
      <c r="J740" s="14" t="s">
        <v>4</v>
      </c>
      <c r="K740" s="14" t="s">
        <v>4</v>
      </c>
      <c r="L740" s="14" t="s">
        <v>4</v>
      </c>
      <c r="M740" s="14">
        <v>45</v>
      </c>
      <c r="N740" s="14" t="s">
        <v>15</v>
      </c>
      <c r="O740" s="14" t="s">
        <v>4</v>
      </c>
      <c r="P740" s="14" t="s">
        <v>4</v>
      </c>
      <c r="Q740" s="14">
        <v>0</v>
      </c>
      <c r="R740">
        <v>0</v>
      </c>
      <c r="S740">
        <v>0</v>
      </c>
      <c r="T740">
        <v>0</v>
      </c>
      <c r="U740">
        <v>0</v>
      </c>
      <c r="V740" t="s">
        <v>6</v>
      </c>
      <c r="W740">
        <v>0</v>
      </c>
      <c r="X740" t="s">
        <v>43</v>
      </c>
      <c r="Y740">
        <v>0</v>
      </c>
      <c r="Z740">
        <v>0</v>
      </c>
      <c r="AA740">
        <v>1</v>
      </c>
      <c r="AB740" t="s">
        <v>4</v>
      </c>
      <c r="AC740" t="s">
        <v>322</v>
      </c>
      <c r="AD740">
        <v>1</v>
      </c>
      <c r="AE740">
        <v>0</v>
      </c>
      <c r="AF740">
        <v>0</v>
      </c>
      <c r="AG740">
        <v>1</v>
      </c>
      <c r="AH740">
        <v>0</v>
      </c>
      <c r="AI740">
        <v>70.710678118654741</v>
      </c>
      <c r="AJ740">
        <v>70.710678118654755</v>
      </c>
      <c r="AK740">
        <v>0</v>
      </c>
      <c r="AL740">
        <v>100</v>
      </c>
      <c r="AM740">
        <v>30.48</v>
      </c>
      <c r="AN740">
        <v>0.78539816339744828</v>
      </c>
    </row>
    <row r="741" spans="1:40" ht="12.75" x14ac:dyDescent="0.2">
      <c r="A741" s="15">
        <v>42574</v>
      </c>
      <c r="B741" s="14">
        <v>73</v>
      </c>
      <c r="C741" s="14" t="s">
        <v>359</v>
      </c>
      <c r="D741" s="16">
        <v>0.2638888888888889</v>
      </c>
      <c r="E741" s="14">
        <v>6</v>
      </c>
      <c r="F741" s="14">
        <v>0</v>
      </c>
      <c r="G741" s="14" t="s">
        <v>4</v>
      </c>
      <c r="H741" s="14" t="s">
        <v>4</v>
      </c>
      <c r="I741" s="14">
        <v>21.6</v>
      </c>
      <c r="J741" s="14" t="s">
        <v>4</v>
      </c>
      <c r="K741" s="14" t="s">
        <v>4</v>
      </c>
      <c r="L741" s="14" t="s">
        <v>4</v>
      </c>
      <c r="M741" s="14">
        <v>45</v>
      </c>
      <c r="N741" s="14" t="s">
        <v>15</v>
      </c>
      <c r="O741" s="14" t="s">
        <v>4</v>
      </c>
      <c r="P741" s="14" t="s">
        <v>4</v>
      </c>
      <c r="Q741" s="14">
        <v>0</v>
      </c>
      <c r="R741">
        <v>0</v>
      </c>
      <c r="S741">
        <v>0</v>
      </c>
      <c r="T741" t="s">
        <v>4</v>
      </c>
      <c r="U741" t="s">
        <v>4</v>
      </c>
      <c r="V741" t="s">
        <v>8</v>
      </c>
      <c r="W741">
        <v>0</v>
      </c>
      <c r="X741" t="s">
        <v>4</v>
      </c>
      <c r="Y741">
        <v>2</v>
      </c>
      <c r="Z741">
        <v>1</v>
      </c>
      <c r="AA741">
        <v>0</v>
      </c>
      <c r="AB741">
        <v>0</v>
      </c>
      <c r="AC741" t="s">
        <v>323</v>
      </c>
      <c r="AD741">
        <v>1</v>
      </c>
      <c r="AE741" t="s">
        <v>4</v>
      </c>
      <c r="AF741" t="s">
        <v>4</v>
      </c>
      <c r="AG741" t="s">
        <v>4</v>
      </c>
      <c r="AH741" t="s">
        <v>4</v>
      </c>
      <c r="AI741">
        <v>70.710678118654741</v>
      </c>
      <c r="AJ741">
        <v>70.710678118654755</v>
      </c>
      <c r="AK741" t="s">
        <v>4</v>
      </c>
      <c r="AL741">
        <v>100</v>
      </c>
      <c r="AM741">
        <v>30.48</v>
      </c>
      <c r="AN741">
        <v>0.78539816339744828</v>
      </c>
    </row>
    <row r="742" spans="1:40" ht="12.75" x14ac:dyDescent="0.2">
      <c r="A742" s="15">
        <v>42574</v>
      </c>
      <c r="B742" s="14">
        <v>73</v>
      </c>
      <c r="C742" s="14" t="s">
        <v>359</v>
      </c>
      <c r="D742" s="16">
        <v>0.2986111111111111</v>
      </c>
      <c r="E742" s="14">
        <v>7</v>
      </c>
      <c r="F742" s="14">
        <v>49.999999999999986</v>
      </c>
      <c r="G742" s="14" t="s">
        <v>4</v>
      </c>
      <c r="H742" s="14" t="s">
        <v>4</v>
      </c>
      <c r="I742" s="14">
        <v>23.7</v>
      </c>
      <c r="J742" s="14" t="s">
        <v>4</v>
      </c>
      <c r="K742" s="14" t="s">
        <v>4</v>
      </c>
      <c r="L742" s="14" t="s">
        <v>4</v>
      </c>
      <c r="M742" s="14">
        <v>45</v>
      </c>
      <c r="N742" s="14" t="s">
        <v>15</v>
      </c>
      <c r="O742" s="14" t="s">
        <v>4</v>
      </c>
      <c r="P742" s="14" t="s">
        <v>4</v>
      </c>
      <c r="Q742" s="14">
        <v>0</v>
      </c>
      <c r="R742">
        <v>0</v>
      </c>
      <c r="S742">
        <v>0</v>
      </c>
      <c r="T742" t="s">
        <v>4</v>
      </c>
      <c r="U742" t="s">
        <v>4</v>
      </c>
      <c r="V742" t="s">
        <v>8</v>
      </c>
      <c r="W742">
        <v>1.4</v>
      </c>
      <c r="X742" t="s">
        <v>75</v>
      </c>
      <c r="Y742">
        <v>2</v>
      </c>
      <c r="Z742">
        <v>1</v>
      </c>
      <c r="AA742">
        <v>0</v>
      </c>
      <c r="AB742">
        <v>0</v>
      </c>
      <c r="AC742" t="s">
        <v>323</v>
      </c>
      <c r="AD742">
        <v>1</v>
      </c>
      <c r="AE742">
        <v>0</v>
      </c>
      <c r="AF742">
        <v>0</v>
      </c>
      <c r="AG742">
        <v>1</v>
      </c>
      <c r="AH742">
        <v>0</v>
      </c>
      <c r="AI742">
        <v>70.710678118654741</v>
      </c>
      <c r="AJ742">
        <v>70.710678118654755</v>
      </c>
      <c r="AK742">
        <v>0</v>
      </c>
      <c r="AL742">
        <v>100</v>
      </c>
      <c r="AM742">
        <v>30.48</v>
      </c>
      <c r="AN742">
        <v>0.78539816339744828</v>
      </c>
    </row>
    <row r="743" spans="1:40" ht="12.75" x14ac:dyDescent="0.2">
      <c r="A743" s="15">
        <v>42574</v>
      </c>
      <c r="B743" s="14">
        <v>73</v>
      </c>
      <c r="C743" s="14" t="s">
        <v>359</v>
      </c>
      <c r="D743" s="16">
        <v>0.34236111111111112</v>
      </c>
      <c r="E743" s="14">
        <v>8</v>
      </c>
      <c r="F743" s="14">
        <v>113</v>
      </c>
      <c r="G743" s="14" t="s">
        <v>4</v>
      </c>
      <c r="H743" s="14" t="s">
        <v>4</v>
      </c>
      <c r="I743" s="14">
        <v>31.5</v>
      </c>
      <c r="J743" s="14" t="s">
        <v>4</v>
      </c>
      <c r="K743" s="14" t="s">
        <v>4</v>
      </c>
      <c r="L743" s="14" t="s">
        <v>4</v>
      </c>
      <c r="M743" s="14">
        <v>45</v>
      </c>
      <c r="N743" s="14" t="s">
        <v>15</v>
      </c>
      <c r="O743" s="14" t="s">
        <v>4</v>
      </c>
      <c r="P743" s="14" t="s">
        <v>4</v>
      </c>
      <c r="Q743" s="14">
        <v>0</v>
      </c>
      <c r="R743">
        <v>0</v>
      </c>
      <c r="S743">
        <v>1</v>
      </c>
      <c r="T743" t="s">
        <v>4</v>
      </c>
      <c r="U743" t="s">
        <v>4</v>
      </c>
      <c r="V743" t="s">
        <v>8</v>
      </c>
      <c r="W743">
        <v>0</v>
      </c>
      <c r="X743" t="s">
        <v>83</v>
      </c>
      <c r="Y743">
        <v>2</v>
      </c>
      <c r="Z743">
        <v>1</v>
      </c>
      <c r="AA743">
        <v>0</v>
      </c>
      <c r="AB743">
        <v>0</v>
      </c>
      <c r="AC743" t="s">
        <v>323</v>
      </c>
      <c r="AD743">
        <v>1</v>
      </c>
      <c r="AE743">
        <v>0</v>
      </c>
      <c r="AF743">
        <v>0</v>
      </c>
      <c r="AG743">
        <v>1</v>
      </c>
      <c r="AH743">
        <v>0</v>
      </c>
      <c r="AI743">
        <v>70.710678118654741</v>
      </c>
      <c r="AJ743">
        <v>70.710678118654755</v>
      </c>
      <c r="AK743">
        <v>0</v>
      </c>
      <c r="AL743">
        <v>100</v>
      </c>
      <c r="AM743">
        <v>30.48</v>
      </c>
      <c r="AN743">
        <v>0.78539816339744828</v>
      </c>
    </row>
    <row r="744" spans="1:40" ht="12.75" x14ac:dyDescent="0.2">
      <c r="A744" s="15">
        <v>42574</v>
      </c>
      <c r="B744" s="14">
        <v>73</v>
      </c>
      <c r="C744" s="14" t="s">
        <v>359</v>
      </c>
      <c r="D744" s="16">
        <v>0.38750000000000001</v>
      </c>
      <c r="E744" s="14">
        <v>9</v>
      </c>
      <c r="F744" s="14">
        <v>178</v>
      </c>
      <c r="G744" s="14">
        <v>34.200000000000003</v>
      </c>
      <c r="H744" s="14" t="s">
        <v>365</v>
      </c>
      <c r="I744" s="14">
        <v>33</v>
      </c>
      <c r="J744" s="14">
        <v>2.3561944901923448</v>
      </c>
      <c r="K744" s="14">
        <v>225</v>
      </c>
      <c r="L744" s="14">
        <v>0</v>
      </c>
      <c r="M744" s="14">
        <v>45</v>
      </c>
      <c r="N744" s="14" t="s">
        <v>15</v>
      </c>
      <c r="O744" s="14" t="s">
        <v>27</v>
      </c>
      <c r="P744" s="14">
        <v>6</v>
      </c>
      <c r="Q744" s="14">
        <v>1.999999999999996</v>
      </c>
      <c r="R744">
        <v>1.999999999999996</v>
      </c>
      <c r="S744">
        <v>1</v>
      </c>
      <c r="T744" t="s">
        <v>4</v>
      </c>
      <c r="U744" t="s">
        <v>4</v>
      </c>
      <c r="V744" t="s">
        <v>88</v>
      </c>
      <c r="W744">
        <v>1.6</v>
      </c>
      <c r="X744" t="s">
        <v>106</v>
      </c>
      <c r="Y744">
        <v>2</v>
      </c>
      <c r="Z744">
        <v>1</v>
      </c>
      <c r="AA744">
        <v>0</v>
      </c>
      <c r="AB744">
        <v>0</v>
      </c>
      <c r="AC744" t="s">
        <v>323</v>
      </c>
      <c r="AD744">
        <v>1</v>
      </c>
      <c r="AE744">
        <v>-1.4142135623730923</v>
      </c>
      <c r="AF744">
        <v>-1.4142135623730923</v>
      </c>
      <c r="AG744">
        <v>1</v>
      </c>
      <c r="AH744">
        <v>1.999999999999996</v>
      </c>
      <c r="AI744">
        <v>69.296464556281649</v>
      </c>
      <c r="AJ744">
        <v>69.296464556281663</v>
      </c>
      <c r="AK744">
        <v>-1.4142135623730923</v>
      </c>
      <c r="AL744">
        <v>98</v>
      </c>
      <c r="AM744">
        <v>29.8704</v>
      </c>
      <c r="AN744">
        <v>0.78539816339744828</v>
      </c>
    </row>
    <row r="745" spans="1:40" ht="12.75" x14ac:dyDescent="0.2">
      <c r="A745" s="15">
        <v>42574</v>
      </c>
      <c r="B745" s="14">
        <v>73</v>
      </c>
      <c r="C745" s="14" t="s">
        <v>359</v>
      </c>
      <c r="D745" s="16">
        <v>0.42083333333333334</v>
      </c>
      <c r="E745" s="14">
        <v>10</v>
      </c>
      <c r="F745" s="14">
        <v>226</v>
      </c>
      <c r="G745" s="14">
        <v>35.799999999999997</v>
      </c>
      <c r="H745" s="14" t="s">
        <v>365</v>
      </c>
      <c r="I745" s="14">
        <v>35.299999999999997</v>
      </c>
      <c r="J745" s="14" t="s">
        <v>4</v>
      </c>
      <c r="K745" s="14" t="s">
        <v>4</v>
      </c>
      <c r="L745" s="14" t="s">
        <v>4</v>
      </c>
      <c r="M745" s="14">
        <v>45</v>
      </c>
      <c r="N745" s="14" t="s">
        <v>15</v>
      </c>
      <c r="O745" s="14" t="s">
        <v>4</v>
      </c>
      <c r="P745" s="14" t="s">
        <v>4</v>
      </c>
      <c r="Q745" s="14">
        <v>0</v>
      </c>
      <c r="R745">
        <v>1.999999999999996</v>
      </c>
      <c r="S745">
        <v>1</v>
      </c>
      <c r="T745" t="s">
        <v>4</v>
      </c>
      <c r="U745" t="s">
        <v>4</v>
      </c>
      <c r="V745" t="s">
        <v>6</v>
      </c>
      <c r="W745">
        <v>0.3</v>
      </c>
      <c r="X745" t="s">
        <v>4</v>
      </c>
      <c r="Y745">
        <v>2</v>
      </c>
      <c r="Z745">
        <v>1</v>
      </c>
      <c r="AA745">
        <v>0</v>
      </c>
      <c r="AB745">
        <v>0</v>
      </c>
      <c r="AC745" t="s">
        <v>323</v>
      </c>
      <c r="AD745">
        <v>1</v>
      </c>
      <c r="AE745">
        <v>0</v>
      </c>
      <c r="AF745">
        <v>0</v>
      </c>
      <c r="AG745">
        <v>1</v>
      </c>
      <c r="AH745">
        <v>0</v>
      </c>
      <c r="AI745">
        <v>69.296464556281649</v>
      </c>
      <c r="AJ745">
        <v>69.296464556281663</v>
      </c>
      <c r="AK745">
        <v>0</v>
      </c>
      <c r="AL745">
        <v>98</v>
      </c>
      <c r="AM745">
        <v>29.8704</v>
      </c>
      <c r="AN745">
        <v>0.78539816339744828</v>
      </c>
    </row>
    <row r="746" spans="1:40" ht="12.75" x14ac:dyDescent="0.2">
      <c r="A746" s="15">
        <v>42574</v>
      </c>
      <c r="B746" s="14">
        <v>73</v>
      </c>
      <c r="C746" s="14" t="s">
        <v>359</v>
      </c>
      <c r="D746" s="16">
        <v>0.46180555555555558</v>
      </c>
      <c r="E746" s="14">
        <v>11</v>
      </c>
      <c r="F746" s="14">
        <v>285</v>
      </c>
      <c r="G746" s="14">
        <v>42.5</v>
      </c>
      <c r="H746" s="14" t="s">
        <v>365</v>
      </c>
      <c r="I746" s="14">
        <v>34.200000000000003</v>
      </c>
      <c r="J746" s="14" t="s">
        <v>4</v>
      </c>
      <c r="K746" s="14" t="s">
        <v>4</v>
      </c>
      <c r="L746" s="14" t="s">
        <v>4</v>
      </c>
      <c r="M746" s="14">
        <v>45</v>
      </c>
      <c r="N746" s="14" t="s">
        <v>15</v>
      </c>
      <c r="O746" s="14" t="s">
        <v>4</v>
      </c>
      <c r="P746" s="14" t="s">
        <v>4</v>
      </c>
      <c r="Q746" s="14">
        <v>0</v>
      </c>
      <c r="R746">
        <v>1.999999999999996</v>
      </c>
      <c r="S746">
        <v>1</v>
      </c>
      <c r="T746" t="s">
        <v>4</v>
      </c>
      <c r="U746" t="s">
        <v>4</v>
      </c>
      <c r="V746" t="s">
        <v>6</v>
      </c>
      <c r="W746">
        <v>1.2</v>
      </c>
      <c r="X746" t="s">
        <v>4</v>
      </c>
      <c r="Y746">
        <v>2</v>
      </c>
      <c r="Z746">
        <v>1</v>
      </c>
      <c r="AA746">
        <v>0</v>
      </c>
      <c r="AB746">
        <v>0</v>
      </c>
      <c r="AC746" t="s">
        <v>323</v>
      </c>
      <c r="AD746">
        <v>1</v>
      </c>
      <c r="AE746">
        <v>0</v>
      </c>
      <c r="AF746">
        <v>0</v>
      </c>
      <c r="AG746">
        <v>1</v>
      </c>
      <c r="AH746">
        <v>0</v>
      </c>
      <c r="AI746">
        <v>69.296464556281649</v>
      </c>
      <c r="AJ746">
        <v>69.296464556281663</v>
      </c>
      <c r="AK746">
        <v>0</v>
      </c>
      <c r="AL746">
        <v>98</v>
      </c>
      <c r="AM746">
        <v>29.8704</v>
      </c>
      <c r="AN746">
        <v>0.78539816339744828</v>
      </c>
    </row>
    <row r="747" spans="1:40" ht="12.75" x14ac:dyDescent="0.2">
      <c r="A747" s="15">
        <v>42574</v>
      </c>
      <c r="B747" s="14">
        <v>73</v>
      </c>
      <c r="C747" s="14" t="s">
        <v>359</v>
      </c>
      <c r="D747" s="16">
        <v>0.50277777777777777</v>
      </c>
      <c r="E747" s="14">
        <v>12</v>
      </c>
      <c r="F747" s="14">
        <v>343.99999999999994</v>
      </c>
      <c r="G747" s="14">
        <v>36</v>
      </c>
      <c r="H747" s="14" t="s">
        <v>366</v>
      </c>
      <c r="I747" s="14">
        <v>33.200000000000003</v>
      </c>
      <c r="J747" s="14" t="s">
        <v>4</v>
      </c>
      <c r="K747" s="14" t="s">
        <v>4</v>
      </c>
      <c r="L747" s="14" t="s">
        <v>4</v>
      </c>
      <c r="M747" s="14">
        <v>45</v>
      </c>
      <c r="N747" s="14" t="s">
        <v>15</v>
      </c>
      <c r="O747" s="14" t="s">
        <v>4</v>
      </c>
      <c r="P747" s="14" t="s">
        <v>4</v>
      </c>
      <c r="Q747" s="14">
        <v>0</v>
      </c>
      <c r="R747">
        <v>1.999999999999996</v>
      </c>
      <c r="S747">
        <v>1</v>
      </c>
      <c r="T747" t="s">
        <v>4</v>
      </c>
      <c r="U747" t="s">
        <v>4</v>
      </c>
      <c r="V747" t="s">
        <v>6</v>
      </c>
      <c r="W747">
        <v>0.5</v>
      </c>
      <c r="X747" t="s">
        <v>43</v>
      </c>
      <c r="Y747">
        <v>0</v>
      </c>
      <c r="Z747">
        <v>0</v>
      </c>
      <c r="AA747">
        <v>1</v>
      </c>
      <c r="AB747">
        <v>1</v>
      </c>
      <c r="AC747" t="s">
        <v>323</v>
      </c>
      <c r="AD747">
        <v>1</v>
      </c>
      <c r="AE747">
        <v>0</v>
      </c>
      <c r="AF747">
        <v>0</v>
      </c>
      <c r="AG747">
        <v>1</v>
      </c>
      <c r="AH747">
        <v>0</v>
      </c>
      <c r="AI747">
        <v>69.296464556281649</v>
      </c>
      <c r="AJ747">
        <v>69.296464556281663</v>
      </c>
      <c r="AK747">
        <v>0</v>
      </c>
      <c r="AL747">
        <v>98</v>
      </c>
      <c r="AM747">
        <v>29.8704</v>
      </c>
      <c r="AN747">
        <v>0.78539816339744828</v>
      </c>
    </row>
    <row r="748" spans="1:40" ht="12.75" x14ac:dyDescent="0.2">
      <c r="A748" s="15">
        <v>42574</v>
      </c>
      <c r="B748" s="14">
        <v>73</v>
      </c>
      <c r="C748" s="14" t="s">
        <v>359</v>
      </c>
      <c r="D748" s="16">
        <v>0.54305555555555551</v>
      </c>
      <c r="E748" s="14">
        <v>13</v>
      </c>
      <c r="F748" s="14">
        <v>401.99999999999989</v>
      </c>
      <c r="G748" s="14">
        <v>28.9</v>
      </c>
      <c r="H748" s="14" t="s">
        <v>366</v>
      </c>
      <c r="I748" s="14">
        <v>30.5</v>
      </c>
      <c r="J748" s="14" t="s">
        <v>4</v>
      </c>
      <c r="K748" s="14" t="s">
        <v>4</v>
      </c>
      <c r="L748" s="14" t="s">
        <v>4</v>
      </c>
      <c r="M748" s="14">
        <v>45</v>
      </c>
      <c r="N748" s="14" t="s">
        <v>15</v>
      </c>
      <c r="O748" s="14" t="s">
        <v>4</v>
      </c>
      <c r="P748" s="14" t="s">
        <v>4</v>
      </c>
      <c r="Q748" s="14">
        <v>0</v>
      </c>
      <c r="R748">
        <v>1.999999999999996</v>
      </c>
      <c r="S748">
        <v>1</v>
      </c>
      <c r="T748" t="s">
        <v>4</v>
      </c>
      <c r="U748" t="s">
        <v>4</v>
      </c>
      <c r="V748" t="s">
        <v>6</v>
      </c>
      <c r="W748">
        <v>0.1</v>
      </c>
      <c r="X748" t="s">
        <v>43</v>
      </c>
      <c r="Y748">
        <v>0</v>
      </c>
      <c r="Z748">
        <v>0</v>
      </c>
      <c r="AA748">
        <v>1</v>
      </c>
      <c r="AB748" t="s">
        <v>4</v>
      </c>
      <c r="AC748" t="s">
        <v>323</v>
      </c>
      <c r="AD748">
        <v>1</v>
      </c>
      <c r="AE748">
        <v>0</v>
      </c>
      <c r="AF748">
        <v>0</v>
      </c>
      <c r="AG748">
        <v>1</v>
      </c>
      <c r="AH748">
        <v>0</v>
      </c>
      <c r="AI748">
        <v>69.296464556281649</v>
      </c>
      <c r="AJ748">
        <v>69.296464556281663</v>
      </c>
      <c r="AK748">
        <v>0</v>
      </c>
      <c r="AL748">
        <v>98</v>
      </c>
      <c r="AM748">
        <v>29.8704</v>
      </c>
      <c r="AN748">
        <v>0.78539816339744828</v>
      </c>
    </row>
    <row r="749" spans="1:40" ht="12.75" x14ac:dyDescent="0.2">
      <c r="A749" s="15">
        <v>42574</v>
      </c>
      <c r="B749" s="14">
        <v>73</v>
      </c>
      <c r="C749" s="14" t="s">
        <v>359</v>
      </c>
      <c r="D749" s="16">
        <v>0.58472222222222225</v>
      </c>
      <c r="E749" s="14">
        <v>14</v>
      </c>
      <c r="F749" s="14">
        <v>462</v>
      </c>
      <c r="G749" s="14">
        <v>29.5</v>
      </c>
      <c r="H749" s="14" t="s">
        <v>366</v>
      </c>
      <c r="I749" s="14">
        <v>28.6</v>
      </c>
      <c r="J749" s="14" t="s">
        <v>4</v>
      </c>
      <c r="K749" s="14" t="s">
        <v>4</v>
      </c>
      <c r="L749" s="14" t="s">
        <v>4</v>
      </c>
      <c r="M749" s="14">
        <v>45</v>
      </c>
      <c r="N749" s="14" t="s">
        <v>15</v>
      </c>
      <c r="O749" s="14" t="s">
        <v>4</v>
      </c>
      <c r="P749" s="14" t="s">
        <v>4</v>
      </c>
      <c r="Q749" s="14">
        <v>0</v>
      </c>
      <c r="R749">
        <v>1.999999999999996</v>
      </c>
      <c r="S749">
        <v>1</v>
      </c>
      <c r="T749" t="s">
        <v>4</v>
      </c>
      <c r="U749" t="s">
        <v>4</v>
      </c>
      <c r="V749" t="s">
        <v>6</v>
      </c>
      <c r="W749">
        <v>0</v>
      </c>
      <c r="X749" t="s">
        <v>43</v>
      </c>
      <c r="Y749">
        <v>0</v>
      </c>
      <c r="Z749">
        <v>0</v>
      </c>
      <c r="AA749">
        <v>1</v>
      </c>
      <c r="AB749" t="s">
        <v>4</v>
      </c>
      <c r="AC749" t="s">
        <v>323</v>
      </c>
      <c r="AD749">
        <v>1</v>
      </c>
      <c r="AE749">
        <v>0</v>
      </c>
      <c r="AF749">
        <v>0</v>
      </c>
      <c r="AG749">
        <v>1</v>
      </c>
      <c r="AH749">
        <v>0</v>
      </c>
      <c r="AI749">
        <v>69.296464556281649</v>
      </c>
      <c r="AJ749">
        <v>69.296464556281663</v>
      </c>
      <c r="AK749">
        <v>0</v>
      </c>
      <c r="AL749">
        <v>98</v>
      </c>
      <c r="AM749">
        <v>29.8704</v>
      </c>
      <c r="AN749">
        <v>0.78539816339744828</v>
      </c>
    </row>
    <row r="750" spans="1:40" ht="12.75" x14ac:dyDescent="0.2">
      <c r="A750" s="15">
        <v>42574</v>
      </c>
      <c r="B750" s="14">
        <v>73</v>
      </c>
      <c r="C750" s="14" t="s">
        <v>359</v>
      </c>
      <c r="D750" s="16">
        <v>0.62777777777777777</v>
      </c>
      <c r="E750" s="14">
        <v>15</v>
      </c>
      <c r="F750" s="14">
        <v>524</v>
      </c>
      <c r="G750" s="14">
        <v>25.1</v>
      </c>
      <c r="H750" s="14" t="s">
        <v>366</v>
      </c>
      <c r="I750" s="14">
        <v>26.7</v>
      </c>
      <c r="J750" s="14" t="s">
        <v>4</v>
      </c>
      <c r="K750" s="14" t="s">
        <v>4</v>
      </c>
      <c r="L750" s="14" t="s">
        <v>4</v>
      </c>
      <c r="M750" s="14">
        <v>45</v>
      </c>
      <c r="N750" s="14" t="s">
        <v>15</v>
      </c>
      <c r="O750" s="14" t="s">
        <v>4</v>
      </c>
      <c r="P750" s="14" t="s">
        <v>4</v>
      </c>
      <c r="Q750" s="14">
        <v>0</v>
      </c>
      <c r="R750">
        <v>1.999999999999996</v>
      </c>
      <c r="S750">
        <v>1</v>
      </c>
      <c r="T750" t="s">
        <v>4</v>
      </c>
      <c r="U750" t="s">
        <v>4</v>
      </c>
      <c r="V750" t="s">
        <v>6</v>
      </c>
      <c r="W750">
        <v>3.9</v>
      </c>
      <c r="X750" t="s">
        <v>43</v>
      </c>
      <c r="Y750">
        <v>0</v>
      </c>
      <c r="Z750">
        <v>0</v>
      </c>
      <c r="AA750">
        <v>1</v>
      </c>
      <c r="AB750" t="s">
        <v>4</v>
      </c>
      <c r="AC750" t="s">
        <v>323</v>
      </c>
      <c r="AD750">
        <v>1</v>
      </c>
      <c r="AE750">
        <v>0</v>
      </c>
      <c r="AF750">
        <v>0</v>
      </c>
      <c r="AG750">
        <v>1</v>
      </c>
      <c r="AH750">
        <v>0</v>
      </c>
      <c r="AI750">
        <v>69.296464556281649</v>
      </c>
      <c r="AJ750">
        <v>69.296464556281663</v>
      </c>
      <c r="AK750">
        <v>0</v>
      </c>
      <c r="AL750">
        <v>98</v>
      </c>
      <c r="AM750">
        <v>29.8704</v>
      </c>
      <c r="AN750">
        <v>0.78539816339744828</v>
      </c>
    </row>
    <row r="751" spans="1:40" ht="12.75" x14ac:dyDescent="0.2">
      <c r="A751" s="15">
        <v>42574</v>
      </c>
      <c r="B751" s="14">
        <v>73</v>
      </c>
      <c r="C751" s="14" t="s">
        <v>359</v>
      </c>
      <c r="D751" s="16">
        <v>0.66736111111111107</v>
      </c>
      <c r="E751" s="14">
        <v>16</v>
      </c>
      <c r="F751" s="14">
        <v>581</v>
      </c>
      <c r="G751" s="14">
        <v>24.7</v>
      </c>
      <c r="H751" s="14" t="s">
        <v>366</v>
      </c>
      <c r="I751" s="14">
        <v>26</v>
      </c>
      <c r="J751" s="14" t="s">
        <v>4</v>
      </c>
      <c r="K751" s="14" t="s">
        <v>4</v>
      </c>
      <c r="L751" s="14" t="s">
        <v>4</v>
      </c>
      <c r="M751" s="14">
        <v>45</v>
      </c>
      <c r="N751" s="14" t="s">
        <v>15</v>
      </c>
      <c r="O751" s="14" t="s">
        <v>4</v>
      </c>
      <c r="P751" s="14" t="s">
        <v>4</v>
      </c>
      <c r="Q751" s="14">
        <v>0</v>
      </c>
      <c r="R751">
        <v>1.999999999999996</v>
      </c>
      <c r="S751">
        <v>1</v>
      </c>
      <c r="T751">
        <v>1.999999999999996</v>
      </c>
      <c r="U751">
        <v>1</v>
      </c>
      <c r="V751" t="s">
        <v>6</v>
      </c>
      <c r="W751">
        <v>0</v>
      </c>
      <c r="X751" t="s">
        <v>43</v>
      </c>
      <c r="Y751">
        <v>0</v>
      </c>
      <c r="Z751">
        <v>0</v>
      </c>
      <c r="AA751">
        <v>1</v>
      </c>
      <c r="AB751" t="s">
        <v>4</v>
      </c>
      <c r="AC751" t="s">
        <v>323</v>
      </c>
      <c r="AD751">
        <v>1</v>
      </c>
      <c r="AE751">
        <v>0</v>
      </c>
      <c r="AF751">
        <v>0</v>
      </c>
      <c r="AG751">
        <v>1</v>
      </c>
      <c r="AH751">
        <v>0</v>
      </c>
      <c r="AI751">
        <v>69.296464556281649</v>
      </c>
      <c r="AJ751">
        <v>69.296464556281663</v>
      </c>
      <c r="AK751">
        <v>0</v>
      </c>
      <c r="AL751">
        <v>98</v>
      </c>
      <c r="AM751">
        <v>29.8704</v>
      </c>
      <c r="AN751">
        <v>0.78539816339744828</v>
      </c>
    </row>
    <row r="752" spans="1:40" ht="12.75" x14ac:dyDescent="0.2">
      <c r="A752" s="15">
        <v>42574</v>
      </c>
      <c r="B752" s="14">
        <v>74</v>
      </c>
      <c r="C752" s="14" t="s">
        <v>358</v>
      </c>
      <c r="D752" s="16">
        <v>0.26597222222222222</v>
      </c>
      <c r="E752" s="14">
        <v>6</v>
      </c>
      <c r="F752" s="14">
        <v>0</v>
      </c>
      <c r="G752" s="14">
        <v>19.100000000000001</v>
      </c>
      <c r="H752" s="14" t="s">
        <v>365</v>
      </c>
      <c r="I752" s="14">
        <v>22.2</v>
      </c>
      <c r="J752" s="14" t="s">
        <v>4</v>
      </c>
      <c r="K752" s="14" t="s">
        <v>4</v>
      </c>
      <c r="L752" s="14" t="s">
        <v>4</v>
      </c>
      <c r="M752" s="14">
        <v>316</v>
      </c>
      <c r="N752" s="14" t="s">
        <v>21</v>
      </c>
      <c r="O752" s="14" t="s">
        <v>4</v>
      </c>
      <c r="P752" s="14" t="s">
        <v>4</v>
      </c>
      <c r="Q752" s="14">
        <v>0</v>
      </c>
      <c r="R752">
        <v>0</v>
      </c>
      <c r="S752">
        <v>1</v>
      </c>
      <c r="T752" t="s">
        <v>4</v>
      </c>
      <c r="U752" t="s">
        <v>4</v>
      </c>
      <c r="V752" t="s">
        <v>6</v>
      </c>
      <c r="W752">
        <v>0.4</v>
      </c>
      <c r="X752" t="s">
        <v>4</v>
      </c>
      <c r="Y752">
        <v>2</v>
      </c>
      <c r="Z752">
        <v>1</v>
      </c>
      <c r="AA752">
        <v>0</v>
      </c>
      <c r="AB752">
        <v>0</v>
      </c>
      <c r="AC752" t="s">
        <v>324</v>
      </c>
      <c r="AD752">
        <v>0</v>
      </c>
      <c r="AE752" t="s">
        <v>4</v>
      </c>
      <c r="AF752" t="s">
        <v>4</v>
      </c>
      <c r="AG752" t="s">
        <v>4</v>
      </c>
      <c r="AH752" t="s">
        <v>4</v>
      </c>
      <c r="AI752">
        <v>-71.549812157276747</v>
      </c>
      <c r="AJ752">
        <v>74.091999434881032</v>
      </c>
      <c r="AK752" t="s">
        <v>4</v>
      </c>
      <c r="AL752">
        <v>103</v>
      </c>
      <c r="AM752">
        <v>31.394400000000001</v>
      </c>
      <c r="AN752">
        <v>5.5152404363020811</v>
      </c>
    </row>
    <row r="753" spans="1:40" ht="12.75" x14ac:dyDescent="0.2">
      <c r="A753" s="15">
        <v>42574</v>
      </c>
      <c r="B753" s="14">
        <v>74</v>
      </c>
      <c r="C753" s="14" t="s">
        <v>358</v>
      </c>
      <c r="D753" s="16">
        <v>0.30277777777777776</v>
      </c>
      <c r="E753" s="14">
        <v>7</v>
      </c>
      <c r="F753" s="14">
        <v>52.999999999999972</v>
      </c>
      <c r="G753" s="14">
        <v>22.7</v>
      </c>
      <c r="H753" s="14" t="s">
        <v>366</v>
      </c>
      <c r="I753" s="14">
        <v>23.2</v>
      </c>
      <c r="J753" s="14">
        <v>0.76794487087750496</v>
      </c>
      <c r="K753" s="14">
        <v>316</v>
      </c>
      <c r="L753" s="14">
        <v>180</v>
      </c>
      <c r="M753" s="14">
        <v>316</v>
      </c>
      <c r="N753" s="14" t="s">
        <v>21</v>
      </c>
      <c r="O753" s="14" t="s">
        <v>21</v>
      </c>
      <c r="P753" s="14">
        <v>8</v>
      </c>
      <c r="Q753" s="14">
        <v>12.000000000000012</v>
      </c>
      <c r="R753">
        <v>12.000000000000012</v>
      </c>
      <c r="S753">
        <v>1</v>
      </c>
      <c r="T753" t="s">
        <v>4</v>
      </c>
      <c r="U753" t="s">
        <v>4</v>
      </c>
      <c r="V753" t="s">
        <v>21</v>
      </c>
      <c r="W753">
        <v>3.4</v>
      </c>
      <c r="X753" t="s">
        <v>4</v>
      </c>
      <c r="Y753">
        <v>2</v>
      </c>
      <c r="Z753">
        <v>1</v>
      </c>
      <c r="AA753">
        <v>0</v>
      </c>
      <c r="AB753">
        <v>0</v>
      </c>
      <c r="AC753" t="s">
        <v>324</v>
      </c>
      <c r="AD753">
        <v>0</v>
      </c>
      <c r="AE753">
        <v>8.6320776040638236</v>
      </c>
      <c r="AF753">
        <v>8.6320776040638236</v>
      </c>
      <c r="AG753">
        <v>1</v>
      </c>
      <c r="AH753">
        <v>12.000000000000012</v>
      </c>
      <c r="AI753">
        <v>-79.885712602784722</v>
      </c>
      <c r="AJ753">
        <v>82.724077038944856</v>
      </c>
      <c r="AK753">
        <v>-8.3359004455079742</v>
      </c>
      <c r="AL753">
        <v>115</v>
      </c>
      <c r="AM753">
        <v>35.052</v>
      </c>
      <c r="AN753">
        <v>5.5152404363020811</v>
      </c>
    </row>
    <row r="754" spans="1:40" ht="12.75" x14ac:dyDescent="0.2">
      <c r="A754" s="15">
        <v>42574</v>
      </c>
      <c r="B754" s="14">
        <v>74</v>
      </c>
      <c r="C754" s="14" t="s">
        <v>358</v>
      </c>
      <c r="D754" s="16">
        <v>0.34652777777777777</v>
      </c>
      <c r="E754" s="14">
        <v>8</v>
      </c>
      <c r="F754" s="14">
        <v>115.99999999999999</v>
      </c>
      <c r="G754" s="14">
        <v>30.4</v>
      </c>
      <c r="H754" s="14" t="s">
        <v>365</v>
      </c>
      <c r="I754" s="14">
        <v>29.9</v>
      </c>
      <c r="J754" s="14">
        <v>0.57720132238813637</v>
      </c>
      <c r="K754" s="14">
        <v>33.071199702210208</v>
      </c>
      <c r="L754" s="14">
        <v>-77.071199702210208</v>
      </c>
      <c r="M754" s="14">
        <v>318</v>
      </c>
      <c r="N754" s="14" t="s">
        <v>21</v>
      </c>
      <c r="O754" s="14" t="s">
        <v>15</v>
      </c>
      <c r="P754" s="14">
        <v>2</v>
      </c>
      <c r="Q754" s="14">
        <v>4.1536411894296208</v>
      </c>
      <c r="R754">
        <v>16.153641189429635</v>
      </c>
      <c r="S754">
        <v>1</v>
      </c>
      <c r="T754" t="s">
        <v>4</v>
      </c>
      <c r="U754" t="s">
        <v>4</v>
      </c>
      <c r="V754" t="s">
        <v>6</v>
      </c>
      <c r="W754">
        <v>0</v>
      </c>
      <c r="X754" t="s">
        <v>4</v>
      </c>
      <c r="Y754">
        <v>2</v>
      </c>
      <c r="Z754">
        <v>1</v>
      </c>
      <c r="AA754">
        <v>0</v>
      </c>
      <c r="AB754">
        <v>0</v>
      </c>
      <c r="AC754" t="s">
        <v>324</v>
      </c>
      <c r="AD754">
        <v>0</v>
      </c>
      <c r="AE754">
        <v>3.4807227164328793</v>
      </c>
      <c r="AF754">
        <v>3.4807227164328793</v>
      </c>
      <c r="AG754">
        <v>1</v>
      </c>
      <c r="AH754">
        <v>4.1536411894296208</v>
      </c>
      <c r="AI754">
        <v>-77.619150337627545</v>
      </c>
      <c r="AJ754">
        <v>86.204799755377735</v>
      </c>
      <c r="AK754">
        <v>2.2665622651571766</v>
      </c>
      <c r="AL754">
        <v>116</v>
      </c>
      <c r="AM754">
        <v>35.3568</v>
      </c>
      <c r="AN754">
        <v>5.5501470213419681</v>
      </c>
    </row>
    <row r="755" spans="1:40" ht="12.75" x14ac:dyDescent="0.2">
      <c r="A755" s="15">
        <v>42574</v>
      </c>
      <c r="B755" s="14">
        <v>74</v>
      </c>
      <c r="C755" s="14" t="s">
        <v>358</v>
      </c>
      <c r="D755" s="16">
        <v>0.38958333333333334</v>
      </c>
      <c r="E755" s="14">
        <v>9</v>
      </c>
      <c r="F755" s="14">
        <v>178</v>
      </c>
      <c r="G755" s="14">
        <v>36.6</v>
      </c>
      <c r="H755" s="14" t="s">
        <v>365</v>
      </c>
      <c r="I755" s="14">
        <v>33.4</v>
      </c>
      <c r="J755" s="14">
        <v>1.5505936345431508</v>
      </c>
      <c r="K755" s="14">
        <v>271.15752900082668</v>
      </c>
      <c r="L755" s="14">
        <v>-121.91367070138352</v>
      </c>
      <c r="M755" s="14">
        <v>316</v>
      </c>
      <c r="N755" s="14" t="s">
        <v>21</v>
      </c>
      <c r="O755" s="14" t="s">
        <v>31</v>
      </c>
      <c r="P755" s="14">
        <v>7</v>
      </c>
      <c r="Q755" s="14">
        <v>5.7410256738996921</v>
      </c>
      <c r="R755">
        <v>21.894666863329327</v>
      </c>
      <c r="S755">
        <v>1</v>
      </c>
      <c r="T755" t="s">
        <v>4</v>
      </c>
      <c r="U755" t="s">
        <v>4</v>
      </c>
      <c r="V755" t="s">
        <v>6</v>
      </c>
      <c r="W755">
        <v>1.1000000000000001</v>
      </c>
      <c r="X755" t="s">
        <v>4</v>
      </c>
      <c r="Y755">
        <v>2</v>
      </c>
      <c r="Z755">
        <v>1</v>
      </c>
      <c r="AA755">
        <v>0</v>
      </c>
      <c r="AB755">
        <v>0</v>
      </c>
      <c r="AC755" t="s">
        <v>324</v>
      </c>
      <c r="AD755">
        <v>0</v>
      </c>
      <c r="AE755">
        <v>0.1159762852603734</v>
      </c>
      <c r="AF755">
        <v>0.1159762852603734</v>
      </c>
      <c r="AG755">
        <v>1</v>
      </c>
      <c r="AH755">
        <v>5.7410256738996921</v>
      </c>
      <c r="AI755">
        <v>-83.359004455079713</v>
      </c>
      <c r="AJ755">
        <v>86.320776040638108</v>
      </c>
      <c r="AK755">
        <v>-5.7398541174521682</v>
      </c>
      <c r="AL755">
        <v>120</v>
      </c>
      <c r="AM755">
        <v>36.576000000000001</v>
      </c>
      <c r="AN755">
        <v>5.5152404363020811</v>
      </c>
    </row>
    <row r="756" spans="1:40" ht="12.75" x14ac:dyDescent="0.2">
      <c r="A756" s="15">
        <v>42574</v>
      </c>
      <c r="B756" s="14">
        <v>74</v>
      </c>
      <c r="C756" s="14" t="s">
        <v>358</v>
      </c>
      <c r="D756" s="16">
        <v>0.43055555555555558</v>
      </c>
      <c r="E756" s="14">
        <v>10</v>
      </c>
      <c r="F756" s="14">
        <v>237.00000000000003</v>
      </c>
      <c r="G756" s="14">
        <v>42.1</v>
      </c>
      <c r="H756" s="14" t="s">
        <v>365</v>
      </c>
      <c r="I756" s="14">
        <v>36.9</v>
      </c>
      <c r="J756" s="14" t="s">
        <v>4</v>
      </c>
      <c r="K756" s="14" t="s">
        <v>4</v>
      </c>
      <c r="L756" s="14" t="s">
        <v>4</v>
      </c>
      <c r="M756" s="14">
        <v>316</v>
      </c>
      <c r="N756" s="14" t="s">
        <v>21</v>
      </c>
      <c r="O756" s="14" t="s">
        <v>4</v>
      </c>
      <c r="P756" s="14" t="s">
        <v>4</v>
      </c>
      <c r="Q756" s="14">
        <v>0</v>
      </c>
      <c r="R756">
        <v>21.894666863329327</v>
      </c>
      <c r="S756">
        <v>1</v>
      </c>
      <c r="T756" t="s">
        <v>4</v>
      </c>
      <c r="U756" t="s">
        <v>4</v>
      </c>
      <c r="V756" t="s">
        <v>6</v>
      </c>
      <c r="W756">
        <v>1</v>
      </c>
      <c r="X756" t="s">
        <v>114</v>
      </c>
      <c r="Y756">
        <v>2</v>
      </c>
      <c r="Z756">
        <v>1</v>
      </c>
      <c r="AA756">
        <v>0</v>
      </c>
      <c r="AB756">
        <v>0</v>
      </c>
      <c r="AC756" t="s">
        <v>324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-83.359004455079713</v>
      </c>
      <c r="AJ756">
        <v>86.320776040638108</v>
      </c>
      <c r="AK756">
        <v>0</v>
      </c>
      <c r="AL756">
        <v>120</v>
      </c>
      <c r="AM756">
        <v>36.576000000000001</v>
      </c>
      <c r="AN756">
        <v>5.5152404363020811</v>
      </c>
    </row>
    <row r="757" spans="1:40" ht="12.75" x14ac:dyDescent="0.2">
      <c r="A757" s="15">
        <v>42574</v>
      </c>
      <c r="B757" s="14">
        <v>74</v>
      </c>
      <c r="C757" s="14" t="s">
        <v>358</v>
      </c>
      <c r="D757" s="16">
        <v>0.46458333333333335</v>
      </c>
      <c r="E757" s="14">
        <v>11</v>
      </c>
      <c r="F757" s="14">
        <v>286</v>
      </c>
      <c r="G757" s="14">
        <v>44.1</v>
      </c>
      <c r="H757" s="14" t="s">
        <v>365</v>
      </c>
      <c r="I757" s="14">
        <v>35.5</v>
      </c>
      <c r="J757" s="14" t="s">
        <v>4</v>
      </c>
      <c r="K757" s="14" t="s">
        <v>4</v>
      </c>
      <c r="L757" s="14" t="s">
        <v>4</v>
      </c>
      <c r="M757" s="14">
        <v>316</v>
      </c>
      <c r="N757" s="14" t="s">
        <v>21</v>
      </c>
      <c r="O757" s="14" t="s">
        <v>4</v>
      </c>
      <c r="P757" s="14" t="s">
        <v>4</v>
      </c>
      <c r="Q757" s="14">
        <v>0</v>
      </c>
      <c r="R757">
        <v>21.894666863329327</v>
      </c>
      <c r="S757">
        <v>1</v>
      </c>
      <c r="T757" t="s">
        <v>4</v>
      </c>
      <c r="U757" t="s">
        <v>4</v>
      </c>
      <c r="V757" t="s">
        <v>6</v>
      </c>
      <c r="W757">
        <v>1.2</v>
      </c>
      <c r="X757" t="s">
        <v>10</v>
      </c>
      <c r="Y757">
        <v>2</v>
      </c>
      <c r="Z757">
        <v>1</v>
      </c>
      <c r="AA757">
        <v>0</v>
      </c>
      <c r="AB757">
        <v>0</v>
      </c>
      <c r="AC757" t="s">
        <v>324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-83.359004455079713</v>
      </c>
      <c r="AJ757">
        <v>86.320776040638108</v>
      </c>
      <c r="AK757">
        <v>0</v>
      </c>
      <c r="AL757">
        <v>120</v>
      </c>
      <c r="AM757">
        <v>36.576000000000001</v>
      </c>
      <c r="AN757">
        <v>5.5152404363020811</v>
      </c>
    </row>
    <row r="758" spans="1:40" ht="12.75" x14ac:dyDescent="0.2">
      <c r="A758" s="15">
        <v>42574</v>
      </c>
      <c r="B758" s="14">
        <v>74</v>
      </c>
      <c r="C758" s="14" t="s">
        <v>358</v>
      </c>
      <c r="D758" s="16">
        <v>0.50486111111111109</v>
      </c>
      <c r="E758" s="14">
        <v>12</v>
      </c>
      <c r="F758" s="14">
        <v>343.99999999999994</v>
      </c>
      <c r="G758" s="14">
        <v>37.6</v>
      </c>
      <c r="H758" s="14" t="s">
        <v>366</v>
      </c>
      <c r="I758" s="14">
        <v>32.1</v>
      </c>
      <c r="J758" s="14" t="s">
        <v>4</v>
      </c>
      <c r="K758" s="14" t="s">
        <v>4</v>
      </c>
      <c r="L758" s="14" t="s">
        <v>4</v>
      </c>
      <c r="M758" s="14">
        <v>316</v>
      </c>
      <c r="N758" s="14" t="s">
        <v>21</v>
      </c>
      <c r="O758" s="14" t="s">
        <v>4</v>
      </c>
      <c r="P758" s="14" t="s">
        <v>4</v>
      </c>
      <c r="Q758" s="14">
        <v>0</v>
      </c>
      <c r="R758">
        <v>21.894666863329327</v>
      </c>
      <c r="S758">
        <v>1</v>
      </c>
      <c r="T758" t="s">
        <v>4</v>
      </c>
      <c r="U758" t="s">
        <v>4</v>
      </c>
      <c r="V758" t="s">
        <v>6</v>
      </c>
      <c r="W758">
        <v>1.9</v>
      </c>
      <c r="X758" t="s">
        <v>13</v>
      </c>
      <c r="Y758">
        <v>2</v>
      </c>
      <c r="Z758">
        <v>1</v>
      </c>
      <c r="AA758">
        <v>0</v>
      </c>
      <c r="AB758">
        <v>0</v>
      </c>
      <c r="AC758" t="s">
        <v>324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-83.359004455079713</v>
      </c>
      <c r="AJ758">
        <v>86.320776040638108</v>
      </c>
      <c r="AK758">
        <v>0</v>
      </c>
      <c r="AL758">
        <v>120</v>
      </c>
      <c r="AM758">
        <v>36.576000000000001</v>
      </c>
      <c r="AN758">
        <v>5.5152404363020811</v>
      </c>
    </row>
    <row r="759" spans="1:40" ht="12.75" x14ac:dyDescent="0.2">
      <c r="A759" s="15">
        <v>42574</v>
      </c>
      <c r="B759" s="14">
        <v>74</v>
      </c>
      <c r="C759" s="14" t="s">
        <v>358</v>
      </c>
      <c r="D759" s="16">
        <v>0.5444444444444444</v>
      </c>
      <c r="E759" s="14">
        <v>13</v>
      </c>
      <c r="F759" s="14">
        <v>400.99999999999989</v>
      </c>
      <c r="G759" s="14">
        <v>31.3</v>
      </c>
      <c r="H759" s="14" t="s">
        <v>366</v>
      </c>
      <c r="I759" s="14">
        <v>31.1</v>
      </c>
      <c r="J759" s="14" t="s">
        <v>4</v>
      </c>
      <c r="K759" s="14" t="s">
        <v>4</v>
      </c>
      <c r="L759" s="14" t="s">
        <v>4</v>
      </c>
      <c r="M759" s="14">
        <v>316</v>
      </c>
      <c r="N759" s="14" t="s">
        <v>21</v>
      </c>
      <c r="O759" s="14" t="s">
        <v>4</v>
      </c>
      <c r="P759" s="14" t="s">
        <v>4</v>
      </c>
      <c r="Q759" s="14">
        <v>0</v>
      </c>
      <c r="R759">
        <v>21.894666863329327</v>
      </c>
      <c r="S759">
        <v>1</v>
      </c>
      <c r="T759" t="s">
        <v>4</v>
      </c>
      <c r="U759" t="s">
        <v>4</v>
      </c>
      <c r="V759" t="s">
        <v>6</v>
      </c>
      <c r="W759">
        <v>0</v>
      </c>
      <c r="X759" t="s">
        <v>13</v>
      </c>
      <c r="Y759">
        <v>2</v>
      </c>
      <c r="Z759">
        <v>1</v>
      </c>
      <c r="AA759">
        <v>0</v>
      </c>
      <c r="AB759">
        <v>0</v>
      </c>
      <c r="AC759" t="s">
        <v>324</v>
      </c>
      <c r="AD759">
        <v>0</v>
      </c>
      <c r="AE759">
        <v>0</v>
      </c>
      <c r="AF759">
        <v>0</v>
      </c>
      <c r="AG759">
        <v>1</v>
      </c>
      <c r="AH759">
        <v>0</v>
      </c>
      <c r="AI759">
        <v>-83.359004455079713</v>
      </c>
      <c r="AJ759">
        <v>86.320776040638108</v>
      </c>
      <c r="AK759">
        <v>0</v>
      </c>
      <c r="AL759">
        <v>120</v>
      </c>
      <c r="AM759">
        <v>36.576000000000001</v>
      </c>
      <c r="AN759">
        <v>5.5152404363020811</v>
      </c>
    </row>
    <row r="760" spans="1:40" ht="12.75" x14ac:dyDescent="0.2">
      <c r="A760" s="15">
        <v>42574</v>
      </c>
      <c r="B760" s="14">
        <v>74</v>
      </c>
      <c r="C760" s="14" t="s">
        <v>358</v>
      </c>
      <c r="D760" s="16">
        <v>0.58611111111111114</v>
      </c>
      <c r="E760" s="14">
        <v>14</v>
      </c>
      <c r="F760" s="14">
        <v>461</v>
      </c>
      <c r="G760" s="14">
        <v>31.1</v>
      </c>
      <c r="H760" s="14" t="s">
        <v>366</v>
      </c>
      <c r="I760" s="14">
        <v>29.2</v>
      </c>
      <c r="J760" s="14" t="s">
        <v>4</v>
      </c>
      <c r="K760" s="14" t="s">
        <v>4</v>
      </c>
      <c r="L760" s="14" t="s">
        <v>4</v>
      </c>
      <c r="M760" s="14">
        <v>316</v>
      </c>
      <c r="N760" s="14" t="s">
        <v>21</v>
      </c>
      <c r="O760" s="14" t="s">
        <v>4</v>
      </c>
      <c r="P760" s="14" t="s">
        <v>4</v>
      </c>
      <c r="Q760" s="14">
        <v>0</v>
      </c>
      <c r="R760">
        <v>21.894666863329327</v>
      </c>
      <c r="S760">
        <v>1</v>
      </c>
      <c r="T760" t="s">
        <v>4</v>
      </c>
      <c r="U760" t="s">
        <v>4</v>
      </c>
      <c r="V760" t="s">
        <v>6</v>
      </c>
      <c r="W760">
        <v>0</v>
      </c>
      <c r="X760" t="s">
        <v>43</v>
      </c>
      <c r="Y760">
        <v>0</v>
      </c>
      <c r="Z760">
        <v>0</v>
      </c>
      <c r="AA760">
        <v>1</v>
      </c>
      <c r="AB760">
        <v>1</v>
      </c>
      <c r="AC760" t="s">
        <v>324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-83.359004455079713</v>
      </c>
      <c r="AJ760">
        <v>86.320776040638108</v>
      </c>
      <c r="AK760">
        <v>0</v>
      </c>
      <c r="AL760">
        <v>120</v>
      </c>
      <c r="AM760">
        <v>36.576000000000001</v>
      </c>
      <c r="AN760">
        <v>5.5152404363020811</v>
      </c>
    </row>
    <row r="761" spans="1:40" ht="12.75" x14ac:dyDescent="0.2">
      <c r="A761" s="15">
        <v>42574</v>
      </c>
      <c r="B761" s="14">
        <v>74</v>
      </c>
      <c r="C761" s="14" t="s">
        <v>358</v>
      </c>
      <c r="D761" s="16">
        <v>0.62916666666666665</v>
      </c>
      <c r="E761" s="14">
        <v>15</v>
      </c>
      <c r="F761" s="14">
        <v>523</v>
      </c>
      <c r="G761" s="14">
        <v>25.9</v>
      </c>
      <c r="H761" s="14" t="s">
        <v>366</v>
      </c>
      <c r="I761" s="14">
        <v>26</v>
      </c>
      <c r="J761" s="14" t="s">
        <v>4</v>
      </c>
      <c r="K761" s="14" t="s">
        <v>4</v>
      </c>
      <c r="L761" s="14" t="s">
        <v>4</v>
      </c>
      <c r="M761" s="14">
        <v>316</v>
      </c>
      <c r="N761" s="14" t="s">
        <v>21</v>
      </c>
      <c r="O761" s="14" t="s">
        <v>4</v>
      </c>
      <c r="P761" s="14" t="s">
        <v>4</v>
      </c>
      <c r="Q761" s="14">
        <v>0</v>
      </c>
      <c r="R761">
        <v>21.894666863329327</v>
      </c>
      <c r="S761">
        <v>1</v>
      </c>
      <c r="T761" t="s">
        <v>4</v>
      </c>
      <c r="U761" t="s">
        <v>4</v>
      </c>
      <c r="V761" t="s">
        <v>6</v>
      </c>
      <c r="W761">
        <v>6.3</v>
      </c>
      <c r="X761" t="s">
        <v>4</v>
      </c>
      <c r="Y761">
        <v>0</v>
      </c>
      <c r="Z761">
        <v>0</v>
      </c>
      <c r="AA761">
        <v>1</v>
      </c>
      <c r="AB761" t="s">
        <v>4</v>
      </c>
      <c r="AC761" t="s">
        <v>324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-83.359004455079713</v>
      </c>
      <c r="AJ761">
        <v>86.320776040638108</v>
      </c>
      <c r="AK761">
        <v>0</v>
      </c>
      <c r="AL761">
        <v>120</v>
      </c>
      <c r="AM761">
        <v>36.576000000000001</v>
      </c>
      <c r="AN761">
        <v>5.5152404363020811</v>
      </c>
    </row>
    <row r="762" spans="1:40" ht="12.75" x14ac:dyDescent="0.2">
      <c r="A762" s="15">
        <v>42574</v>
      </c>
      <c r="B762" s="14">
        <v>74</v>
      </c>
      <c r="C762" s="14" t="s">
        <v>358</v>
      </c>
      <c r="D762" s="16">
        <v>0.66875000000000007</v>
      </c>
      <c r="E762" s="14">
        <v>16</v>
      </c>
      <c r="F762" s="14">
        <v>580.00000000000011</v>
      </c>
      <c r="G762" s="14">
        <v>26.7</v>
      </c>
      <c r="H762" s="14" t="s">
        <v>366</v>
      </c>
      <c r="I762" s="14">
        <v>25.4</v>
      </c>
      <c r="J762" s="14" t="s">
        <v>4</v>
      </c>
      <c r="K762" s="14" t="s">
        <v>4</v>
      </c>
      <c r="L762" s="14" t="s">
        <v>4</v>
      </c>
      <c r="M762" s="14">
        <v>316</v>
      </c>
      <c r="N762" s="14" t="s">
        <v>21</v>
      </c>
      <c r="O762" s="14" t="s">
        <v>4</v>
      </c>
      <c r="P762" s="14" t="s">
        <v>4</v>
      </c>
      <c r="Q762" s="14">
        <v>0</v>
      </c>
      <c r="R762">
        <v>21.894666863329327</v>
      </c>
      <c r="S762">
        <v>1</v>
      </c>
      <c r="T762">
        <v>17.000000000000014</v>
      </c>
      <c r="U762">
        <v>1.2879215801958417</v>
      </c>
      <c r="V762" t="s">
        <v>6</v>
      </c>
      <c r="W762">
        <v>0.6</v>
      </c>
      <c r="X762" t="s">
        <v>43</v>
      </c>
      <c r="Y762">
        <v>0</v>
      </c>
      <c r="Z762">
        <v>0</v>
      </c>
      <c r="AA762">
        <v>1</v>
      </c>
      <c r="AB762" t="s">
        <v>4</v>
      </c>
      <c r="AC762" t="s">
        <v>324</v>
      </c>
      <c r="AD762">
        <v>0</v>
      </c>
      <c r="AE762">
        <v>0</v>
      </c>
      <c r="AF762">
        <v>0</v>
      </c>
      <c r="AG762">
        <v>1</v>
      </c>
      <c r="AH762">
        <v>0</v>
      </c>
      <c r="AI762">
        <v>-83.359004455079713</v>
      </c>
      <c r="AJ762">
        <v>86.320776040638108</v>
      </c>
      <c r="AK762">
        <v>0</v>
      </c>
      <c r="AL762">
        <v>120</v>
      </c>
      <c r="AM762">
        <v>36.576000000000001</v>
      </c>
      <c r="AN762">
        <v>5.5152404363020811</v>
      </c>
    </row>
    <row r="763" spans="1:40" ht="12.75" x14ac:dyDescent="0.2">
      <c r="A763" s="15">
        <v>42574</v>
      </c>
      <c r="B763" s="14">
        <v>75</v>
      </c>
      <c r="C763" s="14" t="s">
        <v>358</v>
      </c>
      <c r="D763" s="16">
        <v>0.26597222222222222</v>
      </c>
      <c r="E763" s="14">
        <v>6</v>
      </c>
      <c r="F763" s="14">
        <v>0</v>
      </c>
      <c r="G763" s="14">
        <v>19.100000000000001</v>
      </c>
      <c r="H763" s="14" t="s">
        <v>365</v>
      </c>
      <c r="I763" s="14">
        <v>22.2</v>
      </c>
      <c r="J763" s="14" t="s">
        <v>4</v>
      </c>
      <c r="K763" s="14" t="s">
        <v>4</v>
      </c>
      <c r="L763" s="14" t="s">
        <v>4</v>
      </c>
      <c r="M763" s="14">
        <v>316</v>
      </c>
      <c r="N763" s="14" t="s">
        <v>21</v>
      </c>
      <c r="O763" s="14" t="s">
        <v>4</v>
      </c>
      <c r="P763" s="14" t="s">
        <v>4</v>
      </c>
      <c r="Q763" s="14">
        <v>0</v>
      </c>
      <c r="R763">
        <v>0</v>
      </c>
      <c r="S763">
        <v>1</v>
      </c>
      <c r="T763" t="s">
        <v>4</v>
      </c>
      <c r="U763" t="s">
        <v>4</v>
      </c>
      <c r="V763" t="s">
        <v>6</v>
      </c>
      <c r="W763">
        <v>0.4</v>
      </c>
      <c r="X763" t="s">
        <v>4</v>
      </c>
      <c r="Y763">
        <v>2</v>
      </c>
      <c r="Z763">
        <v>1</v>
      </c>
      <c r="AA763">
        <v>0</v>
      </c>
      <c r="AB763">
        <v>0</v>
      </c>
      <c r="AC763" t="s">
        <v>325</v>
      </c>
      <c r="AD763">
        <v>0</v>
      </c>
      <c r="AE763" t="s">
        <v>4</v>
      </c>
      <c r="AF763" t="s">
        <v>4</v>
      </c>
      <c r="AG763" t="s">
        <v>4</v>
      </c>
      <c r="AH763" t="s">
        <v>4</v>
      </c>
      <c r="AI763">
        <v>-71.549812157276747</v>
      </c>
      <c r="AJ763">
        <v>74.091999434881032</v>
      </c>
      <c r="AK763" t="s">
        <v>4</v>
      </c>
      <c r="AL763">
        <v>103</v>
      </c>
      <c r="AM763">
        <v>31.394400000000001</v>
      </c>
      <c r="AN763">
        <v>5.5152404363020811</v>
      </c>
    </row>
    <row r="764" spans="1:40" ht="12.75" x14ac:dyDescent="0.2">
      <c r="A764" s="15">
        <v>42574</v>
      </c>
      <c r="B764" s="14">
        <v>75</v>
      </c>
      <c r="C764" s="14" t="s">
        <v>358</v>
      </c>
      <c r="D764" s="16">
        <v>0.30277777777777776</v>
      </c>
      <c r="E764" s="14">
        <v>7</v>
      </c>
      <c r="F764" s="14">
        <v>52.999999999999972</v>
      </c>
      <c r="G764" s="14">
        <v>21.6</v>
      </c>
      <c r="H764" s="14" t="s">
        <v>366</v>
      </c>
      <c r="I764" s="14">
        <v>23.2</v>
      </c>
      <c r="J764" s="14">
        <v>1.4490916368162372</v>
      </c>
      <c r="K764" s="14">
        <v>276.9731650827253</v>
      </c>
      <c r="L764" s="14">
        <v>140.9731650827253</v>
      </c>
      <c r="M764" s="14">
        <v>312</v>
      </c>
      <c r="N764" s="14" t="s">
        <v>21</v>
      </c>
      <c r="O764" s="14" t="s">
        <v>31</v>
      </c>
      <c r="P764" s="14">
        <v>7</v>
      </c>
      <c r="Q764" s="14">
        <v>12.518148347571675</v>
      </c>
      <c r="R764">
        <v>12.518148347571675</v>
      </c>
      <c r="S764">
        <v>1</v>
      </c>
      <c r="T764" t="s">
        <v>4</v>
      </c>
      <c r="U764" t="s">
        <v>4</v>
      </c>
      <c r="V764" t="s">
        <v>21</v>
      </c>
      <c r="W764">
        <v>3.4</v>
      </c>
      <c r="X764" t="s">
        <v>4</v>
      </c>
      <c r="Y764">
        <v>2</v>
      </c>
      <c r="Z764">
        <v>1</v>
      </c>
      <c r="AA764">
        <v>0</v>
      </c>
      <c r="AB764">
        <v>0</v>
      </c>
      <c r="AC764" t="s">
        <v>325</v>
      </c>
      <c r="AD764">
        <v>0</v>
      </c>
      <c r="AE764">
        <v>1.5197590836698964</v>
      </c>
      <c r="AF764">
        <v>1.5197590836698964</v>
      </c>
      <c r="AG764">
        <v>1</v>
      </c>
      <c r="AH764">
        <v>12.518148347571675</v>
      </c>
      <c r="AI764">
        <v>-83.975365278945588</v>
      </c>
      <c r="AJ764">
        <v>75.611758518550928</v>
      </c>
      <c r="AK764">
        <v>-12.425553121668841</v>
      </c>
      <c r="AL764">
        <v>113</v>
      </c>
      <c r="AM764">
        <v>34.442399999999999</v>
      </c>
      <c r="AN764">
        <v>5.4454272662223078</v>
      </c>
    </row>
    <row r="765" spans="1:40" ht="12.75" x14ac:dyDescent="0.2">
      <c r="A765" s="15">
        <v>42574</v>
      </c>
      <c r="B765" s="14">
        <v>75</v>
      </c>
      <c r="C765" s="14" t="s">
        <v>358</v>
      </c>
      <c r="D765" s="16">
        <v>0.34652777777777777</v>
      </c>
      <c r="E765" s="14">
        <v>8</v>
      </c>
      <c r="F765" s="14">
        <v>115.99999999999999</v>
      </c>
      <c r="G765" s="14">
        <v>36.4</v>
      </c>
      <c r="H765" s="14" t="s">
        <v>365</v>
      </c>
      <c r="I765" s="14">
        <v>29.9</v>
      </c>
      <c r="J765" s="14">
        <v>1.8060077149297653</v>
      </c>
      <c r="K765" s="14">
        <v>256.52338016645854</v>
      </c>
      <c r="L765" s="14">
        <v>-20.449784916266765</v>
      </c>
      <c r="M765" s="14">
        <v>308</v>
      </c>
      <c r="N765" s="14" t="s">
        <v>21</v>
      </c>
      <c r="O765" s="14" t="s">
        <v>31</v>
      </c>
      <c r="P765" s="14">
        <v>7</v>
      </c>
      <c r="Q765" s="14">
        <v>10.07533782621134</v>
      </c>
      <c r="R765">
        <v>22.593486173783013</v>
      </c>
      <c r="S765">
        <v>1</v>
      </c>
      <c r="T765" t="s">
        <v>4</v>
      </c>
      <c r="U765" t="s">
        <v>4</v>
      </c>
      <c r="V765" t="s">
        <v>6</v>
      </c>
      <c r="W765">
        <v>0</v>
      </c>
      <c r="X765" t="s">
        <v>4</v>
      </c>
      <c r="Y765">
        <v>2</v>
      </c>
      <c r="Z765">
        <v>1</v>
      </c>
      <c r="AA765">
        <v>0</v>
      </c>
      <c r="AB765">
        <v>0</v>
      </c>
      <c r="AC765" t="s">
        <v>325</v>
      </c>
      <c r="AD765">
        <v>0</v>
      </c>
      <c r="AE765">
        <v>-2.3480429547975632</v>
      </c>
      <c r="AF765">
        <v>-2.3480429547975632</v>
      </c>
      <c r="AG765">
        <v>1</v>
      </c>
      <c r="AH765">
        <v>10.07533782621134</v>
      </c>
      <c r="AI765">
        <v>-93.773279679199888</v>
      </c>
      <c r="AJ765">
        <v>73.263715563753365</v>
      </c>
      <c r="AK765">
        <v>-9.7979144002542995</v>
      </c>
      <c r="AL765">
        <v>119</v>
      </c>
      <c r="AM765">
        <v>36.2712</v>
      </c>
      <c r="AN765">
        <v>5.3756140961425354</v>
      </c>
    </row>
    <row r="766" spans="1:40" ht="12.75" x14ac:dyDescent="0.2">
      <c r="A766" s="15">
        <v>42574</v>
      </c>
      <c r="B766" s="14">
        <v>75</v>
      </c>
      <c r="C766" s="14" t="s">
        <v>358</v>
      </c>
      <c r="D766" s="16">
        <v>0.38958333333333334</v>
      </c>
      <c r="E766" s="14">
        <v>9</v>
      </c>
      <c r="F766" s="14">
        <v>178</v>
      </c>
      <c r="G766" s="14">
        <v>27.1</v>
      </c>
      <c r="H766" s="14" t="s">
        <v>365</v>
      </c>
      <c r="I766" s="14">
        <v>33.4</v>
      </c>
      <c r="J766" s="14">
        <v>0.90757121103705951</v>
      </c>
      <c r="K766" s="14">
        <v>307.99999999999955</v>
      </c>
      <c r="L766" s="14">
        <v>51.476619833541008</v>
      </c>
      <c r="M766" s="14">
        <v>308</v>
      </c>
      <c r="N766" s="14" t="s">
        <v>21</v>
      </c>
      <c r="O766" s="14" t="s">
        <v>21</v>
      </c>
      <c r="P766" s="14">
        <v>8</v>
      </c>
      <c r="Q766" s="14">
        <v>1.0000000000000002</v>
      </c>
      <c r="R766">
        <v>23.593486173783013</v>
      </c>
      <c r="S766">
        <v>1</v>
      </c>
      <c r="T766" t="s">
        <v>4</v>
      </c>
      <c r="U766" t="s">
        <v>4</v>
      </c>
      <c r="V766" t="s">
        <v>6</v>
      </c>
      <c r="W766">
        <v>1.1000000000000001</v>
      </c>
      <c r="X766" t="s">
        <v>109</v>
      </c>
      <c r="Y766">
        <v>2</v>
      </c>
      <c r="Z766">
        <v>1</v>
      </c>
      <c r="AA766">
        <v>0</v>
      </c>
      <c r="AB766">
        <v>0</v>
      </c>
      <c r="AC766" t="s">
        <v>325</v>
      </c>
      <c r="AD766">
        <v>0</v>
      </c>
      <c r="AE766">
        <v>0.61566147532565196</v>
      </c>
      <c r="AF766">
        <v>0.61566147532565196</v>
      </c>
      <c r="AG766">
        <v>1</v>
      </c>
      <c r="AH766">
        <v>1.0000000000000002</v>
      </c>
      <c r="AI766">
        <v>-94.561290432806615</v>
      </c>
      <c r="AJ766">
        <v>73.879377039079017</v>
      </c>
      <c r="AK766">
        <v>-0.78801075360672712</v>
      </c>
      <c r="AL766">
        <v>120</v>
      </c>
      <c r="AM766">
        <v>36.576000000000001</v>
      </c>
      <c r="AN766">
        <v>5.3756140961425354</v>
      </c>
    </row>
    <row r="767" spans="1:40" ht="12.75" x14ac:dyDescent="0.2">
      <c r="A767" s="15">
        <v>42574</v>
      </c>
      <c r="B767" s="14">
        <v>75</v>
      </c>
      <c r="C767" s="14" t="s">
        <v>358</v>
      </c>
      <c r="D767" s="16">
        <v>0.43055555555555558</v>
      </c>
      <c r="E767" s="14">
        <v>10</v>
      </c>
      <c r="F767" s="14">
        <v>237.00000000000003</v>
      </c>
      <c r="G767" s="14">
        <v>34.200000000000003</v>
      </c>
      <c r="H767" s="14" t="s">
        <v>365</v>
      </c>
      <c r="I767" s="14">
        <v>36.9</v>
      </c>
      <c r="J767" s="14" t="s">
        <v>4</v>
      </c>
      <c r="K767" s="14" t="s">
        <v>4</v>
      </c>
      <c r="L767" s="14" t="s">
        <v>4</v>
      </c>
      <c r="M767" s="14">
        <v>308</v>
      </c>
      <c r="N767" s="14" t="s">
        <v>21</v>
      </c>
      <c r="O767" s="14" t="s">
        <v>4</v>
      </c>
      <c r="P767" s="14" t="s">
        <v>4</v>
      </c>
      <c r="Q767" s="14">
        <v>0</v>
      </c>
      <c r="R767">
        <v>23.593486173783013</v>
      </c>
      <c r="S767">
        <v>1</v>
      </c>
      <c r="T767" t="s">
        <v>4</v>
      </c>
      <c r="U767" t="s">
        <v>4</v>
      </c>
      <c r="V767" t="s">
        <v>6</v>
      </c>
      <c r="W767">
        <v>1</v>
      </c>
      <c r="X767" t="s">
        <v>252</v>
      </c>
      <c r="Y767">
        <v>2</v>
      </c>
      <c r="Z767">
        <v>1</v>
      </c>
      <c r="AA767">
        <v>0</v>
      </c>
      <c r="AB767">
        <v>0</v>
      </c>
      <c r="AC767" t="s">
        <v>325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-94.561290432806615</v>
      </c>
      <c r="AJ767">
        <v>73.879377039079017</v>
      </c>
      <c r="AK767">
        <v>0</v>
      </c>
      <c r="AL767">
        <v>120</v>
      </c>
      <c r="AM767">
        <v>36.576000000000001</v>
      </c>
      <c r="AN767">
        <v>5.3756140961425354</v>
      </c>
    </row>
    <row r="768" spans="1:40" ht="12.75" x14ac:dyDescent="0.2">
      <c r="A768" s="15">
        <v>42574</v>
      </c>
      <c r="B768" s="14">
        <v>75</v>
      </c>
      <c r="C768" s="14" t="s">
        <v>358</v>
      </c>
      <c r="D768" s="16">
        <v>0.46458333333333335</v>
      </c>
      <c r="E768" s="14">
        <v>11</v>
      </c>
      <c r="F768" s="14">
        <v>286</v>
      </c>
      <c r="G768" s="14">
        <v>33.200000000000003</v>
      </c>
      <c r="H768" s="14" t="s">
        <v>365</v>
      </c>
      <c r="I768" s="14">
        <v>35.5</v>
      </c>
      <c r="J768" s="14" t="s">
        <v>4</v>
      </c>
      <c r="K768" s="14" t="s">
        <v>4</v>
      </c>
      <c r="L768" s="14" t="s">
        <v>4</v>
      </c>
      <c r="M768" s="14">
        <v>308</v>
      </c>
      <c r="N768" s="14" t="s">
        <v>21</v>
      </c>
      <c r="O768" s="14" t="s">
        <v>4</v>
      </c>
      <c r="P768" s="14" t="s">
        <v>4</v>
      </c>
      <c r="Q768" s="14">
        <v>0</v>
      </c>
      <c r="R768">
        <v>23.593486173783013</v>
      </c>
      <c r="S768">
        <v>1</v>
      </c>
      <c r="T768" t="s">
        <v>4</v>
      </c>
      <c r="U768" t="s">
        <v>4</v>
      </c>
      <c r="V768" t="s">
        <v>6</v>
      </c>
      <c r="W768">
        <v>1.2</v>
      </c>
      <c r="X768" t="s">
        <v>181</v>
      </c>
      <c r="Y768">
        <v>2</v>
      </c>
      <c r="Z768">
        <v>1</v>
      </c>
      <c r="AA768">
        <v>0</v>
      </c>
      <c r="AB768">
        <v>0</v>
      </c>
      <c r="AC768" t="s">
        <v>325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-94.561290432806615</v>
      </c>
      <c r="AJ768">
        <v>73.879377039079017</v>
      </c>
      <c r="AK768">
        <v>0</v>
      </c>
      <c r="AL768">
        <v>120</v>
      </c>
      <c r="AM768">
        <v>36.576000000000001</v>
      </c>
      <c r="AN768">
        <v>5.3756140961425354</v>
      </c>
    </row>
    <row r="769" spans="1:40" ht="12.75" x14ac:dyDescent="0.2">
      <c r="A769" s="15">
        <v>42574</v>
      </c>
      <c r="B769" s="14">
        <v>75</v>
      </c>
      <c r="C769" s="14" t="s">
        <v>358</v>
      </c>
      <c r="D769" s="16">
        <v>0.50486111111111109</v>
      </c>
      <c r="E769" s="14">
        <v>12</v>
      </c>
      <c r="F769" s="14">
        <v>343.99999999999994</v>
      </c>
      <c r="G769" s="14">
        <v>33.299999999999997</v>
      </c>
      <c r="H769" s="14" t="s">
        <v>366</v>
      </c>
      <c r="I769" s="14">
        <v>32.1</v>
      </c>
      <c r="J769" s="14" t="s">
        <v>4</v>
      </c>
      <c r="K769" s="14" t="s">
        <v>4</v>
      </c>
      <c r="L769" s="14" t="s">
        <v>4</v>
      </c>
      <c r="M769" s="14">
        <v>308</v>
      </c>
      <c r="N769" s="14" t="s">
        <v>21</v>
      </c>
      <c r="O769" s="14" t="s">
        <v>4</v>
      </c>
      <c r="P769" s="14" t="s">
        <v>4</v>
      </c>
      <c r="Q769" s="14">
        <v>0</v>
      </c>
      <c r="R769">
        <v>23.593486173783013</v>
      </c>
      <c r="S769">
        <v>1</v>
      </c>
      <c r="T769" t="s">
        <v>4</v>
      </c>
      <c r="U769" t="s">
        <v>4</v>
      </c>
      <c r="V769" t="s">
        <v>6</v>
      </c>
      <c r="W769">
        <v>1.9</v>
      </c>
      <c r="X769" t="s">
        <v>13</v>
      </c>
      <c r="Y769">
        <v>2</v>
      </c>
      <c r="Z769">
        <v>1</v>
      </c>
      <c r="AA769">
        <v>0</v>
      </c>
      <c r="AB769">
        <v>0</v>
      </c>
      <c r="AC769" t="s">
        <v>325</v>
      </c>
      <c r="AD769">
        <v>0</v>
      </c>
      <c r="AE769">
        <v>0</v>
      </c>
      <c r="AF769">
        <v>0</v>
      </c>
      <c r="AG769">
        <v>1</v>
      </c>
      <c r="AH769">
        <v>0</v>
      </c>
      <c r="AI769">
        <v>-94.561290432806615</v>
      </c>
      <c r="AJ769">
        <v>73.879377039079017</v>
      </c>
      <c r="AK769">
        <v>0</v>
      </c>
      <c r="AL769">
        <v>120</v>
      </c>
      <c r="AM769">
        <v>36.576000000000001</v>
      </c>
      <c r="AN769">
        <v>5.3756140961425354</v>
      </c>
    </row>
    <row r="770" spans="1:40" ht="12.75" x14ac:dyDescent="0.2">
      <c r="A770" s="15">
        <v>42574</v>
      </c>
      <c r="B770" s="14">
        <v>75</v>
      </c>
      <c r="C770" s="14" t="s">
        <v>358</v>
      </c>
      <c r="D770" s="16">
        <v>0.5444444444444444</v>
      </c>
      <c r="E770" s="14">
        <v>13</v>
      </c>
      <c r="F770" s="14">
        <v>400.99999999999989</v>
      </c>
      <c r="G770" s="14">
        <v>30.6</v>
      </c>
      <c r="H770" s="14" t="s">
        <v>366</v>
      </c>
      <c r="I770" s="14">
        <v>31.1</v>
      </c>
      <c r="J770" s="14">
        <v>1.5644250966750002</v>
      </c>
      <c r="K770" s="14">
        <v>89.634955403823312</v>
      </c>
      <c r="L770" s="14">
        <v>-38.365044596176688</v>
      </c>
      <c r="M770" s="14">
        <v>310</v>
      </c>
      <c r="N770" s="14" t="s">
        <v>21</v>
      </c>
      <c r="O770" s="14" t="s">
        <v>41</v>
      </c>
      <c r="P770" s="14">
        <v>3</v>
      </c>
      <c r="Q770" s="14">
        <v>6.4663107157758422</v>
      </c>
      <c r="R770">
        <v>30.059796889558854</v>
      </c>
      <c r="S770">
        <v>1</v>
      </c>
      <c r="T770" t="s">
        <v>4</v>
      </c>
      <c r="U770" t="s">
        <v>4</v>
      </c>
      <c r="V770" t="s">
        <v>21</v>
      </c>
      <c r="W770">
        <v>0</v>
      </c>
      <c r="X770" t="s">
        <v>117</v>
      </c>
      <c r="Y770">
        <v>2</v>
      </c>
      <c r="Z770">
        <v>1</v>
      </c>
      <c r="AA770">
        <v>0</v>
      </c>
      <c r="AB770">
        <v>0</v>
      </c>
      <c r="AC770" t="s">
        <v>325</v>
      </c>
      <c r="AD770">
        <v>0</v>
      </c>
      <c r="AE770">
        <v>4.1198074872994539E-2</v>
      </c>
      <c r="AF770">
        <v>4.1198074872994539E-2</v>
      </c>
      <c r="AG770">
        <v>1</v>
      </c>
      <c r="AH770">
        <v>6.4663107157758422</v>
      </c>
      <c r="AI770">
        <v>-88.095110958682483</v>
      </c>
      <c r="AJ770">
        <v>73.920575113952012</v>
      </c>
      <c r="AK770">
        <v>6.4661794741241323</v>
      </c>
      <c r="AL770">
        <v>115</v>
      </c>
      <c r="AM770">
        <v>35.052</v>
      </c>
      <c r="AN770">
        <v>5.4105206811824216</v>
      </c>
    </row>
    <row r="771" spans="1:40" ht="12.75" x14ac:dyDescent="0.2">
      <c r="A771" s="15">
        <v>42574</v>
      </c>
      <c r="B771" s="14">
        <v>75</v>
      </c>
      <c r="C771" s="14" t="s">
        <v>358</v>
      </c>
      <c r="D771" s="16">
        <v>0.58611111111111114</v>
      </c>
      <c r="E771" s="14">
        <v>14</v>
      </c>
      <c r="F771" s="14">
        <v>461</v>
      </c>
      <c r="G771" s="14">
        <v>29.4</v>
      </c>
      <c r="H771" s="14" t="s">
        <v>366</v>
      </c>
      <c r="I771" s="14">
        <v>29.2</v>
      </c>
      <c r="J771" s="14">
        <v>1.1812653498411965</v>
      </c>
      <c r="K771" s="14">
        <v>67.681519030945253</v>
      </c>
      <c r="L771" s="14">
        <v>-21.953436372878059</v>
      </c>
      <c r="M771" s="14">
        <v>312</v>
      </c>
      <c r="N771" s="14" t="s">
        <v>21</v>
      </c>
      <c r="O771" s="14" t="s">
        <v>41</v>
      </c>
      <c r="P771" s="14">
        <v>3</v>
      </c>
      <c r="Q771" s="14">
        <v>4.4533589316045017</v>
      </c>
      <c r="R771">
        <v>34.513155821163352</v>
      </c>
      <c r="S771">
        <v>1</v>
      </c>
      <c r="T771" t="s">
        <v>4</v>
      </c>
      <c r="U771" t="s">
        <v>4</v>
      </c>
      <c r="V771" t="s">
        <v>6</v>
      </c>
      <c r="W771">
        <v>0</v>
      </c>
      <c r="X771" t="s">
        <v>119</v>
      </c>
      <c r="Y771">
        <v>2</v>
      </c>
      <c r="Z771">
        <v>1</v>
      </c>
      <c r="AA771">
        <v>0</v>
      </c>
      <c r="AB771">
        <v>0</v>
      </c>
      <c r="AC771" t="s">
        <v>325</v>
      </c>
      <c r="AD771">
        <v>0</v>
      </c>
      <c r="AE771">
        <v>1.6911834045989167</v>
      </c>
      <c r="AF771">
        <v>1.6911834045989167</v>
      </c>
      <c r="AG771">
        <v>1</v>
      </c>
      <c r="AH771">
        <v>4.4533589316045017</v>
      </c>
      <c r="AI771">
        <v>-83.975365278945588</v>
      </c>
      <c r="AJ771">
        <v>75.611758518550928</v>
      </c>
      <c r="AK771">
        <v>4.1197456797368943</v>
      </c>
      <c r="AL771">
        <v>113</v>
      </c>
      <c r="AM771">
        <v>34.442399999999999</v>
      </c>
      <c r="AN771">
        <v>5.4454272662223078</v>
      </c>
    </row>
    <row r="772" spans="1:40" ht="12.75" x14ac:dyDescent="0.2">
      <c r="A772" s="15">
        <v>42574</v>
      </c>
      <c r="B772" s="14">
        <v>75</v>
      </c>
      <c r="C772" s="14" t="s">
        <v>358</v>
      </c>
      <c r="D772" s="16">
        <v>0.62916666666666665</v>
      </c>
      <c r="E772" s="14">
        <v>15</v>
      </c>
      <c r="F772" s="14">
        <v>523</v>
      </c>
      <c r="G772" s="14">
        <v>26.2</v>
      </c>
      <c r="H772" s="14" t="s">
        <v>366</v>
      </c>
      <c r="I772" s="14">
        <v>26</v>
      </c>
      <c r="J772" s="14">
        <v>3.1065016783087276</v>
      </c>
      <c r="K772" s="14">
        <v>182.01056478260296</v>
      </c>
      <c r="L772" s="14">
        <v>114.3290457516577</v>
      </c>
      <c r="M772" s="14">
        <v>308</v>
      </c>
      <c r="N772" s="14" t="s">
        <v>21</v>
      </c>
      <c r="O772" s="14" t="s">
        <v>33</v>
      </c>
      <c r="P772" s="14">
        <v>5</v>
      </c>
      <c r="Q772" s="14">
        <v>9.7419780648967098</v>
      </c>
      <c r="R772">
        <v>44.255133886060065</v>
      </c>
      <c r="S772">
        <v>1</v>
      </c>
      <c r="T772" t="s">
        <v>4</v>
      </c>
      <c r="U772" t="s">
        <v>4</v>
      </c>
      <c r="V772" t="s">
        <v>120</v>
      </c>
      <c r="W772">
        <v>6.3</v>
      </c>
      <c r="X772" t="s">
        <v>4</v>
      </c>
      <c r="Y772">
        <v>2</v>
      </c>
      <c r="Z772">
        <v>1</v>
      </c>
      <c r="AA772">
        <v>0</v>
      </c>
      <c r="AB772">
        <v>0</v>
      </c>
      <c r="AC772" t="s">
        <v>325</v>
      </c>
      <c r="AD772">
        <v>0</v>
      </c>
      <c r="AE772">
        <v>-9.735980658705472</v>
      </c>
      <c r="AF772">
        <v>-9.735980658705472</v>
      </c>
      <c r="AG772">
        <v>1</v>
      </c>
      <c r="AH772">
        <v>9.7419780648967098</v>
      </c>
      <c r="AI772">
        <v>-84.317150635919234</v>
      </c>
      <c r="AJ772">
        <v>65.875777859845456</v>
      </c>
      <c r="AK772">
        <v>-0.34178535697364509</v>
      </c>
      <c r="AL772">
        <v>107</v>
      </c>
      <c r="AM772">
        <v>32.613599999999998</v>
      </c>
      <c r="AN772">
        <v>5.3756140961425354</v>
      </c>
    </row>
    <row r="773" spans="1:40" ht="12.75" x14ac:dyDescent="0.2">
      <c r="A773" s="15">
        <v>42574</v>
      </c>
      <c r="B773" s="14">
        <v>75</v>
      </c>
      <c r="C773" s="14" t="s">
        <v>358</v>
      </c>
      <c r="D773" s="16">
        <v>0.66875000000000007</v>
      </c>
      <c r="E773" s="14">
        <v>16</v>
      </c>
      <c r="F773" s="14">
        <v>580.00000000000011</v>
      </c>
      <c r="G773" s="14">
        <v>24.5</v>
      </c>
      <c r="H773" s="14" t="s">
        <v>366</v>
      </c>
      <c r="I773" s="14">
        <v>25.7</v>
      </c>
      <c r="J773" s="14">
        <v>2.5949931349441173</v>
      </c>
      <c r="K773" s="14">
        <v>148.68215449772043</v>
      </c>
      <c r="L773" s="14">
        <v>-33.328410284882523</v>
      </c>
      <c r="M773" s="14">
        <v>306</v>
      </c>
      <c r="N773" s="14" t="s">
        <v>21</v>
      </c>
      <c r="O773" s="14" t="s">
        <v>72</v>
      </c>
      <c r="P773" s="14">
        <v>4</v>
      </c>
      <c r="Q773" s="14">
        <v>9.6837790017908194</v>
      </c>
      <c r="R773">
        <v>53.938912887850883</v>
      </c>
      <c r="S773">
        <v>1</v>
      </c>
      <c r="T773">
        <v>18.212662688073451</v>
      </c>
      <c r="U773">
        <v>2.9616159817846262</v>
      </c>
      <c r="V773" t="s">
        <v>14</v>
      </c>
      <c r="W773">
        <v>1.3</v>
      </c>
      <c r="X773" t="s">
        <v>4</v>
      </c>
      <c r="Y773">
        <v>2</v>
      </c>
      <c r="Z773">
        <v>1</v>
      </c>
      <c r="AA773">
        <v>0</v>
      </c>
      <c r="AB773">
        <v>0</v>
      </c>
      <c r="AC773" t="s">
        <v>325</v>
      </c>
      <c r="AD773">
        <v>0</v>
      </c>
      <c r="AE773">
        <v>-8.2728231351831099</v>
      </c>
      <c r="AF773">
        <v>-8.2728231351831099</v>
      </c>
      <c r="AG773">
        <v>1</v>
      </c>
      <c r="AH773">
        <v>9.6837790017908194</v>
      </c>
      <c r="AI773">
        <v>-79.283665448744856</v>
      </c>
      <c r="AJ773">
        <v>57.602954724662347</v>
      </c>
      <c r="AK773">
        <v>5.033485187174378</v>
      </c>
      <c r="AL773">
        <v>98</v>
      </c>
      <c r="AM773">
        <v>29.8704</v>
      </c>
      <c r="AN773">
        <v>5.3407075111026483</v>
      </c>
    </row>
    <row r="774" spans="1:40" ht="12.75" x14ac:dyDescent="0.2">
      <c r="A774" s="15">
        <v>42574</v>
      </c>
      <c r="B774" s="14">
        <v>76</v>
      </c>
      <c r="C774" s="14" t="s">
        <v>359</v>
      </c>
      <c r="D774" s="16">
        <v>0.25972222222222224</v>
      </c>
      <c r="E774" s="14">
        <v>6</v>
      </c>
      <c r="F774" s="14">
        <v>0</v>
      </c>
      <c r="G774" s="14" t="s">
        <v>4</v>
      </c>
      <c r="H774" s="14" t="s">
        <v>4</v>
      </c>
      <c r="I774" s="14">
        <v>21.9</v>
      </c>
      <c r="J774" s="14" t="s">
        <v>4</v>
      </c>
      <c r="K774" s="14" t="s">
        <v>4</v>
      </c>
      <c r="L774" s="14" t="s">
        <v>4</v>
      </c>
      <c r="M774" s="14">
        <v>225</v>
      </c>
      <c r="N774" s="14" t="s">
        <v>21</v>
      </c>
      <c r="O774" s="14" t="s">
        <v>4</v>
      </c>
      <c r="P774" s="14" t="s">
        <v>4</v>
      </c>
      <c r="Q774" s="14">
        <v>0</v>
      </c>
      <c r="R774">
        <v>0</v>
      </c>
      <c r="S774">
        <v>0</v>
      </c>
      <c r="T774" t="s">
        <v>4</v>
      </c>
      <c r="U774" t="s">
        <v>4</v>
      </c>
      <c r="V774" t="s">
        <v>8</v>
      </c>
      <c r="W774">
        <v>0</v>
      </c>
      <c r="X774" t="s">
        <v>4</v>
      </c>
      <c r="Y774">
        <v>2</v>
      </c>
      <c r="Z774">
        <v>1</v>
      </c>
      <c r="AA774">
        <v>0</v>
      </c>
      <c r="AB774">
        <v>0</v>
      </c>
      <c r="AC774" t="s">
        <v>326</v>
      </c>
      <c r="AD774">
        <v>1</v>
      </c>
      <c r="AE774" t="s">
        <v>4</v>
      </c>
      <c r="AF774" t="s">
        <v>4</v>
      </c>
      <c r="AG774" t="s">
        <v>4</v>
      </c>
      <c r="AH774" t="s">
        <v>4</v>
      </c>
      <c r="AI774">
        <v>-70.710678118654741</v>
      </c>
      <c r="AJ774">
        <v>-70.710678118654769</v>
      </c>
      <c r="AK774" t="s">
        <v>4</v>
      </c>
      <c r="AL774">
        <v>100</v>
      </c>
      <c r="AM774">
        <v>30.48</v>
      </c>
      <c r="AN774">
        <v>3.9269908169872414</v>
      </c>
    </row>
    <row r="775" spans="1:40" ht="12.75" x14ac:dyDescent="0.2">
      <c r="A775" s="15">
        <v>42574</v>
      </c>
      <c r="B775" s="14">
        <v>76</v>
      </c>
      <c r="C775" s="14" t="s">
        <v>359</v>
      </c>
      <c r="D775" s="16">
        <v>0.29236111111111113</v>
      </c>
      <c r="E775" s="14">
        <v>7</v>
      </c>
      <c r="F775" s="14">
        <v>46.999999999999993</v>
      </c>
      <c r="G775" s="14" t="s">
        <v>4</v>
      </c>
      <c r="H775" s="14" t="s">
        <v>4</v>
      </c>
      <c r="I775" s="14">
        <v>24.1</v>
      </c>
      <c r="J775" s="14" t="s">
        <v>4</v>
      </c>
      <c r="K775" s="14" t="s">
        <v>4</v>
      </c>
      <c r="L775" s="14" t="s">
        <v>4</v>
      </c>
      <c r="M775" s="14">
        <v>225</v>
      </c>
      <c r="N775" s="14" t="s">
        <v>21</v>
      </c>
      <c r="O775" s="14" t="s">
        <v>4</v>
      </c>
      <c r="P775" s="14" t="s">
        <v>4</v>
      </c>
      <c r="Q775" s="14">
        <v>0</v>
      </c>
      <c r="R775">
        <v>0</v>
      </c>
      <c r="S775">
        <v>0</v>
      </c>
      <c r="T775" t="s">
        <v>4</v>
      </c>
      <c r="U775" t="s">
        <v>4</v>
      </c>
      <c r="V775" t="s">
        <v>8</v>
      </c>
      <c r="W775">
        <v>0.4</v>
      </c>
      <c r="X775" t="s">
        <v>71</v>
      </c>
      <c r="Y775">
        <v>2</v>
      </c>
      <c r="Z775">
        <v>1</v>
      </c>
      <c r="AA775">
        <v>0</v>
      </c>
      <c r="AB775">
        <v>0</v>
      </c>
      <c r="AC775" t="s">
        <v>326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-70.710678118654741</v>
      </c>
      <c r="AJ775">
        <v>-70.710678118654769</v>
      </c>
      <c r="AK775">
        <v>0</v>
      </c>
      <c r="AL775">
        <v>100</v>
      </c>
      <c r="AM775">
        <v>30.48</v>
      </c>
      <c r="AN775">
        <v>3.9269908169872414</v>
      </c>
    </row>
    <row r="776" spans="1:40" ht="12.75" x14ac:dyDescent="0.2">
      <c r="A776" s="15">
        <v>42574</v>
      </c>
      <c r="B776" s="14">
        <v>76</v>
      </c>
      <c r="C776" s="14" t="s">
        <v>359</v>
      </c>
      <c r="D776" s="16">
        <v>0.33194444444444443</v>
      </c>
      <c r="E776" s="14">
        <v>8</v>
      </c>
      <c r="F776" s="14">
        <v>103.99999999999994</v>
      </c>
      <c r="G776" s="14">
        <v>30.5</v>
      </c>
      <c r="H776" s="14" t="s">
        <v>366</v>
      </c>
      <c r="I776" s="14">
        <v>27.5</v>
      </c>
      <c r="J776" s="14" t="s">
        <v>4</v>
      </c>
      <c r="K776" s="14" t="s">
        <v>4</v>
      </c>
      <c r="L776" s="14" t="s">
        <v>4</v>
      </c>
      <c r="M776" s="14">
        <v>225</v>
      </c>
      <c r="N776" s="14" t="s">
        <v>21</v>
      </c>
      <c r="O776" s="14" t="s">
        <v>4</v>
      </c>
      <c r="P776" s="14" t="s">
        <v>4</v>
      </c>
      <c r="Q776" s="14">
        <v>0</v>
      </c>
      <c r="R776">
        <v>0</v>
      </c>
      <c r="S776">
        <v>0</v>
      </c>
      <c r="T776" t="s">
        <v>4</v>
      </c>
      <c r="U776" t="s">
        <v>4</v>
      </c>
      <c r="V776" t="s">
        <v>79</v>
      </c>
      <c r="W776">
        <v>0.2</v>
      </c>
      <c r="X776" t="s">
        <v>80</v>
      </c>
      <c r="Y776">
        <v>2</v>
      </c>
      <c r="Z776">
        <v>1</v>
      </c>
      <c r="AA776">
        <v>0</v>
      </c>
      <c r="AB776">
        <v>0</v>
      </c>
      <c r="AC776" t="s">
        <v>326</v>
      </c>
      <c r="AD776">
        <v>1</v>
      </c>
      <c r="AE776">
        <v>0</v>
      </c>
      <c r="AF776">
        <v>0</v>
      </c>
      <c r="AG776">
        <v>1</v>
      </c>
      <c r="AH776">
        <v>0</v>
      </c>
      <c r="AI776">
        <v>-70.710678118654741</v>
      </c>
      <c r="AJ776">
        <v>-70.710678118654769</v>
      </c>
      <c r="AK776">
        <v>0</v>
      </c>
      <c r="AL776">
        <v>100</v>
      </c>
      <c r="AM776">
        <v>30.48</v>
      </c>
      <c r="AN776">
        <v>3.9269908169872414</v>
      </c>
    </row>
    <row r="777" spans="1:40" ht="12.75" x14ac:dyDescent="0.2">
      <c r="A777" s="15">
        <v>42574</v>
      </c>
      <c r="B777" s="14">
        <v>76</v>
      </c>
      <c r="C777" s="14" t="s">
        <v>359</v>
      </c>
      <c r="D777" s="16">
        <v>0.3756944444444445</v>
      </c>
      <c r="E777" s="14">
        <v>9</v>
      </c>
      <c r="F777" s="14">
        <v>167.00000000000006</v>
      </c>
      <c r="G777" s="14">
        <v>42.2</v>
      </c>
      <c r="H777" s="14" t="s">
        <v>366</v>
      </c>
      <c r="I777" s="14">
        <v>35.4</v>
      </c>
      <c r="J777" s="14" t="s">
        <v>4</v>
      </c>
      <c r="K777" s="14" t="s">
        <v>4</v>
      </c>
      <c r="L777" s="14" t="s">
        <v>4</v>
      </c>
      <c r="M777" s="14">
        <v>225</v>
      </c>
      <c r="N777" s="14" t="s">
        <v>21</v>
      </c>
      <c r="O777" s="14" t="s">
        <v>4</v>
      </c>
      <c r="P777" s="14" t="s">
        <v>4</v>
      </c>
      <c r="Q777" s="14">
        <v>0</v>
      </c>
      <c r="R777">
        <v>0</v>
      </c>
      <c r="S777">
        <v>0</v>
      </c>
      <c r="T777" t="s">
        <v>4</v>
      </c>
      <c r="U777" t="s">
        <v>4</v>
      </c>
      <c r="V777" t="s">
        <v>87</v>
      </c>
      <c r="W777">
        <v>0.6</v>
      </c>
      <c r="X777" t="s">
        <v>88</v>
      </c>
      <c r="Y777">
        <v>2</v>
      </c>
      <c r="Z777">
        <v>1</v>
      </c>
      <c r="AA777">
        <v>0</v>
      </c>
      <c r="AB777">
        <v>0</v>
      </c>
      <c r="AC777" t="s">
        <v>326</v>
      </c>
      <c r="AD777">
        <v>1</v>
      </c>
      <c r="AE777">
        <v>0</v>
      </c>
      <c r="AF777">
        <v>0</v>
      </c>
      <c r="AG777">
        <v>1</v>
      </c>
      <c r="AH777">
        <v>0</v>
      </c>
      <c r="AI777">
        <v>-70.710678118654741</v>
      </c>
      <c r="AJ777">
        <v>-70.710678118654769</v>
      </c>
      <c r="AK777">
        <v>0</v>
      </c>
      <c r="AL777">
        <v>100</v>
      </c>
      <c r="AM777">
        <v>30.48</v>
      </c>
      <c r="AN777">
        <v>3.9269908169872414</v>
      </c>
    </row>
    <row r="778" spans="1:40" ht="12.75" x14ac:dyDescent="0.2">
      <c r="A778" s="15">
        <v>42574</v>
      </c>
      <c r="B778" s="14">
        <v>76</v>
      </c>
      <c r="C778" s="14" t="s">
        <v>359</v>
      </c>
      <c r="D778" s="16">
        <v>0.41597222222222219</v>
      </c>
      <c r="E778" s="14">
        <v>10</v>
      </c>
      <c r="F778" s="14">
        <v>224.99999999999994</v>
      </c>
      <c r="G778" s="14">
        <v>45.1</v>
      </c>
      <c r="H778" s="14" t="s">
        <v>365</v>
      </c>
      <c r="I778" s="14">
        <v>36.1</v>
      </c>
      <c r="J778" s="14" t="s">
        <v>4</v>
      </c>
      <c r="K778" s="14" t="s">
        <v>4</v>
      </c>
      <c r="L778" s="14" t="s">
        <v>4</v>
      </c>
      <c r="M778" s="14">
        <v>225</v>
      </c>
      <c r="N778" s="14" t="s">
        <v>21</v>
      </c>
      <c r="O778" s="14" t="s">
        <v>4</v>
      </c>
      <c r="P778" s="14" t="s">
        <v>4</v>
      </c>
      <c r="Q778" s="14">
        <v>0</v>
      </c>
      <c r="R778">
        <v>0</v>
      </c>
      <c r="S778">
        <v>0</v>
      </c>
      <c r="T778" t="s">
        <v>4</v>
      </c>
      <c r="U778" t="s">
        <v>4</v>
      </c>
      <c r="V778" t="s">
        <v>110</v>
      </c>
      <c r="W778">
        <v>0</v>
      </c>
      <c r="X778" t="s">
        <v>6</v>
      </c>
      <c r="Y778">
        <v>2</v>
      </c>
      <c r="Z778">
        <v>1</v>
      </c>
      <c r="AA778">
        <v>0</v>
      </c>
      <c r="AB778">
        <v>0</v>
      </c>
      <c r="AC778" t="s">
        <v>326</v>
      </c>
      <c r="AD778">
        <v>1</v>
      </c>
      <c r="AE778">
        <v>0</v>
      </c>
      <c r="AF778">
        <v>0</v>
      </c>
      <c r="AG778">
        <v>1</v>
      </c>
      <c r="AH778">
        <v>0</v>
      </c>
      <c r="AI778">
        <v>-70.710678118654741</v>
      </c>
      <c r="AJ778">
        <v>-70.710678118654769</v>
      </c>
      <c r="AK778">
        <v>0</v>
      </c>
      <c r="AL778">
        <v>100</v>
      </c>
      <c r="AM778">
        <v>30.48</v>
      </c>
      <c r="AN778">
        <v>3.9269908169872414</v>
      </c>
    </row>
    <row r="779" spans="1:40" ht="12.75" x14ac:dyDescent="0.2">
      <c r="A779" s="15">
        <v>42574</v>
      </c>
      <c r="B779" s="14">
        <v>76</v>
      </c>
      <c r="C779" s="14" t="s">
        <v>359</v>
      </c>
      <c r="D779" s="16">
        <v>0.45902777777777781</v>
      </c>
      <c r="E779" s="14">
        <v>11</v>
      </c>
      <c r="F779" s="14">
        <v>287.00000000000006</v>
      </c>
      <c r="G779" s="14">
        <v>51.2</v>
      </c>
      <c r="H779" s="14" t="s">
        <v>365</v>
      </c>
      <c r="I779" s="14">
        <v>35.200000000000003</v>
      </c>
      <c r="J779" s="14" t="s">
        <v>4</v>
      </c>
      <c r="K779" s="14" t="s">
        <v>4</v>
      </c>
      <c r="L779" s="14" t="s">
        <v>4</v>
      </c>
      <c r="M779" s="14">
        <v>225</v>
      </c>
      <c r="N779" s="14" t="s">
        <v>21</v>
      </c>
      <c r="O779" s="14" t="s">
        <v>4</v>
      </c>
      <c r="P779" s="14" t="s">
        <v>4</v>
      </c>
      <c r="Q779" s="14">
        <v>0</v>
      </c>
      <c r="R779">
        <v>0</v>
      </c>
      <c r="S779">
        <v>0</v>
      </c>
      <c r="T779" t="s">
        <v>4</v>
      </c>
      <c r="U779" t="s">
        <v>4</v>
      </c>
      <c r="V779" t="s">
        <v>6</v>
      </c>
      <c r="W779">
        <v>0</v>
      </c>
      <c r="X779" t="s">
        <v>10</v>
      </c>
      <c r="Y779">
        <v>0</v>
      </c>
      <c r="Z779">
        <v>0</v>
      </c>
      <c r="AA779">
        <v>1</v>
      </c>
      <c r="AB779">
        <v>1</v>
      </c>
      <c r="AC779" t="s">
        <v>326</v>
      </c>
      <c r="AD779">
        <v>1</v>
      </c>
      <c r="AE779">
        <v>0</v>
      </c>
      <c r="AF779">
        <v>0</v>
      </c>
      <c r="AG779">
        <v>1</v>
      </c>
      <c r="AH779">
        <v>0</v>
      </c>
      <c r="AI779">
        <v>-70.710678118654741</v>
      </c>
      <c r="AJ779">
        <v>-70.710678118654769</v>
      </c>
      <c r="AK779">
        <v>0</v>
      </c>
      <c r="AL779">
        <v>100</v>
      </c>
      <c r="AM779">
        <v>30.48</v>
      </c>
      <c r="AN779">
        <v>3.9269908169872414</v>
      </c>
    </row>
    <row r="780" spans="1:40" ht="12.75" x14ac:dyDescent="0.2">
      <c r="A780" s="15">
        <v>42574</v>
      </c>
      <c r="B780" s="14">
        <v>76</v>
      </c>
      <c r="C780" s="14" t="s">
        <v>359</v>
      </c>
      <c r="D780" s="16">
        <v>0.49791666666666662</v>
      </c>
      <c r="E780" s="14">
        <v>12</v>
      </c>
      <c r="F780" s="14">
        <v>342.99999999999994</v>
      </c>
      <c r="G780" s="14">
        <v>35.6</v>
      </c>
      <c r="H780" s="14" t="s">
        <v>366</v>
      </c>
      <c r="I780" s="14">
        <v>31.6</v>
      </c>
      <c r="J780" s="14" t="s">
        <v>4</v>
      </c>
      <c r="K780" s="14" t="s">
        <v>4</v>
      </c>
      <c r="L780" s="14" t="s">
        <v>4</v>
      </c>
      <c r="M780" s="14">
        <v>225</v>
      </c>
      <c r="N780" s="14" t="s">
        <v>21</v>
      </c>
      <c r="O780" s="14" t="s">
        <v>4</v>
      </c>
      <c r="P780" s="14" t="s">
        <v>4</v>
      </c>
      <c r="Q780" s="14">
        <v>0</v>
      </c>
      <c r="R780">
        <v>0</v>
      </c>
      <c r="S780">
        <v>0</v>
      </c>
      <c r="T780" t="s">
        <v>4</v>
      </c>
      <c r="U780" t="s">
        <v>4</v>
      </c>
      <c r="V780" t="s">
        <v>6</v>
      </c>
      <c r="W780">
        <v>0.6</v>
      </c>
      <c r="X780" t="s">
        <v>172</v>
      </c>
      <c r="Y780">
        <v>0</v>
      </c>
      <c r="Z780">
        <v>0</v>
      </c>
      <c r="AA780">
        <v>1</v>
      </c>
      <c r="AB780" t="s">
        <v>4</v>
      </c>
      <c r="AC780" t="s">
        <v>326</v>
      </c>
      <c r="AD780">
        <v>1</v>
      </c>
      <c r="AE780">
        <v>0</v>
      </c>
      <c r="AF780">
        <v>0</v>
      </c>
      <c r="AG780">
        <v>1</v>
      </c>
      <c r="AH780">
        <v>0</v>
      </c>
      <c r="AI780">
        <v>-70.710678118654741</v>
      </c>
      <c r="AJ780">
        <v>-70.710678118654769</v>
      </c>
      <c r="AK780">
        <v>0</v>
      </c>
      <c r="AL780">
        <v>100</v>
      </c>
      <c r="AM780">
        <v>30.48</v>
      </c>
      <c r="AN780">
        <v>3.9269908169872414</v>
      </c>
    </row>
    <row r="781" spans="1:40" ht="12.75" x14ac:dyDescent="0.2">
      <c r="A781" s="15">
        <v>42574</v>
      </c>
      <c r="B781" s="14">
        <v>76</v>
      </c>
      <c r="C781" s="14" t="s">
        <v>359</v>
      </c>
      <c r="D781" s="16">
        <v>0.54027777777777775</v>
      </c>
      <c r="E781" s="14">
        <v>13</v>
      </c>
      <c r="F781" s="14">
        <v>403.99999999999994</v>
      </c>
      <c r="G781" s="14">
        <v>30.5</v>
      </c>
      <c r="H781" s="14" t="s">
        <v>366</v>
      </c>
      <c r="I781" s="14">
        <v>30.3</v>
      </c>
      <c r="J781" s="14" t="s">
        <v>4</v>
      </c>
      <c r="K781" s="14" t="s">
        <v>4</v>
      </c>
      <c r="L781" s="14" t="s">
        <v>4</v>
      </c>
      <c r="M781" s="14">
        <v>225</v>
      </c>
      <c r="N781" s="14" t="s">
        <v>21</v>
      </c>
      <c r="O781" s="14" t="s">
        <v>4</v>
      </c>
      <c r="P781" s="14" t="s">
        <v>4</v>
      </c>
      <c r="Q781" s="14">
        <v>0</v>
      </c>
      <c r="R781">
        <v>0</v>
      </c>
      <c r="S781">
        <v>0</v>
      </c>
      <c r="T781" t="s">
        <v>4</v>
      </c>
      <c r="U781" t="s">
        <v>4</v>
      </c>
      <c r="V781" t="s">
        <v>6</v>
      </c>
      <c r="W781">
        <v>0</v>
      </c>
      <c r="X781" t="s">
        <v>182</v>
      </c>
      <c r="Y781">
        <v>0</v>
      </c>
      <c r="Z781">
        <v>0</v>
      </c>
      <c r="AA781">
        <v>1</v>
      </c>
      <c r="AB781" t="s">
        <v>4</v>
      </c>
      <c r="AC781" t="s">
        <v>326</v>
      </c>
      <c r="AD781">
        <v>1</v>
      </c>
      <c r="AE781">
        <v>0</v>
      </c>
      <c r="AF781">
        <v>0</v>
      </c>
      <c r="AG781">
        <v>1</v>
      </c>
      <c r="AH781">
        <v>0</v>
      </c>
      <c r="AI781">
        <v>-70.710678118654741</v>
      </c>
      <c r="AJ781">
        <v>-70.710678118654769</v>
      </c>
      <c r="AK781">
        <v>0</v>
      </c>
      <c r="AL781">
        <v>100</v>
      </c>
      <c r="AM781">
        <v>30.48</v>
      </c>
      <c r="AN781">
        <v>3.9269908169872414</v>
      </c>
    </row>
    <row r="782" spans="1:40" ht="12.75" x14ac:dyDescent="0.2">
      <c r="A782" s="15">
        <v>42574</v>
      </c>
      <c r="B782" s="14">
        <v>76</v>
      </c>
      <c r="C782" s="14" t="s">
        <v>359</v>
      </c>
      <c r="D782" s="16">
        <v>0.58124999999999993</v>
      </c>
      <c r="E782" s="14">
        <v>14</v>
      </c>
      <c r="F782" s="14">
        <v>462.99999999999989</v>
      </c>
      <c r="G782" s="14">
        <v>30.2</v>
      </c>
      <c r="H782" s="14" t="s">
        <v>366</v>
      </c>
      <c r="I782" s="14">
        <v>28.6</v>
      </c>
      <c r="J782" s="14" t="s">
        <v>4</v>
      </c>
      <c r="K782" s="14" t="s">
        <v>4</v>
      </c>
      <c r="L782" s="14" t="s">
        <v>4</v>
      </c>
      <c r="M782" s="14">
        <v>225</v>
      </c>
      <c r="N782" s="14" t="s">
        <v>21</v>
      </c>
      <c r="O782" s="14" t="s">
        <v>4</v>
      </c>
      <c r="P782" s="14" t="s">
        <v>4</v>
      </c>
      <c r="Q782" s="14">
        <v>0</v>
      </c>
      <c r="R782">
        <v>0</v>
      </c>
      <c r="S782">
        <v>0</v>
      </c>
      <c r="T782" t="s">
        <v>4</v>
      </c>
      <c r="U782" t="s">
        <v>4</v>
      </c>
      <c r="V782" t="s">
        <v>6</v>
      </c>
      <c r="W782">
        <v>0.8</v>
      </c>
      <c r="X782" t="s">
        <v>43</v>
      </c>
      <c r="Y782">
        <v>0</v>
      </c>
      <c r="Z782">
        <v>0</v>
      </c>
      <c r="AA782">
        <v>1</v>
      </c>
      <c r="AB782" t="s">
        <v>4</v>
      </c>
      <c r="AC782" t="s">
        <v>326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-70.710678118654741</v>
      </c>
      <c r="AJ782">
        <v>-70.710678118654769</v>
      </c>
      <c r="AK782">
        <v>0</v>
      </c>
      <c r="AL782">
        <v>100</v>
      </c>
      <c r="AM782">
        <v>30.48</v>
      </c>
      <c r="AN782">
        <v>3.9269908169872414</v>
      </c>
    </row>
    <row r="783" spans="1:40" ht="12.75" x14ac:dyDescent="0.2">
      <c r="A783" s="15">
        <v>42574</v>
      </c>
      <c r="B783" s="14">
        <v>76</v>
      </c>
      <c r="C783" s="14" t="s">
        <v>359</v>
      </c>
      <c r="D783" s="16">
        <v>0.62430555555555556</v>
      </c>
      <c r="E783" s="14">
        <v>15</v>
      </c>
      <c r="F783" s="14">
        <v>525</v>
      </c>
      <c r="G783" s="14">
        <v>26.6</v>
      </c>
      <c r="H783" s="14" t="s">
        <v>366</v>
      </c>
      <c r="I783" s="14">
        <v>26.5</v>
      </c>
      <c r="J783" s="14" t="s">
        <v>4</v>
      </c>
      <c r="K783" s="14" t="s">
        <v>4</v>
      </c>
      <c r="L783" s="14" t="s">
        <v>4</v>
      </c>
      <c r="M783" s="14">
        <v>225</v>
      </c>
      <c r="N783" s="14" t="s">
        <v>21</v>
      </c>
      <c r="O783" s="14" t="s">
        <v>4</v>
      </c>
      <c r="P783" s="14" t="s">
        <v>4</v>
      </c>
      <c r="Q783" s="14">
        <v>0</v>
      </c>
      <c r="R783">
        <v>0</v>
      </c>
      <c r="S783">
        <v>0</v>
      </c>
      <c r="T783" t="s">
        <v>4</v>
      </c>
      <c r="U783" t="s">
        <v>4</v>
      </c>
      <c r="V783" t="s">
        <v>6</v>
      </c>
      <c r="W783">
        <v>3</v>
      </c>
      <c r="X783" t="s">
        <v>43</v>
      </c>
      <c r="Y783">
        <v>0</v>
      </c>
      <c r="Z783">
        <v>0</v>
      </c>
      <c r="AA783">
        <v>1</v>
      </c>
      <c r="AB783" t="s">
        <v>4</v>
      </c>
      <c r="AC783" t="s">
        <v>326</v>
      </c>
      <c r="AD783">
        <v>1</v>
      </c>
      <c r="AE783">
        <v>0</v>
      </c>
      <c r="AF783">
        <v>0</v>
      </c>
      <c r="AG783">
        <v>1</v>
      </c>
      <c r="AH783">
        <v>0</v>
      </c>
      <c r="AI783">
        <v>-70.710678118654741</v>
      </c>
      <c r="AJ783">
        <v>-70.710678118654769</v>
      </c>
      <c r="AK783">
        <v>0</v>
      </c>
      <c r="AL783">
        <v>100</v>
      </c>
      <c r="AM783">
        <v>30.48</v>
      </c>
      <c r="AN783">
        <v>3.9269908169872414</v>
      </c>
    </row>
    <row r="784" spans="1:40" ht="12.75" x14ac:dyDescent="0.2">
      <c r="A784" s="15">
        <v>42574</v>
      </c>
      <c r="B784" s="14">
        <v>76</v>
      </c>
      <c r="C784" s="14" t="s">
        <v>359</v>
      </c>
      <c r="D784" s="16">
        <v>0.66319444444444442</v>
      </c>
      <c r="E784" s="14">
        <v>16</v>
      </c>
      <c r="F784" s="14">
        <v>581</v>
      </c>
      <c r="G784" s="14">
        <v>25.4</v>
      </c>
      <c r="H784" s="14" t="s">
        <v>366</v>
      </c>
      <c r="I784" s="14">
        <v>25.4</v>
      </c>
      <c r="J784" s="14" t="s">
        <v>4</v>
      </c>
      <c r="K784" s="14" t="s">
        <v>4</v>
      </c>
      <c r="L784" s="14" t="s">
        <v>4</v>
      </c>
      <c r="M784" s="14">
        <v>225</v>
      </c>
      <c r="N784" s="14" t="s">
        <v>21</v>
      </c>
      <c r="O784" s="14" t="s">
        <v>4</v>
      </c>
      <c r="P784" s="14" t="s">
        <v>4</v>
      </c>
      <c r="Q784" s="14">
        <v>0</v>
      </c>
      <c r="R784">
        <v>0</v>
      </c>
      <c r="S784">
        <v>0</v>
      </c>
      <c r="T784">
        <v>0</v>
      </c>
      <c r="U784">
        <v>0</v>
      </c>
      <c r="V784" t="s">
        <v>6</v>
      </c>
      <c r="W784">
        <v>1.4</v>
      </c>
      <c r="X784" t="s">
        <v>43</v>
      </c>
      <c r="Y784">
        <v>0</v>
      </c>
      <c r="Z784">
        <v>0</v>
      </c>
      <c r="AA784">
        <v>1</v>
      </c>
      <c r="AB784" t="s">
        <v>4</v>
      </c>
      <c r="AC784" t="s">
        <v>326</v>
      </c>
      <c r="AD784">
        <v>1</v>
      </c>
      <c r="AE784">
        <v>0</v>
      </c>
      <c r="AF784">
        <v>0</v>
      </c>
      <c r="AG784">
        <v>1</v>
      </c>
      <c r="AH784">
        <v>0</v>
      </c>
      <c r="AI784">
        <v>-70.710678118654741</v>
      </c>
      <c r="AJ784">
        <v>-70.710678118654769</v>
      </c>
      <c r="AK784">
        <v>0</v>
      </c>
      <c r="AL784">
        <v>100</v>
      </c>
      <c r="AM784">
        <v>30.48</v>
      </c>
      <c r="AN784">
        <v>3.9269908169872414</v>
      </c>
    </row>
    <row r="785" spans="1:40" ht="12.75" x14ac:dyDescent="0.2">
      <c r="A785" s="15">
        <v>42574</v>
      </c>
      <c r="B785" s="14">
        <v>77</v>
      </c>
      <c r="C785" s="14" t="s">
        <v>359</v>
      </c>
      <c r="D785" s="16">
        <v>0.25972222222222224</v>
      </c>
      <c r="E785" s="14">
        <v>6</v>
      </c>
      <c r="F785" s="14">
        <v>0</v>
      </c>
      <c r="G785" s="14" t="s">
        <v>4</v>
      </c>
      <c r="H785" s="14" t="s">
        <v>4</v>
      </c>
      <c r="I785" s="14">
        <v>21.9</v>
      </c>
      <c r="J785" s="14" t="s">
        <v>4</v>
      </c>
      <c r="K785" s="14" t="s">
        <v>4</v>
      </c>
      <c r="L785" s="14" t="s">
        <v>4</v>
      </c>
      <c r="M785" s="14">
        <v>225</v>
      </c>
      <c r="N785" s="14" t="s">
        <v>21</v>
      </c>
      <c r="O785" s="14" t="s">
        <v>4</v>
      </c>
      <c r="P785" s="14" t="s">
        <v>4</v>
      </c>
      <c r="Q785" s="14">
        <v>0</v>
      </c>
      <c r="R785">
        <v>0</v>
      </c>
      <c r="S785">
        <v>0</v>
      </c>
      <c r="T785" t="s">
        <v>4</v>
      </c>
      <c r="U785" t="s">
        <v>4</v>
      </c>
      <c r="V785" t="s">
        <v>8</v>
      </c>
      <c r="W785">
        <v>0</v>
      </c>
      <c r="X785" t="s">
        <v>4</v>
      </c>
      <c r="Y785">
        <v>2</v>
      </c>
      <c r="Z785">
        <v>1</v>
      </c>
      <c r="AA785">
        <v>0</v>
      </c>
      <c r="AB785">
        <v>0</v>
      </c>
      <c r="AC785" t="s">
        <v>327</v>
      </c>
      <c r="AD785">
        <v>1</v>
      </c>
      <c r="AE785" t="s">
        <v>4</v>
      </c>
      <c r="AF785" t="s">
        <v>4</v>
      </c>
      <c r="AG785" t="s">
        <v>4</v>
      </c>
      <c r="AH785" t="s">
        <v>4</v>
      </c>
      <c r="AI785">
        <v>-70.710678118654741</v>
      </c>
      <c r="AJ785">
        <v>-70.710678118654769</v>
      </c>
      <c r="AK785" t="s">
        <v>4</v>
      </c>
      <c r="AL785">
        <v>100</v>
      </c>
      <c r="AM785">
        <v>30.48</v>
      </c>
      <c r="AN785">
        <v>3.9269908169872414</v>
      </c>
    </row>
    <row r="786" spans="1:40" ht="12.75" x14ac:dyDescent="0.2">
      <c r="A786" s="15">
        <v>42574</v>
      </c>
      <c r="B786" s="14">
        <v>77</v>
      </c>
      <c r="C786" s="14" t="s">
        <v>359</v>
      </c>
      <c r="D786" s="16">
        <v>0.29236111111111113</v>
      </c>
      <c r="E786" s="14">
        <v>7</v>
      </c>
      <c r="F786" s="14">
        <v>46.999999999999993</v>
      </c>
      <c r="G786" s="14" t="s">
        <v>4</v>
      </c>
      <c r="H786" s="14" t="s">
        <v>4</v>
      </c>
      <c r="I786" s="14">
        <v>24.1</v>
      </c>
      <c r="J786" s="14" t="s">
        <v>4</v>
      </c>
      <c r="K786" s="14" t="s">
        <v>4</v>
      </c>
      <c r="L786" s="14" t="s">
        <v>4</v>
      </c>
      <c r="M786" s="14">
        <v>225</v>
      </c>
      <c r="N786" s="14" t="s">
        <v>21</v>
      </c>
      <c r="O786" s="14" t="s">
        <v>4</v>
      </c>
      <c r="P786" s="14" t="s">
        <v>4</v>
      </c>
      <c r="Q786" s="14">
        <v>0</v>
      </c>
      <c r="R786">
        <v>0</v>
      </c>
      <c r="S786">
        <v>0</v>
      </c>
      <c r="T786" t="s">
        <v>4</v>
      </c>
      <c r="U786" t="s">
        <v>4</v>
      </c>
      <c r="V786" t="s">
        <v>8</v>
      </c>
      <c r="W786">
        <v>0.4</v>
      </c>
      <c r="X786" t="s">
        <v>19</v>
      </c>
      <c r="Y786">
        <v>2</v>
      </c>
      <c r="Z786">
        <v>1</v>
      </c>
      <c r="AA786">
        <v>0</v>
      </c>
      <c r="AB786">
        <v>0</v>
      </c>
      <c r="AC786" t="s">
        <v>327</v>
      </c>
      <c r="AD786">
        <v>1</v>
      </c>
      <c r="AE786">
        <v>0</v>
      </c>
      <c r="AF786">
        <v>0</v>
      </c>
      <c r="AG786">
        <v>1</v>
      </c>
      <c r="AH786">
        <v>0</v>
      </c>
      <c r="AI786">
        <v>-70.710678118654741</v>
      </c>
      <c r="AJ786">
        <v>-70.710678118654769</v>
      </c>
      <c r="AK786">
        <v>0</v>
      </c>
      <c r="AL786">
        <v>100</v>
      </c>
      <c r="AM786">
        <v>30.48</v>
      </c>
      <c r="AN786">
        <v>3.9269908169872414</v>
      </c>
    </row>
    <row r="787" spans="1:40" ht="12.75" x14ac:dyDescent="0.2">
      <c r="A787" s="15">
        <v>42574</v>
      </c>
      <c r="B787" s="14">
        <v>77</v>
      </c>
      <c r="C787" s="14" t="s">
        <v>359</v>
      </c>
      <c r="D787" s="16">
        <v>0.33194444444444443</v>
      </c>
      <c r="E787" s="14">
        <v>8</v>
      </c>
      <c r="F787" s="14">
        <v>103.99999999999994</v>
      </c>
      <c r="G787" s="14" t="s">
        <v>4</v>
      </c>
      <c r="H787" s="14" t="s">
        <v>4</v>
      </c>
      <c r="I787" s="14">
        <v>27.5</v>
      </c>
      <c r="J787" s="14" t="s">
        <v>4</v>
      </c>
      <c r="K787" s="14" t="s">
        <v>4</v>
      </c>
      <c r="L787" s="14" t="s">
        <v>4</v>
      </c>
      <c r="M787" s="14">
        <v>225</v>
      </c>
      <c r="N787" s="14" t="s">
        <v>21</v>
      </c>
      <c r="O787" s="14" t="s">
        <v>4</v>
      </c>
      <c r="P787" s="14" t="s">
        <v>4</v>
      </c>
      <c r="Q787" s="14">
        <v>0</v>
      </c>
      <c r="R787">
        <v>0</v>
      </c>
      <c r="S787">
        <v>0</v>
      </c>
      <c r="T787" t="s">
        <v>4</v>
      </c>
      <c r="U787" t="s">
        <v>4</v>
      </c>
      <c r="V787" t="s">
        <v>8</v>
      </c>
      <c r="W787">
        <v>0.2</v>
      </c>
      <c r="X787" t="s">
        <v>77</v>
      </c>
      <c r="Y787">
        <v>2</v>
      </c>
      <c r="Z787">
        <v>1</v>
      </c>
      <c r="AA787">
        <v>0</v>
      </c>
      <c r="AB787">
        <v>0</v>
      </c>
      <c r="AC787" t="s">
        <v>327</v>
      </c>
      <c r="AD787">
        <v>1</v>
      </c>
      <c r="AE787">
        <v>0</v>
      </c>
      <c r="AF787">
        <v>0</v>
      </c>
      <c r="AG787">
        <v>1</v>
      </c>
      <c r="AH787">
        <v>0</v>
      </c>
      <c r="AI787">
        <v>-70.710678118654741</v>
      </c>
      <c r="AJ787">
        <v>-70.710678118654769</v>
      </c>
      <c r="AK787">
        <v>0</v>
      </c>
      <c r="AL787">
        <v>100</v>
      </c>
      <c r="AM787">
        <v>30.48</v>
      </c>
      <c r="AN787">
        <v>3.9269908169872414</v>
      </c>
    </row>
    <row r="788" spans="1:40" ht="12.75" x14ac:dyDescent="0.2">
      <c r="A788" s="15">
        <v>42574</v>
      </c>
      <c r="B788" s="14">
        <v>77</v>
      </c>
      <c r="C788" s="14" t="s">
        <v>359</v>
      </c>
      <c r="D788" s="16">
        <v>0.3756944444444445</v>
      </c>
      <c r="E788" s="14">
        <v>9</v>
      </c>
      <c r="F788" s="14">
        <v>167.00000000000006</v>
      </c>
      <c r="G788" s="14" t="s">
        <v>4</v>
      </c>
      <c r="H788" s="14" t="s">
        <v>4</v>
      </c>
      <c r="I788" s="14">
        <v>35.4</v>
      </c>
      <c r="J788" s="14" t="s">
        <v>4</v>
      </c>
      <c r="K788" s="14" t="s">
        <v>4</v>
      </c>
      <c r="L788" s="14" t="s">
        <v>4</v>
      </c>
      <c r="M788" s="14">
        <v>225</v>
      </c>
      <c r="N788" s="14" t="s">
        <v>21</v>
      </c>
      <c r="O788" s="14" t="s">
        <v>4</v>
      </c>
      <c r="P788" s="14" t="s">
        <v>4</v>
      </c>
      <c r="Q788" s="14">
        <v>0</v>
      </c>
      <c r="R788">
        <v>0</v>
      </c>
      <c r="S788">
        <v>0</v>
      </c>
      <c r="T788" t="s">
        <v>4</v>
      </c>
      <c r="U788" t="s">
        <v>4</v>
      </c>
      <c r="V788" t="s">
        <v>8</v>
      </c>
      <c r="W788">
        <v>0.6</v>
      </c>
      <c r="X788" t="s">
        <v>30</v>
      </c>
      <c r="Y788">
        <v>2</v>
      </c>
      <c r="Z788">
        <v>1</v>
      </c>
      <c r="AA788">
        <v>0</v>
      </c>
      <c r="AB788">
        <v>0</v>
      </c>
      <c r="AC788" t="s">
        <v>327</v>
      </c>
      <c r="AD788">
        <v>1</v>
      </c>
      <c r="AE788">
        <v>0</v>
      </c>
      <c r="AF788">
        <v>0</v>
      </c>
      <c r="AG788">
        <v>1</v>
      </c>
      <c r="AH788">
        <v>0</v>
      </c>
      <c r="AI788">
        <v>-70.710678118654741</v>
      </c>
      <c r="AJ788">
        <v>-70.710678118654769</v>
      </c>
      <c r="AK788">
        <v>0</v>
      </c>
      <c r="AL788">
        <v>100</v>
      </c>
      <c r="AM788">
        <v>30.48</v>
      </c>
      <c r="AN788">
        <v>3.9269908169872414</v>
      </c>
    </row>
    <row r="789" spans="1:40" ht="12.75" x14ac:dyDescent="0.2">
      <c r="A789" s="15">
        <v>42574</v>
      </c>
      <c r="B789" s="14">
        <v>77</v>
      </c>
      <c r="C789" s="14" t="s">
        <v>359</v>
      </c>
      <c r="D789" s="16">
        <v>0.41597222222222219</v>
      </c>
      <c r="E789" s="14">
        <v>10</v>
      </c>
      <c r="F789" s="14">
        <v>224.99999999999994</v>
      </c>
      <c r="G789" s="14" t="s">
        <v>4</v>
      </c>
      <c r="H789" s="14" t="s">
        <v>4</v>
      </c>
      <c r="I789" s="14">
        <v>36.1</v>
      </c>
      <c r="J789" s="14" t="s">
        <v>4</v>
      </c>
      <c r="K789" s="14" t="s">
        <v>4</v>
      </c>
      <c r="L789" s="14" t="s">
        <v>4</v>
      </c>
      <c r="M789" s="14">
        <v>225</v>
      </c>
      <c r="N789" s="14" t="s">
        <v>21</v>
      </c>
      <c r="O789" s="14" t="s">
        <v>4</v>
      </c>
      <c r="P789" s="14" t="s">
        <v>4</v>
      </c>
      <c r="Q789" s="14">
        <v>0</v>
      </c>
      <c r="R789">
        <v>0</v>
      </c>
      <c r="S789">
        <v>0</v>
      </c>
      <c r="T789" t="s">
        <v>4</v>
      </c>
      <c r="U789" t="s">
        <v>4</v>
      </c>
      <c r="V789" t="s">
        <v>8</v>
      </c>
      <c r="W789">
        <v>0</v>
      </c>
      <c r="X789" t="s">
        <v>30</v>
      </c>
      <c r="Y789">
        <v>2</v>
      </c>
      <c r="Z789">
        <v>1</v>
      </c>
      <c r="AA789">
        <v>0</v>
      </c>
      <c r="AB789">
        <v>0</v>
      </c>
      <c r="AC789" t="s">
        <v>327</v>
      </c>
      <c r="AD789">
        <v>1</v>
      </c>
      <c r="AE789">
        <v>0</v>
      </c>
      <c r="AF789">
        <v>0</v>
      </c>
      <c r="AG789">
        <v>1</v>
      </c>
      <c r="AH789">
        <v>0</v>
      </c>
      <c r="AI789">
        <v>-70.710678118654741</v>
      </c>
      <c r="AJ789">
        <v>-70.710678118654769</v>
      </c>
      <c r="AK789">
        <v>0</v>
      </c>
      <c r="AL789">
        <v>100</v>
      </c>
      <c r="AM789">
        <v>30.48</v>
      </c>
      <c r="AN789">
        <v>3.9269908169872414</v>
      </c>
    </row>
    <row r="790" spans="1:40" ht="12.75" x14ac:dyDescent="0.2">
      <c r="A790" s="15">
        <v>42574</v>
      </c>
      <c r="B790" s="14">
        <v>77</v>
      </c>
      <c r="C790" s="14" t="s">
        <v>359</v>
      </c>
      <c r="D790" s="16">
        <v>0.45902777777777781</v>
      </c>
      <c r="E790" s="14">
        <v>11</v>
      </c>
      <c r="F790" s="14">
        <v>287.00000000000006</v>
      </c>
      <c r="G790" s="14" t="s">
        <v>4</v>
      </c>
      <c r="H790" s="14" t="s">
        <v>4</v>
      </c>
      <c r="I790" s="14">
        <v>35.200000000000003</v>
      </c>
      <c r="J790" s="14" t="s">
        <v>4</v>
      </c>
      <c r="K790" s="14" t="s">
        <v>4</v>
      </c>
      <c r="L790" s="14" t="s">
        <v>4</v>
      </c>
      <c r="M790" s="14">
        <v>225</v>
      </c>
      <c r="N790" s="14" t="s">
        <v>21</v>
      </c>
      <c r="O790" s="14" t="s">
        <v>4</v>
      </c>
      <c r="P790" s="14" t="s">
        <v>4</v>
      </c>
      <c r="Q790" s="14">
        <v>0</v>
      </c>
      <c r="R790">
        <v>0</v>
      </c>
      <c r="S790">
        <v>0</v>
      </c>
      <c r="T790" t="s">
        <v>4</v>
      </c>
      <c r="U790" t="s">
        <v>4</v>
      </c>
      <c r="V790" t="s">
        <v>6</v>
      </c>
      <c r="W790">
        <v>0</v>
      </c>
      <c r="X790" t="s">
        <v>4</v>
      </c>
      <c r="Y790">
        <v>2</v>
      </c>
      <c r="Z790">
        <v>1</v>
      </c>
      <c r="AA790">
        <v>0</v>
      </c>
      <c r="AB790">
        <v>0</v>
      </c>
      <c r="AC790" t="s">
        <v>327</v>
      </c>
      <c r="AD790">
        <v>1</v>
      </c>
      <c r="AE790">
        <v>0</v>
      </c>
      <c r="AF790">
        <v>0</v>
      </c>
      <c r="AG790">
        <v>1</v>
      </c>
      <c r="AH790">
        <v>0</v>
      </c>
      <c r="AI790">
        <v>-70.710678118654741</v>
      </c>
      <c r="AJ790">
        <v>-70.710678118654769</v>
      </c>
      <c r="AK790">
        <v>0</v>
      </c>
      <c r="AL790">
        <v>100</v>
      </c>
      <c r="AM790">
        <v>30.48</v>
      </c>
      <c r="AN790">
        <v>3.9269908169872414</v>
      </c>
    </row>
    <row r="791" spans="1:40" ht="12.75" x14ac:dyDescent="0.2">
      <c r="A791" s="15">
        <v>42574</v>
      </c>
      <c r="B791" s="14">
        <v>77</v>
      </c>
      <c r="C791" s="14" t="s">
        <v>359</v>
      </c>
      <c r="D791" s="16">
        <v>0.49791666666666662</v>
      </c>
      <c r="E791" s="14">
        <v>12</v>
      </c>
      <c r="F791" s="14">
        <v>342.99999999999994</v>
      </c>
      <c r="G791" s="14">
        <v>25.6</v>
      </c>
      <c r="H791" s="14" t="s">
        <v>366</v>
      </c>
      <c r="I791" s="14">
        <v>31.6</v>
      </c>
      <c r="J791" s="14" t="s">
        <v>4</v>
      </c>
      <c r="K791" s="14" t="s">
        <v>4</v>
      </c>
      <c r="L791" s="14" t="s">
        <v>4</v>
      </c>
      <c r="M791" s="14">
        <v>225</v>
      </c>
      <c r="N791" s="14" t="s">
        <v>21</v>
      </c>
      <c r="O791" s="14" t="s">
        <v>4</v>
      </c>
      <c r="P791" s="14" t="s">
        <v>4</v>
      </c>
      <c r="Q791" s="14">
        <v>0</v>
      </c>
      <c r="R791">
        <v>0</v>
      </c>
      <c r="S791">
        <v>0</v>
      </c>
      <c r="T791" t="s">
        <v>4</v>
      </c>
      <c r="U791" t="s">
        <v>4</v>
      </c>
      <c r="V791" t="s">
        <v>6</v>
      </c>
      <c r="W791">
        <v>0.6</v>
      </c>
      <c r="X791" t="s">
        <v>172</v>
      </c>
      <c r="Y791">
        <v>2</v>
      </c>
      <c r="Z791">
        <v>1</v>
      </c>
      <c r="AA791">
        <v>0</v>
      </c>
      <c r="AB791">
        <v>0</v>
      </c>
      <c r="AC791" t="s">
        <v>327</v>
      </c>
      <c r="AD791">
        <v>1</v>
      </c>
      <c r="AE791">
        <v>0</v>
      </c>
      <c r="AF791">
        <v>0</v>
      </c>
      <c r="AG791">
        <v>1</v>
      </c>
      <c r="AH791">
        <v>0</v>
      </c>
      <c r="AI791">
        <v>-70.710678118654741</v>
      </c>
      <c r="AJ791">
        <v>-70.710678118654769</v>
      </c>
      <c r="AK791">
        <v>0</v>
      </c>
      <c r="AL791">
        <v>100</v>
      </c>
      <c r="AM791">
        <v>30.48</v>
      </c>
      <c r="AN791">
        <v>3.9269908169872414</v>
      </c>
    </row>
    <row r="792" spans="1:40" ht="12.75" x14ac:dyDescent="0.2">
      <c r="A792" s="15">
        <v>42574</v>
      </c>
      <c r="B792" s="14">
        <v>77</v>
      </c>
      <c r="C792" s="14" t="s">
        <v>359</v>
      </c>
      <c r="D792" s="16">
        <v>0.54027777777777775</v>
      </c>
      <c r="E792" s="14">
        <v>13</v>
      </c>
      <c r="F792" s="14">
        <v>403.99999999999994</v>
      </c>
      <c r="G792" s="14">
        <v>30.5</v>
      </c>
      <c r="H792" s="14" t="s">
        <v>366</v>
      </c>
      <c r="I792" s="14">
        <v>30.3</v>
      </c>
      <c r="J792" s="14" t="s">
        <v>4</v>
      </c>
      <c r="K792" s="14" t="s">
        <v>4</v>
      </c>
      <c r="L792" s="14" t="s">
        <v>4</v>
      </c>
      <c r="M792" s="14">
        <v>225</v>
      </c>
      <c r="N792" s="14" t="s">
        <v>21</v>
      </c>
      <c r="O792" s="14" t="s">
        <v>4</v>
      </c>
      <c r="P792" s="14" t="s">
        <v>4</v>
      </c>
      <c r="Q792" s="14">
        <v>0</v>
      </c>
      <c r="R792">
        <v>0</v>
      </c>
      <c r="S792">
        <v>0</v>
      </c>
      <c r="T792" t="s">
        <v>4</v>
      </c>
      <c r="U792" t="s">
        <v>4</v>
      </c>
      <c r="V792" t="s">
        <v>6</v>
      </c>
      <c r="W792">
        <v>0</v>
      </c>
      <c r="X792" t="s">
        <v>182</v>
      </c>
      <c r="Y792">
        <v>2</v>
      </c>
      <c r="Z792">
        <v>1</v>
      </c>
      <c r="AA792">
        <v>0</v>
      </c>
      <c r="AB792">
        <v>0</v>
      </c>
      <c r="AC792" t="s">
        <v>327</v>
      </c>
      <c r="AD792">
        <v>1</v>
      </c>
      <c r="AE792">
        <v>0</v>
      </c>
      <c r="AF792">
        <v>0</v>
      </c>
      <c r="AG792">
        <v>1</v>
      </c>
      <c r="AH792">
        <v>0</v>
      </c>
      <c r="AI792">
        <v>-70.710678118654741</v>
      </c>
      <c r="AJ792">
        <v>-70.710678118654769</v>
      </c>
      <c r="AK792">
        <v>0</v>
      </c>
      <c r="AL792">
        <v>100</v>
      </c>
      <c r="AM792">
        <v>30.48</v>
      </c>
      <c r="AN792">
        <v>3.9269908169872414</v>
      </c>
    </row>
    <row r="793" spans="1:40" ht="12.75" x14ac:dyDescent="0.2">
      <c r="A793" s="15">
        <v>42574</v>
      </c>
      <c r="B793" s="14">
        <v>77</v>
      </c>
      <c r="C793" s="14" t="s">
        <v>359</v>
      </c>
      <c r="D793" s="16">
        <v>0.58124999999999993</v>
      </c>
      <c r="E793" s="14">
        <v>14</v>
      </c>
      <c r="F793" s="14">
        <v>462.99999999999989</v>
      </c>
      <c r="G793" s="14">
        <v>30.2</v>
      </c>
      <c r="H793" s="14" t="s">
        <v>366</v>
      </c>
      <c r="I793" s="14">
        <v>28.6</v>
      </c>
      <c r="J793" s="14" t="s">
        <v>4</v>
      </c>
      <c r="K793" s="14" t="s">
        <v>4</v>
      </c>
      <c r="L793" s="14" t="s">
        <v>4</v>
      </c>
      <c r="M793" s="14">
        <v>225</v>
      </c>
      <c r="N793" s="14" t="s">
        <v>21</v>
      </c>
      <c r="O793" s="14" t="s">
        <v>4</v>
      </c>
      <c r="P793" s="14" t="s">
        <v>4</v>
      </c>
      <c r="Q793" s="14">
        <v>0</v>
      </c>
      <c r="R793">
        <v>0</v>
      </c>
      <c r="S793">
        <v>0</v>
      </c>
      <c r="T793" t="s">
        <v>4</v>
      </c>
      <c r="U793" t="s">
        <v>4</v>
      </c>
      <c r="V793" t="s">
        <v>6</v>
      </c>
      <c r="W793">
        <v>0.8</v>
      </c>
      <c r="X793" t="s">
        <v>13</v>
      </c>
      <c r="Y793">
        <v>2</v>
      </c>
      <c r="Z793">
        <v>1</v>
      </c>
      <c r="AA793">
        <v>0</v>
      </c>
      <c r="AB793">
        <v>0</v>
      </c>
      <c r="AC793" t="s">
        <v>327</v>
      </c>
      <c r="AD793">
        <v>1</v>
      </c>
      <c r="AE793">
        <v>0</v>
      </c>
      <c r="AF793">
        <v>0</v>
      </c>
      <c r="AG793">
        <v>1</v>
      </c>
      <c r="AH793">
        <v>0</v>
      </c>
      <c r="AI793">
        <v>-70.710678118654741</v>
      </c>
      <c r="AJ793">
        <v>-70.710678118654769</v>
      </c>
      <c r="AK793">
        <v>0</v>
      </c>
      <c r="AL793">
        <v>100</v>
      </c>
      <c r="AM793">
        <v>30.48</v>
      </c>
      <c r="AN793">
        <v>3.9269908169872414</v>
      </c>
    </row>
    <row r="794" spans="1:40" ht="12.75" x14ac:dyDescent="0.2">
      <c r="A794" s="15">
        <v>42574</v>
      </c>
      <c r="B794" s="14">
        <v>77</v>
      </c>
      <c r="C794" s="14" t="s">
        <v>359</v>
      </c>
      <c r="D794" s="16">
        <v>0.62430555555555556</v>
      </c>
      <c r="E794" s="14">
        <v>15</v>
      </c>
      <c r="F794" s="14">
        <v>525</v>
      </c>
      <c r="G794" s="14">
        <v>26.6</v>
      </c>
      <c r="H794" s="14" t="s">
        <v>366</v>
      </c>
      <c r="I794" s="14">
        <v>26.5</v>
      </c>
      <c r="J794" s="14" t="s">
        <v>4</v>
      </c>
      <c r="K794" s="14" t="s">
        <v>4</v>
      </c>
      <c r="L794" s="14" t="s">
        <v>4</v>
      </c>
      <c r="M794" s="14">
        <v>225</v>
      </c>
      <c r="N794" s="14" t="s">
        <v>21</v>
      </c>
      <c r="O794" s="14" t="s">
        <v>4</v>
      </c>
      <c r="P794" s="14" t="s">
        <v>4</v>
      </c>
      <c r="Q794" s="14">
        <v>0</v>
      </c>
      <c r="R794">
        <v>0</v>
      </c>
      <c r="S794">
        <v>0</v>
      </c>
      <c r="T794" t="s">
        <v>4</v>
      </c>
      <c r="U794" t="s">
        <v>4</v>
      </c>
      <c r="V794" t="s">
        <v>6</v>
      </c>
      <c r="W794">
        <v>3</v>
      </c>
      <c r="X794" t="s">
        <v>13</v>
      </c>
      <c r="Y794">
        <v>2</v>
      </c>
      <c r="Z794">
        <v>1</v>
      </c>
      <c r="AA794">
        <v>0</v>
      </c>
      <c r="AB794">
        <v>0</v>
      </c>
      <c r="AC794" t="s">
        <v>327</v>
      </c>
      <c r="AD794">
        <v>1</v>
      </c>
      <c r="AE794">
        <v>0</v>
      </c>
      <c r="AF794">
        <v>0</v>
      </c>
      <c r="AG794">
        <v>1</v>
      </c>
      <c r="AH794">
        <v>0</v>
      </c>
      <c r="AI794">
        <v>-70.710678118654741</v>
      </c>
      <c r="AJ794">
        <v>-70.710678118654769</v>
      </c>
      <c r="AK794">
        <v>0</v>
      </c>
      <c r="AL794">
        <v>100</v>
      </c>
      <c r="AM794">
        <v>30.48</v>
      </c>
      <c r="AN794">
        <v>3.9269908169872414</v>
      </c>
    </row>
    <row r="795" spans="1:40" ht="12.75" x14ac:dyDescent="0.2">
      <c r="A795" s="15">
        <v>42574</v>
      </c>
      <c r="B795" s="14">
        <v>77</v>
      </c>
      <c r="C795" s="14" t="s">
        <v>359</v>
      </c>
      <c r="D795" s="16">
        <v>0.66319444444444442</v>
      </c>
      <c r="E795" s="14">
        <v>16</v>
      </c>
      <c r="F795" s="14">
        <v>581</v>
      </c>
      <c r="G795" s="14">
        <v>25.4</v>
      </c>
      <c r="H795" s="14" t="s">
        <v>366</v>
      </c>
      <c r="I795" s="14">
        <v>25.4</v>
      </c>
      <c r="J795" s="14" t="s">
        <v>4</v>
      </c>
      <c r="K795" s="14" t="s">
        <v>4</v>
      </c>
      <c r="L795" s="14" t="s">
        <v>4</v>
      </c>
      <c r="M795" s="14">
        <v>225</v>
      </c>
      <c r="N795" s="14" t="s">
        <v>21</v>
      </c>
      <c r="O795" s="14" t="s">
        <v>4</v>
      </c>
      <c r="P795" s="14" t="s">
        <v>4</v>
      </c>
      <c r="Q795" s="14">
        <v>0</v>
      </c>
      <c r="R795">
        <v>0</v>
      </c>
      <c r="S795">
        <v>0</v>
      </c>
      <c r="T795">
        <v>0</v>
      </c>
      <c r="U795">
        <v>0</v>
      </c>
      <c r="V795" t="s">
        <v>6</v>
      </c>
      <c r="W795">
        <v>1.4</v>
      </c>
      <c r="X795" t="s">
        <v>13</v>
      </c>
      <c r="Y795">
        <v>2</v>
      </c>
      <c r="Z795">
        <v>1</v>
      </c>
      <c r="AA795">
        <v>0</v>
      </c>
      <c r="AB795">
        <v>0</v>
      </c>
      <c r="AC795" t="s">
        <v>327</v>
      </c>
      <c r="AD795">
        <v>1</v>
      </c>
      <c r="AE795">
        <v>0</v>
      </c>
      <c r="AF795">
        <v>0</v>
      </c>
      <c r="AG795">
        <v>1</v>
      </c>
      <c r="AH795">
        <v>0</v>
      </c>
      <c r="AI795">
        <v>-70.710678118654741</v>
      </c>
      <c r="AJ795">
        <v>-70.710678118654769</v>
      </c>
      <c r="AK795">
        <v>0</v>
      </c>
      <c r="AL795">
        <v>100</v>
      </c>
      <c r="AM795">
        <v>30.48</v>
      </c>
      <c r="AN795">
        <v>3.9269908169872414</v>
      </c>
    </row>
    <row r="796" spans="1:40" ht="12.75" x14ac:dyDescent="0.2">
      <c r="A796" s="15">
        <v>42574</v>
      </c>
      <c r="B796" s="14">
        <v>78</v>
      </c>
      <c r="C796" s="14" t="s">
        <v>359</v>
      </c>
      <c r="D796" s="16">
        <v>0.25972222222222224</v>
      </c>
      <c r="E796" s="14">
        <v>6</v>
      </c>
      <c r="F796" s="14">
        <v>0</v>
      </c>
      <c r="G796" s="14" t="s">
        <v>4</v>
      </c>
      <c r="H796" s="14" t="s">
        <v>4</v>
      </c>
      <c r="I796" s="14">
        <v>21.9</v>
      </c>
      <c r="J796" s="14" t="s">
        <v>4</v>
      </c>
      <c r="K796" s="14" t="s">
        <v>4</v>
      </c>
      <c r="L796" s="14" t="s">
        <v>4</v>
      </c>
      <c r="M796" s="14">
        <v>225</v>
      </c>
      <c r="N796" s="14" t="s">
        <v>27</v>
      </c>
      <c r="O796" s="14" t="s">
        <v>4</v>
      </c>
      <c r="P796" s="14" t="s">
        <v>4</v>
      </c>
      <c r="Q796" s="14">
        <v>0</v>
      </c>
      <c r="R796">
        <v>0</v>
      </c>
      <c r="S796">
        <v>0</v>
      </c>
      <c r="T796" t="s">
        <v>4</v>
      </c>
      <c r="U796" t="s">
        <v>4</v>
      </c>
      <c r="V796" t="s">
        <v>7</v>
      </c>
      <c r="W796">
        <v>0</v>
      </c>
      <c r="X796" t="s">
        <v>4</v>
      </c>
      <c r="Y796">
        <v>2</v>
      </c>
      <c r="Z796">
        <v>1</v>
      </c>
      <c r="AA796">
        <v>0</v>
      </c>
      <c r="AB796">
        <v>0</v>
      </c>
      <c r="AC796" t="s">
        <v>328</v>
      </c>
      <c r="AD796">
        <v>1</v>
      </c>
      <c r="AE796" t="s">
        <v>4</v>
      </c>
      <c r="AF796" t="s">
        <v>4</v>
      </c>
      <c r="AG796" t="s">
        <v>4</v>
      </c>
      <c r="AH796" t="s">
        <v>4</v>
      </c>
      <c r="AI796">
        <v>-70.710678118654741</v>
      </c>
      <c r="AJ796">
        <v>-70.710678118654769</v>
      </c>
      <c r="AK796" t="s">
        <v>4</v>
      </c>
      <c r="AL796">
        <v>100</v>
      </c>
      <c r="AM796">
        <v>30.48</v>
      </c>
      <c r="AN796">
        <v>3.9269908169872414</v>
      </c>
    </row>
    <row r="797" spans="1:40" ht="12.75" x14ac:dyDescent="0.2">
      <c r="A797" s="15">
        <v>42574</v>
      </c>
      <c r="B797" s="14">
        <v>78</v>
      </c>
      <c r="C797" s="14" t="s">
        <v>359</v>
      </c>
      <c r="D797" s="16">
        <v>0.29236111111111113</v>
      </c>
      <c r="E797" s="14">
        <v>7</v>
      </c>
      <c r="F797" s="14">
        <v>46.999999999999993</v>
      </c>
      <c r="G797" s="14" t="s">
        <v>4</v>
      </c>
      <c r="H797" s="14" t="s">
        <v>4</v>
      </c>
      <c r="I797" s="14">
        <v>24.1</v>
      </c>
      <c r="J797" s="14" t="s">
        <v>4</v>
      </c>
      <c r="K797" s="14" t="s">
        <v>4</v>
      </c>
      <c r="L797" s="14" t="s">
        <v>4</v>
      </c>
      <c r="M797" s="14">
        <v>225</v>
      </c>
      <c r="N797" s="14" t="s">
        <v>27</v>
      </c>
      <c r="O797" s="14" t="s">
        <v>4</v>
      </c>
      <c r="P797" s="14" t="s">
        <v>4</v>
      </c>
      <c r="Q797" s="14">
        <v>0</v>
      </c>
      <c r="R797">
        <v>0</v>
      </c>
      <c r="S797">
        <v>0</v>
      </c>
      <c r="T797" t="s">
        <v>4</v>
      </c>
      <c r="U797" t="s">
        <v>4</v>
      </c>
      <c r="V797" t="s">
        <v>7</v>
      </c>
      <c r="W797">
        <v>0.4</v>
      </c>
      <c r="X797" t="s">
        <v>70</v>
      </c>
      <c r="Y797">
        <v>2</v>
      </c>
      <c r="Z797">
        <v>1</v>
      </c>
      <c r="AA797">
        <v>0</v>
      </c>
      <c r="AB797">
        <v>0</v>
      </c>
      <c r="AC797" t="s">
        <v>328</v>
      </c>
      <c r="AD797">
        <v>1</v>
      </c>
      <c r="AE797">
        <v>0</v>
      </c>
      <c r="AF797">
        <v>0</v>
      </c>
      <c r="AG797">
        <v>1</v>
      </c>
      <c r="AH797">
        <v>0</v>
      </c>
      <c r="AI797">
        <v>-70.710678118654741</v>
      </c>
      <c r="AJ797">
        <v>-70.710678118654769</v>
      </c>
      <c r="AK797">
        <v>0</v>
      </c>
      <c r="AL797">
        <v>100</v>
      </c>
      <c r="AM797">
        <v>30.48</v>
      </c>
      <c r="AN797">
        <v>3.9269908169872414</v>
      </c>
    </row>
    <row r="798" spans="1:40" ht="12.75" x14ac:dyDescent="0.2">
      <c r="A798" s="15">
        <v>42574</v>
      </c>
      <c r="B798" s="14">
        <v>78</v>
      </c>
      <c r="C798" s="14" t="s">
        <v>359</v>
      </c>
      <c r="D798" s="16">
        <v>0.33194444444444443</v>
      </c>
      <c r="E798" s="14">
        <v>8</v>
      </c>
      <c r="F798" s="14">
        <v>103.99999999999994</v>
      </c>
      <c r="G798" s="14" t="s">
        <v>4</v>
      </c>
      <c r="H798" s="14" t="s">
        <v>4</v>
      </c>
      <c r="I798" s="14">
        <v>27.5</v>
      </c>
      <c r="J798" s="14" t="s">
        <v>4</v>
      </c>
      <c r="K798" s="14" t="s">
        <v>4</v>
      </c>
      <c r="L798" s="14" t="s">
        <v>4</v>
      </c>
      <c r="M798" s="14">
        <v>225</v>
      </c>
      <c r="N798" s="14" t="s">
        <v>27</v>
      </c>
      <c r="O798" s="14" t="s">
        <v>4</v>
      </c>
      <c r="P798" s="14" t="s">
        <v>4</v>
      </c>
      <c r="Q798" s="14">
        <v>0</v>
      </c>
      <c r="R798">
        <v>0</v>
      </c>
      <c r="S798">
        <v>0</v>
      </c>
      <c r="T798" t="s">
        <v>4</v>
      </c>
      <c r="U798" t="s">
        <v>4</v>
      </c>
      <c r="V798" t="s">
        <v>7</v>
      </c>
      <c r="W798">
        <v>0.2</v>
      </c>
      <c r="X798" t="s">
        <v>78</v>
      </c>
      <c r="Y798">
        <v>2</v>
      </c>
      <c r="Z798">
        <v>1</v>
      </c>
      <c r="AA798">
        <v>0</v>
      </c>
      <c r="AB798">
        <v>0</v>
      </c>
      <c r="AC798" t="s">
        <v>328</v>
      </c>
      <c r="AD798">
        <v>1</v>
      </c>
      <c r="AE798">
        <v>0</v>
      </c>
      <c r="AF798">
        <v>0</v>
      </c>
      <c r="AG798">
        <v>1</v>
      </c>
      <c r="AH798">
        <v>0</v>
      </c>
      <c r="AI798">
        <v>-70.710678118654741</v>
      </c>
      <c r="AJ798">
        <v>-70.710678118654769</v>
      </c>
      <c r="AK798">
        <v>0</v>
      </c>
      <c r="AL798">
        <v>100</v>
      </c>
      <c r="AM798">
        <v>30.48</v>
      </c>
      <c r="AN798">
        <v>3.9269908169872414</v>
      </c>
    </row>
    <row r="799" spans="1:40" ht="12.75" x14ac:dyDescent="0.2">
      <c r="A799" s="15">
        <v>42574</v>
      </c>
      <c r="B799" s="14">
        <v>78</v>
      </c>
      <c r="C799" s="14" t="s">
        <v>359</v>
      </c>
      <c r="D799" s="16">
        <v>0.3756944444444445</v>
      </c>
      <c r="E799" s="14">
        <v>9</v>
      </c>
      <c r="F799" s="14">
        <v>167.00000000000006</v>
      </c>
      <c r="G799" s="14" t="s">
        <v>4</v>
      </c>
      <c r="H799" s="14" t="s">
        <v>4</v>
      </c>
      <c r="I799" s="14">
        <v>35.4</v>
      </c>
      <c r="J799" s="14" t="s">
        <v>4</v>
      </c>
      <c r="K799" s="14" t="s">
        <v>4</v>
      </c>
      <c r="L799" s="14" t="s">
        <v>4</v>
      </c>
      <c r="M799" s="14">
        <v>225</v>
      </c>
      <c r="N799" s="14" t="s">
        <v>27</v>
      </c>
      <c r="O799" s="14" t="s">
        <v>4</v>
      </c>
      <c r="P799" s="14" t="s">
        <v>4</v>
      </c>
      <c r="Q799" s="14">
        <v>0</v>
      </c>
      <c r="R799">
        <v>0</v>
      </c>
      <c r="S799">
        <v>0</v>
      </c>
      <c r="T799" t="s">
        <v>4</v>
      </c>
      <c r="U799" t="s">
        <v>4</v>
      </c>
      <c r="V799" t="s">
        <v>7</v>
      </c>
      <c r="W799">
        <v>0.6</v>
      </c>
      <c r="X799" t="s">
        <v>4</v>
      </c>
      <c r="Y799">
        <v>2</v>
      </c>
      <c r="Z799">
        <v>1</v>
      </c>
      <c r="AA799">
        <v>0</v>
      </c>
      <c r="AB799">
        <v>0</v>
      </c>
      <c r="AC799" t="s">
        <v>328</v>
      </c>
      <c r="AD799">
        <v>1</v>
      </c>
      <c r="AE799">
        <v>0</v>
      </c>
      <c r="AF799">
        <v>0</v>
      </c>
      <c r="AG799">
        <v>1</v>
      </c>
      <c r="AH799">
        <v>0</v>
      </c>
      <c r="AI799">
        <v>-70.710678118654741</v>
      </c>
      <c r="AJ799">
        <v>-70.710678118654769</v>
      </c>
      <c r="AK799">
        <v>0</v>
      </c>
      <c r="AL799">
        <v>100</v>
      </c>
      <c r="AM799">
        <v>30.48</v>
      </c>
      <c r="AN799">
        <v>3.9269908169872414</v>
      </c>
    </row>
    <row r="800" spans="1:40" ht="12.75" x14ac:dyDescent="0.2">
      <c r="A800" s="15">
        <v>42574</v>
      </c>
      <c r="B800" s="14">
        <v>78</v>
      </c>
      <c r="C800" s="14" t="s">
        <v>359</v>
      </c>
      <c r="D800" s="16">
        <v>0.41597222222222219</v>
      </c>
      <c r="E800" s="14">
        <v>10</v>
      </c>
      <c r="F800" s="14">
        <v>224.99999999999994</v>
      </c>
      <c r="G800" s="14" t="s">
        <v>4</v>
      </c>
      <c r="H800" s="14" t="s">
        <v>4</v>
      </c>
      <c r="I800" s="14">
        <v>36.1</v>
      </c>
      <c r="J800" s="14" t="s">
        <v>4</v>
      </c>
      <c r="K800" s="14" t="s">
        <v>4</v>
      </c>
      <c r="L800" s="14" t="s">
        <v>4</v>
      </c>
      <c r="M800" s="14">
        <v>225</v>
      </c>
      <c r="N800" s="14" t="s">
        <v>27</v>
      </c>
      <c r="O800" s="14" t="s">
        <v>4</v>
      </c>
      <c r="P800" s="14" t="s">
        <v>4</v>
      </c>
      <c r="Q800" s="14">
        <v>0</v>
      </c>
      <c r="R800">
        <v>0</v>
      </c>
      <c r="S800">
        <v>0</v>
      </c>
      <c r="T800" t="s">
        <v>4</v>
      </c>
      <c r="U800" t="s">
        <v>4</v>
      </c>
      <c r="V800" t="s">
        <v>7</v>
      </c>
      <c r="W800">
        <v>0</v>
      </c>
      <c r="X800" t="s">
        <v>108</v>
      </c>
      <c r="Y800">
        <v>2</v>
      </c>
      <c r="Z800">
        <v>1</v>
      </c>
      <c r="AA800">
        <v>0</v>
      </c>
      <c r="AB800">
        <v>0</v>
      </c>
      <c r="AC800" t="s">
        <v>328</v>
      </c>
      <c r="AD800">
        <v>1</v>
      </c>
      <c r="AE800">
        <v>0</v>
      </c>
      <c r="AF800">
        <v>0</v>
      </c>
      <c r="AG800">
        <v>1</v>
      </c>
      <c r="AH800">
        <v>0</v>
      </c>
      <c r="AI800">
        <v>-70.710678118654741</v>
      </c>
      <c r="AJ800">
        <v>-70.710678118654769</v>
      </c>
      <c r="AK800">
        <v>0</v>
      </c>
      <c r="AL800">
        <v>100</v>
      </c>
      <c r="AM800">
        <v>30.48</v>
      </c>
      <c r="AN800">
        <v>3.9269908169872414</v>
      </c>
    </row>
    <row r="801" spans="1:40" ht="12.75" x14ac:dyDescent="0.2">
      <c r="A801" s="15">
        <v>42574</v>
      </c>
      <c r="B801" s="14">
        <v>78</v>
      </c>
      <c r="C801" s="14" t="s">
        <v>359</v>
      </c>
      <c r="D801" s="16">
        <v>0.45902777777777781</v>
      </c>
      <c r="E801" s="14">
        <v>11</v>
      </c>
      <c r="F801" s="14">
        <v>287.00000000000006</v>
      </c>
      <c r="G801" s="14" t="s">
        <v>4</v>
      </c>
      <c r="H801" s="14" t="s">
        <v>4</v>
      </c>
      <c r="I801" s="14">
        <v>35.200000000000003</v>
      </c>
      <c r="J801" s="14" t="s">
        <v>4</v>
      </c>
      <c r="K801" s="14" t="s">
        <v>4</v>
      </c>
      <c r="L801" s="14" t="s">
        <v>4</v>
      </c>
      <c r="M801" s="14">
        <v>225</v>
      </c>
      <c r="N801" s="14" t="s">
        <v>27</v>
      </c>
      <c r="O801" s="14" t="s">
        <v>4</v>
      </c>
      <c r="P801" s="14" t="s">
        <v>4</v>
      </c>
      <c r="Q801" s="14">
        <v>0</v>
      </c>
      <c r="R801">
        <v>0</v>
      </c>
      <c r="S801">
        <v>0</v>
      </c>
      <c r="T801" t="s">
        <v>4</v>
      </c>
      <c r="U801" t="s">
        <v>4</v>
      </c>
      <c r="V801" t="s">
        <v>7</v>
      </c>
      <c r="W801">
        <v>0</v>
      </c>
      <c r="X801" t="s">
        <v>115</v>
      </c>
      <c r="Y801">
        <v>2</v>
      </c>
      <c r="Z801">
        <v>1</v>
      </c>
      <c r="AA801">
        <v>0</v>
      </c>
      <c r="AB801">
        <v>0</v>
      </c>
      <c r="AC801" t="s">
        <v>328</v>
      </c>
      <c r="AD801">
        <v>1</v>
      </c>
      <c r="AE801">
        <v>0</v>
      </c>
      <c r="AF801">
        <v>0</v>
      </c>
      <c r="AG801">
        <v>1</v>
      </c>
      <c r="AH801">
        <v>0</v>
      </c>
      <c r="AI801">
        <v>-70.710678118654741</v>
      </c>
      <c r="AJ801">
        <v>-70.710678118654769</v>
      </c>
      <c r="AK801">
        <v>0</v>
      </c>
      <c r="AL801">
        <v>100</v>
      </c>
      <c r="AM801">
        <v>30.48</v>
      </c>
      <c r="AN801">
        <v>3.9269908169872414</v>
      </c>
    </row>
    <row r="802" spans="1:40" ht="12.75" x14ac:dyDescent="0.2">
      <c r="A802" s="15">
        <v>42574</v>
      </c>
      <c r="B802" s="14">
        <v>78</v>
      </c>
      <c r="C802" s="14" t="s">
        <v>359</v>
      </c>
      <c r="D802" s="16">
        <v>0.49791666666666662</v>
      </c>
      <c r="E802" s="14">
        <v>12</v>
      </c>
      <c r="F802" s="14">
        <v>342.99999999999994</v>
      </c>
      <c r="G802" s="14" t="s">
        <v>4</v>
      </c>
      <c r="H802" s="14" t="s">
        <v>4</v>
      </c>
      <c r="I802" s="14">
        <v>31.6</v>
      </c>
      <c r="J802" s="14" t="s">
        <v>4</v>
      </c>
      <c r="K802" s="14" t="s">
        <v>4</v>
      </c>
      <c r="L802" s="14" t="s">
        <v>4</v>
      </c>
      <c r="M802" s="14">
        <v>225</v>
      </c>
      <c r="N802" s="14" t="s">
        <v>27</v>
      </c>
      <c r="O802" s="14" t="s">
        <v>4</v>
      </c>
      <c r="P802" s="14" t="s">
        <v>4</v>
      </c>
      <c r="Q802" s="14">
        <v>0</v>
      </c>
      <c r="R802">
        <v>0</v>
      </c>
      <c r="S802">
        <v>0</v>
      </c>
      <c r="T802" t="s">
        <v>4</v>
      </c>
      <c r="U802" t="s">
        <v>4</v>
      </c>
      <c r="V802" t="s">
        <v>6</v>
      </c>
      <c r="W802">
        <v>0.6</v>
      </c>
      <c r="X802" t="s">
        <v>172</v>
      </c>
      <c r="Y802">
        <v>2</v>
      </c>
      <c r="Z802">
        <v>1</v>
      </c>
      <c r="AA802">
        <v>0</v>
      </c>
      <c r="AB802">
        <v>0</v>
      </c>
      <c r="AC802" t="s">
        <v>328</v>
      </c>
      <c r="AD802">
        <v>1</v>
      </c>
      <c r="AE802">
        <v>0</v>
      </c>
      <c r="AF802">
        <v>0</v>
      </c>
      <c r="AG802">
        <v>1</v>
      </c>
      <c r="AH802">
        <v>0</v>
      </c>
      <c r="AI802">
        <v>-70.710678118654741</v>
      </c>
      <c r="AJ802">
        <v>-70.710678118654769</v>
      </c>
      <c r="AK802">
        <v>0</v>
      </c>
      <c r="AL802">
        <v>100</v>
      </c>
      <c r="AM802">
        <v>30.48</v>
      </c>
      <c r="AN802">
        <v>3.9269908169872414</v>
      </c>
    </row>
    <row r="803" spans="1:40" ht="12.75" x14ac:dyDescent="0.2">
      <c r="A803" s="15">
        <v>42574</v>
      </c>
      <c r="B803" s="14">
        <v>78</v>
      </c>
      <c r="C803" s="14" t="s">
        <v>359</v>
      </c>
      <c r="D803" s="16">
        <v>0.54027777777777775</v>
      </c>
      <c r="E803" s="14">
        <v>13</v>
      </c>
      <c r="F803" s="14">
        <v>403.99999999999994</v>
      </c>
      <c r="G803" s="14" t="s">
        <v>4</v>
      </c>
      <c r="H803" s="14" t="s">
        <v>4</v>
      </c>
      <c r="I803" s="14">
        <v>30.3</v>
      </c>
      <c r="J803" s="14" t="s">
        <v>4</v>
      </c>
      <c r="K803" s="14" t="s">
        <v>4</v>
      </c>
      <c r="L803" s="14" t="s">
        <v>4</v>
      </c>
      <c r="M803" s="14">
        <v>225</v>
      </c>
      <c r="N803" s="14" t="s">
        <v>27</v>
      </c>
      <c r="O803" s="14" t="s">
        <v>4</v>
      </c>
      <c r="P803" s="14" t="s">
        <v>4</v>
      </c>
      <c r="Q803" s="14">
        <v>0</v>
      </c>
      <c r="R803">
        <v>0</v>
      </c>
      <c r="S803">
        <v>0</v>
      </c>
      <c r="T803" t="s">
        <v>4</v>
      </c>
      <c r="U803" t="s">
        <v>4</v>
      </c>
      <c r="V803" t="s">
        <v>6</v>
      </c>
      <c r="W803">
        <v>0</v>
      </c>
      <c r="X803" t="s">
        <v>367</v>
      </c>
      <c r="Y803">
        <v>2</v>
      </c>
      <c r="Z803">
        <v>1</v>
      </c>
      <c r="AA803">
        <v>0</v>
      </c>
      <c r="AB803">
        <v>0</v>
      </c>
      <c r="AC803" t="s">
        <v>328</v>
      </c>
      <c r="AD803">
        <v>1</v>
      </c>
      <c r="AE803">
        <v>0</v>
      </c>
      <c r="AF803">
        <v>0</v>
      </c>
      <c r="AG803">
        <v>1</v>
      </c>
      <c r="AH803">
        <v>0</v>
      </c>
      <c r="AI803">
        <v>-70.710678118654741</v>
      </c>
      <c r="AJ803">
        <v>-70.710678118654769</v>
      </c>
      <c r="AK803">
        <v>0</v>
      </c>
      <c r="AL803">
        <v>100</v>
      </c>
      <c r="AM803">
        <v>30.48</v>
      </c>
      <c r="AN803">
        <v>3.9269908169872414</v>
      </c>
    </row>
    <row r="804" spans="1:40" ht="12.75" x14ac:dyDescent="0.2">
      <c r="A804" s="15">
        <v>42574</v>
      </c>
      <c r="B804" s="14">
        <v>78</v>
      </c>
      <c r="C804" s="14" t="s">
        <v>359</v>
      </c>
      <c r="D804" s="16">
        <v>0.58124999999999993</v>
      </c>
      <c r="E804" s="14">
        <v>14</v>
      </c>
      <c r="F804" s="14">
        <v>462.99999999999989</v>
      </c>
      <c r="G804" s="14" t="s">
        <v>4</v>
      </c>
      <c r="H804" s="14" t="s">
        <v>4</v>
      </c>
      <c r="I804" s="14">
        <v>28.6</v>
      </c>
      <c r="J804" s="14" t="s">
        <v>4</v>
      </c>
      <c r="K804" s="14" t="s">
        <v>4</v>
      </c>
      <c r="L804" s="14" t="s">
        <v>4</v>
      </c>
      <c r="M804" s="14">
        <v>225</v>
      </c>
      <c r="N804" s="14" t="s">
        <v>27</v>
      </c>
      <c r="O804" s="14" t="s">
        <v>4</v>
      </c>
      <c r="P804" s="14" t="s">
        <v>4</v>
      </c>
      <c r="Q804" s="14">
        <v>0</v>
      </c>
      <c r="R804">
        <v>0</v>
      </c>
      <c r="S804">
        <v>0</v>
      </c>
      <c r="T804" t="s">
        <v>4</v>
      </c>
      <c r="U804" t="s">
        <v>4</v>
      </c>
      <c r="V804" t="s">
        <v>6</v>
      </c>
      <c r="W804">
        <v>0.8</v>
      </c>
      <c r="X804" t="s">
        <v>118</v>
      </c>
      <c r="Y804">
        <v>2</v>
      </c>
      <c r="Z804">
        <v>1</v>
      </c>
      <c r="AA804">
        <v>0</v>
      </c>
      <c r="AB804">
        <v>0</v>
      </c>
      <c r="AC804" t="s">
        <v>328</v>
      </c>
      <c r="AD804">
        <v>1</v>
      </c>
      <c r="AE804">
        <v>0</v>
      </c>
      <c r="AF804">
        <v>0</v>
      </c>
      <c r="AG804">
        <v>1</v>
      </c>
      <c r="AH804">
        <v>0</v>
      </c>
      <c r="AI804">
        <v>-70.710678118654741</v>
      </c>
      <c r="AJ804">
        <v>-70.710678118654769</v>
      </c>
      <c r="AK804">
        <v>0</v>
      </c>
      <c r="AL804">
        <v>100</v>
      </c>
      <c r="AM804">
        <v>30.48</v>
      </c>
      <c r="AN804">
        <v>3.9269908169872414</v>
      </c>
    </row>
    <row r="805" spans="1:40" ht="12.75" x14ac:dyDescent="0.2">
      <c r="A805" s="15">
        <v>42574</v>
      </c>
      <c r="B805" s="14">
        <v>78</v>
      </c>
      <c r="C805" s="14" t="s">
        <v>359</v>
      </c>
      <c r="D805" s="16">
        <v>0.62430555555555556</v>
      </c>
      <c r="E805" s="14">
        <v>15</v>
      </c>
      <c r="F805" s="14">
        <v>525</v>
      </c>
      <c r="G805" s="14" t="s">
        <v>4</v>
      </c>
      <c r="H805" s="14" t="s">
        <v>4</v>
      </c>
      <c r="I805" s="14">
        <v>26.5</v>
      </c>
      <c r="J805" s="14" t="s">
        <v>4</v>
      </c>
      <c r="K805" s="14" t="s">
        <v>4</v>
      </c>
      <c r="L805" s="14" t="s">
        <v>4</v>
      </c>
      <c r="M805" s="14">
        <v>225</v>
      </c>
      <c r="N805" s="14" t="s">
        <v>27</v>
      </c>
      <c r="O805" s="14" t="s">
        <v>4</v>
      </c>
      <c r="P805" s="14" t="s">
        <v>4</v>
      </c>
      <c r="Q805" s="14">
        <v>0</v>
      </c>
      <c r="R805">
        <v>0</v>
      </c>
      <c r="S805">
        <v>0</v>
      </c>
      <c r="T805" t="s">
        <v>4</v>
      </c>
      <c r="U805" t="s">
        <v>4</v>
      </c>
      <c r="V805" t="s">
        <v>6</v>
      </c>
      <c r="W805">
        <v>3</v>
      </c>
      <c r="X805" t="s">
        <v>13</v>
      </c>
      <c r="Y805">
        <v>2</v>
      </c>
      <c r="Z805">
        <v>1</v>
      </c>
      <c r="AA805">
        <v>0</v>
      </c>
      <c r="AB805">
        <v>0</v>
      </c>
      <c r="AC805" t="s">
        <v>328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-70.710678118654741</v>
      </c>
      <c r="AJ805">
        <v>-70.710678118654769</v>
      </c>
      <c r="AK805">
        <v>0</v>
      </c>
      <c r="AL805">
        <v>100</v>
      </c>
      <c r="AM805">
        <v>30.48</v>
      </c>
      <c r="AN805">
        <v>3.9269908169872414</v>
      </c>
    </row>
    <row r="806" spans="1:40" ht="12.75" x14ac:dyDescent="0.2">
      <c r="A806" s="15">
        <v>42574</v>
      </c>
      <c r="B806" s="14">
        <v>78</v>
      </c>
      <c r="C806" s="14" t="s">
        <v>359</v>
      </c>
      <c r="D806" s="16">
        <v>0.66319444444444442</v>
      </c>
      <c r="E806" s="14">
        <v>16</v>
      </c>
      <c r="F806" s="14">
        <v>581</v>
      </c>
      <c r="G806" s="14" t="s">
        <v>4</v>
      </c>
      <c r="H806" s="14" t="s">
        <v>4</v>
      </c>
      <c r="I806" s="14">
        <v>25.4</v>
      </c>
      <c r="J806" s="14" t="s">
        <v>4</v>
      </c>
      <c r="K806" s="14" t="s">
        <v>4</v>
      </c>
      <c r="L806" s="14" t="s">
        <v>4</v>
      </c>
      <c r="M806" s="14">
        <v>225</v>
      </c>
      <c r="N806" s="14" t="s">
        <v>27</v>
      </c>
      <c r="O806" s="14" t="s">
        <v>4</v>
      </c>
      <c r="P806" s="14" t="s">
        <v>4</v>
      </c>
      <c r="Q806" s="14">
        <v>0</v>
      </c>
      <c r="R806">
        <v>0</v>
      </c>
      <c r="S806">
        <v>0</v>
      </c>
      <c r="T806">
        <v>0</v>
      </c>
      <c r="U806">
        <v>0</v>
      </c>
      <c r="V806" t="s">
        <v>6</v>
      </c>
      <c r="W806">
        <v>1.4</v>
      </c>
      <c r="X806" t="s">
        <v>13</v>
      </c>
      <c r="Y806">
        <v>2</v>
      </c>
      <c r="Z806">
        <v>1</v>
      </c>
      <c r="AA806">
        <v>0</v>
      </c>
      <c r="AB806">
        <v>0</v>
      </c>
      <c r="AC806" t="s">
        <v>328</v>
      </c>
      <c r="AD806">
        <v>1</v>
      </c>
      <c r="AE806">
        <v>0</v>
      </c>
      <c r="AF806">
        <v>0</v>
      </c>
      <c r="AG806">
        <v>1</v>
      </c>
      <c r="AH806">
        <v>0</v>
      </c>
      <c r="AI806">
        <v>-70.710678118654741</v>
      </c>
      <c r="AJ806">
        <v>-70.710678118654769</v>
      </c>
      <c r="AK806">
        <v>0</v>
      </c>
      <c r="AL806">
        <v>100</v>
      </c>
      <c r="AM806">
        <v>30.48</v>
      </c>
      <c r="AN806">
        <v>3.9269908169872414</v>
      </c>
    </row>
    <row r="807" spans="1:40" ht="12.75" x14ac:dyDescent="0.2">
      <c r="A807" s="15">
        <v>42574</v>
      </c>
      <c r="B807" s="14">
        <v>79</v>
      </c>
      <c r="C807" s="14" t="s">
        <v>358</v>
      </c>
      <c r="D807" s="16">
        <v>0.26111111111111113</v>
      </c>
      <c r="E807" s="14">
        <v>6</v>
      </c>
      <c r="F807" s="14">
        <v>0</v>
      </c>
      <c r="G807" s="14">
        <v>17</v>
      </c>
      <c r="H807" s="14" t="s">
        <v>365</v>
      </c>
      <c r="I807" s="14">
        <v>21.4</v>
      </c>
      <c r="J807" s="14" t="s">
        <v>4</v>
      </c>
      <c r="K807" s="14" t="s">
        <v>4</v>
      </c>
      <c r="L807" s="14" t="s">
        <v>4</v>
      </c>
      <c r="M807" s="14">
        <v>162</v>
      </c>
      <c r="N807" s="14" t="s">
        <v>33</v>
      </c>
      <c r="O807" s="14" t="s">
        <v>4</v>
      </c>
      <c r="P807" s="14" t="s">
        <v>4</v>
      </c>
      <c r="Q807" s="14">
        <v>0</v>
      </c>
      <c r="R807">
        <v>0</v>
      </c>
      <c r="S807">
        <v>1</v>
      </c>
      <c r="T807" t="s">
        <v>4</v>
      </c>
      <c r="U807" t="s">
        <v>4</v>
      </c>
      <c r="V807" t="s">
        <v>6</v>
      </c>
      <c r="W807">
        <v>0.2</v>
      </c>
      <c r="X807" t="s">
        <v>4</v>
      </c>
      <c r="Y807">
        <v>2</v>
      </c>
      <c r="Z807">
        <v>1</v>
      </c>
      <c r="AA807">
        <v>0</v>
      </c>
      <c r="AB807">
        <v>0</v>
      </c>
      <c r="AC807" t="s">
        <v>329</v>
      </c>
      <c r="AD807">
        <v>0</v>
      </c>
      <c r="AE807" t="s">
        <v>4</v>
      </c>
      <c r="AF807" t="s">
        <v>4</v>
      </c>
      <c r="AG807" t="s">
        <v>4</v>
      </c>
      <c r="AH807" t="s">
        <v>4</v>
      </c>
      <c r="AI807">
        <v>31.519733426244645</v>
      </c>
      <c r="AJ807">
        <v>-97.007764662105657</v>
      </c>
      <c r="AK807" t="s">
        <v>4</v>
      </c>
      <c r="AL807">
        <v>102</v>
      </c>
      <c r="AM807">
        <v>31.089600000000001</v>
      </c>
      <c r="AN807">
        <v>2.8274333882308138</v>
      </c>
    </row>
    <row r="808" spans="1:40" ht="12.75" x14ac:dyDescent="0.2">
      <c r="A808" s="15">
        <v>42574</v>
      </c>
      <c r="B808" s="14">
        <v>79</v>
      </c>
      <c r="C808" s="14" t="s">
        <v>358</v>
      </c>
      <c r="D808" s="16">
        <v>0.29375000000000001</v>
      </c>
      <c r="E808" s="14">
        <v>7</v>
      </c>
      <c r="F808" s="14">
        <v>46.999999999999993</v>
      </c>
      <c r="G808" s="14">
        <v>19.100000000000001</v>
      </c>
      <c r="H808" s="14" t="s">
        <v>366</v>
      </c>
      <c r="I808" s="14">
        <v>23.6</v>
      </c>
      <c r="J808" s="14">
        <v>2.953954034715645</v>
      </c>
      <c r="K808" s="14">
        <v>190.75090093515249</v>
      </c>
      <c r="L808" s="14">
        <v>-151.24909906484751</v>
      </c>
      <c r="M808" s="14">
        <v>164</v>
      </c>
      <c r="N808" s="14" t="s">
        <v>33</v>
      </c>
      <c r="O808" s="14" t="s">
        <v>33</v>
      </c>
      <c r="P808" s="14">
        <v>5</v>
      </c>
      <c r="Q808" s="14">
        <v>7.9085757506258689</v>
      </c>
      <c r="R808">
        <v>7.9085757506258689</v>
      </c>
      <c r="S808">
        <v>1</v>
      </c>
      <c r="T808" t="s">
        <v>4</v>
      </c>
      <c r="U808" t="s">
        <v>4</v>
      </c>
      <c r="V808" t="s">
        <v>72</v>
      </c>
      <c r="W808">
        <v>1.9</v>
      </c>
      <c r="X808" t="s">
        <v>73</v>
      </c>
      <c r="Y808">
        <v>2</v>
      </c>
      <c r="Z808">
        <v>1</v>
      </c>
      <c r="AA808">
        <v>0</v>
      </c>
      <c r="AB808">
        <v>0</v>
      </c>
      <c r="AC808" t="s">
        <v>329</v>
      </c>
      <c r="AD808">
        <v>0</v>
      </c>
      <c r="AE808">
        <v>-7.7697601951711022</v>
      </c>
      <c r="AF808">
        <v>-7.7697601951711022</v>
      </c>
      <c r="AG808">
        <v>1</v>
      </c>
      <c r="AH808">
        <v>7.9085757506258689</v>
      </c>
      <c r="AI808">
        <v>30.044471784052917</v>
      </c>
      <c r="AJ808">
        <v>-104.77752485727676</v>
      </c>
      <c r="AK808">
        <v>-1.4752616421917288</v>
      </c>
      <c r="AL808">
        <v>109</v>
      </c>
      <c r="AM808">
        <v>33.223199999999999</v>
      </c>
      <c r="AN808">
        <v>2.8623399732707004</v>
      </c>
    </row>
    <row r="809" spans="1:40" ht="12.75" x14ac:dyDescent="0.2">
      <c r="A809" s="15">
        <v>42574</v>
      </c>
      <c r="B809" s="14">
        <v>79</v>
      </c>
      <c r="C809" s="14" t="s">
        <v>358</v>
      </c>
      <c r="D809" s="16">
        <v>0.3354166666666667</v>
      </c>
      <c r="E809" s="14">
        <v>8</v>
      </c>
      <c r="F809" s="14">
        <v>107.00000000000003</v>
      </c>
      <c r="G809" s="14">
        <v>27</v>
      </c>
      <c r="H809" s="14" t="s">
        <v>365</v>
      </c>
      <c r="I809" s="14">
        <v>27.9</v>
      </c>
      <c r="J809" s="14">
        <v>2.1858934461918413</v>
      </c>
      <c r="K809" s="14">
        <v>234.75753106790057</v>
      </c>
      <c r="L809" s="14">
        <v>44.006630132748086</v>
      </c>
      <c r="M809" s="14">
        <v>168</v>
      </c>
      <c r="N809" s="14" t="s">
        <v>33</v>
      </c>
      <c r="O809" s="14" t="s">
        <v>27</v>
      </c>
      <c r="P809" s="14">
        <v>6</v>
      </c>
      <c r="Q809" s="14">
        <v>8.2750316528779102</v>
      </c>
      <c r="R809">
        <v>16.183607403503778</v>
      </c>
      <c r="S809">
        <v>1</v>
      </c>
      <c r="T809" t="s">
        <v>4</v>
      </c>
      <c r="U809" t="s">
        <v>4</v>
      </c>
      <c r="V809" t="s">
        <v>25</v>
      </c>
      <c r="W809">
        <v>0</v>
      </c>
      <c r="X809" t="s">
        <v>4</v>
      </c>
      <c r="Y809">
        <v>2</v>
      </c>
      <c r="Z809">
        <v>1</v>
      </c>
      <c r="AA809">
        <v>0</v>
      </c>
      <c r="AB809">
        <v>0</v>
      </c>
      <c r="AC809" t="s">
        <v>329</v>
      </c>
      <c r="AD809">
        <v>0</v>
      </c>
      <c r="AE809">
        <v>-4.7750064249094777</v>
      </c>
      <c r="AF809">
        <v>-4.7750064249094777</v>
      </c>
      <c r="AG809">
        <v>1</v>
      </c>
      <c r="AH809">
        <v>8.2750316528779102</v>
      </c>
      <c r="AI809">
        <v>23.286109371589042</v>
      </c>
      <c r="AJ809">
        <v>-109.55253128218624</v>
      </c>
      <c r="AK809">
        <v>-6.7583624124638746</v>
      </c>
      <c r="AL809">
        <v>112</v>
      </c>
      <c r="AM809">
        <v>34.137599999999999</v>
      </c>
      <c r="AN809">
        <v>2.9321531433504737</v>
      </c>
    </row>
    <row r="810" spans="1:40" ht="12.75" x14ac:dyDescent="0.2">
      <c r="A810" s="15">
        <v>42574</v>
      </c>
      <c r="B810" s="14">
        <v>79</v>
      </c>
      <c r="C810" s="14" t="s">
        <v>358</v>
      </c>
      <c r="D810" s="16">
        <v>0.37777777777777777</v>
      </c>
      <c r="E810" s="14">
        <v>9</v>
      </c>
      <c r="F810" s="14">
        <v>167.99999999999997</v>
      </c>
      <c r="G810" s="14">
        <v>50.8</v>
      </c>
      <c r="H810" s="14" t="s">
        <v>365</v>
      </c>
      <c r="I810" s="14">
        <v>36.299999999999997</v>
      </c>
      <c r="J810" s="14">
        <v>1.6929693744344996</v>
      </c>
      <c r="K810" s="14">
        <v>263</v>
      </c>
      <c r="L810" s="14">
        <v>28.242468932099428</v>
      </c>
      <c r="M810" s="14">
        <v>178</v>
      </c>
      <c r="N810" s="14" t="s">
        <v>33</v>
      </c>
      <c r="O810" s="14" t="s">
        <v>31</v>
      </c>
      <c r="P810" s="14">
        <v>7</v>
      </c>
      <c r="Q810" s="14">
        <v>19.522886375475409</v>
      </c>
      <c r="R810">
        <v>35.706493778979187</v>
      </c>
      <c r="S810">
        <v>1</v>
      </c>
      <c r="T810" t="s">
        <v>4</v>
      </c>
      <c r="U810" t="s">
        <v>4</v>
      </c>
      <c r="V810" t="s">
        <v>6</v>
      </c>
      <c r="W810">
        <v>0</v>
      </c>
      <c r="X810" t="s">
        <v>4</v>
      </c>
      <c r="Y810">
        <v>2</v>
      </c>
      <c r="Z810">
        <v>1</v>
      </c>
      <c r="AA810">
        <v>0</v>
      </c>
      <c r="AB810">
        <v>0</v>
      </c>
      <c r="AC810" t="s">
        <v>329</v>
      </c>
      <c r="AD810">
        <v>0</v>
      </c>
      <c r="AE810">
        <v>-2.3792413439524864</v>
      </c>
      <c r="AF810">
        <v>-2.3792413439524864</v>
      </c>
      <c r="AG810">
        <v>1</v>
      </c>
      <c r="AH810">
        <v>19.522886375475409</v>
      </c>
      <c r="AI810">
        <v>3.908743630680128</v>
      </c>
      <c r="AJ810">
        <v>-111.93177262613872</v>
      </c>
      <c r="AK810">
        <v>-19.377365740908914</v>
      </c>
      <c r="AL810">
        <v>112</v>
      </c>
      <c r="AM810">
        <v>34.137599999999999</v>
      </c>
      <c r="AN810">
        <v>3.1066860685499065</v>
      </c>
    </row>
    <row r="811" spans="1:40" ht="12.75" x14ac:dyDescent="0.2">
      <c r="A811" s="15">
        <v>42574</v>
      </c>
      <c r="B811" s="14">
        <v>79</v>
      </c>
      <c r="C811" s="14" t="s">
        <v>358</v>
      </c>
      <c r="D811" s="16">
        <v>0.41736111111111113</v>
      </c>
      <c r="E811" s="14">
        <v>10</v>
      </c>
      <c r="F811" s="14">
        <v>225</v>
      </c>
      <c r="G811" s="14">
        <v>54.8</v>
      </c>
      <c r="H811" s="14" t="s">
        <v>365</v>
      </c>
      <c r="I811" s="14">
        <v>35.700000000000003</v>
      </c>
      <c r="J811" s="14" t="s">
        <v>4</v>
      </c>
      <c r="K811" s="14" t="s">
        <v>4</v>
      </c>
      <c r="L811" s="14" t="s">
        <v>4</v>
      </c>
      <c r="M811" s="14">
        <v>178</v>
      </c>
      <c r="N811" s="14" t="s">
        <v>33</v>
      </c>
      <c r="O811" s="14" t="s">
        <v>4</v>
      </c>
      <c r="P811" s="14" t="s">
        <v>4</v>
      </c>
      <c r="Q811" s="14">
        <v>0</v>
      </c>
      <c r="R811">
        <v>35.706493778979187</v>
      </c>
      <c r="S811">
        <v>1</v>
      </c>
      <c r="T811" t="s">
        <v>4</v>
      </c>
      <c r="U811" t="s">
        <v>4</v>
      </c>
      <c r="V811" t="s">
        <v>6</v>
      </c>
      <c r="W811">
        <v>0.6</v>
      </c>
      <c r="X811" t="s">
        <v>10</v>
      </c>
      <c r="Y811">
        <v>0</v>
      </c>
      <c r="Z811">
        <v>0</v>
      </c>
      <c r="AA811">
        <v>1</v>
      </c>
      <c r="AB811">
        <v>1</v>
      </c>
      <c r="AC811" t="s">
        <v>329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3.908743630680128</v>
      </c>
      <c r="AJ811">
        <v>-111.93177262613872</v>
      </c>
      <c r="AK811">
        <v>0</v>
      </c>
      <c r="AL811">
        <v>112</v>
      </c>
      <c r="AM811">
        <v>34.137599999999999</v>
      </c>
      <c r="AN811">
        <v>3.1066860685499065</v>
      </c>
    </row>
    <row r="812" spans="1:40" ht="12.75" x14ac:dyDescent="0.2">
      <c r="A812" s="15">
        <v>42574</v>
      </c>
      <c r="B812" s="14">
        <v>79</v>
      </c>
      <c r="C812" s="14" t="s">
        <v>358</v>
      </c>
      <c r="D812" s="16">
        <v>0.4604166666666667</v>
      </c>
      <c r="E812" s="14">
        <v>11</v>
      </c>
      <c r="F812" s="14">
        <v>287</v>
      </c>
      <c r="G812" s="14">
        <v>55.2</v>
      </c>
      <c r="H812" s="14" t="s">
        <v>365</v>
      </c>
      <c r="I812" s="14">
        <v>37.5</v>
      </c>
      <c r="J812" s="14" t="s">
        <v>4</v>
      </c>
      <c r="K812" s="14" t="s">
        <v>4</v>
      </c>
      <c r="L812" s="14" t="s">
        <v>4</v>
      </c>
      <c r="M812" s="14">
        <v>178</v>
      </c>
      <c r="N812" s="14" t="s">
        <v>33</v>
      </c>
      <c r="O812" s="14" t="s">
        <v>4</v>
      </c>
      <c r="P812" s="14" t="s">
        <v>4</v>
      </c>
      <c r="Q812" s="14">
        <v>0</v>
      </c>
      <c r="R812">
        <v>35.706493778979187</v>
      </c>
      <c r="S812">
        <v>1</v>
      </c>
      <c r="T812" t="s">
        <v>4</v>
      </c>
      <c r="U812" t="s">
        <v>4</v>
      </c>
      <c r="V812" t="s">
        <v>6</v>
      </c>
      <c r="W812">
        <v>0</v>
      </c>
      <c r="X812" t="s">
        <v>4</v>
      </c>
      <c r="Y812">
        <v>0</v>
      </c>
      <c r="Z812">
        <v>0</v>
      </c>
      <c r="AA812">
        <v>1</v>
      </c>
      <c r="AB812" t="s">
        <v>4</v>
      </c>
      <c r="AC812" t="s">
        <v>329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3.908743630680128</v>
      </c>
      <c r="AJ812">
        <v>-111.93177262613872</v>
      </c>
      <c r="AK812">
        <v>0</v>
      </c>
      <c r="AL812">
        <v>112</v>
      </c>
      <c r="AM812">
        <v>34.137599999999999</v>
      </c>
      <c r="AN812">
        <v>3.1066860685499065</v>
      </c>
    </row>
    <row r="813" spans="1:40" ht="12.75" x14ac:dyDescent="0.2">
      <c r="A813" s="15">
        <v>42574</v>
      </c>
      <c r="B813" s="14">
        <v>79</v>
      </c>
      <c r="C813" s="14" t="s">
        <v>358</v>
      </c>
      <c r="D813" s="16">
        <v>0.5</v>
      </c>
      <c r="E813" s="14">
        <v>12</v>
      </c>
      <c r="F813" s="14">
        <v>343.99999999999994</v>
      </c>
      <c r="G813" s="14">
        <v>44.7</v>
      </c>
      <c r="H813" s="14" t="s">
        <v>366</v>
      </c>
      <c r="I813" s="14">
        <v>32</v>
      </c>
      <c r="J813" s="14" t="s">
        <v>4</v>
      </c>
      <c r="K813" s="14" t="s">
        <v>4</v>
      </c>
      <c r="L813" s="14" t="s">
        <v>4</v>
      </c>
      <c r="M813" s="14">
        <v>178</v>
      </c>
      <c r="N813" s="14" t="s">
        <v>33</v>
      </c>
      <c r="O813" s="14" t="s">
        <v>4</v>
      </c>
      <c r="P813" s="14" t="s">
        <v>4</v>
      </c>
      <c r="Q813" s="14">
        <v>0</v>
      </c>
      <c r="R813">
        <v>35.706493778979187</v>
      </c>
      <c r="S813">
        <v>1</v>
      </c>
      <c r="T813" t="s">
        <v>4</v>
      </c>
      <c r="U813" t="s">
        <v>4</v>
      </c>
      <c r="V813" t="s">
        <v>6</v>
      </c>
      <c r="W813">
        <v>2.6</v>
      </c>
      <c r="X813" t="s">
        <v>4</v>
      </c>
      <c r="Y813">
        <v>0</v>
      </c>
      <c r="Z813">
        <v>0</v>
      </c>
      <c r="AA813">
        <v>1</v>
      </c>
      <c r="AB813" t="s">
        <v>4</v>
      </c>
      <c r="AC813" t="s">
        <v>329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3.908743630680128</v>
      </c>
      <c r="AJ813">
        <v>-111.93177262613872</v>
      </c>
      <c r="AK813">
        <v>0</v>
      </c>
      <c r="AL813">
        <v>112</v>
      </c>
      <c r="AM813">
        <v>34.137599999999999</v>
      </c>
      <c r="AN813">
        <v>3.1066860685499065</v>
      </c>
    </row>
    <row r="814" spans="1:40" ht="12.75" x14ac:dyDescent="0.2">
      <c r="A814" s="15">
        <v>42574</v>
      </c>
      <c r="B814" s="14">
        <v>79</v>
      </c>
      <c r="C814" s="14" t="s">
        <v>358</v>
      </c>
      <c r="D814" s="16">
        <v>0.54097222222222219</v>
      </c>
      <c r="E814" s="14">
        <v>13</v>
      </c>
      <c r="F814" s="14">
        <v>402.99999999999989</v>
      </c>
      <c r="G814" s="14">
        <v>34.799999999999997</v>
      </c>
      <c r="H814" s="14" t="s">
        <v>366</v>
      </c>
      <c r="I814" s="14">
        <v>31.1</v>
      </c>
      <c r="J814" s="14" t="s">
        <v>4</v>
      </c>
      <c r="K814" s="14" t="s">
        <v>4</v>
      </c>
      <c r="L814" s="14" t="s">
        <v>4</v>
      </c>
      <c r="M814" s="14">
        <v>178</v>
      </c>
      <c r="N814" s="14" t="s">
        <v>33</v>
      </c>
      <c r="O814" s="14" t="s">
        <v>4</v>
      </c>
      <c r="P814" s="14" t="s">
        <v>4</v>
      </c>
      <c r="Q814" s="14">
        <v>0</v>
      </c>
      <c r="R814">
        <v>35.706493778979187</v>
      </c>
      <c r="S814">
        <v>1</v>
      </c>
      <c r="T814" t="s">
        <v>4</v>
      </c>
      <c r="U814" t="s">
        <v>4</v>
      </c>
      <c r="V814" t="s">
        <v>6</v>
      </c>
      <c r="W814">
        <v>0</v>
      </c>
      <c r="X814" t="s">
        <v>43</v>
      </c>
      <c r="Y814">
        <v>0</v>
      </c>
      <c r="Z814">
        <v>0</v>
      </c>
      <c r="AA814">
        <v>1</v>
      </c>
      <c r="AB814" t="s">
        <v>4</v>
      </c>
      <c r="AC814" t="s">
        <v>329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3.908743630680128</v>
      </c>
      <c r="AJ814">
        <v>-111.93177262613872</v>
      </c>
      <c r="AK814">
        <v>0</v>
      </c>
      <c r="AL814">
        <v>112</v>
      </c>
      <c r="AM814">
        <v>34.137599999999999</v>
      </c>
      <c r="AN814">
        <v>3.1066860685499065</v>
      </c>
    </row>
    <row r="815" spans="1:40" ht="12.75" x14ac:dyDescent="0.2">
      <c r="A815" s="15">
        <v>42574</v>
      </c>
      <c r="B815" s="14">
        <v>79</v>
      </c>
      <c r="C815" s="14" t="s">
        <v>358</v>
      </c>
      <c r="D815" s="16">
        <v>0.58263888888888882</v>
      </c>
      <c r="E815" s="14">
        <v>14</v>
      </c>
      <c r="F815" s="14">
        <v>462.99999999999983</v>
      </c>
      <c r="G815" s="14">
        <v>32.9</v>
      </c>
      <c r="H815" s="14" t="s">
        <v>366</v>
      </c>
      <c r="I815" s="14">
        <v>29.4</v>
      </c>
      <c r="J815" s="14" t="s">
        <v>4</v>
      </c>
      <c r="K815" s="14" t="s">
        <v>4</v>
      </c>
      <c r="L815" s="14" t="s">
        <v>4</v>
      </c>
      <c r="M815" s="14">
        <v>178</v>
      </c>
      <c r="N815" s="14" t="s">
        <v>33</v>
      </c>
      <c r="O815" s="14" t="s">
        <v>4</v>
      </c>
      <c r="P815" s="14" t="s">
        <v>4</v>
      </c>
      <c r="Q815" s="14">
        <v>0</v>
      </c>
      <c r="R815">
        <v>35.706493778979187</v>
      </c>
      <c r="S815">
        <v>1</v>
      </c>
      <c r="T815" t="s">
        <v>4</v>
      </c>
      <c r="U815" t="s">
        <v>4</v>
      </c>
      <c r="V815" t="s">
        <v>6</v>
      </c>
      <c r="W815">
        <v>0</v>
      </c>
      <c r="X815" t="s">
        <v>43</v>
      </c>
      <c r="Y815">
        <v>0</v>
      </c>
      <c r="Z815">
        <v>0</v>
      </c>
      <c r="AA815">
        <v>1</v>
      </c>
      <c r="AB815" t="s">
        <v>4</v>
      </c>
      <c r="AC815" t="s">
        <v>329</v>
      </c>
      <c r="AD815">
        <v>0</v>
      </c>
      <c r="AE815">
        <v>0</v>
      </c>
      <c r="AF815">
        <v>0</v>
      </c>
      <c r="AG815">
        <v>1</v>
      </c>
      <c r="AH815">
        <v>0</v>
      </c>
      <c r="AI815">
        <v>3.908743630680128</v>
      </c>
      <c r="AJ815">
        <v>-111.93177262613872</v>
      </c>
      <c r="AK815">
        <v>0</v>
      </c>
      <c r="AL815">
        <v>112</v>
      </c>
      <c r="AM815">
        <v>34.137599999999999</v>
      </c>
      <c r="AN815">
        <v>3.1066860685499065</v>
      </c>
    </row>
    <row r="816" spans="1:40" ht="12.75" x14ac:dyDescent="0.2">
      <c r="A816" s="15">
        <v>42574</v>
      </c>
      <c r="B816" s="14">
        <v>79</v>
      </c>
      <c r="C816" s="14" t="s">
        <v>358</v>
      </c>
      <c r="D816" s="16">
        <v>0.62569444444444444</v>
      </c>
      <c r="E816" s="14">
        <v>15</v>
      </c>
      <c r="F816" s="14">
        <v>524.99999999999989</v>
      </c>
      <c r="G816" s="14">
        <v>26.2</v>
      </c>
      <c r="H816" s="14" t="s">
        <v>366</v>
      </c>
      <c r="I816" s="14">
        <v>26.7</v>
      </c>
      <c r="J816" s="14" t="s">
        <v>4</v>
      </c>
      <c r="K816" s="14" t="s">
        <v>4</v>
      </c>
      <c r="L816" s="14" t="s">
        <v>4</v>
      </c>
      <c r="M816" s="14">
        <v>178</v>
      </c>
      <c r="N816" s="14" t="s">
        <v>33</v>
      </c>
      <c r="O816" s="14" t="s">
        <v>4</v>
      </c>
      <c r="P816" s="14" t="s">
        <v>4</v>
      </c>
      <c r="Q816" s="14">
        <v>0</v>
      </c>
      <c r="R816">
        <v>35.706493778979187</v>
      </c>
      <c r="S816">
        <v>1</v>
      </c>
      <c r="T816" t="s">
        <v>4</v>
      </c>
      <c r="U816" t="s">
        <v>4</v>
      </c>
      <c r="V816" t="s">
        <v>6</v>
      </c>
      <c r="W816">
        <v>2.5</v>
      </c>
      <c r="X816" t="s">
        <v>43</v>
      </c>
      <c r="Y816">
        <v>0</v>
      </c>
      <c r="Z816">
        <v>0</v>
      </c>
      <c r="AA816">
        <v>1</v>
      </c>
      <c r="AB816" t="s">
        <v>4</v>
      </c>
      <c r="AC816" t="s">
        <v>329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3.908743630680128</v>
      </c>
      <c r="AJ816">
        <v>-111.93177262613872</v>
      </c>
      <c r="AK816">
        <v>0</v>
      </c>
      <c r="AL816">
        <v>112</v>
      </c>
      <c r="AM816">
        <v>34.137599999999999</v>
      </c>
      <c r="AN816">
        <v>3.1066860685499065</v>
      </c>
    </row>
    <row r="817" spans="1:40" ht="12.75" x14ac:dyDescent="0.2">
      <c r="A817" s="15">
        <v>42574</v>
      </c>
      <c r="B817" s="14">
        <v>79</v>
      </c>
      <c r="C817" s="14" t="s">
        <v>358</v>
      </c>
      <c r="D817" s="16">
        <v>0.66597222222222219</v>
      </c>
      <c r="E817" s="14">
        <v>16</v>
      </c>
      <c r="F817" s="14">
        <v>582.99999999999989</v>
      </c>
      <c r="G817" s="14">
        <v>26.4</v>
      </c>
      <c r="H817" s="14" t="s">
        <v>366</v>
      </c>
      <c r="I817" s="14">
        <v>25.8</v>
      </c>
      <c r="J817" s="14" t="s">
        <v>4</v>
      </c>
      <c r="K817" s="14" t="s">
        <v>4</v>
      </c>
      <c r="L817" s="14" t="s">
        <v>4</v>
      </c>
      <c r="M817" s="14">
        <v>178</v>
      </c>
      <c r="N817" s="14" t="s">
        <v>33</v>
      </c>
      <c r="O817" s="14" t="s">
        <v>4</v>
      </c>
      <c r="P817" s="14" t="s">
        <v>4</v>
      </c>
      <c r="Q817" s="14">
        <v>0</v>
      </c>
      <c r="R817">
        <v>35.706493778979187</v>
      </c>
      <c r="S817">
        <v>1</v>
      </c>
      <c r="T817">
        <v>31.386187586282126</v>
      </c>
      <c r="U817">
        <v>1.1376499194373426</v>
      </c>
      <c r="V817" t="s">
        <v>6</v>
      </c>
      <c r="W817">
        <v>0</v>
      </c>
      <c r="X817" t="s">
        <v>43</v>
      </c>
      <c r="Y817">
        <v>0</v>
      </c>
      <c r="Z817">
        <v>0</v>
      </c>
      <c r="AA817">
        <v>1</v>
      </c>
      <c r="AB817" t="s">
        <v>4</v>
      </c>
      <c r="AC817" t="s">
        <v>329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3.908743630680128</v>
      </c>
      <c r="AJ817">
        <v>-111.93177262613872</v>
      </c>
      <c r="AK817">
        <v>0</v>
      </c>
      <c r="AL817">
        <v>112</v>
      </c>
      <c r="AM817">
        <v>34.137599999999999</v>
      </c>
      <c r="AN817">
        <v>3.1066860685499065</v>
      </c>
    </row>
    <row r="818" spans="1:40" ht="12.75" x14ac:dyDescent="0.2">
      <c r="A818" s="15">
        <v>42574</v>
      </c>
      <c r="B818" s="14">
        <v>80</v>
      </c>
      <c r="C818" s="14" t="s">
        <v>359</v>
      </c>
      <c r="D818" s="16">
        <v>0.2638888888888889</v>
      </c>
      <c r="E818" s="14">
        <v>6</v>
      </c>
      <c r="F818" s="14">
        <v>0</v>
      </c>
      <c r="G818" s="14" t="s">
        <v>4</v>
      </c>
      <c r="H818" s="14" t="s">
        <v>4</v>
      </c>
      <c r="I818" s="14">
        <v>21.6</v>
      </c>
      <c r="J818" s="14" t="s">
        <v>4</v>
      </c>
      <c r="K818" s="14" t="s">
        <v>4</v>
      </c>
      <c r="L818" s="14" t="s">
        <v>4</v>
      </c>
      <c r="M818" s="14">
        <v>45</v>
      </c>
      <c r="N818" s="14" t="s">
        <v>15</v>
      </c>
      <c r="O818" s="14" t="s">
        <v>4</v>
      </c>
      <c r="P818" s="14" t="s">
        <v>4</v>
      </c>
      <c r="Q818" s="14">
        <v>0</v>
      </c>
      <c r="R818">
        <v>0</v>
      </c>
      <c r="S818">
        <v>0</v>
      </c>
      <c r="T818" t="s">
        <v>4</v>
      </c>
      <c r="U818" t="s">
        <v>4</v>
      </c>
      <c r="V818" t="s">
        <v>7</v>
      </c>
      <c r="W818">
        <v>0</v>
      </c>
      <c r="X818" t="s">
        <v>4</v>
      </c>
      <c r="Y818">
        <v>2</v>
      </c>
      <c r="Z818">
        <v>1</v>
      </c>
      <c r="AA818">
        <v>0</v>
      </c>
      <c r="AB818">
        <v>0</v>
      </c>
      <c r="AC818" t="s">
        <v>330</v>
      </c>
      <c r="AD818">
        <v>1</v>
      </c>
      <c r="AE818" t="s">
        <v>4</v>
      </c>
      <c r="AF818" t="s">
        <v>4</v>
      </c>
      <c r="AG818" t="s">
        <v>4</v>
      </c>
      <c r="AH818" t="s">
        <v>4</v>
      </c>
      <c r="AI818">
        <v>70.710678118654741</v>
      </c>
      <c r="AJ818">
        <v>70.710678118654755</v>
      </c>
      <c r="AK818" t="s">
        <v>4</v>
      </c>
      <c r="AL818">
        <v>100</v>
      </c>
      <c r="AM818">
        <v>30.48</v>
      </c>
      <c r="AN818">
        <v>0.78539816339744828</v>
      </c>
    </row>
    <row r="819" spans="1:40" ht="12.75" x14ac:dyDescent="0.2">
      <c r="A819" s="15">
        <v>42574</v>
      </c>
      <c r="B819" s="14">
        <v>80</v>
      </c>
      <c r="C819" s="14" t="s">
        <v>359</v>
      </c>
      <c r="D819" s="16">
        <v>0.2986111111111111</v>
      </c>
      <c r="E819" s="14">
        <v>7</v>
      </c>
      <c r="F819" s="14">
        <v>49.999999999999986</v>
      </c>
      <c r="G819" s="14" t="s">
        <v>4</v>
      </c>
      <c r="H819" s="14" t="s">
        <v>4</v>
      </c>
      <c r="I819" s="14">
        <v>23.7</v>
      </c>
      <c r="J819" s="14" t="s">
        <v>4</v>
      </c>
      <c r="K819" s="14" t="s">
        <v>4</v>
      </c>
      <c r="L819" s="14" t="s">
        <v>4</v>
      </c>
      <c r="M819" s="14">
        <v>45</v>
      </c>
      <c r="N819" s="14" t="s">
        <v>15</v>
      </c>
      <c r="O819" s="14" t="s">
        <v>4</v>
      </c>
      <c r="P819" s="14" t="s">
        <v>4</v>
      </c>
      <c r="Q819" s="14">
        <v>0</v>
      </c>
      <c r="R819">
        <v>0</v>
      </c>
      <c r="S819">
        <v>0</v>
      </c>
      <c r="T819" t="s">
        <v>4</v>
      </c>
      <c r="U819" t="s">
        <v>4</v>
      </c>
      <c r="V819" t="s">
        <v>7</v>
      </c>
      <c r="W819">
        <v>1.4</v>
      </c>
      <c r="X819" t="s">
        <v>6</v>
      </c>
      <c r="Y819">
        <v>2</v>
      </c>
      <c r="Z819">
        <v>1</v>
      </c>
      <c r="AA819">
        <v>0</v>
      </c>
      <c r="AB819">
        <v>0</v>
      </c>
      <c r="AC819" t="s">
        <v>330</v>
      </c>
      <c r="AD819">
        <v>1</v>
      </c>
      <c r="AE819">
        <v>0</v>
      </c>
      <c r="AF819">
        <v>0</v>
      </c>
      <c r="AG819">
        <v>1</v>
      </c>
      <c r="AH819">
        <v>0</v>
      </c>
      <c r="AI819">
        <v>70.710678118654741</v>
      </c>
      <c r="AJ819">
        <v>70.710678118654755</v>
      </c>
      <c r="AK819">
        <v>0</v>
      </c>
      <c r="AL819">
        <v>100</v>
      </c>
      <c r="AM819">
        <v>30.48</v>
      </c>
      <c r="AN819">
        <v>0.78539816339744828</v>
      </c>
    </row>
    <row r="820" spans="1:40" ht="12.75" x14ac:dyDescent="0.2">
      <c r="A820" s="15">
        <v>42574</v>
      </c>
      <c r="B820" s="14">
        <v>80</v>
      </c>
      <c r="C820" s="14" t="s">
        <v>359</v>
      </c>
      <c r="D820" s="16">
        <v>0.34236111111111112</v>
      </c>
      <c r="E820" s="14">
        <v>8</v>
      </c>
      <c r="F820" s="14">
        <v>113</v>
      </c>
      <c r="G820" s="14">
        <v>33.6</v>
      </c>
      <c r="H820" s="14" t="s">
        <v>366</v>
      </c>
      <c r="I820" s="14">
        <v>31.5</v>
      </c>
      <c r="J820" s="14" t="s">
        <v>4</v>
      </c>
      <c r="K820" s="14" t="s">
        <v>4</v>
      </c>
      <c r="L820" s="14" t="s">
        <v>4</v>
      </c>
      <c r="M820" s="14">
        <v>45</v>
      </c>
      <c r="N820" s="14" t="s">
        <v>15</v>
      </c>
      <c r="O820" s="14" t="s">
        <v>4</v>
      </c>
      <c r="P820" s="14" t="s">
        <v>4</v>
      </c>
      <c r="Q820" s="14">
        <v>0</v>
      </c>
      <c r="R820">
        <v>0</v>
      </c>
      <c r="S820">
        <v>0</v>
      </c>
      <c r="T820" t="s">
        <v>4</v>
      </c>
      <c r="U820" t="s">
        <v>4</v>
      </c>
      <c r="V820" t="s">
        <v>85</v>
      </c>
      <c r="W820">
        <v>0</v>
      </c>
      <c r="X820" t="s">
        <v>86</v>
      </c>
      <c r="Y820">
        <v>2</v>
      </c>
      <c r="Z820">
        <v>1</v>
      </c>
      <c r="AA820">
        <v>0</v>
      </c>
      <c r="AB820">
        <v>0</v>
      </c>
      <c r="AC820" t="s">
        <v>330</v>
      </c>
      <c r="AD820">
        <v>1</v>
      </c>
      <c r="AE820">
        <v>0</v>
      </c>
      <c r="AF820">
        <v>0</v>
      </c>
      <c r="AG820">
        <v>1</v>
      </c>
      <c r="AH820">
        <v>0</v>
      </c>
      <c r="AI820">
        <v>70.710678118654741</v>
      </c>
      <c r="AJ820">
        <v>70.710678118654755</v>
      </c>
      <c r="AK820">
        <v>0</v>
      </c>
      <c r="AL820">
        <v>100</v>
      </c>
      <c r="AM820">
        <v>30.48</v>
      </c>
      <c r="AN820">
        <v>0.78539816339744828</v>
      </c>
    </row>
    <row r="821" spans="1:40" ht="12.75" x14ac:dyDescent="0.2">
      <c r="A821" s="15">
        <v>42574</v>
      </c>
      <c r="B821" s="14">
        <v>80</v>
      </c>
      <c r="C821" s="14" t="s">
        <v>359</v>
      </c>
      <c r="D821" s="16">
        <v>0.38750000000000001</v>
      </c>
      <c r="E821" s="14">
        <v>9</v>
      </c>
      <c r="F821" s="14">
        <v>178</v>
      </c>
      <c r="G821" s="14">
        <v>29.6</v>
      </c>
      <c r="H821" s="14" t="s">
        <v>366</v>
      </c>
      <c r="I821" s="14">
        <v>33</v>
      </c>
      <c r="J821" s="14" t="s">
        <v>4</v>
      </c>
      <c r="K821" s="14" t="s">
        <v>4</v>
      </c>
      <c r="L821" s="14" t="s">
        <v>4</v>
      </c>
      <c r="M821" s="14">
        <v>45</v>
      </c>
      <c r="N821" s="14" t="s">
        <v>15</v>
      </c>
      <c r="O821" s="14" t="s">
        <v>4</v>
      </c>
      <c r="P821" s="14" t="s">
        <v>4</v>
      </c>
      <c r="Q821" s="14">
        <v>0</v>
      </c>
      <c r="R821">
        <v>0</v>
      </c>
      <c r="S821">
        <v>1</v>
      </c>
      <c r="T821" t="s">
        <v>4</v>
      </c>
      <c r="U821" t="s">
        <v>4</v>
      </c>
      <c r="V821" t="s">
        <v>88</v>
      </c>
      <c r="W821">
        <v>1.6</v>
      </c>
      <c r="X821" t="s">
        <v>105</v>
      </c>
      <c r="Y821">
        <v>2</v>
      </c>
      <c r="Z821">
        <v>1</v>
      </c>
      <c r="AA821">
        <v>0</v>
      </c>
      <c r="AB821">
        <v>0</v>
      </c>
      <c r="AC821" t="s">
        <v>330</v>
      </c>
      <c r="AD821">
        <v>1</v>
      </c>
      <c r="AE821">
        <v>0</v>
      </c>
      <c r="AF821">
        <v>0</v>
      </c>
      <c r="AG821">
        <v>1</v>
      </c>
      <c r="AH821">
        <v>0</v>
      </c>
      <c r="AI821">
        <v>70.710678118654741</v>
      </c>
      <c r="AJ821">
        <v>70.710678118654755</v>
      </c>
      <c r="AK821">
        <v>0</v>
      </c>
      <c r="AL821">
        <v>100</v>
      </c>
      <c r="AM821">
        <v>30.48</v>
      </c>
      <c r="AN821">
        <v>0.78539816339744828</v>
      </c>
    </row>
    <row r="822" spans="1:40" ht="12.75" x14ac:dyDescent="0.2">
      <c r="A822" s="15">
        <v>42574</v>
      </c>
      <c r="B822" s="14">
        <v>80</v>
      </c>
      <c r="C822" s="14" t="s">
        <v>359</v>
      </c>
      <c r="D822" s="16">
        <v>0.42083333333333334</v>
      </c>
      <c r="E822" s="14">
        <v>10</v>
      </c>
      <c r="F822" s="14">
        <v>226</v>
      </c>
      <c r="G822" s="14">
        <v>34.700000000000003</v>
      </c>
      <c r="H822" s="14" t="s">
        <v>366</v>
      </c>
      <c r="I822" s="14">
        <v>35.299999999999997</v>
      </c>
      <c r="J822" s="14">
        <v>2.3561944901923448</v>
      </c>
      <c r="K822" s="14">
        <v>225</v>
      </c>
      <c r="L822" s="14">
        <v>0</v>
      </c>
      <c r="M822" s="14">
        <v>45</v>
      </c>
      <c r="N822" s="14" t="s">
        <v>15</v>
      </c>
      <c r="O822" s="14" t="s">
        <v>27</v>
      </c>
      <c r="P822" s="14">
        <v>6</v>
      </c>
      <c r="Q822" s="14">
        <v>0.99999999999998801</v>
      </c>
      <c r="R822">
        <v>0.99999999999998801</v>
      </c>
      <c r="S822">
        <v>1</v>
      </c>
      <c r="T822" t="s">
        <v>4</v>
      </c>
      <c r="U822" t="s">
        <v>4</v>
      </c>
      <c r="V822" t="s">
        <v>6</v>
      </c>
      <c r="W822">
        <v>0.3</v>
      </c>
      <c r="X822" t="s">
        <v>112</v>
      </c>
      <c r="Y822">
        <v>2</v>
      </c>
      <c r="Z822">
        <v>1</v>
      </c>
      <c r="AA822">
        <v>0</v>
      </c>
      <c r="AB822">
        <v>0</v>
      </c>
      <c r="AC822" t="s">
        <v>330</v>
      </c>
      <c r="AD822">
        <v>1</v>
      </c>
      <c r="AE822">
        <v>-0.70710678118653902</v>
      </c>
      <c r="AF822">
        <v>-0.70710678118653902</v>
      </c>
      <c r="AG822">
        <v>1</v>
      </c>
      <c r="AH822">
        <v>0.99999999999998801</v>
      </c>
      <c r="AI822">
        <v>70.003571337468202</v>
      </c>
      <c r="AJ822">
        <v>70.003571337468216</v>
      </c>
      <c r="AK822">
        <v>-0.70710678118653902</v>
      </c>
      <c r="AL822">
        <v>99</v>
      </c>
      <c r="AM822">
        <v>30.1752</v>
      </c>
      <c r="AN822">
        <v>0.78539816339744828</v>
      </c>
    </row>
    <row r="823" spans="1:40" ht="12.75" x14ac:dyDescent="0.2">
      <c r="A823" s="15">
        <v>42574</v>
      </c>
      <c r="B823" s="14">
        <v>80</v>
      </c>
      <c r="C823" s="14" t="s">
        <v>359</v>
      </c>
      <c r="D823" s="16">
        <v>0.46180555555555558</v>
      </c>
      <c r="E823" s="14">
        <v>11</v>
      </c>
      <c r="F823" s="14">
        <v>285</v>
      </c>
      <c r="G823" s="14">
        <v>39.700000000000003</v>
      </c>
      <c r="H823" s="14" t="s">
        <v>366</v>
      </c>
      <c r="I823" s="14">
        <v>34.200000000000003</v>
      </c>
      <c r="J823" s="14" t="s">
        <v>4</v>
      </c>
      <c r="K823" s="14" t="s">
        <v>4</v>
      </c>
      <c r="L823" s="14" t="s">
        <v>4</v>
      </c>
      <c r="M823" s="14">
        <v>45</v>
      </c>
      <c r="N823" s="14" t="s">
        <v>15</v>
      </c>
      <c r="O823" s="14" t="s">
        <v>4</v>
      </c>
      <c r="P823" s="14" t="s">
        <v>4</v>
      </c>
      <c r="Q823" s="14">
        <v>0</v>
      </c>
      <c r="R823">
        <v>0.99999999999998801</v>
      </c>
      <c r="S823">
        <v>1</v>
      </c>
      <c r="T823" t="s">
        <v>4</v>
      </c>
      <c r="U823" t="s">
        <v>4</v>
      </c>
      <c r="V823" t="s">
        <v>6</v>
      </c>
      <c r="W823">
        <v>1.2</v>
      </c>
      <c r="X823" t="s">
        <v>4</v>
      </c>
      <c r="Y823">
        <v>2</v>
      </c>
      <c r="Z823">
        <v>1</v>
      </c>
      <c r="AA823">
        <v>0</v>
      </c>
      <c r="AB823">
        <v>0</v>
      </c>
      <c r="AC823" t="s">
        <v>330</v>
      </c>
      <c r="AD823">
        <v>1</v>
      </c>
      <c r="AE823">
        <v>0</v>
      </c>
      <c r="AF823">
        <v>0</v>
      </c>
      <c r="AG823">
        <v>1</v>
      </c>
      <c r="AH823">
        <v>0</v>
      </c>
      <c r="AI823">
        <v>70.003571337468202</v>
      </c>
      <c r="AJ823">
        <v>70.003571337468216</v>
      </c>
      <c r="AK823">
        <v>0</v>
      </c>
      <c r="AL823">
        <v>99</v>
      </c>
      <c r="AM823">
        <v>30.1752</v>
      </c>
      <c r="AN823">
        <v>0.78539816339744828</v>
      </c>
    </row>
    <row r="824" spans="1:40" ht="12.75" x14ac:dyDescent="0.2">
      <c r="A824" s="15">
        <v>42574</v>
      </c>
      <c r="B824" s="14">
        <v>80</v>
      </c>
      <c r="C824" s="14" t="s">
        <v>359</v>
      </c>
      <c r="D824" s="16">
        <v>0.50277777777777777</v>
      </c>
      <c r="E824" s="14">
        <v>12</v>
      </c>
      <c r="F824" s="14">
        <v>343.99999999999994</v>
      </c>
      <c r="G824" s="14">
        <v>34.799999999999997</v>
      </c>
      <c r="H824" s="14" t="s">
        <v>366</v>
      </c>
      <c r="I824" s="14">
        <v>33.200000000000003</v>
      </c>
      <c r="J824" s="14" t="s">
        <v>4</v>
      </c>
      <c r="K824" s="14" t="s">
        <v>4</v>
      </c>
      <c r="L824" s="14" t="s">
        <v>4</v>
      </c>
      <c r="M824" s="14">
        <v>45</v>
      </c>
      <c r="N824" s="14" t="s">
        <v>15</v>
      </c>
      <c r="O824" s="14" t="s">
        <v>4</v>
      </c>
      <c r="P824" s="14" t="s">
        <v>4</v>
      </c>
      <c r="Q824" s="14">
        <v>0</v>
      </c>
      <c r="R824">
        <v>0.99999999999998801</v>
      </c>
      <c r="S824">
        <v>1</v>
      </c>
      <c r="T824" t="s">
        <v>4</v>
      </c>
      <c r="U824" t="s">
        <v>4</v>
      </c>
      <c r="V824" t="s">
        <v>6</v>
      </c>
      <c r="W824">
        <v>0.5</v>
      </c>
      <c r="X824" t="s">
        <v>13</v>
      </c>
      <c r="Y824">
        <v>2</v>
      </c>
      <c r="Z824">
        <v>1</v>
      </c>
      <c r="AA824">
        <v>0</v>
      </c>
      <c r="AB824">
        <v>0</v>
      </c>
      <c r="AC824" t="s">
        <v>330</v>
      </c>
      <c r="AD824">
        <v>1</v>
      </c>
      <c r="AE824">
        <v>0</v>
      </c>
      <c r="AF824">
        <v>0</v>
      </c>
      <c r="AG824">
        <v>1</v>
      </c>
      <c r="AH824">
        <v>0</v>
      </c>
      <c r="AI824">
        <v>70.003571337468202</v>
      </c>
      <c r="AJ824">
        <v>70.003571337468216</v>
      </c>
      <c r="AK824">
        <v>0</v>
      </c>
      <c r="AL824">
        <v>99</v>
      </c>
      <c r="AM824">
        <v>30.1752</v>
      </c>
      <c r="AN824">
        <v>0.78539816339744828</v>
      </c>
    </row>
    <row r="825" spans="1:40" ht="12.75" x14ac:dyDescent="0.2">
      <c r="A825" s="15">
        <v>42574</v>
      </c>
      <c r="B825" s="14">
        <v>80</v>
      </c>
      <c r="C825" s="14" t="s">
        <v>359</v>
      </c>
      <c r="D825" s="16">
        <v>0.54305555555555551</v>
      </c>
      <c r="E825" s="14">
        <v>13</v>
      </c>
      <c r="F825" s="14">
        <v>401.99999999999989</v>
      </c>
      <c r="G825" s="14">
        <v>30.5</v>
      </c>
      <c r="H825" s="14" t="s">
        <v>366</v>
      </c>
      <c r="I825" s="14">
        <v>30.5</v>
      </c>
      <c r="J825" s="14" t="s">
        <v>4</v>
      </c>
      <c r="K825" s="14" t="s">
        <v>4</v>
      </c>
      <c r="L825" s="14" t="s">
        <v>4</v>
      </c>
      <c r="M825" s="14">
        <v>45</v>
      </c>
      <c r="N825" s="14" t="s">
        <v>15</v>
      </c>
      <c r="O825" s="14" t="s">
        <v>4</v>
      </c>
      <c r="P825" s="14" t="s">
        <v>4</v>
      </c>
      <c r="Q825" s="14">
        <v>0</v>
      </c>
      <c r="R825">
        <v>0.99999999999998801</v>
      </c>
      <c r="S825">
        <v>1</v>
      </c>
      <c r="T825" t="s">
        <v>4</v>
      </c>
      <c r="U825" t="s">
        <v>4</v>
      </c>
      <c r="V825" t="s">
        <v>6</v>
      </c>
      <c r="W825">
        <v>0.1</v>
      </c>
      <c r="X825" t="s">
        <v>116</v>
      </c>
      <c r="Y825">
        <v>0</v>
      </c>
      <c r="Z825">
        <v>0</v>
      </c>
      <c r="AA825">
        <v>1</v>
      </c>
      <c r="AB825">
        <v>1</v>
      </c>
      <c r="AC825" t="s">
        <v>330</v>
      </c>
      <c r="AD825">
        <v>1</v>
      </c>
      <c r="AE825">
        <v>0</v>
      </c>
      <c r="AF825">
        <v>0</v>
      </c>
      <c r="AG825">
        <v>1</v>
      </c>
      <c r="AH825">
        <v>0</v>
      </c>
      <c r="AI825">
        <v>70.003571337468202</v>
      </c>
      <c r="AJ825">
        <v>70.003571337468216</v>
      </c>
      <c r="AK825">
        <v>0</v>
      </c>
      <c r="AL825">
        <v>99</v>
      </c>
      <c r="AM825">
        <v>30.1752</v>
      </c>
      <c r="AN825">
        <v>0.78539816339744828</v>
      </c>
    </row>
    <row r="826" spans="1:40" ht="12.75" x14ac:dyDescent="0.2">
      <c r="A826" s="15">
        <v>42574</v>
      </c>
      <c r="B826" s="14">
        <v>80</v>
      </c>
      <c r="C826" s="14" t="s">
        <v>359</v>
      </c>
      <c r="D826" s="16">
        <v>0.58472222222222225</v>
      </c>
      <c r="E826" s="14">
        <v>14</v>
      </c>
      <c r="F826" s="14">
        <v>462</v>
      </c>
      <c r="G826" s="14">
        <v>30</v>
      </c>
      <c r="H826" s="14" t="s">
        <v>366</v>
      </c>
      <c r="I826" s="14">
        <v>28.6</v>
      </c>
      <c r="J826" s="14" t="s">
        <v>4</v>
      </c>
      <c r="K826" s="14" t="s">
        <v>4</v>
      </c>
      <c r="L826" s="14" t="s">
        <v>4</v>
      </c>
      <c r="M826" s="14">
        <v>45</v>
      </c>
      <c r="N826" s="14" t="s">
        <v>15</v>
      </c>
      <c r="O826" s="14" t="s">
        <v>4</v>
      </c>
      <c r="P826" s="14" t="s">
        <v>4</v>
      </c>
      <c r="Q826" s="14">
        <v>0</v>
      </c>
      <c r="R826">
        <v>0.99999999999998801</v>
      </c>
      <c r="S826">
        <v>1</v>
      </c>
      <c r="T826" t="s">
        <v>4</v>
      </c>
      <c r="U826" t="s">
        <v>4</v>
      </c>
      <c r="V826" t="s">
        <v>6</v>
      </c>
      <c r="W826">
        <v>0</v>
      </c>
      <c r="X826" t="s">
        <v>43</v>
      </c>
      <c r="Y826">
        <v>0</v>
      </c>
      <c r="Z826">
        <v>0</v>
      </c>
      <c r="AA826">
        <v>1</v>
      </c>
      <c r="AB826" t="s">
        <v>4</v>
      </c>
      <c r="AC826" t="s">
        <v>330</v>
      </c>
      <c r="AD826">
        <v>1</v>
      </c>
      <c r="AE826">
        <v>0</v>
      </c>
      <c r="AF826">
        <v>0</v>
      </c>
      <c r="AG826">
        <v>1</v>
      </c>
      <c r="AH826">
        <v>0</v>
      </c>
      <c r="AI826">
        <v>70.003571337468202</v>
      </c>
      <c r="AJ826">
        <v>70.003571337468216</v>
      </c>
      <c r="AK826">
        <v>0</v>
      </c>
      <c r="AL826">
        <v>99</v>
      </c>
      <c r="AM826">
        <v>30.1752</v>
      </c>
      <c r="AN826">
        <v>0.78539816339744828</v>
      </c>
    </row>
    <row r="827" spans="1:40" ht="12.75" x14ac:dyDescent="0.2">
      <c r="A827" s="15">
        <v>42574</v>
      </c>
      <c r="B827" s="14">
        <v>80</v>
      </c>
      <c r="C827" s="14" t="s">
        <v>359</v>
      </c>
      <c r="D827" s="16">
        <v>0.62777777777777777</v>
      </c>
      <c r="E827" s="14">
        <v>15</v>
      </c>
      <c r="F827" s="14">
        <v>524</v>
      </c>
      <c r="G827" s="14">
        <v>25.9</v>
      </c>
      <c r="H827" s="14" t="s">
        <v>366</v>
      </c>
      <c r="I827" s="14">
        <v>26.7</v>
      </c>
      <c r="J827" s="14" t="s">
        <v>4</v>
      </c>
      <c r="K827" s="14" t="s">
        <v>4</v>
      </c>
      <c r="L827" s="14" t="s">
        <v>4</v>
      </c>
      <c r="M827" s="14">
        <v>45</v>
      </c>
      <c r="N827" s="14" t="s">
        <v>15</v>
      </c>
      <c r="O827" s="14" t="s">
        <v>4</v>
      </c>
      <c r="P827" s="14" t="s">
        <v>4</v>
      </c>
      <c r="Q827" s="14">
        <v>0</v>
      </c>
      <c r="R827">
        <v>0.99999999999998801</v>
      </c>
      <c r="S827">
        <v>1</v>
      </c>
      <c r="T827" t="s">
        <v>4</v>
      </c>
      <c r="U827" t="s">
        <v>4</v>
      </c>
      <c r="V827" t="s">
        <v>6</v>
      </c>
      <c r="W827">
        <v>3.9</v>
      </c>
      <c r="X827" t="s">
        <v>43</v>
      </c>
      <c r="Y827">
        <v>0</v>
      </c>
      <c r="Z827">
        <v>0</v>
      </c>
      <c r="AA827">
        <v>1</v>
      </c>
      <c r="AB827" t="s">
        <v>4</v>
      </c>
      <c r="AC827" t="s">
        <v>330</v>
      </c>
      <c r="AD827">
        <v>1</v>
      </c>
      <c r="AE827">
        <v>0</v>
      </c>
      <c r="AF827">
        <v>0</v>
      </c>
      <c r="AG827">
        <v>1</v>
      </c>
      <c r="AH827">
        <v>0</v>
      </c>
      <c r="AI827">
        <v>70.003571337468202</v>
      </c>
      <c r="AJ827">
        <v>70.003571337468216</v>
      </c>
      <c r="AK827">
        <v>0</v>
      </c>
      <c r="AL827">
        <v>99</v>
      </c>
      <c r="AM827">
        <v>30.1752</v>
      </c>
      <c r="AN827">
        <v>0.78539816339744828</v>
      </c>
    </row>
    <row r="828" spans="1:40" ht="12.75" x14ac:dyDescent="0.2">
      <c r="A828" s="15">
        <v>42574</v>
      </c>
      <c r="B828" s="14">
        <v>80</v>
      </c>
      <c r="C828" s="14" t="s">
        <v>359</v>
      </c>
      <c r="D828" s="16">
        <v>0.66736111111111107</v>
      </c>
      <c r="E828" s="14">
        <v>16</v>
      </c>
      <c r="F828" s="14">
        <v>581</v>
      </c>
      <c r="G828" s="14">
        <v>26.7</v>
      </c>
      <c r="H828" s="14" t="s">
        <v>366</v>
      </c>
      <c r="I828" s="14">
        <v>26</v>
      </c>
      <c r="J828" s="14" t="s">
        <v>4</v>
      </c>
      <c r="K828" s="14" t="s">
        <v>4</v>
      </c>
      <c r="L828" s="14" t="s">
        <v>4</v>
      </c>
      <c r="M828" s="14">
        <v>45</v>
      </c>
      <c r="N828" s="14" t="s">
        <v>15</v>
      </c>
      <c r="O828" s="14" t="s">
        <v>4</v>
      </c>
      <c r="P828" s="14" t="s">
        <v>4</v>
      </c>
      <c r="Q828" s="14">
        <v>0</v>
      </c>
      <c r="R828">
        <v>0.99999999999998801</v>
      </c>
      <c r="S828">
        <v>1</v>
      </c>
      <c r="T828">
        <v>0.99999999999998801</v>
      </c>
      <c r="U828">
        <v>1</v>
      </c>
      <c r="V828" t="s">
        <v>6</v>
      </c>
      <c r="W828">
        <v>0</v>
      </c>
      <c r="X828" t="s">
        <v>43</v>
      </c>
      <c r="Y828">
        <v>0</v>
      </c>
      <c r="Z828">
        <v>0</v>
      </c>
      <c r="AA828">
        <v>1</v>
      </c>
      <c r="AB828" t="s">
        <v>4</v>
      </c>
      <c r="AC828" t="s">
        <v>330</v>
      </c>
      <c r="AD828">
        <v>1</v>
      </c>
      <c r="AE828">
        <v>0</v>
      </c>
      <c r="AF828">
        <v>0</v>
      </c>
      <c r="AG828">
        <v>1</v>
      </c>
      <c r="AH828">
        <v>0</v>
      </c>
      <c r="AI828">
        <v>70.003571337468202</v>
      </c>
      <c r="AJ828">
        <v>70.003571337468216</v>
      </c>
      <c r="AK828">
        <v>0</v>
      </c>
      <c r="AL828">
        <v>99</v>
      </c>
      <c r="AM828">
        <v>30.1752</v>
      </c>
      <c r="AN828">
        <v>0.78539816339744828</v>
      </c>
    </row>
    <row r="829" spans="1:40" ht="12.75" x14ac:dyDescent="0.2">
      <c r="A829" s="15">
        <v>42575</v>
      </c>
      <c r="B829" s="14">
        <v>81</v>
      </c>
      <c r="C829" s="14" t="s">
        <v>358</v>
      </c>
      <c r="D829" s="16">
        <v>0.26250000000000001</v>
      </c>
      <c r="E829" s="14">
        <v>6</v>
      </c>
      <c r="F829" s="14">
        <v>0</v>
      </c>
      <c r="G829" s="14">
        <v>21.2</v>
      </c>
      <c r="H829" s="14" t="s">
        <v>366</v>
      </c>
      <c r="I829" s="14">
        <v>21.7</v>
      </c>
      <c r="J829" s="14" t="s">
        <v>4</v>
      </c>
      <c r="K829" s="14" t="s">
        <v>4</v>
      </c>
      <c r="L829" s="14" t="s">
        <v>4</v>
      </c>
      <c r="M829" s="14">
        <v>54</v>
      </c>
      <c r="N829" s="14" t="s">
        <v>15</v>
      </c>
      <c r="O829" s="14" t="s">
        <v>4</v>
      </c>
      <c r="P829" s="14" t="s">
        <v>4</v>
      </c>
      <c r="Q829" s="14">
        <v>0</v>
      </c>
      <c r="R829">
        <v>0</v>
      </c>
      <c r="S829">
        <v>1</v>
      </c>
      <c r="T829" t="s">
        <v>4</v>
      </c>
      <c r="U829" t="s">
        <v>4</v>
      </c>
      <c r="V829" t="s">
        <v>128</v>
      </c>
      <c r="W829">
        <v>0</v>
      </c>
      <c r="X829" t="s">
        <v>4</v>
      </c>
      <c r="Y829">
        <v>2</v>
      </c>
      <c r="Z829">
        <v>1</v>
      </c>
      <c r="AA829">
        <v>0</v>
      </c>
      <c r="AB829">
        <v>0</v>
      </c>
      <c r="AC829" t="s">
        <v>331</v>
      </c>
      <c r="AD829">
        <v>0</v>
      </c>
      <c r="AE829" t="s">
        <v>4</v>
      </c>
      <c r="AF829" t="s">
        <v>4</v>
      </c>
      <c r="AG829" t="s">
        <v>4</v>
      </c>
      <c r="AH829" t="s">
        <v>4</v>
      </c>
      <c r="AI829">
        <v>82.519733426244642</v>
      </c>
      <c r="AJ829">
        <v>59.954095733832261</v>
      </c>
      <c r="AK829" t="s">
        <v>4</v>
      </c>
      <c r="AL829">
        <v>102</v>
      </c>
      <c r="AM829">
        <v>31.089600000000001</v>
      </c>
      <c r="AN829">
        <v>0.94247779607693793</v>
      </c>
    </row>
    <row r="830" spans="1:40" ht="12.75" x14ac:dyDescent="0.2">
      <c r="A830" s="15">
        <v>42575</v>
      </c>
      <c r="B830" s="14">
        <v>81</v>
      </c>
      <c r="C830" s="14" t="s">
        <v>358</v>
      </c>
      <c r="D830" s="16">
        <v>0.30138888888888887</v>
      </c>
      <c r="E830" s="14">
        <v>7</v>
      </c>
      <c r="F830" s="14">
        <v>55.999999999999957</v>
      </c>
      <c r="G830" s="14">
        <v>22.3</v>
      </c>
      <c r="H830" s="14" t="s">
        <v>366</v>
      </c>
      <c r="I830" s="14">
        <v>23</v>
      </c>
      <c r="J830" s="14">
        <v>2.1991148575128525</v>
      </c>
      <c r="K830" s="14">
        <v>234.00000000000017</v>
      </c>
      <c r="L830" s="14">
        <v>0</v>
      </c>
      <c r="M830" s="14">
        <v>54</v>
      </c>
      <c r="N830" s="14" t="s">
        <v>15</v>
      </c>
      <c r="O830" s="14" t="s">
        <v>27</v>
      </c>
      <c r="P830" s="14">
        <v>6</v>
      </c>
      <c r="Q830" s="14">
        <v>0.50000000000000511</v>
      </c>
      <c r="R830">
        <v>0.50000000000000511</v>
      </c>
      <c r="S830">
        <v>1</v>
      </c>
      <c r="T830" t="s">
        <v>4</v>
      </c>
      <c r="U830" t="s">
        <v>4</v>
      </c>
      <c r="V830" t="s">
        <v>41</v>
      </c>
      <c r="W830">
        <v>0</v>
      </c>
      <c r="X830" t="s">
        <v>183</v>
      </c>
      <c r="Y830">
        <v>2</v>
      </c>
      <c r="Z830">
        <v>1</v>
      </c>
      <c r="AA830">
        <v>0</v>
      </c>
      <c r="AB830">
        <v>0</v>
      </c>
      <c r="AC830" t="s">
        <v>331</v>
      </c>
      <c r="AD830">
        <v>0</v>
      </c>
      <c r="AE830">
        <v>-0.29389262614623846</v>
      </c>
      <c r="AF830">
        <v>-0.29389262614623846</v>
      </c>
      <c r="AG830">
        <v>1</v>
      </c>
      <c r="AH830">
        <v>0.50000000000000511</v>
      </c>
      <c r="AI830">
        <v>82.115224929057163</v>
      </c>
      <c r="AJ830">
        <v>59.660203107686023</v>
      </c>
      <c r="AK830">
        <v>-0.40450849718747861</v>
      </c>
      <c r="AL830">
        <v>101.5</v>
      </c>
      <c r="AM830">
        <v>30.937200000000001</v>
      </c>
      <c r="AN830">
        <v>0.94247779607693793</v>
      </c>
    </row>
    <row r="831" spans="1:40" ht="12.75" x14ac:dyDescent="0.2">
      <c r="A831" s="15">
        <v>42575</v>
      </c>
      <c r="B831" s="14">
        <v>81</v>
      </c>
      <c r="C831" s="14" t="s">
        <v>358</v>
      </c>
      <c r="D831" s="16">
        <v>0.33749999999999997</v>
      </c>
      <c r="E831" s="14">
        <v>8</v>
      </c>
      <c r="F831" s="14">
        <v>107.99999999999993</v>
      </c>
      <c r="G831" s="14">
        <v>21.8</v>
      </c>
      <c r="H831" s="14" t="s">
        <v>366</v>
      </c>
      <c r="I831" s="14">
        <v>23.1</v>
      </c>
      <c r="J831" s="14">
        <v>0.50592902346219493</v>
      </c>
      <c r="K831" s="14">
        <v>331.01240222244104</v>
      </c>
      <c r="L831" s="14">
        <v>97.012402222440869</v>
      </c>
      <c r="M831" s="14">
        <v>52</v>
      </c>
      <c r="N831" s="14" t="s">
        <v>15</v>
      </c>
      <c r="O831" s="14" t="s">
        <v>21</v>
      </c>
      <c r="P831" s="14">
        <v>8</v>
      </c>
      <c r="Q831" s="14">
        <v>3.5865771625051961</v>
      </c>
      <c r="R831">
        <v>4.0865771625052014</v>
      </c>
      <c r="S831">
        <v>1</v>
      </c>
      <c r="T831" t="s">
        <v>4</v>
      </c>
      <c r="U831" t="s">
        <v>4</v>
      </c>
      <c r="V831" t="s">
        <v>33</v>
      </c>
      <c r="W831">
        <v>0</v>
      </c>
      <c r="X831" t="s">
        <v>4</v>
      </c>
      <c r="Y831">
        <v>2</v>
      </c>
      <c r="Z831">
        <v>1</v>
      </c>
      <c r="AA831">
        <v>0</v>
      </c>
      <c r="AB831">
        <v>0</v>
      </c>
      <c r="AC831" t="s">
        <v>331</v>
      </c>
      <c r="AD831">
        <v>0</v>
      </c>
      <c r="AE831">
        <v>3.137267375531124</v>
      </c>
      <c r="AF831">
        <v>3.137267375531124</v>
      </c>
      <c r="AG831">
        <v>1</v>
      </c>
      <c r="AH831">
        <v>3.5865771625051961</v>
      </c>
      <c r="AI831">
        <v>80.377096867885641</v>
      </c>
      <c r="AJ831">
        <v>62.797470483217147</v>
      </c>
      <c r="AK831">
        <v>-1.7381280611715226</v>
      </c>
      <c r="AL831">
        <v>102</v>
      </c>
      <c r="AM831">
        <v>31.089600000000001</v>
      </c>
      <c r="AN831">
        <v>0.90757121103705141</v>
      </c>
    </row>
    <row r="832" spans="1:40" ht="12.75" x14ac:dyDescent="0.2">
      <c r="A832" s="15">
        <v>42575</v>
      </c>
      <c r="B832" s="14">
        <v>81</v>
      </c>
      <c r="C832" s="14" t="s">
        <v>358</v>
      </c>
      <c r="D832" s="16">
        <v>0.3756944444444445</v>
      </c>
      <c r="E832" s="14">
        <v>9</v>
      </c>
      <c r="F832" s="14">
        <v>163.00000000000006</v>
      </c>
      <c r="G832" s="14">
        <v>23.8</v>
      </c>
      <c r="H832" s="14" t="s">
        <v>366</v>
      </c>
      <c r="I832" s="14">
        <v>23.6</v>
      </c>
      <c r="J832" s="14" t="s">
        <v>4</v>
      </c>
      <c r="K832" s="14" t="s">
        <v>4</v>
      </c>
      <c r="L832" s="14" t="s">
        <v>4</v>
      </c>
      <c r="M832" s="14">
        <v>52</v>
      </c>
      <c r="N832" s="14" t="s">
        <v>15</v>
      </c>
      <c r="O832" s="14" t="s">
        <v>4</v>
      </c>
      <c r="P832" s="14" t="s">
        <v>4</v>
      </c>
      <c r="Q832" s="14">
        <v>0</v>
      </c>
      <c r="R832">
        <v>4.0865771625052014</v>
      </c>
      <c r="S832">
        <v>1</v>
      </c>
      <c r="T832" t="s">
        <v>4</v>
      </c>
      <c r="U832" t="s">
        <v>4</v>
      </c>
      <c r="V832" t="s">
        <v>6</v>
      </c>
      <c r="W832">
        <v>0</v>
      </c>
      <c r="X832" t="s">
        <v>183</v>
      </c>
      <c r="Y832">
        <v>2</v>
      </c>
      <c r="Z832">
        <v>1</v>
      </c>
      <c r="AA832">
        <v>0</v>
      </c>
      <c r="AB832">
        <v>0</v>
      </c>
      <c r="AC832" t="s">
        <v>331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80.377096867885641</v>
      </c>
      <c r="AJ832">
        <v>62.797470483217147</v>
      </c>
      <c r="AK832">
        <v>0</v>
      </c>
      <c r="AL832">
        <v>102</v>
      </c>
      <c r="AM832">
        <v>31.089600000000001</v>
      </c>
      <c r="AN832">
        <v>0.90757121103705141</v>
      </c>
    </row>
    <row r="833" spans="1:40" ht="12.75" x14ac:dyDescent="0.2">
      <c r="A833" s="15">
        <v>42575</v>
      </c>
      <c r="B833" s="14">
        <v>81</v>
      </c>
      <c r="C833" s="14" t="s">
        <v>358</v>
      </c>
      <c r="D833" s="16">
        <v>0.41875000000000001</v>
      </c>
      <c r="E833" s="14">
        <v>10</v>
      </c>
      <c r="F833" s="14">
        <v>225</v>
      </c>
      <c r="G833" s="14">
        <v>25.3</v>
      </c>
      <c r="H833" s="14" t="s">
        <v>366</v>
      </c>
      <c r="I833" s="14">
        <v>23.8</v>
      </c>
      <c r="J833" s="14">
        <v>0.90757121103705385</v>
      </c>
      <c r="K833" s="14">
        <v>52.000000000000142</v>
      </c>
      <c r="L833" s="14">
        <v>-80.987597777559131</v>
      </c>
      <c r="M833" s="14">
        <v>52</v>
      </c>
      <c r="N833" s="14" t="s">
        <v>15</v>
      </c>
      <c r="O833" s="14" t="s">
        <v>15</v>
      </c>
      <c r="P833" s="14">
        <v>2</v>
      </c>
      <c r="Q833" s="14">
        <v>1.0000000000000044</v>
      </c>
      <c r="R833">
        <v>5.0865771625052059</v>
      </c>
      <c r="S833">
        <v>1</v>
      </c>
      <c r="T833" t="s">
        <v>4</v>
      </c>
      <c r="U833" t="s">
        <v>4</v>
      </c>
      <c r="V833" t="s">
        <v>41</v>
      </c>
      <c r="W833">
        <v>0.2</v>
      </c>
      <c r="X833" t="s">
        <v>4</v>
      </c>
      <c r="Y833">
        <v>2</v>
      </c>
      <c r="Z833">
        <v>1</v>
      </c>
      <c r="AA833">
        <v>0</v>
      </c>
      <c r="AB833">
        <v>0</v>
      </c>
      <c r="AC833" t="s">
        <v>331</v>
      </c>
      <c r="AD833">
        <v>0</v>
      </c>
      <c r="AE833">
        <v>0.61566147532565907</v>
      </c>
      <c r="AF833">
        <v>0.61566147532565907</v>
      </c>
      <c r="AG833">
        <v>1</v>
      </c>
      <c r="AH833">
        <v>1.0000000000000044</v>
      </c>
      <c r="AI833">
        <v>81.165107621492368</v>
      </c>
      <c r="AJ833">
        <v>63.413131958542806</v>
      </c>
      <c r="AK833">
        <v>0.78801075360672712</v>
      </c>
      <c r="AL833">
        <v>103</v>
      </c>
      <c r="AM833">
        <v>31.394400000000001</v>
      </c>
      <c r="AN833">
        <v>0.90757121103705141</v>
      </c>
    </row>
    <row r="834" spans="1:40" ht="12.75" x14ac:dyDescent="0.2">
      <c r="A834" s="15">
        <v>42575</v>
      </c>
      <c r="B834" s="14">
        <v>81</v>
      </c>
      <c r="C834" s="14" t="s">
        <v>358</v>
      </c>
      <c r="D834" s="16">
        <v>0.46249999999999997</v>
      </c>
      <c r="E834" s="14">
        <v>11</v>
      </c>
      <c r="F834" s="14">
        <v>287.99999999999994</v>
      </c>
      <c r="G834" s="14">
        <v>26.2</v>
      </c>
      <c r="H834" s="14" t="s">
        <v>366</v>
      </c>
      <c r="I834" s="14">
        <v>24.8</v>
      </c>
      <c r="J834" s="14" t="s">
        <v>4</v>
      </c>
      <c r="K834" s="14" t="s">
        <v>4</v>
      </c>
      <c r="L834" s="14" t="s">
        <v>4</v>
      </c>
      <c r="M834" s="14">
        <v>52</v>
      </c>
      <c r="N834" s="14" t="s">
        <v>15</v>
      </c>
      <c r="O834" s="14" t="s">
        <v>4</v>
      </c>
      <c r="P834" s="14" t="s">
        <v>4</v>
      </c>
      <c r="Q834" s="14">
        <v>0</v>
      </c>
      <c r="R834">
        <v>5.0865771625052059</v>
      </c>
      <c r="S834">
        <v>1</v>
      </c>
      <c r="T834" t="s">
        <v>4</v>
      </c>
      <c r="U834" t="s">
        <v>4</v>
      </c>
      <c r="V834" t="s">
        <v>6</v>
      </c>
      <c r="W834">
        <v>2.5</v>
      </c>
      <c r="X834" t="s">
        <v>4</v>
      </c>
      <c r="Y834">
        <v>2</v>
      </c>
      <c r="Z834">
        <v>1</v>
      </c>
      <c r="AA834">
        <v>0</v>
      </c>
      <c r="AB834">
        <v>0</v>
      </c>
      <c r="AC834" t="s">
        <v>331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81.165107621492368</v>
      </c>
      <c r="AJ834">
        <v>63.413131958542806</v>
      </c>
      <c r="AK834">
        <v>0</v>
      </c>
      <c r="AL834">
        <v>103</v>
      </c>
      <c r="AM834">
        <v>31.394400000000001</v>
      </c>
      <c r="AN834">
        <v>0.90757121103705141</v>
      </c>
    </row>
    <row r="835" spans="1:40" ht="12.75" x14ac:dyDescent="0.2">
      <c r="A835" s="15">
        <v>42575</v>
      </c>
      <c r="B835" s="14">
        <v>81</v>
      </c>
      <c r="C835" s="14" t="s">
        <v>358</v>
      </c>
      <c r="D835" s="16">
        <v>0.50347222222222221</v>
      </c>
      <c r="E835" s="14">
        <v>12</v>
      </c>
      <c r="F835" s="14">
        <v>347</v>
      </c>
      <c r="G835" s="14">
        <v>26</v>
      </c>
      <c r="H835" s="14" t="s">
        <v>366</v>
      </c>
      <c r="I835" s="14">
        <v>26.1</v>
      </c>
      <c r="J835" s="14">
        <v>0.25524568881139231</v>
      </c>
      <c r="K835" s="14">
        <v>14.624500707802358</v>
      </c>
      <c r="L835" s="14">
        <v>-37.375499292197787</v>
      </c>
      <c r="M835" s="14">
        <v>50</v>
      </c>
      <c r="N835" s="14" t="s">
        <v>15</v>
      </c>
      <c r="O835" s="14" t="s">
        <v>20</v>
      </c>
      <c r="P835" s="14">
        <v>1</v>
      </c>
      <c r="Q835" s="14">
        <v>6.2090965912246929</v>
      </c>
      <c r="R835">
        <v>11.295673753729899</v>
      </c>
      <c r="S835">
        <v>1</v>
      </c>
      <c r="T835" t="s">
        <v>4</v>
      </c>
      <c r="U835" t="s">
        <v>4</v>
      </c>
      <c r="V835" t="s">
        <v>6</v>
      </c>
      <c r="W835">
        <v>1.8</v>
      </c>
      <c r="X835" t="s">
        <v>4</v>
      </c>
      <c r="Y835">
        <v>2</v>
      </c>
      <c r="Z835">
        <v>1</v>
      </c>
      <c r="AA835">
        <v>0</v>
      </c>
      <c r="AB835">
        <v>0</v>
      </c>
      <c r="AC835" t="s">
        <v>331</v>
      </c>
      <c r="AD835">
        <v>0</v>
      </c>
      <c r="AE835">
        <v>6.0079298876034386</v>
      </c>
      <c r="AF835">
        <v>6.0079298876034386</v>
      </c>
      <c r="AG835">
        <v>1</v>
      </c>
      <c r="AH835">
        <v>6.2090965912246929</v>
      </c>
      <c r="AI835">
        <v>82.732799856849624</v>
      </c>
      <c r="AJ835">
        <v>69.421061846146245</v>
      </c>
      <c r="AK835">
        <v>1.5676922353572564</v>
      </c>
      <c r="AL835">
        <v>108</v>
      </c>
      <c r="AM835">
        <v>32.918399999999998</v>
      </c>
      <c r="AN835">
        <v>0.87266462599716477</v>
      </c>
    </row>
    <row r="836" spans="1:40" ht="12.75" x14ac:dyDescent="0.2">
      <c r="A836" s="15">
        <v>42575</v>
      </c>
      <c r="B836" s="14">
        <v>81</v>
      </c>
      <c r="C836" s="14" t="s">
        <v>358</v>
      </c>
      <c r="D836" s="16">
        <v>0.55902777777777779</v>
      </c>
      <c r="E836" s="14">
        <v>13</v>
      </c>
      <c r="F836" s="14">
        <v>427</v>
      </c>
      <c r="G836" s="14">
        <v>38.299999999999997</v>
      </c>
      <c r="H836" s="14" t="s">
        <v>365</v>
      </c>
      <c r="I836" s="14">
        <v>29.7</v>
      </c>
      <c r="J836" s="14">
        <v>0.87266462599716232</v>
      </c>
      <c r="K836" s="14">
        <v>49.999999999999858</v>
      </c>
      <c r="L836" s="14">
        <v>35.375499292197503</v>
      </c>
      <c r="M836" s="14">
        <v>50</v>
      </c>
      <c r="N836" s="14" t="s">
        <v>15</v>
      </c>
      <c r="O836" s="14" t="s">
        <v>15</v>
      </c>
      <c r="P836" s="14">
        <v>2</v>
      </c>
      <c r="Q836" s="14">
        <v>5.0000000000000053</v>
      </c>
      <c r="R836">
        <v>16.295673753729904</v>
      </c>
      <c r="S836">
        <v>1</v>
      </c>
      <c r="T836" t="s">
        <v>4</v>
      </c>
      <c r="U836" t="s">
        <v>4</v>
      </c>
      <c r="V836" t="s">
        <v>15</v>
      </c>
      <c r="W836">
        <v>3.1</v>
      </c>
      <c r="X836" t="s">
        <v>4</v>
      </c>
      <c r="Y836">
        <v>2</v>
      </c>
      <c r="Z836">
        <v>1</v>
      </c>
      <c r="AA836">
        <v>0</v>
      </c>
      <c r="AB836">
        <v>0</v>
      </c>
      <c r="AC836" t="s">
        <v>331</v>
      </c>
      <c r="AD836">
        <v>0</v>
      </c>
      <c r="AE836">
        <v>3.2139380484327091</v>
      </c>
      <c r="AF836">
        <v>3.2139380484327091</v>
      </c>
      <c r="AG836">
        <v>1</v>
      </c>
      <c r="AH836">
        <v>5.0000000000000053</v>
      </c>
      <c r="AI836">
        <v>86.563022072444511</v>
      </c>
      <c r="AJ836">
        <v>72.634999894578954</v>
      </c>
      <c r="AK836">
        <v>3.8302222155948868</v>
      </c>
      <c r="AL836">
        <v>113</v>
      </c>
      <c r="AM836">
        <v>34.442399999999999</v>
      </c>
      <c r="AN836">
        <v>0.87266462599716477</v>
      </c>
    </row>
    <row r="837" spans="1:40" ht="12.75" x14ac:dyDescent="0.2">
      <c r="A837" s="15">
        <v>42575</v>
      </c>
      <c r="B837" s="14">
        <v>81</v>
      </c>
      <c r="C837" s="14" t="s">
        <v>358</v>
      </c>
      <c r="D837" s="16">
        <v>0.58611111111111114</v>
      </c>
      <c r="E837" s="14">
        <v>14</v>
      </c>
      <c r="F837" s="14">
        <v>466</v>
      </c>
      <c r="G837" s="14">
        <v>38.4</v>
      </c>
      <c r="H837" s="14" t="s">
        <v>365</v>
      </c>
      <c r="I837" s="14">
        <v>31.9</v>
      </c>
      <c r="J837" s="14" t="s">
        <v>4</v>
      </c>
      <c r="K837" s="14" t="s">
        <v>4</v>
      </c>
      <c r="L837" s="14" t="s">
        <v>4</v>
      </c>
      <c r="M837" s="14">
        <v>50</v>
      </c>
      <c r="N837" s="14" t="s">
        <v>15</v>
      </c>
      <c r="O837" s="14" t="s">
        <v>4</v>
      </c>
      <c r="P837" s="14" t="s">
        <v>4</v>
      </c>
      <c r="Q837" s="14">
        <v>0</v>
      </c>
      <c r="R837">
        <v>16.295673753729904</v>
      </c>
      <c r="S837">
        <v>1</v>
      </c>
      <c r="T837" t="s">
        <v>4</v>
      </c>
      <c r="U837" t="s">
        <v>4</v>
      </c>
      <c r="V837" t="s">
        <v>6</v>
      </c>
      <c r="W837">
        <v>3.5</v>
      </c>
      <c r="X837" t="s">
        <v>4</v>
      </c>
      <c r="Y837">
        <v>2</v>
      </c>
      <c r="Z837">
        <v>1</v>
      </c>
      <c r="AA837">
        <v>0</v>
      </c>
      <c r="AB837">
        <v>0</v>
      </c>
      <c r="AC837" t="s">
        <v>331</v>
      </c>
      <c r="AD837">
        <v>0</v>
      </c>
      <c r="AE837">
        <v>0</v>
      </c>
      <c r="AF837">
        <v>0</v>
      </c>
      <c r="AG837">
        <v>1</v>
      </c>
      <c r="AH837">
        <v>0</v>
      </c>
      <c r="AI837">
        <v>86.563022072444511</v>
      </c>
      <c r="AJ837">
        <v>72.634999894578954</v>
      </c>
      <c r="AK837">
        <v>0</v>
      </c>
      <c r="AL837">
        <v>113</v>
      </c>
      <c r="AM837">
        <v>34.442399999999999</v>
      </c>
      <c r="AN837">
        <v>0.87266462599716477</v>
      </c>
    </row>
    <row r="838" spans="1:40" ht="12.75" x14ac:dyDescent="0.2">
      <c r="A838" s="15">
        <v>42575</v>
      </c>
      <c r="B838" s="14">
        <v>81</v>
      </c>
      <c r="C838" s="14" t="s">
        <v>358</v>
      </c>
      <c r="D838" s="16">
        <v>0.62847222222222221</v>
      </c>
      <c r="E838" s="14">
        <v>15</v>
      </c>
      <c r="F838" s="14">
        <v>527</v>
      </c>
      <c r="G838" s="14">
        <v>42.6</v>
      </c>
      <c r="H838" s="14" t="s">
        <v>365</v>
      </c>
      <c r="I838" s="14">
        <v>32.200000000000003</v>
      </c>
      <c r="J838" s="14" t="s">
        <v>4</v>
      </c>
      <c r="K838" s="14" t="s">
        <v>4</v>
      </c>
      <c r="L838" s="14" t="s">
        <v>4</v>
      </c>
      <c r="M838" s="14">
        <v>50</v>
      </c>
      <c r="N838" s="14" t="s">
        <v>15</v>
      </c>
      <c r="O838" s="14" t="s">
        <v>4</v>
      </c>
      <c r="P838" s="14" t="s">
        <v>4</v>
      </c>
      <c r="Q838" s="14">
        <v>0</v>
      </c>
      <c r="R838">
        <v>16.295673753729904</v>
      </c>
      <c r="S838">
        <v>1</v>
      </c>
      <c r="T838" t="s">
        <v>4</v>
      </c>
      <c r="U838" t="s">
        <v>4</v>
      </c>
      <c r="V838" t="s">
        <v>6</v>
      </c>
      <c r="W838">
        <v>3.2</v>
      </c>
      <c r="X838" t="s">
        <v>4</v>
      </c>
      <c r="Y838">
        <v>2</v>
      </c>
      <c r="Z838">
        <v>1</v>
      </c>
      <c r="AA838">
        <v>0</v>
      </c>
      <c r="AB838">
        <v>0</v>
      </c>
      <c r="AC838" t="s">
        <v>331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86.563022072444511</v>
      </c>
      <c r="AJ838">
        <v>72.634999894578954</v>
      </c>
      <c r="AK838">
        <v>0</v>
      </c>
      <c r="AL838">
        <v>113</v>
      </c>
      <c r="AM838">
        <v>34.442399999999999</v>
      </c>
      <c r="AN838">
        <v>0.87266462599716477</v>
      </c>
    </row>
    <row r="839" spans="1:40" ht="12.75" x14ac:dyDescent="0.2">
      <c r="A839" s="15">
        <v>42575</v>
      </c>
      <c r="B839" s="14">
        <v>81</v>
      </c>
      <c r="C839" s="14" t="s">
        <v>358</v>
      </c>
      <c r="D839" s="16">
        <v>0.66666666666666663</v>
      </c>
      <c r="E839" s="14">
        <v>16</v>
      </c>
      <c r="F839" s="14">
        <v>582</v>
      </c>
      <c r="G839" s="14">
        <v>36</v>
      </c>
      <c r="H839" s="14" t="s">
        <v>365</v>
      </c>
      <c r="I839" s="14">
        <v>29.9</v>
      </c>
      <c r="J839" s="14" t="s">
        <v>4</v>
      </c>
      <c r="K839" s="14" t="s">
        <v>4</v>
      </c>
      <c r="L839" s="14" t="s">
        <v>4</v>
      </c>
      <c r="M839" s="14">
        <v>50</v>
      </c>
      <c r="N839" s="14" t="s">
        <v>15</v>
      </c>
      <c r="O839" s="14" t="s">
        <v>4</v>
      </c>
      <c r="P839" s="14" t="s">
        <v>4</v>
      </c>
      <c r="Q839" s="14">
        <v>0</v>
      </c>
      <c r="R839">
        <v>16.295673753729904</v>
      </c>
      <c r="S839">
        <v>1</v>
      </c>
      <c r="T839">
        <v>13.309902832497746</v>
      </c>
      <c r="U839">
        <v>1.2243270261854982</v>
      </c>
      <c r="V839" t="s">
        <v>6</v>
      </c>
      <c r="W839">
        <v>5.8</v>
      </c>
      <c r="X839" t="s">
        <v>248</v>
      </c>
      <c r="Y839">
        <v>1</v>
      </c>
      <c r="Z839">
        <v>1</v>
      </c>
      <c r="AA839">
        <v>0</v>
      </c>
      <c r="AB839">
        <v>0</v>
      </c>
      <c r="AC839" t="s">
        <v>331</v>
      </c>
      <c r="AD839">
        <v>0</v>
      </c>
      <c r="AE839">
        <v>0</v>
      </c>
      <c r="AF839">
        <v>0</v>
      </c>
      <c r="AG839">
        <v>1</v>
      </c>
      <c r="AH839">
        <v>0</v>
      </c>
      <c r="AI839">
        <v>86.563022072444511</v>
      </c>
      <c r="AJ839">
        <v>72.634999894578954</v>
      </c>
      <c r="AK839">
        <v>0</v>
      </c>
      <c r="AL839">
        <v>113</v>
      </c>
      <c r="AM839">
        <v>34.442399999999999</v>
      </c>
      <c r="AN839">
        <v>0.87266462599716477</v>
      </c>
    </row>
    <row r="840" spans="1:40" ht="12.75" x14ac:dyDescent="0.2">
      <c r="A840" s="15">
        <v>42575</v>
      </c>
      <c r="B840" s="14">
        <v>82</v>
      </c>
      <c r="C840" s="14" t="s">
        <v>359</v>
      </c>
      <c r="D840" s="16">
        <v>0.26041666666666669</v>
      </c>
      <c r="E840" s="14">
        <v>6</v>
      </c>
      <c r="F840" s="14">
        <v>0</v>
      </c>
      <c r="G840" s="14" t="s">
        <v>4</v>
      </c>
      <c r="H840" s="14" t="s">
        <v>4</v>
      </c>
      <c r="I840" s="14">
        <v>21.8</v>
      </c>
      <c r="J840" s="14" t="s">
        <v>4</v>
      </c>
      <c r="K840" s="14" t="s">
        <v>4</v>
      </c>
      <c r="L840" s="14" t="s">
        <v>4</v>
      </c>
      <c r="M840" s="14">
        <v>135</v>
      </c>
      <c r="N840" s="14" t="s">
        <v>15</v>
      </c>
      <c r="O840" s="14" t="s">
        <v>4</v>
      </c>
      <c r="P840" s="14" t="s">
        <v>4</v>
      </c>
      <c r="Q840" s="14">
        <v>0</v>
      </c>
      <c r="R840">
        <v>0</v>
      </c>
      <c r="S840">
        <v>0</v>
      </c>
      <c r="T840" t="s">
        <v>4</v>
      </c>
      <c r="U840" t="s">
        <v>4</v>
      </c>
      <c r="V840" t="s">
        <v>7</v>
      </c>
      <c r="W840">
        <v>0</v>
      </c>
      <c r="X840" t="s">
        <v>4</v>
      </c>
      <c r="Y840">
        <v>2</v>
      </c>
      <c r="Z840">
        <v>1</v>
      </c>
      <c r="AA840">
        <v>0</v>
      </c>
      <c r="AB840">
        <v>0</v>
      </c>
      <c r="AC840" t="s">
        <v>332</v>
      </c>
      <c r="AD840">
        <v>1</v>
      </c>
      <c r="AE840" t="s">
        <v>4</v>
      </c>
      <c r="AF840" t="s">
        <v>4</v>
      </c>
      <c r="AG840" t="s">
        <v>4</v>
      </c>
      <c r="AH840" t="s">
        <v>4</v>
      </c>
      <c r="AI840">
        <v>70.710678118654755</v>
      </c>
      <c r="AJ840">
        <v>-70.710678118654741</v>
      </c>
      <c r="AK840" t="s">
        <v>4</v>
      </c>
      <c r="AL840">
        <v>100</v>
      </c>
      <c r="AM840">
        <v>30.48</v>
      </c>
      <c r="AN840">
        <v>2.3561944901923448</v>
      </c>
    </row>
    <row r="841" spans="1:40" ht="12.75" x14ac:dyDescent="0.2">
      <c r="A841" s="15">
        <v>42575</v>
      </c>
      <c r="B841" s="14">
        <v>82</v>
      </c>
      <c r="C841" s="14" t="s">
        <v>359</v>
      </c>
      <c r="D841" s="16">
        <v>0.29722222222222222</v>
      </c>
      <c r="E841" s="14">
        <v>7</v>
      </c>
      <c r="F841" s="14">
        <v>52.999999999999972</v>
      </c>
      <c r="G841" s="14" t="s">
        <v>4</v>
      </c>
      <c r="H841" s="14" t="s">
        <v>4</v>
      </c>
      <c r="I841" s="14">
        <v>23.2</v>
      </c>
      <c r="J841" s="14" t="s">
        <v>4</v>
      </c>
      <c r="K841" s="14" t="s">
        <v>4</v>
      </c>
      <c r="L841" s="14" t="s">
        <v>4</v>
      </c>
      <c r="M841" s="14">
        <v>135</v>
      </c>
      <c r="N841" s="14" t="s">
        <v>15</v>
      </c>
      <c r="O841" s="14" t="s">
        <v>4</v>
      </c>
      <c r="P841" s="14" t="s">
        <v>4</v>
      </c>
      <c r="Q841" s="14">
        <v>0</v>
      </c>
      <c r="R841">
        <v>0</v>
      </c>
      <c r="S841">
        <v>0</v>
      </c>
      <c r="T841" t="s">
        <v>4</v>
      </c>
      <c r="U841" t="s">
        <v>4</v>
      </c>
      <c r="V841" t="s">
        <v>7</v>
      </c>
      <c r="W841">
        <v>0.7</v>
      </c>
      <c r="X841" t="s">
        <v>184</v>
      </c>
      <c r="Y841">
        <v>2</v>
      </c>
      <c r="Z841">
        <v>1</v>
      </c>
      <c r="AA841">
        <v>0</v>
      </c>
      <c r="AB841">
        <v>0</v>
      </c>
      <c r="AC841" t="s">
        <v>332</v>
      </c>
      <c r="AD841">
        <v>1</v>
      </c>
      <c r="AE841">
        <v>0</v>
      </c>
      <c r="AF841">
        <v>0</v>
      </c>
      <c r="AG841">
        <v>1</v>
      </c>
      <c r="AH841">
        <v>0</v>
      </c>
      <c r="AI841">
        <v>70.710678118654755</v>
      </c>
      <c r="AJ841">
        <v>-70.710678118654741</v>
      </c>
      <c r="AK841">
        <v>0</v>
      </c>
      <c r="AL841">
        <v>100</v>
      </c>
      <c r="AM841">
        <v>30.48</v>
      </c>
      <c r="AN841">
        <v>2.3561944901923448</v>
      </c>
    </row>
    <row r="842" spans="1:40" ht="12.75" x14ac:dyDescent="0.2">
      <c r="A842" s="15">
        <v>42575</v>
      </c>
      <c r="B842" s="14">
        <v>82</v>
      </c>
      <c r="C842" s="14" t="s">
        <v>359</v>
      </c>
      <c r="D842" s="16">
        <v>0.3354166666666667</v>
      </c>
      <c r="E842" s="14">
        <v>8</v>
      </c>
      <c r="F842" s="14">
        <v>108.00000000000001</v>
      </c>
      <c r="G842" s="14" t="s">
        <v>4</v>
      </c>
      <c r="H842" s="14" t="s">
        <v>4</v>
      </c>
      <c r="I842" s="14">
        <v>23.3</v>
      </c>
      <c r="J842" s="14" t="s">
        <v>4</v>
      </c>
      <c r="K842" s="14" t="s">
        <v>4</v>
      </c>
      <c r="L842" s="14" t="s">
        <v>4</v>
      </c>
      <c r="M842" s="14">
        <v>135</v>
      </c>
      <c r="N842" s="14" t="s">
        <v>15</v>
      </c>
      <c r="O842" s="14" t="s">
        <v>4</v>
      </c>
      <c r="P842" s="14" t="s">
        <v>4</v>
      </c>
      <c r="Q842" s="14">
        <v>0</v>
      </c>
      <c r="R842">
        <v>0</v>
      </c>
      <c r="S842">
        <v>0</v>
      </c>
      <c r="T842" t="s">
        <v>4</v>
      </c>
      <c r="U842" t="s">
        <v>4</v>
      </c>
      <c r="V842" t="s">
        <v>7</v>
      </c>
      <c r="W842">
        <v>0</v>
      </c>
      <c r="X842" t="s">
        <v>152</v>
      </c>
      <c r="Y842">
        <v>2</v>
      </c>
      <c r="Z842">
        <v>1</v>
      </c>
      <c r="AA842">
        <v>0</v>
      </c>
      <c r="AB842">
        <v>0</v>
      </c>
      <c r="AC842" t="s">
        <v>332</v>
      </c>
      <c r="AD842">
        <v>1</v>
      </c>
      <c r="AE842">
        <v>0</v>
      </c>
      <c r="AF842">
        <v>0</v>
      </c>
      <c r="AG842">
        <v>1</v>
      </c>
      <c r="AH842">
        <v>0</v>
      </c>
      <c r="AI842">
        <v>70.710678118654755</v>
      </c>
      <c r="AJ842">
        <v>-70.710678118654741</v>
      </c>
      <c r="AK842">
        <v>0</v>
      </c>
      <c r="AL842">
        <v>100</v>
      </c>
      <c r="AM842">
        <v>30.48</v>
      </c>
      <c r="AN842">
        <v>2.3561944901923448</v>
      </c>
    </row>
    <row r="843" spans="1:40" ht="12.75" x14ac:dyDescent="0.2">
      <c r="A843" s="15">
        <v>42575</v>
      </c>
      <c r="B843" s="14">
        <v>82</v>
      </c>
      <c r="C843" s="14" t="s">
        <v>359</v>
      </c>
      <c r="D843" s="16">
        <v>0.37291666666666662</v>
      </c>
      <c r="E843" s="14">
        <v>9</v>
      </c>
      <c r="F843" s="14">
        <v>161.99999999999989</v>
      </c>
      <c r="G843" s="14" t="s">
        <v>4</v>
      </c>
      <c r="H843" s="14" t="s">
        <v>4</v>
      </c>
      <c r="I843" s="14">
        <v>23.1</v>
      </c>
      <c r="J843" s="14" t="s">
        <v>4</v>
      </c>
      <c r="K843" s="14" t="s">
        <v>4</v>
      </c>
      <c r="L843" s="14" t="s">
        <v>4</v>
      </c>
      <c r="M843" s="14">
        <v>135</v>
      </c>
      <c r="N843" s="14" t="s">
        <v>15</v>
      </c>
      <c r="O843" s="14" t="s">
        <v>4</v>
      </c>
      <c r="P843" s="14" t="s">
        <v>4</v>
      </c>
      <c r="Q843" s="14">
        <v>0</v>
      </c>
      <c r="R843">
        <v>0</v>
      </c>
      <c r="S843">
        <v>0</v>
      </c>
      <c r="T843" t="s">
        <v>4</v>
      </c>
      <c r="U843" t="s">
        <v>4</v>
      </c>
      <c r="V843" t="s">
        <v>7</v>
      </c>
      <c r="W843">
        <v>0</v>
      </c>
      <c r="X843" t="s">
        <v>6</v>
      </c>
      <c r="Y843">
        <v>2</v>
      </c>
      <c r="Z843">
        <v>1</v>
      </c>
      <c r="AA843">
        <v>0</v>
      </c>
      <c r="AB843">
        <v>0</v>
      </c>
      <c r="AC843" t="s">
        <v>332</v>
      </c>
      <c r="AD843">
        <v>1</v>
      </c>
      <c r="AE843">
        <v>0</v>
      </c>
      <c r="AF843">
        <v>0</v>
      </c>
      <c r="AG843">
        <v>1</v>
      </c>
      <c r="AH843">
        <v>0</v>
      </c>
      <c r="AI843">
        <v>70.710678118654755</v>
      </c>
      <c r="AJ843">
        <v>-70.710678118654741</v>
      </c>
      <c r="AK843">
        <v>0</v>
      </c>
      <c r="AL843">
        <v>100</v>
      </c>
      <c r="AM843">
        <v>30.48</v>
      </c>
      <c r="AN843">
        <v>2.3561944901923448</v>
      </c>
    </row>
    <row r="844" spans="1:40" ht="12.75" x14ac:dyDescent="0.2">
      <c r="A844" s="15">
        <v>42575</v>
      </c>
      <c r="B844" s="14">
        <v>82</v>
      </c>
      <c r="C844" s="14" t="s">
        <v>359</v>
      </c>
      <c r="D844" s="16">
        <v>0.41736111111111113</v>
      </c>
      <c r="E844" s="14">
        <v>10</v>
      </c>
      <c r="F844" s="14">
        <v>225.99999999999997</v>
      </c>
      <c r="G844" s="14">
        <v>24.1</v>
      </c>
      <c r="H844" s="14" t="s">
        <v>366</v>
      </c>
      <c r="I844" s="14">
        <v>23.9</v>
      </c>
      <c r="J844" s="14" t="s">
        <v>4</v>
      </c>
      <c r="K844" s="14" t="s">
        <v>4</v>
      </c>
      <c r="L844" s="14" t="s">
        <v>4</v>
      </c>
      <c r="M844" s="14">
        <v>135</v>
      </c>
      <c r="N844" s="14" t="s">
        <v>15</v>
      </c>
      <c r="O844" s="14" t="s">
        <v>4</v>
      </c>
      <c r="P844" s="14" t="s">
        <v>4</v>
      </c>
      <c r="Q844" s="14">
        <v>0</v>
      </c>
      <c r="R844">
        <v>0</v>
      </c>
      <c r="S844">
        <v>0</v>
      </c>
      <c r="T844" t="s">
        <v>4</v>
      </c>
      <c r="U844" t="s">
        <v>4</v>
      </c>
      <c r="V844" t="s">
        <v>6</v>
      </c>
      <c r="W844">
        <v>0</v>
      </c>
      <c r="X844" t="s">
        <v>231</v>
      </c>
      <c r="Y844">
        <v>2</v>
      </c>
      <c r="Z844">
        <v>1</v>
      </c>
      <c r="AA844">
        <v>0</v>
      </c>
      <c r="AB844">
        <v>0</v>
      </c>
      <c r="AC844" t="s">
        <v>332</v>
      </c>
      <c r="AD844">
        <v>1</v>
      </c>
      <c r="AE844">
        <v>0</v>
      </c>
      <c r="AF844">
        <v>0</v>
      </c>
      <c r="AG844">
        <v>1</v>
      </c>
      <c r="AH844">
        <v>0</v>
      </c>
      <c r="AI844">
        <v>70.710678118654755</v>
      </c>
      <c r="AJ844">
        <v>-70.710678118654741</v>
      </c>
      <c r="AK844">
        <v>0</v>
      </c>
      <c r="AL844">
        <v>100</v>
      </c>
      <c r="AM844">
        <v>30.48</v>
      </c>
      <c r="AN844">
        <v>2.3561944901923448</v>
      </c>
    </row>
    <row r="845" spans="1:40" ht="12.75" x14ac:dyDescent="0.2">
      <c r="A845" s="15">
        <v>42575</v>
      </c>
      <c r="B845" s="14">
        <v>82</v>
      </c>
      <c r="C845" s="14" t="s">
        <v>359</v>
      </c>
      <c r="D845" s="16">
        <v>0.4604166666666667</v>
      </c>
      <c r="E845" s="14">
        <v>11</v>
      </c>
      <c r="F845" s="14">
        <v>288</v>
      </c>
      <c r="G845" s="14">
        <v>24.9</v>
      </c>
      <c r="H845" s="14" t="s">
        <v>366</v>
      </c>
      <c r="I845" s="14">
        <v>25.2</v>
      </c>
      <c r="J845" s="14" t="s">
        <v>4</v>
      </c>
      <c r="K845" s="14" t="s">
        <v>4</v>
      </c>
      <c r="L845" s="14" t="s">
        <v>4</v>
      </c>
      <c r="M845" s="14">
        <v>135</v>
      </c>
      <c r="N845" s="14" t="s">
        <v>15</v>
      </c>
      <c r="O845" s="14" t="s">
        <v>4</v>
      </c>
      <c r="P845" s="14" t="s">
        <v>4</v>
      </c>
      <c r="Q845" s="14">
        <v>0</v>
      </c>
      <c r="R845">
        <v>0</v>
      </c>
      <c r="S845">
        <v>0</v>
      </c>
      <c r="T845" t="s">
        <v>4</v>
      </c>
      <c r="U845" t="s">
        <v>4</v>
      </c>
      <c r="V845" t="s">
        <v>6</v>
      </c>
      <c r="W845">
        <v>0</v>
      </c>
      <c r="X845" t="s">
        <v>4</v>
      </c>
      <c r="Y845">
        <v>2</v>
      </c>
      <c r="Z845">
        <v>1</v>
      </c>
      <c r="AA845">
        <v>0</v>
      </c>
      <c r="AB845">
        <v>0</v>
      </c>
      <c r="AC845" t="s">
        <v>332</v>
      </c>
      <c r="AD845">
        <v>1</v>
      </c>
      <c r="AE845">
        <v>0</v>
      </c>
      <c r="AF845">
        <v>0</v>
      </c>
      <c r="AG845">
        <v>1</v>
      </c>
      <c r="AH845">
        <v>0</v>
      </c>
      <c r="AI845">
        <v>70.710678118654755</v>
      </c>
      <c r="AJ845">
        <v>-70.710678118654741</v>
      </c>
      <c r="AK845">
        <v>0</v>
      </c>
      <c r="AL845">
        <v>100</v>
      </c>
      <c r="AM845">
        <v>30.48</v>
      </c>
      <c r="AN845">
        <v>2.3561944901923448</v>
      </c>
    </row>
    <row r="846" spans="1:40" ht="12.75" x14ac:dyDescent="0.2">
      <c r="A846" s="15">
        <v>42575</v>
      </c>
      <c r="B846" s="14">
        <v>82</v>
      </c>
      <c r="C846" s="14" t="s">
        <v>359</v>
      </c>
      <c r="D846" s="16">
        <v>0.50069444444444444</v>
      </c>
      <c r="E846" s="14">
        <v>12</v>
      </c>
      <c r="F846" s="14">
        <v>345.99999999999994</v>
      </c>
      <c r="G846" s="14" t="s">
        <v>4</v>
      </c>
      <c r="H846" s="14" t="s">
        <v>4</v>
      </c>
      <c r="I846" s="14">
        <v>26</v>
      </c>
      <c r="J846" s="14" t="s">
        <v>4</v>
      </c>
      <c r="K846" s="14" t="s">
        <v>4</v>
      </c>
      <c r="L846" s="14" t="s">
        <v>4</v>
      </c>
      <c r="M846" s="14">
        <v>135</v>
      </c>
      <c r="N846" s="14" t="s">
        <v>15</v>
      </c>
      <c r="O846" s="14" t="s">
        <v>4</v>
      </c>
      <c r="P846" s="14" t="s">
        <v>4</v>
      </c>
      <c r="Q846" s="14">
        <v>0</v>
      </c>
      <c r="R846">
        <v>0</v>
      </c>
      <c r="S846">
        <v>0</v>
      </c>
      <c r="T846" t="s">
        <v>4</v>
      </c>
      <c r="U846" t="s">
        <v>4</v>
      </c>
      <c r="V846" t="s">
        <v>8</v>
      </c>
      <c r="W846">
        <v>0.3</v>
      </c>
      <c r="X846" t="s">
        <v>238</v>
      </c>
      <c r="Y846">
        <v>2</v>
      </c>
      <c r="Z846">
        <v>1</v>
      </c>
      <c r="AA846">
        <v>0</v>
      </c>
      <c r="AB846">
        <v>0</v>
      </c>
      <c r="AC846" t="s">
        <v>332</v>
      </c>
      <c r="AD846">
        <v>1</v>
      </c>
      <c r="AE846">
        <v>0</v>
      </c>
      <c r="AF846">
        <v>0</v>
      </c>
      <c r="AG846">
        <v>1</v>
      </c>
      <c r="AH846">
        <v>0</v>
      </c>
      <c r="AI846">
        <v>70.710678118654755</v>
      </c>
      <c r="AJ846">
        <v>-70.710678118654741</v>
      </c>
      <c r="AK846">
        <v>0</v>
      </c>
      <c r="AL846">
        <v>100</v>
      </c>
      <c r="AM846">
        <v>30.48</v>
      </c>
      <c r="AN846">
        <v>2.3561944901923448</v>
      </c>
    </row>
    <row r="847" spans="1:40" ht="12.75" x14ac:dyDescent="0.2">
      <c r="A847" s="15">
        <v>42575</v>
      </c>
      <c r="B847" s="14">
        <v>82</v>
      </c>
      <c r="C847" s="14" t="s">
        <v>359</v>
      </c>
      <c r="D847" s="16">
        <v>0.5541666666666667</v>
      </c>
      <c r="E847" s="14">
        <v>13</v>
      </c>
      <c r="F847" s="14">
        <v>423</v>
      </c>
      <c r="G847" s="14" t="s">
        <v>4</v>
      </c>
      <c r="H847" s="14" t="s">
        <v>4</v>
      </c>
      <c r="I847" s="14">
        <v>28.5</v>
      </c>
      <c r="J847" s="14" t="s">
        <v>4</v>
      </c>
      <c r="K847" s="14" t="s">
        <v>4</v>
      </c>
      <c r="L847" s="14" t="s">
        <v>4</v>
      </c>
      <c r="M847" s="14">
        <v>135</v>
      </c>
      <c r="N847" s="14" t="s">
        <v>15</v>
      </c>
      <c r="O847" s="14" t="s">
        <v>4</v>
      </c>
      <c r="P847" s="14" t="s">
        <v>4</v>
      </c>
      <c r="Q847" s="14">
        <v>0</v>
      </c>
      <c r="R847">
        <v>0</v>
      </c>
      <c r="S847">
        <v>0</v>
      </c>
      <c r="T847" t="s">
        <v>4</v>
      </c>
      <c r="U847" t="s">
        <v>4</v>
      </c>
      <c r="V847" t="s">
        <v>6</v>
      </c>
      <c r="W847">
        <v>1.4</v>
      </c>
      <c r="X847" t="s">
        <v>244</v>
      </c>
      <c r="Y847">
        <v>2</v>
      </c>
      <c r="Z847">
        <v>1</v>
      </c>
      <c r="AA847">
        <v>0</v>
      </c>
      <c r="AB847">
        <v>0</v>
      </c>
      <c r="AC847" t="s">
        <v>332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70.710678118654755</v>
      </c>
      <c r="AJ847">
        <v>-70.710678118654741</v>
      </c>
      <c r="AK847">
        <v>0</v>
      </c>
      <c r="AL847">
        <v>100</v>
      </c>
      <c r="AM847">
        <v>30.48</v>
      </c>
      <c r="AN847">
        <v>2.3561944901923448</v>
      </c>
    </row>
    <row r="848" spans="1:40" ht="12.75" x14ac:dyDescent="0.2">
      <c r="A848" s="15">
        <v>42575</v>
      </c>
      <c r="B848" s="14">
        <v>82</v>
      </c>
      <c r="C848" s="14" t="s">
        <v>359</v>
      </c>
      <c r="D848" s="16">
        <v>0.58402777777777781</v>
      </c>
      <c r="E848" s="14">
        <v>14</v>
      </c>
      <c r="F848" s="14">
        <v>466</v>
      </c>
      <c r="G848" s="14" t="s">
        <v>4</v>
      </c>
      <c r="H848" s="14" t="s">
        <v>4</v>
      </c>
      <c r="I848" s="14">
        <v>31.7</v>
      </c>
      <c r="J848" s="14" t="s">
        <v>4</v>
      </c>
      <c r="K848" s="14" t="s">
        <v>4</v>
      </c>
      <c r="L848" s="14" t="s">
        <v>4</v>
      </c>
      <c r="M848" s="14">
        <v>135</v>
      </c>
      <c r="N848" s="14" t="s">
        <v>15</v>
      </c>
      <c r="O848" s="14" t="s">
        <v>4</v>
      </c>
      <c r="P848" s="14" t="s">
        <v>4</v>
      </c>
      <c r="Q848" s="14">
        <v>0</v>
      </c>
      <c r="R848">
        <v>0</v>
      </c>
      <c r="S848">
        <v>0</v>
      </c>
      <c r="T848" t="s">
        <v>4</v>
      </c>
      <c r="U848" t="s">
        <v>4</v>
      </c>
      <c r="V848" t="s">
        <v>6</v>
      </c>
      <c r="W848">
        <v>1.2</v>
      </c>
      <c r="X848" t="s">
        <v>4</v>
      </c>
      <c r="Y848">
        <v>2</v>
      </c>
      <c r="Z848">
        <v>1</v>
      </c>
      <c r="AA848">
        <v>0</v>
      </c>
      <c r="AB848">
        <v>0</v>
      </c>
      <c r="AC848" t="s">
        <v>332</v>
      </c>
      <c r="AD848">
        <v>1</v>
      </c>
      <c r="AE848">
        <v>0</v>
      </c>
      <c r="AF848">
        <v>0</v>
      </c>
      <c r="AG848">
        <v>1</v>
      </c>
      <c r="AH848">
        <v>0</v>
      </c>
      <c r="AI848">
        <v>70.710678118654755</v>
      </c>
      <c r="AJ848">
        <v>-70.710678118654741</v>
      </c>
      <c r="AK848">
        <v>0</v>
      </c>
      <c r="AL848">
        <v>100</v>
      </c>
      <c r="AM848">
        <v>30.48</v>
      </c>
      <c r="AN848">
        <v>2.3561944901923448</v>
      </c>
    </row>
    <row r="849" spans="1:40" ht="12.75" x14ac:dyDescent="0.2">
      <c r="A849" s="15">
        <v>42575</v>
      </c>
      <c r="B849" s="14">
        <v>82</v>
      </c>
      <c r="C849" s="14" t="s">
        <v>359</v>
      </c>
      <c r="D849" s="16">
        <v>0.62569444444444444</v>
      </c>
      <c r="E849" s="14">
        <v>15</v>
      </c>
      <c r="F849" s="14">
        <v>526</v>
      </c>
      <c r="G849" s="14" t="s">
        <v>4</v>
      </c>
      <c r="H849" s="14" t="s">
        <v>4</v>
      </c>
      <c r="I849" s="14">
        <v>29.7</v>
      </c>
      <c r="J849" s="14" t="s">
        <v>4</v>
      </c>
      <c r="K849" s="14" t="s">
        <v>4</v>
      </c>
      <c r="L849" s="14" t="s">
        <v>4</v>
      </c>
      <c r="M849" s="14">
        <v>135</v>
      </c>
      <c r="N849" s="14" t="s">
        <v>15</v>
      </c>
      <c r="O849" s="14" t="s">
        <v>4</v>
      </c>
      <c r="P849" s="14" t="s">
        <v>4</v>
      </c>
      <c r="Q849" s="14">
        <v>0</v>
      </c>
      <c r="R849">
        <v>0</v>
      </c>
      <c r="S849">
        <v>0</v>
      </c>
      <c r="T849" t="s">
        <v>4</v>
      </c>
      <c r="U849" t="s">
        <v>4</v>
      </c>
      <c r="V849" t="s">
        <v>8</v>
      </c>
      <c r="W849">
        <v>4.5</v>
      </c>
      <c r="X849" t="s">
        <v>115</v>
      </c>
      <c r="Y849">
        <v>2</v>
      </c>
      <c r="Z849">
        <v>1</v>
      </c>
      <c r="AA849">
        <v>0</v>
      </c>
      <c r="AB849">
        <v>0</v>
      </c>
      <c r="AC849" t="s">
        <v>332</v>
      </c>
      <c r="AD849">
        <v>1</v>
      </c>
      <c r="AE849">
        <v>0</v>
      </c>
      <c r="AF849">
        <v>0</v>
      </c>
      <c r="AG849">
        <v>1</v>
      </c>
      <c r="AH849">
        <v>0</v>
      </c>
      <c r="AI849">
        <v>70.710678118654755</v>
      </c>
      <c r="AJ849">
        <v>-70.710678118654741</v>
      </c>
      <c r="AK849">
        <v>0</v>
      </c>
      <c r="AL849">
        <v>100</v>
      </c>
      <c r="AM849">
        <v>30.48</v>
      </c>
      <c r="AN849">
        <v>2.3561944901923448</v>
      </c>
    </row>
    <row r="850" spans="1:40" ht="12.75" x14ac:dyDescent="0.2">
      <c r="A850" s="15">
        <v>42575</v>
      </c>
      <c r="B850" s="14">
        <v>82</v>
      </c>
      <c r="C850" s="14" t="s">
        <v>359</v>
      </c>
      <c r="D850" s="16">
        <v>0.66388888888888886</v>
      </c>
      <c r="E850" s="14">
        <v>16</v>
      </c>
      <c r="F850" s="14">
        <v>581</v>
      </c>
      <c r="G850" s="14">
        <v>32.4</v>
      </c>
      <c r="H850" s="14" t="s">
        <v>365</v>
      </c>
      <c r="I850" s="14">
        <v>30.7</v>
      </c>
      <c r="J850" s="14" t="s">
        <v>4</v>
      </c>
      <c r="K850" s="14" t="s">
        <v>4</v>
      </c>
      <c r="L850" s="14" t="s">
        <v>4</v>
      </c>
      <c r="M850" s="14">
        <v>135</v>
      </c>
      <c r="N850" s="14" t="s">
        <v>15</v>
      </c>
      <c r="O850" s="14" t="s">
        <v>4</v>
      </c>
      <c r="P850" s="14" t="s">
        <v>4</v>
      </c>
      <c r="Q850" s="14">
        <v>0</v>
      </c>
      <c r="R850">
        <v>0</v>
      </c>
      <c r="S850">
        <v>0</v>
      </c>
      <c r="T850">
        <v>0</v>
      </c>
      <c r="U850">
        <v>0</v>
      </c>
      <c r="V850" t="s">
        <v>110</v>
      </c>
      <c r="W850">
        <v>5.5</v>
      </c>
      <c r="X850" t="s">
        <v>247</v>
      </c>
      <c r="Y850">
        <v>2</v>
      </c>
      <c r="Z850">
        <v>1</v>
      </c>
      <c r="AA850">
        <v>0</v>
      </c>
      <c r="AB850">
        <v>0</v>
      </c>
      <c r="AC850" t="s">
        <v>332</v>
      </c>
      <c r="AD850">
        <v>1</v>
      </c>
      <c r="AE850">
        <v>0</v>
      </c>
      <c r="AF850">
        <v>0</v>
      </c>
      <c r="AG850">
        <v>1</v>
      </c>
      <c r="AH850">
        <v>0</v>
      </c>
      <c r="AI850">
        <v>70.710678118654755</v>
      </c>
      <c r="AJ850">
        <v>-70.710678118654741</v>
      </c>
      <c r="AK850">
        <v>0</v>
      </c>
      <c r="AL850">
        <v>100</v>
      </c>
      <c r="AM850">
        <v>30.48</v>
      </c>
      <c r="AN850">
        <v>2.3561944901923448</v>
      </c>
    </row>
    <row r="851" spans="1:40" ht="12.75" x14ac:dyDescent="0.2">
      <c r="A851" s="15">
        <v>42575</v>
      </c>
      <c r="B851" s="14">
        <v>83</v>
      </c>
      <c r="C851" s="14" t="s">
        <v>359</v>
      </c>
      <c r="D851" s="16">
        <v>0.26458333333333334</v>
      </c>
      <c r="E851" s="14">
        <v>6</v>
      </c>
      <c r="F851" s="14">
        <v>0</v>
      </c>
      <c r="G851" s="14" t="s">
        <v>4</v>
      </c>
      <c r="H851" s="14" t="s">
        <v>4</v>
      </c>
      <c r="I851" s="14">
        <v>21.8</v>
      </c>
      <c r="J851" s="14" t="s">
        <v>4</v>
      </c>
      <c r="K851" s="14" t="s">
        <v>4</v>
      </c>
      <c r="L851" s="14" t="s">
        <v>4</v>
      </c>
      <c r="M851" s="14">
        <v>315</v>
      </c>
      <c r="N851" s="14" t="s">
        <v>15</v>
      </c>
      <c r="O851" s="14" t="s">
        <v>4</v>
      </c>
      <c r="P851" s="14" t="s">
        <v>4</v>
      </c>
      <c r="Q851" s="14">
        <v>0</v>
      </c>
      <c r="R851">
        <v>0</v>
      </c>
      <c r="S851">
        <v>0</v>
      </c>
      <c r="T851" t="s">
        <v>4</v>
      </c>
      <c r="U851" t="s">
        <v>4</v>
      </c>
      <c r="V851" t="s">
        <v>8</v>
      </c>
      <c r="W851">
        <v>0</v>
      </c>
      <c r="X851" t="s">
        <v>4</v>
      </c>
      <c r="Y851">
        <v>2</v>
      </c>
      <c r="Z851">
        <v>1</v>
      </c>
      <c r="AA851">
        <v>0</v>
      </c>
      <c r="AB851">
        <v>0</v>
      </c>
      <c r="AC851" t="s">
        <v>333</v>
      </c>
      <c r="AD851">
        <v>1</v>
      </c>
      <c r="AE851" t="s">
        <v>4</v>
      </c>
      <c r="AF851" t="s">
        <v>4</v>
      </c>
      <c r="AG851" t="s">
        <v>4</v>
      </c>
      <c r="AH851" t="s">
        <v>4</v>
      </c>
      <c r="AI851">
        <v>-70.710678118654769</v>
      </c>
      <c r="AJ851">
        <v>70.710678118654741</v>
      </c>
      <c r="AK851" t="s">
        <v>4</v>
      </c>
      <c r="AL851">
        <v>100</v>
      </c>
      <c r="AM851">
        <v>30.48</v>
      </c>
      <c r="AN851">
        <v>5.497787143782138</v>
      </c>
    </row>
    <row r="852" spans="1:40" ht="12.75" x14ac:dyDescent="0.2">
      <c r="A852" s="15">
        <v>42575</v>
      </c>
      <c r="B852" s="14">
        <v>83</v>
      </c>
      <c r="C852" s="14" t="s">
        <v>359</v>
      </c>
      <c r="D852" s="16">
        <v>0.30763888888888891</v>
      </c>
      <c r="E852" s="14">
        <v>7</v>
      </c>
      <c r="F852" s="14">
        <v>62.000000000000021</v>
      </c>
      <c r="G852" s="14" t="s">
        <v>4</v>
      </c>
      <c r="H852" s="14" t="s">
        <v>4</v>
      </c>
      <c r="I852" s="14">
        <v>23.3</v>
      </c>
      <c r="J852" s="14" t="s">
        <v>4</v>
      </c>
      <c r="K852" s="14" t="s">
        <v>4</v>
      </c>
      <c r="L852" s="14" t="s">
        <v>4</v>
      </c>
      <c r="M852" s="14">
        <v>315</v>
      </c>
      <c r="N852" s="14" t="s">
        <v>15</v>
      </c>
      <c r="O852" s="14" t="s">
        <v>4</v>
      </c>
      <c r="P852" s="14" t="s">
        <v>4</v>
      </c>
      <c r="Q852" s="14">
        <v>0</v>
      </c>
      <c r="R852">
        <v>0</v>
      </c>
      <c r="S852">
        <v>0</v>
      </c>
      <c r="T852" t="s">
        <v>4</v>
      </c>
      <c r="U852" t="s">
        <v>4</v>
      </c>
      <c r="V852" t="s">
        <v>8</v>
      </c>
      <c r="W852">
        <v>0</v>
      </c>
      <c r="X852" t="s">
        <v>188</v>
      </c>
      <c r="Y852">
        <v>2</v>
      </c>
      <c r="Z852">
        <v>1</v>
      </c>
      <c r="AA852">
        <v>0</v>
      </c>
      <c r="AB852">
        <v>0</v>
      </c>
      <c r="AC852" t="s">
        <v>333</v>
      </c>
      <c r="AD852">
        <v>1</v>
      </c>
      <c r="AE852">
        <v>0</v>
      </c>
      <c r="AF852">
        <v>0</v>
      </c>
      <c r="AG852">
        <v>1</v>
      </c>
      <c r="AH852">
        <v>0</v>
      </c>
      <c r="AI852">
        <v>-70.710678118654769</v>
      </c>
      <c r="AJ852">
        <v>70.710678118654741</v>
      </c>
      <c r="AK852">
        <v>0</v>
      </c>
      <c r="AL852">
        <v>100</v>
      </c>
      <c r="AM852">
        <v>30.48</v>
      </c>
      <c r="AN852">
        <v>5.497787143782138</v>
      </c>
    </row>
    <row r="853" spans="1:40" ht="12.75" x14ac:dyDescent="0.2">
      <c r="A853" s="15">
        <v>42575</v>
      </c>
      <c r="B853" s="14">
        <v>83</v>
      </c>
      <c r="C853" s="14" t="s">
        <v>359</v>
      </c>
      <c r="D853" s="16">
        <v>0.3430555555555555</v>
      </c>
      <c r="E853" s="14">
        <v>8</v>
      </c>
      <c r="F853" s="14">
        <v>112.99999999999991</v>
      </c>
      <c r="G853" s="14" t="s">
        <v>4</v>
      </c>
      <c r="H853" s="14" t="s">
        <v>4</v>
      </c>
      <c r="I853" s="14">
        <v>22.6</v>
      </c>
      <c r="J853" s="14" t="s">
        <v>4</v>
      </c>
      <c r="K853" s="14" t="s">
        <v>4</v>
      </c>
      <c r="L853" s="14" t="s">
        <v>4</v>
      </c>
      <c r="M853" s="14">
        <v>315</v>
      </c>
      <c r="N853" s="14" t="s">
        <v>15</v>
      </c>
      <c r="O853" s="14" t="s">
        <v>4</v>
      </c>
      <c r="P853" s="14" t="s">
        <v>4</v>
      </c>
      <c r="Q853" s="14">
        <v>0</v>
      </c>
      <c r="R853">
        <v>0</v>
      </c>
      <c r="S853">
        <v>0</v>
      </c>
      <c r="T853" t="s">
        <v>4</v>
      </c>
      <c r="U853" t="s">
        <v>4</v>
      </c>
      <c r="V853" t="s">
        <v>8</v>
      </c>
      <c r="W853">
        <v>0.4</v>
      </c>
      <c r="X853" t="s">
        <v>108</v>
      </c>
      <c r="Y853">
        <v>2</v>
      </c>
      <c r="Z853">
        <v>1</v>
      </c>
      <c r="AA853">
        <v>0</v>
      </c>
      <c r="AB853">
        <v>0</v>
      </c>
      <c r="AC853" t="s">
        <v>333</v>
      </c>
      <c r="AD853">
        <v>1</v>
      </c>
      <c r="AE853">
        <v>0</v>
      </c>
      <c r="AF853">
        <v>0</v>
      </c>
      <c r="AG853">
        <v>1</v>
      </c>
      <c r="AH853">
        <v>0</v>
      </c>
      <c r="AI853">
        <v>-70.710678118654769</v>
      </c>
      <c r="AJ853">
        <v>70.710678118654741</v>
      </c>
      <c r="AK853">
        <v>0</v>
      </c>
      <c r="AL853">
        <v>100</v>
      </c>
      <c r="AM853">
        <v>30.48</v>
      </c>
      <c r="AN853">
        <v>5.497787143782138</v>
      </c>
    </row>
    <row r="854" spans="1:40" ht="12.75" x14ac:dyDescent="0.2">
      <c r="A854" s="15">
        <v>42575</v>
      </c>
      <c r="B854" s="14">
        <v>83</v>
      </c>
      <c r="C854" s="14" t="s">
        <v>359</v>
      </c>
      <c r="D854" s="16">
        <v>0.38125000000000003</v>
      </c>
      <c r="E854" s="14">
        <v>9</v>
      </c>
      <c r="F854" s="14">
        <v>168.00000000000006</v>
      </c>
      <c r="G854" s="14" t="s">
        <v>4</v>
      </c>
      <c r="H854" s="14" t="s">
        <v>4</v>
      </c>
      <c r="I854" s="14">
        <v>24.1</v>
      </c>
      <c r="J854" s="14" t="s">
        <v>4</v>
      </c>
      <c r="K854" s="14" t="s">
        <v>4</v>
      </c>
      <c r="L854" s="14" t="s">
        <v>4</v>
      </c>
      <c r="M854" s="14">
        <v>315</v>
      </c>
      <c r="N854" s="14" t="s">
        <v>15</v>
      </c>
      <c r="O854" s="14" t="s">
        <v>4</v>
      </c>
      <c r="P854" s="14" t="s">
        <v>4</v>
      </c>
      <c r="Q854" s="14">
        <v>0</v>
      </c>
      <c r="R854">
        <v>0</v>
      </c>
      <c r="S854">
        <v>0</v>
      </c>
      <c r="T854" t="s">
        <v>4</v>
      </c>
      <c r="U854" t="s">
        <v>4</v>
      </c>
      <c r="V854" t="s">
        <v>8</v>
      </c>
      <c r="W854">
        <v>0</v>
      </c>
      <c r="X854" t="s">
        <v>6</v>
      </c>
      <c r="Y854">
        <v>2</v>
      </c>
      <c r="Z854">
        <v>1</v>
      </c>
      <c r="AA854">
        <v>0</v>
      </c>
      <c r="AB854">
        <v>0</v>
      </c>
      <c r="AC854" t="s">
        <v>333</v>
      </c>
      <c r="AD854">
        <v>1</v>
      </c>
      <c r="AE854">
        <v>0</v>
      </c>
      <c r="AF854">
        <v>0</v>
      </c>
      <c r="AG854">
        <v>1</v>
      </c>
      <c r="AH854">
        <v>0</v>
      </c>
      <c r="AI854">
        <v>-70.710678118654769</v>
      </c>
      <c r="AJ854">
        <v>70.710678118654741</v>
      </c>
      <c r="AK854">
        <v>0</v>
      </c>
      <c r="AL854">
        <v>100</v>
      </c>
      <c r="AM854">
        <v>30.48</v>
      </c>
      <c r="AN854">
        <v>5.497787143782138</v>
      </c>
    </row>
    <row r="855" spans="1:40" ht="12.75" x14ac:dyDescent="0.2">
      <c r="A855" s="15">
        <v>42575</v>
      </c>
      <c r="B855" s="14">
        <v>83</v>
      </c>
      <c r="C855" s="14" t="s">
        <v>359</v>
      </c>
      <c r="D855" s="16">
        <v>0.42291666666666666</v>
      </c>
      <c r="E855" s="14">
        <v>10</v>
      </c>
      <c r="F855" s="14">
        <v>228</v>
      </c>
      <c r="G855" s="14" t="s">
        <v>4</v>
      </c>
      <c r="H855" s="14" t="s">
        <v>4</v>
      </c>
      <c r="I855" s="14">
        <v>24.2</v>
      </c>
      <c r="J855" s="14" t="s">
        <v>4</v>
      </c>
      <c r="K855" s="14" t="s">
        <v>4</v>
      </c>
      <c r="L855" s="14" t="s">
        <v>4</v>
      </c>
      <c r="M855" s="14">
        <v>315</v>
      </c>
      <c r="N855" s="14" t="s">
        <v>15</v>
      </c>
      <c r="O855" s="14" t="s">
        <v>4</v>
      </c>
      <c r="P855" s="14" t="s">
        <v>4</v>
      </c>
      <c r="Q855" s="14">
        <v>0</v>
      </c>
      <c r="R855">
        <v>0</v>
      </c>
      <c r="S855">
        <v>0</v>
      </c>
      <c r="T855" t="s">
        <v>4</v>
      </c>
      <c r="U855" t="s">
        <v>4</v>
      </c>
      <c r="V855" t="s">
        <v>8</v>
      </c>
      <c r="W855">
        <v>1</v>
      </c>
      <c r="X855" t="s">
        <v>4</v>
      </c>
      <c r="Y855">
        <v>2</v>
      </c>
      <c r="Z855">
        <v>1</v>
      </c>
      <c r="AA855">
        <v>0</v>
      </c>
      <c r="AB855">
        <v>0</v>
      </c>
      <c r="AC855" t="s">
        <v>333</v>
      </c>
      <c r="AD855">
        <v>1</v>
      </c>
      <c r="AE855">
        <v>0</v>
      </c>
      <c r="AF855">
        <v>0</v>
      </c>
      <c r="AG855">
        <v>1</v>
      </c>
      <c r="AH855">
        <v>0</v>
      </c>
      <c r="AI855">
        <v>-70.710678118654769</v>
      </c>
      <c r="AJ855">
        <v>70.710678118654741</v>
      </c>
      <c r="AK855">
        <v>0</v>
      </c>
      <c r="AL855">
        <v>100</v>
      </c>
      <c r="AM855">
        <v>30.48</v>
      </c>
      <c r="AN855">
        <v>5.497787143782138</v>
      </c>
    </row>
    <row r="856" spans="1:40" ht="12.75" x14ac:dyDescent="0.2">
      <c r="A856" s="15">
        <v>42575</v>
      </c>
      <c r="B856" s="14">
        <v>83</v>
      </c>
      <c r="C856" s="14" t="s">
        <v>359</v>
      </c>
      <c r="D856" s="16">
        <v>0.46736111111111112</v>
      </c>
      <c r="E856" s="14">
        <v>11</v>
      </c>
      <c r="F856" s="14">
        <v>292</v>
      </c>
      <c r="G856" s="14" t="s">
        <v>4</v>
      </c>
      <c r="H856" s="14" t="s">
        <v>4</v>
      </c>
      <c r="I856" s="14">
        <v>24.3</v>
      </c>
      <c r="J856" s="14" t="s">
        <v>4</v>
      </c>
      <c r="K856" s="14" t="s">
        <v>4</v>
      </c>
      <c r="L856" s="14" t="s">
        <v>4</v>
      </c>
      <c r="M856" s="14">
        <v>315</v>
      </c>
      <c r="N856" s="14" t="s">
        <v>15</v>
      </c>
      <c r="O856" s="14" t="s">
        <v>4</v>
      </c>
      <c r="P856" s="14" t="s">
        <v>4</v>
      </c>
      <c r="Q856" s="14">
        <v>0</v>
      </c>
      <c r="R856">
        <v>0</v>
      </c>
      <c r="S856">
        <v>0</v>
      </c>
      <c r="T856" t="s">
        <v>4</v>
      </c>
      <c r="U856" t="s">
        <v>4</v>
      </c>
      <c r="V856" t="s">
        <v>8</v>
      </c>
      <c r="W856">
        <v>0.3</v>
      </c>
      <c r="X856" t="s">
        <v>6</v>
      </c>
      <c r="Y856">
        <v>2</v>
      </c>
      <c r="Z856">
        <v>1</v>
      </c>
      <c r="AA856">
        <v>0</v>
      </c>
      <c r="AB856">
        <v>0</v>
      </c>
      <c r="AC856" t="s">
        <v>333</v>
      </c>
      <c r="AD856">
        <v>1</v>
      </c>
      <c r="AE856">
        <v>0</v>
      </c>
      <c r="AF856">
        <v>0</v>
      </c>
      <c r="AG856">
        <v>1</v>
      </c>
      <c r="AH856">
        <v>0</v>
      </c>
      <c r="AI856">
        <v>-70.710678118654769</v>
      </c>
      <c r="AJ856">
        <v>70.710678118654741</v>
      </c>
      <c r="AK856">
        <v>0</v>
      </c>
      <c r="AL856">
        <v>100</v>
      </c>
      <c r="AM856">
        <v>30.48</v>
      </c>
      <c r="AN856">
        <v>5.497787143782138</v>
      </c>
    </row>
    <row r="857" spans="1:40" ht="12.75" x14ac:dyDescent="0.2">
      <c r="A857" s="15">
        <v>42575</v>
      </c>
      <c r="B857" s="14">
        <v>83</v>
      </c>
      <c r="C857" s="14" t="s">
        <v>359</v>
      </c>
      <c r="D857" s="16">
        <v>0.50694444444444442</v>
      </c>
      <c r="E857" s="14">
        <v>12</v>
      </c>
      <c r="F857" s="14">
        <v>348.99999999999994</v>
      </c>
      <c r="G857" s="14" t="s">
        <v>4</v>
      </c>
      <c r="H857" s="14" t="s">
        <v>4</v>
      </c>
      <c r="I857" s="14">
        <v>25.7</v>
      </c>
      <c r="J857" s="14" t="s">
        <v>4</v>
      </c>
      <c r="K857" s="14" t="s">
        <v>4</v>
      </c>
      <c r="L857" s="14" t="s">
        <v>4</v>
      </c>
      <c r="M857" s="14">
        <v>315</v>
      </c>
      <c r="N857" s="14" t="s">
        <v>15</v>
      </c>
      <c r="O857" s="14" t="s">
        <v>4</v>
      </c>
      <c r="P857" s="14" t="s">
        <v>4</v>
      </c>
      <c r="Q857" s="14">
        <v>0</v>
      </c>
      <c r="R857">
        <v>0</v>
      </c>
      <c r="S857">
        <v>0</v>
      </c>
      <c r="T857" t="s">
        <v>4</v>
      </c>
      <c r="U857" t="s">
        <v>4</v>
      </c>
      <c r="V857" t="s">
        <v>8</v>
      </c>
      <c r="W857">
        <v>0</v>
      </c>
      <c r="X857" t="s">
        <v>240</v>
      </c>
      <c r="Y857">
        <v>2</v>
      </c>
      <c r="Z857">
        <v>1</v>
      </c>
      <c r="AA857">
        <v>0</v>
      </c>
      <c r="AB857">
        <v>0</v>
      </c>
      <c r="AC857" t="s">
        <v>333</v>
      </c>
      <c r="AD857">
        <v>1</v>
      </c>
      <c r="AE857">
        <v>0</v>
      </c>
      <c r="AF857">
        <v>0</v>
      </c>
      <c r="AG857">
        <v>1</v>
      </c>
      <c r="AH857">
        <v>0</v>
      </c>
      <c r="AI857">
        <v>-70.710678118654769</v>
      </c>
      <c r="AJ857">
        <v>70.710678118654741</v>
      </c>
      <c r="AK857">
        <v>0</v>
      </c>
      <c r="AL857">
        <v>100</v>
      </c>
      <c r="AM857">
        <v>30.48</v>
      </c>
      <c r="AN857">
        <v>5.497787143782138</v>
      </c>
    </row>
    <row r="858" spans="1:40" ht="12.75" x14ac:dyDescent="0.2">
      <c r="A858" s="15">
        <v>42575</v>
      </c>
      <c r="B858" s="14">
        <v>83</v>
      </c>
      <c r="C858" s="14" t="s">
        <v>359</v>
      </c>
      <c r="D858" s="16">
        <v>0.5625</v>
      </c>
      <c r="E858" s="14">
        <v>13</v>
      </c>
      <c r="F858" s="14">
        <v>429</v>
      </c>
      <c r="G858" s="14" t="s">
        <v>4</v>
      </c>
      <c r="H858" s="14" t="s">
        <v>4</v>
      </c>
      <c r="I858" s="14">
        <v>32.1</v>
      </c>
      <c r="J858" s="14" t="s">
        <v>4</v>
      </c>
      <c r="K858" s="14" t="s">
        <v>4</v>
      </c>
      <c r="L858" s="14" t="s">
        <v>4</v>
      </c>
      <c r="M858" s="14">
        <v>315</v>
      </c>
      <c r="N858" s="14" t="s">
        <v>15</v>
      </c>
      <c r="O858" s="14" t="s">
        <v>4</v>
      </c>
      <c r="P858" s="14" t="s">
        <v>4</v>
      </c>
      <c r="Q858" s="14">
        <v>0</v>
      </c>
      <c r="R858">
        <v>0</v>
      </c>
      <c r="S858">
        <v>0</v>
      </c>
      <c r="T858" t="s">
        <v>4</v>
      </c>
      <c r="U858" t="s">
        <v>4</v>
      </c>
      <c r="V858" t="s">
        <v>8</v>
      </c>
      <c r="W858">
        <v>2.4</v>
      </c>
      <c r="X858" t="s">
        <v>239</v>
      </c>
      <c r="Y858">
        <v>2</v>
      </c>
      <c r="Z858">
        <v>1</v>
      </c>
      <c r="AA858">
        <v>0</v>
      </c>
      <c r="AB858">
        <v>0</v>
      </c>
      <c r="AC858" t="s">
        <v>333</v>
      </c>
      <c r="AD858">
        <v>1</v>
      </c>
      <c r="AE858">
        <v>0</v>
      </c>
      <c r="AF858">
        <v>0</v>
      </c>
      <c r="AG858">
        <v>1</v>
      </c>
      <c r="AH858">
        <v>0</v>
      </c>
      <c r="AI858">
        <v>-70.710678118654769</v>
      </c>
      <c r="AJ858">
        <v>70.710678118654741</v>
      </c>
      <c r="AK858">
        <v>0</v>
      </c>
      <c r="AL858">
        <v>100</v>
      </c>
      <c r="AM858">
        <v>30.48</v>
      </c>
      <c r="AN858">
        <v>5.497787143782138</v>
      </c>
    </row>
    <row r="859" spans="1:40" ht="12.75" x14ac:dyDescent="0.2">
      <c r="A859" s="15">
        <v>42575</v>
      </c>
      <c r="B859" s="14">
        <v>83</v>
      </c>
      <c r="C859" s="14" t="s">
        <v>359</v>
      </c>
      <c r="D859" s="16">
        <v>0.58888888888888891</v>
      </c>
      <c r="E859" s="14">
        <v>14</v>
      </c>
      <c r="F859" s="14">
        <v>467</v>
      </c>
      <c r="G859" s="14">
        <v>37.5</v>
      </c>
      <c r="H859" s="14" t="s">
        <v>365</v>
      </c>
      <c r="I859" s="14">
        <v>30.8</v>
      </c>
      <c r="J859" s="14" t="s">
        <v>4</v>
      </c>
      <c r="K859" s="14" t="s">
        <v>4</v>
      </c>
      <c r="L859" s="14" t="s">
        <v>4</v>
      </c>
      <c r="M859" s="14">
        <v>315</v>
      </c>
      <c r="N859" s="14" t="s">
        <v>15</v>
      </c>
      <c r="O859" s="14" t="s">
        <v>4</v>
      </c>
      <c r="P859" s="14" t="s">
        <v>4</v>
      </c>
      <c r="Q859" s="14">
        <v>0</v>
      </c>
      <c r="R859">
        <v>0</v>
      </c>
      <c r="S859">
        <v>0</v>
      </c>
      <c r="T859" t="s">
        <v>4</v>
      </c>
      <c r="U859" t="s">
        <v>4</v>
      </c>
      <c r="V859" t="s">
        <v>110</v>
      </c>
      <c r="W859">
        <v>3.4</v>
      </c>
      <c r="X859" t="s">
        <v>245</v>
      </c>
      <c r="Y859">
        <v>2</v>
      </c>
      <c r="Z859">
        <v>1</v>
      </c>
      <c r="AA859">
        <v>0</v>
      </c>
      <c r="AB859">
        <v>0</v>
      </c>
      <c r="AC859" t="s">
        <v>333</v>
      </c>
      <c r="AD859">
        <v>1</v>
      </c>
      <c r="AE859">
        <v>0</v>
      </c>
      <c r="AF859">
        <v>0</v>
      </c>
      <c r="AG859">
        <v>1</v>
      </c>
      <c r="AH859">
        <v>0</v>
      </c>
      <c r="AI859">
        <v>-70.710678118654769</v>
      </c>
      <c r="AJ859">
        <v>70.710678118654741</v>
      </c>
      <c r="AK859">
        <v>0</v>
      </c>
      <c r="AL859">
        <v>100</v>
      </c>
      <c r="AM859">
        <v>30.48</v>
      </c>
      <c r="AN859">
        <v>5.497787143782138</v>
      </c>
    </row>
    <row r="860" spans="1:40" ht="12.75" x14ac:dyDescent="0.2">
      <c r="A860" s="15">
        <v>42575</v>
      </c>
      <c r="B860" s="14">
        <v>83</v>
      </c>
      <c r="C860" s="14" t="s">
        <v>359</v>
      </c>
      <c r="D860" s="16">
        <v>0.63124999999999998</v>
      </c>
      <c r="E860" s="14">
        <v>15</v>
      </c>
      <c r="F860" s="14">
        <v>528</v>
      </c>
      <c r="G860" s="14">
        <v>35.4</v>
      </c>
      <c r="H860" s="14" t="s">
        <v>365</v>
      </c>
      <c r="I860" s="14">
        <v>32.6</v>
      </c>
      <c r="J860" s="14" t="s">
        <v>4</v>
      </c>
      <c r="K860" s="14" t="s">
        <v>4</v>
      </c>
      <c r="L860" s="14" t="s">
        <v>4</v>
      </c>
      <c r="M860" s="14">
        <v>315</v>
      </c>
      <c r="N860" s="14" t="s">
        <v>15</v>
      </c>
      <c r="O860" s="14" t="s">
        <v>4</v>
      </c>
      <c r="P860" s="14" t="s">
        <v>4</v>
      </c>
      <c r="Q860" s="14">
        <v>0</v>
      </c>
      <c r="R860">
        <v>0</v>
      </c>
      <c r="S860">
        <v>0</v>
      </c>
      <c r="T860" t="s">
        <v>4</v>
      </c>
      <c r="U860" t="s">
        <v>4</v>
      </c>
      <c r="V860" t="s">
        <v>6</v>
      </c>
      <c r="W860">
        <v>1.9</v>
      </c>
      <c r="X860" t="s">
        <v>4</v>
      </c>
      <c r="Y860">
        <v>2</v>
      </c>
      <c r="Z860">
        <v>1</v>
      </c>
      <c r="AA860">
        <v>0</v>
      </c>
      <c r="AB860">
        <v>0</v>
      </c>
      <c r="AC860" t="s">
        <v>333</v>
      </c>
      <c r="AD860">
        <v>1</v>
      </c>
      <c r="AE860">
        <v>0</v>
      </c>
      <c r="AF860">
        <v>0</v>
      </c>
      <c r="AG860">
        <v>1</v>
      </c>
      <c r="AH860">
        <v>0</v>
      </c>
      <c r="AI860">
        <v>-70.710678118654769</v>
      </c>
      <c r="AJ860">
        <v>70.710678118654741</v>
      </c>
      <c r="AK860">
        <v>0</v>
      </c>
      <c r="AL860">
        <v>100</v>
      </c>
      <c r="AM860">
        <v>30.48</v>
      </c>
      <c r="AN860">
        <v>5.497787143782138</v>
      </c>
    </row>
    <row r="861" spans="1:40" ht="12.75" x14ac:dyDescent="0.2">
      <c r="A861" s="15">
        <v>42575</v>
      </c>
      <c r="B861" s="14">
        <v>83</v>
      </c>
      <c r="C861" s="14" t="s">
        <v>359</v>
      </c>
      <c r="D861" s="16">
        <v>0.66875000000000007</v>
      </c>
      <c r="E861" s="14">
        <v>16</v>
      </c>
      <c r="F861" s="14">
        <v>582.00000000000011</v>
      </c>
      <c r="G861" s="14">
        <v>38.4</v>
      </c>
      <c r="H861" s="14" t="s">
        <v>365</v>
      </c>
      <c r="I861" s="14">
        <v>30.7</v>
      </c>
      <c r="J861" s="14" t="s">
        <v>4</v>
      </c>
      <c r="K861" s="14" t="s">
        <v>4</v>
      </c>
      <c r="L861" s="14" t="s">
        <v>4</v>
      </c>
      <c r="M861" s="14">
        <v>315</v>
      </c>
      <c r="N861" s="14" t="s">
        <v>15</v>
      </c>
      <c r="O861" s="14" t="s">
        <v>4</v>
      </c>
      <c r="P861" s="14" t="s">
        <v>4</v>
      </c>
      <c r="Q861" s="14">
        <v>0</v>
      </c>
      <c r="R861">
        <v>0</v>
      </c>
      <c r="S861">
        <v>0</v>
      </c>
      <c r="T861">
        <v>0</v>
      </c>
      <c r="U861">
        <v>0</v>
      </c>
      <c r="V861" t="s">
        <v>6</v>
      </c>
      <c r="W861">
        <v>7.2</v>
      </c>
      <c r="X861" t="s">
        <v>43</v>
      </c>
      <c r="Y861">
        <v>0</v>
      </c>
      <c r="Z861">
        <v>0</v>
      </c>
      <c r="AA861">
        <v>1</v>
      </c>
      <c r="AB861">
        <v>1</v>
      </c>
      <c r="AC861" t="s">
        <v>333</v>
      </c>
      <c r="AD861">
        <v>1</v>
      </c>
      <c r="AE861">
        <v>0</v>
      </c>
      <c r="AF861">
        <v>0</v>
      </c>
      <c r="AG861">
        <v>1</v>
      </c>
      <c r="AH861">
        <v>0</v>
      </c>
      <c r="AI861">
        <v>-70.710678118654769</v>
      </c>
      <c r="AJ861">
        <v>70.710678118654741</v>
      </c>
      <c r="AK861">
        <v>0</v>
      </c>
      <c r="AL861">
        <v>100</v>
      </c>
      <c r="AM861">
        <v>30.48</v>
      </c>
      <c r="AN861">
        <v>5.497787143782138</v>
      </c>
    </row>
    <row r="862" spans="1:40" ht="12.75" x14ac:dyDescent="0.2">
      <c r="A862" s="15">
        <v>42575</v>
      </c>
      <c r="B862" s="14">
        <v>84</v>
      </c>
      <c r="C862" s="14" t="s">
        <v>359</v>
      </c>
      <c r="D862" s="16">
        <v>0.26041666666666669</v>
      </c>
      <c r="E862" s="14">
        <v>6</v>
      </c>
      <c r="F862" s="14">
        <v>0</v>
      </c>
      <c r="G862" s="14" t="s">
        <v>4</v>
      </c>
      <c r="H862" s="14" t="s">
        <v>4</v>
      </c>
      <c r="I862" s="14">
        <v>21.8</v>
      </c>
      <c r="J862" s="14" t="s">
        <v>4</v>
      </c>
      <c r="K862" s="14" t="s">
        <v>4</v>
      </c>
      <c r="L862" s="14" t="s">
        <v>4</v>
      </c>
      <c r="M862" s="14">
        <v>135</v>
      </c>
      <c r="N862" s="14" t="s">
        <v>15</v>
      </c>
      <c r="O862" s="14" t="s">
        <v>4</v>
      </c>
      <c r="P862" s="14" t="s">
        <v>4</v>
      </c>
      <c r="Q862" s="14">
        <v>0</v>
      </c>
      <c r="R862">
        <v>0</v>
      </c>
      <c r="S862">
        <v>0</v>
      </c>
      <c r="T862" t="s">
        <v>4</v>
      </c>
      <c r="U862" t="s">
        <v>4</v>
      </c>
      <c r="V862" t="s">
        <v>8</v>
      </c>
      <c r="W862">
        <v>0</v>
      </c>
      <c r="X862" t="s">
        <v>4</v>
      </c>
      <c r="Y862">
        <v>2</v>
      </c>
      <c r="Z862">
        <v>1</v>
      </c>
      <c r="AA862">
        <v>0</v>
      </c>
      <c r="AB862">
        <v>0</v>
      </c>
      <c r="AC862" t="s">
        <v>334</v>
      </c>
      <c r="AD862">
        <v>1</v>
      </c>
      <c r="AE862" t="s">
        <v>4</v>
      </c>
      <c r="AF862" t="s">
        <v>4</v>
      </c>
      <c r="AG862" t="s">
        <v>4</v>
      </c>
      <c r="AH862" t="s">
        <v>4</v>
      </c>
      <c r="AI862">
        <v>70.710678118654755</v>
      </c>
      <c r="AJ862">
        <v>-70.710678118654741</v>
      </c>
      <c r="AK862" t="s">
        <v>4</v>
      </c>
      <c r="AL862">
        <v>100</v>
      </c>
      <c r="AM862">
        <v>30.48</v>
      </c>
      <c r="AN862">
        <v>2.3561944901923448</v>
      </c>
    </row>
    <row r="863" spans="1:40" ht="12.75" x14ac:dyDescent="0.2">
      <c r="A863" s="15">
        <v>42575</v>
      </c>
      <c r="B863" s="14">
        <v>84</v>
      </c>
      <c r="C863" s="14" t="s">
        <v>359</v>
      </c>
      <c r="D863" s="16">
        <v>0.29722222222222222</v>
      </c>
      <c r="E863" s="14">
        <v>7</v>
      </c>
      <c r="F863" s="14">
        <v>52.999999999999972</v>
      </c>
      <c r="G863" s="14" t="s">
        <v>4</v>
      </c>
      <c r="H863" s="14" t="s">
        <v>4</v>
      </c>
      <c r="I863" s="14">
        <v>23.2</v>
      </c>
      <c r="J863" s="14" t="s">
        <v>4</v>
      </c>
      <c r="K863" s="14" t="s">
        <v>4</v>
      </c>
      <c r="L863" s="14" t="s">
        <v>4</v>
      </c>
      <c r="M863" s="14">
        <v>135</v>
      </c>
      <c r="N863" s="14" t="s">
        <v>15</v>
      </c>
      <c r="O863" s="14" t="s">
        <v>4</v>
      </c>
      <c r="P863" s="14" t="s">
        <v>4</v>
      </c>
      <c r="Q863" s="14">
        <v>0</v>
      </c>
      <c r="R863">
        <v>0</v>
      </c>
      <c r="S863">
        <v>0</v>
      </c>
      <c r="T863" t="s">
        <v>4</v>
      </c>
      <c r="U863" t="s">
        <v>4</v>
      </c>
      <c r="V863" t="s">
        <v>8</v>
      </c>
      <c r="W863">
        <v>0.7</v>
      </c>
      <c r="X863" t="s">
        <v>186</v>
      </c>
      <c r="Y863">
        <v>2</v>
      </c>
      <c r="Z863">
        <v>1</v>
      </c>
      <c r="AA863">
        <v>0</v>
      </c>
      <c r="AB863">
        <v>0</v>
      </c>
      <c r="AC863" t="s">
        <v>334</v>
      </c>
      <c r="AD863">
        <v>1</v>
      </c>
      <c r="AE863">
        <v>0</v>
      </c>
      <c r="AF863">
        <v>0</v>
      </c>
      <c r="AG863">
        <v>1</v>
      </c>
      <c r="AH863">
        <v>0</v>
      </c>
      <c r="AI863">
        <v>70.710678118654755</v>
      </c>
      <c r="AJ863">
        <v>-70.710678118654741</v>
      </c>
      <c r="AK863">
        <v>0</v>
      </c>
      <c r="AL863">
        <v>100</v>
      </c>
      <c r="AM863">
        <v>30.48</v>
      </c>
      <c r="AN863">
        <v>2.3561944901923448</v>
      </c>
    </row>
    <row r="864" spans="1:40" ht="12.75" x14ac:dyDescent="0.2">
      <c r="A864" s="15">
        <v>42575</v>
      </c>
      <c r="B864" s="14">
        <v>84</v>
      </c>
      <c r="C864" s="14" t="s">
        <v>359</v>
      </c>
      <c r="D864" s="16">
        <v>0.3354166666666667</v>
      </c>
      <c r="E864" s="14">
        <v>8</v>
      </c>
      <c r="F864" s="14">
        <v>108.00000000000001</v>
      </c>
      <c r="G864" s="14" t="s">
        <v>4</v>
      </c>
      <c r="H864" s="14" t="s">
        <v>4</v>
      </c>
      <c r="I864" s="14">
        <v>23.3</v>
      </c>
      <c r="J864" s="14" t="s">
        <v>4</v>
      </c>
      <c r="K864" s="14" t="s">
        <v>4</v>
      </c>
      <c r="L864" s="14" t="s">
        <v>4</v>
      </c>
      <c r="M864" s="14">
        <v>135</v>
      </c>
      <c r="N864" s="14" t="s">
        <v>15</v>
      </c>
      <c r="O864" s="14" t="s">
        <v>4</v>
      </c>
      <c r="P864" s="14" t="s">
        <v>4</v>
      </c>
      <c r="Q864" s="14">
        <v>0</v>
      </c>
      <c r="R864">
        <v>0</v>
      </c>
      <c r="S864">
        <v>0</v>
      </c>
      <c r="T864" t="s">
        <v>4</v>
      </c>
      <c r="U864" t="s">
        <v>4</v>
      </c>
      <c r="V864" t="s">
        <v>8</v>
      </c>
      <c r="W864">
        <v>0</v>
      </c>
      <c r="X864" t="s">
        <v>253</v>
      </c>
      <c r="Y864">
        <v>2</v>
      </c>
      <c r="Z864">
        <v>1</v>
      </c>
      <c r="AA864">
        <v>0</v>
      </c>
      <c r="AB864">
        <v>0</v>
      </c>
      <c r="AC864" t="s">
        <v>334</v>
      </c>
      <c r="AD864">
        <v>1</v>
      </c>
      <c r="AE864">
        <v>0</v>
      </c>
      <c r="AF864">
        <v>0</v>
      </c>
      <c r="AG864">
        <v>1</v>
      </c>
      <c r="AH864">
        <v>0</v>
      </c>
      <c r="AI864">
        <v>70.710678118654755</v>
      </c>
      <c r="AJ864">
        <v>-70.710678118654741</v>
      </c>
      <c r="AK864">
        <v>0</v>
      </c>
      <c r="AL864">
        <v>100</v>
      </c>
      <c r="AM864">
        <v>30.48</v>
      </c>
      <c r="AN864">
        <v>2.3561944901923448</v>
      </c>
    </row>
    <row r="865" spans="1:40" ht="12.75" x14ac:dyDescent="0.2">
      <c r="A865" s="15">
        <v>42575</v>
      </c>
      <c r="B865" s="14">
        <v>84</v>
      </c>
      <c r="C865" s="14" t="s">
        <v>359</v>
      </c>
      <c r="D865" s="16">
        <v>0.37291666666666662</v>
      </c>
      <c r="E865" s="14">
        <v>9</v>
      </c>
      <c r="F865" s="14">
        <v>161.99999999999989</v>
      </c>
      <c r="G865" s="14" t="s">
        <v>4</v>
      </c>
      <c r="H865" s="14" t="s">
        <v>4</v>
      </c>
      <c r="I865" s="14">
        <v>23.1</v>
      </c>
      <c r="J865" s="14" t="s">
        <v>4</v>
      </c>
      <c r="K865" s="14" t="s">
        <v>4</v>
      </c>
      <c r="L865" s="14" t="s">
        <v>4</v>
      </c>
      <c r="M865" s="14">
        <v>135</v>
      </c>
      <c r="N865" s="14" t="s">
        <v>15</v>
      </c>
      <c r="O865" s="14" t="s">
        <v>4</v>
      </c>
      <c r="P865" s="14" t="s">
        <v>4</v>
      </c>
      <c r="Q865" s="14">
        <v>0</v>
      </c>
      <c r="R865">
        <v>0</v>
      </c>
      <c r="S865">
        <v>0</v>
      </c>
      <c r="T865" t="s">
        <v>4</v>
      </c>
      <c r="U865" t="s">
        <v>4</v>
      </c>
      <c r="V865" t="s">
        <v>8</v>
      </c>
      <c r="W865">
        <v>0</v>
      </c>
      <c r="X865" t="s">
        <v>6</v>
      </c>
      <c r="Y865">
        <v>2</v>
      </c>
      <c r="Z865">
        <v>1</v>
      </c>
      <c r="AA865">
        <v>0</v>
      </c>
      <c r="AB865">
        <v>0</v>
      </c>
      <c r="AC865" t="s">
        <v>334</v>
      </c>
      <c r="AD865">
        <v>1</v>
      </c>
      <c r="AE865">
        <v>0</v>
      </c>
      <c r="AF865">
        <v>0</v>
      </c>
      <c r="AG865">
        <v>1</v>
      </c>
      <c r="AH865">
        <v>0</v>
      </c>
      <c r="AI865">
        <v>70.710678118654755</v>
      </c>
      <c r="AJ865">
        <v>-70.710678118654741</v>
      </c>
      <c r="AK865">
        <v>0</v>
      </c>
      <c r="AL865">
        <v>100</v>
      </c>
      <c r="AM865">
        <v>30.48</v>
      </c>
      <c r="AN865">
        <v>2.3561944901923448</v>
      </c>
    </row>
    <row r="866" spans="1:40" ht="12.75" x14ac:dyDescent="0.2">
      <c r="A866" s="15">
        <v>42575</v>
      </c>
      <c r="B866" s="14">
        <v>84</v>
      </c>
      <c r="C866" s="14" t="s">
        <v>359</v>
      </c>
      <c r="D866" s="16">
        <v>0.41736111111111113</v>
      </c>
      <c r="E866" s="14">
        <v>10</v>
      </c>
      <c r="F866" s="14">
        <v>225.99999999999997</v>
      </c>
      <c r="G866" s="14">
        <v>24.1</v>
      </c>
      <c r="H866" s="14" t="s">
        <v>366</v>
      </c>
      <c r="I866" s="14">
        <v>23.9</v>
      </c>
      <c r="J866" s="14" t="s">
        <v>4</v>
      </c>
      <c r="K866" s="14" t="s">
        <v>4</v>
      </c>
      <c r="L866" s="14" t="s">
        <v>4</v>
      </c>
      <c r="M866" s="14">
        <v>135</v>
      </c>
      <c r="N866" s="14" t="s">
        <v>15</v>
      </c>
      <c r="O866" s="14" t="s">
        <v>4</v>
      </c>
      <c r="P866" s="14" t="s">
        <v>4</v>
      </c>
      <c r="Q866" s="14">
        <v>0</v>
      </c>
      <c r="R866">
        <v>0</v>
      </c>
      <c r="S866">
        <v>0</v>
      </c>
      <c r="T866" t="s">
        <v>4</v>
      </c>
      <c r="U866" t="s">
        <v>4</v>
      </c>
      <c r="V866" t="s">
        <v>6</v>
      </c>
      <c r="W866">
        <v>0</v>
      </c>
      <c r="X866" t="s">
        <v>231</v>
      </c>
      <c r="Y866">
        <v>2</v>
      </c>
      <c r="Z866">
        <v>1</v>
      </c>
      <c r="AA866">
        <v>0</v>
      </c>
      <c r="AB866">
        <v>0</v>
      </c>
      <c r="AC866" t="s">
        <v>334</v>
      </c>
      <c r="AD866">
        <v>1</v>
      </c>
      <c r="AE866">
        <v>0</v>
      </c>
      <c r="AF866">
        <v>0</v>
      </c>
      <c r="AG866">
        <v>1</v>
      </c>
      <c r="AH866">
        <v>0</v>
      </c>
      <c r="AI866">
        <v>70.710678118654755</v>
      </c>
      <c r="AJ866">
        <v>-70.710678118654741</v>
      </c>
      <c r="AK866">
        <v>0</v>
      </c>
      <c r="AL866">
        <v>100</v>
      </c>
      <c r="AM866">
        <v>30.48</v>
      </c>
      <c r="AN866">
        <v>2.3561944901923448</v>
      </c>
    </row>
    <row r="867" spans="1:40" ht="12.75" x14ac:dyDescent="0.2">
      <c r="A867" s="15">
        <v>42575</v>
      </c>
      <c r="B867" s="14">
        <v>84</v>
      </c>
      <c r="C867" s="14" t="s">
        <v>359</v>
      </c>
      <c r="D867" s="16">
        <v>0.4604166666666667</v>
      </c>
      <c r="E867" s="14">
        <v>11</v>
      </c>
      <c r="F867" s="14">
        <v>288</v>
      </c>
      <c r="G867" s="14">
        <v>24.9</v>
      </c>
      <c r="H867" s="14" t="s">
        <v>366</v>
      </c>
      <c r="I867" s="14">
        <v>25.2</v>
      </c>
      <c r="J867" s="14" t="s">
        <v>4</v>
      </c>
      <c r="K867" s="14" t="s">
        <v>4</v>
      </c>
      <c r="L867" s="14" t="s">
        <v>4</v>
      </c>
      <c r="M867" s="14">
        <v>135</v>
      </c>
      <c r="N867" s="14" t="s">
        <v>15</v>
      </c>
      <c r="O867" s="14" t="s">
        <v>4</v>
      </c>
      <c r="P867" s="14" t="s">
        <v>4</v>
      </c>
      <c r="Q867" s="14">
        <v>0</v>
      </c>
      <c r="R867">
        <v>0</v>
      </c>
      <c r="S867">
        <v>0</v>
      </c>
      <c r="T867" t="s">
        <v>4</v>
      </c>
      <c r="U867" t="s">
        <v>4</v>
      </c>
      <c r="V867" t="s">
        <v>6</v>
      </c>
      <c r="W867">
        <v>0</v>
      </c>
      <c r="X867" t="s">
        <v>4</v>
      </c>
      <c r="Y867">
        <v>1</v>
      </c>
      <c r="Z867">
        <v>1</v>
      </c>
      <c r="AA867">
        <v>0</v>
      </c>
      <c r="AB867">
        <v>0</v>
      </c>
      <c r="AC867" t="s">
        <v>334</v>
      </c>
      <c r="AD867">
        <v>1</v>
      </c>
      <c r="AE867">
        <v>0</v>
      </c>
      <c r="AF867">
        <v>0</v>
      </c>
      <c r="AG867">
        <v>1</v>
      </c>
      <c r="AH867">
        <v>0</v>
      </c>
      <c r="AI867">
        <v>70.710678118654755</v>
      </c>
      <c r="AJ867">
        <v>-70.710678118654741</v>
      </c>
      <c r="AK867">
        <v>0</v>
      </c>
      <c r="AL867">
        <v>100</v>
      </c>
      <c r="AM867">
        <v>30.48</v>
      </c>
      <c r="AN867">
        <v>2.3561944901923448</v>
      </c>
    </row>
    <row r="868" spans="1:40" ht="12.75" x14ac:dyDescent="0.2">
      <c r="A868" s="15">
        <v>42575</v>
      </c>
      <c r="B868" s="14">
        <v>84</v>
      </c>
      <c r="C868" s="14" t="s">
        <v>359</v>
      </c>
      <c r="D868" s="16">
        <v>0.50069444444444444</v>
      </c>
      <c r="E868" s="14">
        <v>12</v>
      </c>
      <c r="F868" s="14">
        <v>345.99999999999994</v>
      </c>
      <c r="G868" s="14">
        <v>25.6</v>
      </c>
      <c r="H868" s="14" t="s">
        <v>366</v>
      </c>
      <c r="I868" s="14">
        <v>26</v>
      </c>
      <c r="J868" s="14" t="s">
        <v>4</v>
      </c>
      <c r="K868" s="14" t="s">
        <v>4</v>
      </c>
      <c r="L868" s="14" t="s">
        <v>4</v>
      </c>
      <c r="M868" s="14">
        <v>135</v>
      </c>
      <c r="N868" s="14" t="s">
        <v>15</v>
      </c>
      <c r="O868" s="14" t="s">
        <v>4</v>
      </c>
      <c r="P868" s="14" t="s">
        <v>4</v>
      </c>
      <c r="Q868" s="14">
        <v>0</v>
      </c>
      <c r="R868">
        <v>0</v>
      </c>
      <c r="S868">
        <v>0</v>
      </c>
      <c r="T868" t="s">
        <v>4</v>
      </c>
      <c r="U868" t="s">
        <v>4</v>
      </c>
      <c r="V868" t="s">
        <v>6</v>
      </c>
      <c r="W868">
        <v>0.3</v>
      </c>
      <c r="X868" t="s">
        <v>4</v>
      </c>
      <c r="Y868">
        <v>1</v>
      </c>
      <c r="Z868">
        <v>1</v>
      </c>
      <c r="AA868">
        <v>0</v>
      </c>
      <c r="AB868">
        <v>0</v>
      </c>
      <c r="AC868" t="s">
        <v>334</v>
      </c>
      <c r="AD868">
        <v>1</v>
      </c>
      <c r="AE868">
        <v>0</v>
      </c>
      <c r="AF868">
        <v>0</v>
      </c>
      <c r="AG868">
        <v>1</v>
      </c>
      <c r="AH868">
        <v>0</v>
      </c>
      <c r="AI868">
        <v>70.710678118654755</v>
      </c>
      <c r="AJ868">
        <v>-70.710678118654741</v>
      </c>
      <c r="AK868">
        <v>0</v>
      </c>
      <c r="AL868">
        <v>100</v>
      </c>
      <c r="AM868">
        <v>30.48</v>
      </c>
      <c r="AN868">
        <v>2.3561944901923448</v>
      </c>
    </row>
    <row r="869" spans="1:40" ht="12.75" x14ac:dyDescent="0.2">
      <c r="A869" s="15">
        <v>42575</v>
      </c>
      <c r="B869" s="14">
        <v>84</v>
      </c>
      <c r="C869" s="14" t="s">
        <v>359</v>
      </c>
      <c r="D869" s="16">
        <v>0.5541666666666667</v>
      </c>
      <c r="E869" s="14">
        <v>13</v>
      </c>
      <c r="F869" s="14">
        <v>423</v>
      </c>
      <c r="G869" s="14">
        <v>26.8</v>
      </c>
      <c r="H869" s="14" t="s">
        <v>365</v>
      </c>
      <c r="I869" s="14">
        <v>28.5</v>
      </c>
      <c r="J869" s="14" t="s">
        <v>4</v>
      </c>
      <c r="K869" s="14" t="s">
        <v>4</v>
      </c>
      <c r="L869" s="14" t="s">
        <v>4</v>
      </c>
      <c r="M869" s="14">
        <v>135</v>
      </c>
      <c r="N869" s="14" t="s">
        <v>15</v>
      </c>
      <c r="O869" s="14" t="s">
        <v>4</v>
      </c>
      <c r="P869" s="14" t="s">
        <v>4</v>
      </c>
      <c r="Q869" s="14">
        <v>0</v>
      </c>
      <c r="R869">
        <v>0</v>
      </c>
      <c r="S869">
        <v>0</v>
      </c>
      <c r="T869" t="s">
        <v>4</v>
      </c>
      <c r="U869" t="s">
        <v>4</v>
      </c>
      <c r="V869" t="s">
        <v>6</v>
      </c>
      <c r="W869">
        <v>1.4</v>
      </c>
      <c r="X869" t="s">
        <v>4</v>
      </c>
      <c r="Y869">
        <v>1</v>
      </c>
      <c r="Z869">
        <v>1</v>
      </c>
      <c r="AA869">
        <v>0</v>
      </c>
      <c r="AB869">
        <v>0</v>
      </c>
      <c r="AC869" t="s">
        <v>334</v>
      </c>
      <c r="AD869">
        <v>1</v>
      </c>
      <c r="AE869">
        <v>0</v>
      </c>
      <c r="AF869">
        <v>0</v>
      </c>
      <c r="AG869">
        <v>1</v>
      </c>
      <c r="AH869">
        <v>0</v>
      </c>
      <c r="AI869">
        <v>70.710678118654755</v>
      </c>
      <c r="AJ869">
        <v>-70.710678118654741</v>
      </c>
      <c r="AK869">
        <v>0</v>
      </c>
      <c r="AL869">
        <v>100</v>
      </c>
      <c r="AM869">
        <v>30.48</v>
      </c>
      <c r="AN869">
        <v>2.3561944901923448</v>
      </c>
    </row>
    <row r="870" spans="1:40" ht="12.75" x14ac:dyDescent="0.2">
      <c r="A870" s="15">
        <v>42575</v>
      </c>
      <c r="B870" s="14">
        <v>84</v>
      </c>
      <c r="C870" s="14" t="s">
        <v>359</v>
      </c>
      <c r="D870" s="16">
        <v>0.58402777777777781</v>
      </c>
      <c r="E870" s="14">
        <v>14</v>
      </c>
      <c r="F870" s="14">
        <v>466</v>
      </c>
      <c r="G870" s="14">
        <v>29</v>
      </c>
      <c r="H870" s="14" t="s">
        <v>365</v>
      </c>
      <c r="I870" s="14">
        <v>31.7</v>
      </c>
      <c r="J870" s="14" t="s">
        <v>4</v>
      </c>
      <c r="K870" s="14" t="s">
        <v>4</v>
      </c>
      <c r="L870" s="14" t="s">
        <v>4</v>
      </c>
      <c r="M870" s="14">
        <v>135</v>
      </c>
      <c r="N870" s="14" t="s">
        <v>15</v>
      </c>
      <c r="O870" s="14" t="s">
        <v>4</v>
      </c>
      <c r="P870" s="14" t="s">
        <v>4</v>
      </c>
      <c r="Q870" s="14">
        <v>0</v>
      </c>
      <c r="R870">
        <v>0</v>
      </c>
      <c r="S870">
        <v>0</v>
      </c>
      <c r="T870" t="s">
        <v>4</v>
      </c>
      <c r="U870" t="s">
        <v>4</v>
      </c>
      <c r="V870" t="s">
        <v>6</v>
      </c>
      <c r="W870">
        <v>1.2</v>
      </c>
      <c r="X870" t="s">
        <v>4</v>
      </c>
      <c r="Y870">
        <v>1</v>
      </c>
      <c r="Z870">
        <v>1</v>
      </c>
      <c r="AA870">
        <v>0</v>
      </c>
      <c r="AB870">
        <v>0</v>
      </c>
      <c r="AC870" t="s">
        <v>334</v>
      </c>
      <c r="AD870">
        <v>1</v>
      </c>
      <c r="AE870">
        <v>0</v>
      </c>
      <c r="AF870">
        <v>0</v>
      </c>
      <c r="AG870">
        <v>1</v>
      </c>
      <c r="AH870">
        <v>0</v>
      </c>
      <c r="AI870">
        <v>70.710678118654755</v>
      </c>
      <c r="AJ870">
        <v>-70.710678118654741</v>
      </c>
      <c r="AK870">
        <v>0</v>
      </c>
      <c r="AL870">
        <v>100</v>
      </c>
      <c r="AM870">
        <v>30.48</v>
      </c>
      <c r="AN870">
        <v>2.3561944901923448</v>
      </c>
    </row>
    <row r="871" spans="1:40" ht="12.75" x14ac:dyDescent="0.2">
      <c r="A871" s="15">
        <v>42575</v>
      </c>
      <c r="B871" s="14">
        <v>84</v>
      </c>
      <c r="C871" s="14" t="s">
        <v>359</v>
      </c>
      <c r="D871" s="16">
        <v>0.62569444444444444</v>
      </c>
      <c r="E871" s="14">
        <v>15</v>
      </c>
      <c r="F871" s="14">
        <v>526</v>
      </c>
      <c r="G871" s="14">
        <v>29.1</v>
      </c>
      <c r="H871" s="14" t="s">
        <v>365</v>
      </c>
      <c r="I871" s="14">
        <v>29.7</v>
      </c>
      <c r="J871" s="14" t="s">
        <v>4</v>
      </c>
      <c r="K871" s="14" t="s">
        <v>4</v>
      </c>
      <c r="L871" s="14" t="s">
        <v>4</v>
      </c>
      <c r="M871" s="14">
        <v>135</v>
      </c>
      <c r="N871" s="14" t="s">
        <v>15</v>
      </c>
      <c r="O871" s="14" t="s">
        <v>4</v>
      </c>
      <c r="P871" s="14" t="s">
        <v>4</v>
      </c>
      <c r="Q871" s="14">
        <v>0</v>
      </c>
      <c r="R871">
        <v>0</v>
      </c>
      <c r="S871">
        <v>0</v>
      </c>
      <c r="T871" t="s">
        <v>4</v>
      </c>
      <c r="U871" t="s">
        <v>4</v>
      </c>
      <c r="V871" t="s">
        <v>6</v>
      </c>
      <c r="W871">
        <v>4.5</v>
      </c>
      <c r="X871" t="s">
        <v>4</v>
      </c>
      <c r="Y871">
        <v>1</v>
      </c>
      <c r="Z871">
        <v>1</v>
      </c>
      <c r="AA871">
        <v>0</v>
      </c>
      <c r="AB871">
        <v>0</v>
      </c>
      <c r="AC871" t="s">
        <v>334</v>
      </c>
      <c r="AD871">
        <v>1</v>
      </c>
      <c r="AE871">
        <v>0</v>
      </c>
      <c r="AF871">
        <v>0</v>
      </c>
      <c r="AG871">
        <v>1</v>
      </c>
      <c r="AH871">
        <v>0</v>
      </c>
      <c r="AI871">
        <v>70.710678118654755</v>
      </c>
      <c r="AJ871">
        <v>-70.710678118654741</v>
      </c>
      <c r="AK871">
        <v>0</v>
      </c>
      <c r="AL871">
        <v>100</v>
      </c>
      <c r="AM871">
        <v>30.48</v>
      </c>
      <c r="AN871">
        <v>2.3561944901923448</v>
      </c>
    </row>
    <row r="872" spans="1:40" ht="12.75" x14ac:dyDescent="0.2">
      <c r="A872" s="15">
        <v>42575</v>
      </c>
      <c r="B872" s="14">
        <v>84</v>
      </c>
      <c r="C872" s="14" t="s">
        <v>359</v>
      </c>
      <c r="D872" s="16">
        <v>0.66388888888888886</v>
      </c>
      <c r="E872" s="14">
        <v>16</v>
      </c>
      <c r="F872" s="14">
        <v>581</v>
      </c>
      <c r="G872" s="14">
        <v>36</v>
      </c>
      <c r="H872" s="14" t="s">
        <v>365</v>
      </c>
      <c r="I872" s="14">
        <v>30.7</v>
      </c>
      <c r="J872" s="14" t="s">
        <v>4</v>
      </c>
      <c r="K872" s="14" t="s">
        <v>4</v>
      </c>
      <c r="L872" s="14" t="s">
        <v>4</v>
      </c>
      <c r="M872" s="14">
        <v>135</v>
      </c>
      <c r="N872" s="14" t="s">
        <v>15</v>
      </c>
      <c r="O872" s="14" t="s">
        <v>4</v>
      </c>
      <c r="P872" s="14" t="s">
        <v>4</v>
      </c>
      <c r="Q872" s="14">
        <v>0</v>
      </c>
      <c r="R872">
        <v>0</v>
      </c>
      <c r="S872">
        <v>0</v>
      </c>
      <c r="T872">
        <v>0</v>
      </c>
      <c r="U872">
        <v>0</v>
      </c>
      <c r="V872" t="s">
        <v>6</v>
      </c>
      <c r="W872">
        <v>5.5</v>
      </c>
      <c r="X872" t="s">
        <v>4</v>
      </c>
      <c r="Y872">
        <v>1</v>
      </c>
      <c r="Z872">
        <v>1</v>
      </c>
      <c r="AA872">
        <v>0</v>
      </c>
      <c r="AB872">
        <v>0</v>
      </c>
      <c r="AC872" t="s">
        <v>334</v>
      </c>
      <c r="AD872">
        <v>1</v>
      </c>
      <c r="AE872">
        <v>0</v>
      </c>
      <c r="AF872">
        <v>0</v>
      </c>
      <c r="AG872">
        <v>1</v>
      </c>
      <c r="AH872">
        <v>0</v>
      </c>
      <c r="AI872">
        <v>70.710678118654755</v>
      </c>
      <c r="AJ872">
        <v>-70.710678118654741</v>
      </c>
      <c r="AK872">
        <v>0</v>
      </c>
      <c r="AL872">
        <v>100</v>
      </c>
      <c r="AM872">
        <v>30.48</v>
      </c>
      <c r="AN872">
        <v>2.3561944901923448</v>
      </c>
    </row>
    <row r="873" spans="1:40" ht="12.75" x14ac:dyDescent="0.2">
      <c r="A873" s="15">
        <v>42575</v>
      </c>
      <c r="B873" s="14">
        <v>85</v>
      </c>
      <c r="C873" s="14" t="s">
        <v>358</v>
      </c>
      <c r="D873" s="16">
        <v>0.25763888888888892</v>
      </c>
      <c r="E873" s="14">
        <v>6</v>
      </c>
      <c r="F873" s="14">
        <v>0</v>
      </c>
      <c r="G873" s="14">
        <v>21.1</v>
      </c>
      <c r="H873" s="14" t="s">
        <v>366</v>
      </c>
      <c r="I873" s="14">
        <v>23</v>
      </c>
      <c r="J873" s="14" t="s">
        <v>4</v>
      </c>
      <c r="K873" s="14" t="s">
        <v>4</v>
      </c>
      <c r="L873" s="14" t="s">
        <v>4</v>
      </c>
      <c r="M873" s="14">
        <v>218</v>
      </c>
      <c r="N873" s="14" t="s">
        <v>15</v>
      </c>
      <c r="O873" s="14" t="s">
        <v>4</v>
      </c>
      <c r="P873" s="14" t="s">
        <v>4</v>
      </c>
      <c r="Q873" s="14">
        <v>0</v>
      </c>
      <c r="R873">
        <v>0</v>
      </c>
      <c r="S873">
        <v>1</v>
      </c>
      <c r="T873" t="s">
        <v>4</v>
      </c>
      <c r="U873" t="s">
        <v>4</v>
      </c>
      <c r="V873" t="s">
        <v>128</v>
      </c>
      <c r="W873">
        <v>0.4</v>
      </c>
      <c r="X873" t="s">
        <v>4</v>
      </c>
      <c r="Y873">
        <v>2</v>
      </c>
      <c r="Z873">
        <v>1</v>
      </c>
      <c r="AA873">
        <v>0</v>
      </c>
      <c r="AB873">
        <v>0</v>
      </c>
      <c r="AC873" t="s">
        <v>335</v>
      </c>
      <c r="AD873">
        <v>0</v>
      </c>
      <c r="AE873" t="s">
        <v>4</v>
      </c>
      <c r="AF873" t="s">
        <v>4</v>
      </c>
      <c r="AG873" t="s">
        <v>4</v>
      </c>
      <c r="AH873" t="s">
        <v>4</v>
      </c>
      <c r="AI873">
        <v>-67.722762285822398</v>
      </c>
      <c r="AJ873">
        <v>-86.681182896739415</v>
      </c>
      <c r="AK873" t="s">
        <v>4</v>
      </c>
      <c r="AL873">
        <v>110</v>
      </c>
      <c r="AM873">
        <v>33.527999999999999</v>
      </c>
      <c r="AN873">
        <v>3.8048177693476384</v>
      </c>
    </row>
    <row r="874" spans="1:40" ht="12.75" x14ac:dyDescent="0.2">
      <c r="A874" s="15">
        <v>42575</v>
      </c>
      <c r="B874" s="14">
        <v>85</v>
      </c>
      <c r="C874" s="14" t="s">
        <v>358</v>
      </c>
      <c r="D874" s="16">
        <v>0.28958333333333336</v>
      </c>
      <c r="E874" s="14">
        <v>7</v>
      </c>
      <c r="F874" s="14">
        <v>46</v>
      </c>
      <c r="G874" s="14">
        <v>21.9</v>
      </c>
      <c r="H874" s="14" t="s">
        <v>366</v>
      </c>
      <c r="I874" s="14">
        <v>22.1</v>
      </c>
      <c r="J874" s="14">
        <v>0.66322511575784748</v>
      </c>
      <c r="K874" s="14">
        <v>38.000000000000128</v>
      </c>
      <c r="L874" s="14">
        <v>0</v>
      </c>
      <c r="M874" s="14">
        <v>218</v>
      </c>
      <c r="N874" s="14" t="s">
        <v>15</v>
      </c>
      <c r="O874" s="14" t="s">
        <v>15</v>
      </c>
      <c r="P874" s="14">
        <v>2</v>
      </c>
      <c r="Q874" s="14">
        <v>3.2499999999999911</v>
      </c>
      <c r="R874">
        <v>3.2499999999999911</v>
      </c>
      <c r="S874">
        <v>1</v>
      </c>
      <c r="T874" t="s">
        <v>4</v>
      </c>
      <c r="U874" t="s">
        <v>4</v>
      </c>
      <c r="V874" t="s">
        <v>27</v>
      </c>
      <c r="W874">
        <v>1.6</v>
      </c>
      <c r="X874" t="s">
        <v>183</v>
      </c>
      <c r="Y874">
        <v>2</v>
      </c>
      <c r="Z874">
        <v>1</v>
      </c>
      <c r="AA874">
        <v>0</v>
      </c>
      <c r="AB874">
        <v>0</v>
      </c>
      <c r="AC874" t="s">
        <v>335</v>
      </c>
      <c r="AD874">
        <v>0</v>
      </c>
      <c r="AE874">
        <v>2.5610349492218347</v>
      </c>
      <c r="AF874">
        <v>2.5610349492218347</v>
      </c>
      <c r="AG874">
        <v>1</v>
      </c>
      <c r="AH874">
        <v>3.2499999999999911</v>
      </c>
      <c r="AI874">
        <v>-65.721862491014008</v>
      </c>
      <c r="AJ874">
        <v>-84.12014794751758</v>
      </c>
      <c r="AK874">
        <v>2.0008997948083902</v>
      </c>
      <c r="AL874">
        <v>106.75</v>
      </c>
      <c r="AM874">
        <v>32.537399999999998</v>
      </c>
      <c r="AN874">
        <v>3.8048177693476384</v>
      </c>
    </row>
    <row r="875" spans="1:40" ht="12.75" x14ac:dyDescent="0.2">
      <c r="A875" s="15">
        <v>42575</v>
      </c>
      <c r="B875" s="14">
        <v>85</v>
      </c>
      <c r="C875" s="14" t="s">
        <v>358</v>
      </c>
      <c r="D875" s="16">
        <v>0.33333333333333331</v>
      </c>
      <c r="E875" s="14">
        <v>8</v>
      </c>
      <c r="F875" s="14">
        <v>108.99999999999994</v>
      </c>
      <c r="G875" s="14">
        <v>21.7</v>
      </c>
      <c r="H875" s="14" t="s">
        <v>366</v>
      </c>
      <c r="I875" s="14">
        <v>28.3</v>
      </c>
      <c r="J875" s="14">
        <v>2.1942017364573845</v>
      </c>
      <c r="K875" s="14">
        <v>125.71849889928467</v>
      </c>
      <c r="L875" s="14">
        <v>87.71849889928454</v>
      </c>
      <c r="M875" s="14">
        <v>216</v>
      </c>
      <c r="N875" s="14" t="s">
        <v>15</v>
      </c>
      <c r="O875" s="14" t="s">
        <v>72</v>
      </c>
      <c r="P875" s="14">
        <v>4</v>
      </c>
      <c r="Q875" s="14">
        <v>3.7255662381733892</v>
      </c>
      <c r="R875">
        <v>6.9755662381733803</v>
      </c>
      <c r="S875">
        <v>1</v>
      </c>
      <c r="T875" t="s">
        <v>4</v>
      </c>
      <c r="U875" t="s">
        <v>4</v>
      </c>
      <c r="V875" t="s">
        <v>6</v>
      </c>
      <c r="W875">
        <v>0</v>
      </c>
      <c r="X875" t="s">
        <v>4</v>
      </c>
      <c r="Y875">
        <v>2</v>
      </c>
      <c r="Z875">
        <v>1</v>
      </c>
      <c r="AA875">
        <v>0</v>
      </c>
      <c r="AB875">
        <v>0</v>
      </c>
      <c r="AC875" t="s">
        <v>335</v>
      </c>
      <c r="AD875">
        <v>0</v>
      </c>
      <c r="AE875">
        <v>-2.174998146110724</v>
      </c>
      <c r="AF875">
        <v>-2.174998146110724</v>
      </c>
      <c r="AG875">
        <v>1</v>
      </c>
      <c r="AH875">
        <v>3.7255662381733892</v>
      </c>
      <c r="AI875">
        <v>-62.697093597456629</v>
      </c>
      <c r="AJ875">
        <v>-86.295146093628304</v>
      </c>
      <c r="AK875">
        <v>3.0247688935573791</v>
      </c>
      <c r="AL875">
        <v>106.66666669999999</v>
      </c>
      <c r="AM875">
        <v>32.512000010160001</v>
      </c>
      <c r="AN875">
        <v>3.7699111843077517</v>
      </c>
    </row>
    <row r="876" spans="1:40" ht="12.75" x14ac:dyDescent="0.2">
      <c r="A876" s="15">
        <v>42575</v>
      </c>
      <c r="B876" s="14">
        <v>85</v>
      </c>
      <c r="C876" s="14" t="s">
        <v>358</v>
      </c>
      <c r="D876" s="16">
        <v>0.37222222222222223</v>
      </c>
      <c r="E876" s="14">
        <v>9</v>
      </c>
      <c r="F876" s="14">
        <v>165</v>
      </c>
      <c r="G876" s="14">
        <v>24.2</v>
      </c>
      <c r="H876" s="14" t="s">
        <v>366</v>
      </c>
      <c r="I876" s="14">
        <v>22.9</v>
      </c>
      <c r="J876" s="14" t="s">
        <v>4</v>
      </c>
      <c r="K876" s="14" t="s">
        <v>4</v>
      </c>
      <c r="L876" s="14" t="s">
        <v>4</v>
      </c>
      <c r="M876" s="14">
        <v>216</v>
      </c>
      <c r="N876" s="14" t="s">
        <v>15</v>
      </c>
      <c r="O876" s="14" t="s">
        <v>4</v>
      </c>
      <c r="P876" s="14" t="s">
        <v>4</v>
      </c>
      <c r="Q876" s="14">
        <v>0</v>
      </c>
      <c r="R876">
        <v>6.9755662381733803</v>
      </c>
      <c r="S876">
        <v>1</v>
      </c>
      <c r="T876" t="s">
        <v>4</v>
      </c>
      <c r="U876" t="s">
        <v>4</v>
      </c>
      <c r="V876" t="s">
        <v>6</v>
      </c>
      <c r="W876">
        <v>0.3</v>
      </c>
      <c r="X876" t="s">
        <v>183</v>
      </c>
      <c r="Y876">
        <v>2</v>
      </c>
      <c r="Z876">
        <v>1</v>
      </c>
      <c r="AA876">
        <v>0</v>
      </c>
      <c r="AB876">
        <v>0</v>
      </c>
      <c r="AC876" t="s">
        <v>335</v>
      </c>
      <c r="AD876">
        <v>0</v>
      </c>
      <c r="AE876">
        <v>0</v>
      </c>
      <c r="AF876">
        <v>0</v>
      </c>
      <c r="AG876">
        <v>1</v>
      </c>
      <c r="AH876">
        <v>0</v>
      </c>
      <c r="AI876">
        <v>-62.697093597456629</v>
      </c>
      <c r="AJ876">
        <v>-86.295146093628304</v>
      </c>
      <c r="AK876">
        <v>0</v>
      </c>
      <c r="AL876">
        <v>106.66666669999999</v>
      </c>
      <c r="AM876">
        <v>32.512000010160001</v>
      </c>
      <c r="AN876">
        <v>3.7699111843077517</v>
      </c>
    </row>
    <row r="877" spans="1:40" ht="12.75" x14ac:dyDescent="0.2">
      <c r="A877" s="15">
        <v>42575</v>
      </c>
      <c r="B877" s="14">
        <v>85</v>
      </c>
      <c r="C877" s="14" t="s">
        <v>358</v>
      </c>
      <c r="D877" s="16">
        <v>0.4145833333333333</v>
      </c>
      <c r="E877" s="14">
        <v>10</v>
      </c>
      <c r="F877" s="14">
        <v>225.99999999999994</v>
      </c>
      <c r="G877" s="14">
        <v>24.9</v>
      </c>
      <c r="H877" s="14" t="s">
        <v>366</v>
      </c>
      <c r="I877" s="14">
        <v>23.8</v>
      </c>
      <c r="J877" s="14" t="s">
        <v>4</v>
      </c>
      <c r="K877" s="14" t="s">
        <v>4</v>
      </c>
      <c r="L877" s="14" t="s">
        <v>4</v>
      </c>
      <c r="M877" s="14">
        <v>216</v>
      </c>
      <c r="N877" s="14" t="s">
        <v>15</v>
      </c>
      <c r="O877" s="14" t="s">
        <v>4</v>
      </c>
      <c r="P877" s="14" t="s">
        <v>4</v>
      </c>
      <c r="Q877" s="14">
        <v>0</v>
      </c>
      <c r="R877">
        <v>6.9755662381733803</v>
      </c>
      <c r="S877">
        <v>1</v>
      </c>
      <c r="T877" t="s">
        <v>4</v>
      </c>
      <c r="U877" t="s">
        <v>4</v>
      </c>
      <c r="V877" t="s">
        <v>6</v>
      </c>
      <c r="W877">
        <v>1.4</v>
      </c>
      <c r="X877" t="s">
        <v>4</v>
      </c>
      <c r="Y877">
        <v>2</v>
      </c>
      <c r="Z877">
        <v>1</v>
      </c>
      <c r="AA877">
        <v>0</v>
      </c>
      <c r="AB877">
        <v>0</v>
      </c>
      <c r="AC877" t="s">
        <v>335</v>
      </c>
      <c r="AD877">
        <v>0</v>
      </c>
      <c r="AE877">
        <v>0</v>
      </c>
      <c r="AF877">
        <v>0</v>
      </c>
      <c r="AG877">
        <v>1</v>
      </c>
      <c r="AH877">
        <v>0</v>
      </c>
      <c r="AI877">
        <v>-62.697093597456629</v>
      </c>
      <c r="AJ877">
        <v>-86.295146093628304</v>
      </c>
      <c r="AK877">
        <v>0</v>
      </c>
      <c r="AL877">
        <v>106.66666669999999</v>
      </c>
      <c r="AM877">
        <v>32.512000010160001</v>
      </c>
      <c r="AN877">
        <v>3.7699111843077517</v>
      </c>
    </row>
    <row r="878" spans="1:40" ht="12.75" x14ac:dyDescent="0.2">
      <c r="A878" s="15">
        <v>42575</v>
      </c>
      <c r="B878" s="14">
        <v>85</v>
      </c>
      <c r="C878" s="14" t="s">
        <v>358</v>
      </c>
      <c r="D878" s="16">
        <v>0.45763888888888887</v>
      </c>
      <c r="E878" s="14">
        <v>11</v>
      </c>
      <c r="F878" s="14">
        <v>287.99999999999994</v>
      </c>
      <c r="G878" s="14">
        <v>26</v>
      </c>
      <c r="H878" s="14" t="s">
        <v>366</v>
      </c>
      <c r="I878" s="14">
        <v>24.8</v>
      </c>
      <c r="J878" s="14" t="s">
        <v>4</v>
      </c>
      <c r="K878" s="14" t="s">
        <v>4</v>
      </c>
      <c r="L878" s="14" t="s">
        <v>4</v>
      </c>
      <c r="M878" s="14">
        <v>216</v>
      </c>
      <c r="N878" s="14" t="s">
        <v>15</v>
      </c>
      <c r="O878" s="14" t="s">
        <v>4</v>
      </c>
      <c r="P878" s="14" t="s">
        <v>4</v>
      </c>
      <c r="Q878" s="14">
        <v>0</v>
      </c>
      <c r="R878">
        <v>6.9755662381733803</v>
      </c>
      <c r="S878">
        <v>1</v>
      </c>
      <c r="T878" t="s">
        <v>4</v>
      </c>
      <c r="U878" t="s">
        <v>4</v>
      </c>
      <c r="V878" t="s">
        <v>6</v>
      </c>
      <c r="W878">
        <v>3</v>
      </c>
      <c r="X878" t="s">
        <v>4</v>
      </c>
      <c r="Y878">
        <v>2</v>
      </c>
      <c r="Z878">
        <v>1</v>
      </c>
      <c r="AA878">
        <v>0</v>
      </c>
      <c r="AB878">
        <v>0</v>
      </c>
      <c r="AC878" t="s">
        <v>335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-62.697093597456629</v>
      </c>
      <c r="AJ878">
        <v>-86.295146093628304</v>
      </c>
      <c r="AK878">
        <v>0</v>
      </c>
      <c r="AL878">
        <v>106.66666669999999</v>
      </c>
      <c r="AM878">
        <v>32.512000010160001</v>
      </c>
      <c r="AN878">
        <v>3.7699111843077517</v>
      </c>
    </row>
    <row r="879" spans="1:40" ht="12.75" x14ac:dyDescent="0.2">
      <c r="A879" s="15">
        <v>42575</v>
      </c>
      <c r="B879" s="14">
        <v>85</v>
      </c>
      <c r="C879" s="14" t="s">
        <v>358</v>
      </c>
      <c r="D879" s="16">
        <v>0.49861111111111112</v>
      </c>
      <c r="E879" s="14">
        <v>12</v>
      </c>
      <c r="F879" s="14">
        <v>347</v>
      </c>
      <c r="G879" s="14">
        <v>27</v>
      </c>
      <c r="H879" s="14" t="s">
        <v>366</v>
      </c>
      <c r="I879" s="14">
        <v>25.4</v>
      </c>
      <c r="J879" s="14" t="s">
        <v>4</v>
      </c>
      <c r="K879" s="14" t="s">
        <v>4</v>
      </c>
      <c r="L879" s="14" t="s">
        <v>4</v>
      </c>
      <c r="M879" s="14">
        <v>216</v>
      </c>
      <c r="N879" s="14" t="s">
        <v>15</v>
      </c>
      <c r="O879" s="14" t="s">
        <v>4</v>
      </c>
      <c r="P879" s="14" t="s">
        <v>4</v>
      </c>
      <c r="Q879" s="14">
        <v>0</v>
      </c>
      <c r="R879">
        <v>6.9755662381733803</v>
      </c>
      <c r="S879">
        <v>1</v>
      </c>
      <c r="T879" t="s">
        <v>4</v>
      </c>
      <c r="U879" t="s">
        <v>4</v>
      </c>
      <c r="V879" t="s">
        <v>6</v>
      </c>
      <c r="W879">
        <v>0</v>
      </c>
      <c r="X879" t="s">
        <v>4</v>
      </c>
      <c r="Y879">
        <v>2</v>
      </c>
      <c r="Z879">
        <v>1</v>
      </c>
      <c r="AA879">
        <v>0</v>
      </c>
      <c r="AB879">
        <v>0</v>
      </c>
      <c r="AC879" t="s">
        <v>335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-62.697093597456629</v>
      </c>
      <c r="AJ879">
        <v>-86.295146093628304</v>
      </c>
      <c r="AK879">
        <v>0</v>
      </c>
      <c r="AL879">
        <v>106.66666669999999</v>
      </c>
      <c r="AM879">
        <v>32.512000010160001</v>
      </c>
      <c r="AN879">
        <v>3.7699111843077517</v>
      </c>
    </row>
    <row r="880" spans="1:40" ht="12.75" x14ac:dyDescent="0.2">
      <c r="A880" s="15">
        <v>42575</v>
      </c>
      <c r="B880" s="14">
        <v>85</v>
      </c>
      <c r="C880" s="14" t="s">
        <v>358</v>
      </c>
      <c r="D880" s="16">
        <v>0.54791666666666672</v>
      </c>
      <c r="E880" s="14">
        <v>13</v>
      </c>
      <c r="F880" s="14">
        <v>418.00000000000006</v>
      </c>
      <c r="G880" s="14">
        <v>30.6</v>
      </c>
      <c r="H880" s="14" t="s">
        <v>365</v>
      </c>
      <c r="I880" s="14">
        <v>29.6</v>
      </c>
      <c r="J880" s="14">
        <v>1.0835953103602547</v>
      </c>
      <c r="K880" s="14">
        <v>297.91456201618882</v>
      </c>
      <c r="L880" s="14">
        <v>172.19606311690416</v>
      </c>
      <c r="M880" s="14">
        <v>220</v>
      </c>
      <c r="N880" s="14" t="s">
        <v>15</v>
      </c>
      <c r="O880" s="14" t="s">
        <v>21</v>
      </c>
      <c r="P880" s="14">
        <v>8</v>
      </c>
      <c r="Q880" s="14">
        <v>7.6093402946692636</v>
      </c>
      <c r="R880">
        <v>14.584906532842645</v>
      </c>
      <c r="S880">
        <v>1</v>
      </c>
      <c r="T880" t="s">
        <v>4</v>
      </c>
      <c r="U880" t="s">
        <v>4</v>
      </c>
      <c r="V880" t="s">
        <v>27</v>
      </c>
      <c r="W880">
        <v>1.6</v>
      </c>
      <c r="X880" t="s">
        <v>243</v>
      </c>
      <c r="Y880">
        <v>1</v>
      </c>
      <c r="Z880">
        <v>1</v>
      </c>
      <c r="AA880">
        <v>0</v>
      </c>
      <c r="AB880">
        <v>0</v>
      </c>
      <c r="AC880" t="s">
        <v>335</v>
      </c>
      <c r="AD880">
        <v>0</v>
      </c>
      <c r="AE880">
        <v>3.56234623677868</v>
      </c>
      <c r="AF880">
        <v>3.56234623677868</v>
      </c>
      <c r="AG880">
        <v>1</v>
      </c>
      <c r="AH880">
        <v>7.6093402946692636</v>
      </c>
      <c r="AI880">
        <v>-69.421061846146245</v>
      </c>
      <c r="AJ880">
        <v>-82.732799856849624</v>
      </c>
      <c r="AK880">
        <v>-6.7239682486896157</v>
      </c>
      <c r="AL880">
        <v>108</v>
      </c>
      <c r="AM880">
        <v>32.918399999999998</v>
      </c>
      <c r="AN880">
        <v>3.839724354387525</v>
      </c>
    </row>
    <row r="881" spans="1:40" ht="12.75" x14ac:dyDescent="0.2">
      <c r="A881" s="15">
        <v>42575</v>
      </c>
      <c r="B881" s="14">
        <v>85</v>
      </c>
      <c r="C881" s="14" t="s">
        <v>358</v>
      </c>
      <c r="D881" s="16">
        <v>0.56666666666666665</v>
      </c>
      <c r="E881" s="14">
        <v>14</v>
      </c>
      <c r="F881" s="14">
        <v>444.99999999999994</v>
      </c>
      <c r="G881" s="14">
        <v>49.7</v>
      </c>
      <c r="H881" s="14" t="s">
        <v>365</v>
      </c>
      <c r="I881" s="14">
        <v>30.8</v>
      </c>
      <c r="J881" s="14" t="s">
        <v>4</v>
      </c>
      <c r="K881" s="14" t="s">
        <v>4</v>
      </c>
      <c r="L881" s="14" t="s">
        <v>4</v>
      </c>
      <c r="M881" s="14">
        <v>220</v>
      </c>
      <c r="N881" s="14" t="s">
        <v>15</v>
      </c>
      <c r="O881" s="14" t="s">
        <v>4</v>
      </c>
      <c r="P881" s="14" t="s">
        <v>4</v>
      </c>
      <c r="Q881" s="14">
        <v>0</v>
      </c>
      <c r="R881">
        <v>14.584906532842645</v>
      </c>
      <c r="S881">
        <v>1</v>
      </c>
      <c r="T881" t="s">
        <v>4</v>
      </c>
      <c r="U881" t="s">
        <v>4</v>
      </c>
      <c r="V881" t="s">
        <v>6</v>
      </c>
      <c r="W881">
        <v>3.3</v>
      </c>
      <c r="X881" t="s">
        <v>4</v>
      </c>
      <c r="Y881">
        <v>0</v>
      </c>
      <c r="Z881">
        <v>0</v>
      </c>
      <c r="AA881">
        <v>1</v>
      </c>
      <c r="AB881">
        <v>1</v>
      </c>
      <c r="AC881" t="s">
        <v>335</v>
      </c>
      <c r="AD881">
        <v>0</v>
      </c>
      <c r="AE881">
        <v>0</v>
      </c>
      <c r="AF881">
        <v>0</v>
      </c>
      <c r="AG881">
        <v>1</v>
      </c>
      <c r="AH881">
        <v>0</v>
      </c>
      <c r="AI881">
        <v>-69.421061846146245</v>
      </c>
      <c r="AJ881">
        <v>-82.732799856849624</v>
      </c>
      <c r="AK881">
        <v>0</v>
      </c>
      <c r="AL881">
        <v>108</v>
      </c>
      <c r="AM881">
        <v>32.918399999999998</v>
      </c>
      <c r="AN881">
        <v>3.839724354387525</v>
      </c>
    </row>
    <row r="882" spans="1:40" ht="12.75" x14ac:dyDescent="0.2">
      <c r="A882" s="15">
        <v>42575</v>
      </c>
      <c r="B882" s="14">
        <v>85</v>
      </c>
      <c r="C882" s="14" t="s">
        <v>358</v>
      </c>
      <c r="D882" s="16">
        <v>0.62361111111111112</v>
      </c>
      <c r="E882" s="14">
        <v>15</v>
      </c>
      <c r="F882" s="14">
        <v>527</v>
      </c>
      <c r="G882" s="14">
        <v>42.6</v>
      </c>
      <c r="H882" s="14" t="s">
        <v>365</v>
      </c>
      <c r="I882" s="14">
        <v>29.6</v>
      </c>
      <c r="J882" s="14" t="s">
        <v>4</v>
      </c>
      <c r="K882" s="14" t="s">
        <v>4</v>
      </c>
      <c r="L882" s="14" t="s">
        <v>4</v>
      </c>
      <c r="M882" s="14">
        <v>220</v>
      </c>
      <c r="N882" s="14" t="s">
        <v>15</v>
      </c>
      <c r="O882" s="14" t="s">
        <v>4</v>
      </c>
      <c r="P882" s="14" t="s">
        <v>4</v>
      </c>
      <c r="Q882" s="14">
        <v>0</v>
      </c>
      <c r="R882">
        <v>14.584906532842645</v>
      </c>
      <c r="S882">
        <v>1</v>
      </c>
      <c r="T882" t="s">
        <v>4</v>
      </c>
      <c r="U882" t="s">
        <v>4</v>
      </c>
      <c r="V882" t="s">
        <v>6</v>
      </c>
      <c r="W882">
        <v>6.7</v>
      </c>
      <c r="X882" t="s">
        <v>43</v>
      </c>
      <c r="Y882">
        <v>0</v>
      </c>
      <c r="Z882">
        <v>0</v>
      </c>
      <c r="AA882">
        <v>1</v>
      </c>
      <c r="AB882" t="s">
        <v>4</v>
      </c>
      <c r="AC882" t="s">
        <v>335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-69.421061846146245</v>
      </c>
      <c r="AJ882">
        <v>-82.732799856849624</v>
      </c>
      <c r="AK882">
        <v>0</v>
      </c>
      <c r="AL882">
        <v>108</v>
      </c>
      <c r="AM882">
        <v>32.918399999999998</v>
      </c>
      <c r="AN882">
        <v>3.839724354387525</v>
      </c>
    </row>
    <row r="883" spans="1:40" ht="12.75" x14ac:dyDescent="0.2">
      <c r="A883" s="15">
        <v>42575</v>
      </c>
      <c r="B883" s="14">
        <v>85</v>
      </c>
      <c r="C883" s="14" t="s">
        <v>358</v>
      </c>
      <c r="D883" s="16">
        <v>0.66180555555555554</v>
      </c>
      <c r="E883" s="14">
        <v>16</v>
      </c>
      <c r="F883" s="14">
        <v>582</v>
      </c>
      <c r="G883" s="14">
        <v>40.200000000000003</v>
      </c>
      <c r="H883" s="14" t="s">
        <v>365</v>
      </c>
      <c r="I883" s="14">
        <v>30.4</v>
      </c>
      <c r="J883" s="14" t="s">
        <v>4</v>
      </c>
      <c r="K883" s="14" t="s">
        <v>4</v>
      </c>
      <c r="L883" s="14" t="s">
        <v>4</v>
      </c>
      <c r="M883" s="14">
        <v>220</v>
      </c>
      <c r="N883" s="14" t="s">
        <v>15</v>
      </c>
      <c r="O883" s="14" t="s">
        <v>4</v>
      </c>
      <c r="P883" s="14" t="s">
        <v>4</v>
      </c>
      <c r="Q883" s="14">
        <v>0</v>
      </c>
      <c r="R883">
        <v>14.584906532842645</v>
      </c>
      <c r="S883">
        <v>1</v>
      </c>
      <c r="T883">
        <v>4.2981333188124253</v>
      </c>
      <c r="U883">
        <v>3.393311805617155</v>
      </c>
      <c r="V883" t="s">
        <v>6</v>
      </c>
      <c r="W883">
        <v>6.9</v>
      </c>
      <c r="X883" t="s">
        <v>43</v>
      </c>
      <c r="Y883">
        <v>0</v>
      </c>
      <c r="Z883">
        <v>0</v>
      </c>
      <c r="AA883">
        <v>1</v>
      </c>
      <c r="AB883" t="s">
        <v>4</v>
      </c>
      <c r="AC883" t="s">
        <v>335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-69.421061846146245</v>
      </c>
      <c r="AJ883">
        <v>-82.732799856849624</v>
      </c>
      <c r="AK883">
        <v>0</v>
      </c>
      <c r="AL883">
        <v>108</v>
      </c>
      <c r="AM883">
        <v>32.918399999999998</v>
      </c>
      <c r="AN883">
        <v>3.839724354387525</v>
      </c>
    </row>
    <row r="884" spans="1:40" ht="12.75" x14ac:dyDescent="0.2">
      <c r="A884" s="15">
        <v>42575</v>
      </c>
      <c r="B884" s="14">
        <v>86</v>
      </c>
      <c r="C884" s="14" t="s">
        <v>358</v>
      </c>
      <c r="D884" s="16">
        <v>0.25763888888888892</v>
      </c>
      <c r="E884" s="14">
        <v>6</v>
      </c>
      <c r="F884" s="14">
        <v>0</v>
      </c>
      <c r="G884" s="14">
        <v>21.1</v>
      </c>
      <c r="H884" s="14" t="s">
        <v>366</v>
      </c>
      <c r="I884" s="14">
        <v>23</v>
      </c>
      <c r="J884" s="14" t="s">
        <v>4</v>
      </c>
      <c r="K884" s="14" t="s">
        <v>4</v>
      </c>
      <c r="L884" s="14" t="s">
        <v>4</v>
      </c>
      <c r="M884" s="14">
        <v>218</v>
      </c>
      <c r="N884" s="14" t="s">
        <v>27</v>
      </c>
      <c r="O884" s="14" t="s">
        <v>4</v>
      </c>
      <c r="P884" s="14" t="s">
        <v>4</v>
      </c>
      <c r="Q884" s="14">
        <v>0</v>
      </c>
      <c r="R884">
        <v>0</v>
      </c>
      <c r="S884">
        <v>1</v>
      </c>
      <c r="T884" t="s">
        <v>4</v>
      </c>
      <c r="U884" t="s">
        <v>4</v>
      </c>
      <c r="V884" t="s">
        <v>128</v>
      </c>
      <c r="W884">
        <v>0.4</v>
      </c>
      <c r="X884" t="s">
        <v>4</v>
      </c>
      <c r="Y884">
        <v>2</v>
      </c>
      <c r="Z884">
        <v>1</v>
      </c>
      <c r="AA884">
        <v>0</v>
      </c>
      <c r="AB884">
        <v>0</v>
      </c>
      <c r="AC884" t="s">
        <v>336</v>
      </c>
      <c r="AD884">
        <v>0</v>
      </c>
      <c r="AE884" t="s">
        <v>4</v>
      </c>
      <c r="AF884" t="s">
        <v>4</v>
      </c>
      <c r="AG884" t="s">
        <v>4</v>
      </c>
      <c r="AH884" t="s">
        <v>4</v>
      </c>
      <c r="AI884">
        <v>-67.722762285822398</v>
      </c>
      <c r="AJ884">
        <v>-86.681182896739415</v>
      </c>
      <c r="AK884" t="s">
        <v>4</v>
      </c>
      <c r="AL884">
        <v>110</v>
      </c>
      <c r="AM884">
        <v>33.527999999999999</v>
      </c>
      <c r="AN884">
        <v>3.8048177693476384</v>
      </c>
    </row>
    <row r="885" spans="1:40" ht="12.75" x14ac:dyDescent="0.2">
      <c r="A885" s="15">
        <v>42575</v>
      </c>
      <c r="B885" s="14">
        <v>86</v>
      </c>
      <c r="C885" s="14" t="s">
        <v>358</v>
      </c>
      <c r="D885" s="16">
        <v>0.28958333333333336</v>
      </c>
      <c r="E885" s="14">
        <v>7</v>
      </c>
      <c r="F885" s="14">
        <v>46</v>
      </c>
      <c r="G885" s="14">
        <v>22.3</v>
      </c>
      <c r="H885" s="14" t="s">
        <v>366</v>
      </c>
      <c r="I885" s="14">
        <v>22.1</v>
      </c>
      <c r="J885" s="14">
        <v>0.64589102627821893</v>
      </c>
      <c r="K885" s="14">
        <v>322.99317016888472</v>
      </c>
      <c r="L885" s="14">
        <v>-75.006829831115283</v>
      </c>
      <c r="M885" s="14">
        <v>228</v>
      </c>
      <c r="N885" s="14" t="s">
        <v>27</v>
      </c>
      <c r="O885" s="14" t="s">
        <v>21</v>
      </c>
      <c r="P885" s="14">
        <v>8</v>
      </c>
      <c r="Q885" s="14">
        <v>19.174063576037714</v>
      </c>
      <c r="R885">
        <v>19.174063576037714</v>
      </c>
      <c r="S885">
        <v>1</v>
      </c>
      <c r="T885" t="s">
        <v>4</v>
      </c>
      <c r="U885" t="s">
        <v>4</v>
      </c>
      <c r="V885" t="s">
        <v>41</v>
      </c>
      <c r="W885">
        <v>1.6</v>
      </c>
      <c r="X885" t="s">
        <v>183</v>
      </c>
      <c r="Y885">
        <v>2</v>
      </c>
      <c r="Z885">
        <v>1</v>
      </c>
      <c r="AA885">
        <v>0</v>
      </c>
      <c r="AB885">
        <v>0</v>
      </c>
      <c r="AC885" t="s">
        <v>336</v>
      </c>
      <c r="AD885">
        <v>0</v>
      </c>
      <c r="AE885">
        <v>15.311712422503604</v>
      </c>
      <c r="AF885">
        <v>15.311712422503604</v>
      </c>
      <c r="AG885">
        <v>1</v>
      </c>
      <c r="AH885">
        <v>19.174063576037714</v>
      </c>
      <c r="AI885">
        <v>-79.263827085418882</v>
      </c>
      <c r="AJ885">
        <v>-71.369470474235811</v>
      </c>
      <c r="AK885">
        <v>-11.541064799596484</v>
      </c>
      <c r="AL885">
        <v>106.66</v>
      </c>
      <c r="AM885">
        <v>32.509968000000001</v>
      </c>
      <c r="AN885">
        <v>3.9793506945470716</v>
      </c>
    </row>
    <row r="886" spans="1:40" ht="12.75" x14ac:dyDescent="0.2">
      <c r="A886" s="15">
        <v>42575</v>
      </c>
      <c r="B886" s="14">
        <v>86</v>
      </c>
      <c r="C886" s="14" t="s">
        <v>358</v>
      </c>
      <c r="D886" s="16">
        <v>0.33333333333333331</v>
      </c>
      <c r="E886" s="14">
        <v>8</v>
      </c>
      <c r="F886" s="14">
        <v>108.99999999999994</v>
      </c>
      <c r="G886" s="14">
        <v>22.2</v>
      </c>
      <c r="H886" s="14" t="s">
        <v>366</v>
      </c>
      <c r="I886" s="14">
        <v>28.3</v>
      </c>
      <c r="J886" s="14">
        <v>2.4413981247404561</v>
      </c>
      <c r="K886" s="14">
        <v>139.88180865878184</v>
      </c>
      <c r="L886" s="14">
        <v>-176.88863848989712</v>
      </c>
      <c r="M886" s="14">
        <v>224</v>
      </c>
      <c r="N886" s="14" t="s">
        <v>27</v>
      </c>
      <c r="O886" s="14" t="s">
        <v>72</v>
      </c>
      <c r="P886" s="14">
        <v>4</v>
      </c>
      <c r="Q886" s="14">
        <v>7.4796025791986498</v>
      </c>
      <c r="R886">
        <v>26.653666155236365</v>
      </c>
      <c r="S886">
        <v>1</v>
      </c>
      <c r="T886" t="s">
        <v>4</v>
      </c>
      <c r="U886" t="s">
        <v>4</v>
      </c>
      <c r="V886" t="s">
        <v>33</v>
      </c>
      <c r="W886">
        <v>0</v>
      </c>
      <c r="X886" t="s">
        <v>4</v>
      </c>
      <c r="Y886">
        <v>2</v>
      </c>
      <c r="Z886">
        <v>1</v>
      </c>
      <c r="AA886">
        <v>0</v>
      </c>
      <c r="AB886">
        <v>0</v>
      </c>
      <c r="AC886" t="s">
        <v>336</v>
      </c>
      <c r="AD886">
        <v>0</v>
      </c>
      <c r="AE886">
        <v>-5.7197781527009539</v>
      </c>
      <c r="AF886">
        <v>-5.7197781527009539</v>
      </c>
      <c r="AG886">
        <v>1</v>
      </c>
      <c r="AH886">
        <v>7.4796025791986498</v>
      </c>
      <c r="AI886">
        <v>-74.44422205734449</v>
      </c>
      <c r="AJ886">
        <v>-77.089248626936765</v>
      </c>
      <c r="AK886">
        <v>4.8196050280743918</v>
      </c>
      <c r="AL886">
        <v>107.16666669999999</v>
      </c>
      <c r="AM886">
        <v>32.664400010160001</v>
      </c>
      <c r="AN886">
        <v>3.9095375244672983</v>
      </c>
    </row>
    <row r="887" spans="1:40" ht="12.75" x14ac:dyDescent="0.2">
      <c r="A887" s="15">
        <v>42575</v>
      </c>
      <c r="B887" s="14">
        <v>86</v>
      </c>
      <c r="C887" s="14" t="s">
        <v>358</v>
      </c>
      <c r="D887" s="16">
        <v>0.37222222222222223</v>
      </c>
      <c r="E887" s="14">
        <v>9</v>
      </c>
      <c r="F887" s="14">
        <v>165</v>
      </c>
      <c r="G887" s="14">
        <v>24.6</v>
      </c>
      <c r="H887" s="14" t="s">
        <v>366</v>
      </c>
      <c r="I887" s="14">
        <v>22.9</v>
      </c>
      <c r="J887" s="14" t="s">
        <v>4</v>
      </c>
      <c r="K887" s="14" t="s">
        <v>4</v>
      </c>
      <c r="L887" s="14" t="s">
        <v>4</v>
      </c>
      <c r="M887" s="14">
        <v>224</v>
      </c>
      <c r="N887" s="14" t="s">
        <v>27</v>
      </c>
      <c r="O887" s="14" t="s">
        <v>4</v>
      </c>
      <c r="P887" s="14" t="s">
        <v>4</v>
      </c>
      <c r="Q887" s="14">
        <v>0</v>
      </c>
      <c r="R887">
        <v>26.653666155236365</v>
      </c>
      <c r="S887">
        <v>1</v>
      </c>
      <c r="T887" t="s">
        <v>4</v>
      </c>
      <c r="U887" t="s">
        <v>4</v>
      </c>
      <c r="V887" t="s">
        <v>6</v>
      </c>
      <c r="W887">
        <v>0.3</v>
      </c>
      <c r="X887" t="s">
        <v>183</v>
      </c>
      <c r="Y887">
        <v>2</v>
      </c>
      <c r="Z887">
        <v>1</v>
      </c>
      <c r="AA887">
        <v>0</v>
      </c>
      <c r="AB887">
        <v>0</v>
      </c>
      <c r="AC887" t="s">
        <v>336</v>
      </c>
      <c r="AD887">
        <v>0</v>
      </c>
      <c r="AE887">
        <v>0</v>
      </c>
      <c r="AF887">
        <v>0</v>
      </c>
      <c r="AG887">
        <v>1</v>
      </c>
      <c r="AH887">
        <v>0</v>
      </c>
      <c r="AI887">
        <v>-74.44422205734449</v>
      </c>
      <c r="AJ887">
        <v>-77.089248626936765</v>
      </c>
      <c r="AK887">
        <v>0</v>
      </c>
      <c r="AL887">
        <v>107.16666669999999</v>
      </c>
      <c r="AM887">
        <v>32.664400010160001</v>
      </c>
      <c r="AN887">
        <v>3.9095375244672983</v>
      </c>
    </row>
    <row r="888" spans="1:40" ht="12.75" x14ac:dyDescent="0.2">
      <c r="A888" s="15">
        <v>42575</v>
      </c>
      <c r="B888" s="14">
        <v>86</v>
      </c>
      <c r="C888" s="14" t="s">
        <v>358</v>
      </c>
      <c r="D888" s="16">
        <v>0.4145833333333333</v>
      </c>
      <c r="E888" s="14">
        <v>10</v>
      </c>
      <c r="F888" s="14">
        <v>225.99999999999994</v>
      </c>
      <c r="G888" s="14">
        <v>25.3</v>
      </c>
      <c r="H888" s="14" t="s">
        <v>366</v>
      </c>
      <c r="I888" s="14">
        <v>23.8</v>
      </c>
      <c r="J888" s="14" t="s">
        <v>4</v>
      </c>
      <c r="K888" s="14" t="s">
        <v>4</v>
      </c>
      <c r="L888" s="14" t="s">
        <v>4</v>
      </c>
      <c r="M888" s="14">
        <v>224</v>
      </c>
      <c r="N888" s="14" t="s">
        <v>27</v>
      </c>
      <c r="O888" s="14" t="s">
        <v>4</v>
      </c>
      <c r="P888" s="14" t="s">
        <v>4</v>
      </c>
      <c r="Q888" s="14">
        <v>0</v>
      </c>
      <c r="R888">
        <v>26.653666155236365</v>
      </c>
      <c r="S888">
        <v>1</v>
      </c>
      <c r="T888" t="s">
        <v>4</v>
      </c>
      <c r="U888" t="s">
        <v>4</v>
      </c>
      <c r="V888" t="s">
        <v>6</v>
      </c>
      <c r="W888">
        <v>1.4</v>
      </c>
      <c r="X888" t="s">
        <v>230</v>
      </c>
      <c r="Y888">
        <v>2</v>
      </c>
      <c r="Z888">
        <v>1</v>
      </c>
      <c r="AA888">
        <v>0</v>
      </c>
      <c r="AB888">
        <v>0</v>
      </c>
      <c r="AC888" t="s">
        <v>336</v>
      </c>
      <c r="AD888">
        <v>0</v>
      </c>
      <c r="AE888">
        <v>0</v>
      </c>
      <c r="AF888">
        <v>0</v>
      </c>
      <c r="AG888">
        <v>1</v>
      </c>
      <c r="AH888">
        <v>0</v>
      </c>
      <c r="AI888">
        <v>-74.44422205734449</v>
      </c>
      <c r="AJ888">
        <v>-77.089248626936765</v>
      </c>
      <c r="AK888">
        <v>0</v>
      </c>
      <c r="AL888">
        <v>107.16666669999999</v>
      </c>
      <c r="AM888">
        <v>32.664400010160001</v>
      </c>
      <c r="AN888">
        <v>3.9095375244672983</v>
      </c>
    </row>
    <row r="889" spans="1:40" ht="12.75" x14ac:dyDescent="0.2">
      <c r="A889" s="15">
        <v>42575</v>
      </c>
      <c r="B889" s="14">
        <v>86</v>
      </c>
      <c r="C889" s="14" t="s">
        <v>358</v>
      </c>
      <c r="D889" s="16">
        <v>0.45763888888888887</v>
      </c>
      <c r="E889" s="14">
        <v>11</v>
      </c>
      <c r="F889" s="14">
        <v>287.99999999999994</v>
      </c>
      <c r="G889" s="14">
        <v>25.9</v>
      </c>
      <c r="H889" s="14" t="s">
        <v>366</v>
      </c>
      <c r="I889" s="14">
        <v>24.8</v>
      </c>
      <c r="J889" s="14" t="s">
        <v>4</v>
      </c>
      <c r="K889" s="14" t="s">
        <v>4</v>
      </c>
      <c r="L889" s="14" t="s">
        <v>4</v>
      </c>
      <c r="M889" s="14">
        <v>224</v>
      </c>
      <c r="N889" s="14" t="s">
        <v>27</v>
      </c>
      <c r="O889" s="14" t="s">
        <v>4</v>
      </c>
      <c r="P889" s="14" t="s">
        <v>4</v>
      </c>
      <c r="Q889" s="14">
        <v>0</v>
      </c>
      <c r="R889">
        <v>26.653666155236365</v>
      </c>
      <c r="S889">
        <v>1</v>
      </c>
      <c r="T889" t="s">
        <v>4</v>
      </c>
      <c r="U889" t="s">
        <v>4</v>
      </c>
      <c r="V889" t="s">
        <v>6</v>
      </c>
      <c r="W889">
        <v>3</v>
      </c>
      <c r="X889" t="s">
        <v>11</v>
      </c>
      <c r="Y889">
        <v>2</v>
      </c>
      <c r="Z889">
        <v>1</v>
      </c>
      <c r="AA889">
        <v>0</v>
      </c>
      <c r="AB889">
        <v>0</v>
      </c>
      <c r="AC889" t="s">
        <v>336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-74.44422205734449</v>
      </c>
      <c r="AJ889">
        <v>-77.089248626936765</v>
      </c>
      <c r="AK889">
        <v>0</v>
      </c>
      <c r="AL889">
        <v>107.16666669999999</v>
      </c>
      <c r="AM889">
        <v>32.664400010160001</v>
      </c>
      <c r="AN889">
        <v>3.9095375244672983</v>
      </c>
    </row>
    <row r="890" spans="1:40" ht="12.75" x14ac:dyDescent="0.2">
      <c r="A890" s="15">
        <v>42575</v>
      </c>
      <c r="B890" s="14">
        <v>86</v>
      </c>
      <c r="C890" s="14" t="s">
        <v>358</v>
      </c>
      <c r="D890" s="16">
        <v>0.49861111111111112</v>
      </c>
      <c r="E890" s="14">
        <v>12</v>
      </c>
      <c r="F890" s="14">
        <v>347</v>
      </c>
      <c r="G890" s="14">
        <v>26.7</v>
      </c>
      <c r="H890" s="14" t="s">
        <v>366</v>
      </c>
      <c r="I890" s="14">
        <v>25.4</v>
      </c>
      <c r="J890" s="14" t="s">
        <v>4</v>
      </c>
      <c r="K890" s="14" t="s">
        <v>4</v>
      </c>
      <c r="L890" s="14" t="s">
        <v>4</v>
      </c>
      <c r="M890" s="14">
        <v>224</v>
      </c>
      <c r="N890" s="14" t="s">
        <v>27</v>
      </c>
      <c r="O890" s="14" t="s">
        <v>4</v>
      </c>
      <c r="P890" s="14" t="s">
        <v>4</v>
      </c>
      <c r="Q890" s="14">
        <v>0</v>
      </c>
      <c r="R890">
        <v>26.653666155236365</v>
      </c>
      <c r="S890">
        <v>1</v>
      </c>
      <c r="T890" t="s">
        <v>4</v>
      </c>
      <c r="U890" t="s">
        <v>4</v>
      </c>
      <c r="V890" t="s">
        <v>6</v>
      </c>
      <c r="W890">
        <v>0</v>
      </c>
      <c r="X890" t="s">
        <v>237</v>
      </c>
      <c r="Y890">
        <v>2</v>
      </c>
      <c r="Z890">
        <v>1</v>
      </c>
      <c r="AA890">
        <v>0</v>
      </c>
      <c r="AB890">
        <v>0</v>
      </c>
      <c r="AC890" t="s">
        <v>336</v>
      </c>
      <c r="AD890">
        <v>0</v>
      </c>
      <c r="AE890">
        <v>0</v>
      </c>
      <c r="AF890">
        <v>0</v>
      </c>
      <c r="AG890">
        <v>1</v>
      </c>
      <c r="AH890">
        <v>0</v>
      </c>
      <c r="AI890">
        <v>-74.44422205734449</v>
      </c>
      <c r="AJ890">
        <v>-77.089248626936765</v>
      </c>
      <c r="AK890">
        <v>0</v>
      </c>
      <c r="AL890">
        <v>107.16666669999999</v>
      </c>
      <c r="AM890">
        <v>32.664400010160001</v>
      </c>
      <c r="AN890">
        <v>3.9095375244672983</v>
      </c>
    </row>
    <row r="891" spans="1:40" ht="12.75" x14ac:dyDescent="0.2">
      <c r="A891" s="15">
        <v>42575</v>
      </c>
      <c r="B891" s="14">
        <v>86</v>
      </c>
      <c r="C891" s="14" t="s">
        <v>358</v>
      </c>
      <c r="D891" s="16">
        <v>0.54791666666666672</v>
      </c>
      <c r="E891" s="14">
        <v>13</v>
      </c>
      <c r="F891" s="14">
        <v>418.00000000000006</v>
      </c>
      <c r="G891" s="14">
        <v>31</v>
      </c>
      <c r="H891" s="14" t="s">
        <v>365</v>
      </c>
      <c r="I891" s="14">
        <v>29.6</v>
      </c>
      <c r="J891" s="14">
        <v>0.48344169514125923</v>
      </c>
      <c r="K891" s="14">
        <v>332.30083122775562</v>
      </c>
      <c r="L891" s="14">
        <v>-167.58097743102621</v>
      </c>
      <c r="M891" s="14">
        <v>228</v>
      </c>
      <c r="N891" s="14" t="s">
        <v>27</v>
      </c>
      <c r="O891" s="14" t="s">
        <v>21</v>
      </c>
      <c r="P891" s="14">
        <v>8</v>
      </c>
      <c r="Q891" s="14">
        <v>7.7146285398971743</v>
      </c>
      <c r="R891">
        <v>34.368294695133542</v>
      </c>
      <c r="S891">
        <v>1</v>
      </c>
      <c r="T891" t="s">
        <v>4</v>
      </c>
      <c r="U891" t="s">
        <v>4</v>
      </c>
      <c r="V891" t="s">
        <v>241</v>
      </c>
      <c r="W891">
        <v>1.6</v>
      </c>
      <c r="X891" t="s">
        <v>242</v>
      </c>
      <c r="Y891">
        <v>2</v>
      </c>
      <c r="Z891">
        <v>1</v>
      </c>
      <c r="AA891">
        <v>0</v>
      </c>
      <c r="AB891">
        <v>0</v>
      </c>
      <c r="AC891" t="s">
        <v>336</v>
      </c>
      <c r="AD891">
        <v>0</v>
      </c>
      <c r="AE891">
        <v>6.8305349592566671</v>
      </c>
      <c r="AF891">
        <v>6.8305349592566671</v>
      </c>
      <c r="AG891">
        <v>1</v>
      </c>
      <c r="AH891">
        <v>7.7146285398971743</v>
      </c>
      <c r="AI891">
        <v>-78.030206675126408</v>
      </c>
      <c r="AJ891">
        <v>-70.258713667680098</v>
      </c>
      <c r="AK891">
        <v>-3.5859846177819179</v>
      </c>
      <c r="AL891">
        <v>105</v>
      </c>
      <c r="AM891">
        <v>32.004000000000005</v>
      </c>
      <c r="AN891">
        <v>3.9793506945470716</v>
      </c>
    </row>
    <row r="892" spans="1:40" ht="12.75" x14ac:dyDescent="0.2">
      <c r="A892" s="15">
        <v>42575</v>
      </c>
      <c r="B892" s="14">
        <v>86</v>
      </c>
      <c r="C892" s="14" t="s">
        <v>358</v>
      </c>
      <c r="D892" s="16">
        <v>0.56666666666666665</v>
      </c>
      <c r="E892" s="14">
        <v>14</v>
      </c>
      <c r="F892" s="14">
        <v>444.99999999999994</v>
      </c>
      <c r="G892" s="14">
        <v>44.6</v>
      </c>
      <c r="H892" s="14" t="s">
        <v>365</v>
      </c>
      <c r="I892" s="14">
        <v>30.8</v>
      </c>
      <c r="J892" s="14" t="s">
        <v>4</v>
      </c>
      <c r="K892" s="14" t="s">
        <v>4</v>
      </c>
      <c r="L892" s="14" t="s">
        <v>4</v>
      </c>
      <c r="M892" s="14">
        <v>228</v>
      </c>
      <c r="N892" s="14" t="s">
        <v>27</v>
      </c>
      <c r="O892" s="14" t="s">
        <v>4</v>
      </c>
      <c r="P892" s="14" t="s">
        <v>4</v>
      </c>
      <c r="Q892" s="14">
        <v>0</v>
      </c>
      <c r="R892">
        <v>34.368294695133542</v>
      </c>
      <c r="S892">
        <v>1</v>
      </c>
      <c r="T892" t="s">
        <v>4</v>
      </c>
      <c r="U892" t="s">
        <v>4</v>
      </c>
      <c r="V892" t="s">
        <v>6</v>
      </c>
      <c r="W892">
        <v>3.3</v>
      </c>
      <c r="X892" t="s">
        <v>4</v>
      </c>
      <c r="Y892">
        <v>2</v>
      </c>
      <c r="Z892">
        <v>1</v>
      </c>
      <c r="AA892">
        <v>0</v>
      </c>
      <c r="AB892">
        <v>0</v>
      </c>
      <c r="AC892" t="s">
        <v>336</v>
      </c>
      <c r="AD892">
        <v>0</v>
      </c>
      <c r="AE892">
        <v>0</v>
      </c>
      <c r="AF892">
        <v>0</v>
      </c>
      <c r="AG892">
        <v>1</v>
      </c>
      <c r="AH892">
        <v>0</v>
      </c>
      <c r="AI892">
        <v>-78.030206675126408</v>
      </c>
      <c r="AJ892">
        <v>-70.258713667680098</v>
      </c>
      <c r="AK892">
        <v>0</v>
      </c>
      <c r="AL892">
        <v>105</v>
      </c>
      <c r="AM892">
        <v>32.004000000000005</v>
      </c>
      <c r="AN892">
        <v>3.9793506945470716</v>
      </c>
    </row>
    <row r="893" spans="1:40" ht="12.75" x14ac:dyDescent="0.2">
      <c r="A893" s="15">
        <v>42575</v>
      </c>
      <c r="B893" s="14">
        <v>86</v>
      </c>
      <c r="C893" s="14" t="s">
        <v>358</v>
      </c>
      <c r="D893" s="16">
        <v>0.62361111111111112</v>
      </c>
      <c r="E893" s="14">
        <v>15</v>
      </c>
      <c r="F893" s="14">
        <v>527</v>
      </c>
      <c r="G893" s="14">
        <v>40.9</v>
      </c>
      <c r="H893" s="14" t="s">
        <v>365</v>
      </c>
      <c r="I893" s="14">
        <v>29.6</v>
      </c>
      <c r="J893" s="14" t="s">
        <v>4</v>
      </c>
      <c r="K893" s="14" t="s">
        <v>4</v>
      </c>
      <c r="L893" s="14" t="s">
        <v>4</v>
      </c>
      <c r="M893" s="14">
        <v>228</v>
      </c>
      <c r="N893" s="14" t="s">
        <v>27</v>
      </c>
      <c r="O893" s="14" t="s">
        <v>4</v>
      </c>
      <c r="P893" s="14" t="s">
        <v>4</v>
      </c>
      <c r="Q893" s="14">
        <v>0</v>
      </c>
      <c r="R893">
        <v>34.368294695133542</v>
      </c>
      <c r="S893">
        <v>1</v>
      </c>
      <c r="T893" t="s">
        <v>4</v>
      </c>
      <c r="U893" t="s">
        <v>4</v>
      </c>
      <c r="V893" t="s">
        <v>6</v>
      </c>
      <c r="W893">
        <v>6.7</v>
      </c>
      <c r="X893" t="s">
        <v>43</v>
      </c>
      <c r="Y893">
        <v>0</v>
      </c>
      <c r="Z893">
        <v>0</v>
      </c>
      <c r="AA893">
        <v>1</v>
      </c>
      <c r="AB893">
        <v>1</v>
      </c>
      <c r="AC893" t="s">
        <v>336</v>
      </c>
      <c r="AD893">
        <v>0</v>
      </c>
      <c r="AE893">
        <v>0</v>
      </c>
      <c r="AF893">
        <v>0</v>
      </c>
      <c r="AG893">
        <v>1</v>
      </c>
      <c r="AH893">
        <v>0</v>
      </c>
      <c r="AI893">
        <v>-78.030206675126408</v>
      </c>
      <c r="AJ893">
        <v>-70.258713667680098</v>
      </c>
      <c r="AK893">
        <v>0</v>
      </c>
      <c r="AL893">
        <v>105</v>
      </c>
      <c r="AM893">
        <v>32.004000000000005</v>
      </c>
      <c r="AN893">
        <v>3.9793506945470716</v>
      </c>
    </row>
    <row r="894" spans="1:40" ht="12.75" x14ac:dyDescent="0.2">
      <c r="A894" s="15">
        <v>42575</v>
      </c>
      <c r="B894" s="14">
        <v>86</v>
      </c>
      <c r="C894" s="14" t="s">
        <v>358</v>
      </c>
      <c r="D894" s="16">
        <v>0.66180555555555554</v>
      </c>
      <c r="E894" s="14">
        <v>16</v>
      </c>
      <c r="F894" s="14">
        <v>582</v>
      </c>
      <c r="G894" s="14">
        <v>40.5</v>
      </c>
      <c r="H894" s="14" t="s">
        <v>365</v>
      </c>
      <c r="I894" s="14">
        <v>30.4</v>
      </c>
      <c r="J894" s="14" t="s">
        <v>4</v>
      </c>
      <c r="K894" s="14" t="s">
        <v>4</v>
      </c>
      <c r="L894" s="14" t="s">
        <v>4</v>
      </c>
      <c r="M894" s="14">
        <v>228</v>
      </c>
      <c r="N894" s="14" t="s">
        <v>27</v>
      </c>
      <c r="O894" s="14" t="s">
        <v>4</v>
      </c>
      <c r="P894" s="14" t="s">
        <v>4</v>
      </c>
      <c r="Q894" s="14">
        <v>0</v>
      </c>
      <c r="R894">
        <v>34.368294695133542</v>
      </c>
      <c r="S894">
        <v>1</v>
      </c>
      <c r="T894">
        <v>19.389195584603165</v>
      </c>
      <c r="U894">
        <v>1.7725487653765886</v>
      </c>
      <c r="V894" t="s">
        <v>6</v>
      </c>
      <c r="W894">
        <v>6.9</v>
      </c>
      <c r="X894" t="s">
        <v>43</v>
      </c>
      <c r="Y894">
        <v>0</v>
      </c>
      <c r="Z894">
        <v>0</v>
      </c>
      <c r="AA894">
        <v>1</v>
      </c>
      <c r="AB894" t="s">
        <v>4</v>
      </c>
      <c r="AC894" t="s">
        <v>336</v>
      </c>
      <c r="AD894">
        <v>0</v>
      </c>
      <c r="AE894">
        <v>0</v>
      </c>
      <c r="AF894">
        <v>0</v>
      </c>
      <c r="AG894">
        <v>1</v>
      </c>
      <c r="AH894">
        <v>0</v>
      </c>
      <c r="AI894">
        <v>-78.030206675126408</v>
      </c>
      <c r="AJ894">
        <v>-70.258713667680098</v>
      </c>
      <c r="AK894">
        <v>0</v>
      </c>
      <c r="AL894">
        <v>105</v>
      </c>
      <c r="AM894">
        <v>32.004000000000005</v>
      </c>
      <c r="AN894">
        <v>3.9793506945470716</v>
      </c>
    </row>
    <row r="895" spans="1:40" ht="12.75" x14ac:dyDescent="0.2">
      <c r="A895" s="15">
        <v>42575</v>
      </c>
      <c r="B895" s="14">
        <v>87</v>
      </c>
      <c r="C895" s="14" t="s">
        <v>358</v>
      </c>
      <c r="D895" s="16">
        <v>0.26250000000000001</v>
      </c>
      <c r="E895" s="14">
        <v>6</v>
      </c>
      <c r="F895" s="14">
        <v>0</v>
      </c>
      <c r="G895" s="14">
        <v>21.2</v>
      </c>
      <c r="H895" s="14" t="s">
        <v>366</v>
      </c>
      <c r="I895" s="14">
        <v>21.7</v>
      </c>
      <c r="J895" s="14" t="s">
        <v>4</v>
      </c>
      <c r="K895" s="14" t="s">
        <v>4</v>
      </c>
      <c r="L895" s="14" t="s">
        <v>4</v>
      </c>
      <c r="M895" s="14">
        <v>54</v>
      </c>
      <c r="N895" s="14" t="s">
        <v>15</v>
      </c>
      <c r="O895" s="14" t="s">
        <v>4</v>
      </c>
      <c r="P895" s="14" t="s">
        <v>4</v>
      </c>
      <c r="Q895" s="14">
        <v>0</v>
      </c>
      <c r="R895">
        <v>0</v>
      </c>
      <c r="S895">
        <v>1</v>
      </c>
      <c r="T895" t="s">
        <v>4</v>
      </c>
      <c r="U895" t="s">
        <v>4</v>
      </c>
      <c r="V895" t="s">
        <v>128</v>
      </c>
      <c r="W895">
        <v>0</v>
      </c>
      <c r="X895" t="s">
        <v>4</v>
      </c>
      <c r="Y895">
        <v>2</v>
      </c>
      <c r="Z895">
        <v>1</v>
      </c>
      <c r="AA895">
        <v>0</v>
      </c>
      <c r="AB895">
        <v>0</v>
      </c>
      <c r="AC895" t="s">
        <v>337</v>
      </c>
      <c r="AD895">
        <v>0</v>
      </c>
      <c r="AE895" t="s">
        <v>4</v>
      </c>
      <c r="AF895" t="s">
        <v>4</v>
      </c>
      <c r="AG895" t="s">
        <v>4</v>
      </c>
      <c r="AH895" t="s">
        <v>4</v>
      </c>
      <c r="AI895">
        <v>82.519733426244642</v>
      </c>
      <c r="AJ895">
        <v>59.954095733832261</v>
      </c>
      <c r="AK895" t="s">
        <v>4</v>
      </c>
      <c r="AL895">
        <v>102</v>
      </c>
      <c r="AM895">
        <v>31.089600000000001</v>
      </c>
      <c r="AN895">
        <v>0.94247779607693793</v>
      </c>
    </row>
    <row r="896" spans="1:40" ht="12.75" x14ac:dyDescent="0.2">
      <c r="A896" s="15">
        <v>42575</v>
      </c>
      <c r="B896" s="14">
        <v>87</v>
      </c>
      <c r="C896" s="14" t="s">
        <v>358</v>
      </c>
      <c r="D896" s="16">
        <v>0.30138888888888887</v>
      </c>
      <c r="E896" s="14">
        <v>7</v>
      </c>
      <c r="F896" s="14">
        <v>55.999999999999957</v>
      </c>
      <c r="G896" s="14">
        <v>22.7</v>
      </c>
      <c r="H896" s="14" t="s">
        <v>366</v>
      </c>
      <c r="I896" s="14">
        <v>23</v>
      </c>
      <c r="J896" s="14">
        <v>0.92083475639595636</v>
      </c>
      <c r="K896" s="14">
        <v>307.24005482955442</v>
      </c>
      <c r="L896" s="14">
        <v>73.240054829554424</v>
      </c>
      <c r="M896" s="14">
        <v>52</v>
      </c>
      <c r="N896" s="14" t="s">
        <v>15</v>
      </c>
      <c r="O896" s="14" t="s">
        <v>21</v>
      </c>
      <c r="P896" s="14">
        <v>8</v>
      </c>
      <c r="Q896" s="14">
        <v>3.6812226363738914</v>
      </c>
      <c r="R896">
        <v>3.6812226363738914</v>
      </c>
      <c r="S896">
        <v>1</v>
      </c>
      <c r="T896" t="s">
        <v>4</v>
      </c>
      <c r="U896" t="s">
        <v>4</v>
      </c>
      <c r="V896" t="s">
        <v>6</v>
      </c>
      <c r="W896">
        <v>0</v>
      </c>
      <c r="X896" t="s">
        <v>183</v>
      </c>
      <c r="Y896">
        <v>2</v>
      </c>
      <c r="Z896">
        <v>1</v>
      </c>
      <c r="AA896">
        <v>0</v>
      </c>
      <c r="AB896">
        <v>0</v>
      </c>
      <c r="AC896" t="s">
        <v>337</v>
      </c>
      <c r="AD896">
        <v>0</v>
      </c>
      <c r="AE896">
        <v>2.2277132740592265</v>
      </c>
      <c r="AF896">
        <v>2.2277132740592265</v>
      </c>
      <c r="AG896">
        <v>1</v>
      </c>
      <c r="AH896">
        <v>3.6812226363738914</v>
      </c>
      <c r="AI896">
        <v>79.589086114278928</v>
      </c>
      <c r="AJ896">
        <v>62.181809007891488</v>
      </c>
      <c r="AK896">
        <v>-2.9306473119657142</v>
      </c>
      <c r="AL896">
        <v>101</v>
      </c>
      <c r="AM896">
        <v>30.784800000000001</v>
      </c>
      <c r="AN896">
        <v>0.90757121103705141</v>
      </c>
    </row>
    <row r="897" spans="1:40" ht="12.75" x14ac:dyDescent="0.2">
      <c r="A897" s="15">
        <v>42575</v>
      </c>
      <c r="B897" s="14">
        <v>87</v>
      </c>
      <c r="C897" s="14" t="s">
        <v>358</v>
      </c>
      <c r="D897" s="16">
        <v>0.33749999999999997</v>
      </c>
      <c r="E897" s="14">
        <v>8</v>
      </c>
      <c r="F897" s="14">
        <v>107.99999999999993</v>
      </c>
      <c r="G897" s="14">
        <v>21.8</v>
      </c>
      <c r="H897" s="14" t="s">
        <v>366</v>
      </c>
      <c r="I897" s="14">
        <v>23.1</v>
      </c>
      <c r="J897" s="14" t="s">
        <v>4</v>
      </c>
      <c r="K897" s="14" t="s">
        <v>4</v>
      </c>
      <c r="L897" s="14" t="s">
        <v>4</v>
      </c>
      <c r="M897" s="14">
        <v>52</v>
      </c>
      <c r="N897" s="14" t="s">
        <v>15</v>
      </c>
      <c r="O897" s="14" t="s">
        <v>4</v>
      </c>
      <c r="P897" s="14" t="s">
        <v>4</v>
      </c>
      <c r="Q897" s="14">
        <v>0</v>
      </c>
      <c r="R897">
        <v>3.6812226363738914</v>
      </c>
      <c r="S897">
        <v>1</v>
      </c>
      <c r="T897" t="s">
        <v>4</v>
      </c>
      <c r="U897" t="s">
        <v>4</v>
      </c>
      <c r="V897" t="s">
        <v>6</v>
      </c>
      <c r="W897">
        <v>0</v>
      </c>
      <c r="X897" t="s">
        <v>4</v>
      </c>
      <c r="Y897">
        <v>2</v>
      </c>
      <c r="Z897">
        <v>1</v>
      </c>
      <c r="AA897">
        <v>0</v>
      </c>
      <c r="AB897">
        <v>0</v>
      </c>
      <c r="AC897" t="s">
        <v>337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79.589086114278928</v>
      </c>
      <c r="AJ897">
        <v>62.181809007891488</v>
      </c>
      <c r="AK897">
        <v>0</v>
      </c>
      <c r="AL897">
        <v>101</v>
      </c>
      <c r="AM897">
        <v>30.784800000000001</v>
      </c>
      <c r="AN897">
        <v>0.90757121103705141</v>
      </c>
    </row>
    <row r="898" spans="1:40" ht="12.75" x14ac:dyDescent="0.2">
      <c r="A898" s="15">
        <v>42575</v>
      </c>
      <c r="B898" s="14">
        <v>87</v>
      </c>
      <c r="C898" s="14" t="s">
        <v>358</v>
      </c>
      <c r="D898" s="16">
        <v>0.3756944444444445</v>
      </c>
      <c r="E898" s="14">
        <v>9</v>
      </c>
      <c r="F898" s="14">
        <v>163.00000000000006</v>
      </c>
      <c r="G898" s="14">
        <v>24.2</v>
      </c>
      <c r="H898" s="14" t="s">
        <v>366</v>
      </c>
      <c r="I898" s="14">
        <v>23.6</v>
      </c>
      <c r="J898" s="14" t="s">
        <v>4</v>
      </c>
      <c r="K898" s="14" t="s">
        <v>4</v>
      </c>
      <c r="L898" s="14" t="s">
        <v>4</v>
      </c>
      <c r="M898" s="14">
        <v>52</v>
      </c>
      <c r="N898" s="14" t="s">
        <v>15</v>
      </c>
      <c r="O898" s="14" t="s">
        <v>4</v>
      </c>
      <c r="P898" s="14" t="s">
        <v>4</v>
      </c>
      <c r="Q898" s="14">
        <v>0</v>
      </c>
      <c r="R898">
        <v>3.6812226363738914</v>
      </c>
      <c r="S898">
        <v>1</v>
      </c>
      <c r="T898" t="s">
        <v>4</v>
      </c>
      <c r="U898" t="s">
        <v>4</v>
      </c>
      <c r="V898" t="s">
        <v>6</v>
      </c>
      <c r="W898">
        <v>0</v>
      </c>
      <c r="X898" t="s">
        <v>183</v>
      </c>
      <c r="Y898">
        <v>2</v>
      </c>
      <c r="Z898">
        <v>1</v>
      </c>
      <c r="AA898">
        <v>0</v>
      </c>
      <c r="AB898">
        <v>0</v>
      </c>
      <c r="AC898" t="s">
        <v>337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79.589086114278928</v>
      </c>
      <c r="AJ898">
        <v>62.181809007891488</v>
      </c>
      <c r="AK898">
        <v>0</v>
      </c>
      <c r="AL898">
        <v>101</v>
      </c>
      <c r="AM898">
        <v>30.784800000000001</v>
      </c>
      <c r="AN898">
        <v>0.90757121103705141</v>
      </c>
    </row>
    <row r="899" spans="1:40" ht="12.75" x14ac:dyDescent="0.2">
      <c r="A899" s="15">
        <v>42575</v>
      </c>
      <c r="B899" s="14">
        <v>87</v>
      </c>
      <c r="C899" s="14" t="s">
        <v>358</v>
      </c>
      <c r="D899" s="16">
        <v>0.41875000000000001</v>
      </c>
      <c r="E899" s="14">
        <v>10</v>
      </c>
      <c r="F899" s="14">
        <v>225</v>
      </c>
      <c r="G899" s="14">
        <v>25.3</v>
      </c>
      <c r="H899" s="14" t="s">
        <v>366</v>
      </c>
      <c r="I899" s="14">
        <v>23.8</v>
      </c>
      <c r="J899" s="14" t="s">
        <v>4</v>
      </c>
      <c r="K899" s="14" t="s">
        <v>4</v>
      </c>
      <c r="L899" s="14" t="s">
        <v>4</v>
      </c>
      <c r="M899" s="14">
        <v>52</v>
      </c>
      <c r="N899" s="14" t="s">
        <v>15</v>
      </c>
      <c r="O899" s="14" t="s">
        <v>4</v>
      </c>
      <c r="P899" s="14" t="s">
        <v>4</v>
      </c>
      <c r="Q899" s="14">
        <v>0</v>
      </c>
      <c r="R899">
        <v>3.6812226363738914</v>
      </c>
      <c r="S899">
        <v>1</v>
      </c>
      <c r="T899" t="s">
        <v>4</v>
      </c>
      <c r="U899" t="s">
        <v>4</v>
      </c>
      <c r="V899" t="s">
        <v>6</v>
      </c>
      <c r="W899">
        <v>0.2</v>
      </c>
      <c r="X899" t="s">
        <v>4</v>
      </c>
      <c r="Y899">
        <v>2</v>
      </c>
      <c r="Z899">
        <v>1</v>
      </c>
      <c r="AA899">
        <v>0</v>
      </c>
      <c r="AB899">
        <v>0</v>
      </c>
      <c r="AC899" t="s">
        <v>337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79.589086114278928</v>
      </c>
      <c r="AJ899">
        <v>62.181809007891488</v>
      </c>
      <c r="AK899">
        <v>0</v>
      </c>
      <c r="AL899">
        <v>101</v>
      </c>
      <c r="AM899">
        <v>30.784800000000001</v>
      </c>
      <c r="AN899">
        <v>0.90757121103705141</v>
      </c>
    </row>
    <row r="900" spans="1:40" ht="12.75" x14ac:dyDescent="0.2">
      <c r="A900" s="15">
        <v>42575</v>
      </c>
      <c r="B900" s="14">
        <v>87</v>
      </c>
      <c r="C900" s="14" t="s">
        <v>358</v>
      </c>
      <c r="D900" s="16">
        <v>0.46249999999999997</v>
      </c>
      <c r="E900" s="14">
        <v>11</v>
      </c>
      <c r="F900" s="14">
        <v>287.99999999999994</v>
      </c>
      <c r="G900" s="14">
        <v>26.3</v>
      </c>
      <c r="H900" s="14" t="s">
        <v>366</v>
      </c>
      <c r="I900" s="14">
        <v>24.8</v>
      </c>
      <c r="J900" s="14" t="s">
        <v>4</v>
      </c>
      <c r="K900" s="14" t="s">
        <v>4</v>
      </c>
      <c r="L900" s="14" t="s">
        <v>4</v>
      </c>
      <c r="M900" s="14">
        <v>52</v>
      </c>
      <c r="N900" s="14" t="s">
        <v>15</v>
      </c>
      <c r="O900" s="14" t="s">
        <v>4</v>
      </c>
      <c r="P900" s="14" t="s">
        <v>4</v>
      </c>
      <c r="Q900" s="14">
        <v>0</v>
      </c>
      <c r="R900">
        <v>3.6812226363738914</v>
      </c>
      <c r="S900">
        <v>1</v>
      </c>
      <c r="T900" t="s">
        <v>4</v>
      </c>
      <c r="U900" t="s">
        <v>4</v>
      </c>
      <c r="V900" t="s">
        <v>234</v>
      </c>
      <c r="W900">
        <v>2.5</v>
      </c>
      <c r="X900" t="s">
        <v>4</v>
      </c>
      <c r="Y900">
        <v>2</v>
      </c>
      <c r="Z900">
        <v>1</v>
      </c>
      <c r="AA900">
        <v>0</v>
      </c>
      <c r="AB900">
        <v>0</v>
      </c>
      <c r="AC900" t="s">
        <v>337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79.589086114278928</v>
      </c>
      <c r="AJ900">
        <v>62.181809007891488</v>
      </c>
      <c r="AK900">
        <v>0</v>
      </c>
      <c r="AL900">
        <v>101</v>
      </c>
      <c r="AM900">
        <v>30.784800000000001</v>
      </c>
      <c r="AN900">
        <v>0.90757121103705141</v>
      </c>
    </row>
    <row r="901" spans="1:40" ht="12.75" x14ac:dyDescent="0.2">
      <c r="A901" s="15">
        <v>42575</v>
      </c>
      <c r="B901" s="14">
        <v>87</v>
      </c>
      <c r="C901" s="14" t="s">
        <v>358</v>
      </c>
      <c r="D901" s="16">
        <v>0.50347222222222221</v>
      </c>
      <c r="E901" s="14">
        <v>12</v>
      </c>
      <c r="F901" s="14">
        <v>347</v>
      </c>
      <c r="G901" s="14">
        <v>25.9</v>
      </c>
      <c r="H901" s="14" t="s">
        <v>366</v>
      </c>
      <c r="I901" s="14">
        <v>26.1</v>
      </c>
      <c r="J901" s="14" t="s">
        <v>4</v>
      </c>
      <c r="K901" s="14" t="s">
        <v>4</v>
      </c>
      <c r="L901" s="14" t="s">
        <v>4</v>
      </c>
      <c r="M901" s="14">
        <v>52</v>
      </c>
      <c r="N901" s="14" t="s">
        <v>15</v>
      </c>
      <c r="O901" s="14" t="s">
        <v>4</v>
      </c>
      <c r="P901" s="14" t="s">
        <v>4</v>
      </c>
      <c r="Q901" s="14">
        <v>0</v>
      </c>
      <c r="R901">
        <v>3.6812226363738914</v>
      </c>
      <c r="S901">
        <v>1</v>
      </c>
      <c r="T901" t="s">
        <v>4</v>
      </c>
      <c r="U901" t="s">
        <v>4</v>
      </c>
      <c r="V901" t="s">
        <v>6</v>
      </c>
      <c r="W901">
        <v>1.8</v>
      </c>
      <c r="X901" t="s">
        <v>4</v>
      </c>
      <c r="Y901">
        <v>2</v>
      </c>
      <c r="Z901">
        <v>1</v>
      </c>
      <c r="AA901">
        <v>0</v>
      </c>
      <c r="AB901">
        <v>0</v>
      </c>
      <c r="AC901" t="s">
        <v>337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79.589086114278928</v>
      </c>
      <c r="AJ901">
        <v>62.181809007891488</v>
      </c>
      <c r="AK901">
        <v>0</v>
      </c>
      <c r="AL901">
        <v>101</v>
      </c>
      <c r="AM901">
        <v>30.784800000000001</v>
      </c>
      <c r="AN901">
        <v>0.90757121103705141</v>
      </c>
    </row>
    <row r="902" spans="1:40" ht="12.75" x14ac:dyDescent="0.2">
      <c r="A902" s="15">
        <v>42575</v>
      </c>
      <c r="B902" s="14">
        <v>87</v>
      </c>
      <c r="C902" s="14" t="s">
        <v>358</v>
      </c>
      <c r="D902" s="16">
        <v>0.55902777777777779</v>
      </c>
      <c r="E902" s="14">
        <v>13</v>
      </c>
      <c r="F902" s="14">
        <v>427</v>
      </c>
      <c r="G902" s="14">
        <v>46</v>
      </c>
      <c r="H902" s="14" t="s">
        <v>365</v>
      </c>
      <c r="I902" s="14">
        <v>29.7</v>
      </c>
      <c r="J902" s="14">
        <v>0.42442990052598306</v>
      </c>
      <c r="K902" s="14">
        <v>335.68195800070379</v>
      </c>
      <c r="L902" s="14">
        <v>28.441903171149363</v>
      </c>
      <c r="M902" s="14">
        <v>48</v>
      </c>
      <c r="N902" s="14" t="s">
        <v>15</v>
      </c>
      <c r="O902" s="14" t="s">
        <v>21</v>
      </c>
      <c r="P902" s="14">
        <v>8</v>
      </c>
      <c r="Q902" s="14">
        <v>7.3947528893193457</v>
      </c>
      <c r="R902">
        <v>11.075975525693238</v>
      </c>
      <c r="S902">
        <v>1</v>
      </c>
      <c r="T902" t="s">
        <v>4</v>
      </c>
      <c r="U902" t="s">
        <v>4</v>
      </c>
      <c r="V902" t="s">
        <v>27</v>
      </c>
      <c r="W902">
        <v>3.1</v>
      </c>
      <c r="X902" t="s">
        <v>4</v>
      </c>
      <c r="Y902">
        <v>2</v>
      </c>
      <c r="Z902">
        <v>1</v>
      </c>
      <c r="AA902">
        <v>0</v>
      </c>
      <c r="AB902">
        <v>0</v>
      </c>
      <c r="AC902" t="s">
        <v>337</v>
      </c>
      <c r="AD902">
        <v>0</v>
      </c>
      <c r="AE902">
        <v>6.7386434470709133</v>
      </c>
      <c r="AF902">
        <v>6.7386434470709133</v>
      </c>
      <c r="AG902">
        <v>1</v>
      </c>
      <c r="AH902">
        <v>7.3947528893193457</v>
      </c>
      <c r="AI902">
        <v>76.543917024171606</v>
      </c>
      <c r="AJ902">
        <v>68.920452454962401</v>
      </c>
      <c r="AK902">
        <v>-3.0451690901073221</v>
      </c>
      <c r="AL902">
        <v>103</v>
      </c>
      <c r="AM902">
        <v>31.394400000000001</v>
      </c>
      <c r="AN902">
        <v>0.83775804095727824</v>
      </c>
    </row>
    <row r="903" spans="1:40" ht="12.75" x14ac:dyDescent="0.2">
      <c r="A903" s="15">
        <v>42575</v>
      </c>
      <c r="B903" s="14">
        <v>87</v>
      </c>
      <c r="C903" s="14" t="s">
        <v>358</v>
      </c>
      <c r="D903" s="16">
        <v>0.58611111111111114</v>
      </c>
      <c r="E903" s="14">
        <v>14</v>
      </c>
      <c r="F903" s="14">
        <v>466</v>
      </c>
      <c r="G903" s="14">
        <v>51.3</v>
      </c>
      <c r="H903" s="14" t="s">
        <v>365</v>
      </c>
      <c r="I903" s="14">
        <v>31.9</v>
      </c>
      <c r="J903" s="14">
        <v>2.6985185450086826</v>
      </c>
      <c r="K903" s="14">
        <v>154.6137235667812</v>
      </c>
      <c r="L903" s="14">
        <v>-178.93176556607742</v>
      </c>
      <c r="M903" s="14">
        <v>50</v>
      </c>
      <c r="N903" s="14" t="s">
        <v>15</v>
      </c>
      <c r="O903" s="14" t="s">
        <v>72</v>
      </c>
      <c r="P903" s="14">
        <v>4</v>
      </c>
      <c r="Q903" s="14">
        <v>3.714827408475462</v>
      </c>
      <c r="R903">
        <v>14.790802934168699</v>
      </c>
      <c r="S903">
        <v>1</v>
      </c>
      <c r="T903" t="s">
        <v>4</v>
      </c>
      <c r="U903" t="s">
        <v>4</v>
      </c>
      <c r="V903" t="s">
        <v>6</v>
      </c>
      <c r="W903">
        <v>3.5</v>
      </c>
      <c r="X903" t="s">
        <v>43</v>
      </c>
      <c r="Y903">
        <v>0</v>
      </c>
      <c r="Z903">
        <v>0</v>
      </c>
      <c r="AA903">
        <v>1</v>
      </c>
      <c r="AB903">
        <v>1</v>
      </c>
      <c r="AC903" t="s">
        <v>337</v>
      </c>
      <c r="AD903">
        <v>0</v>
      </c>
      <c r="AE903">
        <v>-3.3561162669353877</v>
      </c>
      <c r="AF903">
        <v>-3.3561162669353877</v>
      </c>
      <c r="AG903">
        <v>1</v>
      </c>
      <c r="AH903">
        <v>3.714827408475462</v>
      </c>
      <c r="AI903">
        <v>78.136533198135751</v>
      </c>
      <c r="AJ903">
        <v>65.564336188027013</v>
      </c>
      <c r="AK903">
        <v>1.5926161739641458</v>
      </c>
      <c r="AL903">
        <v>102</v>
      </c>
      <c r="AM903">
        <v>31.089600000000001</v>
      </c>
      <c r="AN903">
        <v>0.87266462599716477</v>
      </c>
    </row>
    <row r="904" spans="1:40" ht="12.75" x14ac:dyDescent="0.2">
      <c r="A904" s="15">
        <v>42575</v>
      </c>
      <c r="B904" s="14">
        <v>87</v>
      </c>
      <c r="C904" s="14" t="s">
        <v>358</v>
      </c>
      <c r="D904" s="16">
        <v>0.62847222222222221</v>
      </c>
      <c r="E904" s="14">
        <v>15</v>
      </c>
      <c r="F904" s="14">
        <v>527</v>
      </c>
      <c r="G904" s="14">
        <v>50.6</v>
      </c>
      <c r="H904" s="14" t="s">
        <v>365</v>
      </c>
      <c r="I904" s="14">
        <v>32.200000000000003</v>
      </c>
      <c r="J904" s="14" t="s">
        <v>4</v>
      </c>
      <c r="K904" s="14" t="s">
        <v>4</v>
      </c>
      <c r="L904" s="14" t="s">
        <v>4</v>
      </c>
      <c r="M904" s="14">
        <v>50</v>
      </c>
      <c r="N904" s="14" t="s">
        <v>15</v>
      </c>
      <c r="O904" s="14" t="s">
        <v>4</v>
      </c>
      <c r="P904" s="14" t="s">
        <v>4</v>
      </c>
      <c r="Q904" s="14">
        <v>0</v>
      </c>
      <c r="R904">
        <v>14.790802934168699</v>
      </c>
      <c r="S904">
        <v>1</v>
      </c>
      <c r="T904" t="s">
        <v>4</v>
      </c>
      <c r="U904" t="s">
        <v>4</v>
      </c>
      <c r="V904" t="s">
        <v>6</v>
      </c>
      <c r="W904">
        <v>3.2</v>
      </c>
      <c r="X904" t="s">
        <v>43</v>
      </c>
      <c r="Y904">
        <v>0</v>
      </c>
      <c r="Z904">
        <v>0</v>
      </c>
      <c r="AA904">
        <v>1</v>
      </c>
      <c r="AB904" t="s">
        <v>4</v>
      </c>
      <c r="AC904" t="s">
        <v>337</v>
      </c>
      <c r="AD904">
        <v>0</v>
      </c>
      <c r="AE904">
        <v>0</v>
      </c>
      <c r="AF904">
        <v>0</v>
      </c>
      <c r="AG904">
        <v>1</v>
      </c>
      <c r="AH904">
        <v>0</v>
      </c>
      <c r="AI904">
        <v>78.136533198135751</v>
      </c>
      <c r="AJ904">
        <v>65.564336188027013</v>
      </c>
      <c r="AK904">
        <v>0</v>
      </c>
      <c r="AL904">
        <v>102</v>
      </c>
      <c r="AM904">
        <v>31.089600000000001</v>
      </c>
      <c r="AN904">
        <v>0.87266462599716477</v>
      </c>
    </row>
    <row r="905" spans="1:40" ht="12.75" x14ac:dyDescent="0.2">
      <c r="A905" s="15">
        <v>42575</v>
      </c>
      <c r="B905" s="14">
        <v>87</v>
      </c>
      <c r="C905" s="14" t="s">
        <v>358</v>
      </c>
      <c r="D905" s="16">
        <v>0.66666666666666663</v>
      </c>
      <c r="E905" s="14">
        <v>16</v>
      </c>
      <c r="F905" s="14">
        <v>582</v>
      </c>
      <c r="G905" s="14">
        <v>38.5</v>
      </c>
      <c r="H905" s="14" t="s">
        <v>365</v>
      </c>
      <c r="I905" s="14">
        <v>29.9</v>
      </c>
      <c r="J905" s="14" t="s">
        <v>4</v>
      </c>
      <c r="K905" s="14" t="s">
        <v>4</v>
      </c>
      <c r="L905" s="14" t="s">
        <v>4</v>
      </c>
      <c r="M905" s="14">
        <v>50</v>
      </c>
      <c r="N905" s="14" t="s">
        <v>15</v>
      </c>
      <c r="O905" s="14" t="s">
        <v>4</v>
      </c>
      <c r="P905" s="14" t="s">
        <v>4</v>
      </c>
      <c r="Q905" s="14">
        <v>0</v>
      </c>
      <c r="R905">
        <v>14.790802934168699</v>
      </c>
      <c r="S905">
        <v>1</v>
      </c>
      <c r="T905">
        <v>7.1194973273102065</v>
      </c>
      <c r="U905">
        <v>2.0775066348338336</v>
      </c>
      <c r="V905" t="s">
        <v>6</v>
      </c>
      <c r="W905">
        <v>5.8</v>
      </c>
      <c r="X905" t="s">
        <v>179</v>
      </c>
      <c r="Y905">
        <v>0</v>
      </c>
      <c r="Z905">
        <v>0</v>
      </c>
      <c r="AA905">
        <v>1</v>
      </c>
      <c r="AB905" t="s">
        <v>4</v>
      </c>
      <c r="AC905" t="s">
        <v>337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78.136533198135751</v>
      </c>
      <c r="AJ905">
        <v>65.564336188027013</v>
      </c>
      <c r="AK905">
        <v>0</v>
      </c>
      <c r="AL905">
        <v>102</v>
      </c>
      <c r="AM905">
        <v>31.089600000000001</v>
      </c>
      <c r="AN905">
        <v>0.87266462599716477</v>
      </c>
    </row>
    <row r="906" spans="1:40" ht="12.75" x14ac:dyDescent="0.2">
      <c r="A906" s="15">
        <v>42575</v>
      </c>
      <c r="B906" s="14">
        <v>88</v>
      </c>
      <c r="C906" s="14" t="s">
        <v>359</v>
      </c>
      <c r="D906" s="16">
        <v>0.26458333333333334</v>
      </c>
      <c r="E906" s="14">
        <v>6</v>
      </c>
      <c r="F906" s="14">
        <v>0</v>
      </c>
      <c r="G906" s="14" t="s">
        <v>4</v>
      </c>
      <c r="H906" s="14" t="s">
        <v>4</v>
      </c>
      <c r="I906" s="14">
        <v>21.8</v>
      </c>
      <c r="J906" s="14" t="s">
        <v>4</v>
      </c>
      <c r="K906" s="14" t="s">
        <v>4</v>
      </c>
      <c r="L906" s="14" t="s">
        <v>4</v>
      </c>
      <c r="M906" s="14">
        <v>315</v>
      </c>
      <c r="N906" s="14" t="s">
        <v>21</v>
      </c>
      <c r="O906" s="14" t="s">
        <v>4</v>
      </c>
      <c r="P906" s="14" t="s">
        <v>4</v>
      </c>
      <c r="Q906" s="14">
        <v>0</v>
      </c>
      <c r="R906">
        <v>0</v>
      </c>
      <c r="S906">
        <v>0</v>
      </c>
      <c r="T906" t="s">
        <v>4</v>
      </c>
      <c r="U906" t="s">
        <v>4</v>
      </c>
      <c r="V906" t="s">
        <v>8</v>
      </c>
      <c r="W906">
        <v>0</v>
      </c>
      <c r="X906" t="s">
        <v>4</v>
      </c>
      <c r="Y906">
        <v>2</v>
      </c>
      <c r="Z906">
        <v>1</v>
      </c>
      <c r="AA906">
        <v>0</v>
      </c>
      <c r="AB906">
        <v>0</v>
      </c>
      <c r="AC906" t="s">
        <v>338</v>
      </c>
      <c r="AD906">
        <v>1</v>
      </c>
      <c r="AE906" t="s">
        <v>4</v>
      </c>
      <c r="AF906" t="s">
        <v>4</v>
      </c>
      <c r="AG906" t="s">
        <v>4</v>
      </c>
      <c r="AH906" t="s">
        <v>4</v>
      </c>
      <c r="AI906">
        <v>-70.710678118654769</v>
      </c>
      <c r="AJ906">
        <v>70.710678118654741</v>
      </c>
      <c r="AK906" t="s">
        <v>4</v>
      </c>
      <c r="AL906">
        <v>100</v>
      </c>
      <c r="AM906">
        <v>30.48</v>
      </c>
      <c r="AN906">
        <v>5.497787143782138</v>
      </c>
    </row>
    <row r="907" spans="1:40" ht="12.75" x14ac:dyDescent="0.2">
      <c r="A907" s="15">
        <v>42575</v>
      </c>
      <c r="B907" s="14">
        <v>88</v>
      </c>
      <c r="C907" s="14" t="s">
        <v>359</v>
      </c>
      <c r="D907" s="16">
        <v>0.30763888888888891</v>
      </c>
      <c r="E907" s="14">
        <v>7</v>
      </c>
      <c r="F907" s="14">
        <v>62.000000000000021</v>
      </c>
      <c r="G907" s="14" t="s">
        <v>4</v>
      </c>
      <c r="H907" s="14" t="s">
        <v>4</v>
      </c>
      <c r="I907" s="14">
        <v>23.3</v>
      </c>
      <c r="J907" s="14" t="s">
        <v>4</v>
      </c>
      <c r="K907" s="14" t="s">
        <v>4</v>
      </c>
      <c r="L907" s="14" t="s">
        <v>4</v>
      </c>
      <c r="M907" s="14">
        <v>315</v>
      </c>
      <c r="N907" s="14" t="s">
        <v>21</v>
      </c>
      <c r="O907" s="14" t="s">
        <v>4</v>
      </c>
      <c r="P907" s="14" t="s">
        <v>4</v>
      </c>
      <c r="Q907" s="14">
        <v>0</v>
      </c>
      <c r="R907">
        <v>0</v>
      </c>
      <c r="S907">
        <v>0</v>
      </c>
      <c r="T907" t="s">
        <v>4</v>
      </c>
      <c r="U907" t="s">
        <v>4</v>
      </c>
      <c r="V907" t="s">
        <v>8</v>
      </c>
      <c r="W907">
        <v>0</v>
      </c>
      <c r="X907" t="s">
        <v>189</v>
      </c>
      <c r="Y907">
        <v>2</v>
      </c>
      <c r="Z907">
        <v>1</v>
      </c>
      <c r="AA907">
        <v>0</v>
      </c>
      <c r="AB907">
        <v>0</v>
      </c>
      <c r="AC907" t="s">
        <v>338</v>
      </c>
      <c r="AD907">
        <v>1</v>
      </c>
      <c r="AE907">
        <v>0</v>
      </c>
      <c r="AF907">
        <v>0</v>
      </c>
      <c r="AG907">
        <v>1</v>
      </c>
      <c r="AH907">
        <v>0</v>
      </c>
      <c r="AI907">
        <v>-70.710678118654769</v>
      </c>
      <c r="AJ907">
        <v>70.710678118654741</v>
      </c>
      <c r="AK907">
        <v>0</v>
      </c>
      <c r="AL907">
        <v>100</v>
      </c>
      <c r="AM907">
        <v>30.48</v>
      </c>
      <c r="AN907">
        <v>5.497787143782138</v>
      </c>
    </row>
    <row r="908" spans="1:40" ht="12.75" x14ac:dyDescent="0.2">
      <c r="A908" s="15">
        <v>42575</v>
      </c>
      <c r="B908" s="14">
        <v>88</v>
      </c>
      <c r="C908" s="14" t="s">
        <v>359</v>
      </c>
      <c r="D908" s="16">
        <v>0.3430555555555555</v>
      </c>
      <c r="E908" s="14">
        <v>8</v>
      </c>
      <c r="F908" s="14">
        <v>112.99999999999991</v>
      </c>
      <c r="G908" s="14" t="s">
        <v>4</v>
      </c>
      <c r="H908" s="14" t="s">
        <v>4</v>
      </c>
      <c r="I908" s="14">
        <v>22.6</v>
      </c>
      <c r="J908" s="14" t="s">
        <v>4</v>
      </c>
      <c r="K908" s="14" t="s">
        <v>4</v>
      </c>
      <c r="L908" s="14" t="s">
        <v>4</v>
      </c>
      <c r="M908" s="14">
        <v>315</v>
      </c>
      <c r="N908" s="14" t="s">
        <v>21</v>
      </c>
      <c r="O908" s="14" t="s">
        <v>4</v>
      </c>
      <c r="P908" s="14" t="s">
        <v>4</v>
      </c>
      <c r="Q908" s="14">
        <v>0</v>
      </c>
      <c r="R908">
        <v>0</v>
      </c>
      <c r="S908">
        <v>0</v>
      </c>
      <c r="T908" t="s">
        <v>4</v>
      </c>
      <c r="U908" t="s">
        <v>4</v>
      </c>
      <c r="V908" t="s">
        <v>8</v>
      </c>
      <c r="W908">
        <v>0.4</v>
      </c>
      <c r="X908" t="s">
        <v>108</v>
      </c>
      <c r="Y908">
        <v>2</v>
      </c>
      <c r="Z908">
        <v>1</v>
      </c>
      <c r="AA908">
        <v>0</v>
      </c>
      <c r="AB908">
        <v>0</v>
      </c>
      <c r="AC908" t="s">
        <v>338</v>
      </c>
      <c r="AD908">
        <v>1</v>
      </c>
      <c r="AE908">
        <v>0</v>
      </c>
      <c r="AF908">
        <v>0</v>
      </c>
      <c r="AG908">
        <v>1</v>
      </c>
      <c r="AH908">
        <v>0</v>
      </c>
      <c r="AI908">
        <v>-70.710678118654769</v>
      </c>
      <c r="AJ908">
        <v>70.710678118654741</v>
      </c>
      <c r="AK908">
        <v>0</v>
      </c>
      <c r="AL908">
        <v>100</v>
      </c>
      <c r="AM908">
        <v>30.48</v>
      </c>
      <c r="AN908">
        <v>5.497787143782138</v>
      </c>
    </row>
    <row r="909" spans="1:40" ht="12.75" x14ac:dyDescent="0.2">
      <c r="A909" s="15">
        <v>42575</v>
      </c>
      <c r="B909" s="14">
        <v>88</v>
      </c>
      <c r="C909" s="14" t="s">
        <v>359</v>
      </c>
      <c r="D909" s="16">
        <v>0.38125000000000003</v>
      </c>
      <c r="E909" s="14">
        <v>9</v>
      </c>
      <c r="F909" s="14">
        <v>168.00000000000006</v>
      </c>
      <c r="G909" s="14" t="s">
        <v>4</v>
      </c>
      <c r="H909" s="14" t="s">
        <v>4</v>
      </c>
      <c r="I909" s="14">
        <v>24.1</v>
      </c>
      <c r="J909" s="14" t="s">
        <v>4</v>
      </c>
      <c r="K909" s="14" t="s">
        <v>4</v>
      </c>
      <c r="L909" s="14" t="s">
        <v>4</v>
      </c>
      <c r="M909" s="14">
        <v>315</v>
      </c>
      <c r="N909" s="14" t="s">
        <v>21</v>
      </c>
      <c r="O909" s="14" t="s">
        <v>4</v>
      </c>
      <c r="P909" s="14" t="s">
        <v>4</v>
      </c>
      <c r="Q909" s="14">
        <v>0</v>
      </c>
      <c r="R909">
        <v>0</v>
      </c>
      <c r="S909">
        <v>0</v>
      </c>
      <c r="T909" t="s">
        <v>4</v>
      </c>
      <c r="U909" t="s">
        <v>4</v>
      </c>
      <c r="V909" t="s">
        <v>8</v>
      </c>
      <c r="W909">
        <v>0</v>
      </c>
      <c r="X909" t="s">
        <v>6</v>
      </c>
      <c r="Y909">
        <v>2</v>
      </c>
      <c r="Z909">
        <v>1</v>
      </c>
      <c r="AA909">
        <v>0</v>
      </c>
      <c r="AB909">
        <v>0</v>
      </c>
      <c r="AC909" t="s">
        <v>338</v>
      </c>
      <c r="AD909">
        <v>1</v>
      </c>
      <c r="AE909">
        <v>0</v>
      </c>
      <c r="AF909">
        <v>0</v>
      </c>
      <c r="AG909">
        <v>1</v>
      </c>
      <c r="AH909">
        <v>0</v>
      </c>
      <c r="AI909">
        <v>-70.710678118654769</v>
      </c>
      <c r="AJ909">
        <v>70.710678118654741</v>
      </c>
      <c r="AK909">
        <v>0</v>
      </c>
      <c r="AL909">
        <v>100</v>
      </c>
      <c r="AM909">
        <v>30.48</v>
      </c>
      <c r="AN909">
        <v>5.497787143782138</v>
      </c>
    </row>
    <row r="910" spans="1:40" ht="12.75" x14ac:dyDescent="0.2">
      <c r="A910" s="15">
        <v>42575</v>
      </c>
      <c r="B910" s="14">
        <v>88</v>
      </c>
      <c r="C910" s="14" t="s">
        <v>359</v>
      </c>
      <c r="D910" s="16">
        <v>0.42291666666666666</v>
      </c>
      <c r="E910" s="14">
        <v>10</v>
      </c>
      <c r="F910" s="14">
        <v>228</v>
      </c>
      <c r="G910" s="14" t="s">
        <v>4</v>
      </c>
      <c r="H910" s="14" t="s">
        <v>4</v>
      </c>
      <c r="I910" s="14">
        <v>24.2</v>
      </c>
      <c r="J910" s="14" t="s">
        <v>4</v>
      </c>
      <c r="K910" s="14" t="s">
        <v>4</v>
      </c>
      <c r="L910" s="14" t="s">
        <v>4</v>
      </c>
      <c r="M910" s="14">
        <v>315</v>
      </c>
      <c r="N910" s="14" t="s">
        <v>21</v>
      </c>
      <c r="O910" s="14" t="s">
        <v>4</v>
      </c>
      <c r="P910" s="14" t="s">
        <v>4</v>
      </c>
      <c r="Q910" s="14">
        <v>0</v>
      </c>
      <c r="R910">
        <v>0</v>
      </c>
      <c r="S910">
        <v>0</v>
      </c>
      <c r="T910" t="s">
        <v>4</v>
      </c>
      <c r="U910" t="s">
        <v>4</v>
      </c>
      <c r="V910" t="s">
        <v>8</v>
      </c>
      <c r="W910">
        <v>1</v>
      </c>
      <c r="X910" t="s">
        <v>4</v>
      </c>
      <c r="Y910">
        <v>2</v>
      </c>
      <c r="Z910">
        <v>1</v>
      </c>
      <c r="AA910">
        <v>0</v>
      </c>
      <c r="AB910">
        <v>0</v>
      </c>
      <c r="AC910" t="s">
        <v>338</v>
      </c>
      <c r="AD910">
        <v>1</v>
      </c>
      <c r="AE910">
        <v>0</v>
      </c>
      <c r="AF910">
        <v>0</v>
      </c>
      <c r="AG910">
        <v>1</v>
      </c>
      <c r="AH910">
        <v>0</v>
      </c>
      <c r="AI910">
        <v>-70.710678118654769</v>
      </c>
      <c r="AJ910">
        <v>70.710678118654741</v>
      </c>
      <c r="AK910">
        <v>0</v>
      </c>
      <c r="AL910">
        <v>100</v>
      </c>
      <c r="AM910">
        <v>30.48</v>
      </c>
      <c r="AN910">
        <v>5.497787143782138</v>
      </c>
    </row>
    <row r="911" spans="1:40" ht="12.75" x14ac:dyDescent="0.2">
      <c r="A911" s="15">
        <v>42575</v>
      </c>
      <c r="B911" s="14">
        <v>88</v>
      </c>
      <c r="C911" s="14" t="s">
        <v>359</v>
      </c>
      <c r="D911" s="16">
        <v>0.46736111111111112</v>
      </c>
      <c r="E911" s="14">
        <v>11</v>
      </c>
      <c r="F911" s="14">
        <v>292</v>
      </c>
      <c r="G911" s="14">
        <v>25.2</v>
      </c>
      <c r="H911" s="14" t="s">
        <v>366</v>
      </c>
      <c r="I911" s="14">
        <v>24.3</v>
      </c>
      <c r="J911" s="14" t="s">
        <v>4</v>
      </c>
      <c r="K911" s="14" t="s">
        <v>4</v>
      </c>
      <c r="L911" s="14" t="s">
        <v>4</v>
      </c>
      <c r="M911" s="14">
        <v>315</v>
      </c>
      <c r="N911" s="14" t="s">
        <v>21</v>
      </c>
      <c r="O911" s="14" t="s">
        <v>4</v>
      </c>
      <c r="P911" s="14" t="s">
        <v>4</v>
      </c>
      <c r="Q911" s="14">
        <v>0</v>
      </c>
      <c r="R911">
        <v>0</v>
      </c>
      <c r="S911">
        <v>0</v>
      </c>
      <c r="T911" t="s">
        <v>4</v>
      </c>
      <c r="U911" t="s">
        <v>4</v>
      </c>
      <c r="V911" t="s">
        <v>110</v>
      </c>
      <c r="W911">
        <v>0.3</v>
      </c>
      <c r="X911" t="s">
        <v>235</v>
      </c>
      <c r="Y911">
        <v>2</v>
      </c>
      <c r="Z911">
        <v>1</v>
      </c>
      <c r="AA911">
        <v>0</v>
      </c>
      <c r="AB911">
        <v>0</v>
      </c>
      <c r="AC911" t="s">
        <v>338</v>
      </c>
      <c r="AD911">
        <v>1</v>
      </c>
      <c r="AE911">
        <v>0</v>
      </c>
      <c r="AF911">
        <v>0</v>
      </c>
      <c r="AG911">
        <v>1</v>
      </c>
      <c r="AH911">
        <v>0</v>
      </c>
      <c r="AI911">
        <v>-70.710678118654769</v>
      </c>
      <c r="AJ911">
        <v>70.710678118654741</v>
      </c>
      <c r="AK911">
        <v>0</v>
      </c>
      <c r="AL911">
        <v>100</v>
      </c>
      <c r="AM911">
        <v>30.48</v>
      </c>
      <c r="AN911">
        <v>5.497787143782138</v>
      </c>
    </row>
    <row r="912" spans="1:40" ht="12.75" x14ac:dyDescent="0.2">
      <c r="A912" s="15">
        <v>42575</v>
      </c>
      <c r="B912" s="14">
        <v>88</v>
      </c>
      <c r="C912" s="14" t="s">
        <v>359</v>
      </c>
      <c r="D912" s="16">
        <v>0.50694444444444442</v>
      </c>
      <c r="E912" s="14">
        <v>12</v>
      </c>
      <c r="F912" s="14">
        <v>348.99999999999994</v>
      </c>
      <c r="G912" s="14">
        <v>24.7</v>
      </c>
      <c r="H912" s="14" t="s">
        <v>366</v>
      </c>
      <c r="I912" s="14">
        <v>25.7</v>
      </c>
      <c r="J912" s="14" t="s">
        <v>4</v>
      </c>
      <c r="K912" s="14" t="s">
        <v>4</v>
      </c>
      <c r="L912" s="14" t="s">
        <v>4</v>
      </c>
      <c r="M912" s="14">
        <v>315</v>
      </c>
      <c r="N912" s="14" t="s">
        <v>21</v>
      </c>
      <c r="O912" s="14" t="s">
        <v>4</v>
      </c>
      <c r="P912" s="14" t="s">
        <v>4</v>
      </c>
      <c r="Q912" s="14">
        <v>0</v>
      </c>
      <c r="R912">
        <v>0</v>
      </c>
      <c r="S912">
        <v>1</v>
      </c>
      <c r="T912" t="s">
        <v>4</v>
      </c>
      <c r="U912" t="s">
        <v>4</v>
      </c>
      <c r="V912" t="s">
        <v>6</v>
      </c>
      <c r="W912">
        <v>0</v>
      </c>
      <c r="X912" t="s">
        <v>4</v>
      </c>
      <c r="Y912">
        <v>2</v>
      </c>
      <c r="Z912">
        <v>1</v>
      </c>
      <c r="AA912">
        <v>0</v>
      </c>
      <c r="AB912">
        <v>0</v>
      </c>
      <c r="AC912" t="s">
        <v>338</v>
      </c>
      <c r="AD912">
        <v>1</v>
      </c>
      <c r="AE912">
        <v>0</v>
      </c>
      <c r="AF912">
        <v>0</v>
      </c>
      <c r="AG912">
        <v>1</v>
      </c>
      <c r="AH912">
        <v>0</v>
      </c>
      <c r="AI912">
        <v>-70.710678118654769</v>
      </c>
      <c r="AJ912">
        <v>70.710678118654741</v>
      </c>
      <c r="AK912">
        <v>0</v>
      </c>
      <c r="AL912">
        <v>100</v>
      </c>
      <c r="AM912">
        <v>30.48</v>
      </c>
      <c r="AN912">
        <v>5.497787143782138</v>
      </c>
    </row>
    <row r="913" spans="1:40" ht="12.75" x14ac:dyDescent="0.2">
      <c r="A913" s="15">
        <v>42575</v>
      </c>
      <c r="B913" s="14">
        <v>88</v>
      </c>
      <c r="C913" s="14" t="s">
        <v>359</v>
      </c>
      <c r="D913" s="16">
        <v>0.5625</v>
      </c>
      <c r="E913" s="14">
        <v>13</v>
      </c>
      <c r="F913" s="14">
        <v>429</v>
      </c>
      <c r="G913" s="14">
        <v>35.200000000000003</v>
      </c>
      <c r="H913" s="14" t="s">
        <v>365</v>
      </c>
      <c r="I913" s="14">
        <v>32.1</v>
      </c>
      <c r="J913" s="14">
        <v>0.10686164003415888</v>
      </c>
      <c r="K913" s="14">
        <v>6.1227209658035378</v>
      </c>
      <c r="L913" s="14">
        <v>-128.87727903419648</v>
      </c>
      <c r="M913" s="14">
        <v>320</v>
      </c>
      <c r="N913" s="14" t="s">
        <v>21</v>
      </c>
      <c r="O913" s="14" t="s">
        <v>20</v>
      </c>
      <c r="P913" s="14">
        <v>1</v>
      </c>
      <c r="Q913" s="14">
        <v>12.091092639554789</v>
      </c>
      <c r="R913">
        <v>12.091092639554789</v>
      </c>
      <c r="S913">
        <v>1</v>
      </c>
      <c r="T913" t="s">
        <v>4</v>
      </c>
      <c r="U913" t="s">
        <v>4</v>
      </c>
      <c r="V913" t="s">
        <v>6</v>
      </c>
      <c r="W913">
        <v>2.4</v>
      </c>
      <c r="X913" t="s">
        <v>4</v>
      </c>
      <c r="Y913">
        <v>2</v>
      </c>
      <c r="Z913">
        <v>1</v>
      </c>
      <c r="AA913">
        <v>0</v>
      </c>
      <c r="AB913">
        <v>0</v>
      </c>
      <c r="AC913" t="s">
        <v>338</v>
      </c>
      <c r="AD913">
        <v>1</v>
      </c>
      <c r="AE913">
        <v>12.022121738194855</v>
      </c>
      <c r="AF913">
        <v>12.022121738194855</v>
      </c>
      <c r="AG913">
        <v>1</v>
      </c>
      <c r="AH913">
        <v>12.091092639554789</v>
      </c>
      <c r="AI913">
        <v>-69.421061846146273</v>
      </c>
      <c r="AJ913">
        <v>82.732799856849596</v>
      </c>
      <c r="AK913">
        <v>1.2896162725084963</v>
      </c>
      <c r="AL913">
        <v>108</v>
      </c>
      <c r="AM913">
        <v>32.918399999999998</v>
      </c>
      <c r="AN913">
        <v>5.5850536063818543</v>
      </c>
    </row>
    <row r="914" spans="1:40" ht="12.75" x14ac:dyDescent="0.2">
      <c r="A914" s="15">
        <v>42575</v>
      </c>
      <c r="B914" s="14">
        <v>88</v>
      </c>
      <c r="C914" s="14" t="s">
        <v>359</v>
      </c>
      <c r="D914" s="16">
        <v>0.58888888888888891</v>
      </c>
      <c r="E914" s="14">
        <v>14</v>
      </c>
      <c r="F914" s="14">
        <v>467</v>
      </c>
      <c r="G914" s="14">
        <v>41.9</v>
      </c>
      <c r="H914" s="14" t="s">
        <v>365</v>
      </c>
      <c r="I914" s="14">
        <v>30.8</v>
      </c>
      <c r="J914" s="14" t="s">
        <v>4</v>
      </c>
      <c r="K914" s="14" t="s">
        <v>4</v>
      </c>
      <c r="L914" s="14" t="s">
        <v>4</v>
      </c>
      <c r="M914" s="14">
        <v>320</v>
      </c>
      <c r="N914" s="14" t="s">
        <v>21</v>
      </c>
      <c r="O914" s="14" t="s">
        <v>4</v>
      </c>
      <c r="P914" s="14" t="s">
        <v>4</v>
      </c>
      <c r="Q914" s="14">
        <v>0</v>
      </c>
      <c r="R914">
        <v>12.091092639554789</v>
      </c>
      <c r="S914">
        <v>1</v>
      </c>
      <c r="T914" t="s">
        <v>4</v>
      </c>
      <c r="U914" t="s">
        <v>4</v>
      </c>
      <c r="V914" t="s">
        <v>6</v>
      </c>
      <c r="W914">
        <v>3.4</v>
      </c>
      <c r="X914" t="s">
        <v>4</v>
      </c>
      <c r="Y914">
        <v>2</v>
      </c>
      <c r="Z914">
        <v>1</v>
      </c>
      <c r="AA914">
        <v>0</v>
      </c>
      <c r="AB914">
        <v>0</v>
      </c>
      <c r="AC914" t="s">
        <v>338</v>
      </c>
      <c r="AD914">
        <v>1</v>
      </c>
      <c r="AE914">
        <v>0</v>
      </c>
      <c r="AF914">
        <v>0</v>
      </c>
      <c r="AG914">
        <v>1</v>
      </c>
      <c r="AH914">
        <v>0</v>
      </c>
      <c r="AI914">
        <v>-69.421061846146273</v>
      </c>
      <c r="AJ914">
        <v>82.732799856849596</v>
      </c>
      <c r="AK914">
        <v>0</v>
      </c>
      <c r="AL914">
        <v>108</v>
      </c>
      <c r="AM914">
        <v>32.918399999999998</v>
      </c>
      <c r="AN914">
        <v>5.5850536063818543</v>
      </c>
    </row>
    <row r="915" spans="1:40" ht="12.75" x14ac:dyDescent="0.2">
      <c r="A915" s="15">
        <v>42575</v>
      </c>
      <c r="B915" s="14">
        <v>88</v>
      </c>
      <c r="C915" s="14" t="s">
        <v>359</v>
      </c>
      <c r="D915" s="16">
        <v>0.63124999999999998</v>
      </c>
      <c r="E915" s="14">
        <v>15</v>
      </c>
      <c r="F915" s="14">
        <v>528</v>
      </c>
      <c r="G915" s="14">
        <v>45.1</v>
      </c>
      <c r="H915" s="14" t="s">
        <v>365</v>
      </c>
      <c r="I915" s="14">
        <v>32.6</v>
      </c>
      <c r="J915" s="14" t="s">
        <v>4</v>
      </c>
      <c r="K915" s="14" t="s">
        <v>4</v>
      </c>
      <c r="L915" s="14" t="s">
        <v>4</v>
      </c>
      <c r="M915" s="14">
        <v>320</v>
      </c>
      <c r="N915" s="14" t="s">
        <v>21</v>
      </c>
      <c r="O915" s="14" t="s">
        <v>4</v>
      </c>
      <c r="P915" s="14" t="s">
        <v>4</v>
      </c>
      <c r="Q915" s="14">
        <v>0</v>
      </c>
      <c r="R915">
        <v>12.091092639554789</v>
      </c>
      <c r="S915">
        <v>1</v>
      </c>
      <c r="T915" t="s">
        <v>4</v>
      </c>
      <c r="U915" t="s">
        <v>4</v>
      </c>
      <c r="V915" t="s">
        <v>6</v>
      </c>
      <c r="W915">
        <v>1.9</v>
      </c>
      <c r="X915" t="s">
        <v>4</v>
      </c>
      <c r="Y915">
        <v>2</v>
      </c>
      <c r="Z915">
        <v>1</v>
      </c>
      <c r="AA915">
        <v>0</v>
      </c>
      <c r="AB915">
        <v>0</v>
      </c>
      <c r="AC915" t="s">
        <v>338</v>
      </c>
      <c r="AD915">
        <v>1</v>
      </c>
      <c r="AE915">
        <v>0</v>
      </c>
      <c r="AF915">
        <v>0</v>
      </c>
      <c r="AG915">
        <v>1</v>
      </c>
      <c r="AH915">
        <v>0</v>
      </c>
      <c r="AI915">
        <v>-69.421061846146273</v>
      </c>
      <c r="AJ915">
        <v>82.732799856849596</v>
      </c>
      <c r="AK915">
        <v>0</v>
      </c>
      <c r="AL915">
        <v>108</v>
      </c>
      <c r="AM915">
        <v>32.918399999999998</v>
      </c>
      <c r="AN915">
        <v>5.5850536063818543</v>
      </c>
    </row>
    <row r="916" spans="1:40" ht="12.75" x14ac:dyDescent="0.2">
      <c r="A916" s="15">
        <v>42575</v>
      </c>
      <c r="B916" s="14">
        <v>88</v>
      </c>
      <c r="C916" s="14" t="s">
        <v>359</v>
      </c>
      <c r="D916" s="16">
        <v>0.66875000000000007</v>
      </c>
      <c r="E916" s="14">
        <v>16</v>
      </c>
      <c r="F916" s="14">
        <v>582.00000000000011</v>
      </c>
      <c r="G916" s="14">
        <v>44.7</v>
      </c>
      <c r="H916" s="14" t="s">
        <v>365</v>
      </c>
      <c r="I916" s="14">
        <v>30.7</v>
      </c>
      <c r="J916" s="14" t="s">
        <v>4</v>
      </c>
      <c r="K916" s="14" t="s">
        <v>4</v>
      </c>
      <c r="L916" s="14" t="s">
        <v>4</v>
      </c>
      <c r="M916" s="14">
        <v>320</v>
      </c>
      <c r="N916" s="14" t="s">
        <v>21</v>
      </c>
      <c r="O916" s="14" t="s">
        <v>4</v>
      </c>
      <c r="P916" s="14" t="s">
        <v>4</v>
      </c>
      <c r="Q916" s="14">
        <v>0</v>
      </c>
      <c r="R916">
        <v>12.091092639554789</v>
      </c>
      <c r="S916">
        <v>1</v>
      </c>
      <c r="T916">
        <v>12.091092639554789</v>
      </c>
      <c r="U916">
        <v>1</v>
      </c>
      <c r="V916" t="s">
        <v>6</v>
      </c>
      <c r="W916">
        <v>7.2</v>
      </c>
      <c r="X916" t="s">
        <v>43</v>
      </c>
      <c r="Y916">
        <v>0</v>
      </c>
      <c r="Z916">
        <v>0</v>
      </c>
      <c r="AA916">
        <v>1</v>
      </c>
      <c r="AB916">
        <v>1</v>
      </c>
      <c r="AC916" t="s">
        <v>338</v>
      </c>
      <c r="AD916">
        <v>1</v>
      </c>
      <c r="AE916">
        <v>0</v>
      </c>
      <c r="AF916">
        <v>0</v>
      </c>
      <c r="AG916">
        <v>1</v>
      </c>
      <c r="AH916">
        <v>0</v>
      </c>
      <c r="AI916">
        <v>-69.421061846146273</v>
      </c>
      <c r="AJ916">
        <v>82.732799856849596</v>
      </c>
      <c r="AK916">
        <v>0</v>
      </c>
      <c r="AL916">
        <v>108</v>
      </c>
      <c r="AM916">
        <v>32.918399999999998</v>
      </c>
      <c r="AN916">
        <v>5.5850536063818543</v>
      </c>
    </row>
    <row r="917" spans="1:40" ht="12.75" x14ac:dyDescent="0.2">
      <c r="A917" s="15">
        <v>42575</v>
      </c>
      <c r="B917" s="14">
        <v>90</v>
      </c>
      <c r="C917" s="14" t="s">
        <v>359</v>
      </c>
      <c r="D917" s="16">
        <v>0.26041666666666669</v>
      </c>
      <c r="E917" s="14">
        <v>6</v>
      </c>
      <c r="F917" s="14">
        <v>0</v>
      </c>
      <c r="G917" s="14" t="s">
        <v>4</v>
      </c>
      <c r="H917" s="14" t="s">
        <v>4</v>
      </c>
      <c r="I917" s="14">
        <v>21.8</v>
      </c>
      <c r="J917" s="14" t="s">
        <v>4</v>
      </c>
      <c r="K917" s="14" t="s">
        <v>4</v>
      </c>
      <c r="L917" s="14" t="s">
        <v>4</v>
      </c>
      <c r="M917" s="14">
        <v>135</v>
      </c>
      <c r="N917" s="14" t="s">
        <v>72</v>
      </c>
      <c r="O917" s="14" t="s">
        <v>4</v>
      </c>
      <c r="P917" s="14" t="s">
        <v>4</v>
      </c>
      <c r="Q917" s="14">
        <v>0</v>
      </c>
      <c r="R917">
        <v>0</v>
      </c>
      <c r="S917">
        <v>0</v>
      </c>
      <c r="T917" t="s">
        <v>4</v>
      </c>
      <c r="U917" t="s">
        <v>4</v>
      </c>
      <c r="V917" t="s">
        <v>7</v>
      </c>
      <c r="W917">
        <v>0</v>
      </c>
      <c r="X917" t="s">
        <v>4</v>
      </c>
      <c r="Y917">
        <v>2</v>
      </c>
      <c r="Z917">
        <v>1</v>
      </c>
      <c r="AA917">
        <v>0</v>
      </c>
      <c r="AB917">
        <v>0</v>
      </c>
      <c r="AC917" t="s">
        <v>339</v>
      </c>
      <c r="AD917">
        <v>1</v>
      </c>
      <c r="AE917" t="s">
        <v>4</v>
      </c>
      <c r="AF917" t="s">
        <v>4</v>
      </c>
      <c r="AG917" t="s">
        <v>4</v>
      </c>
      <c r="AH917" t="s">
        <v>4</v>
      </c>
      <c r="AI917">
        <v>70.710678118654755</v>
      </c>
      <c r="AJ917">
        <v>-70.710678118654741</v>
      </c>
      <c r="AK917" t="s">
        <v>4</v>
      </c>
      <c r="AL917">
        <v>100</v>
      </c>
      <c r="AM917">
        <v>30.48</v>
      </c>
      <c r="AN917">
        <v>2.3561944901923448</v>
      </c>
    </row>
    <row r="918" spans="1:40" ht="12.75" x14ac:dyDescent="0.2">
      <c r="A918" s="15">
        <v>42575</v>
      </c>
      <c r="B918" s="14">
        <v>90</v>
      </c>
      <c r="C918" s="14" t="s">
        <v>359</v>
      </c>
      <c r="D918" s="16">
        <v>0.29722222222222222</v>
      </c>
      <c r="E918" s="14">
        <v>7</v>
      </c>
      <c r="F918" s="14">
        <v>52.999999999999972</v>
      </c>
      <c r="G918" s="14" t="s">
        <v>4</v>
      </c>
      <c r="H918" s="14" t="s">
        <v>4</v>
      </c>
      <c r="I918" s="14">
        <v>23.2</v>
      </c>
      <c r="J918" s="14" t="s">
        <v>4</v>
      </c>
      <c r="K918" s="14" t="s">
        <v>4</v>
      </c>
      <c r="L918" s="14" t="s">
        <v>4</v>
      </c>
      <c r="M918" s="14">
        <v>135</v>
      </c>
      <c r="N918" s="14" t="s">
        <v>72</v>
      </c>
      <c r="O918" s="14" t="s">
        <v>4</v>
      </c>
      <c r="P918" s="14" t="s">
        <v>4</v>
      </c>
      <c r="Q918" s="14">
        <v>0</v>
      </c>
      <c r="R918">
        <v>0</v>
      </c>
      <c r="S918">
        <v>0</v>
      </c>
      <c r="T918" t="s">
        <v>4</v>
      </c>
      <c r="U918" t="s">
        <v>4</v>
      </c>
      <c r="V918" t="s">
        <v>7</v>
      </c>
      <c r="W918">
        <v>0.7</v>
      </c>
      <c r="X918" t="s">
        <v>185</v>
      </c>
      <c r="Y918">
        <v>2</v>
      </c>
      <c r="Z918">
        <v>1</v>
      </c>
      <c r="AA918">
        <v>0</v>
      </c>
      <c r="AB918">
        <v>0</v>
      </c>
      <c r="AC918" t="s">
        <v>339</v>
      </c>
      <c r="AD918">
        <v>1</v>
      </c>
      <c r="AE918">
        <v>0</v>
      </c>
      <c r="AF918">
        <v>0</v>
      </c>
      <c r="AG918">
        <v>1</v>
      </c>
      <c r="AH918">
        <v>0</v>
      </c>
      <c r="AI918">
        <v>70.710678118654755</v>
      </c>
      <c r="AJ918">
        <v>-70.710678118654741</v>
      </c>
      <c r="AK918">
        <v>0</v>
      </c>
      <c r="AL918">
        <v>100</v>
      </c>
      <c r="AM918">
        <v>30.48</v>
      </c>
      <c r="AN918">
        <v>2.3561944901923448</v>
      </c>
    </row>
    <row r="919" spans="1:40" ht="12.75" x14ac:dyDescent="0.2">
      <c r="A919" s="15">
        <v>42575</v>
      </c>
      <c r="B919" s="14">
        <v>90</v>
      </c>
      <c r="C919" s="14" t="s">
        <v>359</v>
      </c>
      <c r="D919" s="16">
        <v>0.3354166666666667</v>
      </c>
      <c r="E919" s="14">
        <v>8</v>
      </c>
      <c r="F919" s="14">
        <v>108.00000000000001</v>
      </c>
      <c r="G919" s="14" t="s">
        <v>4</v>
      </c>
      <c r="H919" s="14" t="s">
        <v>4</v>
      </c>
      <c r="I919" s="14">
        <v>23.3</v>
      </c>
      <c r="J919" s="14" t="s">
        <v>4</v>
      </c>
      <c r="K919" s="14" t="s">
        <v>4</v>
      </c>
      <c r="L919" s="14" t="s">
        <v>4</v>
      </c>
      <c r="M919" s="14">
        <v>135</v>
      </c>
      <c r="N919" s="14" t="s">
        <v>72</v>
      </c>
      <c r="O919" s="14" t="s">
        <v>4</v>
      </c>
      <c r="P919" s="14" t="s">
        <v>4</v>
      </c>
      <c r="Q919" s="14">
        <v>0</v>
      </c>
      <c r="R919">
        <v>0</v>
      </c>
      <c r="S919">
        <v>0</v>
      </c>
      <c r="T919" t="s">
        <v>4</v>
      </c>
      <c r="U919" t="s">
        <v>4</v>
      </c>
      <c r="V919" t="s">
        <v>7</v>
      </c>
      <c r="W919">
        <v>0</v>
      </c>
      <c r="X919" t="s">
        <v>254</v>
      </c>
      <c r="Y919">
        <v>2</v>
      </c>
      <c r="Z919">
        <v>1</v>
      </c>
      <c r="AA919">
        <v>0</v>
      </c>
      <c r="AB919">
        <v>0</v>
      </c>
      <c r="AC919" t="s">
        <v>339</v>
      </c>
      <c r="AD919">
        <v>1</v>
      </c>
      <c r="AE919">
        <v>0</v>
      </c>
      <c r="AF919">
        <v>0</v>
      </c>
      <c r="AG919">
        <v>1</v>
      </c>
      <c r="AH919">
        <v>0</v>
      </c>
      <c r="AI919">
        <v>70.710678118654755</v>
      </c>
      <c r="AJ919">
        <v>-70.710678118654741</v>
      </c>
      <c r="AK919">
        <v>0</v>
      </c>
      <c r="AL919">
        <v>100</v>
      </c>
      <c r="AM919">
        <v>30.48</v>
      </c>
      <c r="AN919">
        <v>2.3561944901923448</v>
      </c>
    </row>
    <row r="920" spans="1:40" ht="12.75" x14ac:dyDescent="0.2">
      <c r="A920" s="15">
        <v>42575</v>
      </c>
      <c r="B920" s="14">
        <v>90</v>
      </c>
      <c r="C920" s="14" t="s">
        <v>359</v>
      </c>
      <c r="D920" s="16">
        <v>0.37291666666666662</v>
      </c>
      <c r="E920" s="14">
        <v>9</v>
      </c>
      <c r="F920" s="14">
        <v>161.99999999999989</v>
      </c>
      <c r="G920" s="14" t="s">
        <v>4</v>
      </c>
      <c r="H920" s="14" t="s">
        <v>4</v>
      </c>
      <c r="I920" s="14">
        <v>23.1</v>
      </c>
      <c r="J920" s="14" t="s">
        <v>4</v>
      </c>
      <c r="K920" s="14" t="s">
        <v>4</v>
      </c>
      <c r="L920" s="14" t="s">
        <v>4</v>
      </c>
      <c r="M920" s="14">
        <v>135</v>
      </c>
      <c r="N920" s="14" t="s">
        <v>72</v>
      </c>
      <c r="O920" s="14" t="s">
        <v>4</v>
      </c>
      <c r="P920" s="14" t="s">
        <v>4</v>
      </c>
      <c r="Q920" s="14">
        <v>0</v>
      </c>
      <c r="R920">
        <v>0</v>
      </c>
      <c r="S920">
        <v>0</v>
      </c>
      <c r="T920" t="s">
        <v>4</v>
      </c>
      <c r="U920" t="s">
        <v>4</v>
      </c>
      <c r="V920" t="s">
        <v>7</v>
      </c>
      <c r="W920">
        <v>0</v>
      </c>
      <c r="X920" t="s">
        <v>6</v>
      </c>
      <c r="Y920">
        <v>2</v>
      </c>
      <c r="Z920">
        <v>1</v>
      </c>
      <c r="AA920">
        <v>0</v>
      </c>
      <c r="AB920">
        <v>0</v>
      </c>
      <c r="AC920" t="s">
        <v>339</v>
      </c>
      <c r="AD920">
        <v>1</v>
      </c>
      <c r="AE920">
        <v>0</v>
      </c>
      <c r="AF920">
        <v>0</v>
      </c>
      <c r="AG920">
        <v>1</v>
      </c>
      <c r="AH920">
        <v>0</v>
      </c>
      <c r="AI920">
        <v>70.710678118654755</v>
      </c>
      <c r="AJ920">
        <v>-70.710678118654741</v>
      </c>
      <c r="AK920">
        <v>0</v>
      </c>
      <c r="AL920">
        <v>100</v>
      </c>
      <c r="AM920">
        <v>30.48</v>
      </c>
      <c r="AN920">
        <v>2.3561944901923448</v>
      </c>
    </row>
    <row r="921" spans="1:40" ht="12.75" x14ac:dyDescent="0.2">
      <c r="A921" s="15">
        <v>42575</v>
      </c>
      <c r="B921" s="14">
        <v>90</v>
      </c>
      <c r="C921" s="14" t="s">
        <v>359</v>
      </c>
      <c r="D921" s="16">
        <v>0.41736111111111113</v>
      </c>
      <c r="E921" s="14">
        <v>10</v>
      </c>
      <c r="F921" s="14">
        <v>225.99999999999997</v>
      </c>
      <c r="G921" s="14" t="s">
        <v>4</v>
      </c>
      <c r="H921" s="14" t="s">
        <v>4</v>
      </c>
      <c r="I921" s="14">
        <v>23.9</v>
      </c>
      <c r="J921" s="14" t="s">
        <v>4</v>
      </c>
      <c r="K921" s="14" t="s">
        <v>4</v>
      </c>
      <c r="L921" s="14" t="s">
        <v>4</v>
      </c>
      <c r="M921" s="14">
        <v>135</v>
      </c>
      <c r="N921" s="14" t="s">
        <v>72</v>
      </c>
      <c r="O921" s="14" t="s">
        <v>4</v>
      </c>
      <c r="P921" s="14" t="s">
        <v>4</v>
      </c>
      <c r="Q921" s="14">
        <v>0</v>
      </c>
      <c r="R921">
        <v>0</v>
      </c>
      <c r="S921">
        <v>0</v>
      </c>
      <c r="T921" t="s">
        <v>4</v>
      </c>
      <c r="U921" t="s">
        <v>4</v>
      </c>
      <c r="V921" t="s">
        <v>6</v>
      </c>
      <c r="W921">
        <v>0</v>
      </c>
      <c r="X921" t="s">
        <v>4</v>
      </c>
      <c r="Y921">
        <v>2</v>
      </c>
      <c r="Z921">
        <v>1</v>
      </c>
      <c r="AA921">
        <v>0</v>
      </c>
      <c r="AB921">
        <v>0</v>
      </c>
      <c r="AC921" t="s">
        <v>339</v>
      </c>
      <c r="AD921">
        <v>1</v>
      </c>
      <c r="AE921">
        <v>0</v>
      </c>
      <c r="AF921">
        <v>0</v>
      </c>
      <c r="AG921">
        <v>1</v>
      </c>
      <c r="AH921">
        <v>0</v>
      </c>
      <c r="AI921">
        <v>70.710678118654755</v>
      </c>
      <c r="AJ921">
        <v>-70.710678118654741</v>
      </c>
      <c r="AK921">
        <v>0</v>
      </c>
      <c r="AL921">
        <v>100</v>
      </c>
      <c r="AM921">
        <v>30.48</v>
      </c>
      <c r="AN921">
        <v>2.3561944901923448</v>
      </c>
    </row>
    <row r="922" spans="1:40" ht="12.75" x14ac:dyDescent="0.2">
      <c r="A922" s="15">
        <v>42575</v>
      </c>
      <c r="B922" s="14">
        <v>90</v>
      </c>
      <c r="C922" s="14" t="s">
        <v>359</v>
      </c>
      <c r="D922" s="16">
        <v>0.4604166666666667</v>
      </c>
      <c r="E922" s="14">
        <v>11</v>
      </c>
      <c r="F922" s="14">
        <v>288</v>
      </c>
      <c r="G922" s="14" t="s">
        <v>4</v>
      </c>
      <c r="H922" s="14" t="s">
        <v>4</v>
      </c>
      <c r="I922" s="14">
        <v>25.2</v>
      </c>
      <c r="J922" s="14" t="s">
        <v>4</v>
      </c>
      <c r="K922" s="14" t="s">
        <v>4</v>
      </c>
      <c r="L922" s="14" t="s">
        <v>4</v>
      </c>
      <c r="M922" s="14">
        <v>135</v>
      </c>
      <c r="N922" s="14" t="s">
        <v>72</v>
      </c>
      <c r="O922" s="14" t="s">
        <v>4</v>
      </c>
      <c r="P922" s="14" t="s">
        <v>4</v>
      </c>
      <c r="Q922" s="14">
        <v>0</v>
      </c>
      <c r="R922">
        <v>0</v>
      </c>
      <c r="S922">
        <v>0</v>
      </c>
      <c r="T922" t="s">
        <v>4</v>
      </c>
      <c r="U922" t="s">
        <v>4</v>
      </c>
      <c r="V922" t="s">
        <v>6</v>
      </c>
      <c r="W922">
        <v>0</v>
      </c>
      <c r="X922" t="s">
        <v>233</v>
      </c>
      <c r="Y922">
        <v>2</v>
      </c>
      <c r="Z922">
        <v>1</v>
      </c>
      <c r="AA922">
        <v>0</v>
      </c>
      <c r="AB922">
        <v>0</v>
      </c>
      <c r="AC922" t="s">
        <v>339</v>
      </c>
      <c r="AD922">
        <v>1</v>
      </c>
      <c r="AE922">
        <v>0</v>
      </c>
      <c r="AF922">
        <v>0</v>
      </c>
      <c r="AG922">
        <v>1</v>
      </c>
      <c r="AH922">
        <v>0</v>
      </c>
      <c r="AI922">
        <v>70.710678118654755</v>
      </c>
      <c r="AJ922">
        <v>-70.710678118654741</v>
      </c>
      <c r="AK922">
        <v>0</v>
      </c>
      <c r="AL922">
        <v>100</v>
      </c>
      <c r="AM922">
        <v>30.48</v>
      </c>
      <c r="AN922">
        <v>2.3561944901923448</v>
      </c>
    </row>
    <row r="923" spans="1:40" ht="12.75" x14ac:dyDescent="0.2">
      <c r="A923" s="15">
        <v>42575</v>
      </c>
      <c r="B923" s="14">
        <v>90</v>
      </c>
      <c r="C923" s="14" t="s">
        <v>359</v>
      </c>
      <c r="D923" s="16">
        <v>0.50069444444444444</v>
      </c>
      <c r="E923" s="14">
        <v>12</v>
      </c>
      <c r="F923" s="14">
        <v>345.99999999999994</v>
      </c>
      <c r="G923" s="14" t="s">
        <v>4</v>
      </c>
      <c r="H923" s="14" t="s">
        <v>4</v>
      </c>
      <c r="I923" s="14">
        <v>26</v>
      </c>
      <c r="J923" s="14" t="s">
        <v>4</v>
      </c>
      <c r="K923" s="14" t="s">
        <v>4</v>
      </c>
      <c r="L923" s="14" t="s">
        <v>4</v>
      </c>
      <c r="M923" s="14">
        <v>135</v>
      </c>
      <c r="N923" s="14" t="s">
        <v>72</v>
      </c>
      <c r="O923" s="14" t="s">
        <v>4</v>
      </c>
      <c r="P923" s="14" t="s">
        <v>4</v>
      </c>
      <c r="Q923" s="14">
        <v>0</v>
      </c>
      <c r="R923">
        <v>0</v>
      </c>
      <c r="S923">
        <v>0</v>
      </c>
      <c r="T923" t="s">
        <v>4</v>
      </c>
      <c r="U923" t="s">
        <v>4</v>
      </c>
      <c r="V923" t="s">
        <v>7</v>
      </c>
      <c r="W923">
        <v>0.3</v>
      </c>
      <c r="X923" t="s">
        <v>4</v>
      </c>
      <c r="Y923">
        <v>2</v>
      </c>
      <c r="Z923">
        <v>1</v>
      </c>
      <c r="AA923">
        <v>0</v>
      </c>
      <c r="AB923">
        <v>0</v>
      </c>
      <c r="AC923" t="s">
        <v>339</v>
      </c>
      <c r="AD923">
        <v>1</v>
      </c>
      <c r="AE923">
        <v>0</v>
      </c>
      <c r="AF923">
        <v>0</v>
      </c>
      <c r="AG923">
        <v>1</v>
      </c>
      <c r="AH923">
        <v>0</v>
      </c>
      <c r="AI923">
        <v>70.710678118654755</v>
      </c>
      <c r="AJ923">
        <v>-70.710678118654741</v>
      </c>
      <c r="AK923">
        <v>0</v>
      </c>
      <c r="AL923">
        <v>100</v>
      </c>
      <c r="AM923">
        <v>30.48</v>
      </c>
      <c r="AN923">
        <v>2.3561944901923448</v>
      </c>
    </row>
    <row r="924" spans="1:40" ht="12.75" x14ac:dyDescent="0.2">
      <c r="A924" s="15">
        <v>42575</v>
      </c>
      <c r="B924" s="14">
        <v>90</v>
      </c>
      <c r="C924" s="14" t="s">
        <v>359</v>
      </c>
      <c r="D924" s="16">
        <v>0.5541666666666667</v>
      </c>
      <c r="E924" s="14">
        <v>13</v>
      </c>
      <c r="F924" s="14">
        <v>423</v>
      </c>
      <c r="G924" s="14" t="s">
        <v>4</v>
      </c>
      <c r="H924" s="14" t="s">
        <v>4</v>
      </c>
      <c r="I924" s="14">
        <v>28.5</v>
      </c>
      <c r="J924" s="14" t="s">
        <v>4</v>
      </c>
      <c r="K924" s="14" t="s">
        <v>4</v>
      </c>
      <c r="L924" s="14" t="s">
        <v>4</v>
      </c>
      <c r="M924" s="14">
        <v>135</v>
      </c>
      <c r="N924" s="14" t="s">
        <v>72</v>
      </c>
      <c r="O924" s="14" t="s">
        <v>4</v>
      </c>
      <c r="P924" s="14" t="s">
        <v>4</v>
      </c>
      <c r="Q924" s="14">
        <v>0</v>
      </c>
      <c r="R924">
        <v>0</v>
      </c>
      <c r="S924">
        <v>0</v>
      </c>
      <c r="T924" t="s">
        <v>4</v>
      </c>
      <c r="U924" t="s">
        <v>4</v>
      </c>
      <c r="V924" t="s">
        <v>6</v>
      </c>
      <c r="W924">
        <v>1.4</v>
      </c>
      <c r="X924" t="s">
        <v>4</v>
      </c>
      <c r="Y924">
        <v>2</v>
      </c>
      <c r="Z924">
        <v>1</v>
      </c>
      <c r="AA924">
        <v>0</v>
      </c>
      <c r="AB924">
        <v>0</v>
      </c>
      <c r="AC924" t="s">
        <v>339</v>
      </c>
      <c r="AD924">
        <v>1</v>
      </c>
      <c r="AE924">
        <v>0</v>
      </c>
      <c r="AF924">
        <v>0</v>
      </c>
      <c r="AG924">
        <v>1</v>
      </c>
      <c r="AH924">
        <v>0</v>
      </c>
      <c r="AI924">
        <v>70.710678118654755</v>
      </c>
      <c r="AJ924">
        <v>-70.710678118654741</v>
      </c>
      <c r="AK924">
        <v>0</v>
      </c>
      <c r="AL924">
        <v>100</v>
      </c>
      <c r="AM924">
        <v>30.48</v>
      </c>
      <c r="AN924">
        <v>2.3561944901923448</v>
      </c>
    </row>
    <row r="925" spans="1:40" ht="12.75" x14ac:dyDescent="0.2">
      <c r="A925" s="15">
        <v>42575</v>
      </c>
      <c r="B925" s="14">
        <v>90</v>
      </c>
      <c r="C925" s="14" t="s">
        <v>359</v>
      </c>
      <c r="D925" s="16">
        <v>0.58402777777777781</v>
      </c>
      <c r="E925" s="14">
        <v>14</v>
      </c>
      <c r="F925" s="14">
        <v>466</v>
      </c>
      <c r="G925" s="14" t="s">
        <v>4</v>
      </c>
      <c r="H925" s="14" t="s">
        <v>4</v>
      </c>
      <c r="I925" s="14">
        <v>31.7</v>
      </c>
      <c r="J925" s="14" t="s">
        <v>4</v>
      </c>
      <c r="K925" s="14" t="s">
        <v>4</v>
      </c>
      <c r="L925" s="14" t="s">
        <v>4</v>
      </c>
      <c r="M925" s="14">
        <v>135</v>
      </c>
      <c r="N925" s="14" t="s">
        <v>72</v>
      </c>
      <c r="O925" s="14" t="s">
        <v>4</v>
      </c>
      <c r="P925" s="14" t="s">
        <v>4</v>
      </c>
      <c r="Q925" s="14">
        <v>0</v>
      </c>
      <c r="R925">
        <v>0</v>
      </c>
      <c r="S925">
        <v>0</v>
      </c>
      <c r="T925" t="s">
        <v>4</v>
      </c>
      <c r="U925" t="s">
        <v>4</v>
      </c>
      <c r="V925" t="s">
        <v>6</v>
      </c>
      <c r="W925">
        <v>1.2</v>
      </c>
      <c r="X925" t="s">
        <v>4</v>
      </c>
      <c r="Y925">
        <v>2</v>
      </c>
      <c r="Z925">
        <v>1</v>
      </c>
      <c r="AA925">
        <v>0</v>
      </c>
      <c r="AB925">
        <v>0</v>
      </c>
      <c r="AC925" t="s">
        <v>339</v>
      </c>
      <c r="AD925">
        <v>1</v>
      </c>
      <c r="AE925">
        <v>0</v>
      </c>
      <c r="AF925">
        <v>0</v>
      </c>
      <c r="AG925">
        <v>1</v>
      </c>
      <c r="AH925">
        <v>0</v>
      </c>
      <c r="AI925">
        <v>70.710678118654755</v>
      </c>
      <c r="AJ925">
        <v>-70.710678118654741</v>
      </c>
      <c r="AK925">
        <v>0</v>
      </c>
      <c r="AL925">
        <v>100</v>
      </c>
      <c r="AM925">
        <v>30.48</v>
      </c>
      <c r="AN925">
        <v>2.3561944901923448</v>
      </c>
    </row>
    <row r="926" spans="1:40" ht="12.75" x14ac:dyDescent="0.2">
      <c r="A926" s="15">
        <v>42575</v>
      </c>
      <c r="B926" s="14">
        <v>90</v>
      </c>
      <c r="C926" s="14" t="s">
        <v>359</v>
      </c>
      <c r="D926" s="16">
        <v>0.62569444444444444</v>
      </c>
      <c r="E926" s="14">
        <v>15</v>
      </c>
      <c r="F926" s="14">
        <v>526</v>
      </c>
      <c r="G926" s="14" t="s">
        <v>4</v>
      </c>
      <c r="H926" s="14" t="s">
        <v>4</v>
      </c>
      <c r="I926" s="14">
        <v>29.7</v>
      </c>
      <c r="J926" s="14" t="s">
        <v>4</v>
      </c>
      <c r="K926" s="14" t="s">
        <v>4</v>
      </c>
      <c r="L926" s="14" t="s">
        <v>4</v>
      </c>
      <c r="M926" s="14">
        <v>135</v>
      </c>
      <c r="N926" s="14" t="s">
        <v>72</v>
      </c>
      <c r="O926" s="14" t="s">
        <v>4</v>
      </c>
      <c r="P926" s="14" t="s">
        <v>4</v>
      </c>
      <c r="Q926" s="14">
        <v>0</v>
      </c>
      <c r="R926">
        <v>0</v>
      </c>
      <c r="S926">
        <v>0</v>
      </c>
      <c r="T926" t="s">
        <v>4</v>
      </c>
      <c r="U926" t="s">
        <v>4</v>
      </c>
      <c r="V926" t="s">
        <v>7</v>
      </c>
      <c r="W926">
        <v>4.5</v>
      </c>
      <c r="X926" t="s">
        <v>240</v>
      </c>
      <c r="Y926">
        <v>2</v>
      </c>
      <c r="Z926">
        <v>1</v>
      </c>
      <c r="AA926">
        <v>0</v>
      </c>
      <c r="AB926">
        <v>0</v>
      </c>
      <c r="AC926" t="s">
        <v>339</v>
      </c>
      <c r="AD926">
        <v>1</v>
      </c>
      <c r="AE926">
        <v>0</v>
      </c>
      <c r="AF926">
        <v>0</v>
      </c>
      <c r="AG926">
        <v>1</v>
      </c>
      <c r="AH926">
        <v>0</v>
      </c>
      <c r="AI926">
        <v>70.710678118654755</v>
      </c>
      <c r="AJ926">
        <v>-70.710678118654741</v>
      </c>
      <c r="AK926">
        <v>0</v>
      </c>
      <c r="AL926">
        <v>100</v>
      </c>
      <c r="AM926">
        <v>30.48</v>
      </c>
      <c r="AN926">
        <v>2.3561944901923448</v>
      </c>
    </row>
    <row r="927" spans="1:40" ht="12.75" x14ac:dyDescent="0.2">
      <c r="A927" s="15">
        <v>42575</v>
      </c>
      <c r="B927" s="14">
        <v>90</v>
      </c>
      <c r="C927" s="14" t="s">
        <v>359</v>
      </c>
      <c r="D927" s="16">
        <v>0.66388888888888886</v>
      </c>
      <c r="E927" s="14">
        <v>16</v>
      </c>
      <c r="F927" s="14">
        <v>581</v>
      </c>
      <c r="G927" s="14" t="s">
        <v>4</v>
      </c>
      <c r="H927" s="14" t="s">
        <v>4</v>
      </c>
      <c r="I927" s="14">
        <v>30.7</v>
      </c>
      <c r="J927" s="14" t="s">
        <v>4</v>
      </c>
      <c r="K927" s="14" t="s">
        <v>4</v>
      </c>
      <c r="L927" s="14" t="s">
        <v>4</v>
      </c>
      <c r="M927" s="14">
        <v>135</v>
      </c>
      <c r="N927" s="14" t="s">
        <v>72</v>
      </c>
      <c r="O927" s="14" t="s">
        <v>4</v>
      </c>
      <c r="P927" s="14" t="s">
        <v>4</v>
      </c>
      <c r="Q927" s="14">
        <v>0</v>
      </c>
      <c r="R927">
        <v>0</v>
      </c>
      <c r="S927">
        <v>0</v>
      </c>
      <c r="T927">
        <v>0</v>
      </c>
      <c r="U927">
        <v>0</v>
      </c>
      <c r="V927" t="s">
        <v>7</v>
      </c>
      <c r="W927">
        <v>5.5</v>
      </c>
      <c r="X927" t="s">
        <v>240</v>
      </c>
      <c r="Y927">
        <v>2</v>
      </c>
      <c r="Z927">
        <v>1</v>
      </c>
      <c r="AA927">
        <v>0</v>
      </c>
      <c r="AB927">
        <v>0</v>
      </c>
      <c r="AC927" t="s">
        <v>339</v>
      </c>
      <c r="AD927">
        <v>1</v>
      </c>
      <c r="AE927">
        <v>0</v>
      </c>
      <c r="AF927">
        <v>0</v>
      </c>
      <c r="AG927">
        <v>1</v>
      </c>
      <c r="AH927">
        <v>0</v>
      </c>
      <c r="AI927">
        <v>70.710678118654755</v>
      </c>
      <c r="AJ927">
        <v>-70.710678118654741</v>
      </c>
      <c r="AK927">
        <v>0</v>
      </c>
      <c r="AL927">
        <v>100</v>
      </c>
      <c r="AM927">
        <v>30.48</v>
      </c>
      <c r="AN927">
        <v>2.3561944901923448</v>
      </c>
    </row>
    <row r="928" spans="1:40" ht="12.75" x14ac:dyDescent="0.2">
      <c r="A928" s="15">
        <v>42575</v>
      </c>
      <c r="B928" s="14">
        <v>91</v>
      </c>
      <c r="C928" s="14" t="s">
        <v>358</v>
      </c>
      <c r="D928" s="16">
        <v>0.26250000000000001</v>
      </c>
      <c r="E928" s="14">
        <v>6</v>
      </c>
      <c r="F928" s="14">
        <v>0</v>
      </c>
      <c r="G928" s="14">
        <v>21.2</v>
      </c>
      <c r="H928" s="14" t="s">
        <v>366</v>
      </c>
      <c r="I928" s="14">
        <v>21.7</v>
      </c>
      <c r="J928" s="14" t="s">
        <v>4</v>
      </c>
      <c r="K928" s="14" t="s">
        <v>4</v>
      </c>
      <c r="L928" s="14" t="s">
        <v>4</v>
      </c>
      <c r="M928" s="14">
        <v>54</v>
      </c>
      <c r="N928" s="14" t="s">
        <v>72</v>
      </c>
      <c r="O928" s="14" t="s">
        <v>4</v>
      </c>
      <c r="P928" s="14" t="s">
        <v>4</v>
      </c>
      <c r="Q928" s="14">
        <v>0</v>
      </c>
      <c r="R928">
        <v>0</v>
      </c>
      <c r="S928">
        <v>1</v>
      </c>
      <c r="T928" t="s">
        <v>4</v>
      </c>
      <c r="U928" t="s">
        <v>4</v>
      </c>
      <c r="V928" t="s">
        <v>128</v>
      </c>
      <c r="W928">
        <v>0</v>
      </c>
      <c r="X928" t="s">
        <v>4</v>
      </c>
      <c r="Y928">
        <v>2</v>
      </c>
      <c r="Z928">
        <v>1</v>
      </c>
      <c r="AA928">
        <v>0</v>
      </c>
      <c r="AB928">
        <v>0</v>
      </c>
      <c r="AC928" t="s">
        <v>340</v>
      </c>
      <c r="AD928">
        <v>0</v>
      </c>
      <c r="AE928" t="s">
        <v>4</v>
      </c>
      <c r="AF928" t="s">
        <v>4</v>
      </c>
      <c r="AG928" t="s">
        <v>4</v>
      </c>
      <c r="AH928" t="s">
        <v>4</v>
      </c>
      <c r="AI928">
        <v>82.519733426244642</v>
      </c>
      <c r="AJ928">
        <v>59.954095733832261</v>
      </c>
      <c r="AK928" t="s">
        <v>4</v>
      </c>
      <c r="AL928">
        <v>102</v>
      </c>
      <c r="AM928">
        <v>31.089600000000001</v>
      </c>
      <c r="AN928">
        <v>0.94247779607693793</v>
      </c>
    </row>
    <row r="929" spans="1:40" ht="12.75" x14ac:dyDescent="0.2">
      <c r="A929" s="15">
        <v>42575</v>
      </c>
      <c r="B929" s="14">
        <v>91</v>
      </c>
      <c r="C929" s="14" t="s">
        <v>358</v>
      </c>
      <c r="D929" s="16">
        <v>0.30138888888888887</v>
      </c>
      <c r="E929" s="14">
        <v>7</v>
      </c>
      <c r="F929" s="14">
        <v>55.999999999999957</v>
      </c>
      <c r="G929" s="14">
        <v>22.3</v>
      </c>
      <c r="H929" s="14" t="s">
        <v>366</v>
      </c>
      <c r="I929" s="14">
        <v>23</v>
      </c>
      <c r="J929" s="14">
        <v>1.0046035049221951</v>
      </c>
      <c r="K929" s="14">
        <v>302.44045908390819</v>
      </c>
      <c r="L929" s="14">
        <v>68.440459083908195</v>
      </c>
      <c r="M929" s="14">
        <v>50</v>
      </c>
      <c r="N929" s="14" t="s">
        <v>72</v>
      </c>
      <c r="O929" s="14" t="s">
        <v>21</v>
      </c>
      <c r="P929" s="14">
        <v>8</v>
      </c>
      <c r="Q929" s="14">
        <v>7.4629021048173732</v>
      </c>
      <c r="R929">
        <v>7.4629021048173732</v>
      </c>
      <c r="S929">
        <v>1</v>
      </c>
      <c r="T929" t="s">
        <v>4</v>
      </c>
      <c r="U929" t="s">
        <v>4</v>
      </c>
      <c r="V929" t="s">
        <v>14</v>
      </c>
      <c r="W929">
        <v>0</v>
      </c>
      <c r="X929" t="s">
        <v>183</v>
      </c>
      <c r="Y929">
        <v>2</v>
      </c>
      <c r="Z929">
        <v>1</v>
      </c>
      <c r="AA929">
        <v>0</v>
      </c>
      <c r="AB929">
        <v>0</v>
      </c>
      <c r="AC929" t="s">
        <v>340</v>
      </c>
      <c r="AD929">
        <v>0</v>
      </c>
      <c r="AE929">
        <v>4.0032714299784047</v>
      </c>
      <c r="AF929">
        <v>4.0032714299784047</v>
      </c>
      <c r="AG929">
        <v>1</v>
      </c>
      <c r="AH929">
        <v>7.4629021048173732</v>
      </c>
      <c r="AI929">
        <v>76.221422090338308</v>
      </c>
      <c r="AJ929">
        <v>63.957367163810666</v>
      </c>
      <c r="AK929">
        <v>-6.2983113359063339</v>
      </c>
      <c r="AL929">
        <v>99.5</v>
      </c>
      <c r="AM929">
        <v>30.3276</v>
      </c>
      <c r="AN929">
        <v>0.87266462599716477</v>
      </c>
    </row>
    <row r="930" spans="1:40" ht="12.75" x14ac:dyDescent="0.2">
      <c r="A930" s="15">
        <v>42575</v>
      </c>
      <c r="B930" s="14">
        <v>91</v>
      </c>
      <c r="C930" s="14" t="s">
        <v>358</v>
      </c>
      <c r="D930" s="16">
        <v>0.33749999999999997</v>
      </c>
      <c r="E930" s="14">
        <v>8</v>
      </c>
      <c r="F930" s="14">
        <v>107.99999999999993</v>
      </c>
      <c r="G930" s="14">
        <v>21.9</v>
      </c>
      <c r="H930" s="14" t="s">
        <v>366</v>
      </c>
      <c r="I930" s="14">
        <v>23.1</v>
      </c>
      <c r="J930" s="14">
        <v>3.0005544260497587</v>
      </c>
      <c r="K930" s="14">
        <v>188.08089518804974</v>
      </c>
      <c r="L930" s="14">
        <v>-114.35956389585846</v>
      </c>
      <c r="M930" s="14">
        <v>52</v>
      </c>
      <c r="N930" s="14" t="s">
        <v>72</v>
      </c>
      <c r="O930" s="14" t="s">
        <v>33</v>
      </c>
      <c r="P930" s="14">
        <v>5</v>
      </c>
      <c r="Q930" s="14">
        <v>5.0061842613391647</v>
      </c>
      <c r="R930">
        <v>12.469086366156539</v>
      </c>
      <c r="S930">
        <v>1</v>
      </c>
      <c r="T930" t="s">
        <v>4</v>
      </c>
      <c r="U930" t="s">
        <v>4</v>
      </c>
      <c r="V930" t="s">
        <v>15</v>
      </c>
      <c r="W930">
        <v>0</v>
      </c>
      <c r="X930" t="s">
        <v>4</v>
      </c>
      <c r="Y930">
        <v>2</v>
      </c>
      <c r="Z930">
        <v>1</v>
      </c>
      <c r="AA930">
        <v>0</v>
      </c>
      <c r="AB930">
        <v>0</v>
      </c>
      <c r="AC930" t="s">
        <v>340</v>
      </c>
      <c r="AD930">
        <v>0</v>
      </c>
      <c r="AE930">
        <v>-4.9564757804872812</v>
      </c>
      <c r="AF930">
        <v>-4.9564757804872812</v>
      </c>
      <c r="AG930">
        <v>1</v>
      </c>
      <c r="AH930">
        <v>5.0061842613391647</v>
      </c>
      <c r="AI930">
        <v>75.517697218017489</v>
      </c>
      <c r="AJ930">
        <v>59.000891383323385</v>
      </c>
      <c r="AK930">
        <v>-0.70372487232081937</v>
      </c>
      <c r="AL930">
        <v>95.833333330000002</v>
      </c>
      <c r="AM930">
        <v>29.209999998984003</v>
      </c>
      <c r="AN930">
        <v>0.90757121103705141</v>
      </c>
    </row>
    <row r="931" spans="1:40" ht="12.75" x14ac:dyDescent="0.2">
      <c r="A931" s="15">
        <v>42575</v>
      </c>
      <c r="B931" s="14">
        <v>91</v>
      </c>
      <c r="C931" s="14" t="s">
        <v>358</v>
      </c>
      <c r="D931" s="16">
        <v>0.3756944444444445</v>
      </c>
      <c r="E931" s="14">
        <v>9</v>
      </c>
      <c r="F931" s="14">
        <v>163.00000000000006</v>
      </c>
      <c r="G931" s="14">
        <v>24.3</v>
      </c>
      <c r="H931" s="14" t="s">
        <v>366</v>
      </c>
      <c r="I931" s="14">
        <v>23.6</v>
      </c>
      <c r="J931" s="14">
        <v>2.8774738605068055</v>
      </c>
      <c r="K931" s="14">
        <v>164.86710786625574</v>
      </c>
      <c r="L931" s="14">
        <v>-23.213787321794001</v>
      </c>
      <c r="M931" s="14">
        <v>54</v>
      </c>
      <c r="N931" s="14" t="s">
        <v>72</v>
      </c>
      <c r="O931" s="14" t="s">
        <v>33</v>
      </c>
      <c r="P931" s="14">
        <v>5</v>
      </c>
      <c r="Q931" s="14">
        <v>3.5793048745718372</v>
      </c>
      <c r="R931">
        <v>16.048391240728375</v>
      </c>
      <c r="S931">
        <v>1</v>
      </c>
      <c r="T931" t="s">
        <v>4</v>
      </c>
      <c r="U931" t="s">
        <v>4</v>
      </c>
      <c r="V931" t="s">
        <v>6</v>
      </c>
      <c r="W931">
        <v>0</v>
      </c>
      <c r="X931" t="s">
        <v>183</v>
      </c>
      <c r="Y931">
        <v>2</v>
      </c>
      <c r="Z931">
        <v>1</v>
      </c>
      <c r="AA931">
        <v>0</v>
      </c>
      <c r="AB931">
        <v>0</v>
      </c>
      <c r="AC931" t="s">
        <v>340</v>
      </c>
      <c r="AD931">
        <v>0</v>
      </c>
      <c r="AE931">
        <v>-3.4551850416846719</v>
      </c>
      <c r="AF931">
        <v>-3.4551850416846719</v>
      </c>
      <c r="AG931">
        <v>1</v>
      </c>
      <c r="AH931">
        <v>3.5793048745718372</v>
      </c>
      <c r="AI931">
        <v>76.452105968432534</v>
      </c>
      <c r="AJ931">
        <v>55.545706341638713</v>
      </c>
      <c r="AK931">
        <v>0.93440875041504512</v>
      </c>
      <c r="AL931">
        <v>94.5</v>
      </c>
      <c r="AM931">
        <v>28.803600000000003</v>
      </c>
      <c r="AN931">
        <v>0.94247779607693793</v>
      </c>
    </row>
    <row r="932" spans="1:40" ht="12.75" x14ac:dyDescent="0.2">
      <c r="A932" s="15">
        <v>42575</v>
      </c>
      <c r="B932" s="14">
        <v>91</v>
      </c>
      <c r="C932" s="14" t="s">
        <v>358</v>
      </c>
      <c r="D932" s="16">
        <v>0.41875000000000001</v>
      </c>
      <c r="E932" s="14">
        <v>10</v>
      </c>
      <c r="F932" s="14">
        <v>225</v>
      </c>
      <c r="G932" s="14">
        <v>25.6</v>
      </c>
      <c r="H932" s="14" t="s">
        <v>366</v>
      </c>
      <c r="I932" s="14">
        <v>23.8</v>
      </c>
      <c r="J932" s="14">
        <v>0.16657163648824813</v>
      </c>
      <c r="K932" s="14">
        <v>9.5438517573639636</v>
      </c>
      <c r="L932" s="14">
        <v>-155.32325610889177</v>
      </c>
      <c r="M932" s="14">
        <v>50</v>
      </c>
      <c r="N932" s="14" t="s">
        <v>72</v>
      </c>
      <c r="O932" s="14" t="s">
        <v>20</v>
      </c>
      <c r="P932" s="14">
        <v>1</v>
      </c>
      <c r="Q932" s="14">
        <v>10.159244021634096</v>
      </c>
      <c r="R932">
        <v>26.207635262362473</v>
      </c>
      <c r="S932">
        <v>1</v>
      </c>
      <c r="T932" t="s">
        <v>4</v>
      </c>
      <c r="U932" t="s">
        <v>4</v>
      </c>
      <c r="V932" t="s">
        <v>6</v>
      </c>
      <c r="W932">
        <v>0.2</v>
      </c>
      <c r="X932" t="s">
        <v>4</v>
      </c>
      <c r="Y932">
        <v>2</v>
      </c>
      <c r="Z932">
        <v>1</v>
      </c>
      <c r="AA932">
        <v>0</v>
      </c>
      <c r="AB932">
        <v>0</v>
      </c>
      <c r="AC932" t="s">
        <v>340</v>
      </c>
      <c r="AD932">
        <v>0</v>
      </c>
      <c r="AE932">
        <v>10.018629846388301</v>
      </c>
      <c r="AF932">
        <v>10.018629846388301</v>
      </c>
      <c r="AG932">
        <v>1</v>
      </c>
      <c r="AH932">
        <v>10.159244021634096</v>
      </c>
      <c r="AI932">
        <v>78.136533198135751</v>
      </c>
      <c r="AJ932">
        <v>65.564336188027013</v>
      </c>
      <c r="AK932">
        <v>1.6844272297032177</v>
      </c>
      <c r="AL932">
        <v>102</v>
      </c>
      <c r="AM932">
        <v>31.089600000000001</v>
      </c>
      <c r="AN932">
        <v>0.87266462599716477</v>
      </c>
    </row>
    <row r="933" spans="1:40" ht="12.75" x14ac:dyDescent="0.2">
      <c r="A933" s="15">
        <v>42575</v>
      </c>
      <c r="B933" s="14">
        <v>91</v>
      </c>
      <c r="C933" s="14" t="s">
        <v>358</v>
      </c>
      <c r="D933" s="16">
        <v>0.46249999999999997</v>
      </c>
      <c r="E933" s="14">
        <v>11</v>
      </c>
      <c r="F933" s="14">
        <v>287.99999999999994</v>
      </c>
      <c r="G933" s="14">
        <v>25.8</v>
      </c>
      <c r="H933" s="14" t="s">
        <v>366</v>
      </c>
      <c r="I933" s="14">
        <v>24.8</v>
      </c>
      <c r="J933" s="14">
        <v>2.2448960002056912</v>
      </c>
      <c r="K933" s="14">
        <v>128.62306625758569</v>
      </c>
      <c r="L933" s="14">
        <v>119.07921450022172</v>
      </c>
      <c r="M933" s="14">
        <v>58</v>
      </c>
      <c r="N933" s="14" t="s">
        <v>72</v>
      </c>
      <c r="O933" s="14" t="s">
        <v>72</v>
      </c>
      <c r="P933" s="14">
        <v>4</v>
      </c>
      <c r="Q933" s="14">
        <v>15.048032480436893</v>
      </c>
      <c r="R933">
        <v>41.255667742799368</v>
      </c>
      <c r="S933">
        <v>1</v>
      </c>
      <c r="T933" t="s">
        <v>4</v>
      </c>
      <c r="U933" t="s">
        <v>4</v>
      </c>
      <c r="V933" t="s">
        <v>31</v>
      </c>
      <c r="W933">
        <v>2.5</v>
      </c>
      <c r="X933" t="s">
        <v>4</v>
      </c>
      <c r="Y933">
        <v>2</v>
      </c>
      <c r="Z933">
        <v>1</v>
      </c>
      <c r="AA933">
        <v>0</v>
      </c>
      <c r="AB933">
        <v>0</v>
      </c>
      <c r="AC933" t="s">
        <v>340</v>
      </c>
      <c r="AD933">
        <v>0</v>
      </c>
      <c r="AE933">
        <v>-9.3928941793072909</v>
      </c>
      <c r="AF933">
        <v>-9.3928941793072909</v>
      </c>
      <c r="AG933">
        <v>1</v>
      </c>
      <c r="AH933">
        <v>15.048032480436893</v>
      </c>
      <c r="AI933">
        <v>89.893098192581149</v>
      </c>
      <c r="AJ933">
        <v>56.171442008719723</v>
      </c>
      <c r="AK933">
        <v>11.756564994445398</v>
      </c>
      <c r="AL933">
        <v>106</v>
      </c>
      <c r="AM933">
        <v>32.308800000000005</v>
      </c>
      <c r="AN933">
        <v>1.0122909661567112</v>
      </c>
    </row>
    <row r="934" spans="1:40" ht="12.75" x14ac:dyDescent="0.2">
      <c r="A934" s="15">
        <v>42575</v>
      </c>
      <c r="B934" s="14">
        <v>91</v>
      </c>
      <c r="C934" s="14" t="s">
        <v>358</v>
      </c>
      <c r="D934" s="16">
        <v>0.50347222222222221</v>
      </c>
      <c r="E934" s="14">
        <v>12</v>
      </c>
      <c r="F934" s="14">
        <v>347</v>
      </c>
      <c r="G934" s="14">
        <v>25.2</v>
      </c>
      <c r="H934" s="14" t="s">
        <v>366</v>
      </c>
      <c r="I934" s="14">
        <v>26.1</v>
      </c>
      <c r="J934" s="14">
        <v>1.0122909661567117</v>
      </c>
      <c r="K934" s="14">
        <v>58.000000000000028</v>
      </c>
      <c r="L934" s="14">
        <v>-70.623066257585663</v>
      </c>
      <c r="M934" s="14">
        <v>58</v>
      </c>
      <c r="N934" s="14" t="s">
        <v>72</v>
      </c>
      <c r="O934" s="14" t="s">
        <v>15</v>
      </c>
      <c r="P934" s="14">
        <v>2</v>
      </c>
      <c r="Q934" s="14">
        <v>1.9999999999999978</v>
      </c>
      <c r="R934">
        <v>43.255667742799368</v>
      </c>
      <c r="S934">
        <v>1</v>
      </c>
      <c r="T934" t="s">
        <v>4</v>
      </c>
      <c r="U934" t="s">
        <v>4</v>
      </c>
      <c r="V934" t="s">
        <v>41</v>
      </c>
      <c r="W934">
        <v>1.8</v>
      </c>
      <c r="X934" t="s">
        <v>4</v>
      </c>
      <c r="Y934">
        <v>2</v>
      </c>
      <c r="Z934">
        <v>1</v>
      </c>
      <c r="AA934">
        <v>0</v>
      </c>
      <c r="AB934">
        <v>0</v>
      </c>
      <c r="AC934" t="s">
        <v>340</v>
      </c>
      <c r="AD934">
        <v>0</v>
      </c>
      <c r="AE934">
        <v>1.0598385284664076</v>
      </c>
      <c r="AF934">
        <v>1.0598385284664076</v>
      </c>
      <c r="AG934">
        <v>1</v>
      </c>
      <c r="AH934">
        <v>1.9999999999999978</v>
      </c>
      <c r="AI934">
        <v>91.589194384894</v>
      </c>
      <c r="AJ934">
        <v>57.23128053718613</v>
      </c>
      <c r="AK934">
        <v>1.6960961923128508</v>
      </c>
      <c r="AL934">
        <v>108</v>
      </c>
      <c r="AM934">
        <v>32.918399999999998</v>
      </c>
      <c r="AN934">
        <v>1.0122909661567112</v>
      </c>
    </row>
    <row r="935" spans="1:40" ht="12.75" x14ac:dyDescent="0.2">
      <c r="A935" s="15">
        <v>42575</v>
      </c>
      <c r="B935" s="14">
        <v>91</v>
      </c>
      <c r="C935" s="14" t="s">
        <v>358</v>
      </c>
      <c r="D935" s="16">
        <v>0.55902777777777779</v>
      </c>
      <c r="E935" s="14">
        <v>13</v>
      </c>
      <c r="F935" s="14">
        <v>427</v>
      </c>
      <c r="G935" s="14">
        <v>37.299999999999997</v>
      </c>
      <c r="H935" s="14" t="s">
        <v>365</v>
      </c>
      <c r="I935" s="14">
        <v>29.7</v>
      </c>
      <c r="J935" s="14">
        <v>1.0675392962107941</v>
      </c>
      <c r="K935" s="14">
        <v>298.83450386275524</v>
      </c>
      <c r="L935" s="14">
        <v>-119.16549613724479</v>
      </c>
      <c r="M935" s="14">
        <v>56</v>
      </c>
      <c r="N935" s="14" t="s">
        <v>72</v>
      </c>
      <c r="O935" s="14" t="s">
        <v>21</v>
      </c>
      <c r="P935" s="14">
        <v>8</v>
      </c>
      <c r="Q935" s="14">
        <v>4.2364636869426917</v>
      </c>
      <c r="R935">
        <v>47.492131429742059</v>
      </c>
      <c r="S935">
        <v>1</v>
      </c>
      <c r="T935" t="s">
        <v>4</v>
      </c>
      <c r="U935" t="s">
        <v>4</v>
      </c>
      <c r="V935" t="s">
        <v>72</v>
      </c>
      <c r="W935">
        <v>3.1</v>
      </c>
      <c r="X935" t="s">
        <v>4</v>
      </c>
      <c r="Y935">
        <v>2</v>
      </c>
      <c r="Z935">
        <v>1</v>
      </c>
      <c r="AA935">
        <v>0</v>
      </c>
      <c r="AB935">
        <v>0</v>
      </c>
      <c r="AC935" t="s">
        <v>340</v>
      </c>
      <c r="AD935">
        <v>0</v>
      </c>
      <c r="AE935">
        <v>2.0431672307130313</v>
      </c>
      <c r="AF935">
        <v>2.0431672307130313</v>
      </c>
      <c r="AG935">
        <v>1</v>
      </c>
      <c r="AH935">
        <v>4.2364636869426917</v>
      </c>
      <c r="AI935">
        <v>87.877982690834429</v>
      </c>
      <c r="AJ935">
        <v>59.274447767899161</v>
      </c>
      <c r="AK935">
        <v>-3.7112116940595712</v>
      </c>
      <c r="AL935">
        <v>106</v>
      </c>
      <c r="AM935">
        <v>32.308800000000005</v>
      </c>
      <c r="AN935">
        <v>0.97738438111682457</v>
      </c>
    </row>
    <row r="936" spans="1:40" ht="12.75" x14ac:dyDescent="0.2">
      <c r="A936" s="15">
        <v>42575</v>
      </c>
      <c r="B936" s="14">
        <v>91</v>
      </c>
      <c r="C936" s="14" t="s">
        <v>358</v>
      </c>
      <c r="D936" s="16">
        <v>0.58611111111111114</v>
      </c>
      <c r="E936" s="14">
        <v>14</v>
      </c>
      <c r="F936" s="14">
        <v>466</v>
      </c>
      <c r="G936" s="14">
        <v>39.6</v>
      </c>
      <c r="H936" s="14" t="s">
        <v>365</v>
      </c>
      <c r="I936" s="14">
        <v>31.9</v>
      </c>
      <c r="J936" s="14" t="s">
        <v>4</v>
      </c>
      <c r="K936" s="14" t="s">
        <v>4</v>
      </c>
      <c r="L936" s="14" t="s">
        <v>4</v>
      </c>
      <c r="M936" s="14">
        <v>56</v>
      </c>
      <c r="N936" s="14" t="s">
        <v>72</v>
      </c>
      <c r="O936" s="14" t="s">
        <v>4</v>
      </c>
      <c r="P936" s="14" t="s">
        <v>4</v>
      </c>
      <c r="Q936" s="14">
        <v>0</v>
      </c>
      <c r="R936">
        <v>47.492131429742059</v>
      </c>
      <c r="S936">
        <v>1</v>
      </c>
      <c r="T936" t="s">
        <v>4</v>
      </c>
      <c r="U936" t="s">
        <v>4</v>
      </c>
      <c r="V936" t="s">
        <v>6</v>
      </c>
      <c r="W936">
        <v>3.5</v>
      </c>
      <c r="X936" t="s">
        <v>4</v>
      </c>
      <c r="Y936">
        <v>2</v>
      </c>
      <c r="Z936">
        <v>1</v>
      </c>
      <c r="AA936">
        <v>0</v>
      </c>
      <c r="AB936">
        <v>0</v>
      </c>
      <c r="AC936" t="s">
        <v>340</v>
      </c>
      <c r="AD936">
        <v>0</v>
      </c>
      <c r="AE936">
        <v>0</v>
      </c>
      <c r="AF936">
        <v>0</v>
      </c>
      <c r="AG936">
        <v>1</v>
      </c>
      <c r="AH936">
        <v>0</v>
      </c>
      <c r="AI936">
        <v>87.877982690834429</v>
      </c>
      <c r="AJ936">
        <v>59.274447767899161</v>
      </c>
      <c r="AK936">
        <v>0</v>
      </c>
      <c r="AL936">
        <v>106</v>
      </c>
      <c r="AM936">
        <v>32.308800000000005</v>
      </c>
      <c r="AN936">
        <v>0.97738438111682457</v>
      </c>
    </row>
    <row r="937" spans="1:40" ht="12.75" x14ac:dyDescent="0.2">
      <c r="A937" s="15">
        <v>42575</v>
      </c>
      <c r="B937" s="14">
        <v>91</v>
      </c>
      <c r="C937" s="14" t="s">
        <v>358</v>
      </c>
      <c r="D937" s="16">
        <v>0.62847222222222221</v>
      </c>
      <c r="E937" s="14">
        <v>15</v>
      </c>
      <c r="F937" s="14">
        <v>527</v>
      </c>
      <c r="G937" s="14">
        <v>42.8</v>
      </c>
      <c r="H937" s="14" t="s">
        <v>365</v>
      </c>
      <c r="I937" s="14">
        <v>32.200000000000003</v>
      </c>
      <c r="J937" s="14" t="s">
        <v>4</v>
      </c>
      <c r="K937" s="14" t="s">
        <v>4</v>
      </c>
      <c r="L937" s="14" t="s">
        <v>4</v>
      </c>
      <c r="M937" s="14">
        <v>56</v>
      </c>
      <c r="N937" s="14" t="s">
        <v>72</v>
      </c>
      <c r="O937" s="14" t="s">
        <v>4</v>
      </c>
      <c r="P937" s="14" t="s">
        <v>4</v>
      </c>
      <c r="Q937" s="14">
        <v>0</v>
      </c>
      <c r="R937">
        <v>47.492131429742059</v>
      </c>
      <c r="S937">
        <v>1</v>
      </c>
      <c r="T937" t="s">
        <v>4</v>
      </c>
      <c r="U937" t="s">
        <v>4</v>
      </c>
      <c r="V937" t="s">
        <v>6</v>
      </c>
      <c r="W937">
        <v>3.2</v>
      </c>
      <c r="X937" t="s">
        <v>43</v>
      </c>
      <c r="Y937">
        <v>0</v>
      </c>
      <c r="Z937">
        <v>0</v>
      </c>
      <c r="AA937">
        <v>1</v>
      </c>
      <c r="AB937">
        <v>1</v>
      </c>
      <c r="AC937" t="s">
        <v>340</v>
      </c>
      <c r="AD937">
        <v>0</v>
      </c>
      <c r="AE937">
        <v>0</v>
      </c>
      <c r="AF937">
        <v>0</v>
      </c>
      <c r="AG937">
        <v>1</v>
      </c>
      <c r="AH937">
        <v>0</v>
      </c>
      <c r="AI937">
        <v>87.877982690834429</v>
      </c>
      <c r="AJ937">
        <v>59.274447767899161</v>
      </c>
      <c r="AK937">
        <v>0</v>
      </c>
      <c r="AL937">
        <v>106</v>
      </c>
      <c r="AM937">
        <v>32.308800000000005</v>
      </c>
      <c r="AN937">
        <v>0.97738438111682457</v>
      </c>
    </row>
    <row r="938" spans="1:40" ht="12.75" x14ac:dyDescent="0.2">
      <c r="A938" s="15">
        <v>42575</v>
      </c>
      <c r="B938" s="14">
        <v>91</v>
      </c>
      <c r="C938" s="14" t="s">
        <v>358</v>
      </c>
      <c r="D938" s="16">
        <v>0.66666666666666663</v>
      </c>
      <c r="E938" s="14">
        <v>16</v>
      </c>
      <c r="F938" s="14">
        <v>582</v>
      </c>
      <c r="G938" s="14">
        <v>40</v>
      </c>
      <c r="H938" s="14" t="s">
        <v>365</v>
      </c>
      <c r="I938" s="14">
        <v>29.9</v>
      </c>
      <c r="J938" s="14" t="s">
        <v>4</v>
      </c>
      <c r="K938" s="14" t="s">
        <v>4</v>
      </c>
      <c r="L938" s="14" t="s">
        <v>4</v>
      </c>
      <c r="M938" s="14">
        <v>56</v>
      </c>
      <c r="N938" s="14" t="s">
        <v>72</v>
      </c>
      <c r="O938" s="14" t="s">
        <v>4</v>
      </c>
      <c r="P938" s="14" t="s">
        <v>4</v>
      </c>
      <c r="Q938" s="14">
        <v>0</v>
      </c>
      <c r="R938">
        <v>47.492131429742059</v>
      </c>
      <c r="S938">
        <v>1</v>
      </c>
      <c r="T938">
        <v>5.401181031873862</v>
      </c>
      <c r="U938">
        <v>8.7929160584468224</v>
      </c>
      <c r="V938" t="s">
        <v>6</v>
      </c>
      <c r="W938">
        <v>5.8</v>
      </c>
      <c r="X938" t="s">
        <v>43</v>
      </c>
      <c r="Y938">
        <v>0</v>
      </c>
      <c r="Z938">
        <v>0</v>
      </c>
      <c r="AA938">
        <v>1</v>
      </c>
      <c r="AB938" t="s">
        <v>4</v>
      </c>
      <c r="AC938" t="s">
        <v>340</v>
      </c>
      <c r="AD938">
        <v>0</v>
      </c>
      <c r="AE938">
        <v>0</v>
      </c>
      <c r="AF938">
        <v>0</v>
      </c>
      <c r="AG938">
        <v>1</v>
      </c>
      <c r="AH938">
        <v>0</v>
      </c>
      <c r="AI938">
        <v>87.877982690834429</v>
      </c>
      <c r="AJ938">
        <v>59.274447767899161</v>
      </c>
      <c r="AK938">
        <v>0</v>
      </c>
      <c r="AL938">
        <v>106</v>
      </c>
      <c r="AM938">
        <v>32.308800000000005</v>
      </c>
      <c r="AN938">
        <v>0.97738438111682457</v>
      </c>
    </row>
    <row r="939" spans="1:40" ht="12.75" x14ac:dyDescent="0.2">
      <c r="A939" s="15">
        <v>42575</v>
      </c>
      <c r="B939" s="14">
        <v>92</v>
      </c>
      <c r="C939" s="14" t="s">
        <v>359</v>
      </c>
      <c r="D939" s="16">
        <v>0.26458333333333334</v>
      </c>
      <c r="E939" s="14">
        <v>6</v>
      </c>
      <c r="F939" s="14">
        <v>0</v>
      </c>
      <c r="G939" s="14" t="s">
        <v>4</v>
      </c>
      <c r="H939" s="14" t="s">
        <v>4</v>
      </c>
      <c r="I939" s="14">
        <v>21.8</v>
      </c>
      <c r="J939" s="14" t="s">
        <v>4</v>
      </c>
      <c r="K939" s="14" t="s">
        <v>4</v>
      </c>
      <c r="L939" s="14" t="s">
        <v>4</v>
      </c>
      <c r="M939" s="14">
        <v>315</v>
      </c>
      <c r="N939" s="14" t="s">
        <v>72</v>
      </c>
      <c r="O939" s="14" t="s">
        <v>4</v>
      </c>
      <c r="P939" s="14" t="s">
        <v>4</v>
      </c>
      <c r="Q939" s="14">
        <v>0</v>
      </c>
      <c r="R939">
        <v>0</v>
      </c>
      <c r="S939">
        <v>0</v>
      </c>
      <c r="T939" t="s">
        <v>4</v>
      </c>
      <c r="U939" t="s">
        <v>4</v>
      </c>
      <c r="V939" t="s">
        <v>7</v>
      </c>
      <c r="W939">
        <v>0</v>
      </c>
      <c r="X939" t="s">
        <v>4</v>
      </c>
      <c r="Y939">
        <v>2</v>
      </c>
      <c r="Z939">
        <v>1</v>
      </c>
      <c r="AA939">
        <v>0</v>
      </c>
      <c r="AB939">
        <v>0</v>
      </c>
      <c r="AC939" t="s">
        <v>341</v>
      </c>
      <c r="AD939">
        <v>1</v>
      </c>
      <c r="AE939" t="s">
        <v>4</v>
      </c>
      <c r="AF939" t="s">
        <v>4</v>
      </c>
      <c r="AG939" t="s">
        <v>4</v>
      </c>
      <c r="AH939" t="s">
        <v>4</v>
      </c>
      <c r="AI939">
        <v>-70.710678118654769</v>
      </c>
      <c r="AJ939">
        <v>70.710678118654741</v>
      </c>
      <c r="AK939" t="s">
        <v>4</v>
      </c>
      <c r="AL939">
        <v>100</v>
      </c>
      <c r="AM939">
        <v>30.48</v>
      </c>
      <c r="AN939">
        <v>5.497787143782138</v>
      </c>
    </row>
    <row r="940" spans="1:40" ht="12.75" x14ac:dyDescent="0.2">
      <c r="A940" s="15">
        <v>42575</v>
      </c>
      <c r="B940" s="14">
        <v>92</v>
      </c>
      <c r="C940" s="14" t="s">
        <v>359</v>
      </c>
      <c r="D940" s="16">
        <v>0.30763888888888891</v>
      </c>
      <c r="E940" s="14">
        <v>7</v>
      </c>
      <c r="F940" s="14">
        <v>62.000000000000021</v>
      </c>
      <c r="G940" s="14" t="s">
        <v>4</v>
      </c>
      <c r="H940" s="14" t="s">
        <v>4</v>
      </c>
      <c r="I940" s="14">
        <v>23.3</v>
      </c>
      <c r="J940" s="14" t="s">
        <v>4</v>
      </c>
      <c r="K940" s="14" t="s">
        <v>4</v>
      </c>
      <c r="L940" s="14" t="s">
        <v>4</v>
      </c>
      <c r="M940" s="14">
        <v>315</v>
      </c>
      <c r="N940" s="14" t="s">
        <v>72</v>
      </c>
      <c r="O940" s="14" t="s">
        <v>4</v>
      </c>
      <c r="P940" s="14" t="s">
        <v>4</v>
      </c>
      <c r="Q940" s="14">
        <v>0</v>
      </c>
      <c r="R940">
        <v>0</v>
      </c>
      <c r="S940">
        <v>0</v>
      </c>
      <c r="T940" t="s">
        <v>4</v>
      </c>
      <c r="U940" t="s">
        <v>4</v>
      </c>
      <c r="V940" t="s">
        <v>7</v>
      </c>
      <c r="W940">
        <v>0</v>
      </c>
      <c r="X940" t="s">
        <v>187</v>
      </c>
      <c r="Y940">
        <v>2</v>
      </c>
      <c r="Z940">
        <v>1</v>
      </c>
      <c r="AA940">
        <v>0</v>
      </c>
      <c r="AB940">
        <v>0</v>
      </c>
      <c r="AC940" t="s">
        <v>341</v>
      </c>
      <c r="AD940">
        <v>1</v>
      </c>
      <c r="AE940">
        <v>0</v>
      </c>
      <c r="AF940">
        <v>0</v>
      </c>
      <c r="AG940">
        <v>1</v>
      </c>
      <c r="AH940">
        <v>0</v>
      </c>
      <c r="AI940">
        <v>-70.710678118654769</v>
      </c>
      <c r="AJ940">
        <v>70.710678118654741</v>
      </c>
      <c r="AK940">
        <v>0</v>
      </c>
      <c r="AL940">
        <v>100</v>
      </c>
      <c r="AM940">
        <v>30.48</v>
      </c>
      <c r="AN940">
        <v>5.497787143782138</v>
      </c>
    </row>
    <row r="941" spans="1:40" ht="12.75" x14ac:dyDescent="0.2">
      <c r="A941" s="15">
        <v>42575</v>
      </c>
      <c r="B941" s="14">
        <v>92</v>
      </c>
      <c r="C941" s="14" t="s">
        <v>359</v>
      </c>
      <c r="D941" s="16">
        <v>0.3430555555555555</v>
      </c>
      <c r="E941" s="14">
        <v>8</v>
      </c>
      <c r="F941" s="14">
        <v>112.99999999999991</v>
      </c>
      <c r="G941" s="14" t="s">
        <v>4</v>
      </c>
      <c r="H941" s="14" t="s">
        <v>4</v>
      </c>
      <c r="I941" s="14">
        <v>22.6</v>
      </c>
      <c r="J941" s="14" t="s">
        <v>4</v>
      </c>
      <c r="K941" s="14" t="s">
        <v>4</v>
      </c>
      <c r="L941" s="14" t="s">
        <v>4</v>
      </c>
      <c r="M941" s="14">
        <v>315</v>
      </c>
      <c r="N941" s="14" t="s">
        <v>72</v>
      </c>
      <c r="O941" s="14" t="s">
        <v>4</v>
      </c>
      <c r="P941" s="14" t="s">
        <v>4</v>
      </c>
      <c r="Q941" s="14">
        <v>0</v>
      </c>
      <c r="R941">
        <v>0</v>
      </c>
      <c r="S941">
        <v>0</v>
      </c>
      <c r="T941" t="s">
        <v>4</v>
      </c>
      <c r="U941" t="s">
        <v>4</v>
      </c>
      <c r="V941" t="s">
        <v>7</v>
      </c>
      <c r="W941">
        <v>0.4</v>
      </c>
      <c r="X941" t="s">
        <v>108</v>
      </c>
      <c r="Y941">
        <v>2</v>
      </c>
      <c r="Z941">
        <v>1</v>
      </c>
      <c r="AA941">
        <v>0</v>
      </c>
      <c r="AB941">
        <v>0</v>
      </c>
      <c r="AC941" t="s">
        <v>341</v>
      </c>
      <c r="AD941">
        <v>1</v>
      </c>
      <c r="AE941">
        <v>0</v>
      </c>
      <c r="AF941">
        <v>0</v>
      </c>
      <c r="AG941">
        <v>1</v>
      </c>
      <c r="AH941">
        <v>0</v>
      </c>
      <c r="AI941">
        <v>-70.710678118654769</v>
      </c>
      <c r="AJ941">
        <v>70.710678118654741</v>
      </c>
      <c r="AK941">
        <v>0</v>
      </c>
      <c r="AL941">
        <v>100</v>
      </c>
      <c r="AM941">
        <v>30.48</v>
      </c>
      <c r="AN941">
        <v>5.497787143782138</v>
      </c>
    </row>
    <row r="942" spans="1:40" ht="12.75" x14ac:dyDescent="0.2">
      <c r="A942" s="15">
        <v>42575</v>
      </c>
      <c r="B942" s="14">
        <v>92</v>
      </c>
      <c r="C942" s="14" t="s">
        <v>359</v>
      </c>
      <c r="D942" s="16">
        <v>0.38125000000000003</v>
      </c>
      <c r="E942" s="14">
        <v>9</v>
      </c>
      <c r="F942" s="14">
        <v>168.00000000000006</v>
      </c>
      <c r="G942" s="14" t="s">
        <v>4</v>
      </c>
      <c r="H942" s="14" t="s">
        <v>4</v>
      </c>
      <c r="I942" s="14">
        <v>24.1</v>
      </c>
      <c r="J942" s="14" t="s">
        <v>4</v>
      </c>
      <c r="K942" s="14" t="s">
        <v>4</v>
      </c>
      <c r="L942" s="14" t="s">
        <v>4</v>
      </c>
      <c r="M942" s="14">
        <v>315</v>
      </c>
      <c r="N942" s="14" t="s">
        <v>72</v>
      </c>
      <c r="O942" s="14" t="s">
        <v>4</v>
      </c>
      <c r="P942" s="14" t="s">
        <v>4</v>
      </c>
      <c r="Q942" s="14">
        <v>0</v>
      </c>
      <c r="R942">
        <v>0</v>
      </c>
      <c r="S942">
        <v>0</v>
      </c>
      <c r="T942" t="s">
        <v>4</v>
      </c>
      <c r="U942" t="s">
        <v>4</v>
      </c>
      <c r="V942" t="s">
        <v>7</v>
      </c>
      <c r="W942">
        <v>0</v>
      </c>
      <c r="X942" t="s">
        <v>178</v>
      </c>
      <c r="Y942">
        <v>2</v>
      </c>
      <c r="Z942">
        <v>1</v>
      </c>
      <c r="AA942">
        <v>0</v>
      </c>
      <c r="AB942">
        <v>0</v>
      </c>
      <c r="AC942" t="s">
        <v>341</v>
      </c>
      <c r="AD942">
        <v>1</v>
      </c>
      <c r="AE942">
        <v>0</v>
      </c>
      <c r="AF942">
        <v>0</v>
      </c>
      <c r="AG942">
        <v>1</v>
      </c>
      <c r="AH942">
        <v>0</v>
      </c>
      <c r="AI942">
        <v>-70.710678118654769</v>
      </c>
      <c r="AJ942">
        <v>70.710678118654741</v>
      </c>
      <c r="AK942">
        <v>0</v>
      </c>
      <c r="AL942">
        <v>100</v>
      </c>
      <c r="AM942">
        <v>30.48</v>
      </c>
      <c r="AN942">
        <v>5.497787143782138</v>
      </c>
    </row>
    <row r="943" spans="1:40" ht="12.75" x14ac:dyDescent="0.2">
      <c r="A943" s="15">
        <v>42575</v>
      </c>
      <c r="B943" s="14">
        <v>92</v>
      </c>
      <c r="C943" s="14" t="s">
        <v>359</v>
      </c>
      <c r="D943" s="16">
        <v>0.42291666666666666</v>
      </c>
      <c r="E943" s="14">
        <v>10</v>
      </c>
      <c r="F943" s="14">
        <v>228</v>
      </c>
      <c r="G943" s="14" t="s">
        <v>4</v>
      </c>
      <c r="H943" s="14" t="s">
        <v>4</v>
      </c>
      <c r="I943" s="14">
        <v>24.2</v>
      </c>
      <c r="J943" s="14" t="s">
        <v>4</v>
      </c>
      <c r="K943" s="14" t="s">
        <v>4</v>
      </c>
      <c r="L943" s="14" t="s">
        <v>4</v>
      </c>
      <c r="M943" s="14">
        <v>315</v>
      </c>
      <c r="N943" s="14" t="s">
        <v>72</v>
      </c>
      <c r="O943" s="14" t="s">
        <v>4</v>
      </c>
      <c r="P943" s="14" t="s">
        <v>4</v>
      </c>
      <c r="Q943" s="14">
        <v>0</v>
      </c>
      <c r="R943">
        <v>0</v>
      </c>
      <c r="S943">
        <v>0</v>
      </c>
      <c r="T943" t="s">
        <v>4</v>
      </c>
      <c r="U943" t="s">
        <v>4</v>
      </c>
      <c r="V943" t="s">
        <v>7</v>
      </c>
      <c r="W943">
        <v>1</v>
      </c>
      <c r="X943" t="s">
        <v>4</v>
      </c>
      <c r="Y943">
        <v>2</v>
      </c>
      <c r="Z943">
        <v>1</v>
      </c>
      <c r="AA943">
        <v>0</v>
      </c>
      <c r="AB943">
        <v>0</v>
      </c>
      <c r="AC943" t="s">
        <v>341</v>
      </c>
      <c r="AD943">
        <v>1</v>
      </c>
      <c r="AE943">
        <v>0</v>
      </c>
      <c r="AF943">
        <v>0</v>
      </c>
      <c r="AG943">
        <v>1</v>
      </c>
      <c r="AH943">
        <v>0</v>
      </c>
      <c r="AI943">
        <v>-70.710678118654769</v>
      </c>
      <c r="AJ943">
        <v>70.710678118654741</v>
      </c>
      <c r="AK943">
        <v>0</v>
      </c>
      <c r="AL943">
        <v>100</v>
      </c>
      <c r="AM943">
        <v>30.48</v>
      </c>
      <c r="AN943">
        <v>5.497787143782138</v>
      </c>
    </row>
    <row r="944" spans="1:40" ht="12.75" x14ac:dyDescent="0.2">
      <c r="A944" s="15">
        <v>42575</v>
      </c>
      <c r="B944" s="14">
        <v>92</v>
      </c>
      <c r="C944" s="14" t="s">
        <v>359</v>
      </c>
      <c r="D944" s="16">
        <v>0.46736111111111112</v>
      </c>
      <c r="E944" s="14">
        <v>11</v>
      </c>
      <c r="F944" s="14">
        <v>292</v>
      </c>
      <c r="G944" s="14" t="s">
        <v>4</v>
      </c>
      <c r="H944" s="14" t="s">
        <v>4</v>
      </c>
      <c r="I944" s="14">
        <v>24.3</v>
      </c>
      <c r="J944" s="14" t="s">
        <v>4</v>
      </c>
      <c r="K944" s="14" t="s">
        <v>4</v>
      </c>
      <c r="L944" s="14" t="s">
        <v>4</v>
      </c>
      <c r="M944" s="14">
        <v>315</v>
      </c>
      <c r="N944" s="14" t="s">
        <v>72</v>
      </c>
      <c r="O944" s="14" t="s">
        <v>4</v>
      </c>
      <c r="P944" s="14" t="s">
        <v>4</v>
      </c>
      <c r="Q944" s="14">
        <v>0</v>
      </c>
      <c r="R944">
        <v>0</v>
      </c>
      <c r="S944">
        <v>0</v>
      </c>
      <c r="T944" t="s">
        <v>4</v>
      </c>
      <c r="U944" t="s">
        <v>4</v>
      </c>
      <c r="V944" t="s">
        <v>7</v>
      </c>
      <c r="W944">
        <v>0.3</v>
      </c>
      <c r="X944" t="s">
        <v>236</v>
      </c>
      <c r="Y944">
        <v>2</v>
      </c>
      <c r="Z944">
        <v>1</v>
      </c>
      <c r="AA944">
        <v>0</v>
      </c>
      <c r="AB944">
        <v>0</v>
      </c>
      <c r="AC944" t="s">
        <v>341</v>
      </c>
      <c r="AD944">
        <v>1</v>
      </c>
      <c r="AE944">
        <v>0</v>
      </c>
      <c r="AF944">
        <v>0</v>
      </c>
      <c r="AG944">
        <v>1</v>
      </c>
      <c r="AH944">
        <v>0</v>
      </c>
      <c r="AI944">
        <v>-70.710678118654769</v>
      </c>
      <c r="AJ944">
        <v>70.710678118654741</v>
      </c>
      <c r="AK944">
        <v>0</v>
      </c>
      <c r="AL944">
        <v>100</v>
      </c>
      <c r="AM944">
        <v>30.48</v>
      </c>
      <c r="AN944">
        <v>5.497787143782138</v>
      </c>
    </row>
    <row r="945" spans="1:40" ht="12.75" x14ac:dyDescent="0.2">
      <c r="A945" s="15">
        <v>42575</v>
      </c>
      <c r="B945" s="14">
        <v>92</v>
      </c>
      <c r="C945" s="14" t="s">
        <v>359</v>
      </c>
      <c r="D945" s="16">
        <v>0.50694444444444442</v>
      </c>
      <c r="E945" s="14">
        <v>12</v>
      </c>
      <c r="F945" s="14">
        <v>348.99999999999994</v>
      </c>
      <c r="G945" s="14" t="s">
        <v>4</v>
      </c>
      <c r="H945" s="14" t="s">
        <v>4</v>
      </c>
      <c r="I945" s="14">
        <v>25.7</v>
      </c>
      <c r="J945" s="14" t="s">
        <v>4</v>
      </c>
      <c r="K945" s="14" t="s">
        <v>4</v>
      </c>
      <c r="L945" s="14" t="s">
        <v>4</v>
      </c>
      <c r="M945" s="14">
        <v>315</v>
      </c>
      <c r="N945" s="14" t="s">
        <v>72</v>
      </c>
      <c r="O945" s="14" t="s">
        <v>4</v>
      </c>
      <c r="P945" s="14" t="s">
        <v>4</v>
      </c>
      <c r="Q945" s="14">
        <v>0</v>
      </c>
      <c r="R945">
        <v>0</v>
      </c>
      <c r="S945">
        <v>0</v>
      </c>
      <c r="T945" t="s">
        <v>4</v>
      </c>
      <c r="U945" t="s">
        <v>4</v>
      </c>
      <c r="V945" t="s">
        <v>7</v>
      </c>
      <c r="W945">
        <v>0</v>
      </c>
      <c r="X945" t="s">
        <v>239</v>
      </c>
      <c r="Y945">
        <v>2</v>
      </c>
      <c r="Z945">
        <v>1</v>
      </c>
      <c r="AA945">
        <v>0</v>
      </c>
      <c r="AB945">
        <v>0</v>
      </c>
      <c r="AC945" t="s">
        <v>341</v>
      </c>
      <c r="AD945">
        <v>1</v>
      </c>
      <c r="AE945">
        <v>0</v>
      </c>
      <c r="AF945">
        <v>0</v>
      </c>
      <c r="AG945">
        <v>1</v>
      </c>
      <c r="AH945">
        <v>0</v>
      </c>
      <c r="AI945">
        <v>-70.710678118654769</v>
      </c>
      <c r="AJ945">
        <v>70.710678118654741</v>
      </c>
      <c r="AK945">
        <v>0</v>
      </c>
      <c r="AL945">
        <v>100</v>
      </c>
      <c r="AM945">
        <v>30.48</v>
      </c>
      <c r="AN945">
        <v>5.497787143782138</v>
      </c>
    </row>
    <row r="946" spans="1:40" ht="12.75" x14ac:dyDescent="0.2">
      <c r="A946" s="15">
        <v>42575</v>
      </c>
      <c r="B946" s="14">
        <v>92</v>
      </c>
      <c r="C946" s="14" t="s">
        <v>359</v>
      </c>
      <c r="D946" s="16">
        <v>0.5625</v>
      </c>
      <c r="E946" s="14">
        <v>13</v>
      </c>
      <c r="F946" s="14">
        <v>429</v>
      </c>
      <c r="G946" s="14" t="s">
        <v>4</v>
      </c>
      <c r="H946" s="14" t="s">
        <v>4</v>
      </c>
      <c r="I946" s="14">
        <v>32.1</v>
      </c>
      <c r="J946" s="14" t="s">
        <v>4</v>
      </c>
      <c r="K946" s="14" t="s">
        <v>4</v>
      </c>
      <c r="L946" s="14" t="s">
        <v>4</v>
      </c>
      <c r="M946" s="14">
        <v>315</v>
      </c>
      <c r="N946" s="14" t="s">
        <v>72</v>
      </c>
      <c r="O946" s="14" t="s">
        <v>4</v>
      </c>
      <c r="P946" s="14" t="s">
        <v>4</v>
      </c>
      <c r="Q946" s="14">
        <v>0</v>
      </c>
      <c r="R946">
        <v>0</v>
      </c>
      <c r="S946">
        <v>0</v>
      </c>
      <c r="T946">
        <v>0</v>
      </c>
      <c r="U946">
        <v>0</v>
      </c>
      <c r="V946" t="s">
        <v>7</v>
      </c>
      <c r="W946">
        <v>2.4</v>
      </c>
      <c r="X946" t="s">
        <v>239</v>
      </c>
      <c r="Y946">
        <v>2</v>
      </c>
      <c r="Z946">
        <v>1</v>
      </c>
      <c r="AA946">
        <v>0</v>
      </c>
      <c r="AB946">
        <v>0</v>
      </c>
      <c r="AC946" t="s">
        <v>341</v>
      </c>
      <c r="AD946">
        <v>1</v>
      </c>
      <c r="AE946">
        <v>0</v>
      </c>
      <c r="AF946">
        <v>0</v>
      </c>
      <c r="AG946">
        <v>1</v>
      </c>
      <c r="AH946">
        <v>0</v>
      </c>
      <c r="AI946">
        <v>-70.710678118654769</v>
      </c>
      <c r="AJ946">
        <v>70.710678118654741</v>
      </c>
      <c r="AK946">
        <v>0</v>
      </c>
      <c r="AL946">
        <v>100</v>
      </c>
      <c r="AM946">
        <v>30.48</v>
      </c>
      <c r="AN946">
        <v>5.497787143782138</v>
      </c>
    </row>
    <row r="947" spans="1:40" ht="12.75" x14ac:dyDescent="0.2">
      <c r="A947" s="15">
        <v>42575</v>
      </c>
      <c r="B947" s="14">
        <v>92</v>
      </c>
      <c r="C947" s="14" t="s">
        <v>359</v>
      </c>
      <c r="D947" s="16">
        <v>0.58888888888888891</v>
      </c>
      <c r="E947" s="14">
        <v>14</v>
      </c>
      <c r="F947" s="14">
        <v>467</v>
      </c>
      <c r="G947" s="14" t="s">
        <v>4</v>
      </c>
      <c r="H947" s="14" t="s">
        <v>4</v>
      </c>
      <c r="I947" s="14" t="s">
        <v>4</v>
      </c>
      <c r="J947" s="14" t="s">
        <v>4</v>
      </c>
      <c r="K947" s="14" t="s">
        <v>4</v>
      </c>
      <c r="L947" s="14" t="s">
        <v>4</v>
      </c>
      <c r="M947" s="14" t="s">
        <v>4</v>
      </c>
      <c r="N947" s="14" t="s">
        <v>72</v>
      </c>
      <c r="O947" s="14" t="s">
        <v>4</v>
      </c>
      <c r="P947" s="14" t="s">
        <v>4</v>
      </c>
      <c r="Q947" s="14" t="s">
        <v>4</v>
      </c>
      <c r="R947" t="s">
        <v>4</v>
      </c>
      <c r="S947" t="s">
        <v>4</v>
      </c>
      <c r="T947" t="s">
        <v>4</v>
      </c>
      <c r="U947" t="s">
        <v>4</v>
      </c>
      <c r="V947" t="s">
        <v>4</v>
      </c>
      <c r="W947">
        <v>3.4</v>
      </c>
      <c r="X947" t="s">
        <v>4</v>
      </c>
      <c r="Y947">
        <v>2</v>
      </c>
      <c r="Z947">
        <v>1</v>
      </c>
      <c r="AA947">
        <v>0</v>
      </c>
      <c r="AB947">
        <v>0</v>
      </c>
      <c r="AC947" t="s">
        <v>341</v>
      </c>
      <c r="AD947">
        <v>1</v>
      </c>
      <c r="AE947" t="s">
        <v>4</v>
      </c>
      <c r="AF947" t="s">
        <v>4</v>
      </c>
      <c r="AG947" t="s">
        <v>4</v>
      </c>
      <c r="AH947" t="s">
        <v>4</v>
      </c>
      <c r="AI947" t="s">
        <v>4</v>
      </c>
      <c r="AJ947" t="s">
        <v>4</v>
      </c>
      <c r="AK947" t="s">
        <v>4</v>
      </c>
      <c r="AL947" t="s">
        <v>4</v>
      </c>
      <c r="AM947" t="s">
        <v>4</v>
      </c>
      <c r="AN947" t="s">
        <v>4</v>
      </c>
    </row>
    <row r="948" spans="1:40" ht="12.75" x14ac:dyDescent="0.2">
      <c r="A948" s="15">
        <v>42575</v>
      </c>
      <c r="B948" s="14">
        <v>92</v>
      </c>
      <c r="C948" s="14" t="s">
        <v>359</v>
      </c>
      <c r="D948" s="16">
        <v>0.63124999999999998</v>
      </c>
      <c r="E948" s="14">
        <v>15</v>
      </c>
      <c r="F948" s="14">
        <v>528</v>
      </c>
      <c r="G948" s="14" t="s">
        <v>4</v>
      </c>
      <c r="H948" s="14" t="s">
        <v>4</v>
      </c>
      <c r="I948" s="14" t="s">
        <v>4</v>
      </c>
      <c r="J948" s="14" t="s">
        <v>4</v>
      </c>
      <c r="K948" s="14" t="s">
        <v>4</v>
      </c>
      <c r="L948" s="14" t="s">
        <v>4</v>
      </c>
      <c r="M948" s="14" t="s">
        <v>4</v>
      </c>
      <c r="N948" s="14" t="s">
        <v>72</v>
      </c>
      <c r="O948" s="14" t="s">
        <v>4</v>
      </c>
      <c r="P948" s="14" t="s">
        <v>4</v>
      </c>
      <c r="Q948" s="14" t="s">
        <v>4</v>
      </c>
      <c r="R948" t="s">
        <v>4</v>
      </c>
      <c r="S948" t="s">
        <v>4</v>
      </c>
      <c r="T948" t="s">
        <v>4</v>
      </c>
      <c r="U948" t="s">
        <v>4</v>
      </c>
      <c r="V948" t="s">
        <v>4</v>
      </c>
      <c r="W948">
        <v>1.9</v>
      </c>
      <c r="X948" t="s">
        <v>67</v>
      </c>
      <c r="Y948" t="s">
        <v>4</v>
      </c>
      <c r="Z948" t="s">
        <v>4</v>
      </c>
      <c r="AA948" t="s">
        <v>4</v>
      </c>
      <c r="AB948" t="s">
        <v>4</v>
      </c>
      <c r="AC948" t="s">
        <v>341</v>
      </c>
      <c r="AD948">
        <v>1</v>
      </c>
      <c r="AE948" t="s">
        <v>4</v>
      </c>
      <c r="AF948" t="s">
        <v>4</v>
      </c>
      <c r="AG948" t="s">
        <v>4</v>
      </c>
      <c r="AH948" t="s">
        <v>4</v>
      </c>
      <c r="AI948" t="s">
        <v>4</v>
      </c>
      <c r="AJ948" t="s">
        <v>4</v>
      </c>
      <c r="AK948" t="s">
        <v>4</v>
      </c>
      <c r="AL948" t="s">
        <v>4</v>
      </c>
      <c r="AM948" t="s">
        <v>4</v>
      </c>
      <c r="AN948" t="s">
        <v>4</v>
      </c>
    </row>
    <row r="949" spans="1:40" ht="12.75" x14ac:dyDescent="0.2">
      <c r="A949" s="15">
        <v>42575</v>
      </c>
      <c r="B949" s="14">
        <v>92</v>
      </c>
      <c r="C949" s="14" t="s">
        <v>359</v>
      </c>
      <c r="D949" s="16">
        <v>0.66875000000000007</v>
      </c>
      <c r="E949" s="14">
        <v>16</v>
      </c>
      <c r="F949" s="14">
        <v>582.00000000000011</v>
      </c>
      <c r="G949" s="14" t="s">
        <v>4</v>
      </c>
      <c r="H949" s="14" t="s">
        <v>4</v>
      </c>
      <c r="I949" s="14" t="s">
        <v>4</v>
      </c>
      <c r="J949" s="14" t="s">
        <v>4</v>
      </c>
      <c r="K949" s="14" t="s">
        <v>4</v>
      </c>
      <c r="L949" s="14" t="s">
        <v>4</v>
      </c>
      <c r="M949" s="14" t="s">
        <v>4</v>
      </c>
      <c r="N949" s="14" t="s">
        <v>72</v>
      </c>
      <c r="O949" s="14" t="s">
        <v>4</v>
      </c>
      <c r="P949" s="14" t="s">
        <v>4</v>
      </c>
      <c r="Q949" s="14" t="s">
        <v>4</v>
      </c>
      <c r="R949" t="s">
        <v>4</v>
      </c>
      <c r="S949" t="s">
        <v>4</v>
      </c>
      <c r="T949" t="s">
        <v>4</v>
      </c>
      <c r="U949" t="s">
        <v>4</v>
      </c>
      <c r="V949" t="s">
        <v>4</v>
      </c>
      <c r="W949" t="s">
        <v>4</v>
      </c>
      <c r="X949" t="s">
        <v>67</v>
      </c>
      <c r="Y949" t="s">
        <v>4</v>
      </c>
      <c r="Z949" t="s">
        <v>4</v>
      </c>
      <c r="AA949" t="s">
        <v>4</v>
      </c>
      <c r="AB949" t="s">
        <v>4</v>
      </c>
      <c r="AC949" t="s">
        <v>341</v>
      </c>
      <c r="AD949">
        <v>1</v>
      </c>
      <c r="AE949" t="s">
        <v>4</v>
      </c>
      <c r="AF949" t="s">
        <v>4</v>
      </c>
      <c r="AG949" t="s">
        <v>4</v>
      </c>
      <c r="AH949" t="s">
        <v>4</v>
      </c>
      <c r="AI949" t="s">
        <v>4</v>
      </c>
      <c r="AJ949" t="s">
        <v>4</v>
      </c>
      <c r="AK949" t="s">
        <v>4</v>
      </c>
      <c r="AL949" t="s">
        <v>4</v>
      </c>
      <c r="AM949" t="s">
        <v>4</v>
      </c>
      <c r="AN949" t="s">
        <v>4</v>
      </c>
    </row>
    <row r="950" spans="1:40" ht="12.75" x14ac:dyDescent="0.2">
      <c r="A950" s="15">
        <v>42575</v>
      </c>
      <c r="B950" s="14">
        <v>94</v>
      </c>
      <c r="C950" s="14" t="s">
        <v>358</v>
      </c>
      <c r="D950" s="16">
        <v>0.25763888888888892</v>
      </c>
      <c r="E950" s="14">
        <v>6</v>
      </c>
      <c r="F950" s="14">
        <v>0</v>
      </c>
      <c r="G950" s="14">
        <v>21.1</v>
      </c>
      <c r="H950" s="14" t="s">
        <v>366</v>
      </c>
      <c r="I950" s="14">
        <v>23</v>
      </c>
      <c r="J950" s="14" t="s">
        <v>4</v>
      </c>
      <c r="K950" s="14" t="s">
        <v>4</v>
      </c>
      <c r="L950" s="14" t="s">
        <v>4</v>
      </c>
      <c r="M950" s="14">
        <v>218</v>
      </c>
      <c r="N950" s="14" t="s">
        <v>72</v>
      </c>
      <c r="O950" s="14" t="s">
        <v>4</v>
      </c>
      <c r="P950" s="14" t="s">
        <v>4</v>
      </c>
      <c r="Q950" s="14">
        <v>0</v>
      </c>
      <c r="R950">
        <v>0</v>
      </c>
      <c r="S950">
        <v>1</v>
      </c>
      <c r="T950" t="s">
        <v>4</v>
      </c>
      <c r="U950" t="s">
        <v>4</v>
      </c>
      <c r="V950" t="s">
        <v>128</v>
      </c>
      <c r="W950">
        <v>0.4</v>
      </c>
      <c r="X950" t="s">
        <v>4</v>
      </c>
      <c r="Y950">
        <v>2</v>
      </c>
      <c r="Z950">
        <v>1</v>
      </c>
      <c r="AA950">
        <v>0</v>
      </c>
      <c r="AB950">
        <v>0</v>
      </c>
      <c r="AC950" t="s">
        <v>342</v>
      </c>
      <c r="AD950">
        <v>0</v>
      </c>
      <c r="AE950" t="s">
        <v>4</v>
      </c>
      <c r="AF950" t="s">
        <v>4</v>
      </c>
      <c r="AG950" t="s">
        <v>4</v>
      </c>
      <c r="AH950" t="s">
        <v>4</v>
      </c>
      <c r="AI950">
        <v>-67.722762285822398</v>
      </c>
      <c r="AJ950">
        <v>-86.681182896739415</v>
      </c>
      <c r="AK950" t="s">
        <v>4</v>
      </c>
      <c r="AL950">
        <v>110</v>
      </c>
      <c r="AM950">
        <v>33.527999999999999</v>
      </c>
      <c r="AN950">
        <v>3.8048177693476384</v>
      </c>
    </row>
    <row r="951" spans="1:40" ht="12.75" x14ac:dyDescent="0.2">
      <c r="A951" s="15">
        <v>42575</v>
      </c>
      <c r="B951" s="14">
        <v>94</v>
      </c>
      <c r="C951" s="14" t="s">
        <v>358</v>
      </c>
      <c r="D951" s="16">
        <v>0.28958333333333336</v>
      </c>
      <c r="E951" s="14">
        <v>7</v>
      </c>
      <c r="F951" s="14">
        <v>46</v>
      </c>
      <c r="G951" s="14">
        <v>22.4</v>
      </c>
      <c r="H951" s="14" t="s">
        <v>366</v>
      </c>
      <c r="I951" s="14">
        <v>22.1</v>
      </c>
      <c r="J951" s="14">
        <v>0.22025743142048548</v>
      </c>
      <c r="K951" s="14">
        <v>347.38017877321403</v>
      </c>
      <c r="L951" s="14">
        <v>-50.619821226785973</v>
      </c>
      <c r="M951" s="14">
        <v>220</v>
      </c>
      <c r="N951" s="14" t="s">
        <v>72</v>
      </c>
      <c r="O951" s="14" t="s">
        <v>20</v>
      </c>
      <c r="P951" s="14">
        <v>1</v>
      </c>
      <c r="Q951" s="14">
        <v>4.8311418909494357</v>
      </c>
      <c r="R951">
        <v>4.8311418909494357</v>
      </c>
      <c r="S951">
        <v>1</v>
      </c>
      <c r="T951" t="s">
        <v>4</v>
      </c>
      <c r="U951" t="s">
        <v>4</v>
      </c>
      <c r="V951" t="s">
        <v>6</v>
      </c>
      <c r="W951">
        <v>1.6</v>
      </c>
      <c r="X951" t="s">
        <v>183</v>
      </c>
      <c r="Y951">
        <v>2</v>
      </c>
      <c r="Z951">
        <v>1</v>
      </c>
      <c r="AA951">
        <v>0</v>
      </c>
      <c r="AB951">
        <v>0</v>
      </c>
      <c r="AC951" t="s">
        <v>342</v>
      </c>
      <c r="AD951">
        <v>0</v>
      </c>
      <c r="AE951">
        <v>4.7144274830087625</v>
      </c>
      <c r="AF951">
        <v>4.7144274830087625</v>
      </c>
      <c r="AG951">
        <v>1</v>
      </c>
      <c r="AH951">
        <v>4.8311418909494357</v>
      </c>
      <c r="AI951">
        <v>-68.778274236459694</v>
      </c>
      <c r="AJ951">
        <v>-81.966755413730652</v>
      </c>
      <c r="AK951">
        <v>-1.0555119506372961</v>
      </c>
      <c r="AL951">
        <v>107</v>
      </c>
      <c r="AM951">
        <v>32.613599999999998</v>
      </c>
      <c r="AN951">
        <v>3.839724354387525</v>
      </c>
    </row>
    <row r="952" spans="1:40" ht="12.75" x14ac:dyDescent="0.2">
      <c r="A952" s="15">
        <v>42575</v>
      </c>
      <c r="B952" s="14">
        <v>94</v>
      </c>
      <c r="C952" s="14" t="s">
        <v>358</v>
      </c>
      <c r="D952" s="16">
        <v>0.33333333333333331</v>
      </c>
      <c r="E952" s="14">
        <v>8</v>
      </c>
      <c r="F952" s="14">
        <v>108.99999999999994</v>
      </c>
      <c r="G952" s="14">
        <v>22.1</v>
      </c>
      <c r="H952" s="14" t="s">
        <v>366</v>
      </c>
      <c r="I952" s="14">
        <v>28.3</v>
      </c>
      <c r="J952" s="14">
        <v>2.2291605824582552</v>
      </c>
      <c r="K952" s="14">
        <v>127.72149323178236</v>
      </c>
      <c r="L952" s="14">
        <v>-140.34131445856832</v>
      </c>
      <c r="M952" s="14">
        <v>218</v>
      </c>
      <c r="N952" s="14" t="s">
        <v>72</v>
      </c>
      <c r="O952" s="14" t="s">
        <v>72</v>
      </c>
      <c r="P952" s="14">
        <v>4</v>
      </c>
      <c r="Q952" s="14">
        <v>3.7342902639128299</v>
      </c>
      <c r="R952">
        <v>8.5654321548622647</v>
      </c>
      <c r="S952">
        <v>1</v>
      </c>
      <c r="T952" t="s">
        <v>4</v>
      </c>
      <c r="U952" t="s">
        <v>4</v>
      </c>
      <c r="V952" t="s">
        <v>6</v>
      </c>
      <c r="W952">
        <v>0</v>
      </c>
      <c r="X952" t="s">
        <v>4</v>
      </c>
      <c r="Y952">
        <v>2</v>
      </c>
      <c r="Z952">
        <v>1</v>
      </c>
      <c r="AA952">
        <v>0</v>
      </c>
      <c r="AB952">
        <v>0</v>
      </c>
      <c r="AC952" t="s">
        <v>342</v>
      </c>
      <c r="AD952">
        <v>0</v>
      </c>
      <c r="AE952">
        <v>-2.2847276856550565</v>
      </c>
      <c r="AF952">
        <v>-2.2847276856550565</v>
      </c>
      <c r="AG952">
        <v>1</v>
      </c>
      <c r="AH952">
        <v>3.7342902639128299</v>
      </c>
      <c r="AI952">
        <v>-65.824472757423663</v>
      </c>
      <c r="AJ952">
        <v>-84.251483099385709</v>
      </c>
      <c r="AK952">
        <v>2.9538014790360307</v>
      </c>
      <c r="AL952">
        <v>106.91666669999999</v>
      </c>
      <c r="AM952">
        <v>32.588200010160001</v>
      </c>
      <c r="AN952">
        <v>3.8048177693476384</v>
      </c>
    </row>
    <row r="953" spans="1:40" ht="12.75" x14ac:dyDescent="0.2">
      <c r="A953" s="15">
        <v>42575</v>
      </c>
      <c r="B953" s="14">
        <v>94</v>
      </c>
      <c r="C953" s="14" t="s">
        <v>358</v>
      </c>
      <c r="D953" s="16">
        <v>0.37222222222222223</v>
      </c>
      <c r="E953" s="14">
        <v>9</v>
      </c>
      <c r="F953" s="14">
        <v>165</v>
      </c>
      <c r="G953" s="14">
        <v>24.2</v>
      </c>
      <c r="H953" s="14" t="s">
        <v>366</v>
      </c>
      <c r="I953" s="14">
        <v>22.9</v>
      </c>
      <c r="J953" s="14" t="s">
        <v>4</v>
      </c>
      <c r="K953" s="14" t="s">
        <v>4</v>
      </c>
      <c r="L953" s="14" t="s">
        <v>4</v>
      </c>
      <c r="M953" s="14">
        <v>218</v>
      </c>
      <c r="N953" s="14" t="s">
        <v>72</v>
      </c>
      <c r="O953" s="14" t="s">
        <v>4</v>
      </c>
      <c r="P953" s="14" t="s">
        <v>4</v>
      </c>
      <c r="Q953" s="14">
        <v>0</v>
      </c>
      <c r="R953">
        <v>8.5654321548622647</v>
      </c>
      <c r="S953">
        <v>1</v>
      </c>
      <c r="T953" t="s">
        <v>4</v>
      </c>
      <c r="U953" t="s">
        <v>4</v>
      </c>
      <c r="V953" t="s">
        <v>6</v>
      </c>
      <c r="W953">
        <v>0.3</v>
      </c>
      <c r="X953" t="s">
        <v>183</v>
      </c>
      <c r="Y953">
        <v>2</v>
      </c>
      <c r="Z953">
        <v>1</v>
      </c>
      <c r="AA953">
        <v>0</v>
      </c>
      <c r="AB953">
        <v>0</v>
      </c>
      <c r="AC953" t="s">
        <v>342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-65.824472757423663</v>
      </c>
      <c r="AJ953">
        <v>-84.251483099385709</v>
      </c>
      <c r="AK953">
        <v>0</v>
      </c>
      <c r="AL953">
        <v>106.91666669999999</v>
      </c>
      <c r="AM953">
        <v>32.588200010160001</v>
      </c>
      <c r="AN953">
        <v>3.8048177693476384</v>
      </c>
    </row>
    <row r="954" spans="1:40" ht="12.75" x14ac:dyDescent="0.2">
      <c r="A954" s="15">
        <v>42575</v>
      </c>
      <c r="B954" s="14">
        <v>94</v>
      </c>
      <c r="C954" s="14" t="s">
        <v>358</v>
      </c>
      <c r="D954" s="16">
        <v>0.4145833333333333</v>
      </c>
      <c r="E954" s="14">
        <v>10</v>
      </c>
      <c r="F954" s="14">
        <v>225.99999999999994</v>
      </c>
      <c r="G954" s="14">
        <v>25.3</v>
      </c>
      <c r="H954" s="14" t="s">
        <v>366</v>
      </c>
      <c r="I954" s="14">
        <v>23.8</v>
      </c>
      <c r="J954" s="14" t="s">
        <v>4</v>
      </c>
      <c r="K954" s="14" t="s">
        <v>4</v>
      </c>
      <c r="L954" s="14" t="s">
        <v>4</v>
      </c>
      <c r="M954" s="14">
        <v>218</v>
      </c>
      <c r="N954" s="14" t="s">
        <v>72</v>
      </c>
      <c r="O954" s="14" t="s">
        <v>4</v>
      </c>
      <c r="P954" s="14" t="s">
        <v>4</v>
      </c>
      <c r="Q954" s="14">
        <v>0</v>
      </c>
      <c r="R954">
        <v>8.5654321548622647</v>
      </c>
      <c r="S954">
        <v>1</v>
      </c>
      <c r="T954" t="s">
        <v>4</v>
      </c>
      <c r="U954" t="s">
        <v>4</v>
      </c>
      <c r="V954" t="s">
        <v>6</v>
      </c>
      <c r="W954">
        <v>1.4</v>
      </c>
      <c r="X954" t="s">
        <v>4</v>
      </c>
      <c r="Y954">
        <v>2</v>
      </c>
      <c r="Z954">
        <v>1</v>
      </c>
      <c r="AA954">
        <v>0</v>
      </c>
      <c r="AB954">
        <v>0</v>
      </c>
      <c r="AC954" t="s">
        <v>342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-65.824472757423663</v>
      </c>
      <c r="AJ954">
        <v>-84.251483099385709</v>
      </c>
      <c r="AK954">
        <v>0</v>
      </c>
      <c r="AL954">
        <v>106.91666669999999</v>
      </c>
      <c r="AM954">
        <v>32.588200010160001</v>
      </c>
      <c r="AN954">
        <v>3.8048177693476384</v>
      </c>
    </row>
    <row r="955" spans="1:40" ht="12.75" x14ac:dyDescent="0.2">
      <c r="A955" s="15">
        <v>42575</v>
      </c>
      <c r="B955" s="14">
        <v>94</v>
      </c>
      <c r="C955" s="14" t="s">
        <v>358</v>
      </c>
      <c r="D955" s="16">
        <v>0.45763888888888887</v>
      </c>
      <c r="E955" s="14">
        <v>11</v>
      </c>
      <c r="F955" s="14">
        <v>287.99999999999994</v>
      </c>
      <c r="G955" s="14">
        <v>26.4</v>
      </c>
      <c r="H955" s="14" t="s">
        <v>366</v>
      </c>
      <c r="I955" s="14">
        <v>24.8</v>
      </c>
      <c r="J955" s="14">
        <v>1.1985903593156224</v>
      </c>
      <c r="K955" s="14">
        <v>291.32583104614599</v>
      </c>
      <c r="L955" s="14">
        <v>163.60433781436365</v>
      </c>
      <c r="M955" s="14">
        <v>224</v>
      </c>
      <c r="N955" s="14" t="s">
        <v>72</v>
      </c>
      <c r="O955" s="14" t="s">
        <v>31</v>
      </c>
      <c r="P955" s="14">
        <v>7</v>
      </c>
      <c r="Q955" s="14">
        <v>12.111943005388346</v>
      </c>
      <c r="R955">
        <v>20.677375160250612</v>
      </c>
      <c r="S955">
        <v>1</v>
      </c>
      <c r="T955" t="s">
        <v>4</v>
      </c>
      <c r="U955" t="s">
        <v>4</v>
      </c>
      <c r="V955" t="s">
        <v>41</v>
      </c>
      <c r="W955">
        <v>3</v>
      </c>
      <c r="X955" t="s">
        <v>4</v>
      </c>
      <c r="Y955">
        <v>2</v>
      </c>
      <c r="Z955">
        <v>1</v>
      </c>
      <c r="AA955">
        <v>0</v>
      </c>
      <c r="AB955">
        <v>0</v>
      </c>
      <c r="AC955" t="s">
        <v>342</v>
      </c>
      <c r="AD955">
        <v>0</v>
      </c>
      <c r="AE955">
        <v>4.4047652617954327</v>
      </c>
      <c r="AF955">
        <v>4.4047652617954327</v>
      </c>
      <c r="AG955">
        <v>1</v>
      </c>
      <c r="AH955">
        <v>12.111943005388346</v>
      </c>
      <c r="AI955">
        <v>-77.107079120948711</v>
      </c>
      <c r="AJ955">
        <v>-79.846717837590276</v>
      </c>
      <c r="AK955">
        <v>-11.282606363525048</v>
      </c>
      <c r="AL955">
        <v>111</v>
      </c>
      <c r="AM955">
        <v>33.832799999999999</v>
      </c>
      <c r="AN955">
        <v>3.9095375244672983</v>
      </c>
    </row>
    <row r="956" spans="1:40" ht="12.75" x14ac:dyDescent="0.2">
      <c r="A956" s="15">
        <v>42575</v>
      </c>
      <c r="B956" s="14">
        <v>94</v>
      </c>
      <c r="C956" s="14" t="s">
        <v>358</v>
      </c>
      <c r="D956" s="16">
        <v>0.49861111111111112</v>
      </c>
      <c r="E956" s="14">
        <v>12</v>
      </c>
      <c r="F956" s="14">
        <v>347</v>
      </c>
      <c r="G956" s="14">
        <v>26.5</v>
      </c>
      <c r="H956" s="14" t="s">
        <v>366</v>
      </c>
      <c r="I956" s="14">
        <v>25.4</v>
      </c>
      <c r="J956" s="14">
        <v>9.5983576722283637E-2</v>
      </c>
      <c r="K956" s="14">
        <v>354.50054615124304</v>
      </c>
      <c r="L956" s="14">
        <v>63.17471510509705</v>
      </c>
      <c r="M956" s="14">
        <v>228</v>
      </c>
      <c r="N956" s="14" t="s">
        <v>72</v>
      </c>
      <c r="O956" s="14" t="s">
        <v>20</v>
      </c>
      <c r="P956" s="14">
        <v>1</v>
      </c>
      <c r="Q956" s="14">
        <v>9.6323407561971699</v>
      </c>
      <c r="R956">
        <v>30.309715916447782</v>
      </c>
      <c r="S956">
        <v>1</v>
      </c>
      <c r="T956" t="s">
        <v>4</v>
      </c>
      <c r="U956" t="s">
        <v>4</v>
      </c>
      <c r="V956" t="s">
        <v>72</v>
      </c>
      <c r="W956">
        <v>0</v>
      </c>
      <c r="X956" t="s">
        <v>4</v>
      </c>
      <c r="Y956">
        <v>2</v>
      </c>
      <c r="Z956">
        <v>1</v>
      </c>
      <c r="AA956">
        <v>0</v>
      </c>
      <c r="AB956">
        <v>0</v>
      </c>
      <c r="AC956" t="s">
        <v>342</v>
      </c>
      <c r="AD956">
        <v>0</v>
      </c>
      <c r="AE956">
        <v>9.5880041699101781</v>
      </c>
      <c r="AF956">
        <v>9.5880041699101781</v>
      </c>
      <c r="AG956">
        <v>1</v>
      </c>
      <c r="AH956">
        <v>9.6323407561971699</v>
      </c>
      <c r="AI956">
        <v>-78.030206675126408</v>
      </c>
      <c r="AJ956">
        <v>-70.258713667680098</v>
      </c>
      <c r="AK956">
        <v>-0.92312755417769665</v>
      </c>
      <c r="AL956">
        <v>105</v>
      </c>
      <c r="AM956">
        <v>32.004000000000005</v>
      </c>
      <c r="AN956">
        <v>3.9793506945470716</v>
      </c>
    </row>
    <row r="957" spans="1:40" ht="12.75" x14ac:dyDescent="0.2">
      <c r="A957" s="15">
        <v>42575</v>
      </c>
      <c r="B957" s="14">
        <v>94</v>
      </c>
      <c r="C957" s="14" t="s">
        <v>358</v>
      </c>
      <c r="D957" s="16">
        <v>0.54791666666666672</v>
      </c>
      <c r="E957" s="14">
        <v>13</v>
      </c>
      <c r="F957" s="14">
        <v>418.00000000000006</v>
      </c>
      <c r="G957" s="14">
        <v>38.200000000000003</v>
      </c>
      <c r="H957" s="14" t="s">
        <v>365</v>
      </c>
      <c r="I957" s="14">
        <v>29.6</v>
      </c>
      <c r="J957" s="14">
        <v>0.56196401452229061</v>
      </c>
      <c r="K957" s="14">
        <v>327.80183372964427</v>
      </c>
      <c r="L957" s="14">
        <v>-26.698712421598771</v>
      </c>
      <c r="M957" s="14">
        <v>232</v>
      </c>
      <c r="N957" s="14" t="s">
        <v>72</v>
      </c>
      <c r="O957" s="14" t="s">
        <v>21</v>
      </c>
      <c r="P957" s="14">
        <v>8</v>
      </c>
      <c r="Q957" s="14">
        <v>7.362142509177505</v>
      </c>
      <c r="R957">
        <v>37.671858425625288</v>
      </c>
      <c r="S957">
        <v>1</v>
      </c>
      <c r="T957" t="s">
        <v>4</v>
      </c>
      <c r="U957" t="s">
        <v>4</v>
      </c>
      <c r="V957" t="s">
        <v>21</v>
      </c>
      <c r="W957">
        <v>1.6</v>
      </c>
      <c r="X957" t="s">
        <v>4</v>
      </c>
      <c r="Y957">
        <v>2</v>
      </c>
      <c r="Z957">
        <v>1</v>
      </c>
      <c r="AA957">
        <v>0</v>
      </c>
      <c r="AB957">
        <v>0</v>
      </c>
      <c r="AC957" t="s">
        <v>342</v>
      </c>
      <c r="AD957">
        <v>0</v>
      </c>
      <c r="AE957">
        <v>6.2299202338116544</v>
      </c>
      <c r="AF957">
        <v>6.2299202338116544</v>
      </c>
      <c r="AG957">
        <v>1</v>
      </c>
      <c r="AH957">
        <v>7.362142509177505</v>
      </c>
      <c r="AI957">
        <v>-81.953118375099095</v>
      </c>
      <c r="AJ957">
        <v>-64.028793433868444</v>
      </c>
      <c r="AK957">
        <v>-3.922911699972687</v>
      </c>
      <c r="AL957">
        <v>104</v>
      </c>
      <c r="AM957">
        <v>31.699200000000001</v>
      </c>
      <c r="AN957">
        <v>4.0491638646268449</v>
      </c>
    </row>
    <row r="958" spans="1:40" ht="12.75" x14ac:dyDescent="0.2">
      <c r="A958" s="15">
        <v>42575</v>
      </c>
      <c r="B958" s="14">
        <v>94</v>
      </c>
      <c r="C958" s="14" t="s">
        <v>358</v>
      </c>
      <c r="D958" s="16">
        <v>0.56666666666666665</v>
      </c>
      <c r="E958" s="14">
        <v>14</v>
      </c>
      <c r="F958" s="14">
        <v>444.99999999999994</v>
      </c>
      <c r="G958" s="14">
        <v>37.6</v>
      </c>
      <c r="H958" s="14" t="s">
        <v>365</v>
      </c>
      <c r="I958" s="14">
        <v>30.8</v>
      </c>
      <c r="J958" s="14">
        <v>1.3293214929699746</v>
      </c>
      <c r="K958" s="14">
        <v>283.83548883679094</v>
      </c>
      <c r="L958" s="14">
        <v>-43.966344892853328</v>
      </c>
      <c r="M958" s="14">
        <v>234</v>
      </c>
      <c r="N958" s="14" t="s">
        <v>72</v>
      </c>
      <c r="O958" s="14" t="s">
        <v>31</v>
      </c>
      <c r="P958" s="14">
        <v>7</v>
      </c>
      <c r="Q958" s="14">
        <v>4.7495003803563618</v>
      </c>
      <c r="R958">
        <v>42.421358805981647</v>
      </c>
      <c r="S958">
        <v>1</v>
      </c>
      <c r="T958" t="s">
        <v>4</v>
      </c>
      <c r="U958" t="s">
        <v>4</v>
      </c>
      <c r="V958" t="s">
        <v>6</v>
      </c>
      <c r="W958">
        <v>3.3</v>
      </c>
      <c r="X958" t="s">
        <v>4</v>
      </c>
      <c r="Y958">
        <v>2</v>
      </c>
      <c r="Z958">
        <v>1</v>
      </c>
      <c r="AA958">
        <v>0</v>
      </c>
      <c r="AB958">
        <v>0</v>
      </c>
      <c r="AC958" t="s">
        <v>342</v>
      </c>
      <c r="AD958">
        <v>0</v>
      </c>
      <c r="AE958">
        <v>1.1357714385738049</v>
      </c>
      <c r="AF958">
        <v>1.1357714385738049</v>
      </c>
      <c r="AG958">
        <v>1</v>
      </c>
      <c r="AH958">
        <v>4.7495003803563618</v>
      </c>
      <c r="AI958">
        <v>-86.564818398119371</v>
      </c>
      <c r="AJ958">
        <v>-62.893021995294639</v>
      </c>
      <c r="AK958">
        <v>-4.6117000230202763</v>
      </c>
      <c r="AL958">
        <v>107</v>
      </c>
      <c r="AM958">
        <v>32.613599999999998</v>
      </c>
      <c r="AN958">
        <v>4.0840704496667311</v>
      </c>
    </row>
    <row r="959" spans="1:40" ht="12.75" x14ac:dyDescent="0.2">
      <c r="A959" s="15">
        <v>42575</v>
      </c>
      <c r="B959" s="14">
        <v>94</v>
      </c>
      <c r="C959" s="14" t="s">
        <v>358</v>
      </c>
      <c r="D959" s="16">
        <v>0.62361111111111112</v>
      </c>
      <c r="E959" s="14">
        <v>15</v>
      </c>
      <c r="F959" s="14">
        <v>527</v>
      </c>
      <c r="G959" s="14">
        <v>39.6</v>
      </c>
      <c r="H959" s="14" t="s">
        <v>365</v>
      </c>
      <c r="I959" s="14">
        <v>29.6</v>
      </c>
      <c r="J959" s="14" t="s">
        <v>4</v>
      </c>
      <c r="K959" s="14" t="s">
        <v>4</v>
      </c>
      <c r="L959" s="14" t="s">
        <v>4</v>
      </c>
      <c r="M959" s="14">
        <v>234</v>
      </c>
      <c r="N959" s="14" t="s">
        <v>72</v>
      </c>
      <c r="O959" s="14" t="s">
        <v>4</v>
      </c>
      <c r="P959" s="14" t="s">
        <v>4</v>
      </c>
      <c r="Q959" s="14">
        <v>0</v>
      </c>
      <c r="R959">
        <v>42.421358805981647</v>
      </c>
      <c r="S959">
        <v>1</v>
      </c>
      <c r="T959" t="s">
        <v>4</v>
      </c>
      <c r="U959" t="s">
        <v>4</v>
      </c>
      <c r="V959" t="s">
        <v>6</v>
      </c>
      <c r="W959">
        <v>6.7</v>
      </c>
      <c r="X959" t="s">
        <v>43</v>
      </c>
      <c r="Y959">
        <v>0</v>
      </c>
      <c r="Z959">
        <v>0</v>
      </c>
      <c r="AA959">
        <v>1</v>
      </c>
      <c r="AB959">
        <v>1</v>
      </c>
      <c r="AC959" t="s">
        <v>342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-86.564818398119371</v>
      </c>
      <c r="AJ959">
        <v>-62.893021995294639</v>
      </c>
      <c r="AK959">
        <v>0</v>
      </c>
      <c r="AL959">
        <v>107</v>
      </c>
      <c r="AM959">
        <v>32.613599999999998</v>
      </c>
      <c r="AN959">
        <v>4.0840704496667311</v>
      </c>
    </row>
    <row r="960" spans="1:40" ht="12.75" x14ac:dyDescent="0.2">
      <c r="A960" s="15">
        <v>42575</v>
      </c>
      <c r="B960" s="14">
        <v>94</v>
      </c>
      <c r="C960" s="14" t="s">
        <v>358</v>
      </c>
      <c r="D960" s="16">
        <v>0.66180555555555554</v>
      </c>
      <c r="E960" s="14">
        <v>16</v>
      </c>
      <c r="F960" s="14">
        <v>582</v>
      </c>
      <c r="G960" s="14">
        <v>39.200000000000003</v>
      </c>
      <c r="H960" s="14" t="s">
        <v>365</v>
      </c>
      <c r="I960" s="14">
        <v>30.4</v>
      </c>
      <c r="J960" s="14" t="s">
        <v>4</v>
      </c>
      <c r="K960" s="14" t="s">
        <v>4</v>
      </c>
      <c r="L960" s="14" t="s">
        <v>4</v>
      </c>
      <c r="M960" s="14">
        <v>234</v>
      </c>
      <c r="N960" s="14" t="s">
        <v>72</v>
      </c>
      <c r="O960" s="14" t="s">
        <v>4</v>
      </c>
      <c r="P960" s="14" t="s">
        <v>4</v>
      </c>
      <c r="Q960" s="14">
        <v>0</v>
      </c>
      <c r="R960">
        <v>42.421358805981647</v>
      </c>
      <c r="S960">
        <v>1</v>
      </c>
      <c r="T960">
        <v>30.346328898434713</v>
      </c>
      <c r="U960">
        <v>1.3979074354581906</v>
      </c>
      <c r="V960" t="s">
        <v>6</v>
      </c>
      <c r="W960">
        <v>6.9</v>
      </c>
      <c r="X960" t="s">
        <v>43</v>
      </c>
      <c r="Y960">
        <v>0</v>
      </c>
      <c r="Z960">
        <v>0</v>
      </c>
      <c r="AA960">
        <v>1</v>
      </c>
      <c r="AB960" t="s">
        <v>4</v>
      </c>
      <c r="AC960" t="s">
        <v>342</v>
      </c>
      <c r="AD960">
        <v>0</v>
      </c>
      <c r="AE960">
        <v>0</v>
      </c>
      <c r="AF960">
        <v>0</v>
      </c>
      <c r="AG960">
        <v>1</v>
      </c>
      <c r="AH960">
        <v>0</v>
      </c>
      <c r="AI960">
        <v>-86.564818398119371</v>
      </c>
      <c r="AJ960">
        <v>-62.893021995294639</v>
      </c>
      <c r="AK960">
        <v>0</v>
      </c>
      <c r="AL960">
        <v>107</v>
      </c>
      <c r="AM960">
        <v>32.613599999999998</v>
      </c>
      <c r="AN960">
        <v>4.0840704496667311</v>
      </c>
    </row>
    <row r="961" spans="1:40" ht="12.75" x14ac:dyDescent="0.2">
      <c r="A961" s="15">
        <v>42575</v>
      </c>
      <c r="B961" s="14">
        <v>100</v>
      </c>
      <c r="C961" s="14" t="s">
        <v>358</v>
      </c>
      <c r="D961" s="16">
        <v>0.25763888888888892</v>
      </c>
      <c r="E961" s="14">
        <v>6</v>
      </c>
      <c r="F961" s="14">
        <v>0</v>
      </c>
      <c r="G961" s="14">
        <v>21.1</v>
      </c>
      <c r="H961" s="14" t="s">
        <v>366</v>
      </c>
      <c r="I961" s="14">
        <v>23</v>
      </c>
      <c r="J961" s="14" t="s">
        <v>4</v>
      </c>
      <c r="K961" s="14" t="s">
        <v>4</v>
      </c>
      <c r="L961" s="14" t="s">
        <v>4</v>
      </c>
      <c r="M961" s="14">
        <v>218</v>
      </c>
      <c r="N961" s="14" t="s">
        <v>27</v>
      </c>
      <c r="O961" s="14" t="s">
        <v>4</v>
      </c>
      <c r="P961" s="14" t="s">
        <v>4</v>
      </c>
      <c r="Q961" s="14">
        <v>0</v>
      </c>
      <c r="R961">
        <v>0</v>
      </c>
      <c r="S961">
        <v>1</v>
      </c>
      <c r="T961" t="s">
        <v>4</v>
      </c>
      <c r="U961" t="s">
        <v>4</v>
      </c>
      <c r="V961" t="s">
        <v>128</v>
      </c>
      <c r="W961">
        <v>0.4</v>
      </c>
      <c r="X961" t="s">
        <v>4</v>
      </c>
      <c r="Y961">
        <v>2</v>
      </c>
      <c r="Z961">
        <v>1</v>
      </c>
      <c r="AA961">
        <v>0</v>
      </c>
      <c r="AB961">
        <v>0</v>
      </c>
      <c r="AC961" t="s">
        <v>343</v>
      </c>
      <c r="AD961">
        <v>0</v>
      </c>
      <c r="AE961" t="s">
        <v>4</v>
      </c>
      <c r="AF961" t="s">
        <v>4</v>
      </c>
      <c r="AG961" t="s">
        <v>4</v>
      </c>
      <c r="AH961" t="s">
        <v>4</v>
      </c>
      <c r="AI961">
        <v>-67.722762285822398</v>
      </c>
      <c r="AJ961">
        <v>-86.681182896739415</v>
      </c>
      <c r="AK961" t="s">
        <v>4</v>
      </c>
      <c r="AL961">
        <v>110</v>
      </c>
      <c r="AM961">
        <v>33.527999999999999</v>
      </c>
      <c r="AN961">
        <v>3.8048177693476384</v>
      </c>
    </row>
    <row r="962" spans="1:40" ht="12.75" x14ac:dyDescent="0.2">
      <c r="A962" s="15">
        <v>42575</v>
      </c>
      <c r="B962" s="14">
        <v>100</v>
      </c>
      <c r="C962" s="14" t="s">
        <v>358</v>
      </c>
      <c r="D962" s="16">
        <v>0.28958333333333336</v>
      </c>
      <c r="E962" s="14">
        <v>7</v>
      </c>
      <c r="F962" s="14">
        <v>46</v>
      </c>
      <c r="G962" s="14">
        <v>22.4</v>
      </c>
      <c r="H962" s="14" t="s">
        <v>366</v>
      </c>
      <c r="I962" s="14">
        <v>22.1</v>
      </c>
      <c r="J962" s="14">
        <v>0.22025743142048548</v>
      </c>
      <c r="K962" s="14">
        <v>347.38017877321403</v>
      </c>
      <c r="L962" s="14">
        <v>-50.619821226785973</v>
      </c>
      <c r="M962" s="14">
        <v>220</v>
      </c>
      <c r="N962" s="14" t="s">
        <v>27</v>
      </c>
      <c r="O962" s="14" t="s">
        <v>20</v>
      </c>
      <c r="P962" s="14">
        <v>1</v>
      </c>
      <c r="Q962" s="14">
        <v>4.8311418909494357</v>
      </c>
      <c r="R962">
        <v>4.8311418909494357</v>
      </c>
      <c r="S962">
        <v>1</v>
      </c>
      <c r="T962" t="s">
        <v>4</v>
      </c>
      <c r="U962" t="s">
        <v>4</v>
      </c>
      <c r="V962" t="s">
        <v>6</v>
      </c>
      <c r="W962">
        <v>1.6</v>
      </c>
      <c r="X962" t="s">
        <v>183</v>
      </c>
      <c r="Y962">
        <v>2</v>
      </c>
      <c r="Z962">
        <v>1</v>
      </c>
      <c r="AA962">
        <v>0</v>
      </c>
      <c r="AB962">
        <v>0</v>
      </c>
      <c r="AC962" t="s">
        <v>343</v>
      </c>
      <c r="AD962">
        <v>0</v>
      </c>
      <c r="AE962">
        <v>4.7144274830087625</v>
      </c>
      <c r="AF962">
        <v>4.7144274830087625</v>
      </c>
      <c r="AG962">
        <v>1</v>
      </c>
      <c r="AH962">
        <v>4.8311418909494357</v>
      </c>
      <c r="AI962">
        <v>-68.778274236459694</v>
      </c>
      <c r="AJ962">
        <v>-81.966755413730652</v>
      </c>
      <c r="AK962">
        <v>-1.0555119506372961</v>
      </c>
      <c r="AL962">
        <v>107</v>
      </c>
      <c r="AM962">
        <v>32.613599999999998</v>
      </c>
      <c r="AN962">
        <v>3.839724354387525</v>
      </c>
    </row>
    <row r="963" spans="1:40" ht="12.75" x14ac:dyDescent="0.2">
      <c r="A963" s="15">
        <v>42575</v>
      </c>
      <c r="B963" s="14">
        <v>100</v>
      </c>
      <c r="C963" s="14" t="s">
        <v>358</v>
      </c>
      <c r="D963" s="16">
        <v>0.33333333333333331</v>
      </c>
      <c r="E963" s="14">
        <v>8</v>
      </c>
      <c r="F963" s="14">
        <v>108.99999999999994</v>
      </c>
      <c r="G963" s="14">
        <v>22.1</v>
      </c>
      <c r="H963" s="14" t="s">
        <v>366</v>
      </c>
      <c r="I963" s="14">
        <v>28.3</v>
      </c>
      <c r="J963" s="14">
        <v>2.2291605824582552</v>
      </c>
      <c r="K963" s="14">
        <v>127.72149323178236</v>
      </c>
      <c r="L963" s="14">
        <v>-140.34131445856832</v>
      </c>
      <c r="M963" s="14">
        <v>218</v>
      </c>
      <c r="N963" s="14" t="s">
        <v>27</v>
      </c>
      <c r="O963" s="14" t="s">
        <v>72</v>
      </c>
      <c r="P963" s="14">
        <v>4</v>
      </c>
      <c r="Q963" s="14">
        <v>3.7342902639128299</v>
      </c>
      <c r="R963">
        <v>8.5654321548622647</v>
      </c>
      <c r="S963">
        <v>1</v>
      </c>
      <c r="T963" t="s">
        <v>4</v>
      </c>
      <c r="U963" t="s">
        <v>4</v>
      </c>
      <c r="V963" t="s">
        <v>6</v>
      </c>
      <c r="W963">
        <v>0</v>
      </c>
      <c r="X963" t="s">
        <v>4</v>
      </c>
      <c r="Y963">
        <v>2</v>
      </c>
      <c r="Z963">
        <v>1</v>
      </c>
      <c r="AA963">
        <v>0</v>
      </c>
      <c r="AB963">
        <v>0</v>
      </c>
      <c r="AC963" t="s">
        <v>343</v>
      </c>
      <c r="AD963">
        <v>0</v>
      </c>
      <c r="AE963">
        <v>-2.2847276856550565</v>
      </c>
      <c r="AF963">
        <v>-2.2847276856550565</v>
      </c>
      <c r="AG963">
        <v>1</v>
      </c>
      <c r="AH963">
        <v>3.7342902639128299</v>
      </c>
      <c r="AI963">
        <v>-65.824472757423663</v>
      </c>
      <c r="AJ963">
        <v>-84.251483099385709</v>
      </c>
      <c r="AK963">
        <v>2.9538014790360307</v>
      </c>
      <c r="AL963">
        <v>106.91666669999999</v>
      </c>
      <c r="AM963">
        <v>32.588200010160001</v>
      </c>
      <c r="AN963">
        <v>3.8048177693476384</v>
      </c>
    </row>
    <row r="964" spans="1:40" ht="12.75" x14ac:dyDescent="0.2">
      <c r="A964" s="15">
        <v>42575</v>
      </c>
      <c r="B964" s="14">
        <v>100</v>
      </c>
      <c r="C964" s="14" t="s">
        <v>358</v>
      </c>
      <c r="D964" s="16">
        <v>0.37222222222222223</v>
      </c>
      <c r="E964" s="14">
        <v>9</v>
      </c>
      <c r="F964" s="14">
        <v>165</v>
      </c>
      <c r="G964" s="14">
        <v>24.2</v>
      </c>
      <c r="H964" s="14" t="s">
        <v>366</v>
      </c>
      <c r="I964" s="14">
        <v>22.9</v>
      </c>
      <c r="J964" s="14" t="s">
        <v>4</v>
      </c>
      <c r="K964" s="14" t="s">
        <v>4</v>
      </c>
      <c r="L964" s="14" t="s">
        <v>4</v>
      </c>
      <c r="M964" s="14">
        <v>218</v>
      </c>
      <c r="N964" s="14" t="s">
        <v>27</v>
      </c>
      <c r="O964" s="14" t="s">
        <v>4</v>
      </c>
      <c r="P964" s="14" t="s">
        <v>4</v>
      </c>
      <c r="Q964" s="14">
        <v>0</v>
      </c>
      <c r="R964">
        <v>8.5654321548622647</v>
      </c>
      <c r="S964">
        <v>1</v>
      </c>
      <c r="T964" t="s">
        <v>4</v>
      </c>
      <c r="U964" t="s">
        <v>4</v>
      </c>
      <c r="V964" t="s">
        <v>6</v>
      </c>
      <c r="W964">
        <v>0.3</v>
      </c>
      <c r="X964" t="s">
        <v>183</v>
      </c>
      <c r="Y964">
        <v>2</v>
      </c>
      <c r="Z964">
        <v>1</v>
      </c>
      <c r="AA964">
        <v>0</v>
      </c>
      <c r="AB964">
        <v>0</v>
      </c>
      <c r="AC964" t="s">
        <v>343</v>
      </c>
      <c r="AD964">
        <v>0</v>
      </c>
      <c r="AE964">
        <v>0</v>
      </c>
      <c r="AF964">
        <v>0</v>
      </c>
      <c r="AG964">
        <v>1</v>
      </c>
      <c r="AH964">
        <v>0</v>
      </c>
      <c r="AI964">
        <v>-65.824472757423663</v>
      </c>
      <c r="AJ964">
        <v>-84.251483099385709</v>
      </c>
      <c r="AK964">
        <v>0</v>
      </c>
      <c r="AL964">
        <v>106.91666669999999</v>
      </c>
      <c r="AM964">
        <v>32.588200010160001</v>
      </c>
      <c r="AN964">
        <v>3.8048177693476384</v>
      </c>
    </row>
    <row r="965" spans="1:40" ht="12.75" x14ac:dyDescent="0.2">
      <c r="A965" s="15">
        <v>42575</v>
      </c>
      <c r="B965" s="14">
        <v>100</v>
      </c>
      <c r="C965" s="14" t="s">
        <v>358</v>
      </c>
      <c r="D965" s="16">
        <v>0.4145833333333333</v>
      </c>
      <c r="E965" s="14">
        <v>10</v>
      </c>
      <c r="F965" s="14">
        <v>225.99999999999994</v>
      </c>
      <c r="G965" s="14">
        <v>25</v>
      </c>
      <c r="H965" s="14" t="s">
        <v>366</v>
      </c>
      <c r="I965" s="14">
        <v>23.8</v>
      </c>
      <c r="J965" s="14" t="s">
        <v>4</v>
      </c>
      <c r="K965" s="14" t="s">
        <v>4</v>
      </c>
      <c r="L965" s="14" t="s">
        <v>4</v>
      </c>
      <c r="M965" s="14">
        <v>218</v>
      </c>
      <c r="N965" s="14" t="s">
        <v>27</v>
      </c>
      <c r="O965" s="14" t="s">
        <v>4</v>
      </c>
      <c r="P965" s="14" t="s">
        <v>4</v>
      </c>
      <c r="Q965" s="14">
        <v>0</v>
      </c>
      <c r="R965">
        <v>8.5654321548622647</v>
      </c>
      <c r="S965">
        <v>1</v>
      </c>
      <c r="T965" t="s">
        <v>4</v>
      </c>
      <c r="U965" t="s">
        <v>4</v>
      </c>
      <c r="V965" t="s">
        <v>6</v>
      </c>
      <c r="W965">
        <v>1.4</v>
      </c>
      <c r="X965" t="s">
        <v>4</v>
      </c>
      <c r="Y965">
        <v>2</v>
      </c>
      <c r="Z965">
        <v>1</v>
      </c>
      <c r="AA965">
        <v>0</v>
      </c>
      <c r="AB965">
        <v>0</v>
      </c>
      <c r="AC965" t="s">
        <v>343</v>
      </c>
      <c r="AD965">
        <v>0</v>
      </c>
      <c r="AE965">
        <v>0</v>
      </c>
      <c r="AF965">
        <v>0</v>
      </c>
      <c r="AG965">
        <v>1</v>
      </c>
      <c r="AH965">
        <v>0</v>
      </c>
      <c r="AI965">
        <v>-65.824472757423663</v>
      </c>
      <c r="AJ965">
        <v>-84.251483099385709</v>
      </c>
      <c r="AK965">
        <v>0</v>
      </c>
      <c r="AL965">
        <v>106.91666669999999</v>
      </c>
      <c r="AM965">
        <v>32.588200010160001</v>
      </c>
      <c r="AN965">
        <v>3.8048177693476384</v>
      </c>
    </row>
    <row r="966" spans="1:40" ht="12.75" x14ac:dyDescent="0.2">
      <c r="A966" s="15">
        <v>42575</v>
      </c>
      <c r="B966" s="14">
        <v>100</v>
      </c>
      <c r="C966" s="14" t="s">
        <v>358</v>
      </c>
      <c r="D966" s="16">
        <v>0.45763888888888887</v>
      </c>
      <c r="E966" s="14">
        <v>11</v>
      </c>
      <c r="F966" s="14">
        <v>287.99999999999994</v>
      </c>
      <c r="G966" s="14">
        <v>26.2</v>
      </c>
      <c r="H966" s="14" t="s">
        <v>366</v>
      </c>
      <c r="I966" s="14">
        <v>24.8</v>
      </c>
      <c r="J966" s="14" t="s">
        <v>4</v>
      </c>
      <c r="K966" s="14" t="s">
        <v>4</v>
      </c>
      <c r="L966" s="14" t="s">
        <v>4</v>
      </c>
      <c r="M966" s="14">
        <v>218</v>
      </c>
      <c r="N966" s="14" t="s">
        <v>27</v>
      </c>
      <c r="O966" s="14" t="s">
        <v>4</v>
      </c>
      <c r="P966" s="14" t="s">
        <v>4</v>
      </c>
      <c r="Q966" s="14">
        <v>0</v>
      </c>
      <c r="R966">
        <v>8.5654321548622647</v>
      </c>
      <c r="S966">
        <v>1</v>
      </c>
      <c r="T966" t="s">
        <v>4</v>
      </c>
      <c r="U966" t="s">
        <v>4</v>
      </c>
      <c r="V966" t="s">
        <v>6</v>
      </c>
      <c r="W966">
        <v>3</v>
      </c>
      <c r="X966" t="s">
        <v>4</v>
      </c>
      <c r="Y966">
        <v>2</v>
      </c>
      <c r="Z966">
        <v>1</v>
      </c>
      <c r="AA966">
        <v>0</v>
      </c>
      <c r="AB966">
        <v>0</v>
      </c>
      <c r="AC966" t="s">
        <v>343</v>
      </c>
      <c r="AD966">
        <v>0</v>
      </c>
      <c r="AE966">
        <v>0</v>
      </c>
      <c r="AF966">
        <v>0</v>
      </c>
      <c r="AG966">
        <v>1</v>
      </c>
      <c r="AH966">
        <v>0</v>
      </c>
      <c r="AI966">
        <v>-65.824472757423663</v>
      </c>
      <c r="AJ966">
        <v>-84.251483099385709</v>
      </c>
      <c r="AK966">
        <v>0</v>
      </c>
      <c r="AL966">
        <v>106.91666669999999</v>
      </c>
      <c r="AM966">
        <v>32.588200010160001</v>
      </c>
      <c r="AN966">
        <v>3.8048177693476384</v>
      </c>
    </row>
    <row r="967" spans="1:40" ht="12.75" x14ac:dyDescent="0.2">
      <c r="A967" s="15">
        <v>42575</v>
      </c>
      <c r="B967" s="14">
        <v>100</v>
      </c>
      <c r="C967" s="14" t="s">
        <v>358</v>
      </c>
      <c r="D967" s="16">
        <v>0.49861111111111112</v>
      </c>
      <c r="E967" s="14">
        <v>12</v>
      </c>
      <c r="F967" s="14">
        <v>347</v>
      </c>
      <c r="G967" s="14">
        <v>26.6</v>
      </c>
      <c r="H967" s="14" t="s">
        <v>366</v>
      </c>
      <c r="I967" s="14">
        <v>25.4</v>
      </c>
      <c r="J967" s="14" t="s">
        <v>4</v>
      </c>
      <c r="K967" s="14" t="s">
        <v>4</v>
      </c>
      <c r="L967" s="14" t="s">
        <v>4</v>
      </c>
      <c r="M967" s="14">
        <v>218</v>
      </c>
      <c r="N967" s="14" t="s">
        <v>27</v>
      </c>
      <c r="O967" s="14" t="s">
        <v>4</v>
      </c>
      <c r="P967" s="14" t="s">
        <v>4</v>
      </c>
      <c r="Q967" s="14">
        <v>0</v>
      </c>
      <c r="R967">
        <v>8.5654321548622647</v>
      </c>
      <c r="S967">
        <v>1</v>
      </c>
      <c r="T967" t="s">
        <v>4</v>
      </c>
      <c r="U967" t="s">
        <v>4</v>
      </c>
      <c r="V967" t="s">
        <v>6</v>
      </c>
      <c r="W967">
        <v>0</v>
      </c>
      <c r="X967" t="s">
        <v>4</v>
      </c>
      <c r="Y967">
        <v>2</v>
      </c>
      <c r="Z967">
        <v>1</v>
      </c>
      <c r="AA967">
        <v>0</v>
      </c>
      <c r="AB967">
        <v>0</v>
      </c>
      <c r="AC967" t="s">
        <v>343</v>
      </c>
      <c r="AD967">
        <v>0</v>
      </c>
      <c r="AE967">
        <v>0</v>
      </c>
      <c r="AF967">
        <v>0</v>
      </c>
      <c r="AG967">
        <v>1</v>
      </c>
      <c r="AH967">
        <v>0</v>
      </c>
      <c r="AI967">
        <v>-65.824472757423663</v>
      </c>
      <c r="AJ967">
        <v>-84.251483099385709</v>
      </c>
      <c r="AK967">
        <v>0</v>
      </c>
      <c r="AL967">
        <v>106.91666669999999</v>
      </c>
      <c r="AM967">
        <v>32.588200010160001</v>
      </c>
      <c r="AN967">
        <v>3.8048177693476384</v>
      </c>
    </row>
    <row r="968" spans="1:40" ht="12.75" x14ac:dyDescent="0.2">
      <c r="A968" s="15">
        <v>42575</v>
      </c>
      <c r="B968" s="14">
        <v>100</v>
      </c>
      <c r="C968" s="14" t="s">
        <v>358</v>
      </c>
      <c r="D968" s="16">
        <v>0.54791666666666672</v>
      </c>
      <c r="E968" s="14">
        <v>13</v>
      </c>
      <c r="F968" s="14">
        <v>418.00000000000006</v>
      </c>
      <c r="G968" s="14">
        <v>31.2</v>
      </c>
      <c r="H968" s="14" t="s">
        <v>365</v>
      </c>
      <c r="I968" s="14">
        <v>29.6</v>
      </c>
      <c r="J968" s="14">
        <v>0.90971912732751359</v>
      </c>
      <c r="K968" s="14">
        <v>307.87693346180913</v>
      </c>
      <c r="L968" s="14">
        <v>-179.84455976997322</v>
      </c>
      <c r="M968" s="14">
        <v>226</v>
      </c>
      <c r="N968" s="14" t="s">
        <v>27</v>
      </c>
      <c r="O968" s="14" t="s">
        <v>21</v>
      </c>
      <c r="P968" s="14">
        <v>8</v>
      </c>
      <c r="Q968" s="14">
        <v>15.030729576142813</v>
      </c>
      <c r="R968">
        <v>23.596161731005076</v>
      </c>
      <c r="S968">
        <v>1</v>
      </c>
      <c r="T968" t="s">
        <v>4</v>
      </c>
      <c r="U968" t="s">
        <v>4</v>
      </c>
      <c r="V968" t="s">
        <v>6</v>
      </c>
      <c r="W968">
        <v>1.6</v>
      </c>
      <c r="X968" t="s">
        <v>4</v>
      </c>
      <c r="Y968">
        <v>2</v>
      </c>
      <c r="Z968">
        <v>1</v>
      </c>
      <c r="AA968">
        <v>0</v>
      </c>
      <c r="AB968">
        <v>0</v>
      </c>
      <c r="AC968" t="s">
        <v>343</v>
      </c>
      <c r="AD968">
        <v>0</v>
      </c>
      <c r="AE968">
        <v>9.2283790898139983</v>
      </c>
      <c r="AF968">
        <v>9.2283790898139983</v>
      </c>
      <c r="AG968">
        <v>1</v>
      </c>
      <c r="AH968">
        <v>15.030729576142813</v>
      </c>
      <c r="AI968">
        <v>-77.688698436574327</v>
      </c>
      <c r="AJ968">
        <v>-75.023104009571711</v>
      </c>
      <c r="AK968">
        <v>-11.864225679150664</v>
      </c>
      <c r="AL968">
        <v>108</v>
      </c>
      <c r="AM968">
        <v>32.918399999999998</v>
      </c>
      <c r="AN968">
        <v>3.9444441095071849</v>
      </c>
    </row>
    <row r="969" spans="1:40" ht="12.75" x14ac:dyDescent="0.2">
      <c r="A969" s="15">
        <v>42575</v>
      </c>
      <c r="B969" s="14">
        <v>100</v>
      </c>
      <c r="C969" s="14" t="s">
        <v>358</v>
      </c>
      <c r="D969" s="16">
        <v>0.56666666666666665</v>
      </c>
      <c r="E969" s="14">
        <v>14</v>
      </c>
      <c r="F969" s="14">
        <v>444.99999999999994</v>
      </c>
      <c r="G969" s="14">
        <v>44.6</v>
      </c>
      <c r="H969" s="14" t="s">
        <v>365</v>
      </c>
      <c r="I969" s="14">
        <v>30.8</v>
      </c>
      <c r="J969" s="14" t="s">
        <v>4</v>
      </c>
      <c r="K969" s="14" t="s">
        <v>4</v>
      </c>
      <c r="L969" s="14" t="s">
        <v>4</v>
      </c>
      <c r="M969" s="14">
        <v>226</v>
      </c>
      <c r="N969" s="14" t="s">
        <v>27</v>
      </c>
      <c r="O969" s="14" t="s">
        <v>4</v>
      </c>
      <c r="P969" s="14" t="s">
        <v>4</v>
      </c>
      <c r="Q969" s="14">
        <v>0</v>
      </c>
      <c r="R969">
        <v>23.596161731005076</v>
      </c>
      <c r="S969">
        <v>1</v>
      </c>
      <c r="T969" t="s">
        <v>4</v>
      </c>
      <c r="U969" t="s">
        <v>4</v>
      </c>
      <c r="V969" t="s">
        <v>6</v>
      </c>
      <c r="W969">
        <v>3.3</v>
      </c>
      <c r="X969" t="s">
        <v>4</v>
      </c>
      <c r="Y969">
        <v>2</v>
      </c>
      <c r="Z969">
        <v>1</v>
      </c>
      <c r="AA969">
        <v>0</v>
      </c>
      <c r="AB969">
        <v>0</v>
      </c>
      <c r="AC969" t="s">
        <v>343</v>
      </c>
      <c r="AD969">
        <v>0</v>
      </c>
      <c r="AE969">
        <v>0</v>
      </c>
      <c r="AF969">
        <v>0</v>
      </c>
      <c r="AG969">
        <v>1</v>
      </c>
      <c r="AH969">
        <v>0</v>
      </c>
      <c r="AI969">
        <v>-77.688698436574327</v>
      </c>
      <c r="AJ969">
        <v>-75.023104009571711</v>
      </c>
      <c r="AK969">
        <v>0</v>
      </c>
      <c r="AL969">
        <v>108</v>
      </c>
      <c r="AM969">
        <v>32.918399999999998</v>
      </c>
      <c r="AN969">
        <v>3.9444441095071849</v>
      </c>
    </row>
    <row r="970" spans="1:40" ht="12.75" x14ac:dyDescent="0.2">
      <c r="A970" s="15">
        <v>42575</v>
      </c>
      <c r="B970" s="14">
        <v>100</v>
      </c>
      <c r="C970" s="14" t="s">
        <v>358</v>
      </c>
      <c r="D970" s="16">
        <v>0.62361111111111112</v>
      </c>
      <c r="E970" s="14">
        <v>15</v>
      </c>
      <c r="F970" s="14">
        <v>527</v>
      </c>
      <c r="G970" s="14">
        <v>45.1</v>
      </c>
      <c r="H970" s="14" t="s">
        <v>365</v>
      </c>
      <c r="I970" s="14">
        <v>29.6</v>
      </c>
      <c r="J970" s="14" t="s">
        <v>4</v>
      </c>
      <c r="K970" s="14" t="s">
        <v>4</v>
      </c>
      <c r="L970" s="14" t="s">
        <v>4</v>
      </c>
      <c r="M970" s="14">
        <v>226</v>
      </c>
      <c r="N970" s="14" t="s">
        <v>27</v>
      </c>
      <c r="O970" s="14" t="s">
        <v>4</v>
      </c>
      <c r="P970" s="14" t="s">
        <v>4</v>
      </c>
      <c r="Q970" s="14">
        <v>0</v>
      </c>
      <c r="R970">
        <v>23.596161731005076</v>
      </c>
      <c r="S970">
        <v>1</v>
      </c>
      <c r="T970" t="s">
        <v>4</v>
      </c>
      <c r="U970" t="s">
        <v>4</v>
      </c>
      <c r="V970" t="s">
        <v>6</v>
      </c>
      <c r="W970">
        <v>6.7</v>
      </c>
      <c r="X970" t="s">
        <v>43</v>
      </c>
      <c r="Y970">
        <v>0</v>
      </c>
      <c r="Z970">
        <v>0</v>
      </c>
      <c r="AA970">
        <v>1</v>
      </c>
      <c r="AB970">
        <v>1</v>
      </c>
      <c r="AC970" t="s">
        <v>343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-77.688698436574327</v>
      </c>
      <c r="AJ970">
        <v>-75.023104009571711</v>
      </c>
      <c r="AK970">
        <v>0</v>
      </c>
      <c r="AL970">
        <v>108</v>
      </c>
      <c r="AM970">
        <v>32.918399999999998</v>
      </c>
      <c r="AN970">
        <v>3.9444441095071849</v>
      </c>
    </row>
    <row r="971" spans="1:40" ht="12.75" x14ac:dyDescent="0.2">
      <c r="A971" s="15">
        <v>42575</v>
      </c>
      <c r="B971" s="14">
        <v>100</v>
      </c>
      <c r="C971" s="14" t="s">
        <v>358</v>
      </c>
      <c r="D971" s="16">
        <v>0.66180555555555554</v>
      </c>
      <c r="E971" s="14">
        <v>16</v>
      </c>
      <c r="F971" s="14">
        <v>582</v>
      </c>
      <c r="G971" s="14">
        <v>41.5</v>
      </c>
      <c r="H971" s="14" t="s">
        <v>365</v>
      </c>
      <c r="I971" s="14">
        <v>30.4</v>
      </c>
      <c r="J971" s="14" t="s">
        <v>4</v>
      </c>
      <c r="K971" s="14" t="s">
        <v>4</v>
      </c>
      <c r="L971" s="14" t="s">
        <v>4</v>
      </c>
      <c r="M971" s="14">
        <v>226</v>
      </c>
      <c r="N971" s="14" t="s">
        <v>27</v>
      </c>
      <c r="O971" s="14" t="s">
        <v>4</v>
      </c>
      <c r="P971" s="14" t="s">
        <v>4</v>
      </c>
      <c r="Q971" s="14">
        <v>0</v>
      </c>
      <c r="R971">
        <v>23.596161731005076</v>
      </c>
      <c r="S971">
        <v>1</v>
      </c>
      <c r="T971">
        <v>15.337232041678496</v>
      </c>
      <c r="U971">
        <v>1.5384889311763148</v>
      </c>
      <c r="V971" t="s">
        <v>6</v>
      </c>
      <c r="W971">
        <v>6.9</v>
      </c>
      <c r="X971" t="s">
        <v>43</v>
      </c>
      <c r="Y971">
        <v>0</v>
      </c>
      <c r="Z971">
        <v>0</v>
      </c>
      <c r="AA971">
        <v>1</v>
      </c>
      <c r="AB971" t="s">
        <v>4</v>
      </c>
      <c r="AC971" t="s">
        <v>343</v>
      </c>
      <c r="AD971">
        <v>0</v>
      </c>
      <c r="AE971">
        <v>0</v>
      </c>
      <c r="AF971">
        <v>0</v>
      </c>
      <c r="AG971">
        <v>1</v>
      </c>
      <c r="AH971">
        <v>0</v>
      </c>
      <c r="AI971">
        <v>-77.688698436574327</v>
      </c>
      <c r="AJ971">
        <v>-75.023104009571711</v>
      </c>
      <c r="AK971">
        <v>0</v>
      </c>
      <c r="AL971">
        <v>108</v>
      </c>
      <c r="AM971">
        <v>32.918399999999998</v>
      </c>
      <c r="AN971">
        <v>3.9444441095071849</v>
      </c>
    </row>
    <row r="972" spans="1:40" ht="12.75" x14ac:dyDescent="0.2">
      <c r="A972" s="15">
        <v>42575</v>
      </c>
      <c r="B972" s="14">
        <v>101</v>
      </c>
      <c r="C972" s="14" t="s">
        <v>359</v>
      </c>
      <c r="D972" s="16">
        <v>0.26458333333333334</v>
      </c>
      <c r="E972" s="14">
        <v>6</v>
      </c>
      <c r="F972" s="14">
        <v>0</v>
      </c>
      <c r="G972" s="14" t="s">
        <v>4</v>
      </c>
      <c r="H972" s="14" t="s">
        <v>4</v>
      </c>
      <c r="I972" s="14">
        <v>21.8</v>
      </c>
      <c r="J972" s="14" t="s">
        <v>4</v>
      </c>
      <c r="K972" s="14" t="s">
        <v>4</v>
      </c>
      <c r="L972" s="14" t="s">
        <v>4</v>
      </c>
      <c r="M972" s="14">
        <v>315</v>
      </c>
      <c r="N972" s="14" t="s">
        <v>21</v>
      </c>
      <c r="O972" s="14" t="s">
        <v>4</v>
      </c>
      <c r="P972" s="14" t="s">
        <v>4</v>
      </c>
      <c r="Q972" s="14">
        <v>0</v>
      </c>
      <c r="R972">
        <v>0</v>
      </c>
      <c r="S972">
        <v>0</v>
      </c>
      <c r="T972" t="s">
        <v>4</v>
      </c>
      <c r="U972" t="s">
        <v>4</v>
      </c>
      <c r="V972" t="s">
        <v>7</v>
      </c>
      <c r="W972">
        <v>0</v>
      </c>
      <c r="X972" t="s">
        <v>4</v>
      </c>
      <c r="Y972">
        <v>2</v>
      </c>
      <c r="Z972">
        <v>1</v>
      </c>
      <c r="AA972">
        <v>0</v>
      </c>
      <c r="AB972">
        <v>0</v>
      </c>
      <c r="AC972" t="s">
        <v>344</v>
      </c>
      <c r="AD972">
        <v>1</v>
      </c>
      <c r="AE972" t="s">
        <v>4</v>
      </c>
      <c r="AF972" t="s">
        <v>4</v>
      </c>
      <c r="AG972" t="s">
        <v>4</v>
      </c>
      <c r="AH972" t="s">
        <v>4</v>
      </c>
      <c r="AI972">
        <v>-70.710678118654769</v>
      </c>
      <c r="AJ972">
        <v>70.710678118654741</v>
      </c>
      <c r="AK972" t="s">
        <v>4</v>
      </c>
      <c r="AL972">
        <v>100</v>
      </c>
      <c r="AM972">
        <v>30.48</v>
      </c>
      <c r="AN972">
        <v>5.497787143782138</v>
      </c>
    </row>
    <row r="973" spans="1:40" ht="12.75" x14ac:dyDescent="0.2">
      <c r="A973" s="15">
        <v>42575</v>
      </c>
      <c r="B973" s="14">
        <v>101</v>
      </c>
      <c r="C973" s="14" t="s">
        <v>359</v>
      </c>
      <c r="D973" s="16">
        <v>0.30763888888888891</v>
      </c>
      <c r="E973" s="14">
        <v>7</v>
      </c>
      <c r="F973" s="14">
        <v>62.000000000000021</v>
      </c>
      <c r="G973" s="14" t="s">
        <v>4</v>
      </c>
      <c r="H973" s="14" t="s">
        <v>4</v>
      </c>
      <c r="I973" s="14">
        <v>23.3</v>
      </c>
      <c r="J973" s="14" t="s">
        <v>4</v>
      </c>
      <c r="K973" s="14" t="s">
        <v>4</v>
      </c>
      <c r="L973" s="14" t="s">
        <v>4</v>
      </c>
      <c r="M973" s="14">
        <v>315</v>
      </c>
      <c r="N973" s="14" t="s">
        <v>21</v>
      </c>
      <c r="O973" s="14" t="s">
        <v>4</v>
      </c>
      <c r="P973" s="14" t="s">
        <v>4</v>
      </c>
      <c r="Q973" s="14">
        <v>0</v>
      </c>
      <c r="R973">
        <v>0</v>
      </c>
      <c r="S973">
        <v>0</v>
      </c>
      <c r="T973" t="s">
        <v>4</v>
      </c>
      <c r="U973" t="s">
        <v>4</v>
      </c>
      <c r="V973" t="s">
        <v>7</v>
      </c>
      <c r="W973">
        <v>0</v>
      </c>
      <c r="X973" t="s">
        <v>187</v>
      </c>
      <c r="Y973">
        <v>2</v>
      </c>
      <c r="Z973">
        <v>1</v>
      </c>
      <c r="AA973">
        <v>0</v>
      </c>
      <c r="AB973">
        <v>0</v>
      </c>
      <c r="AC973" t="s">
        <v>344</v>
      </c>
      <c r="AD973">
        <v>1</v>
      </c>
      <c r="AE973">
        <v>0</v>
      </c>
      <c r="AF973">
        <v>0</v>
      </c>
      <c r="AG973">
        <v>1</v>
      </c>
      <c r="AH973">
        <v>0</v>
      </c>
      <c r="AI973">
        <v>-70.710678118654769</v>
      </c>
      <c r="AJ973">
        <v>70.710678118654741</v>
      </c>
      <c r="AK973">
        <v>0</v>
      </c>
      <c r="AL973">
        <v>100</v>
      </c>
      <c r="AM973">
        <v>30.48</v>
      </c>
      <c r="AN973">
        <v>5.497787143782138</v>
      </c>
    </row>
    <row r="974" spans="1:40" ht="12.75" x14ac:dyDescent="0.2">
      <c r="A974" s="15">
        <v>42575</v>
      </c>
      <c r="B974" s="14">
        <v>101</v>
      </c>
      <c r="C974" s="14" t="s">
        <v>359</v>
      </c>
      <c r="D974" s="16">
        <v>0.3430555555555555</v>
      </c>
      <c r="E974" s="14">
        <v>16</v>
      </c>
      <c r="F974" s="14">
        <v>112.99999999999991</v>
      </c>
      <c r="G974" s="14" t="s">
        <v>4</v>
      </c>
      <c r="H974" s="14" t="s">
        <v>4</v>
      </c>
      <c r="I974" s="14">
        <v>22.6</v>
      </c>
      <c r="J974" s="14" t="s">
        <v>4</v>
      </c>
      <c r="K974" s="14" t="s">
        <v>4</v>
      </c>
      <c r="L974" s="14" t="s">
        <v>4</v>
      </c>
      <c r="M974" s="14">
        <v>315</v>
      </c>
      <c r="N974" s="14" t="s">
        <v>21</v>
      </c>
      <c r="O974" s="14" t="s">
        <v>4</v>
      </c>
      <c r="P974" s="14" t="s">
        <v>4</v>
      </c>
      <c r="Q974" s="14">
        <v>0</v>
      </c>
      <c r="R974">
        <v>0</v>
      </c>
      <c r="S974">
        <v>0</v>
      </c>
      <c r="T974">
        <v>155.03917702373838</v>
      </c>
      <c r="U974">
        <v>0</v>
      </c>
      <c r="V974" t="s">
        <v>7</v>
      </c>
      <c r="W974">
        <v>0.4</v>
      </c>
      <c r="X974" t="s">
        <v>108</v>
      </c>
      <c r="Y974">
        <v>2</v>
      </c>
      <c r="Z974">
        <v>1</v>
      </c>
      <c r="AA974">
        <v>0</v>
      </c>
      <c r="AB974">
        <v>0</v>
      </c>
      <c r="AC974" t="s">
        <v>344</v>
      </c>
      <c r="AD974">
        <v>1</v>
      </c>
      <c r="AE974">
        <v>0</v>
      </c>
      <c r="AF974">
        <v>0</v>
      </c>
      <c r="AG974">
        <v>1</v>
      </c>
      <c r="AH974">
        <v>0</v>
      </c>
      <c r="AI974">
        <v>-70.710678118654769</v>
      </c>
      <c r="AJ974">
        <v>70.710678118654741</v>
      </c>
      <c r="AK974">
        <v>0</v>
      </c>
      <c r="AL974">
        <v>100</v>
      </c>
      <c r="AM974">
        <v>30.48</v>
      </c>
      <c r="AN974">
        <v>5.497787143782138</v>
      </c>
    </row>
    <row r="975" spans="1:40" ht="12.75" x14ac:dyDescent="0.2">
      <c r="A975" s="15">
        <v>42575</v>
      </c>
      <c r="B975" s="14">
        <v>101</v>
      </c>
      <c r="C975" s="14" t="s">
        <v>359</v>
      </c>
      <c r="D975" s="16">
        <v>0.38125000000000003</v>
      </c>
      <c r="E975" s="14">
        <v>8</v>
      </c>
      <c r="F975" s="14">
        <v>168.00000000000006</v>
      </c>
      <c r="G975" s="14" t="s">
        <v>4</v>
      </c>
      <c r="H975" s="14" t="s">
        <v>4</v>
      </c>
      <c r="I975" s="14">
        <v>24.1</v>
      </c>
      <c r="J975" s="14" t="s">
        <v>4</v>
      </c>
      <c r="K975" s="14" t="s">
        <v>4</v>
      </c>
      <c r="L975" s="14" t="s">
        <v>4</v>
      </c>
      <c r="M975" s="14">
        <v>315</v>
      </c>
      <c r="N975" s="14" t="s">
        <v>21</v>
      </c>
      <c r="O975" s="14" t="s">
        <v>4</v>
      </c>
      <c r="P975" s="14" t="s">
        <v>4</v>
      </c>
      <c r="Q975" s="14">
        <v>0</v>
      </c>
      <c r="R975">
        <v>0</v>
      </c>
      <c r="S975">
        <v>0</v>
      </c>
      <c r="T975" t="s">
        <v>4</v>
      </c>
      <c r="U975" t="s">
        <v>4</v>
      </c>
      <c r="V975" t="s">
        <v>7</v>
      </c>
      <c r="W975">
        <v>0</v>
      </c>
      <c r="X975" t="s">
        <v>178</v>
      </c>
      <c r="Y975">
        <v>2</v>
      </c>
      <c r="Z975">
        <v>1</v>
      </c>
      <c r="AA975">
        <v>0</v>
      </c>
      <c r="AB975">
        <v>0</v>
      </c>
      <c r="AC975" t="s">
        <v>344</v>
      </c>
      <c r="AD975">
        <v>1</v>
      </c>
      <c r="AE975">
        <v>0</v>
      </c>
      <c r="AF975">
        <v>0</v>
      </c>
      <c r="AG975">
        <v>1</v>
      </c>
      <c r="AH975">
        <v>0</v>
      </c>
      <c r="AI975">
        <v>-70.710678118654769</v>
      </c>
      <c r="AJ975">
        <v>70.710678118654741</v>
      </c>
      <c r="AK975">
        <v>0</v>
      </c>
      <c r="AL975">
        <v>100</v>
      </c>
      <c r="AM975">
        <v>30.48</v>
      </c>
      <c r="AN975">
        <v>5.497787143782138</v>
      </c>
    </row>
    <row r="976" spans="1:40" ht="12.75" x14ac:dyDescent="0.2">
      <c r="A976" s="15">
        <v>42575</v>
      </c>
      <c r="B976" s="14">
        <v>101</v>
      </c>
      <c r="C976" s="14" t="s">
        <v>359</v>
      </c>
      <c r="D976" s="16">
        <v>0.42291666666666666</v>
      </c>
      <c r="E976" s="14">
        <v>9</v>
      </c>
      <c r="F976" s="14">
        <v>228</v>
      </c>
      <c r="G976" s="14" t="s">
        <v>4</v>
      </c>
      <c r="H976" s="14" t="s">
        <v>4</v>
      </c>
      <c r="I976" s="14">
        <v>24.2</v>
      </c>
      <c r="J976" s="14" t="s">
        <v>4</v>
      </c>
      <c r="K976" s="14" t="s">
        <v>4</v>
      </c>
      <c r="L976" s="14" t="s">
        <v>4</v>
      </c>
      <c r="M976" s="14">
        <v>315</v>
      </c>
      <c r="N976" s="14" t="s">
        <v>21</v>
      </c>
      <c r="O976" s="14" t="s">
        <v>4</v>
      </c>
      <c r="P976" s="14" t="s">
        <v>4</v>
      </c>
      <c r="Q976" s="14">
        <v>0</v>
      </c>
      <c r="R976">
        <v>0</v>
      </c>
      <c r="S976">
        <v>0</v>
      </c>
      <c r="T976" t="s">
        <v>4</v>
      </c>
      <c r="U976" t="s">
        <v>4</v>
      </c>
      <c r="V976" t="s">
        <v>7</v>
      </c>
      <c r="W976">
        <v>1</v>
      </c>
      <c r="X976" t="s">
        <v>232</v>
      </c>
      <c r="Y976">
        <v>2</v>
      </c>
      <c r="Z976">
        <v>1</v>
      </c>
      <c r="AA976">
        <v>0</v>
      </c>
      <c r="AB976">
        <v>0</v>
      </c>
      <c r="AC976" t="s">
        <v>344</v>
      </c>
      <c r="AD976">
        <v>1</v>
      </c>
      <c r="AE976">
        <v>0</v>
      </c>
      <c r="AF976">
        <v>0</v>
      </c>
      <c r="AG976">
        <v>1</v>
      </c>
      <c r="AH976">
        <v>0</v>
      </c>
      <c r="AI976">
        <v>-70.710678118654769</v>
      </c>
      <c r="AJ976">
        <v>70.710678118654741</v>
      </c>
      <c r="AK976">
        <v>0</v>
      </c>
      <c r="AL976">
        <v>100</v>
      </c>
      <c r="AM976">
        <v>30.48</v>
      </c>
      <c r="AN976">
        <v>5.497787143782138</v>
      </c>
    </row>
    <row r="977" spans="1:40" ht="12.75" x14ac:dyDescent="0.2">
      <c r="A977" s="15">
        <v>42575</v>
      </c>
      <c r="B977" s="14">
        <v>101</v>
      </c>
      <c r="C977" s="14" t="s">
        <v>359</v>
      </c>
      <c r="D977" s="16">
        <v>0.46736111111111112</v>
      </c>
      <c r="E977" s="14">
        <v>10</v>
      </c>
      <c r="F977" s="14">
        <v>292</v>
      </c>
      <c r="G977" s="14" t="s">
        <v>4</v>
      </c>
      <c r="H977" s="14" t="s">
        <v>4</v>
      </c>
      <c r="I977" s="14">
        <v>24.3</v>
      </c>
      <c r="J977" s="14" t="s">
        <v>4</v>
      </c>
      <c r="K977" s="14" t="s">
        <v>4</v>
      </c>
      <c r="L977" s="14" t="s">
        <v>4</v>
      </c>
      <c r="M977" s="14">
        <v>315</v>
      </c>
      <c r="N977" s="14" t="s">
        <v>21</v>
      </c>
      <c r="O977" s="14" t="s">
        <v>4</v>
      </c>
      <c r="P977" s="14" t="s">
        <v>4</v>
      </c>
      <c r="Q977" s="14">
        <v>0</v>
      </c>
      <c r="R977">
        <v>0</v>
      </c>
      <c r="S977">
        <v>0</v>
      </c>
      <c r="T977" t="s">
        <v>4</v>
      </c>
      <c r="U977" t="s">
        <v>4</v>
      </c>
      <c r="V977" t="s">
        <v>7</v>
      </c>
      <c r="W977">
        <v>0.3</v>
      </c>
      <c r="X977" t="s">
        <v>6</v>
      </c>
      <c r="Y977">
        <v>2</v>
      </c>
      <c r="Z977">
        <v>1</v>
      </c>
      <c r="AA977">
        <v>0</v>
      </c>
      <c r="AB977">
        <v>0</v>
      </c>
      <c r="AC977" t="s">
        <v>344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-70.710678118654769</v>
      </c>
      <c r="AJ977">
        <v>70.710678118654741</v>
      </c>
      <c r="AK977">
        <v>0</v>
      </c>
      <c r="AL977">
        <v>100</v>
      </c>
      <c r="AM977">
        <v>30.48</v>
      </c>
      <c r="AN977">
        <v>5.497787143782138</v>
      </c>
    </row>
    <row r="978" spans="1:40" ht="12.75" x14ac:dyDescent="0.2">
      <c r="A978" s="15">
        <v>42575</v>
      </c>
      <c r="B978" s="14">
        <v>101</v>
      </c>
      <c r="C978" s="14" t="s">
        <v>359</v>
      </c>
      <c r="D978" s="16">
        <v>0.50694444444444442</v>
      </c>
      <c r="E978" s="14">
        <v>11</v>
      </c>
      <c r="F978" s="14">
        <v>348.99999999999994</v>
      </c>
      <c r="G978" s="14" t="s">
        <v>4</v>
      </c>
      <c r="H978" s="14" t="s">
        <v>4</v>
      </c>
      <c r="I978" s="14">
        <v>25.7</v>
      </c>
      <c r="J978" s="14" t="s">
        <v>4</v>
      </c>
      <c r="K978" s="14" t="s">
        <v>4</v>
      </c>
      <c r="L978" s="14" t="s">
        <v>4</v>
      </c>
      <c r="M978" s="14">
        <v>315</v>
      </c>
      <c r="N978" s="14" t="s">
        <v>21</v>
      </c>
      <c r="O978" s="14" t="s">
        <v>4</v>
      </c>
      <c r="P978" s="14" t="s">
        <v>4</v>
      </c>
      <c r="Q978" s="14">
        <v>0</v>
      </c>
      <c r="R978">
        <v>0</v>
      </c>
      <c r="S978">
        <v>0</v>
      </c>
      <c r="T978" t="s">
        <v>4</v>
      </c>
      <c r="U978" t="s">
        <v>4</v>
      </c>
      <c r="V978" t="s">
        <v>7</v>
      </c>
      <c r="W978">
        <v>0</v>
      </c>
      <c r="X978" t="s">
        <v>240</v>
      </c>
      <c r="Y978">
        <v>2</v>
      </c>
      <c r="Z978">
        <v>1</v>
      </c>
      <c r="AA978">
        <v>0</v>
      </c>
      <c r="AB978">
        <v>0</v>
      </c>
      <c r="AC978" t="s">
        <v>344</v>
      </c>
      <c r="AD978">
        <v>1</v>
      </c>
      <c r="AE978">
        <v>0</v>
      </c>
      <c r="AF978">
        <v>0</v>
      </c>
      <c r="AG978">
        <v>1</v>
      </c>
      <c r="AH978">
        <v>0</v>
      </c>
      <c r="AI978">
        <v>-70.710678118654769</v>
      </c>
      <c r="AJ978">
        <v>70.710678118654741</v>
      </c>
      <c r="AK978">
        <v>0</v>
      </c>
      <c r="AL978">
        <v>100</v>
      </c>
      <c r="AM978">
        <v>30.48</v>
      </c>
      <c r="AN978">
        <v>5.497787143782138</v>
      </c>
    </row>
    <row r="979" spans="1:40" ht="12.75" x14ac:dyDescent="0.2">
      <c r="A979" s="15">
        <v>42575</v>
      </c>
      <c r="B979" s="14">
        <v>101</v>
      </c>
      <c r="C979" s="14" t="s">
        <v>359</v>
      </c>
      <c r="D979" s="16">
        <v>0.5625</v>
      </c>
      <c r="E979" s="14">
        <v>12</v>
      </c>
      <c r="F979" s="14">
        <v>429</v>
      </c>
      <c r="G979" s="14" t="s">
        <v>4</v>
      </c>
      <c r="H979" s="14" t="s">
        <v>4</v>
      </c>
      <c r="I979" s="14">
        <v>32.1</v>
      </c>
      <c r="J979" s="14" t="s">
        <v>4</v>
      </c>
      <c r="K979" s="14" t="s">
        <v>4</v>
      </c>
      <c r="L979" s="14" t="s">
        <v>4</v>
      </c>
      <c r="M979" s="14">
        <v>315</v>
      </c>
      <c r="N979" s="14" t="s">
        <v>21</v>
      </c>
      <c r="O979" s="14" t="s">
        <v>4</v>
      </c>
      <c r="P979" s="14" t="s">
        <v>4</v>
      </c>
      <c r="Q979" s="14">
        <v>0</v>
      </c>
      <c r="R979">
        <v>0</v>
      </c>
      <c r="S979">
        <v>0</v>
      </c>
      <c r="T979" t="s">
        <v>4</v>
      </c>
      <c r="U979" t="s">
        <v>4</v>
      </c>
      <c r="V979" t="s">
        <v>7</v>
      </c>
      <c r="W979">
        <v>2.4</v>
      </c>
      <c r="X979" t="s">
        <v>108</v>
      </c>
      <c r="Y979">
        <v>2</v>
      </c>
      <c r="Z979">
        <v>1</v>
      </c>
      <c r="AA979">
        <v>0</v>
      </c>
      <c r="AB979">
        <v>0</v>
      </c>
      <c r="AC979" t="s">
        <v>344</v>
      </c>
      <c r="AD979">
        <v>1</v>
      </c>
      <c r="AE979">
        <v>0</v>
      </c>
      <c r="AF979">
        <v>0</v>
      </c>
      <c r="AG979">
        <v>1</v>
      </c>
      <c r="AH979">
        <v>0</v>
      </c>
      <c r="AI979">
        <v>-70.710678118654769</v>
      </c>
      <c r="AJ979">
        <v>70.710678118654741</v>
      </c>
      <c r="AK979">
        <v>0</v>
      </c>
      <c r="AL979">
        <v>100</v>
      </c>
      <c r="AM979">
        <v>30.48</v>
      </c>
      <c r="AN979">
        <v>5.497787143782138</v>
      </c>
    </row>
    <row r="980" spans="1:40" ht="12.75" x14ac:dyDescent="0.2">
      <c r="A980" s="15">
        <v>42575</v>
      </c>
      <c r="B980" s="14">
        <v>101</v>
      </c>
      <c r="C980" s="14" t="s">
        <v>359</v>
      </c>
      <c r="D980" s="16">
        <v>0.58888888888888891</v>
      </c>
      <c r="E980" s="14">
        <v>13</v>
      </c>
      <c r="F980" s="14">
        <v>467</v>
      </c>
      <c r="G980" s="14" t="s">
        <v>4</v>
      </c>
      <c r="H980" s="14" t="s">
        <v>4</v>
      </c>
      <c r="I980" s="14">
        <v>30.8</v>
      </c>
      <c r="J980" s="14" t="s">
        <v>4</v>
      </c>
      <c r="K980" s="14" t="s">
        <v>4</v>
      </c>
      <c r="L980" s="14" t="s">
        <v>4</v>
      </c>
      <c r="M980" s="14">
        <v>315</v>
      </c>
      <c r="N980" s="14" t="s">
        <v>21</v>
      </c>
      <c r="O980" s="14" t="s">
        <v>4</v>
      </c>
      <c r="P980" s="14" t="s">
        <v>4</v>
      </c>
      <c r="Q980" s="14">
        <v>0</v>
      </c>
      <c r="R980">
        <v>0</v>
      </c>
      <c r="S980">
        <v>0</v>
      </c>
      <c r="T980" t="s">
        <v>4</v>
      </c>
      <c r="U980" t="s">
        <v>4</v>
      </c>
      <c r="V980" t="s">
        <v>6</v>
      </c>
      <c r="W980">
        <v>3.4</v>
      </c>
      <c r="X980" t="s">
        <v>246</v>
      </c>
      <c r="Y980">
        <v>2</v>
      </c>
      <c r="Z980">
        <v>1</v>
      </c>
      <c r="AA980">
        <v>0</v>
      </c>
      <c r="AB980">
        <v>0</v>
      </c>
      <c r="AC980" t="s">
        <v>344</v>
      </c>
      <c r="AD980">
        <v>1</v>
      </c>
      <c r="AE980">
        <v>0</v>
      </c>
      <c r="AF980">
        <v>0</v>
      </c>
      <c r="AG980">
        <v>1</v>
      </c>
      <c r="AH980">
        <v>0</v>
      </c>
      <c r="AI980">
        <v>-70.710678118654769</v>
      </c>
      <c r="AJ980">
        <v>70.710678118654741</v>
      </c>
      <c r="AK980">
        <v>0</v>
      </c>
      <c r="AL980">
        <v>100</v>
      </c>
      <c r="AM980">
        <v>30.48</v>
      </c>
      <c r="AN980">
        <v>5.497787143782138</v>
      </c>
    </row>
    <row r="981" spans="1:40" ht="12.75" x14ac:dyDescent="0.2">
      <c r="A981" s="15">
        <v>42575</v>
      </c>
      <c r="B981" s="14">
        <v>101</v>
      </c>
      <c r="C981" s="14" t="s">
        <v>359</v>
      </c>
      <c r="D981" s="16">
        <v>0.63124999999999998</v>
      </c>
      <c r="E981" s="14">
        <v>14</v>
      </c>
      <c r="F981" s="14">
        <v>528</v>
      </c>
      <c r="G981" s="14" t="s">
        <v>4</v>
      </c>
      <c r="H981" s="14" t="s">
        <v>4</v>
      </c>
      <c r="I981" s="14">
        <v>32.6</v>
      </c>
      <c r="J981" s="14" t="s">
        <v>4</v>
      </c>
      <c r="K981" s="14" t="s">
        <v>4</v>
      </c>
      <c r="L981" s="14" t="s">
        <v>4</v>
      </c>
      <c r="M981" s="14">
        <v>315</v>
      </c>
      <c r="N981" s="14" t="s">
        <v>21</v>
      </c>
      <c r="O981" s="14" t="s">
        <v>4</v>
      </c>
      <c r="P981" s="14" t="s">
        <v>4</v>
      </c>
      <c r="Q981" s="14">
        <v>0</v>
      </c>
      <c r="R981">
        <v>0</v>
      </c>
      <c r="S981">
        <v>0</v>
      </c>
      <c r="T981" t="s">
        <v>4</v>
      </c>
      <c r="U981" t="s">
        <v>4</v>
      </c>
      <c r="V981" t="s">
        <v>6</v>
      </c>
      <c r="W981">
        <v>1.9</v>
      </c>
      <c r="X981" t="s">
        <v>4</v>
      </c>
      <c r="Y981">
        <v>2</v>
      </c>
      <c r="Z981">
        <v>1</v>
      </c>
      <c r="AA981">
        <v>0</v>
      </c>
      <c r="AB981">
        <v>0</v>
      </c>
      <c r="AC981" t="s">
        <v>344</v>
      </c>
      <c r="AD981">
        <v>1</v>
      </c>
      <c r="AE981">
        <v>0</v>
      </c>
      <c r="AF981">
        <v>0</v>
      </c>
      <c r="AG981">
        <v>1</v>
      </c>
      <c r="AH981">
        <v>0</v>
      </c>
      <c r="AI981">
        <v>-70.710678118654769</v>
      </c>
      <c r="AJ981">
        <v>70.710678118654741</v>
      </c>
      <c r="AK981">
        <v>0</v>
      </c>
      <c r="AL981">
        <v>100</v>
      </c>
      <c r="AM981">
        <v>30.48</v>
      </c>
      <c r="AN981">
        <v>5.497787143782138</v>
      </c>
    </row>
    <row r="982" spans="1:40" ht="12.75" x14ac:dyDescent="0.2">
      <c r="A982" s="15">
        <v>42575</v>
      </c>
      <c r="B982" s="14">
        <v>101</v>
      </c>
      <c r="C982" s="14" t="s">
        <v>359</v>
      </c>
      <c r="D982" s="16">
        <v>0.66875000000000007</v>
      </c>
      <c r="E982" s="14">
        <v>15</v>
      </c>
      <c r="F982" s="14">
        <v>582.00000000000011</v>
      </c>
      <c r="G982" s="14" t="s">
        <v>4</v>
      </c>
      <c r="H982" s="14" t="s">
        <v>4</v>
      </c>
      <c r="I982" s="14">
        <v>30.7</v>
      </c>
      <c r="J982" s="14" t="s">
        <v>4</v>
      </c>
      <c r="K982" s="14" t="s">
        <v>4</v>
      </c>
      <c r="L982" s="14" t="s">
        <v>4</v>
      </c>
      <c r="M982" s="14">
        <v>315</v>
      </c>
      <c r="N982" s="14" t="s">
        <v>21</v>
      </c>
      <c r="O982" s="14" t="s">
        <v>4</v>
      </c>
      <c r="P982" s="14" t="s">
        <v>4</v>
      </c>
      <c r="Q982" s="14">
        <v>0</v>
      </c>
      <c r="R982">
        <v>0</v>
      </c>
      <c r="S982">
        <v>0</v>
      </c>
      <c r="T982" t="s">
        <v>4</v>
      </c>
      <c r="U982" t="s">
        <v>4</v>
      </c>
      <c r="V982" t="s">
        <v>6</v>
      </c>
      <c r="W982">
        <v>7.2</v>
      </c>
      <c r="X982" t="s">
        <v>249</v>
      </c>
      <c r="Y982">
        <v>2</v>
      </c>
      <c r="Z982">
        <v>1</v>
      </c>
      <c r="AA982">
        <v>0</v>
      </c>
      <c r="AB982">
        <v>0</v>
      </c>
      <c r="AC982" t="s">
        <v>344</v>
      </c>
      <c r="AD982">
        <v>1</v>
      </c>
      <c r="AE982">
        <v>0</v>
      </c>
      <c r="AF982">
        <v>0</v>
      </c>
      <c r="AG982">
        <v>1</v>
      </c>
      <c r="AH982">
        <v>0</v>
      </c>
      <c r="AI982">
        <v>-70.710678118654769</v>
      </c>
      <c r="AJ982">
        <v>70.710678118654741</v>
      </c>
      <c r="AK982">
        <v>0</v>
      </c>
      <c r="AL982">
        <v>100</v>
      </c>
      <c r="AM982">
        <v>30.48</v>
      </c>
      <c r="AN982">
        <v>5.497787143782138</v>
      </c>
    </row>
    <row r="983" spans="1:40" ht="12.75" x14ac:dyDescent="0.2">
      <c r="A983" s="15">
        <v>42577</v>
      </c>
      <c r="B983" s="14">
        <v>95</v>
      </c>
      <c r="C983" s="14" t="s">
        <v>359</v>
      </c>
      <c r="D983" s="16">
        <v>0.26041666666666669</v>
      </c>
      <c r="E983" s="14">
        <v>6</v>
      </c>
      <c r="F983" s="14">
        <v>0</v>
      </c>
      <c r="G983" s="14" t="s">
        <v>4</v>
      </c>
      <c r="H983" s="14" t="s">
        <v>4</v>
      </c>
      <c r="I983" s="14">
        <v>17.7</v>
      </c>
      <c r="J983" s="14" t="s">
        <v>4</v>
      </c>
      <c r="K983" s="14" t="s">
        <v>4</v>
      </c>
      <c r="L983" s="14" t="s">
        <v>4</v>
      </c>
      <c r="M983" s="14">
        <v>135</v>
      </c>
      <c r="N983" s="14" t="s">
        <v>72</v>
      </c>
      <c r="O983" s="14" t="s">
        <v>4</v>
      </c>
      <c r="P983" s="14" t="s">
        <v>4</v>
      </c>
      <c r="Q983" s="14">
        <v>0</v>
      </c>
      <c r="R983">
        <v>0</v>
      </c>
      <c r="S983">
        <v>0</v>
      </c>
      <c r="T983" t="s">
        <v>4</v>
      </c>
      <c r="U983" t="s">
        <v>4</v>
      </c>
      <c r="V983" t="s">
        <v>7</v>
      </c>
      <c r="W983">
        <v>0</v>
      </c>
      <c r="X983" t="s">
        <v>205</v>
      </c>
      <c r="Y983">
        <v>2</v>
      </c>
      <c r="Z983">
        <v>1</v>
      </c>
      <c r="AA983">
        <v>0</v>
      </c>
      <c r="AB983">
        <v>0</v>
      </c>
      <c r="AC983" t="s">
        <v>345</v>
      </c>
      <c r="AD983">
        <v>1</v>
      </c>
      <c r="AE983" t="s">
        <v>4</v>
      </c>
      <c r="AF983" t="s">
        <v>4</v>
      </c>
      <c r="AG983" t="s">
        <v>4</v>
      </c>
      <c r="AH983" t="s">
        <v>4</v>
      </c>
      <c r="AI983">
        <v>70.710678118654755</v>
      </c>
      <c r="AJ983">
        <v>-70.710678118654741</v>
      </c>
      <c r="AK983" t="s">
        <v>4</v>
      </c>
      <c r="AL983">
        <v>100</v>
      </c>
      <c r="AM983">
        <v>30.48</v>
      </c>
      <c r="AN983">
        <v>2.3561944901923448</v>
      </c>
    </row>
    <row r="984" spans="1:40" ht="12.75" x14ac:dyDescent="0.2">
      <c r="A984" s="15">
        <v>42577</v>
      </c>
      <c r="B984" s="14">
        <v>95</v>
      </c>
      <c r="C984" s="14" t="s">
        <v>359</v>
      </c>
      <c r="D984" s="16">
        <v>0.29652777777777778</v>
      </c>
      <c r="E984" s="14">
        <v>7</v>
      </c>
      <c r="F984" s="14">
        <v>51.999999999999972</v>
      </c>
      <c r="G984" s="14" t="s">
        <v>4</v>
      </c>
      <c r="H984" s="14" t="s">
        <v>4</v>
      </c>
      <c r="I984" s="14">
        <v>24</v>
      </c>
      <c r="J984" s="14" t="s">
        <v>4</v>
      </c>
      <c r="K984" s="14" t="s">
        <v>4</v>
      </c>
      <c r="L984" s="14" t="s">
        <v>4</v>
      </c>
      <c r="M984" s="14">
        <v>135</v>
      </c>
      <c r="N984" s="14" t="s">
        <v>72</v>
      </c>
      <c r="O984" s="14" t="s">
        <v>4</v>
      </c>
      <c r="P984" s="14" t="s">
        <v>4</v>
      </c>
      <c r="Q984" s="14">
        <v>0</v>
      </c>
      <c r="R984">
        <v>0</v>
      </c>
      <c r="S984">
        <v>0</v>
      </c>
      <c r="T984" t="s">
        <v>4</v>
      </c>
      <c r="U984" t="s">
        <v>4</v>
      </c>
      <c r="V984" t="s">
        <v>7</v>
      </c>
      <c r="W984">
        <v>0</v>
      </c>
      <c r="X984" t="s">
        <v>212</v>
      </c>
      <c r="Y984">
        <v>2</v>
      </c>
      <c r="Z984">
        <v>1</v>
      </c>
      <c r="AA984">
        <v>0</v>
      </c>
      <c r="AB984">
        <v>0</v>
      </c>
      <c r="AC984" t="s">
        <v>345</v>
      </c>
      <c r="AD984">
        <v>1</v>
      </c>
      <c r="AE984">
        <v>0</v>
      </c>
      <c r="AF984">
        <v>0</v>
      </c>
      <c r="AG984">
        <v>1</v>
      </c>
      <c r="AH984">
        <v>0</v>
      </c>
      <c r="AI984">
        <v>70.710678118654755</v>
      </c>
      <c r="AJ984">
        <v>-70.710678118654741</v>
      </c>
      <c r="AK984">
        <v>0</v>
      </c>
      <c r="AL984">
        <v>100</v>
      </c>
      <c r="AM984">
        <v>30.48</v>
      </c>
      <c r="AN984">
        <v>2.3561944901923448</v>
      </c>
    </row>
    <row r="985" spans="1:40" ht="12.75" x14ac:dyDescent="0.2">
      <c r="A985" s="15">
        <v>42577</v>
      </c>
      <c r="B985" s="14">
        <v>95</v>
      </c>
      <c r="C985" s="14" t="s">
        <v>359</v>
      </c>
      <c r="D985" s="16">
        <v>0.34027777777777773</v>
      </c>
      <c r="E985" s="14">
        <v>8</v>
      </c>
      <c r="F985" s="14">
        <v>114.99999999999991</v>
      </c>
      <c r="G985" s="14" t="s">
        <v>4</v>
      </c>
      <c r="H985" s="14" t="s">
        <v>4</v>
      </c>
      <c r="I985" s="14">
        <v>30.1</v>
      </c>
      <c r="J985" s="14" t="s">
        <v>4</v>
      </c>
      <c r="K985" s="14" t="s">
        <v>4</v>
      </c>
      <c r="L985" s="14" t="s">
        <v>4</v>
      </c>
      <c r="M985" s="14">
        <v>135</v>
      </c>
      <c r="N985" s="14" t="s">
        <v>72</v>
      </c>
      <c r="O985" s="14" t="s">
        <v>4</v>
      </c>
      <c r="P985" s="14" t="s">
        <v>4</v>
      </c>
      <c r="Q985" s="14">
        <v>0</v>
      </c>
      <c r="R985">
        <v>0</v>
      </c>
      <c r="S985">
        <v>0</v>
      </c>
      <c r="T985" t="s">
        <v>4</v>
      </c>
      <c r="U985" t="s">
        <v>4</v>
      </c>
      <c r="V985" t="s">
        <v>7</v>
      </c>
      <c r="W985">
        <v>0.3</v>
      </c>
      <c r="X985" t="s">
        <v>76</v>
      </c>
      <c r="Y985">
        <v>2</v>
      </c>
      <c r="Z985">
        <v>1</v>
      </c>
      <c r="AA985">
        <v>0</v>
      </c>
      <c r="AB985">
        <v>0</v>
      </c>
      <c r="AC985" t="s">
        <v>345</v>
      </c>
      <c r="AD985">
        <v>1</v>
      </c>
      <c r="AE985">
        <v>0</v>
      </c>
      <c r="AF985">
        <v>0</v>
      </c>
      <c r="AG985">
        <v>1</v>
      </c>
      <c r="AH985">
        <v>0</v>
      </c>
      <c r="AI985">
        <v>70.710678118654755</v>
      </c>
      <c r="AJ985">
        <v>-70.710678118654741</v>
      </c>
      <c r="AK985">
        <v>0</v>
      </c>
      <c r="AL985">
        <v>100</v>
      </c>
      <c r="AM985">
        <v>30.48</v>
      </c>
      <c r="AN985">
        <v>2.3561944901923448</v>
      </c>
    </row>
    <row r="986" spans="1:40" ht="12.75" x14ac:dyDescent="0.2">
      <c r="A986" s="15">
        <v>42577</v>
      </c>
      <c r="B986" s="14">
        <v>95</v>
      </c>
      <c r="C986" s="14" t="s">
        <v>359</v>
      </c>
      <c r="D986" s="16">
        <v>0.38055555555555554</v>
      </c>
      <c r="E986" s="14">
        <v>9</v>
      </c>
      <c r="F986" s="14">
        <v>172.99999999999994</v>
      </c>
      <c r="G986" s="14" t="s">
        <v>4</v>
      </c>
      <c r="H986" s="14" t="s">
        <v>4</v>
      </c>
      <c r="I986" s="14">
        <v>35.700000000000003</v>
      </c>
      <c r="J986" s="14" t="s">
        <v>4</v>
      </c>
      <c r="K986" s="14" t="s">
        <v>4</v>
      </c>
      <c r="L986" s="14" t="s">
        <v>4</v>
      </c>
      <c r="M986" s="14">
        <v>135</v>
      </c>
      <c r="N986" s="14" t="s">
        <v>72</v>
      </c>
      <c r="O986" s="14" t="s">
        <v>4</v>
      </c>
      <c r="P986" s="14" t="s">
        <v>4</v>
      </c>
      <c r="Q986" s="14">
        <v>0</v>
      </c>
      <c r="R986">
        <v>0</v>
      </c>
      <c r="S986">
        <v>0</v>
      </c>
      <c r="T986" t="s">
        <v>4</v>
      </c>
      <c r="U986" t="s">
        <v>4</v>
      </c>
      <c r="V986" t="s">
        <v>7</v>
      </c>
      <c r="W986">
        <v>0.2</v>
      </c>
      <c r="X986" t="s">
        <v>76</v>
      </c>
      <c r="Y986">
        <v>2</v>
      </c>
      <c r="Z986">
        <v>1</v>
      </c>
      <c r="AA986">
        <v>0</v>
      </c>
      <c r="AB986">
        <v>0</v>
      </c>
      <c r="AC986" t="s">
        <v>345</v>
      </c>
      <c r="AD986">
        <v>1</v>
      </c>
      <c r="AE986">
        <v>0</v>
      </c>
      <c r="AF986">
        <v>0</v>
      </c>
      <c r="AG986">
        <v>1</v>
      </c>
      <c r="AH986">
        <v>0</v>
      </c>
      <c r="AI986">
        <v>70.710678118654755</v>
      </c>
      <c r="AJ986">
        <v>-70.710678118654741</v>
      </c>
      <c r="AK986">
        <v>0</v>
      </c>
      <c r="AL986">
        <v>100</v>
      </c>
      <c r="AM986">
        <v>30.48</v>
      </c>
      <c r="AN986">
        <v>2.3561944901923448</v>
      </c>
    </row>
    <row r="987" spans="1:40" ht="12.75" x14ac:dyDescent="0.2">
      <c r="A987" s="15">
        <v>42577</v>
      </c>
      <c r="B987" s="14">
        <v>95</v>
      </c>
      <c r="C987" s="14" t="s">
        <v>359</v>
      </c>
      <c r="D987" s="16">
        <v>0.42499999999999999</v>
      </c>
      <c r="E987" s="14">
        <v>10</v>
      </c>
      <c r="F987" s="14">
        <v>236.99999999999994</v>
      </c>
      <c r="G987" s="14" t="s">
        <v>4</v>
      </c>
      <c r="H987" s="14" t="s">
        <v>4</v>
      </c>
      <c r="I987" s="14">
        <v>34.5</v>
      </c>
      <c r="J987" s="14" t="s">
        <v>4</v>
      </c>
      <c r="K987" s="14" t="s">
        <v>4</v>
      </c>
      <c r="L987" s="14" t="s">
        <v>4</v>
      </c>
      <c r="M987" s="14">
        <v>135</v>
      </c>
      <c r="N987" s="14" t="s">
        <v>72</v>
      </c>
      <c r="O987" s="14" t="s">
        <v>4</v>
      </c>
      <c r="P987" s="14" t="s">
        <v>4</v>
      </c>
      <c r="Q987" s="14">
        <v>0</v>
      </c>
      <c r="R987">
        <v>0</v>
      </c>
      <c r="S987">
        <v>0</v>
      </c>
      <c r="T987" t="s">
        <v>4</v>
      </c>
      <c r="U987" t="s">
        <v>4</v>
      </c>
      <c r="V987" t="s">
        <v>7</v>
      </c>
      <c r="W987">
        <v>3</v>
      </c>
      <c r="X987" t="s">
        <v>76</v>
      </c>
      <c r="Y987">
        <v>2</v>
      </c>
      <c r="Z987">
        <v>1</v>
      </c>
      <c r="AA987">
        <v>0</v>
      </c>
      <c r="AB987">
        <v>0</v>
      </c>
      <c r="AC987" t="s">
        <v>345</v>
      </c>
      <c r="AD987">
        <v>1</v>
      </c>
      <c r="AE987">
        <v>0</v>
      </c>
      <c r="AF987">
        <v>0</v>
      </c>
      <c r="AG987">
        <v>1</v>
      </c>
      <c r="AH987">
        <v>0</v>
      </c>
      <c r="AI987">
        <v>70.710678118654755</v>
      </c>
      <c r="AJ987">
        <v>-70.710678118654741</v>
      </c>
      <c r="AK987">
        <v>0</v>
      </c>
      <c r="AL987">
        <v>100</v>
      </c>
      <c r="AM987">
        <v>30.48</v>
      </c>
      <c r="AN987">
        <v>2.3561944901923448</v>
      </c>
    </row>
    <row r="988" spans="1:40" ht="12.75" x14ac:dyDescent="0.2">
      <c r="A988" s="15">
        <v>42577</v>
      </c>
      <c r="B988" s="14">
        <v>95</v>
      </c>
      <c r="C988" s="14" t="s">
        <v>359</v>
      </c>
      <c r="D988" s="16">
        <v>0.46527777777777773</v>
      </c>
      <c r="E988" s="14">
        <v>11</v>
      </c>
      <c r="F988" s="14">
        <v>294.99999999999989</v>
      </c>
      <c r="G988" s="14">
        <v>38</v>
      </c>
      <c r="H988" s="14" t="s">
        <v>365</v>
      </c>
      <c r="I988" s="14">
        <v>36.1</v>
      </c>
      <c r="J988" s="14" t="s">
        <v>4</v>
      </c>
      <c r="K988" s="14" t="s">
        <v>4</v>
      </c>
      <c r="L988" s="14" t="s">
        <v>4</v>
      </c>
      <c r="M988" s="14">
        <v>135</v>
      </c>
      <c r="N988" s="14" t="s">
        <v>72</v>
      </c>
      <c r="O988" s="14" t="s">
        <v>4</v>
      </c>
      <c r="P988" s="14" t="s">
        <v>4</v>
      </c>
      <c r="Q988" s="14">
        <v>0</v>
      </c>
      <c r="R988">
        <v>0</v>
      </c>
      <c r="S988">
        <v>0</v>
      </c>
      <c r="T988" t="s">
        <v>4</v>
      </c>
      <c r="U988" t="s">
        <v>4</v>
      </c>
      <c r="V988" t="s">
        <v>110</v>
      </c>
      <c r="W988">
        <v>2.1</v>
      </c>
      <c r="X988" t="s">
        <v>226</v>
      </c>
      <c r="Y988">
        <v>2</v>
      </c>
      <c r="Z988">
        <v>1</v>
      </c>
      <c r="AA988">
        <v>0</v>
      </c>
      <c r="AB988">
        <v>0</v>
      </c>
      <c r="AC988" t="s">
        <v>345</v>
      </c>
      <c r="AD988">
        <v>1</v>
      </c>
      <c r="AE988">
        <v>0</v>
      </c>
      <c r="AF988">
        <v>0</v>
      </c>
      <c r="AG988">
        <v>1</v>
      </c>
      <c r="AH988">
        <v>0</v>
      </c>
      <c r="AI988">
        <v>70.710678118654755</v>
      </c>
      <c r="AJ988">
        <v>-70.710678118654741</v>
      </c>
      <c r="AK988">
        <v>0</v>
      </c>
      <c r="AL988">
        <v>100</v>
      </c>
      <c r="AM988">
        <v>30.48</v>
      </c>
      <c r="AN988">
        <v>2.3561944901923448</v>
      </c>
    </row>
    <row r="989" spans="1:40" ht="12.75" x14ac:dyDescent="0.2">
      <c r="A989" s="15">
        <v>42577</v>
      </c>
      <c r="B989" s="14">
        <v>95</v>
      </c>
      <c r="C989" s="14" t="s">
        <v>359</v>
      </c>
      <c r="D989" s="16">
        <v>0.50694444444444442</v>
      </c>
      <c r="E989" s="14">
        <v>12</v>
      </c>
      <c r="F989" s="14">
        <v>354.99999999999989</v>
      </c>
      <c r="G989" s="14">
        <v>28.9</v>
      </c>
      <c r="H989" s="14" t="s">
        <v>365</v>
      </c>
      <c r="I989" s="14">
        <v>32.700000000000003</v>
      </c>
      <c r="J989" s="14" t="s">
        <v>4</v>
      </c>
      <c r="K989" s="14" t="s">
        <v>4</v>
      </c>
      <c r="L989" s="14" t="s">
        <v>4</v>
      </c>
      <c r="M989" s="14">
        <v>135</v>
      </c>
      <c r="N989" s="14" t="s">
        <v>72</v>
      </c>
      <c r="O989" s="14" t="s">
        <v>4</v>
      </c>
      <c r="P989" s="14" t="s">
        <v>4</v>
      </c>
      <c r="Q989" s="14">
        <v>0</v>
      </c>
      <c r="R989">
        <v>0</v>
      </c>
      <c r="S989">
        <v>0</v>
      </c>
      <c r="T989" t="s">
        <v>4</v>
      </c>
      <c r="U989" t="s">
        <v>4</v>
      </c>
      <c r="V989" t="s">
        <v>6</v>
      </c>
      <c r="W989">
        <v>0.4</v>
      </c>
      <c r="X989" t="s">
        <v>4</v>
      </c>
      <c r="Y989">
        <v>2</v>
      </c>
      <c r="Z989">
        <v>1</v>
      </c>
      <c r="AA989">
        <v>0</v>
      </c>
      <c r="AB989">
        <v>0</v>
      </c>
      <c r="AC989" t="s">
        <v>345</v>
      </c>
      <c r="AD989">
        <v>1</v>
      </c>
      <c r="AE989">
        <v>0</v>
      </c>
      <c r="AF989">
        <v>0</v>
      </c>
      <c r="AG989">
        <v>1</v>
      </c>
      <c r="AH989">
        <v>0</v>
      </c>
      <c r="AI989">
        <v>70.710678118654755</v>
      </c>
      <c r="AJ989">
        <v>-70.710678118654741</v>
      </c>
      <c r="AK989">
        <v>0</v>
      </c>
      <c r="AL989">
        <v>100</v>
      </c>
      <c r="AM989">
        <v>30.48</v>
      </c>
      <c r="AN989">
        <v>2.3561944901923448</v>
      </c>
    </row>
    <row r="990" spans="1:40" ht="12.75" x14ac:dyDescent="0.2">
      <c r="A990" s="15">
        <v>42577</v>
      </c>
      <c r="B990" s="14">
        <v>95</v>
      </c>
      <c r="C990" s="14" t="s">
        <v>359</v>
      </c>
      <c r="D990" s="16">
        <v>0.54791666666666672</v>
      </c>
      <c r="E990" s="14">
        <v>13</v>
      </c>
      <c r="F990" s="14">
        <v>414</v>
      </c>
      <c r="G990" s="14">
        <v>44.3</v>
      </c>
      <c r="H990" s="14" t="s">
        <v>365</v>
      </c>
      <c r="I990" s="14">
        <v>32.4</v>
      </c>
      <c r="J990" s="14" t="s">
        <v>4</v>
      </c>
      <c r="K990" s="14" t="s">
        <v>4</v>
      </c>
      <c r="L990" s="14" t="s">
        <v>4</v>
      </c>
      <c r="M990" s="14">
        <v>135</v>
      </c>
      <c r="N990" s="14" t="s">
        <v>72</v>
      </c>
      <c r="O990" s="14" t="s">
        <v>4</v>
      </c>
      <c r="P990" s="14" t="s">
        <v>4</v>
      </c>
      <c r="Q990" s="14">
        <v>0</v>
      </c>
      <c r="R990">
        <v>0</v>
      </c>
      <c r="S990">
        <v>0</v>
      </c>
      <c r="T990" t="s">
        <v>4</v>
      </c>
      <c r="U990" t="s">
        <v>4</v>
      </c>
      <c r="V990" t="s">
        <v>6</v>
      </c>
      <c r="W990">
        <v>2.6</v>
      </c>
      <c r="X990" t="s">
        <v>43</v>
      </c>
      <c r="Y990">
        <v>0</v>
      </c>
      <c r="Z990">
        <v>0</v>
      </c>
      <c r="AA990">
        <v>1</v>
      </c>
      <c r="AB990">
        <v>1</v>
      </c>
      <c r="AC990" t="s">
        <v>345</v>
      </c>
      <c r="AD990">
        <v>1</v>
      </c>
      <c r="AE990">
        <v>0</v>
      </c>
      <c r="AF990">
        <v>0</v>
      </c>
      <c r="AG990">
        <v>1</v>
      </c>
      <c r="AH990">
        <v>0</v>
      </c>
      <c r="AI990">
        <v>70.710678118654755</v>
      </c>
      <c r="AJ990">
        <v>-70.710678118654741</v>
      </c>
      <c r="AK990">
        <v>0</v>
      </c>
      <c r="AL990">
        <v>100</v>
      </c>
      <c r="AM990">
        <v>30.48</v>
      </c>
      <c r="AN990">
        <v>2.3561944901923448</v>
      </c>
    </row>
    <row r="991" spans="1:40" ht="12.75" x14ac:dyDescent="0.2">
      <c r="A991" s="15">
        <v>42577</v>
      </c>
      <c r="B991" s="14">
        <v>95</v>
      </c>
      <c r="C991" s="14" t="s">
        <v>359</v>
      </c>
      <c r="D991" s="16">
        <v>0.59166666666666667</v>
      </c>
      <c r="E991" s="14">
        <v>14</v>
      </c>
      <c r="F991" s="14">
        <v>476.99999999999994</v>
      </c>
      <c r="G991" s="14">
        <v>47.9</v>
      </c>
      <c r="H991" s="14" t="s">
        <v>365</v>
      </c>
      <c r="I991" s="14">
        <v>33.200000000000003</v>
      </c>
      <c r="J991" s="14" t="s">
        <v>4</v>
      </c>
      <c r="K991" s="14" t="s">
        <v>4</v>
      </c>
      <c r="L991" s="14" t="s">
        <v>4</v>
      </c>
      <c r="M991" s="14">
        <v>135</v>
      </c>
      <c r="N991" s="14" t="s">
        <v>72</v>
      </c>
      <c r="O991" s="14" t="s">
        <v>4</v>
      </c>
      <c r="P991" s="14" t="s">
        <v>4</v>
      </c>
      <c r="Q991" s="14">
        <v>0</v>
      </c>
      <c r="R991">
        <v>0</v>
      </c>
      <c r="S991">
        <v>0</v>
      </c>
      <c r="T991" t="s">
        <v>4</v>
      </c>
      <c r="U991" t="s">
        <v>4</v>
      </c>
      <c r="V991" t="s">
        <v>6</v>
      </c>
      <c r="W991">
        <v>3.4</v>
      </c>
      <c r="X991" t="s">
        <v>43</v>
      </c>
      <c r="Y991">
        <v>0</v>
      </c>
      <c r="Z991">
        <v>0</v>
      </c>
      <c r="AA991">
        <v>1</v>
      </c>
      <c r="AB991" t="s">
        <v>4</v>
      </c>
      <c r="AC991" t="s">
        <v>345</v>
      </c>
      <c r="AD991">
        <v>1</v>
      </c>
      <c r="AE991">
        <v>0</v>
      </c>
      <c r="AF991">
        <v>0</v>
      </c>
      <c r="AG991">
        <v>1</v>
      </c>
      <c r="AH991">
        <v>0</v>
      </c>
      <c r="AI991">
        <v>70.710678118654755</v>
      </c>
      <c r="AJ991">
        <v>-70.710678118654741</v>
      </c>
      <c r="AK991">
        <v>0</v>
      </c>
      <c r="AL991">
        <v>100</v>
      </c>
      <c r="AM991">
        <v>30.48</v>
      </c>
      <c r="AN991">
        <v>2.3561944901923448</v>
      </c>
    </row>
    <row r="992" spans="1:40" ht="12.75" x14ac:dyDescent="0.2">
      <c r="A992" s="15">
        <v>42577</v>
      </c>
      <c r="B992" s="14">
        <v>95</v>
      </c>
      <c r="C992" s="14" t="s">
        <v>359</v>
      </c>
      <c r="D992" s="16">
        <v>0.63194444444444442</v>
      </c>
      <c r="E992" s="14">
        <v>15</v>
      </c>
      <c r="F992" s="14">
        <v>534.99999999999989</v>
      </c>
      <c r="G992" s="14">
        <v>49.3</v>
      </c>
      <c r="H992" s="14" t="s">
        <v>365</v>
      </c>
      <c r="I992" s="14">
        <v>35.1</v>
      </c>
      <c r="J992" s="14" t="s">
        <v>4</v>
      </c>
      <c r="K992" s="14" t="s">
        <v>4</v>
      </c>
      <c r="L992" s="14" t="s">
        <v>4</v>
      </c>
      <c r="M992" s="14">
        <v>135</v>
      </c>
      <c r="N992" s="14" t="s">
        <v>72</v>
      </c>
      <c r="O992" s="14" t="s">
        <v>4</v>
      </c>
      <c r="P992" s="14" t="s">
        <v>4</v>
      </c>
      <c r="Q992" s="14">
        <v>0</v>
      </c>
      <c r="R992">
        <v>0</v>
      </c>
      <c r="S992">
        <v>0</v>
      </c>
      <c r="T992" t="s">
        <v>4</v>
      </c>
      <c r="U992" t="s">
        <v>4</v>
      </c>
      <c r="V992" t="s">
        <v>6</v>
      </c>
      <c r="W992">
        <v>2.4</v>
      </c>
      <c r="X992" t="s">
        <v>43</v>
      </c>
      <c r="Y992">
        <v>0</v>
      </c>
      <c r="Z992">
        <v>0</v>
      </c>
      <c r="AA992">
        <v>1</v>
      </c>
      <c r="AB992" t="s">
        <v>4</v>
      </c>
      <c r="AC992" t="s">
        <v>345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70.710678118654755</v>
      </c>
      <c r="AJ992">
        <v>-70.710678118654741</v>
      </c>
      <c r="AK992">
        <v>0</v>
      </c>
      <c r="AL992">
        <v>100</v>
      </c>
      <c r="AM992">
        <v>30.48</v>
      </c>
      <c r="AN992">
        <v>2.3561944901923448</v>
      </c>
    </row>
    <row r="993" spans="1:40" ht="12.75" x14ac:dyDescent="0.2">
      <c r="A993" s="15">
        <v>42577</v>
      </c>
      <c r="B993" s="14">
        <v>95</v>
      </c>
      <c r="C993" s="14" t="s">
        <v>359</v>
      </c>
      <c r="D993" s="16">
        <v>0.67013888888888884</v>
      </c>
      <c r="E993" s="14">
        <v>16</v>
      </c>
      <c r="F993" s="14">
        <v>589.99999999999989</v>
      </c>
      <c r="G993" s="14">
        <v>46.3</v>
      </c>
      <c r="H993" s="14" t="s">
        <v>365</v>
      </c>
      <c r="I993" s="14">
        <v>33.700000000000003</v>
      </c>
      <c r="J993" s="14" t="s">
        <v>4</v>
      </c>
      <c r="K993" s="14" t="s">
        <v>4</v>
      </c>
      <c r="L993" s="14" t="s">
        <v>4</v>
      </c>
      <c r="M993" s="14">
        <v>135</v>
      </c>
      <c r="N993" s="14" t="s">
        <v>72</v>
      </c>
      <c r="O993" s="14" t="s">
        <v>4</v>
      </c>
      <c r="P993" s="14" t="s">
        <v>4</v>
      </c>
      <c r="Q993" s="14">
        <v>0</v>
      </c>
      <c r="R993">
        <v>0</v>
      </c>
      <c r="S993">
        <v>0</v>
      </c>
      <c r="T993">
        <v>0</v>
      </c>
      <c r="U993">
        <v>0</v>
      </c>
      <c r="V993" t="s">
        <v>6</v>
      </c>
      <c r="W993">
        <v>3.4</v>
      </c>
      <c r="X993" t="s">
        <v>43</v>
      </c>
      <c r="Y993">
        <v>0</v>
      </c>
      <c r="Z993">
        <v>0</v>
      </c>
      <c r="AA993">
        <v>1</v>
      </c>
      <c r="AB993" t="s">
        <v>4</v>
      </c>
      <c r="AC993" t="s">
        <v>345</v>
      </c>
      <c r="AD993">
        <v>1</v>
      </c>
      <c r="AE993">
        <v>0</v>
      </c>
      <c r="AF993">
        <v>0</v>
      </c>
      <c r="AG993">
        <v>1</v>
      </c>
      <c r="AH993">
        <v>0</v>
      </c>
      <c r="AI993">
        <v>70.710678118654755</v>
      </c>
      <c r="AJ993">
        <v>-70.710678118654741</v>
      </c>
      <c r="AK993">
        <v>0</v>
      </c>
      <c r="AL993">
        <v>100</v>
      </c>
      <c r="AM993">
        <v>30.48</v>
      </c>
      <c r="AN993">
        <v>2.3561944901923448</v>
      </c>
    </row>
    <row r="994" spans="1:40" ht="12.75" x14ac:dyDescent="0.2">
      <c r="A994" s="15">
        <v>42577</v>
      </c>
      <c r="B994" s="14">
        <v>97</v>
      </c>
      <c r="C994" s="14" t="s">
        <v>359</v>
      </c>
      <c r="D994" s="16">
        <v>0.26041666666666669</v>
      </c>
      <c r="E994" s="14">
        <v>6</v>
      </c>
      <c r="F994" s="14">
        <v>0</v>
      </c>
      <c r="G994" s="14" t="s">
        <v>4</v>
      </c>
      <c r="H994" s="14" t="s">
        <v>4</v>
      </c>
      <c r="I994" s="14">
        <v>17.7</v>
      </c>
      <c r="J994" s="14" t="s">
        <v>4</v>
      </c>
      <c r="K994" s="14" t="s">
        <v>4</v>
      </c>
      <c r="L994" s="14" t="s">
        <v>4</v>
      </c>
      <c r="M994" s="14">
        <v>135</v>
      </c>
      <c r="N994" s="14" t="s">
        <v>72</v>
      </c>
      <c r="O994" s="14" t="s">
        <v>4</v>
      </c>
      <c r="P994" s="14" t="s">
        <v>4</v>
      </c>
      <c r="Q994" s="14">
        <v>0</v>
      </c>
      <c r="R994">
        <v>0</v>
      </c>
      <c r="S994">
        <v>0</v>
      </c>
      <c r="T994" t="s">
        <v>4</v>
      </c>
      <c r="U994" t="s">
        <v>4</v>
      </c>
      <c r="V994" t="s">
        <v>8</v>
      </c>
      <c r="W994">
        <v>0</v>
      </c>
      <c r="X994" t="s">
        <v>205</v>
      </c>
      <c r="Y994">
        <v>2</v>
      </c>
      <c r="Z994">
        <v>1</v>
      </c>
      <c r="AA994">
        <v>0</v>
      </c>
      <c r="AB994">
        <v>0</v>
      </c>
      <c r="AC994" t="s">
        <v>346</v>
      </c>
      <c r="AD994">
        <v>1</v>
      </c>
      <c r="AE994" t="s">
        <v>4</v>
      </c>
      <c r="AF994" t="s">
        <v>4</v>
      </c>
      <c r="AG994" t="s">
        <v>4</v>
      </c>
      <c r="AH994" t="s">
        <v>4</v>
      </c>
      <c r="AI994">
        <v>70.710678118654755</v>
      </c>
      <c r="AJ994">
        <v>-70.710678118654741</v>
      </c>
      <c r="AK994" t="s">
        <v>4</v>
      </c>
      <c r="AL994">
        <v>100</v>
      </c>
      <c r="AM994">
        <v>30.48</v>
      </c>
      <c r="AN994">
        <v>2.3561944901923448</v>
      </c>
    </row>
    <row r="995" spans="1:40" ht="12.75" x14ac:dyDescent="0.2">
      <c r="A995" s="15">
        <v>42577</v>
      </c>
      <c r="B995" s="14">
        <v>97</v>
      </c>
      <c r="C995" s="14" t="s">
        <v>359</v>
      </c>
      <c r="D995" s="16">
        <v>0.29652777777777778</v>
      </c>
      <c r="E995" s="14">
        <v>7</v>
      </c>
      <c r="F995" s="14">
        <v>51.999999999999972</v>
      </c>
      <c r="G995" s="14" t="s">
        <v>4</v>
      </c>
      <c r="H995" s="14" t="s">
        <v>4</v>
      </c>
      <c r="I995" s="14">
        <v>24</v>
      </c>
      <c r="J995" s="14" t="s">
        <v>4</v>
      </c>
      <c r="K995" s="14" t="s">
        <v>4</v>
      </c>
      <c r="L995" s="14" t="s">
        <v>4</v>
      </c>
      <c r="M995" s="14">
        <v>135</v>
      </c>
      <c r="N995" s="14" t="s">
        <v>72</v>
      </c>
      <c r="O995" s="14" t="s">
        <v>4</v>
      </c>
      <c r="P995" s="14" t="s">
        <v>4</v>
      </c>
      <c r="Q995" s="14">
        <v>0</v>
      </c>
      <c r="R995">
        <v>0</v>
      </c>
      <c r="S995">
        <v>0</v>
      </c>
      <c r="T995" t="s">
        <v>4</v>
      </c>
      <c r="U995" t="s">
        <v>4</v>
      </c>
      <c r="V995" t="s">
        <v>8</v>
      </c>
      <c r="W995">
        <v>0</v>
      </c>
      <c r="X995" t="s">
        <v>211</v>
      </c>
      <c r="Y995">
        <v>2</v>
      </c>
      <c r="Z995">
        <v>1</v>
      </c>
      <c r="AA995">
        <v>0</v>
      </c>
      <c r="AB995">
        <v>0</v>
      </c>
      <c r="AC995" t="s">
        <v>346</v>
      </c>
      <c r="AD995">
        <v>1</v>
      </c>
      <c r="AE995">
        <v>0</v>
      </c>
      <c r="AF995">
        <v>0</v>
      </c>
      <c r="AG995">
        <v>1</v>
      </c>
      <c r="AH995">
        <v>0</v>
      </c>
      <c r="AI995">
        <v>70.710678118654755</v>
      </c>
      <c r="AJ995">
        <v>-70.710678118654741</v>
      </c>
      <c r="AK995">
        <v>0</v>
      </c>
      <c r="AL995">
        <v>100</v>
      </c>
      <c r="AM995">
        <v>30.48</v>
      </c>
      <c r="AN995">
        <v>2.3561944901923448</v>
      </c>
    </row>
    <row r="996" spans="1:40" ht="12.75" x14ac:dyDescent="0.2">
      <c r="A996" s="15">
        <v>42577</v>
      </c>
      <c r="B996" s="14">
        <v>97</v>
      </c>
      <c r="C996" s="14" t="s">
        <v>359</v>
      </c>
      <c r="D996" s="16">
        <v>0.34027777777777773</v>
      </c>
      <c r="E996" s="14">
        <v>8</v>
      </c>
      <c r="F996" s="14">
        <v>114.99999999999991</v>
      </c>
      <c r="G996" s="14" t="s">
        <v>4</v>
      </c>
      <c r="H996" s="14" t="s">
        <v>4</v>
      </c>
      <c r="I996" s="14">
        <v>30.1</v>
      </c>
      <c r="J996" s="14" t="s">
        <v>4</v>
      </c>
      <c r="K996" s="14" t="s">
        <v>4</v>
      </c>
      <c r="L996" s="14" t="s">
        <v>4</v>
      </c>
      <c r="M996" s="14">
        <v>135</v>
      </c>
      <c r="N996" s="14" t="s">
        <v>72</v>
      </c>
      <c r="O996" s="14" t="s">
        <v>4</v>
      </c>
      <c r="P996" s="14" t="s">
        <v>4</v>
      </c>
      <c r="Q996" s="14">
        <v>0</v>
      </c>
      <c r="R996">
        <v>0</v>
      </c>
      <c r="S996">
        <v>0</v>
      </c>
      <c r="T996" t="s">
        <v>4</v>
      </c>
      <c r="U996" t="s">
        <v>4</v>
      </c>
      <c r="V996" t="s">
        <v>217</v>
      </c>
      <c r="W996">
        <v>0.3</v>
      </c>
      <c r="X996" t="s">
        <v>218</v>
      </c>
      <c r="Y996">
        <v>2</v>
      </c>
      <c r="Z996">
        <v>1</v>
      </c>
      <c r="AA996">
        <v>0</v>
      </c>
      <c r="AB996">
        <v>0</v>
      </c>
      <c r="AC996" t="s">
        <v>346</v>
      </c>
      <c r="AD996">
        <v>1</v>
      </c>
      <c r="AE996">
        <v>0</v>
      </c>
      <c r="AF996">
        <v>0</v>
      </c>
      <c r="AG996">
        <v>1</v>
      </c>
      <c r="AH996">
        <v>0</v>
      </c>
      <c r="AI996">
        <v>70.710678118654755</v>
      </c>
      <c r="AJ996">
        <v>-70.710678118654741</v>
      </c>
      <c r="AK996">
        <v>0</v>
      </c>
      <c r="AL996">
        <v>100</v>
      </c>
      <c r="AM996">
        <v>30.48</v>
      </c>
      <c r="AN996">
        <v>2.3561944901923448</v>
      </c>
    </row>
    <row r="997" spans="1:40" ht="12.75" x14ac:dyDescent="0.2">
      <c r="A997" s="15">
        <v>42577</v>
      </c>
      <c r="B997" s="14">
        <v>97</v>
      </c>
      <c r="C997" s="14" t="s">
        <v>359</v>
      </c>
      <c r="D997" s="16">
        <v>0.38055555555555554</v>
      </c>
      <c r="E997" s="14">
        <v>9</v>
      </c>
      <c r="F997" s="14">
        <v>172.99999999999994</v>
      </c>
      <c r="G997" s="14" t="s">
        <v>4</v>
      </c>
      <c r="H997" s="14" t="s">
        <v>4</v>
      </c>
      <c r="I997" s="14">
        <v>35.700000000000003</v>
      </c>
      <c r="J997" s="14" t="s">
        <v>4</v>
      </c>
      <c r="K997" s="14" t="s">
        <v>4</v>
      </c>
      <c r="L997" s="14" t="s">
        <v>4</v>
      </c>
      <c r="M997" s="14">
        <v>135</v>
      </c>
      <c r="N997" s="14" t="s">
        <v>72</v>
      </c>
      <c r="O997" s="14" t="s">
        <v>4</v>
      </c>
      <c r="P997" s="14" t="s">
        <v>4</v>
      </c>
      <c r="Q997" s="14">
        <v>0</v>
      </c>
      <c r="R997">
        <v>0</v>
      </c>
      <c r="S997">
        <v>0</v>
      </c>
      <c r="T997" t="s">
        <v>4</v>
      </c>
      <c r="U997" t="s">
        <v>4</v>
      </c>
      <c r="V997" t="s">
        <v>7</v>
      </c>
      <c r="W997">
        <v>0.2</v>
      </c>
      <c r="X997" t="s">
        <v>222</v>
      </c>
      <c r="Y997">
        <v>2</v>
      </c>
      <c r="Z997">
        <v>1</v>
      </c>
      <c r="AA997">
        <v>0</v>
      </c>
      <c r="AB997">
        <v>0</v>
      </c>
      <c r="AC997" t="s">
        <v>346</v>
      </c>
      <c r="AD997">
        <v>1</v>
      </c>
      <c r="AE997">
        <v>0</v>
      </c>
      <c r="AF997">
        <v>0</v>
      </c>
      <c r="AG997">
        <v>1</v>
      </c>
      <c r="AH997">
        <v>0</v>
      </c>
      <c r="AI997">
        <v>70.710678118654755</v>
      </c>
      <c r="AJ997">
        <v>-70.710678118654741</v>
      </c>
      <c r="AK997">
        <v>0</v>
      </c>
      <c r="AL997">
        <v>100</v>
      </c>
      <c r="AM997">
        <v>30.48</v>
      </c>
      <c r="AN997">
        <v>2.3561944901923448</v>
      </c>
    </row>
    <row r="998" spans="1:40" ht="12.75" x14ac:dyDescent="0.2">
      <c r="A998" s="15">
        <v>42577</v>
      </c>
      <c r="B998" s="14">
        <v>97</v>
      </c>
      <c r="C998" s="14" t="s">
        <v>359</v>
      </c>
      <c r="D998" s="16">
        <v>0.42499999999999999</v>
      </c>
      <c r="E998" s="14">
        <v>10</v>
      </c>
      <c r="F998" s="14">
        <v>236.99999999999994</v>
      </c>
      <c r="G998" s="14" t="s">
        <v>4</v>
      </c>
      <c r="H998" s="14" t="s">
        <v>4</v>
      </c>
      <c r="I998" s="14">
        <v>34.5</v>
      </c>
      <c r="J998" s="14" t="s">
        <v>4</v>
      </c>
      <c r="K998" s="14" t="s">
        <v>4</v>
      </c>
      <c r="L998" s="14" t="s">
        <v>4</v>
      </c>
      <c r="M998" s="14">
        <v>135</v>
      </c>
      <c r="N998" s="14" t="s">
        <v>72</v>
      </c>
      <c r="O998" s="14" t="s">
        <v>4</v>
      </c>
      <c r="P998" s="14" t="s">
        <v>4</v>
      </c>
      <c r="Q998" s="14">
        <v>0</v>
      </c>
      <c r="R998">
        <v>0</v>
      </c>
      <c r="S998">
        <v>0</v>
      </c>
      <c r="T998" t="s">
        <v>4</v>
      </c>
      <c r="U998" t="s">
        <v>4</v>
      </c>
      <c r="V998" t="s">
        <v>7</v>
      </c>
      <c r="W998">
        <v>3</v>
      </c>
      <c r="X998" t="s">
        <v>222</v>
      </c>
      <c r="Y998">
        <v>2</v>
      </c>
      <c r="Z998">
        <v>1</v>
      </c>
      <c r="AA998">
        <v>0</v>
      </c>
      <c r="AB998">
        <v>0</v>
      </c>
      <c r="AC998" t="s">
        <v>346</v>
      </c>
      <c r="AD998">
        <v>1</v>
      </c>
      <c r="AE998">
        <v>0</v>
      </c>
      <c r="AF998">
        <v>0</v>
      </c>
      <c r="AG998">
        <v>1</v>
      </c>
      <c r="AH998">
        <v>0</v>
      </c>
      <c r="AI998">
        <v>70.710678118654755</v>
      </c>
      <c r="AJ998">
        <v>-70.710678118654741</v>
      </c>
      <c r="AK998">
        <v>0</v>
      </c>
      <c r="AL998">
        <v>100</v>
      </c>
      <c r="AM998">
        <v>30.48</v>
      </c>
      <c r="AN998">
        <v>2.3561944901923448</v>
      </c>
    </row>
    <row r="999" spans="1:40" ht="12.75" x14ac:dyDescent="0.2">
      <c r="A999" s="15">
        <v>42577</v>
      </c>
      <c r="B999" s="14">
        <v>97</v>
      </c>
      <c r="C999" s="14" t="s">
        <v>359</v>
      </c>
      <c r="D999" s="16">
        <v>0.46527777777777773</v>
      </c>
      <c r="E999" s="14">
        <v>11</v>
      </c>
      <c r="F999" s="14">
        <v>294.99999999999989</v>
      </c>
      <c r="G999" s="14">
        <v>43.8</v>
      </c>
      <c r="H999" s="14" t="s">
        <v>365</v>
      </c>
      <c r="I999" s="14">
        <v>36.1</v>
      </c>
      <c r="J999" s="14" t="s">
        <v>4</v>
      </c>
      <c r="K999" s="14" t="s">
        <v>4</v>
      </c>
      <c r="L999" s="14" t="s">
        <v>4</v>
      </c>
      <c r="M999" s="14">
        <v>135</v>
      </c>
      <c r="N999" s="14" t="s">
        <v>72</v>
      </c>
      <c r="O999" s="14" t="s">
        <v>4</v>
      </c>
      <c r="P999" s="14" t="s">
        <v>4</v>
      </c>
      <c r="Q999" s="14">
        <v>0</v>
      </c>
      <c r="R999">
        <v>0</v>
      </c>
      <c r="S999">
        <v>0</v>
      </c>
      <c r="T999" t="s">
        <v>4</v>
      </c>
      <c r="U999" t="s">
        <v>4</v>
      </c>
      <c r="V999" t="s">
        <v>110</v>
      </c>
      <c r="W999">
        <v>2.1</v>
      </c>
      <c r="X999" t="s">
        <v>226</v>
      </c>
      <c r="Y999">
        <v>2</v>
      </c>
      <c r="Z999">
        <v>1</v>
      </c>
      <c r="AA999">
        <v>0</v>
      </c>
      <c r="AB999">
        <v>0</v>
      </c>
      <c r="AC999" t="s">
        <v>346</v>
      </c>
      <c r="AD999">
        <v>1</v>
      </c>
      <c r="AE999">
        <v>0</v>
      </c>
      <c r="AF999">
        <v>0</v>
      </c>
      <c r="AG999">
        <v>1</v>
      </c>
      <c r="AH999">
        <v>0</v>
      </c>
      <c r="AI999">
        <v>70.710678118654755</v>
      </c>
      <c r="AJ999">
        <v>-70.710678118654741</v>
      </c>
      <c r="AK999">
        <v>0</v>
      </c>
      <c r="AL999">
        <v>100</v>
      </c>
      <c r="AM999">
        <v>30.48</v>
      </c>
      <c r="AN999">
        <v>2.3561944901923448</v>
      </c>
    </row>
    <row r="1000" spans="1:40" ht="12.75" x14ac:dyDescent="0.2">
      <c r="A1000" s="15">
        <v>42577</v>
      </c>
      <c r="B1000" s="14">
        <v>97</v>
      </c>
      <c r="C1000" s="14" t="s">
        <v>359</v>
      </c>
      <c r="D1000" s="16">
        <v>0.50694444444444442</v>
      </c>
      <c r="E1000" s="14">
        <v>12</v>
      </c>
      <c r="F1000" s="14">
        <v>354.99999999999989</v>
      </c>
      <c r="G1000" s="14">
        <v>42.9</v>
      </c>
      <c r="H1000" s="14" t="s">
        <v>365</v>
      </c>
      <c r="I1000" s="14">
        <v>32.700000000000003</v>
      </c>
      <c r="J1000" s="14" t="s">
        <v>4</v>
      </c>
      <c r="K1000" s="14" t="s">
        <v>4</v>
      </c>
      <c r="L1000" s="14" t="s">
        <v>4</v>
      </c>
      <c r="M1000" s="14">
        <v>135</v>
      </c>
      <c r="N1000" s="14" t="s">
        <v>72</v>
      </c>
      <c r="O1000" s="14" t="s">
        <v>4</v>
      </c>
      <c r="P1000" s="14" t="s">
        <v>4</v>
      </c>
      <c r="Q1000" s="14">
        <v>0</v>
      </c>
      <c r="R1000">
        <v>0</v>
      </c>
      <c r="S1000">
        <v>0</v>
      </c>
      <c r="T1000" t="s">
        <v>4</v>
      </c>
      <c r="U1000" t="s">
        <v>4</v>
      </c>
      <c r="V1000" t="s">
        <v>6</v>
      </c>
      <c r="W1000">
        <v>0.4</v>
      </c>
      <c r="X1000" t="s">
        <v>4</v>
      </c>
      <c r="Y1000">
        <v>2</v>
      </c>
      <c r="Z1000">
        <v>1</v>
      </c>
      <c r="AA1000">
        <v>0</v>
      </c>
      <c r="AB1000">
        <v>0</v>
      </c>
      <c r="AC1000" t="s">
        <v>346</v>
      </c>
      <c r="AD1000">
        <v>1</v>
      </c>
      <c r="AE1000">
        <v>0</v>
      </c>
      <c r="AF1000">
        <v>0</v>
      </c>
      <c r="AG1000">
        <v>1</v>
      </c>
      <c r="AH1000">
        <v>0</v>
      </c>
      <c r="AI1000">
        <v>70.710678118654755</v>
      </c>
      <c r="AJ1000">
        <v>-70.710678118654741</v>
      </c>
      <c r="AK1000">
        <v>0</v>
      </c>
      <c r="AL1000">
        <v>100</v>
      </c>
      <c r="AM1000">
        <v>30.48</v>
      </c>
      <c r="AN1000">
        <v>2.3561944901923448</v>
      </c>
    </row>
    <row r="1001" spans="1:40" ht="12.75" x14ac:dyDescent="0.2">
      <c r="A1001" s="15">
        <v>42577</v>
      </c>
      <c r="B1001" s="14">
        <v>97</v>
      </c>
      <c r="C1001" s="14" t="s">
        <v>359</v>
      </c>
      <c r="D1001" s="16">
        <v>0.54791666666666672</v>
      </c>
      <c r="E1001" s="14">
        <v>13</v>
      </c>
      <c r="F1001" s="14">
        <v>414</v>
      </c>
      <c r="G1001" s="14">
        <v>54</v>
      </c>
      <c r="H1001" s="14" t="s">
        <v>365</v>
      </c>
      <c r="I1001" s="14">
        <v>32.4</v>
      </c>
      <c r="J1001" s="14" t="s">
        <v>4</v>
      </c>
      <c r="K1001" s="14" t="s">
        <v>4</v>
      </c>
      <c r="L1001" s="14" t="s">
        <v>4</v>
      </c>
      <c r="M1001" s="14">
        <v>135</v>
      </c>
      <c r="N1001" s="14" t="s">
        <v>72</v>
      </c>
      <c r="O1001" s="14" t="s">
        <v>4</v>
      </c>
      <c r="P1001" s="14" t="s">
        <v>4</v>
      </c>
      <c r="Q1001" s="14">
        <v>0</v>
      </c>
      <c r="R1001">
        <v>0</v>
      </c>
      <c r="S1001">
        <v>0</v>
      </c>
      <c r="T1001" t="s">
        <v>4</v>
      </c>
      <c r="U1001" t="s">
        <v>4</v>
      </c>
      <c r="V1001" t="s">
        <v>6</v>
      </c>
      <c r="W1001">
        <v>2.6</v>
      </c>
      <c r="X1001" t="s">
        <v>228</v>
      </c>
      <c r="Y1001">
        <v>0</v>
      </c>
      <c r="Z1001">
        <v>0</v>
      </c>
      <c r="AA1001">
        <v>1</v>
      </c>
      <c r="AB1001">
        <v>1</v>
      </c>
      <c r="AC1001" t="s">
        <v>346</v>
      </c>
      <c r="AD1001">
        <v>1</v>
      </c>
      <c r="AE1001">
        <v>0</v>
      </c>
      <c r="AF1001">
        <v>0</v>
      </c>
      <c r="AG1001">
        <v>1</v>
      </c>
      <c r="AH1001">
        <v>0</v>
      </c>
      <c r="AI1001">
        <v>70.710678118654755</v>
      </c>
      <c r="AJ1001">
        <v>-70.710678118654741</v>
      </c>
      <c r="AK1001">
        <v>0</v>
      </c>
      <c r="AL1001">
        <v>100</v>
      </c>
      <c r="AM1001">
        <v>30.48</v>
      </c>
      <c r="AN1001">
        <v>2.3561944901923448</v>
      </c>
    </row>
    <row r="1002" spans="1:40" ht="12.75" x14ac:dyDescent="0.2">
      <c r="A1002" s="15">
        <v>42577</v>
      </c>
      <c r="B1002" s="14">
        <v>97</v>
      </c>
      <c r="C1002" s="14" t="s">
        <v>359</v>
      </c>
      <c r="D1002" s="16">
        <v>0.59166666666666667</v>
      </c>
      <c r="E1002" s="14">
        <v>14</v>
      </c>
      <c r="F1002" s="14">
        <v>476.99999999999994</v>
      </c>
      <c r="G1002" s="14">
        <v>45.8</v>
      </c>
      <c r="H1002" s="14" t="s">
        <v>365</v>
      </c>
      <c r="I1002" s="14">
        <v>33.200000000000003</v>
      </c>
      <c r="J1002" s="14" t="s">
        <v>4</v>
      </c>
      <c r="K1002" s="14" t="s">
        <v>4</v>
      </c>
      <c r="L1002" s="14" t="s">
        <v>4</v>
      </c>
      <c r="M1002" s="14">
        <v>135</v>
      </c>
      <c r="N1002" s="14" t="s">
        <v>72</v>
      </c>
      <c r="O1002" s="14" t="s">
        <v>4</v>
      </c>
      <c r="P1002" s="14" t="s">
        <v>4</v>
      </c>
      <c r="Q1002" s="14">
        <v>0</v>
      </c>
      <c r="R1002">
        <v>0</v>
      </c>
      <c r="S1002">
        <v>0</v>
      </c>
      <c r="T1002" t="s">
        <v>4</v>
      </c>
      <c r="U1002" t="s">
        <v>4</v>
      </c>
      <c r="V1002" t="s">
        <v>6</v>
      </c>
      <c r="W1002">
        <v>3.4</v>
      </c>
      <c r="X1002" t="s">
        <v>43</v>
      </c>
      <c r="Y1002">
        <v>0</v>
      </c>
      <c r="Z1002">
        <v>0</v>
      </c>
      <c r="AA1002">
        <v>1</v>
      </c>
      <c r="AB1002" t="s">
        <v>4</v>
      </c>
      <c r="AC1002" t="s">
        <v>346</v>
      </c>
      <c r="AD1002">
        <v>1</v>
      </c>
      <c r="AE1002">
        <v>0</v>
      </c>
      <c r="AF1002">
        <v>0</v>
      </c>
      <c r="AG1002">
        <v>1</v>
      </c>
      <c r="AH1002">
        <v>0</v>
      </c>
      <c r="AI1002">
        <v>70.710678118654755</v>
      </c>
      <c r="AJ1002">
        <v>-70.710678118654741</v>
      </c>
      <c r="AK1002">
        <v>0</v>
      </c>
      <c r="AL1002">
        <v>100</v>
      </c>
      <c r="AM1002">
        <v>30.48</v>
      </c>
      <c r="AN1002">
        <v>2.3561944901923448</v>
      </c>
    </row>
    <row r="1003" spans="1:40" ht="12.75" x14ac:dyDescent="0.2">
      <c r="A1003" s="15">
        <v>42577</v>
      </c>
      <c r="B1003" s="14">
        <v>97</v>
      </c>
      <c r="C1003" s="14" t="s">
        <v>359</v>
      </c>
      <c r="D1003" s="16">
        <v>0.63194444444444442</v>
      </c>
      <c r="E1003" s="14">
        <v>15</v>
      </c>
      <c r="F1003" s="14">
        <v>534.99999999999989</v>
      </c>
      <c r="G1003" s="14">
        <v>48.9</v>
      </c>
      <c r="H1003" s="14" t="s">
        <v>365</v>
      </c>
      <c r="I1003" s="14">
        <v>35.1</v>
      </c>
      <c r="J1003" s="14" t="s">
        <v>4</v>
      </c>
      <c r="K1003" s="14" t="s">
        <v>4</v>
      </c>
      <c r="L1003" s="14" t="s">
        <v>4</v>
      </c>
      <c r="M1003" s="14">
        <v>135</v>
      </c>
      <c r="N1003" s="14" t="s">
        <v>72</v>
      </c>
      <c r="O1003" s="14" t="s">
        <v>4</v>
      </c>
      <c r="P1003" s="14" t="s">
        <v>4</v>
      </c>
      <c r="Q1003" s="14">
        <v>0</v>
      </c>
      <c r="R1003">
        <v>0</v>
      </c>
      <c r="S1003">
        <v>0</v>
      </c>
      <c r="T1003" t="s">
        <v>4</v>
      </c>
      <c r="U1003" t="s">
        <v>4</v>
      </c>
      <c r="V1003" t="s">
        <v>6</v>
      </c>
      <c r="W1003">
        <v>2.4</v>
      </c>
      <c r="X1003" t="s">
        <v>43</v>
      </c>
      <c r="Y1003">
        <v>0</v>
      </c>
      <c r="Z1003">
        <v>0</v>
      </c>
      <c r="AA1003">
        <v>1</v>
      </c>
      <c r="AB1003" t="s">
        <v>4</v>
      </c>
      <c r="AC1003" t="s">
        <v>346</v>
      </c>
      <c r="AD1003">
        <v>1</v>
      </c>
      <c r="AE1003">
        <v>0</v>
      </c>
      <c r="AF1003">
        <v>0</v>
      </c>
      <c r="AG1003">
        <v>1</v>
      </c>
      <c r="AH1003">
        <v>0</v>
      </c>
      <c r="AI1003">
        <v>70.710678118654755</v>
      </c>
      <c r="AJ1003">
        <v>-70.710678118654741</v>
      </c>
      <c r="AK1003">
        <v>0</v>
      </c>
      <c r="AL1003">
        <v>100</v>
      </c>
      <c r="AM1003">
        <v>30.48</v>
      </c>
      <c r="AN1003">
        <v>2.3561944901923448</v>
      </c>
    </row>
    <row r="1004" spans="1:40" ht="12.75" x14ac:dyDescent="0.2">
      <c r="A1004" s="15">
        <v>42577</v>
      </c>
      <c r="B1004" s="14">
        <v>97</v>
      </c>
      <c r="C1004" s="14" t="s">
        <v>359</v>
      </c>
      <c r="D1004" s="16">
        <v>0.67013888888888884</v>
      </c>
      <c r="E1004" s="14">
        <v>16</v>
      </c>
      <c r="F1004" s="14">
        <v>589.99999999999989</v>
      </c>
      <c r="G1004" s="14">
        <v>41.6</v>
      </c>
      <c r="H1004" s="14" t="s">
        <v>365</v>
      </c>
      <c r="I1004" s="14">
        <v>33.700000000000003</v>
      </c>
      <c r="J1004" s="14" t="s">
        <v>4</v>
      </c>
      <c r="K1004" s="14" t="s">
        <v>4</v>
      </c>
      <c r="L1004" s="14" t="s">
        <v>4</v>
      </c>
      <c r="M1004" s="14">
        <v>135</v>
      </c>
      <c r="N1004" s="14" t="s">
        <v>72</v>
      </c>
      <c r="O1004" s="14" t="s">
        <v>4</v>
      </c>
      <c r="P1004" s="14" t="s">
        <v>4</v>
      </c>
      <c r="Q1004" s="14">
        <v>0</v>
      </c>
      <c r="R1004">
        <v>0</v>
      </c>
      <c r="S1004">
        <v>0</v>
      </c>
      <c r="T1004">
        <v>0</v>
      </c>
      <c r="U1004">
        <v>0</v>
      </c>
      <c r="V1004" t="s">
        <v>6</v>
      </c>
      <c r="W1004">
        <v>3.4</v>
      </c>
      <c r="X1004" t="s">
        <v>43</v>
      </c>
      <c r="Y1004">
        <v>0</v>
      </c>
      <c r="Z1004">
        <v>0</v>
      </c>
      <c r="AA1004">
        <v>1</v>
      </c>
      <c r="AB1004" t="s">
        <v>4</v>
      </c>
      <c r="AC1004" t="s">
        <v>346</v>
      </c>
      <c r="AD1004">
        <v>1</v>
      </c>
      <c r="AE1004">
        <v>0</v>
      </c>
      <c r="AF1004">
        <v>0</v>
      </c>
      <c r="AG1004">
        <v>1</v>
      </c>
      <c r="AH1004">
        <v>0</v>
      </c>
      <c r="AI1004">
        <v>70.710678118654755</v>
      </c>
      <c r="AJ1004">
        <v>-70.710678118654741</v>
      </c>
      <c r="AK1004">
        <v>0</v>
      </c>
      <c r="AL1004">
        <v>100</v>
      </c>
      <c r="AM1004">
        <v>30.48</v>
      </c>
      <c r="AN1004">
        <v>2.3561944901923448</v>
      </c>
    </row>
    <row r="1005" spans="1:40" ht="12.75" x14ac:dyDescent="0.2">
      <c r="A1005" s="15">
        <v>42577</v>
      </c>
      <c r="B1005" s="14">
        <v>99</v>
      </c>
      <c r="C1005" s="14" t="s">
        <v>359</v>
      </c>
      <c r="D1005" s="16">
        <v>0.26041666666666669</v>
      </c>
      <c r="E1005" s="14">
        <v>6</v>
      </c>
      <c r="F1005" s="14">
        <v>0</v>
      </c>
      <c r="G1005" s="14" t="s">
        <v>4</v>
      </c>
      <c r="H1005" s="14" t="s">
        <v>4</v>
      </c>
      <c r="I1005" s="14">
        <v>17.7</v>
      </c>
      <c r="J1005" s="14" t="s">
        <v>4</v>
      </c>
      <c r="K1005" s="14" t="s">
        <v>4</v>
      </c>
      <c r="L1005" s="14" t="s">
        <v>4</v>
      </c>
      <c r="M1005" s="14">
        <v>135</v>
      </c>
      <c r="N1005" s="14" t="s">
        <v>72</v>
      </c>
      <c r="O1005" s="14" t="s">
        <v>4</v>
      </c>
      <c r="P1005" s="14" t="s">
        <v>4</v>
      </c>
      <c r="Q1005" s="14">
        <v>0</v>
      </c>
      <c r="R1005">
        <v>0</v>
      </c>
      <c r="S1005">
        <v>0</v>
      </c>
      <c r="T1005" t="s">
        <v>4</v>
      </c>
      <c r="U1005" t="s">
        <v>4</v>
      </c>
      <c r="V1005" t="s">
        <v>7</v>
      </c>
      <c r="W1005">
        <v>0</v>
      </c>
      <c r="X1005" t="s">
        <v>205</v>
      </c>
      <c r="Y1005">
        <v>2</v>
      </c>
      <c r="Z1005">
        <v>1</v>
      </c>
      <c r="AA1005">
        <v>0</v>
      </c>
      <c r="AB1005">
        <v>0</v>
      </c>
      <c r="AC1005" t="s">
        <v>347</v>
      </c>
      <c r="AD1005">
        <v>1</v>
      </c>
      <c r="AE1005" t="s">
        <v>4</v>
      </c>
      <c r="AF1005" t="s">
        <v>4</v>
      </c>
      <c r="AG1005" t="s">
        <v>4</v>
      </c>
      <c r="AH1005" t="s">
        <v>4</v>
      </c>
      <c r="AI1005">
        <v>70.710678118654755</v>
      </c>
      <c r="AJ1005">
        <v>-70.710678118654741</v>
      </c>
      <c r="AK1005" t="s">
        <v>4</v>
      </c>
      <c r="AL1005">
        <v>100</v>
      </c>
      <c r="AM1005">
        <v>30.48</v>
      </c>
      <c r="AN1005">
        <v>2.3561944901923448</v>
      </c>
    </row>
    <row r="1006" spans="1:40" ht="12.75" x14ac:dyDescent="0.2">
      <c r="A1006" s="15">
        <v>42577</v>
      </c>
      <c r="B1006" s="14">
        <v>99</v>
      </c>
      <c r="C1006" s="14" t="s">
        <v>359</v>
      </c>
      <c r="D1006" s="16">
        <v>0.29652777777777778</v>
      </c>
      <c r="E1006" s="14">
        <v>7</v>
      </c>
      <c r="F1006" s="14">
        <v>51.999999999999972</v>
      </c>
      <c r="G1006" s="14" t="s">
        <v>4</v>
      </c>
      <c r="H1006" s="14" t="s">
        <v>4</v>
      </c>
      <c r="I1006" s="14">
        <v>24</v>
      </c>
      <c r="J1006" s="14" t="s">
        <v>4</v>
      </c>
      <c r="K1006" s="14" t="s">
        <v>4</v>
      </c>
      <c r="L1006" s="14" t="s">
        <v>4</v>
      </c>
      <c r="M1006" s="14">
        <v>135</v>
      </c>
      <c r="N1006" s="14" t="s">
        <v>72</v>
      </c>
      <c r="O1006" s="14" t="s">
        <v>4</v>
      </c>
      <c r="P1006" s="14" t="s">
        <v>4</v>
      </c>
      <c r="Q1006" s="14">
        <v>0</v>
      </c>
      <c r="R1006">
        <v>0</v>
      </c>
      <c r="S1006">
        <v>0</v>
      </c>
      <c r="T1006" t="s">
        <v>4</v>
      </c>
      <c r="U1006" t="s">
        <v>4</v>
      </c>
      <c r="V1006" t="s">
        <v>7</v>
      </c>
      <c r="W1006">
        <v>0</v>
      </c>
      <c r="X1006" t="s">
        <v>19</v>
      </c>
      <c r="Y1006">
        <v>2</v>
      </c>
      <c r="Z1006">
        <v>1</v>
      </c>
      <c r="AA1006">
        <v>0</v>
      </c>
      <c r="AB1006">
        <v>0</v>
      </c>
      <c r="AC1006" t="s">
        <v>347</v>
      </c>
      <c r="AD1006">
        <v>1</v>
      </c>
      <c r="AE1006">
        <v>0</v>
      </c>
      <c r="AF1006">
        <v>0</v>
      </c>
      <c r="AG1006">
        <v>1</v>
      </c>
      <c r="AH1006">
        <v>0</v>
      </c>
      <c r="AI1006">
        <v>70.710678118654755</v>
      </c>
      <c r="AJ1006">
        <v>-70.710678118654741</v>
      </c>
      <c r="AK1006">
        <v>0</v>
      </c>
      <c r="AL1006">
        <v>100</v>
      </c>
      <c r="AM1006">
        <v>30.48</v>
      </c>
      <c r="AN1006">
        <v>2.3561944901923448</v>
      </c>
    </row>
    <row r="1007" spans="1:40" ht="12.75" x14ac:dyDescent="0.2">
      <c r="A1007" s="15">
        <v>42577</v>
      </c>
      <c r="B1007" s="14">
        <v>99</v>
      </c>
      <c r="C1007" s="14" t="s">
        <v>359</v>
      </c>
      <c r="D1007" s="16">
        <v>0.34027777777777773</v>
      </c>
      <c r="E1007" s="14">
        <v>8</v>
      </c>
      <c r="F1007" s="14">
        <v>114.99999999999991</v>
      </c>
      <c r="G1007" s="14" t="s">
        <v>4</v>
      </c>
      <c r="H1007" s="14" t="s">
        <v>4</v>
      </c>
      <c r="I1007" s="14" t="s">
        <v>4</v>
      </c>
      <c r="J1007" s="14" t="s">
        <v>4</v>
      </c>
      <c r="K1007" s="14" t="s">
        <v>4</v>
      </c>
      <c r="L1007" s="14" t="s">
        <v>4</v>
      </c>
      <c r="M1007" s="14" t="s">
        <v>4</v>
      </c>
      <c r="N1007" s="14" t="s">
        <v>72</v>
      </c>
      <c r="O1007" s="14" t="s">
        <v>4</v>
      </c>
      <c r="P1007" s="14" t="s">
        <v>4</v>
      </c>
      <c r="Q1007" s="14" t="s">
        <v>4</v>
      </c>
      <c r="R1007" t="s">
        <v>4</v>
      </c>
      <c r="S1007" t="s">
        <v>4</v>
      </c>
      <c r="T1007" t="s">
        <v>4</v>
      </c>
      <c r="U1007" t="s">
        <v>4</v>
      </c>
      <c r="V1007" t="s">
        <v>4</v>
      </c>
      <c r="W1007" t="s">
        <v>4</v>
      </c>
      <c r="X1007" t="s">
        <v>67</v>
      </c>
      <c r="Y1007" t="s">
        <v>4</v>
      </c>
      <c r="Z1007" t="s">
        <v>4</v>
      </c>
      <c r="AA1007" t="s">
        <v>4</v>
      </c>
      <c r="AB1007" t="s">
        <v>4</v>
      </c>
      <c r="AC1007" t="s">
        <v>347</v>
      </c>
      <c r="AD1007">
        <v>1</v>
      </c>
      <c r="AE1007" t="s">
        <v>4</v>
      </c>
      <c r="AF1007" t="s">
        <v>4</v>
      </c>
      <c r="AG1007" t="s">
        <v>4</v>
      </c>
      <c r="AH1007" t="s">
        <v>4</v>
      </c>
      <c r="AI1007" t="s">
        <v>4</v>
      </c>
      <c r="AJ1007" t="s">
        <v>4</v>
      </c>
      <c r="AK1007" t="s">
        <v>4</v>
      </c>
      <c r="AL1007" t="s">
        <v>4</v>
      </c>
      <c r="AM1007" t="s">
        <v>4</v>
      </c>
      <c r="AN1007" t="s">
        <v>4</v>
      </c>
    </row>
    <row r="1008" spans="1:40" ht="12.75" x14ac:dyDescent="0.2">
      <c r="A1008" s="15">
        <v>42577</v>
      </c>
      <c r="B1008" s="14">
        <v>99</v>
      </c>
      <c r="C1008" s="14" t="s">
        <v>359</v>
      </c>
      <c r="D1008" s="16">
        <v>0.38055555555555554</v>
      </c>
      <c r="E1008" s="14">
        <v>9</v>
      </c>
      <c r="F1008" s="14">
        <v>172.99999999999994</v>
      </c>
      <c r="G1008" s="14" t="s">
        <v>4</v>
      </c>
      <c r="H1008" s="14" t="s">
        <v>4</v>
      </c>
      <c r="I1008" s="14">
        <v>35.700000000000003</v>
      </c>
      <c r="J1008" s="14" t="s">
        <v>4</v>
      </c>
      <c r="K1008" s="14" t="s">
        <v>4</v>
      </c>
      <c r="L1008" s="14" t="s">
        <v>4</v>
      </c>
      <c r="M1008" s="14">
        <v>135</v>
      </c>
      <c r="N1008" s="14" t="s">
        <v>72</v>
      </c>
      <c r="O1008" s="14" t="s">
        <v>4</v>
      </c>
      <c r="P1008" s="14" t="s">
        <v>4</v>
      </c>
      <c r="Q1008" s="14">
        <v>0</v>
      </c>
      <c r="R1008">
        <v>0</v>
      </c>
      <c r="S1008">
        <v>0</v>
      </c>
      <c r="T1008" t="s">
        <v>4</v>
      </c>
      <c r="U1008" t="s">
        <v>4</v>
      </c>
      <c r="V1008" t="s">
        <v>7</v>
      </c>
      <c r="W1008">
        <v>0.2</v>
      </c>
      <c r="X1008" t="s">
        <v>209</v>
      </c>
      <c r="Y1008">
        <v>2</v>
      </c>
      <c r="Z1008">
        <v>1</v>
      </c>
      <c r="AA1008">
        <v>0</v>
      </c>
      <c r="AB1008">
        <v>0</v>
      </c>
      <c r="AC1008" t="s">
        <v>347</v>
      </c>
      <c r="AD1008">
        <v>1</v>
      </c>
      <c r="AE1008" t="s">
        <v>4</v>
      </c>
      <c r="AF1008" t="s">
        <v>4</v>
      </c>
      <c r="AG1008" t="s">
        <v>4</v>
      </c>
      <c r="AH1008" t="s">
        <v>4</v>
      </c>
      <c r="AI1008">
        <v>70.710678118654755</v>
      </c>
      <c r="AJ1008">
        <v>-70.710678118654741</v>
      </c>
      <c r="AK1008" t="s">
        <v>4</v>
      </c>
      <c r="AL1008">
        <v>100</v>
      </c>
      <c r="AM1008">
        <v>30.48</v>
      </c>
      <c r="AN1008">
        <v>2.3561944901923448</v>
      </c>
    </row>
    <row r="1009" spans="1:40" ht="12.75" x14ac:dyDescent="0.2">
      <c r="A1009" s="15">
        <v>42577</v>
      </c>
      <c r="B1009" s="14">
        <v>99</v>
      </c>
      <c r="C1009" s="14" t="s">
        <v>359</v>
      </c>
      <c r="D1009" s="16">
        <v>0.42499999999999999</v>
      </c>
      <c r="E1009" s="14">
        <v>10</v>
      </c>
      <c r="F1009" s="14">
        <v>236.99999999999994</v>
      </c>
      <c r="G1009" s="14" t="s">
        <v>4</v>
      </c>
      <c r="H1009" s="14" t="s">
        <v>4</v>
      </c>
      <c r="I1009" s="14">
        <v>34.5</v>
      </c>
      <c r="J1009" s="14" t="s">
        <v>4</v>
      </c>
      <c r="K1009" s="14" t="s">
        <v>4</v>
      </c>
      <c r="L1009" s="14" t="s">
        <v>4</v>
      </c>
      <c r="M1009" s="14">
        <v>135</v>
      </c>
      <c r="N1009" s="14" t="s">
        <v>72</v>
      </c>
      <c r="O1009" s="14" t="s">
        <v>4</v>
      </c>
      <c r="P1009" s="14" t="s">
        <v>4</v>
      </c>
      <c r="Q1009" s="14">
        <v>0</v>
      </c>
      <c r="R1009">
        <v>0</v>
      </c>
      <c r="S1009">
        <v>0</v>
      </c>
      <c r="T1009" t="s">
        <v>4</v>
      </c>
      <c r="U1009" t="s">
        <v>4</v>
      </c>
      <c r="V1009" t="s">
        <v>7</v>
      </c>
      <c r="W1009">
        <v>3</v>
      </c>
      <c r="X1009" t="s">
        <v>209</v>
      </c>
      <c r="Y1009">
        <v>2</v>
      </c>
      <c r="Z1009">
        <v>1</v>
      </c>
      <c r="AA1009">
        <v>0</v>
      </c>
      <c r="AB1009">
        <v>0</v>
      </c>
      <c r="AC1009" t="s">
        <v>347</v>
      </c>
      <c r="AD1009">
        <v>1</v>
      </c>
      <c r="AE1009">
        <v>0</v>
      </c>
      <c r="AF1009">
        <v>0</v>
      </c>
      <c r="AG1009">
        <v>1</v>
      </c>
      <c r="AH1009">
        <v>0</v>
      </c>
      <c r="AI1009">
        <v>70.710678118654755</v>
      </c>
      <c r="AJ1009">
        <v>-70.710678118654741</v>
      </c>
      <c r="AK1009">
        <v>0</v>
      </c>
      <c r="AL1009">
        <v>100</v>
      </c>
      <c r="AM1009">
        <v>30.48</v>
      </c>
      <c r="AN1009">
        <v>2.3561944901923448</v>
      </c>
    </row>
    <row r="1010" spans="1:40" ht="12.75" x14ac:dyDescent="0.2">
      <c r="A1010" s="15">
        <v>42577</v>
      </c>
      <c r="B1010" s="14">
        <v>99</v>
      </c>
      <c r="C1010" s="14" t="s">
        <v>359</v>
      </c>
      <c r="D1010" s="16">
        <v>0.46527777777777773</v>
      </c>
      <c r="E1010" s="14">
        <v>11</v>
      </c>
      <c r="F1010" s="14">
        <v>294.99999999999989</v>
      </c>
      <c r="G1010" s="14" t="s">
        <v>4</v>
      </c>
      <c r="H1010" s="14" t="s">
        <v>4</v>
      </c>
      <c r="I1010" s="14">
        <v>36.1</v>
      </c>
      <c r="J1010" s="14" t="s">
        <v>4</v>
      </c>
      <c r="K1010" s="14" t="s">
        <v>4</v>
      </c>
      <c r="L1010" s="14" t="s">
        <v>4</v>
      </c>
      <c r="M1010" s="14">
        <v>135</v>
      </c>
      <c r="N1010" s="14" t="s">
        <v>72</v>
      </c>
      <c r="O1010" s="14" t="s">
        <v>4</v>
      </c>
      <c r="P1010" s="14" t="s">
        <v>4</v>
      </c>
      <c r="Q1010" s="14">
        <v>0</v>
      </c>
      <c r="R1010">
        <v>0</v>
      </c>
      <c r="S1010">
        <v>0</v>
      </c>
      <c r="T1010" t="s">
        <v>4</v>
      </c>
      <c r="U1010" t="s">
        <v>4</v>
      </c>
      <c r="V1010" t="s">
        <v>7</v>
      </c>
      <c r="W1010">
        <v>2.1</v>
      </c>
      <c r="X1010" t="s">
        <v>209</v>
      </c>
      <c r="Y1010">
        <v>2</v>
      </c>
      <c r="Z1010">
        <v>1</v>
      </c>
      <c r="AA1010">
        <v>0</v>
      </c>
      <c r="AB1010">
        <v>0</v>
      </c>
      <c r="AC1010" t="s">
        <v>347</v>
      </c>
      <c r="AD1010">
        <v>1</v>
      </c>
      <c r="AE1010">
        <v>0</v>
      </c>
      <c r="AF1010">
        <v>0</v>
      </c>
      <c r="AG1010">
        <v>1</v>
      </c>
      <c r="AH1010">
        <v>0</v>
      </c>
      <c r="AI1010">
        <v>70.710678118654755</v>
      </c>
      <c r="AJ1010">
        <v>-70.710678118654741</v>
      </c>
      <c r="AK1010">
        <v>0</v>
      </c>
      <c r="AL1010">
        <v>100</v>
      </c>
      <c r="AM1010">
        <v>30.48</v>
      </c>
      <c r="AN1010">
        <v>2.3561944901923448</v>
      </c>
    </row>
    <row r="1011" spans="1:40" ht="12.75" x14ac:dyDescent="0.2">
      <c r="A1011" s="15">
        <v>42577</v>
      </c>
      <c r="B1011" s="14">
        <v>99</v>
      </c>
      <c r="C1011" s="14" t="s">
        <v>359</v>
      </c>
      <c r="D1011" s="16">
        <v>0.50694444444444442</v>
      </c>
      <c r="E1011" s="14">
        <v>12</v>
      </c>
      <c r="F1011" s="14">
        <v>354.99999999999989</v>
      </c>
      <c r="G1011" s="14" t="s">
        <v>4</v>
      </c>
      <c r="H1011" s="14" t="s">
        <v>4</v>
      </c>
      <c r="I1011" s="14">
        <v>32.700000000000003</v>
      </c>
      <c r="J1011" s="14" t="s">
        <v>4</v>
      </c>
      <c r="K1011" s="14" t="s">
        <v>4</v>
      </c>
      <c r="L1011" s="14" t="s">
        <v>4</v>
      </c>
      <c r="M1011" s="14">
        <v>135</v>
      </c>
      <c r="N1011" s="14" t="s">
        <v>72</v>
      </c>
      <c r="O1011" s="14" t="s">
        <v>4</v>
      </c>
      <c r="P1011" s="14" t="s">
        <v>4</v>
      </c>
      <c r="Q1011" s="14">
        <v>0</v>
      </c>
      <c r="R1011">
        <v>0</v>
      </c>
      <c r="S1011">
        <v>0</v>
      </c>
      <c r="T1011" t="s">
        <v>4</v>
      </c>
      <c r="U1011" t="s">
        <v>4</v>
      </c>
      <c r="V1011" t="s">
        <v>7</v>
      </c>
      <c r="W1011">
        <v>0.4</v>
      </c>
      <c r="X1011" t="s">
        <v>4</v>
      </c>
      <c r="Y1011">
        <v>2</v>
      </c>
      <c r="Z1011">
        <v>1</v>
      </c>
      <c r="AA1011">
        <v>0</v>
      </c>
      <c r="AB1011">
        <v>0</v>
      </c>
      <c r="AC1011" t="s">
        <v>347</v>
      </c>
      <c r="AD1011">
        <v>1</v>
      </c>
      <c r="AE1011">
        <v>0</v>
      </c>
      <c r="AF1011">
        <v>0</v>
      </c>
      <c r="AG1011">
        <v>1</v>
      </c>
      <c r="AH1011">
        <v>0</v>
      </c>
      <c r="AI1011">
        <v>70.710678118654755</v>
      </c>
      <c r="AJ1011">
        <v>-70.710678118654741</v>
      </c>
      <c r="AK1011">
        <v>0</v>
      </c>
      <c r="AL1011">
        <v>100</v>
      </c>
      <c r="AM1011">
        <v>30.48</v>
      </c>
      <c r="AN1011">
        <v>2.3561944901923448</v>
      </c>
    </row>
    <row r="1012" spans="1:40" ht="12.75" x14ac:dyDescent="0.2">
      <c r="A1012" s="15">
        <v>42577</v>
      </c>
      <c r="B1012" s="14">
        <v>99</v>
      </c>
      <c r="C1012" s="14" t="s">
        <v>359</v>
      </c>
      <c r="D1012" s="16">
        <v>0.54791666666666672</v>
      </c>
      <c r="E1012" s="14">
        <v>13</v>
      </c>
      <c r="F1012" s="14">
        <v>414</v>
      </c>
      <c r="G1012" s="14">
        <v>48.9</v>
      </c>
      <c r="H1012" s="14" t="s">
        <v>365</v>
      </c>
      <c r="I1012" s="14">
        <v>32.4</v>
      </c>
      <c r="J1012" s="14" t="s">
        <v>4</v>
      </c>
      <c r="K1012" s="14" t="s">
        <v>4</v>
      </c>
      <c r="L1012" s="14" t="s">
        <v>4</v>
      </c>
      <c r="M1012" s="14">
        <v>135</v>
      </c>
      <c r="N1012" s="14" t="s">
        <v>72</v>
      </c>
      <c r="O1012" s="14" t="s">
        <v>4</v>
      </c>
      <c r="P1012" s="14" t="s">
        <v>4</v>
      </c>
      <c r="Q1012" s="14">
        <v>0</v>
      </c>
      <c r="R1012">
        <v>0</v>
      </c>
      <c r="S1012">
        <v>0</v>
      </c>
      <c r="T1012" t="s">
        <v>4</v>
      </c>
      <c r="U1012" t="s">
        <v>4</v>
      </c>
      <c r="V1012" t="s">
        <v>110</v>
      </c>
      <c r="W1012">
        <v>2.6</v>
      </c>
      <c r="X1012" t="s">
        <v>229</v>
      </c>
      <c r="Y1012">
        <v>0</v>
      </c>
      <c r="Z1012">
        <v>0</v>
      </c>
      <c r="AA1012">
        <v>1</v>
      </c>
      <c r="AB1012">
        <v>1</v>
      </c>
      <c r="AC1012" t="s">
        <v>347</v>
      </c>
      <c r="AD1012">
        <v>1</v>
      </c>
      <c r="AE1012">
        <v>0</v>
      </c>
      <c r="AF1012">
        <v>0</v>
      </c>
      <c r="AG1012">
        <v>1</v>
      </c>
      <c r="AH1012">
        <v>0</v>
      </c>
      <c r="AI1012">
        <v>70.710678118654755</v>
      </c>
      <c r="AJ1012">
        <v>-70.710678118654741</v>
      </c>
      <c r="AK1012">
        <v>0</v>
      </c>
      <c r="AL1012">
        <v>100</v>
      </c>
      <c r="AM1012">
        <v>30.48</v>
      </c>
      <c r="AN1012">
        <v>2.3561944901923448</v>
      </c>
    </row>
    <row r="1013" spans="1:40" ht="12.75" x14ac:dyDescent="0.2">
      <c r="A1013" s="15">
        <v>42577</v>
      </c>
      <c r="B1013" s="14">
        <v>99</v>
      </c>
      <c r="C1013" s="14" t="s">
        <v>359</v>
      </c>
      <c r="D1013" s="16">
        <v>0.59166666666666667</v>
      </c>
      <c r="E1013" s="14">
        <v>14</v>
      </c>
      <c r="F1013" s="14">
        <v>476.99999999999994</v>
      </c>
      <c r="G1013" s="14">
        <v>50.2</v>
      </c>
      <c r="H1013" s="14" t="s">
        <v>365</v>
      </c>
      <c r="I1013" s="14">
        <v>33.200000000000003</v>
      </c>
      <c r="J1013" s="14" t="s">
        <v>4</v>
      </c>
      <c r="K1013" s="14" t="s">
        <v>4</v>
      </c>
      <c r="L1013" s="14" t="s">
        <v>4</v>
      </c>
      <c r="M1013" s="14">
        <v>135</v>
      </c>
      <c r="N1013" s="14" t="s">
        <v>72</v>
      </c>
      <c r="O1013" s="14" t="s">
        <v>4</v>
      </c>
      <c r="P1013" s="14" t="s">
        <v>4</v>
      </c>
      <c r="Q1013" s="14">
        <v>0</v>
      </c>
      <c r="R1013">
        <v>0</v>
      </c>
      <c r="S1013">
        <v>0</v>
      </c>
      <c r="T1013" t="s">
        <v>4</v>
      </c>
      <c r="U1013" t="s">
        <v>4</v>
      </c>
      <c r="V1013" t="s">
        <v>6</v>
      </c>
      <c r="W1013">
        <v>3.4</v>
      </c>
      <c r="X1013" t="s">
        <v>43</v>
      </c>
      <c r="Y1013">
        <v>0</v>
      </c>
      <c r="Z1013">
        <v>0</v>
      </c>
      <c r="AA1013">
        <v>1</v>
      </c>
      <c r="AB1013" t="s">
        <v>4</v>
      </c>
      <c r="AC1013" t="s">
        <v>347</v>
      </c>
      <c r="AD1013">
        <v>1</v>
      </c>
      <c r="AE1013">
        <v>0</v>
      </c>
      <c r="AF1013">
        <v>0</v>
      </c>
      <c r="AG1013">
        <v>1</v>
      </c>
      <c r="AH1013">
        <v>0</v>
      </c>
      <c r="AI1013">
        <v>70.710678118654755</v>
      </c>
      <c r="AJ1013">
        <v>-70.710678118654741</v>
      </c>
      <c r="AK1013">
        <v>0</v>
      </c>
      <c r="AL1013">
        <v>100</v>
      </c>
      <c r="AM1013">
        <v>30.48</v>
      </c>
      <c r="AN1013">
        <v>2.3561944901923448</v>
      </c>
    </row>
    <row r="1014" spans="1:40" ht="12.75" x14ac:dyDescent="0.2">
      <c r="A1014" s="15">
        <v>42577</v>
      </c>
      <c r="B1014" s="14">
        <v>99</v>
      </c>
      <c r="C1014" s="14" t="s">
        <v>359</v>
      </c>
      <c r="D1014" s="16">
        <v>0.63194444444444442</v>
      </c>
      <c r="E1014" s="14">
        <v>15</v>
      </c>
      <c r="F1014" s="14">
        <v>534.99999999999989</v>
      </c>
      <c r="G1014" s="14">
        <v>43.5</v>
      </c>
      <c r="H1014" s="14" t="s">
        <v>365</v>
      </c>
      <c r="I1014" s="14">
        <v>35.1</v>
      </c>
      <c r="J1014" s="14" t="s">
        <v>4</v>
      </c>
      <c r="K1014" s="14" t="s">
        <v>4</v>
      </c>
      <c r="L1014" s="14" t="s">
        <v>4</v>
      </c>
      <c r="M1014" s="14">
        <v>135</v>
      </c>
      <c r="N1014" s="14" t="s">
        <v>72</v>
      </c>
      <c r="O1014" s="14" t="s">
        <v>4</v>
      </c>
      <c r="P1014" s="14" t="s">
        <v>4</v>
      </c>
      <c r="Q1014" s="14">
        <v>0</v>
      </c>
      <c r="R1014">
        <v>0</v>
      </c>
      <c r="S1014">
        <v>0</v>
      </c>
      <c r="T1014" t="s">
        <v>4</v>
      </c>
      <c r="U1014" t="s">
        <v>4</v>
      </c>
      <c r="V1014" t="s">
        <v>6</v>
      </c>
      <c r="W1014">
        <v>2.4</v>
      </c>
      <c r="X1014" t="s">
        <v>43</v>
      </c>
      <c r="Y1014">
        <v>0</v>
      </c>
      <c r="Z1014">
        <v>0</v>
      </c>
      <c r="AA1014">
        <v>1</v>
      </c>
      <c r="AB1014" t="s">
        <v>4</v>
      </c>
      <c r="AC1014" t="s">
        <v>347</v>
      </c>
      <c r="AD1014">
        <v>1</v>
      </c>
      <c r="AE1014">
        <v>0</v>
      </c>
      <c r="AF1014">
        <v>0</v>
      </c>
      <c r="AG1014">
        <v>1</v>
      </c>
      <c r="AH1014">
        <v>0</v>
      </c>
      <c r="AI1014">
        <v>70.710678118654755</v>
      </c>
      <c r="AJ1014">
        <v>-70.710678118654741</v>
      </c>
      <c r="AK1014">
        <v>0</v>
      </c>
      <c r="AL1014">
        <v>100</v>
      </c>
      <c r="AM1014">
        <v>30.48</v>
      </c>
      <c r="AN1014">
        <v>2.3561944901923448</v>
      </c>
    </row>
    <row r="1015" spans="1:40" ht="12.75" x14ac:dyDescent="0.2">
      <c r="A1015" s="15">
        <v>42577</v>
      </c>
      <c r="B1015" s="14">
        <v>99</v>
      </c>
      <c r="C1015" s="14" t="s">
        <v>359</v>
      </c>
      <c r="D1015" s="16">
        <v>0.67013888888888884</v>
      </c>
      <c r="E1015" s="14">
        <v>16</v>
      </c>
      <c r="F1015" s="14">
        <v>589.99999999999989</v>
      </c>
      <c r="G1015" s="14">
        <v>35.1</v>
      </c>
      <c r="H1015" s="14" t="s">
        <v>365</v>
      </c>
      <c r="I1015" s="14">
        <v>33.700000000000003</v>
      </c>
      <c r="J1015" s="14" t="s">
        <v>4</v>
      </c>
      <c r="K1015" s="14" t="s">
        <v>4</v>
      </c>
      <c r="L1015" s="14" t="s">
        <v>4</v>
      </c>
      <c r="M1015" s="14">
        <v>135</v>
      </c>
      <c r="N1015" s="14" t="s">
        <v>72</v>
      </c>
      <c r="O1015" s="14" t="s">
        <v>4</v>
      </c>
      <c r="P1015" s="14" t="s">
        <v>4</v>
      </c>
      <c r="Q1015" s="14">
        <v>0</v>
      </c>
      <c r="R1015">
        <v>0</v>
      </c>
      <c r="S1015">
        <v>0</v>
      </c>
      <c r="T1015">
        <v>0</v>
      </c>
      <c r="U1015">
        <v>0</v>
      </c>
      <c r="V1015" t="s">
        <v>6</v>
      </c>
      <c r="W1015">
        <v>3.4</v>
      </c>
      <c r="X1015" t="s">
        <v>43</v>
      </c>
      <c r="Y1015">
        <v>0</v>
      </c>
      <c r="Z1015">
        <v>0</v>
      </c>
      <c r="AA1015">
        <v>1</v>
      </c>
      <c r="AB1015" t="s">
        <v>4</v>
      </c>
      <c r="AC1015" t="s">
        <v>347</v>
      </c>
      <c r="AD1015">
        <v>1</v>
      </c>
      <c r="AE1015">
        <v>0</v>
      </c>
      <c r="AF1015">
        <v>0</v>
      </c>
      <c r="AG1015">
        <v>1</v>
      </c>
      <c r="AH1015">
        <v>0</v>
      </c>
      <c r="AI1015">
        <v>70.710678118654755</v>
      </c>
      <c r="AJ1015">
        <v>-70.710678118654741</v>
      </c>
      <c r="AK1015">
        <v>0</v>
      </c>
      <c r="AL1015">
        <v>100</v>
      </c>
      <c r="AM1015">
        <v>30.48</v>
      </c>
      <c r="AN1015">
        <v>2.3561944901923448</v>
      </c>
    </row>
    <row r="1016" spans="1:40" ht="12.75" x14ac:dyDescent="0.2">
      <c r="A1016" s="15">
        <v>42577</v>
      </c>
      <c r="B1016" s="14">
        <v>111</v>
      </c>
      <c r="C1016" s="14" t="s">
        <v>358</v>
      </c>
      <c r="D1016" s="16">
        <v>0.25833333333333336</v>
      </c>
      <c r="E1016" s="14">
        <v>6</v>
      </c>
      <c r="F1016" s="14">
        <v>0</v>
      </c>
      <c r="G1016" s="14">
        <v>15.6</v>
      </c>
      <c r="H1016" s="14" t="s">
        <v>366</v>
      </c>
      <c r="I1016" s="14">
        <v>17.8</v>
      </c>
      <c r="J1016" s="14" t="s">
        <v>4</v>
      </c>
      <c r="K1016" s="14" t="s">
        <v>4</v>
      </c>
      <c r="L1016" s="14" t="s">
        <v>4</v>
      </c>
      <c r="M1016" s="14">
        <v>50</v>
      </c>
      <c r="N1016" s="14" t="s">
        <v>72</v>
      </c>
      <c r="O1016" s="14" t="s">
        <v>4</v>
      </c>
      <c r="P1016" s="14" t="s">
        <v>4</v>
      </c>
      <c r="Q1016" s="14">
        <v>0</v>
      </c>
      <c r="R1016">
        <v>0</v>
      </c>
      <c r="S1016">
        <v>1</v>
      </c>
      <c r="T1016" t="s">
        <v>4</v>
      </c>
      <c r="U1016" t="s">
        <v>4</v>
      </c>
      <c r="V1016" t="s">
        <v>206</v>
      </c>
      <c r="W1016">
        <v>0</v>
      </c>
      <c r="X1016" t="s">
        <v>4</v>
      </c>
      <c r="Y1016">
        <v>2</v>
      </c>
      <c r="Z1016">
        <v>1</v>
      </c>
      <c r="AA1016">
        <v>0</v>
      </c>
      <c r="AB1016">
        <v>0</v>
      </c>
      <c r="AC1016" t="s">
        <v>348</v>
      </c>
      <c r="AD1016">
        <v>0</v>
      </c>
      <c r="AE1016" t="s">
        <v>4</v>
      </c>
      <c r="AF1016" t="s">
        <v>4</v>
      </c>
      <c r="AG1016" t="s">
        <v>4</v>
      </c>
      <c r="AH1016" t="s">
        <v>4</v>
      </c>
      <c r="AI1016">
        <v>77.37048875501678</v>
      </c>
      <c r="AJ1016">
        <v>64.921548578340477</v>
      </c>
      <c r="AK1016" t="s">
        <v>4</v>
      </c>
      <c r="AL1016">
        <v>101</v>
      </c>
      <c r="AM1016">
        <v>30.784800000000001</v>
      </c>
      <c r="AN1016">
        <v>0.87266462599716477</v>
      </c>
    </row>
    <row r="1017" spans="1:40" ht="12.75" x14ac:dyDescent="0.2">
      <c r="A1017" s="15">
        <v>42577</v>
      </c>
      <c r="B1017" s="14">
        <v>111</v>
      </c>
      <c r="C1017" s="14" t="s">
        <v>358</v>
      </c>
      <c r="D1017" s="16">
        <v>0.29444444444444445</v>
      </c>
      <c r="E1017" s="14">
        <v>7</v>
      </c>
      <c r="F1017" s="14">
        <v>51.999999999999972</v>
      </c>
      <c r="G1017" s="14">
        <v>32.6</v>
      </c>
      <c r="H1017" s="14" t="s">
        <v>365</v>
      </c>
      <c r="I1017" s="14">
        <v>23.9</v>
      </c>
      <c r="J1017" s="14" t="s">
        <v>4</v>
      </c>
      <c r="K1017" s="14" t="s">
        <v>4</v>
      </c>
      <c r="L1017" s="14" t="s">
        <v>4</v>
      </c>
      <c r="M1017" s="14">
        <v>50</v>
      </c>
      <c r="N1017" s="14" t="s">
        <v>72</v>
      </c>
      <c r="O1017" s="14" t="s">
        <v>4</v>
      </c>
      <c r="P1017" s="14" t="s">
        <v>4</v>
      </c>
      <c r="Q1017" s="14">
        <v>0</v>
      </c>
      <c r="R1017">
        <v>0</v>
      </c>
      <c r="S1017">
        <v>1</v>
      </c>
      <c r="T1017" t="s">
        <v>4</v>
      </c>
      <c r="U1017" t="s">
        <v>4</v>
      </c>
      <c r="V1017" t="s">
        <v>6</v>
      </c>
      <c r="W1017">
        <v>0</v>
      </c>
      <c r="X1017" t="s">
        <v>4</v>
      </c>
      <c r="Y1017">
        <v>2</v>
      </c>
      <c r="Z1017">
        <v>1</v>
      </c>
      <c r="AA1017">
        <v>0</v>
      </c>
      <c r="AB1017">
        <v>0</v>
      </c>
      <c r="AC1017" t="s">
        <v>348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77.37048875501678</v>
      </c>
      <c r="AJ1017">
        <v>64.921548578340477</v>
      </c>
      <c r="AK1017">
        <v>0</v>
      </c>
      <c r="AL1017">
        <v>101</v>
      </c>
      <c r="AM1017">
        <v>30.784800000000001</v>
      </c>
      <c r="AN1017">
        <v>0.87266462599716477</v>
      </c>
    </row>
    <row r="1018" spans="1:40" ht="12.75" x14ac:dyDescent="0.2">
      <c r="A1018" s="15">
        <v>42577</v>
      </c>
      <c r="B1018" s="14">
        <v>111</v>
      </c>
      <c r="C1018" s="14" t="s">
        <v>358</v>
      </c>
      <c r="D1018" s="16">
        <v>0.36319444444444443</v>
      </c>
      <c r="E1018" s="14">
        <v>8</v>
      </c>
      <c r="F1018" s="14">
        <v>150.99999999999994</v>
      </c>
      <c r="G1018" s="14">
        <v>39.6</v>
      </c>
      <c r="H1018" s="14" t="s">
        <v>365</v>
      </c>
      <c r="I1018" s="14">
        <v>37.700000000000003</v>
      </c>
      <c r="J1018" s="14">
        <v>2.5904682210958265</v>
      </c>
      <c r="K1018" s="14">
        <v>148.42289603155308</v>
      </c>
      <c r="L1018" s="14">
        <v>-81.57710396844692</v>
      </c>
      <c r="M1018" s="14">
        <v>56</v>
      </c>
      <c r="N1018" s="14" t="s">
        <v>72</v>
      </c>
      <c r="O1018" s="14" t="s">
        <v>72</v>
      </c>
      <c r="P1018" s="14">
        <v>4</v>
      </c>
      <c r="Q1018" s="14">
        <v>10.566821355586496</v>
      </c>
      <c r="R1018">
        <v>10.566821355586496</v>
      </c>
      <c r="S1018">
        <v>1</v>
      </c>
      <c r="T1018" t="s">
        <v>4</v>
      </c>
      <c r="U1018" t="s">
        <v>4</v>
      </c>
      <c r="V1018" t="s">
        <v>215</v>
      </c>
      <c r="W1018">
        <v>0</v>
      </c>
      <c r="X1018" t="s">
        <v>4</v>
      </c>
      <c r="Y1018">
        <v>2</v>
      </c>
      <c r="Z1018">
        <v>1</v>
      </c>
      <c r="AA1018">
        <v>0</v>
      </c>
      <c r="AB1018">
        <v>0</v>
      </c>
      <c r="AC1018" t="s">
        <v>348</v>
      </c>
      <c r="AD1018">
        <v>0</v>
      </c>
      <c r="AE1018">
        <v>-9.0022582312657988</v>
      </c>
      <c r="AF1018">
        <v>-9.0022582312657988</v>
      </c>
      <c r="AG1018">
        <v>1</v>
      </c>
      <c r="AH1018">
        <v>10.566821355586496</v>
      </c>
      <c r="AI1018">
        <v>82.903757255504175</v>
      </c>
      <c r="AJ1018">
        <v>55.919290347074678</v>
      </c>
      <c r="AK1018">
        <v>5.5332685004873952</v>
      </c>
      <c r="AL1018">
        <v>100</v>
      </c>
      <c r="AM1018">
        <v>30.48</v>
      </c>
      <c r="AN1018">
        <v>0.97738438111682457</v>
      </c>
    </row>
    <row r="1019" spans="1:40" ht="12.75" x14ac:dyDescent="0.2">
      <c r="A1019" s="15">
        <v>42577</v>
      </c>
      <c r="B1019" s="14">
        <v>111</v>
      </c>
      <c r="C1019" s="14" t="s">
        <v>358</v>
      </c>
      <c r="D1019" s="16">
        <v>0.37847222222222227</v>
      </c>
      <c r="E1019" s="14">
        <v>9</v>
      </c>
      <c r="F1019" s="14">
        <v>173.00000000000003</v>
      </c>
      <c r="G1019" s="14">
        <v>41.3</v>
      </c>
      <c r="H1019" s="14" t="s">
        <v>365</v>
      </c>
      <c r="I1019" s="14">
        <v>30.9</v>
      </c>
      <c r="J1019" s="14" t="s">
        <v>4</v>
      </c>
      <c r="K1019" s="14" t="s">
        <v>4</v>
      </c>
      <c r="L1019" s="14" t="s">
        <v>4</v>
      </c>
      <c r="M1019" s="14">
        <v>56</v>
      </c>
      <c r="N1019" s="14" t="s">
        <v>72</v>
      </c>
      <c r="O1019" s="14" t="s">
        <v>4</v>
      </c>
      <c r="P1019" s="14" t="s">
        <v>4</v>
      </c>
      <c r="Q1019" s="14">
        <v>0</v>
      </c>
      <c r="R1019">
        <v>10.566821355586496</v>
      </c>
      <c r="S1019">
        <v>1</v>
      </c>
      <c r="T1019" t="s">
        <v>4</v>
      </c>
      <c r="U1019" t="s">
        <v>4</v>
      </c>
      <c r="V1019" t="s">
        <v>6</v>
      </c>
      <c r="W1019">
        <v>2</v>
      </c>
      <c r="X1019" t="s">
        <v>4</v>
      </c>
      <c r="Y1019">
        <v>2</v>
      </c>
      <c r="Z1019">
        <v>1</v>
      </c>
      <c r="AA1019">
        <v>0</v>
      </c>
      <c r="AB1019">
        <v>0</v>
      </c>
      <c r="AC1019" t="s">
        <v>348</v>
      </c>
      <c r="AD1019">
        <v>0</v>
      </c>
      <c r="AE1019">
        <v>0</v>
      </c>
      <c r="AF1019">
        <v>0</v>
      </c>
      <c r="AG1019">
        <v>1</v>
      </c>
      <c r="AH1019">
        <v>0</v>
      </c>
      <c r="AI1019">
        <v>82.903757255504175</v>
      </c>
      <c r="AJ1019">
        <v>55.919290347074678</v>
      </c>
      <c r="AK1019">
        <v>0</v>
      </c>
      <c r="AL1019">
        <v>100</v>
      </c>
      <c r="AM1019">
        <v>30.48</v>
      </c>
      <c r="AN1019">
        <v>0.97738438111682457</v>
      </c>
    </row>
    <row r="1020" spans="1:40" ht="12.75" x14ac:dyDescent="0.2">
      <c r="A1020" s="15">
        <v>42577</v>
      </c>
      <c r="B1020" s="14">
        <v>111</v>
      </c>
      <c r="C1020" s="14" t="s">
        <v>358</v>
      </c>
      <c r="D1020" s="16">
        <v>0.42222222222222222</v>
      </c>
      <c r="E1020" s="14">
        <v>10</v>
      </c>
      <c r="F1020" s="14">
        <v>235.99999999999997</v>
      </c>
      <c r="G1020" s="14">
        <v>50</v>
      </c>
      <c r="H1020" s="14" t="s">
        <v>365</v>
      </c>
      <c r="I1020" s="14">
        <v>32.9</v>
      </c>
      <c r="J1020" s="14" t="s">
        <v>4</v>
      </c>
      <c r="K1020" s="14" t="s">
        <v>4</v>
      </c>
      <c r="L1020" s="14" t="s">
        <v>4</v>
      </c>
      <c r="M1020" s="14">
        <v>56</v>
      </c>
      <c r="N1020" s="14" t="s">
        <v>72</v>
      </c>
      <c r="O1020" s="14" t="s">
        <v>4</v>
      </c>
      <c r="P1020" s="14" t="s">
        <v>4</v>
      </c>
      <c r="Q1020" s="14">
        <v>0</v>
      </c>
      <c r="R1020">
        <v>10.566821355586496</v>
      </c>
      <c r="S1020">
        <v>1</v>
      </c>
      <c r="T1020" t="s">
        <v>4</v>
      </c>
      <c r="U1020" t="s">
        <v>4</v>
      </c>
      <c r="V1020" t="s">
        <v>6</v>
      </c>
      <c r="W1020">
        <v>2</v>
      </c>
      <c r="X1020" t="s">
        <v>43</v>
      </c>
      <c r="Y1020">
        <v>0</v>
      </c>
      <c r="Z1020">
        <v>0</v>
      </c>
      <c r="AA1020">
        <v>1</v>
      </c>
      <c r="AB1020">
        <v>1</v>
      </c>
      <c r="AC1020" t="s">
        <v>348</v>
      </c>
      <c r="AD1020">
        <v>0</v>
      </c>
      <c r="AE1020">
        <v>0</v>
      </c>
      <c r="AF1020">
        <v>0</v>
      </c>
      <c r="AG1020">
        <v>1</v>
      </c>
      <c r="AH1020">
        <v>0</v>
      </c>
      <c r="AI1020">
        <v>82.903757255504175</v>
      </c>
      <c r="AJ1020">
        <v>55.919290347074678</v>
      </c>
      <c r="AK1020">
        <v>0</v>
      </c>
      <c r="AL1020">
        <v>100</v>
      </c>
      <c r="AM1020">
        <v>30.48</v>
      </c>
      <c r="AN1020">
        <v>0.97738438111682457</v>
      </c>
    </row>
    <row r="1021" spans="1:40" ht="12.75" x14ac:dyDescent="0.2">
      <c r="A1021" s="15">
        <v>42577</v>
      </c>
      <c r="B1021" s="14">
        <v>111</v>
      </c>
      <c r="C1021" s="14" t="s">
        <v>358</v>
      </c>
      <c r="D1021" s="16">
        <v>0.46388888888888885</v>
      </c>
      <c r="E1021" s="14">
        <v>11</v>
      </c>
      <c r="F1021" s="14">
        <v>295.99999999999989</v>
      </c>
      <c r="G1021" s="14">
        <v>54.4</v>
      </c>
      <c r="H1021" s="14" t="s">
        <v>365</v>
      </c>
      <c r="I1021" s="14">
        <v>33.6</v>
      </c>
      <c r="J1021" s="14" t="s">
        <v>4</v>
      </c>
      <c r="K1021" s="14" t="s">
        <v>4</v>
      </c>
      <c r="L1021" s="14" t="s">
        <v>4</v>
      </c>
      <c r="M1021" s="14">
        <v>56</v>
      </c>
      <c r="N1021" s="14" t="s">
        <v>72</v>
      </c>
      <c r="O1021" s="14" t="s">
        <v>4</v>
      </c>
      <c r="P1021" s="14" t="s">
        <v>4</v>
      </c>
      <c r="Q1021" s="14">
        <v>0</v>
      </c>
      <c r="R1021">
        <v>10.566821355586496</v>
      </c>
      <c r="S1021">
        <v>1</v>
      </c>
      <c r="T1021" t="s">
        <v>4</v>
      </c>
      <c r="U1021" t="s">
        <v>4</v>
      </c>
      <c r="V1021" t="s">
        <v>6</v>
      </c>
      <c r="W1021">
        <v>3.1</v>
      </c>
      <c r="X1021" t="s">
        <v>43</v>
      </c>
      <c r="Y1021">
        <v>0</v>
      </c>
      <c r="Z1021">
        <v>0</v>
      </c>
      <c r="AA1021">
        <v>1</v>
      </c>
      <c r="AB1021" t="s">
        <v>4</v>
      </c>
      <c r="AC1021" t="s">
        <v>348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82.903757255504175</v>
      </c>
      <c r="AJ1021">
        <v>55.919290347074678</v>
      </c>
      <c r="AK1021">
        <v>0</v>
      </c>
      <c r="AL1021">
        <v>100</v>
      </c>
      <c r="AM1021">
        <v>30.48</v>
      </c>
      <c r="AN1021">
        <v>0.97738438111682457</v>
      </c>
    </row>
    <row r="1022" spans="1:40" ht="12.75" x14ac:dyDescent="0.2">
      <c r="A1022" s="15">
        <v>42577</v>
      </c>
      <c r="B1022" s="14">
        <v>111</v>
      </c>
      <c r="C1022" s="14" t="s">
        <v>358</v>
      </c>
      <c r="D1022" s="16">
        <v>0.50555555555555554</v>
      </c>
      <c r="E1022" s="14">
        <v>12</v>
      </c>
      <c r="F1022" s="14">
        <v>355.99999999999989</v>
      </c>
      <c r="G1022" s="14">
        <v>56.3</v>
      </c>
      <c r="H1022" s="14" t="s">
        <v>365</v>
      </c>
      <c r="I1022" s="14">
        <v>30.1</v>
      </c>
      <c r="J1022" s="14" t="s">
        <v>4</v>
      </c>
      <c r="K1022" s="14" t="s">
        <v>4</v>
      </c>
      <c r="L1022" s="14" t="s">
        <v>4</v>
      </c>
      <c r="M1022" s="14">
        <v>56</v>
      </c>
      <c r="N1022" s="14" t="s">
        <v>72</v>
      </c>
      <c r="O1022" s="14" t="s">
        <v>4</v>
      </c>
      <c r="P1022" s="14" t="s">
        <v>4</v>
      </c>
      <c r="Q1022" s="14">
        <v>0</v>
      </c>
      <c r="R1022">
        <v>10.566821355586496</v>
      </c>
      <c r="S1022">
        <v>1</v>
      </c>
      <c r="T1022" t="s">
        <v>4</v>
      </c>
      <c r="U1022" t="s">
        <v>4</v>
      </c>
      <c r="V1022" t="s">
        <v>6</v>
      </c>
      <c r="W1022">
        <v>4.9000000000000004</v>
      </c>
      <c r="X1022" t="s">
        <v>43</v>
      </c>
      <c r="Y1022">
        <v>0</v>
      </c>
      <c r="Z1022">
        <v>0</v>
      </c>
      <c r="AA1022">
        <v>1</v>
      </c>
      <c r="AB1022" t="s">
        <v>4</v>
      </c>
      <c r="AC1022" t="s">
        <v>348</v>
      </c>
      <c r="AD1022">
        <v>0</v>
      </c>
      <c r="AE1022">
        <v>0</v>
      </c>
      <c r="AF1022">
        <v>0</v>
      </c>
      <c r="AG1022">
        <v>1</v>
      </c>
      <c r="AH1022">
        <v>0</v>
      </c>
      <c r="AI1022">
        <v>82.903757255504175</v>
      </c>
      <c r="AJ1022">
        <v>55.919290347074678</v>
      </c>
      <c r="AK1022">
        <v>0</v>
      </c>
      <c r="AL1022">
        <v>100</v>
      </c>
      <c r="AM1022">
        <v>30.48</v>
      </c>
      <c r="AN1022">
        <v>0.97738438111682457</v>
      </c>
    </row>
    <row r="1023" spans="1:40" ht="12.75" x14ac:dyDescent="0.2">
      <c r="A1023" s="15">
        <v>42577</v>
      </c>
      <c r="B1023" s="14">
        <v>111</v>
      </c>
      <c r="C1023" s="14" t="s">
        <v>358</v>
      </c>
      <c r="D1023" s="16">
        <v>0.54652777777777783</v>
      </c>
      <c r="E1023" s="14">
        <v>13</v>
      </c>
      <c r="F1023" s="14">
        <v>415</v>
      </c>
      <c r="G1023" s="14">
        <v>56.5</v>
      </c>
      <c r="H1023" s="14" t="s">
        <v>365</v>
      </c>
      <c r="I1023" s="14">
        <v>32.799999999999997</v>
      </c>
      <c r="J1023" s="14" t="s">
        <v>4</v>
      </c>
      <c r="K1023" s="14" t="s">
        <v>4</v>
      </c>
      <c r="L1023" s="14" t="s">
        <v>4</v>
      </c>
      <c r="M1023" s="14">
        <v>56</v>
      </c>
      <c r="N1023" s="14" t="s">
        <v>72</v>
      </c>
      <c r="O1023" s="14" t="s">
        <v>4</v>
      </c>
      <c r="P1023" s="14" t="s">
        <v>4</v>
      </c>
      <c r="Q1023" s="14">
        <v>0</v>
      </c>
      <c r="R1023">
        <v>10.566821355586496</v>
      </c>
      <c r="S1023">
        <v>1</v>
      </c>
      <c r="T1023" t="s">
        <v>4</v>
      </c>
      <c r="U1023" t="s">
        <v>4</v>
      </c>
      <c r="V1023" t="s">
        <v>6</v>
      </c>
      <c r="W1023">
        <v>4.5999999999999996</v>
      </c>
      <c r="X1023" t="s">
        <v>43</v>
      </c>
      <c r="Y1023">
        <v>0</v>
      </c>
      <c r="Z1023">
        <v>0</v>
      </c>
      <c r="AA1023">
        <v>1</v>
      </c>
      <c r="AB1023" t="s">
        <v>4</v>
      </c>
      <c r="AC1023" t="s">
        <v>348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82.903757255504175</v>
      </c>
      <c r="AJ1023">
        <v>55.919290347074678</v>
      </c>
      <c r="AK1023">
        <v>0</v>
      </c>
      <c r="AL1023">
        <v>100</v>
      </c>
      <c r="AM1023">
        <v>30.48</v>
      </c>
      <c r="AN1023">
        <v>0.97738438111682457</v>
      </c>
    </row>
    <row r="1024" spans="1:40" ht="12.75" x14ac:dyDescent="0.2">
      <c r="A1024" s="15">
        <v>42577</v>
      </c>
      <c r="B1024" s="14">
        <v>111</v>
      </c>
      <c r="C1024" s="14" t="s">
        <v>358</v>
      </c>
      <c r="D1024" s="16">
        <v>0.58958333333333335</v>
      </c>
      <c r="E1024" s="14">
        <v>14</v>
      </c>
      <c r="F1024" s="14">
        <v>476.99999999999994</v>
      </c>
      <c r="G1024" s="14">
        <v>53.8</v>
      </c>
      <c r="H1024" s="14" t="s">
        <v>365</v>
      </c>
      <c r="I1024" s="14">
        <v>33.799999999999997</v>
      </c>
      <c r="J1024" s="14" t="s">
        <v>4</v>
      </c>
      <c r="K1024" s="14" t="s">
        <v>4</v>
      </c>
      <c r="L1024" s="14" t="s">
        <v>4</v>
      </c>
      <c r="M1024" s="14">
        <v>56</v>
      </c>
      <c r="N1024" s="14" t="s">
        <v>72</v>
      </c>
      <c r="O1024" s="14" t="s">
        <v>4</v>
      </c>
      <c r="P1024" s="14" t="s">
        <v>4</v>
      </c>
      <c r="Q1024" s="14">
        <v>0</v>
      </c>
      <c r="R1024">
        <v>10.566821355586496</v>
      </c>
      <c r="S1024">
        <v>1</v>
      </c>
      <c r="T1024" t="s">
        <v>4</v>
      </c>
      <c r="U1024" t="s">
        <v>4</v>
      </c>
      <c r="V1024" t="s">
        <v>6</v>
      </c>
      <c r="W1024">
        <v>2</v>
      </c>
      <c r="X1024" t="s">
        <v>43</v>
      </c>
      <c r="Y1024">
        <v>0</v>
      </c>
      <c r="Z1024">
        <v>0</v>
      </c>
      <c r="AA1024">
        <v>1</v>
      </c>
      <c r="AB1024" t="s">
        <v>4</v>
      </c>
      <c r="AC1024" t="s">
        <v>348</v>
      </c>
      <c r="AD1024">
        <v>0</v>
      </c>
      <c r="AE1024">
        <v>0</v>
      </c>
      <c r="AF1024">
        <v>0</v>
      </c>
      <c r="AG1024">
        <v>1</v>
      </c>
      <c r="AH1024">
        <v>0</v>
      </c>
      <c r="AI1024">
        <v>82.903757255504175</v>
      </c>
      <c r="AJ1024">
        <v>55.919290347074678</v>
      </c>
      <c r="AK1024">
        <v>0</v>
      </c>
      <c r="AL1024">
        <v>100</v>
      </c>
      <c r="AM1024">
        <v>30.48</v>
      </c>
      <c r="AN1024">
        <v>0.97738438111682457</v>
      </c>
    </row>
    <row r="1025" spans="1:40" ht="12.75" x14ac:dyDescent="0.2">
      <c r="A1025" s="15">
        <v>42577</v>
      </c>
      <c r="B1025" s="14">
        <v>111</v>
      </c>
      <c r="C1025" s="14" t="s">
        <v>358</v>
      </c>
      <c r="D1025" s="16">
        <v>0.62986111111111109</v>
      </c>
      <c r="E1025" s="14">
        <v>15</v>
      </c>
      <c r="F1025" s="14">
        <v>534.99999999999989</v>
      </c>
      <c r="G1025" s="14">
        <v>53.1</v>
      </c>
      <c r="H1025" s="14" t="s">
        <v>365</v>
      </c>
      <c r="I1025" s="14">
        <v>34.5</v>
      </c>
      <c r="J1025" s="14" t="s">
        <v>4</v>
      </c>
      <c r="K1025" s="14" t="s">
        <v>4</v>
      </c>
      <c r="L1025" s="14" t="s">
        <v>4</v>
      </c>
      <c r="M1025" s="14">
        <v>56</v>
      </c>
      <c r="N1025" s="14" t="s">
        <v>72</v>
      </c>
      <c r="O1025" s="14" t="s">
        <v>4</v>
      </c>
      <c r="P1025" s="14" t="s">
        <v>4</v>
      </c>
      <c r="Q1025" s="14">
        <v>0</v>
      </c>
      <c r="R1025">
        <v>10.566821355586496</v>
      </c>
      <c r="S1025">
        <v>1</v>
      </c>
      <c r="T1025" t="s">
        <v>4</v>
      </c>
      <c r="U1025" t="s">
        <v>4</v>
      </c>
      <c r="V1025" t="s">
        <v>6</v>
      </c>
      <c r="W1025">
        <v>2.7</v>
      </c>
      <c r="X1025" t="s">
        <v>43</v>
      </c>
      <c r="Y1025">
        <v>0</v>
      </c>
      <c r="Z1025">
        <v>0</v>
      </c>
      <c r="AA1025">
        <v>1</v>
      </c>
      <c r="AB1025" t="s">
        <v>4</v>
      </c>
      <c r="AC1025" t="s">
        <v>348</v>
      </c>
      <c r="AD1025">
        <v>0</v>
      </c>
      <c r="AE1025">
        <v>0</v>
      </c>
      <c r="AF1025">
        <v>0</v>
      </c>
      <c r="AG1025">
        <v>1</v>
      </c>
      <c r="AH1025">
        <v>0</v>
      </c>
      <c r="AI1025">
        <v>82.903757255504175</v>
      </c>
      <c r="AJ1025">
        <v>55.919290347074678</v>
      </c>
      <c r="AK1025">
        <v>0</v>
      </c>
      <c r="AL1025">
        <v>100</v>
      </c>
      <c r="AM1025">
        <v>30.48</v>
      </c>
      <c r="AN1025">
        <v>0.97738438111682457</v>
      </c>
    </row>
    <row r="1026" spans="1:40" ht="12.75" x14ac:dyDescent="0.2">
      <c r="A1026" s="15">
        <v>42577</v>
      </c>
      <c r="B1026" s="14">
        <v>111</v>
      </c>
      <c r="C1026" s="14" t="s">
        <v>358</v>
      </c>
      <c r="D1026" s="16">
        <v>0.66875000000000007</v>
      </c>
      <c r="E1026" s="14">
        <v>16</v>
      </c>
      <c r="F1026" s="14">
        <v>591</v>
      </c>
      <c r="G1026" s="14">
        <v>48.5</v>
      </c>
      <c r="H1026" s="14" t="s">
        <v>365</v>
      </c>
      <c r="I1026" s="14">
        <v>32.1</v>
      </c>
      <c r="J1026" s="14" t="s">
        <v>4</v>
      </c>
      <c r="K1026" s="14" t="s">
        <v>4</v>
      </c>
      <c r="L1026" s="14" t="s">
        <v>4</v>
      </c>
      <c r="M1026" s="14">
        <v>56</v>
      </c>
      <c r="N1026" s="14" t="s">
        <v>72</v>
      </c>
      <c r="O1026" s="14" t="s">
        <v>4</v>
      </c>
      <c r="P1026" s="14" t="s">
        <v>4</v>
      </c>
      <c r="Q1026" s="14">
        <v>0</v>
      </c>
      <c r="R1026">
        <v>10.566821355586496</v>
      </c>
      <c r="S1026">
        <v>1</v>
      </c>
      <c r="T1026">
        <v>10.566821355586496</v>
      </c>
      <c r="U1026">
        <v>1</v>
      </c>
      <c r="V1026" t="s">
        <v>6</v>
      </c>
      <c r="W1026">
        <v>5</v>
      </c>
      <c r="X1026" t="s">
        <v>43</v>
      </c>
      <c r="Y1026">
        <v>0</v>
      </c>
      <c r="Z1026">
        <v>0</v>
      </c>
      <c r="AA1026">
        <v>1</v>
      </c>
      <c r="AB1026" t="s">
        <v>4</v>
      </c>
      <c r="AC1026" t="s">
        <v>348</v>
      </c>
      <c r="AD1026">
        <v>0</v>
      </c>
      <c r="AE1026">
        <v>0</v>
      </c>
      <c r="AF1026">
        <v>0</v>
      </c>
      <c r="AG1026">
        <v>1</v>
      </c>
      <c r="AH1026">
        <v>0</v>
      </c>
      <c r="AI1026">
        <v>82.903757255504175</v>
      </c>
      <c r="AJ1026">
        <v>55.919290347074678</v>
      </c>
      <c r="AK1026">
        <v>0</v>
      </c>
      <c r="AL1026">
        <v>100</v>
      </c>
      <c r="AM1026">
        <v>30.48</v>
      </c>
      <c r="AN1026">
        <v>0.97738438111682457</v>
      </c>
    </row>
    <row r="1027" spans="1:40" ht="12.75" x14ac:dyDescent="0.2">
      <c r="A1027" s="15">
        <v>42577</v>
      </c>
      <c r="B1027" s="14">
        <v>112</v>
      </c>
      <c r="C1027" s="14" t="s">
        <v>358</v>
      </c>
      <c r="D1027" s="16">
        <v>0.25833333333333336</v>
      </c>
      <c r="E1027" s="14">
        <v>6</v>
      </c>
      <c r="F1027" s="14">
        <v>0</v>
      </c>
      <c r="G1027" s="14">
        <v>15.6</v>
      </c>
      <c r="H1027" s="14" t="s">
        <v>366</v>
      </c>
      <c r="I1027" s="14">
        <v>17.8</v>
      </c>
      <c r="J1027" s="14" t="s">
        <v>4</v>
      </c>
      <c r="K1027" s="14" t="s">
        <v>4</v>
      </c>
      <c r="L1027" s="14" t="s">
        <v>4</v>
      </c>
      <c r="M1027" s="14">
        <v>50</v>
      </c>
      <c r="N1027" s="14" t="s">
        <v>72</v>
      </c>
      <c r="O1027" s="14" t="s">
        <v>4</v>
      </c>
      <c r="P1027" s="14" t="s">
        <v>4</v>
      </c>
      <c r="Q1027" s="14">
        <v>0</v>
      </c>
      <c r="R1027">
        <v>0</v>
      </c>
      <c r="S1027">
        <v>1</v>
      </c>
      <c r="T1027" t="s">
        <v>4</v>
      </c>
      <c r="U1027" t="s">
        <v>4</v>
      </c>
      <c r="V1027" t="s">
        <v>206</v>
      </c>
      <c r="W1027">
        <v>0</v>
      </c>
      <c r="X1027" t="s">
        <v>4</v>
      </c>
      <c r="Y1027">
        <v>2</v>
      </c>
      <c r="Z1027">
        <v>1</v>
      </c>
      <c r="AA1027">
        <v>0</v>
      </c>
      <c r="AB1027">
        <v>0</v>
      </c>
      <c r="AC1027" t="s">
        <v>349</v>
      </c>
      <c r="AD1027">
        <v>0</v>
      </c>
      <c r="AE1027" t="s">
        <v>4</v>
      </c>
      <c r="AF1027" t="s">
        <v>4</v>
      </c>
      <c r="AG1027" t="s">
        <v>4</v>
      </c>
      <c r="AH1027" t="s">
        <v>4</v>
      </c>
      <c r="AI1027">
        <v>77.37048875501678</v>
      </c>
      <c r="AJ1027">
        <v>64.921548578340477</v>
      </c>
      <c r="AK1027" t="s">
        <v>4</v>
      </c>
      <c r="AL1027">
        <v>101</v>
      </c>
      <c r="AM1027">
        <v>30.784800000000001</v>
      </c>
      <c r="AN1027">
        <v>0.87266462599716477</v>
      </c>
    </row>
    <row r="1028" spans="1:40" ht="12.75" x14ac:dyDescent="0.2">
      <c r="A1028" s="15">
        <v>42577</v>
      </c>
      <c r="B1028" s="14">
        <v>112</v>
      </c>
      <c r="C1028" s="14" t="s">
        <v>358</v>
      </c>
      <c r="D1028" s="16">
        <v>0.29444444444444445</v>
      </c>
      <c r="E1028" s="14">
        <v>7</v>
      </c>
      <c r="F1028" s="14">
        <v>51.999999999999972</v>
      </c>
      <c r="G1028" s="14">
        <v>22.7</v>
      </c>
      <c r="H1028" s="14" t="s">
        <v>365</v>
      </c>
      <c r="I1028" s="14">
        <v>23.9</v>
      </c>
      <c r="J1028" s="14">
        <v>3.109895478932561</v>
      </c>
      <c r="K1028" s="14">
        <v>181.81611433034843</v>
      </c>
      <c r="L1028" s="14">
        <v>-48.183885669651573</v>
      </c>
      <c r="M1028" s="14">
        <v>52</v>
      </c>
      <c r="N1028" s="14" t="s">
        <v>72</v>
      </c>
      <c r="O1028" s="14" t="s">
        <v>33</v>
      </c>
      <c r="P1028" s="14">
        <v>5</v>
      </c>
      <c r="Q1028" s="14">
        <v>4.5890291271663308</v>
      </c>
      <c r="R1028">
        <v>4.5890291271663308</v>
      </c>
      <c r="S1028">
        <v>1</v>
      </c>
      <c r="T1028" t="s">
        <v>4</v>
      </c>
      <c r="U1028" t="s">
        <v>4</v>
      </c>
      <c r="V1028" t="s">
        <v>27</v>
      </c>
      <c r="W1028">
        <v>0</v>
      </c>
      <c r="X1028" t="s">
        <v>4</v>
      </c>
      <c r="Y1028">
        <v>2</v>
      </c>
      <c r="Z1028">
        <v>1</v>
      </c>
      <c r="AA1028">
        <v>0</v>
      </c>
      <c r="AB1028">
        <v>0</v>
      </c>
      <c r="AC1028" t="s">
        <v>349</v>
      </c>
      <c r="AD1028">
        <v>0</v>
      </c>
      <c r="AE1028">
        <v>-4.5867239964259667</v>
      </c>
      <c r="AF1028">
        <v>-4.5867239964259667</v>
      </c>
      <c r="AG1028">
        <v>1</v>
      </c>
      <c r="AH1028">
        <v>4.5890291271663308</v>
      </c>
      <c r="AI1028">
        <v>77.22505385345876</v>
      </c>
      <c r="AJ1028">
        <v>60.334824581914511</v>
      </c>
      <c r="AK1028">
        <v>-0.14543490155801919</v>
      </c>
      <c r="AL1028">
        <v>98</v>
      </c>
      <c r="AM1028">
        <v>29.8704</v>
      </c>
      <c r="AN1028">
        <v>0.90757121103705141</v>
      </c>
    </row>
    <row r="1029" spans="1:40" ht="12.75" x14ac:dyDescent="0.2">
      <c r="A1029" s="15">
        <v>42577</v>
      </c>
      <c r="B1029" s="14">
        <v>112</v>
      </c>
      <c r="C1029" s="14" t="s">
        <v>358</v>
      </c>
      <c r="D1029" s="16">
        <v>0.33611111111111108</v>
      </c>
      <c r="E1029" s="14">
        <v>8</v>
      </c>
      <c r="F1029" s="14">
        <v>111.99999999999991</v>
      </c>
      <c r="G1029" s="14">
        <v>30.3</v>
      </c>
      <c r="H1029" s="14" t="s">
        <v>365</v>
      </c>
      <c r="I1029" s="14">
        <v>31.5</v>
      </c>
      <c r="J1029" s="14">
        <v>1.5129312289197192</v>
      </c>
      <c r="K1029" s="14">
        <v>273.31542588935906</v>
      </c>
      <c r="L1029" s="14">
        <v>91.499311559010636</v>
      </c>
      <c r="M1029" s="14">
        <v>48</v>
      </c>
      <c r="N1029" s="14" t="s">
        <v>72</v>
      </c>
      <c r="O1029" s="14" t="s">
        <v>31</v>
      </c>
      <c r="P1029" s="14">
        <v>7</v>
      </c>
      <c r="Q1029" s="14">
        <v>9.6149674760643293</v>
      </c>
      <c r="R1029">
        <v>14.20399660323066</v>
      </c>
      <c r="S1029">
        <v>1</v>
      </c>
      <c r="T1029" t="s">
        <v>4</v>
      </c>
      <c r="U1029" t="s">
        <v>4</v>
      </c>
      <c r="V1029" t="s">
        <v>21</v>
      </c>
      <c r="W1029">
        <v>0</v>
      </c>
      <c r="X1029" t="s">
        <v>4</v>
      </c>
      <c r="Y1029">
        <v>2</v>
      </c>
      <c r="Z1029">
        <v>1</v>
      </c>
      <c r="AA1029">
        <v>0</v>
      </c>
      <c r="AB1029">
        <v>0</v>
      </c>
      <c r="AC1029" t="s">
        <v>349</v>
      </c>
      <c r="AD1029">
        <v>0</v>
      </c>
      <c r="AE1029">
        <v>0.55606059674158814</v>
      </c>
      <c r="AF1029">
        <v>0.55606059674158814</v>
      </c>
      <c r="AG1029">
        <v>1</v>
      </c>
      <c r="AH1029">
        <v>9.6149674760643293</v>
      </c>
      <c r="AI1029">
        <v>67.626179118442877</v>
      </c>
      <c r="AJ1029">
        <v>60.890885178656099</v>
      </c>
      <c r="AK1029">
        <v>-9.5988747350158832</v>
      </c>
      <c r="AL1029">
        <v>91</v>
      </c>
      <c r="AM1029">
        <v>27.736800000000002</v>
      </c>
      <c r="AN1029">
        <v>0.83775804095727824</v>
      </c>
    </row>
    <row r="1030" spans="1:40" ht="12.75" x14ac:dyDescent="0.2">
      <c r="A1030" s="15">
        <v>42577</v>
      </c>
      <c r="B1030" s="14">
        <v>112</v>
      </c>
      <c r="C1030" s="14" t="s">
        <v>358</v>
      </c>
      <c r="D1030" s="16">
        <v>0.37847222222222227</v>
      </c>
      <c r="E1030" s="14">
        <v>9</v>
      </c>
      <c r="F1030" s="14">
        <v>173</v>
      </c>
      <c r="G1030" s="14">
        <v>43.2</v>
      </c>
      <c r="H1030" s="14" t="s">
        <v>365</v>
      </c>
      <c r="I1030" s="14">
        <v>30.9</v>
      </c>
      <c r="J1030" s="14" t="s">
        <v>4</v>
      </c>
      <c r="K1030" s="14" t="s">
        <v>4</v>
      </c>
      <c r="L1030" s="14" t="s">
        <v>4</v>
      </c>
      <c r="M1030" s="14">
        <v>48</v>
      </c>
      <c r="N1030" s="14" t="s">
        <v>72</v>
      </c>
      <c r="O1030" s="14" t="s">
        <v>4</v>
      </c>
      <c r="P1030" s="14" t="s">
        <v>4</v>
      </c>
      <c r="Q1030" s="14">
        <v>0</v>
      </c>
      <c r="R1030">
        <v>14.20399660323066</v>
      </c>
      <c r="S1030">
        <v>1</v>
      </c>
      <c r="T1030" t="s">
        <v>4</v>
      </c>
      <c r="U1030" t="s">
        <v>4</v>
      </c>
      <c r="V1030" t="s">
        <v>6</v>
      </c>
      <c r="W1030">
        <v>2</v>
      </c>
      <c r="X1030" t="s">
        <v>4</v>
      </c>
      <c r="Y1030">
        <v>2</v>
      </c>
      <c r="Z1030">
        <v>1</v>
      </c>
      <c r="AA1030">
        <v>0</v>
      </c>
      <c r="AB1030">
        <v>0</v>
      </c>
      <c r="AC1030" t="s">
        <v>349</v>
      </c>
      <c r="AD1030">
        <v>0</v>
      </c>
      <c r="AE1030">
        <v>0</v>
      </c>
      <c r="AF1030">
        <v>0</v>
      </c>
      <c r="AG1030">
        <v>1</v>
      </c>
      <c r="AH1030">
        <v>0</v>
      </c>
      <c r="AI1030">
        <v>67.626179118442877</v>
      </c>
      <c r="AJ1030">
        <v>60.890885178656099</v>
      </c>
      <c r="AK1030">
        <v>0</v>
      </c>
      <c r="AL1030">
        <v>91</v>
      </c>
      <c r="AM1030">
        <v>27.736800000000002</v>
      </c>
      <c r="AN1030">
        <v>0.83775804095727824</v>
      </c>
    </row>
    <row r="1031" spans="1:40" ht="12.75" x14ac:dyDescent="0.2">
      <c r="A1031" s="15">
        <v>42577</v>
      </c>
      <c r="B1031" s="14">
        <v>112</v>
      </c>
      <c r="C1031" s="14" t="s">
        <v>358</v>
      </c>
      <c r="D1031" s="16">
        <v>0.42222222222222222</v>
      </c>
      <c r="E1031" s="14">
        <v>10</v>
      </c>
      <c r="F1031" s="14">
        <v>235.99999999999994</v>
      </c>
      <c r="G1031" s="14">
        <v>53.1</v>
      </c>
      <c r="H1031" s="14" t="s">
        <v>365</v>
      </c>
      <c r="I1031" s="14">
        <v>32.9</v>
      </c>
      <c r="J1031" s="14" t="s">
        <v>4</v>
      </c>
      <c r="K1031" s="14" t="s">
        <v>4</v>
      </c>
      <c r="L1031" s="14" t="s">
        <v>4</v>
      </c>
      <c r="M1031" s="14">
        <v>48</v>
      </c>
      <c r="N1031" s="14" t="s">
        <v>72</v>
      </c>
      <c r="O1031" s="14" t="s">
        <v>4</v>
      </c>
      <c r="P1031" s="14" t="s">
        <v>4</v>
      </c>
      <c r="Q1031" s="14">
        <v>0</v>
      </c>
      <c r="R1031">
        <v>14.20399660323066</v>
      </c>
      <c r="S1031">
        <v>1</v>
      </c>
      <c r="T1031" t="s">
        <v>4</v>
      </c>
      <c r="U1031" t="s">
        <v>4</v>
      </c>
      <c r="V1031" t="s">
        <v>6</v>
      </c>
      <c r="W1031">
        <v>2</v>
      </c>
      <c r="X1031" t="s">
        <v>43</v>
      </c>
      <c r="Y1031">
        <v>0</v>
      </c>
      <c r="Z1031">
        <v>0</v>
      </c>
      <c r="AA1031">
        <v>1</v>
      </c>
      <c r="AB1031">
        <v>1</v>
      </c>
      <c r="AC1031" t="s">
        <v>349</v>
      </c>
      <c r="AD1031">
        <v>0</v>
      </c>
      <c r="AE1031">
        <v>0</v>
      </c>
      <c r="AF1031">
        <v>0</v>
      </c>
      <c r="AG1031">
        <v>1</v>
      </c>
      <c r="AH1031">
        <v>0</v>
      </c>
      <c r="AI1031">
        <v>67.626179118442877</v>
      </c>
      <c r="AJ1031">
        <v>60.890885178656099</v>
      </c>
      <c r="AK1031">
        <v>0</v>
      </c>
      <c r="AL1031">
        <v>91</v>
      </c>
      <c r="AM1031">
        <v>27.736800000000002</v>
      </c>
      <c r="AN1031">
        <v>0.83775804095727824</v>
      </c>
    </row>
    <row r="1032" spans="1:40" ht="12.75" x14ac:dyDescent="0.2">
      <c r="A1032" s="15">
        <v>42577</v>
      </c>
      <c r="B1032" s="14">
        <v>112</v>
      </c>
      <c r="C1032" s="14" t="s">
        <v>358</v>
      </c>
      <c r="D1032" s="16">
        <v>0.46388888888888885</v>
      </c>
      <c r="E1032" s="14">
        <v>11</v>
      </c>
      <c r="F1032" s="14">
        <v>295.99999999999989</v>
      </c>
      <c r="G1032" s="14">
        <v>56.1</v>
      </c>
      <c r="H1032" s="14" t="s">
        <v>365</v>
      </c>
      <c r="I1032" s="14">
        <v>33.6</v>
      </c>
      <c r="J1032" s="14" t="s">
        <v>4</v>
      </c>
      <c r="K1032" s="14" t="s">
        <v>4</v>
      </c>
      <c r="L1032" s="14" t="s">
        <v>4</v>
      </c>
      <c r="M1032" s="14">
        <v>48</v>
      </c>
      <c r="N1032" s="14" t="s">
        <v>72</v>
      </c>
      <c r="O1032" s="14" t="s">
        <v>4</v>
      </c>
      <c r="P1032" s="14" t="s">
        <v>4</v>
      </c>
      <c r="Q1032" s="14">
        <v>0</v>
      </c>
      <c r="R1032">
        <v>14.20399660323066</v>
      </c>
      <c r="S1032">
        <v>1</v>
      </c>
      <c r="T1032" t="s">
        <v>4</v>
      </c>
      <c r="U1032" t="s">
        <v>4</v>
      </c>
      <c r="V1032" t="s">
        <v>6</v>
      </c>
      <c r="W1032">
        <v>3.1</v>
      </c>
      <c r="X1032" t="s">
        <v>43</v>
      </c>
      <c r="Y1032">
        <v>0</v>
      </c>
      <c r="Z1032">
        <v>0</v>
      </c>
      <c r="AA1032">
        <v>1</v>
      </c>
      <c r="AB1032" t="s">
        <v>4</v>
      </c>
      <c r="AC1032" t="s">
        <v>349</v>
      </c>
      <c r="AD1032">
        <v>0</v>
      </c>
      <c r="AE1032">
        <v>0</v>
      </c>
      <c r="AF1032">
        <v>0</v>
      </c>
      <c r="AG1032">
        <v>1</v>
      </c>
      <c r="AH1032">
        <v>0</v>
      </c>
      <c r="AI1032">
        <v>67.626179118442877</v>
      </c>
      <c r="AJ1032">
        <v>60.890885178656099</v>
      </c>
      <c r="AK1032">
        <v>0</v>
      </c>
      <c r="AL1032">
        <v>91</v>
      </c>
      <c r="AM1032">
        <v>27.736800000000002</v>
      </c>
      <c r="AN1032">
        <v>0.83775804095727824</v>
      </c>
    </row>
    <row r="1033" spans="1:40" ht="12.75" x14ac:dyDescent="0.2">
      <c r="A1033" s="15">
        <v>42577</v>
      </c>
      <c r="B1033" s="14">
        <v>112</v>
      </c>
      <c r="C1033" s="14" t="s">
        <v>358</v>
      </c>
      <c r="D1033" s="16">
        <v>0.50555555555555554</v>
      </c>
      <c r="E1033" s="14">
        <v>12</v>
      </c>
      <c r="F1033" s="14">
        <v>355.99999999999989</v>
      </c>
      <c r="G1033" s="14">
        <v>52.4</v>
      </c>
      <c r="H1033" s="14" t="s">
        <v>365</v>
      </c>
      <c r="I1033" s="14">
        <v>30.1</v>
      </c>
      <c r="J1033" s="14" t="s">
        <v>4</v>
      </c>
      <c r="K1033" s="14" t="s">
        <v>4</v>
      </c>
      <c r="L1033" s="14" t="s">
        <v>4</v>
      </c>
      <c r="M1033" s="14">
        <v>48</v>
      </c>
      <c r="N1033" s="14" t="s">
        <v>72</v>
      </c>
      <c r="O1033" s="14" t="s">
        <v>4</v>
      </c>
      <c r="P1033" s="14" t="s">
        <v>4</v>
      </c>
      <c r="Q1033" s="14">
        <v>0</v>
      </c>
      <c r="R1033">
        <v>14.20399660323066</v>
      </c>
      <c r="S1033">
        <v>1</v>
      </c>
      <c r="T1033" t="s">
        <v>4</v>
      </c>
      <c r="U1033" t="s">
        <v>4</v>
      </c>
      <c r="V1033" t="s">
        <v>6</v>
      </c>
      <c r="W1033">
        <v>4.9000000000000004</v>
      </c>
      <c r="X1033" t="s">
        <v>43</v>
      </c>
      <c r="Y1033">
        <v>0</v>
      </c>
      <c r="Z1033">
        <v>0</v>
      </c>
      <c r="AA1033">
        <v>1</v>
      </c>
      <c r="AB1033" t="s">
        <v>4</v>
      </c>
      <c r="AC1033" t="s">
        <v>349</v>
      </c>
      <c r="AD1033">
        <v>0</v>
      </c>
      <c r="AE1033">
        <v>0</v>
      </c>
      <c r="AF1033">
        <v>0</v>
      </c>
      <c r="AG1033">
        <v>1</v>
      </c>
      <c r="AH1033">
        <v>0</v>
      </c>
      <c r="AI1033">
        <v>67.626179118442877</v>
      </c>
      <c r="AJ1033">
        <v>60.890885178656099</v>
      </c>
      <c r="AK1033">
        <v>0</v>
      </c>
      <c r="AL1033">
        <v>91</v>
      </c>
      <c r="AM1033">
        <v>27.736800000000002</v>
      </c>
      <c r="AN1033">
        <v>0.83775804095727824</v>
      </c>
    </row>
    <row r="1034" spans="1:40" ht="12.75" x14ac:dyDescent="0.2">
      <c r="A1034" s="15">
        <v>42577</v>
      </c>
      <c r="B1034" s="14">
        <v>112</v>
      </c>
      <c r="C1034" s="14" t="s">
        <v>358</v>
      </c>
      <c r="D1034" s="16">
        <v>0.54652777777777783</v>
      </c>
      <c r="E1034" s="14">
        <v>13</v>
      </c>
      <c r="F1034" s="14">
        <v>415</v>
      </c>
      <c r="G1034" s="14">
        <v>57.2</v>
      </c>
      <c r="H1034" s="14" t="s">
        <v>365</v>
      </c>
      <c r="I1034" s="14">
        <v>32.799999999999997</v>
      </c>
      <c r="J1034" s="14" t="s">
        <v>4</v>
      </c>
      <c r="K1034" s="14" t="s">
        <v>4</v>
      </c>
      <c r="L1034" s="14" t="s">
        <v>4</v>
      </c>
      <c r="M1034" s="14">
        <v>48</v>
      </c>
      <c r="N1034" s="14" t="s">
        <v>72</v>
      </c>
      <c r="O1034" s="14" t="s">
        <v>4</v>
      </c>
      <c r="P1034" s="14" t="s">
        <v>4</v>
      </c>
      <c r="Q1034" s="14">
        <v>0</v>
      </c>
      <c r="R1034">
        <v>14.20399660323066</v>
      </c>
      <c r="S1034">
        <v>1</v>
      </c>
      <c r="T1034" t="s">
        <v>4</v>
      </c>
      <c r="U1034" t="s">
        <v>4</v>
      </c>
      <c r="V1034" t="s">
        <v>6</v>
      </c>
      <c r="W1034">
        <v>4.5999999999999996</v>
      </c>
      <c r="X1034" t="s">
        <v>43</v>
      </c>
      <c r="Y1034">
        <v>0</v>
      </c>
      <c r="Z1034">
        <v>0</v>
      </c>
      <c r="AA1034">
        <v>1</v>
      </c>
      <c r="AB1034" t="s">
        <v>4</v>
      </c>
      <c r="AC1034" t="s">
        <v>349</v>
      </c>
      <c r="AD1034">
        <v>0</v>
      </c>
      <c r="AE1034">
        <v>0</v>
      </c>
      <c r="AF1034">
        <v>0</v>
      </c>
      <c r="AG1034">
        <v>1</v>
      </c>
      <c r="AH1034">
        <v>0</v>
      </c>
      <c r="AI1034">
        <v>67.626179118442877</v>
      </c>
      <c r="AJ1034">
        <v>60.890885178656099</v>
      </c>
      <c r="AK1034">
        <v>0</v>
      </c>
      <c r="AL1034">
        <v>91</v>
      </c>
      <c r="AM1034">
        <v>27.736800000000002</v>
      </c>
      <c r="AN1034">
        <v>0.83775804095727824</v>
      </c>
    </row>
    <row r="1035" spans="1:40" ht="12.75" x14ac:dyDescent="0.2">
      <c r="A1035" s="15">
        <v>42577</v>
      </c>
      <c r="B1035" s="14">
        <v>112</v>
      </c>
      <c r="C1035" s="14" t="s">
        <v>358</v>
      </c>
      <c r="D1035" s="16">
        <v>0.58958333333333335</v>
      </c>
      <c r="E1035" s="14">
        <v>14</v>
      </c>
      <c r="F1035" s="14">
        <v>476.99999999999994</v>
      </c>
      <c r="G1035" s="14">
        <v>53.7</v>
      </c>
      <c r="H1035" s="14" t="s">
        <v>365</v>
      </c>
      <c r="I1035" s="14">
        <v>33.799999999999997</v>
      </c>
      <c r="J1035" s="14" t="s">
        <v>4</v>
      </c>
      <c r="K1035" s="14" t="s">
        <v>4</v>
      </c>
      <c r="L1035" s="14" t="s">
        <v>4</v>
      </c>
      <c r="M1035" s="14">
        <v>48</v>
      </c>
      <c r="N1035" s="14" t="s">
        <v>72</v>
      </c>
      <c r="O1035" s="14" t="s">
        <v>4</v>
      </c>
      <c r="P1035" s="14" t="s">
        <v>4</v>
      </c>
      <c r="Q1035" s="14">
        <v>0</v>
      </c>
      <c r="R1035">
        <v>14.20399660323066</v>
      </c>
      <c r="S1035">
        <v>1</v>
      </c>
      <c r="T1035" t="s">
        <v>4</v>
      </c>
      <c r="U1035" t="s">
        <v>4</v>
      </c>
      <c r="V1035" t="s">
        <v>6</v>
      </c>
      <c r="W1035">
        <v>2</v>
      </c>
      <c r="X1035" t="s">
        <v>43</v>
      </c>
      <c r="Y1035">
        <v>0</v>
      </c>
      <c r="Z1035">
        <v>0</v>
      </c>
      <c r="AA1035">
        <v>1</v>
      </c>
      <c r="AB1035" t="s">
        <v>4</v>
      </c>
      <c r="AC1035" t="s">
        <v>349</v>
      </c>
      <c r="AD1035">
        <v>0</v>
      </c>
      <c r="AE1035">
        <v>0</v>
      </c>
      <c r="AF1035">
        <v>0</v>
      </c>
      <c r="AG1035">
        <v>1</v>
      </c>
      <c r="AH1035">
        <v>0</v>
      </c>
      <c r="AI1035">
        <v>67.626179118442877</v>
      </c>
      <c r="AJ1035">
        <v>60.890885178656099</v>
      </c>
      <c r="AK1035">
        <v>0</v>
      </c>
      <c r="AL1035">
        <v>91</v>
      </c>
      <c r="AM1035">
        <v>27.736800000000002</v>
      </c>
      <c r="AN1035">
        <v>0.83775804095727824</v>
      </c>
    </row>
    <row r="1036" spans="1:40" ht="12.75" x14ac:dyDescent="0.2">
      <c r="A1036" s="15">
        <v>42577</v>
      </c>
      <c r="B1036" s="14">
        <v>112</v>
      </c>
      <c r="C1036" s="14" t="s">
        <v>358</v>
      </c>
      <c r="D1036" s="16">
        <v>0.62986111111111109</v>
      </c>
      <c r="E1036" s="14">
        <v>15</v>
      </c>
      <c r="F1036" s="14">
        <v>534.99999999999989</v>
      </c>
      <c r="G1036" s="14">
        <v>49.4</v>
      </c>
      <c r="H1036" s="14" t="s">
        <v>365</v>
      </c>
      <c r="I1036" s="14">
        <v>34.5</v>
      </c>
      <c r="J1036" s="14" t="s">
        <v>4</v>
      </c>
      <c r="K1036" s="14" t="s">
        <v>4</v>
      </c>
      <c r="L1036" s="14" t="s">
        <v>4</v>
      </c>
      <c r="M1036" s="14">
        <v>48</v>
      </c>
      <c r="N1036" s="14" t="s">
        <v>72</v>
      </c>
      <c r="O1036" s="14" t="s">
        <v>4</v>
      </c>
      <c r="P1036" s="14" t="s">
        <v>4</v>
      </c>
      <c r="Q1036" s="14">
        <v>0</v>
      </c>
      <c r="R1036">
        <v>14.20399660323066</v>
      </c>
      <c r="S1036">
        <v>1</v>
      </c>
      <c r="T1036" t="s">
        <v>4</v>
      </c>
      <c r="U1036" t="s">
        <v>4</v>
      </c>
      <c r="V1036" t="s">
        <v>6</v>
      </c>
      <c r="W1036">
        <v>2.7</v>
      </c>
      <c r="X1036" t="s">
        <v>43</v>
      </c>
      <c r="Y1036">
        <v>0</v>
      </c>
      <c r="Z1036">
        <v>0</v>
      </c>
      <c r="AA1036">
        <v>1</v>
      </c>
      <c r="AB1036" t="s">
        <v>4</v>
      </c>
      <c r="AC1036" t="s">
        <v>349</v>
      </c>
      <c r="AD1036">
        <v>0</v>
      </c>
      <c r="AE1036">
        <v>0</v>
      </c>
      <c r="AF1036">
        <v>0</v>
      </c>
      <c r="AG1036">
        <v>1</v>
      </c>
      <c r="AH1036">
        <v>0</v>
      </c>
      <c r="AI1036">
        <v>67.626179118442877</v>
      </c>
      <c r="AJ1036">
        <v>60.890885178656099</v>
      </c>
      <c r="AK1036">
        <v>0</v>
      </c>
      <c r="AL1036">
        <v>91</v>
      </c>
      <c r="AM1036">
        <v>27.736800000000002</v>
      </c>
      <c r="AN1036">
        <v>0.83775804095727824</v>
      </c>
    </row>
    <row r="1037" spans="1:40" ht="12.75" x14ac:dyDescent="0.2">
      <c r="A1037" s="15">
        <v>42577</v>
      </c>
      <c r="B1037" s="14">
        <v>112</v>
      </c>
      <c r="C1037" s="14" t="s">
        <v>358</v>
      </c>
      <c r="D1037" s="16">
        <v>0.66875000000000007</v>
      </c>
      <c r="E1037" s="14">
        <v>16</v>
      </c>
      <c r="F1037" s="14">
        <v>591</v>
      </c>
      <c r="G1037" s="14">
        <v>49.5</v>
      </c>
      <c r="H1037" s="14" t="s">
        <v>365</v>
      </c>
      <c r="I1037" s="14">
        <v>32.1</v>
      </c>
      <c r="J1037" s="14" t="s">
        <v>4</v>
      </c>
      <c r="K1037" s="14" t="s">
        <v>4</v>
      </c>
      <c r="L1037" s="14" t="s">
        <v>4</v>
      </c>
      <c r="M1037" s="14">
        <v>48</v>
      </c>
      <c r="N1037" s="14" t="s">
        <v>72</v>
      </c>
      <c r="O1037" s="14" t="s">
        <v>4</v>
      </c>
      <c r="P1037" s="14" t="s">
        <v>4</v>
      </c>
      <c r="Q1037" s="14">
        <v>0</v>
      </c>
      <c r="R1037">
        <v>14.20399660323066</v>
      </c>
      <c r="S1037">
        <v>1</v>
      </c>
      <c r="T1037">
        <v>10.545037588125622</v>
      </c>
      <c r="U1037">
        <v>1.3469839708513944</v>
      </c>
      <c r="V1037" t="s">
        <v>6</v>
      </c>
      <c r="W1037">
        <v>5</v>
      </c>
      <c r="X1037" t="s">
        <v>43</v>
      </c>
      <c r="Y1037">
        <v>0</v>
      </c>
      <c r="Z1037">
        <v>0</v>
      </c>
      <c r="AA1037">
        <v>1</v>
      </c>
      <c r="AB1037" t="s">
        <v>4</v>
      </c>
      <c r="AC1037" t="s">
        <v>349</v>
      </c>
      <c r="AD1037">
        <v>0</v>
      </c>
      <c r="AE1037">
        <v>0</v>
      </c>
      <c r="AF1037">
        <v>0</v>
      </c>
      <c r="AG1037">
        <v>1</v>
      </c>
      <c r="AH1037">
        <v>0</v>
      </c>
      <c r="AI1037">
        <v>67.626179118442877</v>
      </c>
      <c r="AJ1037">
        <v>60.890885178656099</v>
      </c>
      <c r="AK1037">
        <v>0</v>
      </c>
      <c r="AL1037">
        <v>91</v>
      </c>
      <c r="AM1037">
        <v>27.736800000000002</v>
      </c>
      <c r="AN1037">
        <v>0.83775804095727824</v>
      </c>
    </row>
    <row r="1038" spans="1:40" ht="12.75" x14ac:dyDescent="0.2">
      <c r="A1038" s="15">
        <v>42577</v>
      </c>
      <c r="B1038" s="14">
        <v>113</v>
      </c>
      <c r="C1038" s="14" t="s">
        <v>359</v>
      </c>
      <c r="D1038" s="16">
        <v>0.26041666666666669</v>
      </c>
      <c r="E1038" s="14">
        <v>6</v>
      </c>
      <c r="F1038" s="14">
        <v>0</v>
      </c>
      <c r="G1038" s="14" t="s">
        <v>4</v>
      </c>
      <c r="H1038" s="14" t="s">
        <v>4</v>
      </c>
      <c r="I1038" s="14">
        <v>17.7</v>
      </c>
      <c r="J1038" s="14" t="s">
        <v>4</v>
      </c>
      <c r="K1038" s="14" t="s">
        <v>4</v>
      </c>
      <c r="L1038" s="14" t="s">
        <v>4</v>
      </c>
      <c r="M1038" s="14">
        <v>135</v>
      </c>
      <c r="N1038" s="14" t="s">
        <v>72</v>
      </c>
      <c r="O1038" s="14" t="s">
        <v>4</v>
      </c>
      <c r="P1038" s="14" t="s">
        <v>4</v>
      </c>
      <c r="Q1038" s="14">
        <v>0</v>
      </c>
      <c r="R1038">
        <v>0</v>
      </c>
      <c r="S1038">
        <v>0</v>
      </c>
      <c r="T1038" t="s">
        <v>4</v>
      </c>
      <c r="U1038" t="s">
        <v>4</v>
      </c>
      <c r="V1038" t="s">
        <v>8</v>
      </c>
      <c r="W1038">
        <v>0</v>
      </c>
      <c r="X1038" t="s">
        <v>205</v>
      </c>
      <c r="Y1038">
        <v>2</v>
      </c>
      <c r="Z1038">
        <v>1</v>
      </c>
      <c r="AA1038">
        <v>0</v>
      </c>
      <c r="AB1038">
        <v>0</v>
      </c>
      <c r="AC1038" t="s">
        <v>350</v>
      </c>
      <c r="AD1038">
        <v>1</v>
      </c>
      <c r="AE1038" t="s">
        <v>4</v>
      </c>
      <c r="AF1038" t="s">
        <v>4</v>
      </c>
      <c r="AG1038" t="s">
        <v>4</v>
      </c>
      <c r="AH1038" t="s">
        <v>4</v>
      </c>
      <c r="AI1038">
        <v>70.710678118654755</v>
      </c>
      <c r="AJ1038">
        <v>-70.710678118654741</v>
      </c>
      <c r="AK1038" t="s">
        <v>4</v>
      </c>
      <c r="AL1038">
        <v>100</v>
      </c>
      <c r="AM1038">
        <v>30.48</v>
      </c>
      <c r="AN1038">
        <v>2.3561944901923448</v>
      </c>
    </row>
    <row r="1039" spans="1:40" ht="12.75" x14ac:dyDescent="0.2">
      <c r="A1039" s="15">
        <v>42577</v>
      </c>
      <c r="B1039" s="14">
        <v>113</v>
      </c>
      <c r="C1039" s="14" t="s">
        <v>359</v>
      </c>
      <c r="D1039" s="16">
        <v>0.29652777777777778</v>
      </c>
      <c r="E1039" s="14">
        <v>7</v>
      </c>
      <c r="F1039" s="14">
        <v>51.999999999999972</v>
      </c>
      <c r="G1039" s="14" t="s">
        <v>4</v>
      </c>
      <c r="H1039" s="14" t="s">
        <v>4</v>
      </c>
      <c r="I1039" s="14">
        <v>24</v>
      </c>
      <c r="J1039" s="14" t="s">
        <v>4</v>
      </c>
      <c r="K1039" s="14" t="s">
        <v>4</v>
      </c>
      <c r="L1039" s="14" t="s">
        <v>4</v>
      </c>
      <c r="M1039" s="14">
        <v>135</v>
      </c>
      <c r="N1039" s="14" t="s">
        <v>72</v>
      </c>
      <c r="O1039" s="14" t="s">
        <v>4</v>
      </c>
      <c r="P1039" s="14" t="s">
        <v>4</v>
      </c>
      <c r="Q1039" s="14">
        <v>0</v>
      </c>
      <c r="R1039">
        <v>0</v>
      </c>
      <c r="S1039">
        <v>0</v>
      </c>
      <c r="T1039" t="s">
        <v>4</v>
      </c>
      <c r="U1039" t="s">
        <v>4</v>
      </c>
      <c r="V1039" t="s">
        <v>8</v>
      </c>
      <c r="W1039">
        <v>0</v>
      </c>
      <c r="X1039" t="s">
        <v>210</v>
      </c>
      <c r="Y1039">
        <v>2</v>
      </c>
      <c r="Z1039">
        <v>1</v>
      </c>
      <c r="AA1039">
        <v>0</v>
      </c>
      <c r="AB1039">
        <v>0</v>
      </c>
      <c r="AC1039" t="s">
        <v>350</v>
      </c>
      <c r="AD1039">
        <v>1</v>
      </c>
      <c r="AE1039">
        <v>0</v>
      </c>
      <c r="AF1039">
        <v>0</v>
      </c>
      <c r="AG1039">
        <v>1</v>
      </c>
      <c r="AH1039">
        <v>0</v>
      </c>
      <c r="AI1039">
        <v>70.710678118654755</v>
      </c>
      <c r="AJ1039">
        <v>-70.710678118654741</v>
      </c>
      <c r="AK1039">
        <v>0</v>
      </c>
      <c r="AL1039">
        <v>100</v>
      </c>
      <c r="AM1039">
        <v>30.48</v>
      </c>
      <c r="AN1039">
        <v>2.3561944901923448</v>
      </c>
    </row>
    <row r="1040" spans="1:40" ht="12.75" x14ac:dyDescent="0.2">
      <c r="A1040" s="15">
        <v>42577</v>
      </c>
      <c r="B1040" s="14">
        <v>113</v>
      </c>
      <c r="C1040" s="14" t="s">
        <v>359</v>
      </c>
      <c r="D1040" s="16">
        <v>0.34027777777777773</v>
      </c>
      <c r="E1040" s="14">
        <v>8</v>
      </c>
      <c r="F1040" s="14">
        <v>114.99999999999991</v>
      </c>
      <c r="G1040" s="14" t="s">
        <v>4</v>
      </c>
      <c r="H1040" s="14" t="s">
        <v>4</v>
      </c>
      <c r="I1040" s="14">
        <v>30.1</v>
      </c>
      <c r="J1040" s="14" t="s">
        <v>4</v>
      </c>
      <c r="K1040" s="14" t="s">
        <v>4</v>
      </c>
      <c r="L1040" s="14" t="s">
        <v>4</v>
      </c>
      <c r="M1040" s="14">
        <v>135</v>
      </c>
      <c r="N1040" s="14" t="s">
        <v>72</v>
      </c>
      <c r="O1040" s="14" t="s">
        <v>4</v>
      </c>
      <c r="P1040" s="14" t="s">
        <v>4</v>
      </c>
      <c r="Q1040" s="14">
        <v>0</v>
      </c>
      <c r="R1040">
        <v>0</v>
      </c>
      <c r="S1040">
        <v>0</v>
      </c>
      <c r="T1040" t="s">
        <v>4</v>
      </c>
      <c r="U1040" t="s">
        <v>4</v>
      </c>
      <c r="V1040" t="s">
        <v>8</v>
      </c>
      <c r="W1040">
        <v>0.3</v>
      </c>
      <c r="X1040" t="s">
        <v>216</v>
      </c>
      <c r="Y1040">
        <v>2</v>
      </c>
      <c r="Z1040">
        <v>1</v>
      </c>
      <c r="AA1040">
        <v>0</v>
      </c>
      <c r="AB1040">
        <v>0</v>
      </c>
      <c r="AC1040" t="s">
        <v>350</v>
      </c>
      <c r="AD1040">
        <v>1</v>
      </c>
      <c r="AE1040">
        <v>0</v>
      </c>
      <c r="AF1040">
        <v>0</v>
      </c>
      <c r="AG1040">
        <v>1</v>
      </c>
      <c r="AH1040">
        <v>0</v>
      </c>
      <c r="AI1040">
        <v>70.710678118654755</v>
      </c>
      <c r="AJ1040">
        <v>-70.710678118654741</v>
      </c>
      <c r="AK1040">
        <v>0</v>
      </c>
      <c r="AL1040">
        <v>100</v>
      </c>
      <c r="AM1040">
        <v>30.48</v>
      </c>
      <c r="AN1040">
        <v>2.3561944901923448</v>
      </c>
    </row>
    <row r="1041" spans="1:40" ht="12.75" x14ac:dyDescent="0.2">
      <c r="A1041" s="15">
        <v>42577</v>
      </c>
      <c r="B1041" s="14">
        <v>113</v>
      </c>
      <c r="C1041" s="14" t="s">
        <v>359</v>
      </c>
      <c r="D1041" s="16">
        <v>0.38055555555555554</v>
      </c>
      <c r="E1041" s="14">
        <v>9</v>
      </c>
      <c r="F1041" s="14">
        <v>172.99999999999994</v>
      </c>
      <c r="G1041" s="14" t="s">
        <v>4</v>
      </c>
      <c r="H1041" s="14" t="s">
        <v>4</v>
      </c>
      <c r="I1041" s="14">
        <v>35.700000000000003</v>
      </c>
      <c r="J1041" s="14" t="s">
        <v>4</v>
      </c>
      <c r="K1041" s="14" t="s">
        <v>4</v>
      </c>
      <c r="L1041" s="14" t="s">
        <v>4</v>
      </c>
      <c r="M1041" s="14">
        <v>135</v>
      </c>
      <c r="N1041" s="14" t="s">
        <v>72</v>
      </c>
      <c r="O1041" s="14" t="s">
        <v>4</v>
      </c>
      <c r="P1041" s="14" t="s">
        <v>4</v>
      </c>
      <c r="Q1041" s="14">
        <v>0</v>
      </c>
      <c r="R1041">
        <v>0</v>
      </c>
      <c r="S1041">
        <v>0</v>
      </c>
      <c r="T1041" t="s">
        <v>4</v>
      </c>
      <c r="U1041" t="s">
        <v>4</v>
      </c>
      <c r="V1041" t="s">
        <v>8</v>
      </c>
      <c r="W1041">
        <v>0.2</v>
      </c>
      <c r="X1041" t="s">
        <v>221</v>
      </c>
      <c r="Y1041">
        <v>2</v>
      </c>
      <c r="Z1041">
        <v>1</v>
      </c>
      <c r="AA1041">
        <v>0</v>
      </c>
      <c r="AB1041">
        <v>0</v>
      </c>
      <c r="AC1041" t="s">
        <v>350</v>
      </c>
      <c r="AD1041">
        <v>1</v>
      </c>
      <c r="AE1041">
        <v>0</v>
      </c>
      <c r="AF1041">
        <v>0</v>
      </c>
      <c r="AG1041">
        <v>1</v>
      </c>
      <c r="AH1041">
        <v>0</v>
      </c>
      <c r="AI1041">
        <v>70.710678118654755</v>
      </c>
      <c r="AJ1041">
        <v>-70.710678118654741</v>
      </c>
      <c r="AK1041">
        <v>0</v>
      </c>
      <c r="AL1041">
        <v>100</v>
      </c>
      <c r="AM1041">
        <v>30.48</v>
      </c>
      <c r="AN1041">
        <v>2.3561944901923448</v>
      </c>
    </row>
    <row r="1042" spans="1:40" ht="12.75" x14ac:dyDescent="0.2">
      <c r="A1042" s="15">
        <v>42577</v>
      </c>
      <c r="B1042" s="14">
        <v>113</v>
      </c>
      <c r="C1042" s="14" t="s">
        <v>359</v>
      </c>
      <c r="D1042" s="16">
        <v>0.42499999999999999</v>
      </c>
      <c r="E1042" s="14">
        <v>10</v>
      </c>
      <c r="F1042" s="14">
        <v>236.99999999999994</v>
      </c>
      <c r="G1042" s="14" t="s">
        <v>4</v>
      </c>
      <c r="H1042" s="14" t="s">
        <v>4</v>
      </c>
      <c r="I1042" s="14">
        <v>34.5</v>
      </c>
      <c r="J1042" s="14" t="s">
        <v>4</v>
      </c>
      <c r="K1042" s="14" t="s">
        <v>4</v>
      </c>
      <c r="L1042" s="14" t="s">
        <v>4</v>
      </c>
      <c r="M1042" s="14">
        <v>135</v>
      </c>
      <c r="N1042" s="14" t="s">
        <v>72</v>
      </c>
      <c r="O1042" s="14" t="s">
        <v>4</v>
      </c>
      <c r="P1042" s="14" t="s">
        <v>4</v>
      </c>
      <c r="Q1042" s="14">
        <v>0</v>
      </c>
      <c r="R1042">
        <v>0</v>
      </c>
      <c r="S1042">
        <v>0</v>
      </c>
      <c r="T1042" t="s">
        <v>4</v>
      </c>
      <c r="U1042" t="s">
        <v>4</v>
      </c>
      <c r="V1042" t="s">
        <v>8</v>
      </c>
      <c r="W1042">
        <v>3</v>
      </c>
      <c r="X1042" t="s">
        <v>224</v>
      </c>
      <c r="Y1042">
        <v>2</v>
      </c>
      <c r="Z1042">
        <v>1</v>
      </c>
      <c r="AA1042">
        <v>0</v>
      </c>
      <c r="AB1042">
        <v>0</v>
      </c>
      <c r="AC1042" t="s">
        <v>350</v>
      </c>
      <c r="AD1042">
        <v>1</v>
      </c>
      <c r="AE1042">
        <v>0</v>
      </c>
      <c r="AF1042">
        <v>0</v>
      </c>
      <c r="AG1042">
        <v>1</v>
      </c>
      <c r="AH1042">
        <v>0</v>
      </c>
      <c r="AI1042">
        <v>70.710678118654755</v>
      </c>
      <c r="AJ1042">
        <v>-70.710678118654741</v>
      </c>
      <c r="AK1042">
        <v>0</v>
      </c>
      <c r="AL1042">
        <v>100</v>
      </c>
      <c r="AM1042">
        <v>30.48</v>
      </c>
      <c r="AN1042">
        <v>2.3561944901923448</v>
      </c>
    </row>
    <row r="1043" spans="1:40" ht="12.75" x14ac:dyDescent="0.2">
      <c r="A1043" s="15">
        <v>42577</v>
      </c>
      <c r="B1043" s="14">
        <v>113</v>
      </c>
      <c r="C1043" s="14" t="s">
        <v>359</v>
      </c>
      <c r="D1043" s="16">
        <v>0.46527777777777773</v>
      </c>
      <c r="E1043" s="14">
        <v>11</v>
      </c>
      <c r="F1043" s="14">
        <v>294.99999999999989</v>
      </c>
      <c r="G1043" s="14" t="s">
        <v>4</v>
      </c>
      <c r="H1043" s="14" t="s">
        <v>4</v>
      </c>
      <c r="I1043" s="14">
        <v>36.1</v>
      </c>
      <c r="J1043" s="14" t="s">
        <v>4</v>
      </c>
      <c r="K1043" s="14" t="s">
        <v>4</v>
      </c>
      <c r="L1043" s="14" t="s">
        <v>4</v>
      </c>
      <c r="M1043" s="14">
        <v>135</v>
      </c>
      <c r="N1043" s="14" t="s">
        <v>72</v>
      </c>
      <c r="O1043" s="14" t="s">
        <v>4</v>
      </c>
      <c r="P1043" s="14" t="s">
        <v>4</v>
      </c>
      <c r="Q1043" s="14">
        <v>0</v>
      </c>
      <c r="R1043">
        <v>0</v>
      </c>
      <c r="S1043">
        <v>0</v>
      </c>
      <c r="T1043" t="s">
        <v>4</v>
      </c>
      <c r="U1043" t="s">
        <v>4</v>
      </c>
      <c r="V1043" t="s">
        <v>8</v>
      </c>
      <c r="W1043">
        <v>2.1</v>
      </c>
      <c r="X1043" t="s">
        <v>224</v>
      </c>
      <c r="Y1043">
        <v>2</v>
      </c>
      <c r="Z1043">
        <v>1</v>
      </c>
      <c r="AA1043">
        <v>0</v>
      </c>
      <c r="AB1043">
        <v>0</v>
      </c>
      <c r="AC1043" t="s">
        <v>350</v>
      </c>
      <c r="AD1043">
        <v>1</v>
      </c>
      <c r="AE1043">
        <v>0</v>
      </c>
      <c r="AF1043">
        <v>0</v>
      </c>
      <c r="AG1043">
        <v>1</v>
      </c>
      <c r="AH1043">
        <v>0</v>
      </c>
      <c r="AI1043">
        <v>70.710678118654755</v>
      </c>
      <c r="AJ1043">
        <v>-70.710678118654741</v>
      </c>
      <c r="AK1043">
        <v>0</v>
      </c>
      <c r="AL1043">
        <v>100</v>
      </c>
      <c r="AM1043">
        <v>30.48</v>
      </c>
      <c r="AN1043">
        <v>2.3561944901923448</v>
      </c>
    </row>
    <row r="1044" spans="1:40" ht="12.75" x14ac:dyDescent="0.2">
      <c r="A1044" s="15">
        <v>42577</v>
      </c>
      <c r="B1044" s="14">
        <v>113</v>
      </c>
      <c r="C1044" s="14" t="s">
        <v>359</v>
      </c>
      <c r="D1044" s="16">
        <v>0.50694444444444442</v>
      </c>
      <c r="E1044" s="14">
        <v>12</v>
      </c>
      <c r="F1044" s="14">
        <v>354.99999999999989</v>
      </c>
      <c r="G1044" s="14" t="s">
        <v>4</v>
      </c>
      <c r="H1044" s="14" t="s">
        <v>4</v>
      </c>
      <c r="I1044" s="14">
        <v>32.700000000000003</v>
      </c>
      <c r="J1044" s="14" t="s">
        <v>4</v>
      </c>
      <c r="K1044" s="14" t="s">
        <v>4</v>
      </c>
      <c r="L1044" s="14" t="s">
        <v>4</v>
      </c>
      <c r="M1044" s="14">
        <v>135</v>
      </c>
      <c r="N1044" s="14" t="s">
        <v>72</v>
      </c>
      <c r="O1044" s="14" t="s">
        <v>4</v>
      </c>
      <c r="P1044" s="14" t="s">
        <v>4</v>
      </c>
      <c r="Q1044" s="14">
        <v>0</v>
      </c>
      <c r="R1044">
        <v>0</v>
      </c>
      <c r="S1044">
        <v>0</v>
      </c>
      <c r="T1044" t="s">
        <v>4</v>
      </c>
      <c r="U1044" t="s">
        <v>4</v>
      </c>
      <c r="V1044" t="s">
        <v>8</v>
      </c>
      <c r="W1044">
        <v>0.4</v>
      </c>
      <c r="X1044" t="s">
        <v>4</v>
      </c>
      <c r="Y1044">
        <v>2</v>
      </c>
      <c r="Z1044">
        <v>1</v>
      </c>
      <c r="AA1044">
        <v>0</v>
      </c>
      <c r="AB1044">
        <v>0</v>
      </c>
      <c r="AC1044" t="s">
        <v>350</v>
      </c>
      <c r="AD1044">
        <v>1</v>
      </c>
      <c r="AE1044">
        <v>0</v>
      </c>
      <c r="AF1044">
        <v>0</v>
      </c>
      <c r="AG1044">
        <v>1</v>
      </c>
      <c r="AH1044">
        <v>0</v>
      </c>
      <c r="AI1044">
        <v>70.710678118654755</v>
      </c>
      <c r="AJ1044">
        <v>-70.710678118654741</v>
      </c>
      <c r="AK1044">
        <v>0</v>
      </c>
      <c r="AL1044">
        <v>100</v>
      </c>
      <c r="AM1044">
        <v>30.48</v>
      </c>
      <c r="AN1044">
        <v>2.3561944901923448</v>
      </c>
    </row>
    <row r="1045" spans="1:40" ht="12.75" x14ac:dyDescent="0.2">
      <c r="A1045" s="15">
        <v>42577</v>
      </c>
      <c r="B1045" s="14">
        <v>113</v>
      </c>
      <c r="C1045" s="14" t="s">
        <v>359</v>
      </c>
      <c r="D1045" s="16">
        <v>0.54791666666666672</v>
      </c>
      <c r="E1045" s="14">
        <v>13</v>
      </c>
      <c r="F1045" s="14">
        <v>414</v>
      </c>
      <c r="G1045" s="14" t="s">
        <v>4</v>
      </c>
      <c r="H1045" s="14" t="s">
        <v>4</v>
      </c>
      <c r="I1045" s="14">
        <v>32.4</v>
      </c>
      <c r="J1045" s="14" t="s">
        <v>4</v>
      </c>
      <c r="K1045" s="14" t="s">
        <v>4</v>
      </c>
      <c r="L1045" s="14" t="s">
        <v>4</v>
      </c>
      <c r="M1045" s="14">
        <v>135</v>
      </c>
      <c r="N1045" s="14" t="s">
        <v>72</v>
      </c>
      <c r="O1045" s="14" t="s">
        <v>4</v>
      </c>
      <c r="P1045" s="14" t="s">
        <v>4</v>
      </c>
      <c r="Q1045" s="14">
        <v>0</v>
      </c>
      <c r="R1045">
        <v>0</v>
      </c>
      <c r="S1045">
        <v>0</v>
      </c>
      <c r="T1045">
        <v>0</v>
      </c>
      <c r="U1045">
        <v>0</v>
      </c>
      <c r="V1045" t="s">
        <v>8</v>
      </c>
      <c r="W1045">
        <v>2.6</v>
      </c>
      <c r="X1045" t="s">
        <v>224</v>
      </c>
      <c r="Y1045">
        <v>2</v>
      </c>
      <c r="Z1045">
        <v>1</v>
      </c>
      <c r="AA1045">
        <v>0</v>
      </c>
      <c r="AB1045">
        <v>0</v>
      </c>
      <c r="AC1045" t="s">
        <v>350</v>
      </c>
      <c r="AD1045">
        <v>1</v>
      </c>
      <c r="AE1045">
        <v>0</v>
      </c>
      <c r="AF1045">
        <v>0</v>
      </c>
      <c r="AG1045">
        <v>1</v>
      </c>
      <c r="AH1045">
        <v>0</v>
      </c>
      <c r="AI1045">
        <v>70.710678118654755</v>
      </c>
      <c r="AJ1045">
        <v>-70.710678118654741</v>
      </c>
      <c r="AK1045">
        <v>0</v>
      </c>
      <c r="AL1045">
        <v>100</v>
      </c>
      <c r="AM1045">
        <v>30.48</v>
      </c>
      <c r="AN1045">
        <v>2.3561944901923448</v>
      </c>
    </row>
    <row r="1046" spans="1:40" ht="12.75" x14ac:dyDescent="0.2">
      <c r="A1046" s="15">
        <v>42577</v>
      </c>
      <c r="B1046" s="14">
        <v>113</v>
      </c>
      <c r="C1046" s="14" t="s">
        <v>359</v>
      </c>
      <c r="D1046" s="16">
        <v>0.59166666666666667</v>
      </c>
      <c r="E1046" s="14">
        <v>14</v>
      </c>
      <c r="F1046" s="14">
        <v>476.99999999999994</v>
      </c>
      <c r="G1046" s="14" t="s">
        <v>4</v>
      </c>
      <c r="H1046" s="14" t="s">
        <v>4</v>
      </c>
      <c r="I1046" s="14" t="s">
        <v>4</v>
      </c>
      <c r="J1046" s="14" t="s">
        <v>4</v>
      </c>
      <c r="K1046" s="14" t="s">
        <v>4</v>
      </c>
      <c r="L1046" s="14" t="s">
        <v>4</v>
      </c>
      <c r="M1046" s="14" t="s">
        <v>4</v>
      </c>
      <c r="N1046" s="14" t="s">
        <v>72</v>
      </c>
      <c r="O1046" s="14" t="s">
        <v>4</v>
      </c>
      <c r="P1046" s="14" t="s">
        <v>4</v>
      </c>
      <c r="Q1046" s="14" t="s">
        <v>4</v>
      </c>
      <c r="R1046" t="s">
        <v>4</v>
      </c>
      <c r="S1046" t="s">
        <v>4</v>
      </c>
      <c r="T1046" t="s">
        <v>4</v>
      </c>
      <c r="U1046" t="s">
        <v>4</v>
      </c>
      <c r="V1046" t="s">
        <v>4</v>
      </c>
      <c r="W1046" t="s">
        <v>4</v>
      </c>
      <c r="X1046" t="s">
        <v>67</v>
      </c>
      <c r="Y1046" t="s">
        <v>4</v>
      </c>
      <c r="Z1046" t="s">
        <v>4</v>
      </c>
      <c r="AA1046" t="s">
        <v>4</v>
      </c>
      <c r="AB1046" t="s">
        <v>4</v>
      </c>
      <c r="AC1046" t="s">
        <v>350</v>
      </c>
      <c r="AD1046">
        <v>1</v>
      </c>
      <c r="AE1046" t="s">
        <v>4</v>
      </c>
      <c r="AF1046" t="s">
        <v>4</v>
      </c>
      <c r="AG1046" t="s">
        <v>4</v>
      </c>
      <c r="AH1046" t="s">
        <v>4</v>
      </c>
      <c r="AI1046" t="s">
        <v>4</v>
      </c>
      <c r="AJ1046" t="s">
        <v>4</v>
      </c>
      <c r="AK1046" t="s">
        <v>4</v>
      </c>
      <c r="AL1046" t="s">
        <v>4</v>
      </c>
      <c r="AM1046" t="s">
        <v>4</v>
      </c>
      <c r="AN1046" t="s">
        <v>4</v>
      </c>
    </row>
    <row r="1047" spans="1:40" ht="12.75" x14ac:dyDescent="0.2">
      <c r="A1047" s="15">
        <v>42577</v>
      </c>
      <c r="B1047" s="14">
        <v>113</v>
      </c>
      <c r="C1047" s="14" t="s">
        <v>359</v>
      </c>
      <c r="D1047" s="16">
        <v>0.63194444444444442</v>
      </c>
      <c r="E1047" s="14">
        <v>15</v>
      </c>
      <c r="F1047" s="14">
        <v>534.99999999999989</v>
      </c>
      <c r="G1047" s="14" t="s">
        <v>4</v>
      </c>
      <c r="H1047" s="14" t="s">
        <v>4</v>
      </c>
      <c r="I1047" s="14" t="s">
        <v>4</v>
      </c>
      <c r="J1047" s="14" t="s">
        <v>4</v>
      </c>
      <c r="K1047" s="14" t="s">
        <v>4</v>
      </c>
      <c r="L1047" s="14" t="s">
        <v>4</v>
      </c>
      <c r="M1047" s="14" t="s">
        <v>4</v>
      </c>
      <c r="N1047" s="14" t="s">
        <v>72</v>
      </c>
      <c r="O1047" s="14" t="s">
        <v>4</v>
      </c>
      <c r="P1047" s="14" t="s">
        <v>4</v>
      </c>
      <c r="Q1047" s="14" t="s">
        <v>4</v>
      </c>
      <c r="R1047" t="s">
        <v>4</v>
      </c>
      <c r="S1047" t="s">
        <v>4</v>
      </c>
      <c r="T1047" t="s">
        <v>4</v>
      </c>
      <c r="U1047" t="s">
        <v>4</v>
      </c>
      <c r="V1047" t="s">
        <v>4</v>
      </c>
      <c r="W1047" t="s">
        <v>4</v>
      </c>
      <c r="X1047" t="s">
        <v>146</v>
      </c>
      <c r="Y1047" t="s">
        <v>4</v>
      </c>
      <c r="Z1047" t="s">
        <v>4</v>
      </c>
      <c r="AA1047" t="s">
        <v>4</v>
      </c>
      <c r="AB1047" t="s">
        <v>4</v>
      </c>
      <c r="AC1047" t="s">
        <v>350</v>
      </c>
      <c r="AD1047">
        <v>1</v>
      </c>
      <c r="AE1047" t="s">
        <v>4</v>
      </c>
      <c r="AF1047" t="s">
        <v>4</v>
      </c>
      <c r="AG1047" t="s">
        <v>4</v>
      </c>
      <c r="AH1047" t="s">
        <v>4</v>
      </c>
      <c r="AI1047" t="s">
        <v>4</v>
      </c>
      <c r="AJ1047" t="s">
        <v>4</v>
      </c>
      <c r="AK1047" t="s">
        <v>4</v>
      </c>
      <c r="AL1047" t="s">
        <v>4</v>
      </c>
      <c r="AM1047" t="s">
        <v>4</v>
      </c>
      <c r="AN1047" t="s">
        <v>4</v>
      </c>
    </row>
    <row r="1048" spans="1:40" ht="12.75" x14ac:dyDescent="0.2">
      <c r="A1048" s="15">
        <v>42577</v>
      </c>
      <c r="B1048" s="14">
        <v>113</v>
      </c>
      <c r="C1048" s="14" t="s">
        <v>359</v>
      </c>
      <c r="D1048" s="16">
        <v>0.67013888888888884</v>
      </c>
      <c r="E1048" s="14">
        <v>16</v>
      </c>
      <c r="F1048" s="14">
        <v>589.99999999999989</v>
      </c>
      <c r="G1048" s="14" t="s">
        <v>4</v>
      </c>
      <c r="H1048" s="14" t="s">
        <v>4</v>
      </c>
      <c r="I1048" s="14" t="s">
        <v>4</v>
      </c>
      <c r="J1048" s="14" t="s">
        <v>4</v>
      </c>
      <c r="K1048" s="14" t="s">
        <v>4</v>
      </c>
      <c r="L1048" s="14" t="s">
        <v>4</v>
      </c>
      <c r="M1048" s="14" t="s">
        <v>4</v>
      </c>
      <c r="N1048" s="14" t="s">
        <v>72</v>
      </c>
      <c r="O1048" s="14" t="s">
        <v>4</v>
      </c>
      <c r="P1048" s="14" t="s">
        <v>4</v>
      </c>
      <c r="Q1048" s="14" t="s">
        <v>4</v>
      </c>
      <c r="R1048" t="s">
        <v>4</v>
      </c>
      <c r="S1048" t="s">
        <v>4</v>
      </c>
      <c r="T1048" t="s">
        <v>4</v>
      </c>
      <c r="U1048" t="s">
        <v>4</v>
      </c>
      <c r="V1048" t="s">
        <v>4</v>
      </c>
      <c r="W1048" t="s">
        <v>4</v>
      </c>
      <c r="X1048" t="s">
        <v>43</v>
      </c>
      <c r="Y1048">
        <v>0</v>
      </c>
      <c r="Z1048">
        <v>0</v>
      </c>
      <c r="AA1048">
        <v>1</v>
      </c>
      <c r="AB1048">
        <v>1</v>
      </c>
      <c r="AC1048" t="s">
        <v>350</v>
      </c>
      <c r="AD1048">
        <v>1</v>
      </c>
      <c r="AE1048" t="s">
        <v>4</v>
      </c>
      <c r="AF1048" t="s">
        <v>4</v>
      </c>
      <c r="AG1048" t="s">
        <v>4</v>
      </c>
      <c r="AH1048" t="s">
        <v>4</v>
      </c>
      <c r="AI1048" t="s">
        <v>4</v>
      </c>
      <c r="AJ1048" t="s">
        <v>4</v>
      </c>
      <c r="AK1048" t="s">
        <v>4</v>
      </c>
      <c r="AL1048" t="s">
        <v>4</v>
      </c>
      <c r="AM1048" t="s">
        <v>4</v>
      </c>
      <c r="AN1048" t="s">
        <v>4</v>
      </c>
    </row>
    <row r="1049" spans="1:40" ht="12.75" x14ac:dyDescent="0.2">
      <c r="A1049" s="15">
        <v>42577</v>
      </c>
      <c r="B1049" s="14">
        <v>114</v>
      </c>
      <c r="C1049" s="14" t="s">
        <v>358</v>
      </c>
      <c r="D1049" s="16">
        <v>0.26250000000000001</v>
      </c>
      <c r="E1049" s="14">
        <v>6</v>
      </c>
      <c r="F1049" s="14">
        <v>0</v>
      </c>
      <c r="G1049" s="14">
        <v>16</v>
      </c>
      <c r="H1049" s="14" t="s">
        <v>366</v>
      </c>
      <c r="I1049" s="14">
        <v>18.5</v>
      </c>
      <c r="J1049" s="14" t="s">
        <v>4</v>
      </c>
      <c r="K1049" s="14" t="s">
        <v>4</v>
      </c>
      <c r="L1049" s="14" t="s">
        <v>4</v>
      </c>
      <c r="M1049" s="14">
        <v>226</v>
      </c>
      <c r="N1049" s="14" t="s">
        <v>27</v>
      </c>
      <c r="O1049" s="14" t="s">
        <v>4</v>
      </c>
      <c r="P1049" s="14" t="s">
        <v>4</v>
      </c>
      <c r="Q1049" s="14">
        <v>0</v>
      </c>
      <c r="R1049">
        <v>0</v>
      </c>
      <c r="S1049">
        <v>1</v>
      </c>
      <c r="T1049" t="s">
        <v>4</v>
      </c>
      <c r="U1049" t="s">
        <v>4</v>
      </c>
      <c r="V1049" t="s">
        <v>206</v>
      </c>
      <c r="W1049">
        <v>0</v>
      </c>
      <c r="X1049" t="s">
        <v>4</v>
      </c>
      <c r="Y1049">
        <v>2</v>
      </c>
      <c r="Z1049">
        <v>1</v>
      </c>
      <c r="AA1049">
        <v>0</v>
      </c>
      <c r="AB1049">
        <v>0</v>
      </c>
      <c r="AC1049" t="s">
        <v>351</v>
      </c>
      <c r="AD1049">
        <v>0</v>
      </c>
      <c r="AE1049" t="s">
        <v>4</v>
      </c>
      <c r="AF1049" t="s">
        <v>4</v>
      </c>
      <c r="AG1049" t="s">
        <v>4</v>
      </c>
      <c r="AH1049" t="s">
        <v>4</v>
      </c>
      <c r="AI1049">
        <v>-78.408038236912986</v>
      </c>
      <c r="AJ1049">
        <v>-75.717762380030706</v>
      </c>
      <c r="AK1049" t="s">
        <v>4</v>
      </c>
      <c r="AL1049">
        <v>109</v>
      </c>
      <c r="AM1049">
        <v>33.223199999999999</v>
      </c>
      <c r="AN1049">
        <v>3.9444441095071849</v>
      </c>
    </row>
    <row r="1050" spans="1:40" ht="12.75" x14ac:dyDescent="0.2">
      <c r="A1050" s="15">
        <v>42577</v>
      </c>
      <c r="B1050" s="14">
        <v>114</v>
      </c>
      <c r="C1050" s="14" t="s">
        <v>358</v>
      </c>
      <c r="D1050" s="16">
        <v>0.29930555555555555</v>
      </c>
      <c r="E1050" s="14">
        <v>7</v>
      </c>
      <c r="F1050" s="14">
        <v>52.999999999999972</v>
      </c>
      <c r="G1050" s="14">
        <v>22.9</v>
      </c>
      <c r="H1050" s="14" t="s">
        <v>365</v>
      </c>
      <c r="I1050" s="14">
        <v>23.7</v>
      </c>
      <c r="J1050" s="14" t="s">
        <v>4</v>
      </c>
      <c r="K1050" s="14" t="s">
        <v>4</v>
      </c>
      <c r="L1050" s="14" t="s">
        <v>4</v>
      </c>
      <c r="M1050" s="14">
        <v>226</v>
      </c>
      <c r="N1050" s="14" t="s">
        <v>27</v>
      </c>
      <c r="O1050" s="14" t="s">
        <v>4</v>
      </c>
      <c r="P1050" s="14" t="s">
        <v>4</v>
      </c>
      <c r="Q1050" s="14">
        <v>0</v>
      </c>
      <c r="R1050">
        <v>0</v>
      </c>
      <c r="S1050">
        <v>1</v>
      </c>
      <c r="T1050" t="s">
        <v>4</v>
      </c>
      <c r="U1050" t="s">
        <v>4</v>
      </c>
      <c r="V1050" t="s">
        <v>6</v>
      </c>
      <c r="W1050">
        <v>0</v>
      </c>
      <c r="X1050" t="s">
        <v>4</v>
      </c>
      <c r="Y1050">
        <v>2</v>
      </c>
      <c r="Z1050">
        <v>1</v>
      </c>
      <c r="AA1050">
        <v>0</v>
      </c>
      <c r="AB1050">
        <v>0</v>
      </c>
      <c r="AC1050" t="s">
        <v>351</v>
      </c>
      <c r="AD1050">
        <v>0</v>
      </c>
      <c r="AE1050">
        <v>0</v>
      </c>
      <c r="AF1050">
        <v>0</v>
      </c>
      <c r="AG1050">
        <v>1</v>
      </c>
      <c r="AH1050">
        <v>0</v>
      </c>
      <c r="AI1050">
        <v>-78.408038236912986</v>
      </c>
      <c r="AJ1050">
        <v>-75.717762380030706</v>
      </c>
      <c r="AK1050">
        <v>0</v>
      </c>
      <c r="AL1050">
        <v>109</v>
      </c>
      <c r="AM1050">
        <v>33.223199999999999</v>
      </c>
      <c r="AN1050">
        <v>3.9444441095071849</v>
      </c>
    </row>
    <row r="1051" spans="1:40" ht="12.75" x14ac:dyDescent="0.2">
      <c r="A1051" s="15">
        <v>42577</v>
      </c>
      <c r="B1051" s="14">
        <v>114</v>
      </c>
      <c r="C1051" s="14" t="s">
        <v>358</v>
      </c>
      <c r="D1051" s="16">
        <v>0.36736111111111108</v>
      </c>
      <c r="E1051" s="14">
        <v>8</v>
      </c>
      <c r="F1051" s="14">
        <v>150.99999999999994</v>
      </c>
      <c r="G1051" s="14">
        <v>30.8</v>
      </c>
      <c r="H1051" s="14" t="s">
        <v>365</v>
      </c>
      <c r="I1051" s="14">
        <v>29.8</v>
      </c>
      <c r="J1051" s="14">
        <v>2.8458315960834084</v>
      </c>
      <c r="K1051" s="14">
        <v>196.94586033944188</v>
      </c>
      <c r="L1051" s="14">
        <v>150.94586033944188</v>
      </c>
      <c r="M1051" s="14">
        <v>222</v>
      </c>
      <c r="N1051" s="14" t="s">
        <v>27</v>
      </c>
      <c r="O1051" s="14" t="s">
        <v>33</v>
      </c>
      <c r="P1051" s="14">
        <v>5</v>
      </c>
      <c r="Q1051" s="14">
        <v>17.954933317052141</v>
      </c>
      <c r="R1051">
        <v>17.954933317052141</v>
      </c>
      <c r="S1051">
        <v>1</v>
      </c>
      <c r="T1051" t="s">
        <v>4</v>
      </c>
      <c r="U1051" t="s">
        <v>4</v>
      </c>
      <c r="V1051" t="s">
        <v>27</v>
      </c>
      <c r="W1051">
        <v>2.4</v>
      </c>
      <c r="X1051" t="s">
        <v>4</v>
      </c>
      <c r="Y1051">
        <v>2</v>
      </c>
      <c r="Z1051">
        <v>1</v>
      </c>
      <c r="AA1051">
        <v>0</v>
      </c>
      <c r="AB1051">
        <v>0</v>
      </c>
      <c r="AC1051" t="s">
        <v>351</v>
      </c>
      <c r="AD1051">
        <v>0</v>
      </c>
      <c r="AE1051">
        <v>-17.175340804643568</v>
      </c>
      <c r="AF1051">
        <v>-17.175340804643568</v>
      </c>
      <c r="AG1051">
        <v>1</v>
      </c>
      <c r="AH1051">
        <v>17.954933317052141</v>
      </c>
      <c r="AI1051">
        <v>-83.641325794857281</v>
      </c>
      <c r="AJ1051">
        <v>-92.893103184674274</v>
      </c>
      <c r="AK1051">
        <v>-5.2332875579442941</v>
      </c>
      <c r="AL1051">
        <v>125</v>
      </c>
      <c r="AM1051">
        <v>38.1</v>
      </c>
      <c r="AN1051">
        <v>3.8746309394274117</v>
      </c>
    </row>
    <row r="1052" spans="1:40" ht="12.75" x14ac:dyDescent="0.2">
      <c r="A1052" s="15">
        <v>42577</v>
      </c>
      <c r="B1052" s="14">
        <v>114</v>
      </c>
      <c r="C1052" s="14" t="s">
        <v>358</v>
      </c>
      <c r="D1052" s="16">
        <v>0.3840277777777778</v>
      </c>
      <c r="E1052" s="14">
        <v>9</v>
      </c>
      <c r="F1052" s="14">
        <v>175.00000000000003</v>
      </c>
      <c r="G1052" s="14">
        <v>41.7</v>
      </c>
      <c r="H1052" s="14" t="s">
        <v>365</v>
      </c>
      <c r="I1052" s="14">
        <v>32.299999999999997</v>
      </c>
      <c r="J1052" s="14">
        <v>1.0447074407927626</v>
      </c>
      <c r="K1052" s="14">
        <v>300.14267281666139</v>
      </c>
      <c r="L1052" s="14">
        <v>103.19681247721951</v>
      </c>
      <c r="M1052" s="14">
        <v>224</v>
      </c>
      <c r="N1052" s="14" t="s">
        <v>27</v>
      </c>
      <c r="O1052" s="14" t="s">
        <v>21</v>
      </c>
      <c r="P1052" s="14">
        <v>8</v>
      </c>
      <c r="Q1052" s="14">
        <v>4.4932114237463381</v>
      </c>
      <c r="R1052">
        <v>22.44814474079848</v>
      </c>
      <c r="S1052">
        <v>1</v>
      </c>
      <c r="T1052" t="s">
        <v>4</v>
      </c>
      <c r="U1052" t="s">
        <v>4</v>
      </c>
      <c r="V1052" t="s">
        <v>27</v>
      </c>
      <c r="W1052">
        <v>2</v>
      </c>
      <c r="X1052" t="s">
        <v>4</v>
      </c>
      <c r="Y1052">
        <v>2</v>
      </c>
      <c r="Z1052">
        <v>1</v>
      </c>
      <c r="AA1052">
        <v>0</v>
      </c>
      <c r="AB1052">
        <v>0</v>
      </c>
      <c r="AC1052" t="s">
        <v>351</v>
      </c>
      <c r="AD1052">
        <v>0</v>
      </c>
      <c r="AE1052">
        <v>2.2562883420042397</v>
      </c>
      <c r="AF1052">
        <v>2.2562883420042397</v>
      </c>
      <c r="AG1052">
        <v>1</v>
      </c>
      <c r="AH1052">
        <v>4.4932114237463381</v>
      </c>
      <c r="AI1052">
        <v>-87.526954677833672</v>
      </c>
      <c r="AJ1052">
        <v>-90.636814842670034</v>
      </c>
      <c r="AK1052">
        <v>-3.8856288829763912</v>
      </c>
      <c r="AL1052">
        <v>126</v>
      </c>
      <c r="AM1052">
        <v>38.404800000000002</v>
      </c>
      <c r="AN1052">
        <v>3.9095375244672983</v>
      </c>
    </row>
    <row r="1053" spans="1:40" ht="12.75" x14ac:dyDescent="0.2">
      <c r="A1053" s="15">
        <v>42577</v>
      </c>
      <c r="B1053" s="14">
        <v>114</v>
      </c>
      <c r="C1053" s="14" t="s">
        <v>358</v>
      </c>
      <c r="D1053" s="16">
        <v>0.4284722222222222</v>
      </c>
      <c r="E1053" s="14">
        <v>10</v>
      </c>
      <c r="F1053" s="14">
        <v>238.99999999999994</v>
      </c>
      <c r="G1053" s="14">
        <v>52.6</v>
      </c>
      <c r="H1053" s="14" t="s">
        <v>365</v>
      </c>
      <c r="I1053" s="14">
        <v>33.299999999999997</v>
      </c>
      <c r="J1053" s="14">
        <v>2.4165417117607348</v>
      </c>
      <c r="K1053" s="14">
        <v>138.45764110120959</v>
      </c>
      <c r="L1053" s="14">
        <v>-161.6850317154518</v>
      </c>
      <c r="M1053" s="14">
        <v>220</v>
      </c>
      <c r="N1053" s="14" t="s">
        <v>27</v>
      </c>
      <c r="O1053" s="14" t="s">
        <v>72</v>
      </c>
      <c r="P1053" s="14">
        <v>4</v>
      </c>
      <c r="Q1053" s="14">
        <v>8.8859515801395847</v>
      </c>
      <c r="R1053">
        <v>31.334096320938066</v>
      </c>
      <c r="S1053">
        <v>1</v>
      </c>
      <c r="T1053" t="s">
        <v>4</v>
      </c>
      <c r="U1053" t="s">
        <v>4</v>
      </c>
      <c r="V1053" t="s">
        <v>6</v>
      </c>
      <c r="W1053">
        <v>2.8</v>
      </c>
      <c r="X1053" t="s">
        <v>43</v>
      </c>
      <c r="Y1053">
        <v>0</v>
      </c>
      <c r="Z1053">
        <v>0</v>
      </c>
      <c r="AA1053">
        <v>1</v>
      </c>
      <c r="AB1053">
        <v>1</v>
      </c>
      <c r="AC1053" t="s">
        <v>351</v>
      </c>
      <c r="AD1053">
        <v>0</v>
      </c>
      <c r="AE1053">
        <v>-6.6508294334401796</v>
      </c>
      <c r="AF1053">
        <v>-6.6508294334401796</v>
      </c>
      <c r="AG1053">
        <v>1</v>
      </c>
      <c r="AH1053">
        <v>8.8859515801395847</v>
      </c>
      <c r="AI1053">
        <v>-81.634026430190488</v>
      </c>
      <c r="AJ1053">
        <v>-97.287644276110214</v>
      </c>
      <c r="AK1053">
        <v>5.8929282476431837</v>
      </c>
      <c r="AL1053">
        <v>127</v>
      </c>
      <c r="AM1053">
        <v>38.709600000000002</v>
      </c>
      <c r="AN1053">
        <v>3.839724354387525</v>
      </c>
    </row>
    <row r="1054" spans="1:40" ht="12.75" x14ac:dyDescent="0.2">
      <c r="A1054" s="15">
        <v>42577</v>
      </c>
      <c r="B1054" s="14">
        <v>114</v>
      </c>
      <c r="C1054" s="14" t="s">
        <v>358</v>
      </c>
      <c r="D1054" s="16">
        <v>0.47152777777777777</v>
      </c>
      <c r="E1054" s="14">
        <v>11</v>
      </c>
      <c r="F1054" s="14">
        <v>300.99999999999994</v>
      </c>
      <c r="G1054" s="14">
        <v>49.8</v>
      </c>
      <c r="H1054" s="14" t="s">
        <v>365</v>
      </c>
      <c r="I1054" s="14">
        <v>34.299999999999997</v>
      </c>
      <c r="J1054" s="14" t="s">
        <v>4</v>
      </c>
      <c r="K1054" s="14" t="s">
        <v>4</v>
      </c>
      <c r="L1054" s="14" t="s">
        <v>4</v>
      </c>
      <c r="M1054" s="14">
        <v>220</v>
      </c>
      <c r="N1054" s="14" t="s">
        <v>27</v>
      </c>
      <c r="O1054" s="14" t="s">
        <v>4</v>
      </c>
      <c r="P1054" s="14" t="s">
        <v>4</v>
      </c>
      <c r="Q1054" s="14">
        <v>0</v>
      </c>
      <c r="R1054">
        <v>31.334096320938066</v>
      </c>
      <c r="S1054">
        <v>1</v>
      </c>
      <c r="T1054" t="s">
        <v>4</v>
      </c>
      <c r="U1054" t="s">
        <v>4</v>
      </c>
      <c r="V1054" t="s">
        <v>6</v>
      </c>
      <c r="W1054">
        <v>2</v>
      </c>
      <c r="X1054" t="s">
        <v>43</v>
      </c>
      <c r="Y1054">
        <v>0</v>
      </c>
      <c r="Z1054">
        <v>0</v>
      </c>
      <c r="AA1054">
        <v>1</v>
      </c>
      <c r="AB1054" t="s">
        <v>4</v>
      </c>
      <c r="AC1054" t="s">
        <v>351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-81.634026430190488</v>
      </c>
      <c r="AJ1054">
        <v>-97.287644276110214</v>
      </c>
      <c r="AK1054">
        <v>0</v>
      </c>
      <c r="AL1054">
        <v>127</v>
      </c>
      <c r="AM1054">
        <v>38.709600000000002</v>
      </c>
      <c r="AN1054">
        <v>3.839724354387525</v>
      </c>
    </row>
    <row r="1055" spans="1:40" ht="12.75" x14ac:dyDescent="0.2">
      <c r="A1055" s="15">
        <v>42577</v>
      </c>
      <c r="B1055" s="14">
        <v>114</v>
      </c>
      <c r="C1055" s="14" t="s">
        <v>358</v>
      </c>
      <c r="D1055" s="16">
        <v>0.5083333333333333</v>
      </c>
      <c r="E1055" s="14">
        <v>12</v>
      </c>
      <c r="F1055" s="14">
        <v>353.99999999999989</v>
      </c>
      <c r="G1055" s="14">
        <v>54.3</v>
      </c>
      <c r="H1055" s="14" t="s">
        <v>365</v>
      </c>
      <c r="I1055" s="14">
        <v>33.1</v>
      </c>
      <c r="J1055" s="14" t="s">
        <v>4</v>
      </c>
      <c r="K1055" s="14" t="s">
        <v>4</v>
      </c>
      <c r="L1055" s="14" t="s">
        <v>4</v>
      </c>
      <c r="M1055" s="14">
        <v>220</v>
      </c>
      <c r="N1055" s="14" t="s">
        <v>27</v>
      </c>
      <c r="O1055" s="14" t="s">
        <v>4</v>
      </c>
      <c r="P1055" s="14" t="s">
        <v>4</v>
      </c>
      <c r="Q1055" s="14">
        <v>0</v>
      </c>
      <c r="R1055">
        <v>31.334096320938066</v>
      </c>
      <c r="S1055">
        <v>1</v>
      </c>
      <c r="T1055" t="s">
        <v>4</v>
      </c>
      <c r="U1055" t="s">
        <v>4</v>
      </c>
      <c r="V1055" t="s">
        <v>6</v>
      </c>
      <c r="W1055">
        <v>2.8</v>
      </c>
      <c r="X1055" t="s">
        <v>43</v>
      </c>
      <c r="Y1055">
        <v>0</v>
      </c>
      <c r="Z1055">
        <v>0</v>
      </c>
      <c r="AA1055">
        <v>1</v>
      </c>
      <c r="AB1055" t="s">
        <v>4</v>
      </c>
      <c r="AC1055" t="s">
        <v>351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-81.634026430190488</v>
      </c>
      <c r="AJ1055">
        <v>-97.287644276110214</v>
      </c>
      <c r="AK1055">
        <v>0</v>
      </c>
      <c r="AL1055">
        <v>127</v>
      </c>
      <c r="AM1055">
        <v>38.709600000000002</v>
      </c>
      <c r="AN1055">
        <v>3.839724354387525</v>
      </c>
    </row>
    <row r="1056" spans="1:40" ht="12.75" x14ac:dyDescent="0.2">
      <c r="A1056" s="15">
        <v>42577</v>
      </c>
      <c r="B1056" s="14">
        <v>114</v>
      </c>
      <c r="C1056" s="14" t="s">
        <v>358</v>
      </c>
      <c r="D1056" s="16">
        <v>0.55069444444444449</v>
      </c>
      <c r="E1056" s="14">
        <v>13</v>
      </c>
      <c r="F1056" s="14">
        <v>415</v>
      </c>
      <c r="G1056" s="14">
        <v>43.5</v>
      </c>
      <c r="H1056" s="14" t="s">
        <v>365</v>
      </c>
      <c r="I1056" s="14">
        <v>33.1</v>
      </c>
      <c r="J1056" s="14" t="s">
        <v>4</v>
      </c>
      <c r="K1056" s="14" t="s">
        <v>4</v>
      </c>
      <c r="L1056" s="14" t="s">
        <v>4</v>
      </c>
      <c r="M1056" s="14">
        <v>220</v>
      </c>
      <c r="N1056" s="14" t="s">
        <v>27</v>
      </c>
      <c r="O1056" s="14" t="s">
        <v>4</v>
      </c>
      <c r="P1056" s="14" t="s">
        <v>4</v>
      </c>
      <c r="Q1056" s="14">
        <v>0</v>
      </c>
      <c r="R1056">
        <v>31.334096320938066</v>
      </c>
      <c r="S1056">
        <v>1</v>
      </c>
      <c r="T1056" t="s">
        <v>4</v>
      </c>
      <c r="U1056" t="s">
        <v>4</v>
      </c>
      <c r="V1056" t="s">
        <v>6</v>
      </c>
      <c r="W1056">
        <v>4.7</v>
      </c>
      <c r="X1056" t="s">
        <v>43</v>
      </c>
      <c r="Y1056">
        <v>0</v>
      </c>
      <c r="Z1056">
        <v>0</v>
      </c>
      <c r="AA1056">
        <v>1</v>
      </c>
      <c r="AB1056" t="s">
        <v>4</v>
      </c>
      <c r="AC1056" t="s">
        <v>351</v>
      </c>
      <c r="AD1056">
        <v>0</v>
      </c>
      <c r="AE1056">
        <v>0</v>
      </c>
      <c r="AF1056">
        <v>0</v>
      </c>
      <c r="AG1056">
        <v>1</v>
      </c>
      <c r="AH1056">
        <v>0</v>
      </c>
      <c r="AI1056">
        <v>-81.634026430190488</v>
      </c>
      <c r="AJ1056">
        <v>-97.287644276110214</v>
      </c>
      <c r="AK1056">
        <v>0</v>
      </c>
      <c r="AL1056">
        <v>127</v>
      </c>
      <c r="AM1056">
        <v>38.709600000000002</v>
      </c>
      <c r="AN1056">
        <v>3.839724354387525</v>
      </c>
    </row>
    <row r="1057" spans="1:40" ht="12.75" x14ac:dyDescent="0.2">
      <c r="A1057" s="15">
        <v>42577</v>
      </c>
      <c r="B1057" s="14">
        <v>114</v>
      </c>
      <c r="C1057" s="14" t="s">
        <v>358</v>
      </c>
      <c r="D1057" s="16">
        <v>0.59375</v>
      </c>
      <c r="E1057" s="14">
        <v>14</v>
      </c>
      <c r="F1057" s="14">
        <v>476.99999999999994</v>
      </c>
      <c r="G1057" s="14">
        <v>48.1</v>
      </c>
      <c r="H1057" s="14" t="s">
        <v>365</v>
      </c>
      <c r="I1057" s="14">
        <v>32.299999999999997</v>
      </c>
      <c r="J1057" s="14" t="s">
        <v>4</v>
      </c>
      <c r="K1057" s="14" t="s">
        <v>4</v>
      </c>
      <c r="L1057" s="14" t="s">
        <v>4</v>
      </c>
      <c r="M1057" s="14">
        <v>220</v>
      </c>
      <c r="N1057" s="14" t="s">
        <v>27</v>
      </c>
      <c r="O1057" s="14" t="s">
        <v>4</v>
      </c>
      <c r="P1057" s="14" t="s">
        <v>4</v>
      </c>
      <c r="Q1057" s="14">
        <v>0</v>
      </c>
      <c r="R1057">
        <v>31.334096320938066</v>
      </c>
      <c r="S1057">
        <v>1</v>
      </c>
      <c r="T1057" t="s">
        <v>4</v>
      </c>
      <c r="U1057" t="s">
        <v>4</v>
      </c>
      <c r="V1057" t="s">
        <v>6</v>
      </c>
      <c r="W1057">
        <v>4.8</v>
      </c>
      <c r="X1057" t="s">
        <v>43</v>
      </c>
      <c r="Y1057">
        <v>0</v>
      </c>
      <c r="Z1057">
        <v>0</v>
      </c>
      <c r="AA1057">
        <v>1</v>
      </c>
      <c r="AB1057" t="s">
        <v>4</v>
      </c>
      <c r="AC1057" t="s">
        <v>351</v>
      </c>
      <c r="AD1057">
        <v>0</v>
      </c>
      <c r="AE1057">
        <v>0</v>
      </c>
      <c r="AF1057">
        <v>0</v>
      </c>
      <c r="AG1057">
        <v>1</v>
      </c>
      <c r="AH1057">
        <v>0</v>
      </c>
      <c r="AI1057">
        <v>-81.634026430190488</v>
      </c>
      <c r="AJ1057">
        <v>-97.287644276110214</v>
      </c>
      <c r="AK1057">
        <v>0</v>
      </c>
      <c r="AL1057">
        <v>127</v>
      </c>
      <c r="AM1057">
        <v>38.709600000000002</v>
      </c>
      <c r="AN1057">
        <v>3.839724354387525</v>
      </c>
    </row>
    <row r="1058" spans="1:40" ht="12.75" x14ac:dyDescent="0.2">
      <c r="A1058" s="15">
        <v>42577</v>
      </c>
      <c r="B1058" s="14">
        <v>114</v>
      </c>
      <c r="C1058" s="14" t="s">
        <v>358</v>
      </c>
      <c r="D1058" s="16">
        <v>0.6333333333333333</v>
      </c>
      <c r="E1058" s="14">
        <v>15</v>
      </c>
      <c r="F1058" s="14">
        <v>533.99999999999989</v>
      </c>
      <c r="G1058" s="14">
        <v>43.9</v>
      </c>
      <c r="H1058" s="14" t="s">
        <v>365</v>
      </c>
      <c r="I1058" s="14">
        <v>33.4</v>
      </c>
      <c r="J1058" s="14" t="s">
        <v>4</v>
      </c>
      <c r="K1058" s="14" t="s">
        <v>4</v>
      </c>
      <c r="L1058" s="14" t="s">
        <v>4</v>
      </c>
      <c r="M1058" s="14">
        <v>220</v>
      </c>
      <c r="N1058" s="14" t="s">
        <v>27</v>
      </c>
      <c r="O1058" s="14" t="s">
        <v>4</v>
      </c>
      <c r="P1058" s="14" t="s">
        <v>4</v>
      </c>
      <c r="Q1058" s="14">
        <v>0</v>
      </c>
      <c r="R1058">
        <v>31.334096320938066</v>
      </c>
      <c r="S1058">
        <v>1</v>
      </c>
      <c r="T1058" t="s">
        <v>4</v>
      </c>
      <c r="U1058" t="s">
        <v>4</v>
      </c>
      <c r="V1058" t="s">
        <v>6</v>
      </c>
      <c r="W1058">
        <v>6.9</v>
      </c>
      <c r="X1058" t="s">
        <v>43</v>
      </c>
      <c r="Y1058">
        <v>0</v>
      </c>
      <c r="Z1058">
        <v>0</v>
      </c>
      <c r="AA1058">
        <v>1</v>
      </c>
      <c r="AB1058" t="s">
        <v>4</v>
      </c>
      <c r="AC1058" t="s">
        <v>351</v>
      </c>
      <c r="AD1058">
        <v>0</v>
      </c>
      <c r="AE1058">
        <v>0</v>
      </c>
      <c r="AF1058">
        <v>0</v>
      </c>
      <c r="AG1058">
        <v>1</v>
      </c>
      <c r="AH1058">
        <v>0</v>
      </c>
      <c r="AI1058">
        <v>-81.634026430190488</v>
      </c>
      <c r="AJ1058">
        <v>-97.287644276110214</v>
      </c>
      <c r="AK1058">
        <v>0</v>
      </c>
      <c r="AL1058">
        <v>127</v>
      </c>
      <c r="AM1058">
        <v>38.709600000000002</v>
      </c>
      <c r="AN1058">
        <v>3.839724354387525</v>
      </c>
    </row>
    <row r="1059" spans="1:40" ht="12.75" x14ac:dyDescent="0.2">
      <c r="A1059" s="15">
        <v>42577</v>
      </c>
      <c r="B1059" s="14">
        <v>114</v>
      </c>
      <c r="C1059" s="14" t="s">
        <v>358</v>
      </c>
      <c r="D1059" s="16">
        <v>0.67222222222222217</v>
      </c>
      <c r="E1059" s="14">
        <v>16</v>
      </c>
      <c r="F1059" s="14">
        <v>589.99999999999989</v>
      </c>
      <c r="G1059" s="14">
        <v>45.2</v>
      </c>
      <c r="H1059" s="14" t="s">
        <v>365</v>
      </c>
      <c r="I1059" s="14">
        <v>32.4</v>
      </c>
      <c r="J1059" s="14" t="s">
        <v>4</v>
      </c>
      <c r="K1059" s="14" t="s">
        <v>4</v>
      </c>
      <c r="L1059" s="14" t="s">
        <v>4</v>
      </c>
      <c r="M1059" s="14">
        <v>220</v>
      </c>
      <c r="N1059" s="14" t="s">
        <v>27</v>
      </c>
      <c r="O1059" s="14" t="s">
        <v>4</v>
      </c>
      <c r="P1059" s="14" t="s">
        <v>4</v>
      </c>
      <c r="Q1059" s="14">
        <v>0</v>
      </c>
      <c r="R1059">
        <v>31.334096320938066</v>
      </c>
      <c r="S1059">
        <v>1</v>
      </c>
      <c r="T1059">
        <v>21.809786904827483</v>
      </c>
      <c r="U1059">
        <v>1.4366988754943968</v>
      </c>
      <c r="V1059" t="s">
        <v>6</v>
      </c>
      <c r="W1059">
        <v>5.8</v>
      </c>
      <c r="X1059" t="s">
        <v>179</v>
      </c>
      <c r="Y1059">
        <v>0</v>
      </c>
      <c r="Z1059">
        <v>0</v>
      </c>
      <c r="AA1059">
        <v>1</v>
      </c>
      <c r="AB1059" t="s">
        <v>4</v>
      </c>
      <c r="AC1059" t="s">
        <v>351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-81.634026430190488</v>
      </c>
      <c r="AJ1059">
        <v>-97.287644276110214</v>
      </c>
      <c r="AK1059">
        <v>0</v>
      </c>
      <c r="AL1059">
        <v>127</v>
      </c>
      <c r="AM1059">
        <v>38.709600000000002</v>
      </c>
      <c r="AN1059">
        <v>3.839724354387525</v>
      </c>
    </row>
    <row r="1060" spans="1:40" ht="12.75" x14ac:dyDescent="0.2">
      <c r="A1060" s="15">
        <v>42577</v>
      </c>
      <c r="B1060" s="14">
        <v>115</v>
      </c>
      <c r="C1060" s="14" t="s">
        <v>358</v>
      </c>
      <c r="D1060" s="16">
        <v>0.26250000000000001</v>
      </c>
      <c r="E1060" s="14">
        <v>6</v>
      </c>
      <c r="F1060" s="14">
        <v>0</v>
      </c>
      <c r="G1060" s="14">
        <v>16</v>
      </c>
      <c r="H1060" s="14" t="s">
        <v>366</v>
      </c>
      <c r="I1060" s="14">
        <v>18.5</v>
      </c>
      <c r="J1060" s="14" t="s">
        <v>4</v>
      </c>
      <c r="K1060" s="14" t="s">
        <v>4</v>
      </c>
      <c r="L1060" s="14" t="s">
        <v>4</v>
      </c>
      <c r="M1060" s="14">
        <v>226</v>
      </c>
      <c r="N1060" s="14" t="s">
        <v>27</v>
      </c>
      <c r="O1060" s="14" t="s">
        <v>4</v>
      </c>
      <c r="P1060" s="14" t="s">
        <v>4</v>
      </c>
      <c r="Q1060" s="14">
        <v>0</v>
      </c>
      <c r="R1060">
        <v>0</v>
      </c>
      <c r="S1060">
        <v>1</v>
      </c>
      <c r="T1060" t="s">
        <v>4</v>
      </c>
      <c r="U1060" t="s">
        <v>4</v>
      </c>
      <c r="V1060" t="s">
        <v>206</v>
      </c>
      <c r="W1060">
        <v>0</v>
      </c>
      <c r="X1060" t="s">
        <v>4</v>
      </c>
      <c r="Y1060">
        <v>2</v>
      </c>
      <c r="Z1060">
        <v>1</v>
      </c>
      <c r="AA1060">
        <v>0</v>
      </c>
      <c r="AB1060">
        <v>0</v>
      </c>
      <c r="AC1060" t="s">
        <v>352</v>
      </c>
      <c r="AD1060">
        <v>0</v>
      </c>
      <c r="AE1060" t="s">
        <v>4</v>
      </c>
      <c r="AF1060" t="s">
        <v>4</v>
      </c>
      <c r="AG1060" t="s">
        <v>4</v>
      </c>
      <c r="AH1060" t="s">
        <v>4</v>
      </c>
      <c r="AI1060">
        <v>-78.408038236912986</v>
      </c>
      <c r="AJ1060">
        <v>-75.717762380030706</v>
      </c>
      <c r="AK1060" t="s">
        <v>4</v>
      </c>
      <c r="AL1060">
        <v>109</v>
      </c>
      <c r="AM1060">
        <v>33.223199999999999</v>
      </c>
      <c r="AN1060">
        <v>3.9444441095071849</v>
      </c>
    </row>
    <row r="1061" spans="1:40" ht="12.75" x14ac:dyDescent="0.2">
      <c r="A1061" s="15">
        <v>42577</v>
      </c>
      <c r="B1061" s="14">
        <v>115</v>
      </c>
      <c r="C1061" s="14" t="s">
        <v>358</v>
      </c>
      <c r="D1061" s="16">
        <v>0.29930555555555555</v>
      </c>
      <c r="E1061" s="14">
        <v>7</v>
      </c>
      <c r="F1061" s="14">
        <v>52.999999999999972</v>
      </c>
      <c r="G1061" s="14">
        <v>22.1</v>
      </c>
      <c r="H1061" s="14" t="s">
        <v>365</v>
      </c>
      <c r="I1061" s="14">
        <v>23.7</v>
      </c>
      <c r="J1061" s="14">
        <v>2.2075350251125445</v>
      </c>
      <c r="K1061" s="14">
        <v>126.48244006625499</v>
      </c>
      <c r="L1061" s="14">
        <v>80.482440066254995</v>
      </c>
      <c r="M1061" s="14">
        <v>222</v>
      </c>
      <c r="N1061" s="14" t="s">
        <v>27</v>
      </c>
      <c r="O1061" s="14" t="s">
        <v>72</v>
      </c>
      <c r="P1061" s="14">
        <v>4</v>
      </c>
      <c r="Q1061" s="14">
        <v>7.6388481253850111</v>
      </c>
      <c r="R1061">
        <v>7.6388481253850111</v>
      </c>
      <c r="S1061">
        <v>1</v>
      </c>
      <c r="T1061" t="s">
        <v>4</v>
      </c>
      <c r="U1061" t="s">
        <v>4</v>
      </c>
      <c r="V1061" t="s">
        <v>213</v>
      </c>
      <c r="W1061">
        <v>0</v>
      </c>
      <c r="X1061" t="s">
        <v>4</v>
      </c>
      <c r="Y1061">
        <v>2</v>
      </c>
      <c r="Z1061">
        <v>1</v>
      </c>
      <c r="AA1061">
        <v>0</v>
      </c>
      <c r="AB1061">
        <v>0</v>
      </c>
      <c r="AC1061" t="s">
        <v>352</v>
      </c>
      <c r="AD1061">
        <v>0</v>
      </c>
      <c r="AE1061">
        <v>-4.5418787715278768</v>
      </c>
      <c r="AF1061">
        <v>-4.5418787715278768</v>
      </c>
      <c r="AG1061">
        <v>1</v>
      </c>
      <c r="AH1061">
        <v>7.6388481253850111</v>
      </c>
      <c r="AI1061">
        <v>-72.266105486756686</v>
      </c>
      <c r="AJ1061">
        <v>-80.259641151558583</v>
      </c>
      <c r="AK1061">
        <v>6.1419327501563004</v>
      </c>
      <c r="AL1061">
        <v>108</v>
      </c>
      <c r="AM1061">
        <v>32.918399999999998</v>
      </c>
      <c r="AN1061">
        <v>3.8746309394274117</v>
      </c>
    </row>
    <row r="1062" spans="1:40" ht="12.75" x14ac:dyDescent="0.2">
      <c r="A1062" s="15">
        <v>42577</v>
      </c>
      <c r="B1062" s="14">
        <v>115</v>
      </c>
      <c r="C1062" s="14" t="s">
        <v>358</v>
      </c>
      <c r="D1062" s="16">
        <v>0.36041666666666666</v>
      </c>
      <c r="E1062" s="14">
        <v>8</v>
      </c>
      <c r="F1062" s="14">
        <v>140.99999999999997</v>
      </c>
      <c r="G1062" s="14">
        <v>32.799999999999997</v>
      </c>
      <c r="H1062" s="14" t="s">
        <v>365</v>
      </c>
      <c r="I1062" s="14">
        <v>35.4</v>
      </c>
      <c r="J1062" s="14">
        <v>1.4455950433958822</v>
      </c>
      <c r="K1062" s="14">
        <v>277.17350512838487</v>
      </c>
      <c r="L1062" s="14">
        <v>150.69106506212989</v>
      </c>
      <c r="M1062" s="14">
        <v>232</v>
      </c>
      <c r="N1062" s="14" t="s">
        <v>27</v>
      </c>
      <c r="O1062" s="14" t="s">
        <v>31</v>
      </c>
      <c r="P1062" s="14">
        <v>7</v>
      </c>
      <c r="Q1062" s="14">
        <v>26.442213762663361</v>
      </c>
      <c r="R1062">
        <v>34.081061888048374</v>
      </c>
      <c r="S1062">
        <v>1</v>
      </c>
      <c r="T1062" t="s">
        <v>4</v>
      </c>
      <c r="U1062" t="s">
        <v>4</v>
      </c>
      <c r="V1062" t="s">
        <v>31</v>
      </c>
      <c r="W1062">
        <v>0.8</v>
      </c>
      <c r="X1062" t="s">
        <v>4</v>
      </c>
      <c r="Y1062">
        <v>2</v>
      </c>
      <c r="Z1062">
        <v>1</v>
      </c>
      <c r="AA1062">
        <v>0</v>
      </c>
      <c r="AB1062">
        <v>0</v>
      </c>
      <c r="AC1062" t="s">
        <v>352</v>
      </c>
      <c r="AD1062">
        <v>0</v>
      </c>
      <c r="AE1062">
        <v>3.30195673585132</v>
      </c>
      <c r="AF1062">
        <v>3.30195673585132</v>
      </c>
      <c r="AG1062">
        <v>1</v>
      </c>
      <c r="AH1062">
        <v>26.442213762663361</v>
      </c>
      <c r="AI1062">
        <v>-98.501344200840265</v>
      </c>
      <c r="AJ1062">
        <v>-76.957684415707263</v>
      </c>
      <c r="AK1062">
        <v>-26.235238714083579</v>
      </c>
      <c r="AL1062">
        <v>125</v>
      </c>
      <c r="AM1062">
        <v>38.1</v>
      </c>
      <c r="AN1062">
        <v>4.0491638646268449</v>
      </c>
    </row>
    <row r="1063" spans="1:40" ht="12.75" x14ac:dyDescent="0.2">
      <c r="A1063" s="15">
        <v>42577</v>
      </c>
      <c r="B1063" s="14">
        <v>115</v>
      </c>
      <c r="C1063" s="14" t="s">
        <v>358</v>
      </c>
      <c r="D1063" s="16">
        <v>0.3840277777777778</v>
      </c>
      <c r="E1063" s="14">
        <v>9</v>
      </c>
      <c r="F1063" s="14">
        <v>175</v>
      </c>
      <c r="G1063" s="14">
        <v>39.5</v>
      </c>
      <c r="H1063" s="14" t="s">
        <v>365</v>
      </c>
      <c r="I1063" s="14">
        <v>32.299999999999997</v>
      </c>
      <c r="J1063" s="14" t="s">
        <v>4</v>
      </c>
      <c r="K1063" s="14" t="s">
        <v>4</v>
      </c>
      <c r="L1063" s="14" t="s">
        <v>4</v>
      </c>
      <c r="M1063" s="14">
        <v>232</v>
      </c>
      <c r="N1063" s="14" t="s">
        <v>27</v>
      </c>
      <c r="O1063" s="14" t="s">
        <v>4</v>
      </c>
      <c r="P1063" s="14" t="s">
        <v>4</v>
      </c>
      <c r="Q1063" s="14">
        <v>0</v>
      </c>
      <c r="R1063">
        <v>34.081061888048374</v>
      </c>
      <c r="S1063">
        <v>1</v>
      </c>
      <c r="T1063" t="s">
        <v>4</v>
      </c>
      <c r="U1063" t="s">
        <v>4</v>
      </c>
      <c r="V1063" t="s">
        <v>6</v>
      </c>
      <c r="W1063">
        <v>2</v>
      </c>
      <c r="X1063" t="s">
        <v>4</v>
      </c>
      <c r="Y1063">
        <v>2</v>
      </c>
      <c r="Z1063">
        <v>1</v>
      </c>
      <c r="AA1063">
        <v>0</v>
      </c>
      <c r="AB1063">
        <v>0</v>
      </c>
      <c r="AC1063" t="s">
        <v>352</v>
      </c>
      <c r="AD1063">
        <v>0</v>
      </c>
      <c r="AE1063">
        <v>0</v>
      </c>
      <c r="AF1063">
        <v>0</v>
      </c>
      <c r="AG1063">
        <v>1</v>
      </c>
      <c r="AH1063">
        <v>0</v>
      </c>
      <c r="AI1063">
        <v>-98.501344200840265</v>
      </c>
      <c r="AJ1063">
        <v>-76.957684415707263</v>
      </c>
      <c r="AK1063">
        <v>0</v>
      </c>
      <c r="AL1063">
        <v>125</v>
      </c>
      <c r="AM1063">
        <v>38.1</v>
      </c>
      <c r="AN1063">
        <v>4.0491638646268449</v>
      </c>
    </row>
    <row r="1064" spans="1:40" ht="12.75" x14ac:dyDescent="0.2">
      <c r="A1064" s="15">
        <v>42577</v>
      </c>
      <c r="B1064" s="14">
        <v>115</v>
      </c>
      <c r="C1064" s="14" t="s">
        <v>358</v>
      </c>
      <c r="D1064" s="16">
        <v>0.4284722222222222</v>
      </c>
      <c r="E1064" s="14">
        <v>10</v>
      </c>
      <c r="F1064" s="14">
        <v>238.99999999999994</v>
      </c>
      <c r="G1064" s="14">
        <v>41</v>
      </c>
      <c r="H1064" s="14" t="s">
        <v>365</v>
      </c>
      <c r="I1064" s="14">
        <v>33.299999999999997</v>
      </c>
      <c r="J1064" s="14" t="s">
        <v>4</v>
      </c>
      <c r="K1064" s="14" t="s">
        <v>4</v>
      </c>
      <c r="L1064" s="14" t="s">
        <v>4</v>
      </c>
      <c r="M1064" s="14">
        <v>232</v>
      </c>
      <c r="N1064" s="14" t="s">
        <v>27</v>
      </c>
      <c r="O1064" s="14" t="s">
        <v>4</v>
      </c>
      <c r="P1064" s="14" t="s">
        <v>4</v>
      </c>
      <c r="Q1064" s="14">
        <v>0</v>
      </c>
      <c r="R1064">
        <v>34.081061888048374</v>
      </c>
      <c r="S1064">
        <v>1</v>
      </c>
      <c r="T1064" t="s">
        <v>4</v>
      </c>
      <c r="U1064" t="s">
        <v>4</v>
      </c>
      <c r="V1064" t="s">
        <v>6</v>
      </c>
      <c r="W1064">
        <v>2.8</v>
      </c>
      <c r="X1064" t="s">
        <v>4</v>
      </c>
      <c r="Y1064">
        <v>2</v>
      </c>
      <c r="Z1064">
        <v>1</v>
      </c>
      <c r="AA1064">
        <v>0</v>
      </c>
      <c r="AB1064">
        <v>0</v>
      </c>
      <c r="AC1064" t="s">
        <v>352</v>
      </c>
      <c r="AD1064">
        <v>0</v>
      </c>
      <c r="AE1064">
        <v>0</v>
      </c>
      <c r="AF1064">
        <v>0</v>
      </c>
      <c r="AG1064">
        <v>1</v>
      </c>
      <c r="AH1064">
        <v>0</v>
      </c>
      <c r="AI1064">
        <v>-98.501344200840265</v>
      </c>
      <c r="AJ1064">
        <v>-76.957684415707263</v>
      </c>
      <c r="AK1064">
        <v>0</v>
      </c>
      <c r="AL1064">
        <v>125</v>
      </c>
      <c r="AM1064">
        <v>38.1</v>
      </c>
      <c r="AN1064">
        <v>4.0491638646268449</v>
      </c>
    </row>
    <row r="1065" spans="1:40" ht="12.75" x14ac:dyDescent="0.2">
      <c r="A1065" s="15">
        <v>42577</v>
      </c>
      <c r="B1065" s="14">
        <v>115</v>
      </c>
      <c r="C1065" s="14" t="s">
        <v>358</v>
      </c>
      <c r="D1065" s="16">
        <v>0.47152777777777777</v>
      </c>
      <c r="E1065" s="14">
        <v>11</v>
      </c>
      <c r="F1065" s="14">
        <v>300.99999999999994</v>
      </c>
      <c r="G1065" s="14">
        <v>49.2</v>
      </c>
      <c r="H1065" s="14" t="s">
        <v>365</v>
      </c>
      <c r="I1065" s="14">
        <v>34.299999999999997</v>
      </c>
      <c r="J1065" s="14" t="s">
        <v>4</v>
      </c>
      <c r="K1065" s="14" t="s">
        <v>4</v>
      </c>
      <c r="L1065" s="14" t="s">
        <v>4</v>
      </c>
      <c r="M1065" s="14">
        <v>232</v>
      </c>
      <c r="N1065" s="14" t="s">
        <v>27</v>
      </c>
      <c r="O1065" s="14" t="s">
        <v>4</v>
      </c>
      <c r="P1065" s="14" t="s">
        <v>4</v>
      </c>
      <c r="Q1065" s="14">
        <v>0</v>
      </c>
      <c r="R1065">
        <v>34.081061888048374</v>
      </c>
      <c r="S1065">
        <v>1</v>
      </c>
      <c r="T1065" t="s">
        <v>4</v>
      </c>
      <c r="U1065" t="s">
        <v>4</v>
      </c>
      <c r="V1065" t="s">
        <v>6</v>
      </c>
      <c r="W1065">
        <v>2</v>
      </c>
      <c r="X1065" t="s">
        <v>43</v>
      </c>
      <c r="Y1065">
        <v>0</v>
      </c>
      <c r="Z1065">
        <v>0</v>
      </c>
      <c r="AA1065">
        <v>1</v>
      </c>
      <c r="AB1065">
        <v>1</v>
      </c>
      <c r="AC1065" t="s">
        <v>352</v>
      </c>
      <c r="AD1065">
        <v>0</v>
      </c>
      <c r="AE1065">
        <v>0</v>
      </c>
      <c r="AF1065">
        <v>0</v>
      </c>
      <c r="AG1065">
        <v>1</v>
      </c>
      <c r="AH1065">
        <v>0</v>
      </c>
      <c r="AI1065">
        <v>-98.501344200840265</v>
      </c>
      <c r="AJ1065">
        <v>-76.957684415707263</v>
      </c>
      <c r="AK1065">
        <v>0</v>
      </c>
      <c r="AL1065">
        <v>125</v>
      </c>
      <c r="AM1065">
        <v>38.1</v>
      </c>
      <c r="AN1065">
        <v>4.0491638646268449</v>
      </c>
    </row>
    <row r="1066" spans="1:40" ht="12.75" x14ac:dyDescent="0.2">
      <c r="A1066" s="15">
        <v>42577</v>
      </c>
      <c r="B1066" s="14">
        <v>115</v>
      </c>
      <c r="C1066" s="14" t="s">
        <v>358</v>
      </c>
      <c r="D1066" s="16">
        <v>0.5083333333333333</v>
      </c>
      <c r="E1066" s="14">
        <v>12</v>
      </c>
      <c r="F1066" s="14">
        <v>353.99999999999989</v>
      </c>
      <c r="G1066" s="14">
        <v>50.7</v>
      </c>
      <c r="H1066" s="14" t="s">
        <v>365</v>
      </c>
      <c r="I1066" s="14">
        <v>33.1</v>
      </c>
      <c r="J1066" s="14" t="s">
        <v>4</v>
      </c>
      <c r="K1066" s="14" t="s">
        <v>4</v>
      </c>
      <c r="L1066" s="14" t="s">
        <v>4</v>
      </c>
      <c r="M1066" s="14">
        <v>232</v>
      </c>
      <c r="N1066" s="14" t="s">
        <v>27</v>
      </c>
      <c r="O1066" s="14" t="s">
        <v>4</v>
      </c>
      <c r="P1066" s="14" t="s">
        <v>4</v>
      </c>
      <c r="Q1066" s="14">
        <v>0</v>
      </c>
      <c r="R1066">
        <v>34.081061888048374</v>
      </c>
      <c r="S1066">
        <v>1</v>
      </c>
      <c r="T1066" t="s">
        <v>4</v>
      </c>
      <c r="U1066" t="s">
        <v>4</v>
      </c>
      <c r="V1066" t="s">
        <v>6</v>
      </c>
      <c r="W1066">
        <v>2.8</v>
      </c>
      <c r="X1066" t="s">
        <v>43</v>
      </c>
      <c r="Y1066">
        <v>0</v>
      </c>
      <c r="Z1066">
        <v>0</v>
      </c>
      <c r="AA1066">
        <v>1</v>
      </c>
      <c r="AB1066" t="s">
        <v>4</v>
      </c>
      <c r="AC1066" t="s">
        <v>352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-98.501344200840265</v>
      </c>
      <c r="AJ1066">
        <v>-76.957684415707263</v>
      </c>
      <c r="AK1066">
        <v>0</v>
      </c>
      <c r="AL1066">
        <v>125</v>
      </c>
      <c r="AM1066">
        <v>38.1</v>
      </c>
      <c r="AN1066">
        <v>4.0491638646268449</v>
      </c>
    </row>
    <row r="1067" spans="1:40" ht="12.75" x14ac:dyDescent="0.2">
      <c r="A1067" s="15">
        <v>42577</v>
      </c>
      <c r="B1067" s="14">
        <v>115</v>
      </c>
      <c r="C1067" s="14" t="s">
        <v>358</v>
      </c>
      <c r="D1067" s="16">
        <v>0.55069444444444449</v>
      </c>
      <c r="E1067" s="14">
        <v>13</v>
      </c>
      <c r="F1067" s="14">
        <v>415</v>
      </c>
      <c r="G1067" s="14">
        <v>42.9</v>
      </c>
      <c r="H1067" s="14" t="s">
        <v>365</v>
      </c>
      <c r="I1067" s="14">
        <v>33.1</v>
      </c>
      <c r="J1067" s="14" t="s">
        <v>4</v>
      </c>
      <c r="K1067" s="14" t="s">
        <v>4</v>
      </c>
      <c r="L1067" s="14" t="s">
        <v>4</v>
      </c>
      <c r="M1067" s="14">
        <v>232</v>
      </c>
      <c r="N1067" s="14" t="s">
        <v>27</v>
      </c>
      <c r="O1067" s="14" t="s">
        <v>4</v>
      </c>
      <c r="P1067" s="14" t="s">
        <v>4</v>
      </c>
      <c r="Q1067" s="14">
        <v>0</v>
      </c>
      <c r="R1067">
        <v>34.081061888048374</v>
      </c>
      <c r="S1067">
        <v>1</v>
      </c>
      <c r="T1067" t="s">
        <v>4</v>
      </c>
      <c r="U1067" t="s">
        <v>4</v>
      </c>
      <c r="V1067" t="s">
        <v>6</v>
      </c>
      <c r="W1067">
        <v>4.7</v>
      </c>
      <c r="X1067" t="s">
        <v>43</v>
      </c>
      <c r="Y1067">
        <v>0</v>
      </c>
      <c r="Z1067">
        <v>0</v>
      </c>
      <c r="AA1067">
        <v>1</v>
      </c>
      <c r="AB1067" t="s">
        <v>4</v>
      </c>
      <c r="AC1067" t="s">
        <v>352</v>
      </c>
      <c r="AD1067">
        <v>0</v>
      </c>
      <c r="AE1067">
        <v>0</v>
      </c>
      <c r="AF1067">
        <v>0</v>
      </c>
      <c r="AG1067">
        <v>1</v>
      </c>
      <c r="AH1067">
        <v>0</v>
      </c>
      <c r="AI1067">
        <v>-98.501344200840265</v>
      </c>
      <c r="AJ1067">
        <v>-76.957684415707263</v>
      </c>
      <c r="AK1067">
        <v>0</v>
      </c>
      <c r="AL1067">
        <v>125</v>
      </c>
      <c r="AM1067">
        <v>38.1</v>
      </c>
      <c r="AN1067">
        <v>4.0491638646268449</v>
      </c>
    </row>
    <row r="1068" spans="1:40" ht="12.75" x14ac:dyDescent="0.2">
      <c r="A1068" s="15">
        <v>42577</v>
      </c>
      <c r="B1068" s="14">
        <v>115</v>
      </c>
      <c r="C1068" s="14" t="s">
        <v>358</v>
      </c>
      <c r="D1068" s="16">
        <v>0.59375</v>
      </c>
      <c r="E1068" s="14">
        <v>14</v>
      </c>
      <c r="F1068" s="14">
        <v>476.99999999999994</v>
      </c>
      <c r="G1068" s="14">
        <v>41</v>
      </c>
      <c r="H1068" s="14" t="s">
        <v>365</v>
      </c>
      <c r="I1068" s="14">
        <v>32.299999999999997</v>
      </c>
      <c r="J1068" s="14" t="s">
        <v>4</v>
      </c>
      <c r="K1068" s="14" t="s">
        <v>4</v>
      </c>
      <c r="L1068" s="14" t="s">
        <v>4</v>
      </c>
      <c r="M1068" s="14">
        <v>232</v>
      </c>
      <c r="N1068" s="14" t="s">
        <v>27</v>
      </c>
      <c r="O1068" s="14" t="s">
        <v>4</v>
      </c>
      <c r="P1068" s="14" t="s">
        <v>4</v>
      </c>
      <c r="Q1068" s="14">
        <v>0</v>
      </c>
      <c r="R1068">
        <v>34.081061888048374</v>
      </c>
      <c r="S1068">
        <v>1</v>
      </c>
      <c r="T1068" t="s">
        <v>4</v>
      </c>
      <c r="U1068" t="s">
        <v>4</v>
      </c>
      <c r="V1068" t="s">
        <v>6</v>
      </c>
      <c r="W1068">
        <v>4.8</v>
      </c>
      <c r="X1068" t="s">
        <v>43</v>
      </c>
      <c r="Y1068">
        <v>0</v>
      </c>
      <c r="Z1068">
        <v>0</v>
      </c>
      <c r="AA1068">
        <v>1</v>
      </c>
      <c r="AB1068" t="s">
        <v>4</v>
      </c>
      <c r="AC1068" t="s">
        <v>352</v>
      </c>
      <c r="AD1068">
        <v>0</v>
      </c>
      <c r="AE1068">
        <v>0</v>
      </c>
      <c r="AF1068">
        <v>0</v>
      </c>
      <c r="AG1068">
        <v>1</v>
      </c>
      <c r="AH1068">
        <v>0</v>
      </c>
      <c r="AI1068">
        <v>-98.501344200840265</v>
      </c>
      <c r="AJ1068">
        <v>-76.957684415707263</v>
      </c>
      <c r="AK1068">
        <v>0</v>
      </c>
      <c r="AL1068">
        <v>125</v>
      </c>
      <c r="AM1068">
        <v>38.1</v>
      </c>
      <c r="AN1068">
        <v>4.0491638646268449</v>
      </c>
    </row>
    <row r="1069" spans="1:40" ht="12.75" x14ac:dyDescent="0.2">
      <c r="A1069" s="15">
        <v>42577</v>
      </c>
      <c r="B1069" s="14">
        <v>115</v>
      </c>
      <c r="C1069" s="14" t="s">
        <v>358</v>
      </c>
      <c r="D1069" s="16">
        <v>0.6333333333333333</v>
      </c>
      <c r="E1069" s="14">
        <v>15</v>
      </c>
      <c r="F1069" s="14">
        <v>533.99999999999989</v>
      </c>
      <c r="G1069" s="14">
        <v>43.5</v>
      </c>
      <c r="H1069" s="14" t="s">
        <v>365</v>
      </c>
      <c r="I1069" s="14">
        <v>33.4</v>
      </c>
      <c r="J1069" s="14" t="s">
        <v>4</v>
      </c>
      <c r="K1069" s="14" t="s">
        <v>4</v>
      </c>
      <c r="L1069" s="14" t="s">
        <v>4</v>
      </c>
      <c r="M1069" s="14">
        <v>232</v>
      </c>
      <c r="N1069" s="14" t="s">
        <v>27</v>
      </c>
      <c r="O1069" s="14" t="s">
        <v>4</v>
      </c>
      <c r="P1069" s="14" t="s">
        <v>4</v>
      </c>
      <c r="Q1069" s="14">
        <v>0</v>
      </c>
      <c r="R1069">
        <v>34.081061888048374</v>
      </c>
      <c r="S1069">
        <v>1</v>
      </c>
      <c r="T1069" t="s">
        <v>4</v>
      </c>
      <c r="U1069" t="s">
        <v>4</v>
      </c>
      <c r="V1069" t="s">
        <v>6</v>
      </c>
      <c r="W1069">
        <v>6.9</v>
      </c>
      <c r="X1069" t="s">
        <v>43</v>
      </c>
      <c r="Y1069">
        <v>0</v>
      </c>
      <c r="Z1069">
        <v>0</v>
      </c>
      <c r="AA1069">
        <v>1</v>
      </c>
      <c r="AB1069" t="s">
        <v>4</v>
      </c>
      <c r="AC1069" t="s">
        <v>352</v>
      </c>
      <c r="AD1069">
        <v>0</v>
      </c>
      <c r="AE1069">
        <v>0</v>
      </c>
      <c r="AF1069">
        <v>0</v>
      </c>
      <c r="AG1069">
        <v>1</v>
      </c>
      <c r="AH1069">
        <v>0</v>
      </c>
      <c r="AI1069">
        <v>-98.501344200840265</v>
      </c>
      <c r="AJ1069">
        <v>-76.957684415707263</v>
      </c>
      <c r="AK1069">
        <v>0</v>
      </c>
      <c r="AL1069">
        <v>125</v>
      </c>
      <c r="AM1069">
        <v>38.1</v>
      </c>
      <c r="AN1069">
        <v>4.0491638646268449</v>
      </c>
    </row>
    <row r="1070" spans="1:40" ht="12.75" x14ac:dyDescent="0.2">
      <c r="A1070" s="15">
        <v>42577</v>
      </c>
      <c r="B1070" s="14">
        <v>115</v>
      </c>
      <c r="C1070" s="14" t="s">
        <v>358</v>
      </c>
      <c r="D1070" s="16">
        <v>0.67222222222222217</v>
      </c>
      <c r="E1070" s="14">
        <v>16</v>
      </c>
      <c r="F1070" s="14">
        <v>589.99999999999989</v>
      </c>
      <c r="G1070" s="14">
        <v>38.6</v>
      </c>
      <c r="H1070" s="14" t="s">
        <v>365</v>
      </c>
      <c r="I1070" s="14">
        <v>32.4</v>
      </c>
      <c r="J1070" s="14" t="s">
        <v>4</v>
      </c>
      <c r="K1070" s="14" t="s">
        <v>4</v>
      </c>
      <c r="L1070" s="14" t="s">
        <v>4</v>
      </c>
      <c r="M1070" s="14">
        <v>232</v>
      </c>
      <c r="N1070" s="14" t="s">
        <v>27</v>
      </c>
      <c r="O1070" s="14" t="s">
        <v>4</v>
      </c>
      <c r="P1070" s="14" t="s">
        <v>4</v>
      </c>
      <c r="Q1070" s="14">
        <v>0</v>
      </c>
      <c r="R1070">
        <v>34.081061888048374</v>
      </c>
      <c r="S1070">
        <v>1</v>
      </c>
      <c r="T1070">
        <v>20.131526301166332</v>
      </c>
      <c r="U1070">
        <v>1.6929199196423506</v>
      </c>
      <c r="V1070" t="s">
        <v>6</v>
      </c>
      <c r="W1070">
        <v>5.8</v>
      </c>
      <c r="X1070" t="s">
        <v>43</v>
      </c>
      <c r="Y1070">
        <v>0</v>
      </c>
      <c r="Z1070">
        <v>0</v>
      </c>
      <c r="AA1070">
        <v>1</v>
      </c>
      <c r="AB1070" t="s">
        <v>4</v>
      </c>
      <c r="AC1070" t="s">
        <v>352</v>
      </c>
      <c r="AD1070">
        <v>0</v>
      </c>
      <c r="AE1070">
        <v>0</v>
      </c>
      <c r="AF1070">
        <v>0</v>
      </c>
      <c r="AG1070">
        <v>1</v>
      </c>
      <c r="AH1070">
        <v>0</v>
      </c>
      <c r="AI1070">
        <v>-98.501344200840265</v>
      </c>
      <c r="AJ1070">
        <v>-76.957684415707263</v>
      </c>
      <c r="AK1070">
        <v>0</v>
      </c>
      <c r="AL1070">
        <v>125</v>
      </c>
      <c r="AM1070">
        <v>38.1</v>
      </c>
      <c r="AN1070">
        <v>4.0491638646268449</v>
      </c>
    </row>
    <row r="1071" spans="1:40" ht="12.75" x14ac:dyDescent="0.2">
      <c r="A1071" s="15">
        <v>42577</v>
      </c>
      <c r="B1071" s="14">
        <v>117</v>
      </c>
      <c r="C1071" s="14" t="s">
        <v>359</v>
      </c>
      <c r="D1071" s="16">
        <v>0.25347222222222221</v>
      </c>
      <c r="E1071" s="14">
        <v>6</v>
      </c>
      <c r="F1071" s="14">
        <v>0</v>
      </c>
      <c r="G1071" s="14" t="s">
        <v>4</v>
      </c>
      <c r="H1071" s="14" t="s">
        <v>4</v>
      </c>
      <c r="I1071" s="14">
        <v>18.399999999999999</v>
      </c>
      <c r="J1071" s="14" t="s">
        <v>4</v>
      </c>
      <c r="K1071" s="14" t="s">
        <v>4</v>
      </c>
      <c r="L1071" s="14" t="s">
        <v>4</v>
      </c>
      <c r="M1071" s="14">
        <v>315</v>
      </c>
      <c r="N1071" s="14" t="s">
        <v>21</v>
      </c>
      <c r="O1071" s="14" t="s">
        <v>4</v>
      </c>
      <c r="P1071" s="14" t="s">
        <v>4</v>
      </c>
      <c r="Q1071" s="14">
        <v>0</v>
      </c>
      <c r="R1071">
        <v>0</v>
      </c>
      <c r="S1071">
        <v>0</v>
      </c>
      <c r="T1071" t="s">
        <v>4</v>
      </c>
      <c r="U1071" t="s">
        <v>4</v>
      </c>
      <c r="V1071" t="s">
        <v>7</v>
      </c>
      <c r="W1071">
        <v>0</v>
      </c>
      <c r="X1071" t="s">
        <v>205</v>
      </c>
      <c r="Y1071">
        <v>2</v>
      </c>
      <c r="Z1071">
        <v>1</v>
      </c>
      <c r="AA1071">
        <v>0</v>
      </c>
      <c r="AB1071">
        <v>0</v>
      </c>
      <c r="AC1071" t="s">
        <v>353</v>
      </c>
      <c r="AD1071">
        <v>1</v>
      </c>
      <c r="AE1071" t="s">
        <v>4</v>
      </c>
      <c r="AF1071" t="s">
        <v>4</v>
      </c>
      <c r="AG1071" t="s">
        <v>4</v>
      </c>
      <c r="AH1071" t="s">
        <v>4</v>
      </c>
      <c r="AI1071">
        <v>-70.710678118654769</v>
      </c>
      <c r="AJ1071">
        <v>70.710678118654741</v>
      </c>
      <c r="AK1071" t="s">
        <v>4</v>
      </c>
      <c r="AL1071">
        <v>100</v>
      </c>
      <c r="AM1071">
        <v>30.48</v>
      </c>
      <c r="AN1071">
        <v>5.497787143782138</v>
      </c>
    </row>
    <row r="1072" spans="1:40" ht="12.75" x14ac:dyDescent="0.2">
      <c r="A1072" s="15">
        <v>42577</v>
      </c>
      <c r="B1072" s="14">
        <v>117</v>
      </c>
      <c r="C1072" s="14" t="s">
        <v>359</v>
      </c>
      <c r="D1072" s="16">
        <v>0.2902777777777778</v>
      </c>
      <c r="E1072" s="14">
        <v>7</v>
      </c>
      <c r="F1072" s="14">
        <v>53.00000000000005</v>
      </c>
      <c r="G1072" s="14" t="s">
        <v>4</v>
      </c>
      <c r="H1072" s="14" t="s">
        <v>4</v>
      </c>
      <c r="I1072" s="14">
        <v>21.8</v>
      </c>
      <c r="J1072" s="14" t="s">
        <v>4</v>
      </c>
      <c r="K1072" s="14" t="s">
        <v>4</v>
      </c>
      <c r="L1072" s="14" t="s">
        <v>4</v>
      </c>
      <c r="M1072" s="14">
        <v>315</v>
      </c>
      <c r="N1072" s="14" t="s">
        <v>21</v>
      </c>
      <c r="O1072" s="14" t="s">
        <v>4</v>
      </c>
      <c r="P1072" s="14" t="s">
        <v>4</v>
      </c>
      <c r="Q1072" s="14">
        <v>0</v>
      </c>
      <c r="R1072">
        <v>0</v>
      </c>
      <c r="S1072">
        <v>0</v>
      </c>
      <c r="T1072" t="s">
        <v>4</v>
      </c>
      <c r="U1072" t="s">
        <v>4</v>
      </c>
      <c r="V1072" t="s">
        <v>7</v>
      </c>
      <c r="W1072">
        <v>0</v>
      </c>
      <c r="X1072" t="s">
        <v>207</v>
      </c>
      <c r="Y1072">
        <v>2</v>
      </c>
      <c r="Z1072">
        <v>1</v>
      </c>
      <c r="AA1072">
        <v>0</v>
      </c>
      <c r="AB1072">
        <v>0</v>
      </c>
      <c r="AC1072" t="s">
        <v>353</v>
      </c>
      <c r="AD1072">
        <v>1</v>
      </c>
      <c r="AE1072">
        <v>0</v>
      </c>
      <c r="AF1072">
        <v>0</v>
      </c>
      <c r="AG1072">
        <v>1</v>
      </c>
      <c r="AH1072">
        <v>0</v>
      </c>
      <c r="AI1072">
        <v>-70.710678118654769</v>
      </c>
      <c r="AJ1072">
        <v>70.710678118654741</v>
      </c>
      <c r="AK1072">
        <v>0</v>
      </c>
      <c r="AL1072">
        <v>100</v>
      </c>
      <c r="AM1072">
        <v>30.48</v>
      </c>
      <c r="AN1072">
        <v>5.497787143782138</v>
      </c>
    </row>
    <row r="1073" spans="1:40" ht="12.75" x14ac:dyDescent="0.2">
      <c r="A1073" s="15">
        <v>42577</v>
      </c>
      <c r="B1073" s="14">
        <v>117</v>
      </c>
      <c r="C1073" s="14" t="s">
        <v>359</v>
      </c>
      <c r="D1073" s="16">
        <v>0.33263888888888887</v>
      </c>
      <c r="E1073" s="14">
        <v>8</v>
      </c>
      <c r="F1073" s="14">
        <v>114</v>
      </c>
      <c r="G1073" s="14" t="s">
        <v>4</v>
      </c>
      <c r="H1073" s="14" t="s">
        <v>4</v>
      </c>
      <c r="I1073" s="14">
        <v>33.700000000000003</v>
      </c>
      <c r="J1073" s="14" t="s">
        <v>4</v>
      </c>
      <c r="K1073" s="14" t="s">
        <v>4</v>
      </c>
      <c r="L1073" s="14" t="s">
        <v>4</v>
      </c>
      <c r="M1073" s="14">
        <v>315</v>
      </c>
      <c r="N1073" s="14" t="s">
        <v>21</v>
      </c>
      <c r="O1073" s="14" t="s">
        <v>4</v>
      </c>
      <c r="P1073" s="14" t="s">
        <v>4</v>
      </c>
      <c r="Q1073" s="14">
        <v>0</v>
      </c>
      <c r="R1073">
        <v>0</v>
      </c>
      <c r="S1073">
        <v>0</v>
      </c>
      <c r="T1073" t="s">
        <v>4</v>
      </c>
      <c r="U1073" t="s">
        <v>4</v>
      </c>
      <c r="V1073" t="s">
        <v>7</v>
      </c>
      <c r="W1073">
        <v>0.4</v>
      </c>
      <c r="X1073" t="s">
        <v>212</v>
      </c>
      <c r="Y1073">
        <v>2</v>
      </c>
      <c r="Z1073">
        <v>1</v>
      </c>
      <c r="AA1073">
        <v>0</v>
      </c>
      <c r="AB1073">
        <v>0</v>
      </c>
      <c r="AC1073" t="s">
        <v>353</v>
      </c>
      <c r="AD1073">
        <v>1</v>
      </c>
      <c r="AE1073">
        <v>0</v>
      </c>
      <c r="AF1073">
        <v>0</v>
      </c>
      <c r="AG1073">
        <v>1</v>
      </c>
      <c r="AH1073">
        <v>0</v>
      </c>
      <c r="AI1073">
        <v>-70.710678118654769</v>
      </c>
      <c r="AJ1073">
        <v>70.710678118654741</v>
      </c>
      <c r="AK1073">
        <v>0</v>
      </c>
      <c r="AL1073">
        <v>100</v>
      </c>
      <c r="AM1073">
        <v>30.48</v>
      </c>
      <c r="AN1073">
        <v>5.497787143782138</v>
      </c>
    </row>
    <row r="1074" spans="1:40" ht="12.75" x14ac:dyDescent="0.2">
      <c r="A1074" s="15">
        <v>42577</v>
      </c>
      <c r="B1074" s="14">
        <v>117</v>
      </c>
      <c r="C1074" s="14" t="s">
        <v>359</v>
      </c>
      <c r="D1074" s="16">
        <v>0.37638888888888888</v>
      </c>
      <c r="E1074" s="14">
        <v>9</v>
      </c>
      <c r="F1074" s="14">
        <v>177</v>
      </c>
      <c r="G1074" s="14" t="s">
        <v>4</v>
      </c>
      <c r="H1074" s="14" t="s">
        <v>4</v>
      </c>
      <c r="I1074" s="14">
        <v>32.299999999999997</v>
      </c>
      <c r="J1074" s="14" t="s">
        <v>4</v>
      </c>
      <c r="K1074" s="14" t="s">
        <v>4</v>
      </c>
      <c r="L1074" s="14" t="s">
        <v>4</v>
      </c>
      <c r="M1074" s="14">
        <v>315</v>
      </c>
      <c r="N1074" s="14" t="s">
        <v>21</v>
      </c>
      <c r="O1074" s="14" t="s">
        <v>4</v>
      </c>
      <c r="P1074" s="14" t="s">
        <v>4</v>
      </c>
      <c r="Q1074" s="14">
        <v>0</v>
      </c>
      <c r="R1074">
        <v>0</v>
      </c>
      <c r="S1074">
        <v>0</v>
      </c>
      <c r="T1074" t="s">
        <v>4</v>
      </c>
      <c r="U1074" t="s">
        <v>4</v>
      </c>
      <c r="V1074" t="s">
        <v>7</v>
      </c>
      <c r="W1074">
        <v>2</v>
      </c>
      <c r="X1074" t="s">
        <v>219</v>
      </c>
      <c r="Y1074">
        <v>2</v>
      </c>
      <c r="Z1074">
        <v>1</v>
      </c>
      <c r="AA1074">
        <v>0</v>
      </c>
      <c r="AB1074">
        <v>0</v>
      </c>
      <c r="AC1074" t="s">
        <v>353</v>
      </c>
      <c r="AD1074">
        <v>1</v>
      </c>
      <c r="AE1074">
        <v>0</v>
      </c>
      <c r="AF1074">
        <v>0</v>
      </c>
      <c r="AG1074">
        <v>1</v>
      </c>
      <c r="AH1074">
        <v>0</v>
      </c>
      <c r="AI1074">
        <v>-70.710678118654769</v>
      </c>
      <c r="AJ1074">
        <v>70.710678118654741</v>
      </c>
      <c r="AK1074">
        <v>0</v>
      </c>
      <c r="AL1074">
        <v>100</v>
      </c>
      <c r="AM1074">
        <v>30.48</v>
      </c>
      <c r="AN1074">
        <v>5.497787143782138</v>
      </c>
    </row>
    <row r="1075" spans="1:40" ht="12.75" x14ac:dyDescent="0.2">
      <c r="A1075" s="15">
        <v>42577</v>
      </c>
      <c r="B1075" s="14">
        <v>117</v>
      </c>
      <c r="C1075" s="14" t="s">
        <v>359</v>
      </c>
      <c r="D1075" s="16">
        <v>0.41805555555555557</v>
      </c>
      <c r="E1075" s="14">
        <v>10</v>
      </c>
      <c r="F1075" s="14">
        <v>237.00000000000003</v>
      </c>
      <c r="G1075" s="14" t="s">
        <v>4</v>
      </c>
      <c r="H1075" s="14" t="s">
        <v>4</v>
      </c>
      <c r="I1075" s="14">
        <v>31</v>
      </c>
      <c r="J1075" s="14" t="s">
        <v>4</v>
      </c>
      <c r="K1075" s="14" t="s">
        <v>4</v>
      </c>
      <c r="L1075" s="14" t="s">
        <v>4</v>
      </c>
      <c r="M1075" s="14">
        <v>315</v>
      </c>
      <c r="N1075" s="14" t="s">
        <v>21</v>
      </c>
      <c r="O1075" s="14" t="s">
        <v>4</v>
      </c>
      <c r="P1075" s="14" t="s">
        <v>4</v>
      </c>
      <c r="Q1075" s="14">
        <v>0</v>
      </c>
      <c r="R1075">
        <v>0</v>
      </c>
      <c r="S1075">
        <v>0</v>
      </c>
      <c r="T1075" t="s">
        <v>4</v>
      </c>
      <c r="U1075" t="s">
        <v>4</v>
      </c>
      <c r="V1075" t="s">
        <v>7</v>
      </c>
      <c r="W1075">
        <v>2</v>
      </c>
      <c r="X1075" t="s">
        <v>5</v>
      </c>
      <c r="Y1075">
        <v>2</v>
      </c>
      <c r="Z1075">
        <v>1</v>
      </c>
      <c r="AA1075">
        <v>0</v>
      </c>
      <c r="AB1075">
        <v>0</v>
      </c>
      <c r="AC1075" t="s">
        <v>353</v>
      </c>
      <c r="AD1075">
        <v>1</v>
      </c>
      <c r="AE1075">
        <v>0</v>
      </c>
      <c r="AF1075">
        <v>0</v>
      </c>
      <c r="AG1075">
        <v>1</v>
      </c>
      <c r="AH1075">
        <v>0</v>
      </c>
      <c r="AI1075">
        <v>-70.710678118654769</v>
      </c>
      <c r="AJ1075">
        <v>70.710678118654741</v>
      </c>
      <c r="AK1075">
        <v>0</v>
      </c>
      <c r="AL1075">
        <v>100</v>
      </c>
      <c r="AM1075">
        <v>30.48</v>
      </c>
      <c r="AN1075">
        <v>5.497787143782138</v>
      </c>
    </row>
    <row r="1076" spans="1:40" ht="12.75" x14ac:dyDescent="0.2">
      <c r="A1076" s="15">
        <v>42577</v>
      </c>
      <c r="B1076" s="14">
        <v>117</v>
      </c>
      <c r="C1076" s="14" t="s">
        <v>359</v>
      </c>
      <c r="D1076" s="16">
        <v>0.46111111111111108</v>
      </c>
      <c r="E1076" s="14">
        <v>11</v>
      </c>
      <c r="F1076" s="14">
        <v>299</v>
      </c>
      <c r="G1076" s="14" t="s">
        <v>4</v>
      </c>
      <c r="H1076" s="14" t="s">
        <v>4</v>
      </c>
      <c r="I1076" s="14">
        <v>32.299999999999997</v>
      </c>
      <c r="J1076" s="14" t="s">
        <v>4</v>
      </c>
      <c r="K1076" s="14" t="s">
        <v>4</v>
      </c>
      <c r="L1076" s="14" t="s">
        <v>4</v>
      </c>
      <c r="M1076" s="14">
        <v>315</v>
      </c>
      <c r="N1076" s="14" t="s">
        <v>21</v>
      </c>
      <c r="O1076" s="14" t="s">
        <v>4</v>
      </c>
      <c r="P1076" s="14" t="s">
        <v>4</v>
      </c>
      <c r="Q1076" s="14">
        <v>0</v>
      </c>
      <c r="R1076">
        <v>0</v>
      </c>
      <c r="S1076">
        <v>0</v>
      </c>
      <c r="T1076" t="s">
        <v>4</v>
      </c>
      <c r="U1076" t="s">
        <v>4</v>
      </c>
      <c r="V1076" t="s">
        <v>7</v>
      </c>
      <c r="W1076">
        <v>4</v>
      </c>
      <c r="X1076" t="s">
        <v>225</v>
      </c>
      <c r="Y1076">
        <v>2</v>
      </c>
      <c r="Z1076">
        <v>1</v>
      </c>
      <c r="AA1076">
        <v>0</v>
      </c>
      <c r="AB1076">
        <v>0</v>
      </c>
      <c r="AC1076" t="s">
        <v>353</v>
      </c>
      <c r="AD1076">
        <v>1</v>
      </c>
      <c r="AE1076">
        <v>0</v>
      </c>
      <c r="AF1076">
        <v>0</v>
      </c>
      <c r="AG1076">
        <v>1</v>
      </c>
      <c r="AH1076">
        <v>0</v>
      </c>
      <c r="AI1076">
        <v>-70.710678118654769</v>
      </c>
      <c r="AJ1076">
        <v>70.710678118654741</v>
      </c>
      <c r="AK1076">
        <v>0</v>
      </c>
      <c r="AL1076">
        <v>100</v>
      </c>
      <c r="AM1076">
        <v>30.48</v>
      </c>
      <c r="AN1076">
        <v>5.497787143782138</v>
      </c>
    </row>
    <row r="1077" spans="1:40" ht="12.75" x14ac:dyDescent="0.2">
      <c r="A1077" s="15">
        <v>42577</v>
      </c>
      <c r="B1077" s="14">
        <v>117</v>
      </c>
      <c r="C1077" s="14" t="s">
        <v>359</v>
      </c>
      <c r="D1077" s="16">
        <v>0.50138888888888888</v>
      </c>
      <c r="E1077" s="14">
        <v>12</v>
      </c>
      <c r="F1077" s="14">
        <v>357.00000000000006</v>
      </c>
      <c r="G1077" s="14" t="s">
        <v>4</v>
      </c>
      <c r="H1077" s="14" t="s">
        <v>4</v>
      </c>
      <c r="I1077" s="14">
        <v>34.6</v>
      </c>
      <c r="J1077" s="14" t="s">
        <v>4</v>
      </c>
      <c r="K1077" s="14" t="s">
        <v>4</v>
      </c>
      <c r="L1077" s="14" t="s">
        <v>4</v>
      </c>
      <c r="M1077" s="14">
        <v>315</v>
      </c>
      <c r="N1077" s="14" t="s">
        <v>21</v>
      </c>
      <c r="O1077" s="14" t="s">
        <v>4</v>
      </c>
      <c r="P1077" s="14" t="s">
        <v>4</v>
      </c>
      <c r="Q1077" s="14">
        <v>0</v>
      </c>
      <c r="R1077">
        <v>0</v>
      </c>
      <c r="S1077">
        <v>0</v>
      </c>
      <c r="T1077" t="s">
        <v>4</v>
      </c>
      <c r="U1077" t="s">
        <v>4</v>
      </c>
      <c r="V1077" t="s">
        <v>7</v>
      </c>
      <c r="W1077">
        <v>1.1000000000000001</v>
      </c>
      <c r="X1077" t="s">
        <v>5</v>
      </c>
      <c r="Y1077">
        <v>2</v>
      </c>
      <c r="Z1077">
        <v>1</v>
      </c>
      <c r="AA1077">
        <v>0</v>
      </c>
      <c r="AB1077">
        <v>0</v>
      </c>
      <c r="AC1077" t="s">
        <v>353</v>
      </c>
      <c r="AD1077">
        <v>1</v>
      </c>
      <c r="AE1077">
        <v>0</v>
      </c>
      <c r="AF1077">
        <v>0</v>
      </c>
      <c r="AG1077">
        <v>1</v>
      </c>
      <c r="AH1077">
        <v>0</v>
      </c>
      <c r="AI1077">
        <v>-70.710678118654769</v>
      </c>
      <c r="AJ1077">
        <v>70.710678118654741</v>
      </c>
      <c r="AK1077">
        <v>0</v>
      </c>
      <c r="AL1077">
        <v>100</v>
      </c>
      <c r="AM1077">
        <v>30.48</v>
      </c>
      <c r="AN1077">
        <v>5.497787143782138</v>
      </c>
    </row>
    <row r="1078" spans="1:40" ht="12.75" x14ac:dyDescent="0.2">
      <c r="A1078" s="15">
        <v>42577</v>
      </c>
      <c r="B1078" s="14">
        <v>117</v>
      </c>
      <c r="C1078" s="14" t="s">
        <v>359</v>
      </c>
      <c r="D1078" s="16">
        <v>0.5444444444444444</v>
      </c>
      <c r="E1078" s="14">
        <v>13</v>
      </c>
      <c r="F1078" s="14">
        <v>419</v>
      </c>
      <c r="G1078" s="14" t="s">
        <v>4</v>
      </c>
      <c r="H1078" s="14" t="s">
        <v>4</v>
      </c>
      <c r="I1078" s="14" t="s">
        <v>4</v>
      </c>
      <c r="J1078" s="14" t="s">
        <v>4</v>
      </c>
      <c r="K1078" s="14" t="s">
        <v>4</v>
      </c>
      <c r="L1078" s="14" t="s">
        <v>4</v>
      </c>
      <c r="M1078" s="14" t="s">
        <v>4</v>
      </c>
      <c r="N1078" s="14" t="s">
        <v>21</v>
      </c>
      <c r="O1078" s="14" t="s">
        <v>4</v>
      </c>
      <c r="P1078" s="14" t="s">
        <v>4</v>
      </c>
      <c r="Q1078" s="14" t="s">
        <v>4</v>
      </c>
      <c r="R1078" t="s">
        <v>4</v>
      </c>
      <c r="S1078" t="s">
        <v>4</v>
      </c>
      <c r="T1078" t="s">
        <v>4</v>
      </c>
      <c r="U1078" t="s">
        <v>4</v>
      </c>
      <c r="V1078" t="s">
        <v>4</v>
      </c>
      <c r="W1078" t="s">
        <v>4</v>
      </c>
      <c r="X1078" t="s">
        <v>67</v>
      </c>
      <c r="Y1078" t="s">
        <v>4</v>
      </c>
      <c r="Z1078" t="s">
        <v>4</v>
      </c>
      <c r="AA1078" t="s">
        <v>4</v>
      </c>
      <c r="AB1078" t="s">
        <v>4</v>
      </c>
      <c r="AC1078" t="s">
        <v>353</v>
      </c>
      <c r="AD1078">
        <v>1</v>
      </c>
      <c r="AE1078" t="s">
        <v>4</v>
      </c>
      <c r="AF1078" t="s">
        <v>4</v>
      </c>
      <c r="AG1078" t="s">
        <v>4</v>
      </c>
      <c r="AH1078" t="s">
        <v>4</v>
      </c>
      <c r="AI1078" t="s">
        <v>4</v>
      </c>
      <c r="AJ1078" t="s">
        <v>4</v>
      </c>
      <c r="AK1078" t="s">
        <v>4</v>
      </c>
      <c r="AL1078" t="s">
        <v>4</v>
      </c>
      <c r="AM1078" t="s">
        <v>4</v>
      </c>
      <c r="AN1078" t="s">
        <v>4</v>
      </c>
    </row>
    <row r="1079" spans="1:40" ht="12.75" x14ac:dyDescent="0.2">
      <c r="A1079" s="15">
        <v>42577</v>
      </c>
      <c r="B1079" s="14">
        <v>117</v>
      </c>
      <c r="C1079" s="14" t="s">
        <v>359</v>
      </c>
      <c r="D1079" s="16">
        <v>0.58472222222222225</v>
      </c>
      <c r="E1079" s="14">
        <v>14</v>
      </c>
      <c r="F1079" s="14">
        <v>477.00000000000011</v>
      </c>
      <c r="G1079" s="14" t="s">
        <v>4</v>
      </c>
      <c r="H1079" s="14" t="s">
        <v>4</v>
      </c>
      <c r="I1079" s="14" t="s">
        <v>4</v>
      </c>
      <c r="J1079" s="14" t="s">
        <v>4</v>
      </c>
      <c r="K1079" s="14" t="s">
        <v>4</v>
      </c>
      <c r="L1079" s="14" t="s">
        <v>4</v>
      </c>
      <c r="M1079" s="14" t="s">
        <v>4</v>
      </c>
      <c r="N1079" s="14" t="s">
        <v>21</v>
      </c>
      <c r="O1079" s="14" t="s">
        <v>4</v>
      </c>
      <c r="P1079" s="14" t="s">
        <v>4</v>
      </c>
      <c r="Q1079" s="14" t="s">
        <v>4</v>
      </c>
      <c r="R1079" t="s">
        <v>4</v>
      </c>
      <c r="S1079" t="s">
        <v>4</v>
      </c>
      <c r="T1079" t="s">
        <v>4</v>
      </c>
      <c r="U1079" t="s">
        <v>4</v>
      </c>
      <c r="V1079" t="s">
        <v>4</v>
      </c>
      <c r="W1079" t="s">
        <v>4</v>
      </c>
      <c r="X1079" t="s">
        <v>67</v>
      </c>
      <c r="Y1079" t="s">
        <v>4</v>
      </c>
      <c r="Z1079" t="s">
        <v>4</v>
      </c>
      <c r="AA1079" t="s">
        <v>4</v>
      </c>
      <c r="AB1079" t="s">
        <v>4</v>
      </c>
      <c r="AC1079" t="s">
        <v>353</v>
      </c>
      <c r="AD1079">
        <v>1</v>
      </c>
      <c r="AE1079" t="s">
        <v>4</v>
      </c>
      <c r="AF1079" t="s">
        <v>4</v>
      </c>
      <c r="AG1079" t="s">
        <v>4</v>
      </c>
      <c r="AH1079" t="s">
        <v>4</v>
      </c>
      <c r="AI1079" t="s">
        <v>4</v>
      </c>
      <c r="AJ1079" t="s">
        <v>4</v>
      </c>
      <c r="AK1079" t="s">
        <v>4</v>
      </c>
      <c r="AL1079" t="s">
        <v>4</v>
      </c>
      <c r="AM1079" t="s">
        <v>4</v>
      </c>
      <c r="AN1079" t="s">
        <v>4</v>
      </c>
    </row>
    <row r="1080" spans="1:40" ht="12.75" x14ac:dyDescent="0.2">
      <c r="A1080" s="15">
        <v>42577</v>
      </c>
      <c r="B1080" s="14">
        <v>117</v>
      </c>
      <c r="C1080" s="14" t="s">
        <v>359</v>
      </c>
      <c r="D1080" s="16">
        <v>0.62708333333333333</v>
      </c>
      <c r="E1080" s="14">
        <v>15</v>
      </c>
      <c r="F1080" s="14">
        <v>538</v>
      </c>
      <c r="G1080" s="14" t="s">
        <v>4</v>
      </c>
      <c r="H1080" s="14" t="s">
        <v>4</v>
      </c>
      <c r="I1080" s="14" t="s">
        <v>4</v>
      </c>
      <c r="J1080" s="14" t="s">
        <v>4</v>
      </c>
      <c r="K1080" s="14" t="s">
        <v>4</v>
      </c>
      <c r="L1080" s="14" t="s">
        <v>4</v>
      </c>
      <c r="M1080" s="14" t="s">
        <v>4</v>
      </c>
      <c r="N1080" s="14" t="s">
        <v>21</v>
      </c>
      <c r="O1080" s="14" t="s">
        <v>4</v>
      </c>
      <c r="P1080" s="14" t="s">
        <v>4</v>
      </c>
      <c r="Q1080" s="14" t="s">
        <v>4</v>
      </c>
      <c r="R1080" t="s">
        <v>4</v>
      </c>
      <c r="S1080" t="s">
        <v>4</v>
      </c>
      <c r="T1080" t="s">
        <v>4</v>
      </c>
      <c r="U1080" t="s">
        <v>4</v>
      </c>
      <c r="V1080" t="s">
        <v>4</v>
      </c>
      <c r="W1080" t="s">
        <v>4</v>
      </c>
      <c r="X1080" t="s">
        <v>146</v>
      </c>
      <c r="Y1080" t="s">
        <v>4</v>
      </c>
      <c r="Z1080" t="s">
        <v>4</v>
      </c>
      <c r="AA1080" t="s">
        <v>4</v>
      </c>
      <c r="AB1080" t="s">
        <v>4</v>
      </c>
      <c r="AC1080" t="s">
        <v>353</v>
      </c>
      <c r="AD1080">
        <v>1</v>
      </c>
      <c r="AE1080" t="s">
        <v>4</v>
      </c>
      <c r="AF1080" t="s">
        <v>4</v>
      </c>
      <c r="AG1080" t="s">
        <v>4</v>
      </c>
      <c r="AH1080" t="s">
        <v>4</v>
      </c>
      <c r="AI1080" t="s">
        <v>4</v>
      </c>
      <c r="AJ1080" t="s">
        <v>4</v>
      </c>
      <c r="AK1080" t="s">
        <v>4</v>
      </c>
      <c r="AL1080" t="s">
        <v>4</v>
      </c>
      <c r="AM1080" t="s">
        <v>4</v>
      </c>
      <c r="AN1080" t="s">
        <v>4</v>
      </c>
    </row>
    <row r="1081" spans="1:40" ht="12.75" x14ac:dyDescent="0.2">
      <c r="A1081" s="15">
        <v>42577</v>
      </c>
      <c r="B1081" s="14">
        <v>117</v>
      </c>
      <c r="C1081" s="14" t="s">
        <v>359</v>
      </c>
      <c r="D1081" s="16">
        <v>0.66597222222222219</v>
      </c>
      <c r="E1081" s="14">
        <v>16</v>
      </c>
      <c r="F1081" s="14">
        <v>594</v>
      </c>
      <c r="G1081" s="14">
        <v>49</v>
      </c>
      <c r="H1081" s="14" t="s">
        <v>365</v>
      </c>
      <c r="I1081" s="14">
        <v>31.5</v>
      </c>
      <c r="J1081" s="14" t="s">
        <v>4</v>
      </c>
      <c r="K1081" s="14" t="s">
        <v>4</v>
      </c>
      <c r="L1081" s="14" t="s">
        <v>4</v>
      </c>
      <c r="M1081" s="14">
        <v>315</v>
      </c>
      <c r="N1081" s="14" t="s">
        <v>21</v>
      </c>
      <c r="O1081" s="14" t="s">
        <v>4</v>
      </c>
      <c r="P1081" s="14" t="s">
        <v>4</v>
      </c>
      <c r="Q1081" s="14">
        <v>0</v>
      </c>
      <c r="R1081">
        <v>0</v>
      </c>
      <c r="S1081">
        <v>0</v>
      </c>
      <c r="T1081">
        <v>0</v>
      </c>
      <c r="U1081">
        <v>0</v>
      </c>
      <c r="V1081" t="s">
        <v>6</v>
      </c>
      <c r="W1081">
        <v>5.6</v>
      </c>
      <c r="X1081" t="s">
        <v>43</v>
      </c>
      <c r="Y1081">
        <v>0</v>
      </c>
      <c r="Z1081">
        <v>0</v>
      </c>
      <c r="AA1081">
        <v>1</v>
      </c>
      <c r="AB1081">
        <v>1</v>
      </c>
      <c r="AC1081" t="s">
        <v>353</v>
      </c>
      <c r="AD1081">
        <v>1</v>
      </c>
      <c r="AE1081" t="s">
        <v>4</v>
      </c>
      <c r="AF1081" t="s">
        <v>4</v>
      </c>
      <c r="AG1081" t="s">
        <v>4</v>
      </c>
      <c r="AH1081" t="s">
        <v>4</v>
      </c>
      <c r="AI1081">
        <v>-70.710678118654769</v>
      </c>
      <c r="AJ1081">
        <v>70.710678118654741</v>
      </c>
      <c r="AK1081" t="s">
        <v>4</v>
      </c>
      <c r="AL1081">
        <v>100</v>
      </c>
      <c r="AM1081">
        <v>30.48</v>
      </c>
      <c r="AN1081">
        <v>5.497787143782138</v>
      </c>
    </row>
    <row r="1082" spans="1:40" ht="12.75" x14ac:dyDescent="0.2">
      <c r="A1082" s="15">
        <v>42577</v>
      </c>
      <c r="B1082" s="14">
        <v>118</v>
      </c>
      <c r="C1082" s="14" t="s">
        <v>358</v>
      </c>
      <c r="D1082" s="16">
        <v>0.26250000000000001</v>
      </c>
      <c r="E1082" s="14">
        <v>6</v>
      </c>
      <c r="F1082" s="14">
        <v>0</v>
      </c>
      <c r="G1082" s="14">
        <v>16</v>
      </c>
      <c r="H1082" s="14" t="s">
        <v>366</v>
      </c>
      <c r="I1082" s="14">
        <v>18.5</v>
      </c>
      <c r="J1082" s="14" t="s">
        <v>4</v>
      </c>
      <c r="K1082" s="14" t="s">
        <v>4</v>
      </c>
      <c r="L1082" s="14" t="s">
        <v>4</v>
      </c>
      <c r="M1082" s="14">
        <v>226</v>
      </c>
      <c r="N1082" s="14" t="s">
        <v>27</v>
      </c>
      <c r="O1082" s="14" t="s">
        <v>4</v>
      </c>
      <c r="P1082" s="14" t="s">
        <v>4</v>
      </c>
      <c r="Q1082" s="14">
        <v>0</v>
      </c>
      <c r="R1082">
        <v>0</v>
      </c>
      <c r="S1082">
        <v>1</v>
      </c>
      <c r="T1082" t="s">
        <v>4</v>
      </c>
      <c r="U1082" t="s">
        <v>4</v>
      </c>
      <c r="V1082" t="s">
        <v>206</v>
      </c>
      <c r="W1082">
        <v>0</v>
      </c>
      <c r="X1082" t="s">
        <v>4</v>
      </c>
      <c r="Y1082">
        <v>2</v>
      </c>
      <c r="Z1082">
        <v>1</v>
      </c>
      <c r="AA1082">
        <v>0</v>
      </c>
      <c r="AB1082">
        <v>0</v>
      </c>
      <c r="AC1082" t="s">
        <v>354</v>
      </c>
      <c r="AD1082">
        <v>0</v>
      </c>
      <c r="AE1082" t="s">
        <v>4</v>
      </c>
      <c r="AF1082" t="s">
        <v>4</v>
      </c>
      <c r="AG1082" t="s">
        <v>4</v>
      </c>
      <c r="AH1082" t="s">
        <v>4</v>
      </c>
      <c r="AI1082">
        <v>-78.408038236912986</v>
      </c>
      <c r="AJ1082">
        <v>-75.717762380030706</v>
      </c>
      <c r="AK1082" t="s">
        <v>4</v>
      </c>
      <c r="AL1082">
        <v>109</v>
      </c>
      <c r="AM1082">
        <v>33.223199999999999</v>
      </c>
      <c r="AN1082">
        <v>3.9444441095071849</v>
      </c>
    </row>
    <row r="1083" spans="1:40" ht="12.75" x14ac:dyDescent="0.2">
      <c r="A1083" s="15">
        <v>42577</v>
      </c>
      <c r="B1083" s="14">
        <v>118</v>
      </c>
      <c r="C1083" s="14" t="s">
        <v>358</v>
      </c>
      <c r="D1083" s="16">
        <v>0.29930555555555555</v>
      </c>
      <c r="E1083" s="14">
        <v>7</v>
      </c>
      <c r="F1083" s="14">
        <v>52.999999999999972</v>
      </c>
      <c r="G1083" s="14">
        <v>20.2</v>
      </c>
      <c r="H1083" s="14" t="s">
        <v>365</v>
      </c>
      <c r="I1083" s="14">
        <v>23.7</v>
      </c>
      <c r="J1083" s="14">
        <v>2.0980749230410014</v>
      </c>
      <c r="K1083" s="14">
        <v>120.21083819248437</v>
      </c>
      <c r="L1083" s="14">
        <v>74.210838192484374</v>
      </c>
      <c r="M1083" s="14">
        <v>224</v>
      </c>
      <c r="N1083" s="14" t="s">
        <v>27</v>
      </c>
      <c r="O1083" s="14" t="s">
        <v>72</v>
      </c>
      <c r="P1083" s="14">
        <v>4</v>
      </c>
      <c r="Q1083" s="14">
        <v>3.9169335790143474</v>
      </c>
      <c r="R1083">
        <v>3.9169335790143474</v>
      </c>
      <c r="S1083">
        <v>1</v>
      </c>
      <c r="T1083" t="s">
        <v>4</v>
      </c>
      <c r="U1083" t="s">
        <v>4</v>
      </c>
      <c r="V1083" t="s">
        <v>6</v>
      </c>
      <c r="W1083">
        <v>0</v>
      </c>
      <c r="X1083" t="s">
        <v>4</v>
      </c>
      <c r="Y1083">
        <v>2</v>
      </c>
      <c r="Z1083">
        <v>1</v>
      </c>
      <c r="AA1083">
        <v>0</v>
      </c>
      <c r="AB1083">
        <v>0</v>
      </c>
      <c r="AC1083" t="s">
        <v>354</v>
      </c>
      <c r="AD1083">
        <v>0</v>
      </c>
      <c r="AE1083">
        <v>-1.9709360565436072</v>
      </c>
      <c r="AF1083">
        <v>-1.9709360565436072</v>
      </c>
      <c r="AG1083">
        <v>1</v>
      </c>
      <c r="AH1083">
        <v>3.9169335790143474</v>
      </c>
      <c r="AI1083">
        <v>-75.023104009571711</v>
      </c>
      <c r="AJ1083">
        <v>-77.688698436574313</v>
      </c>
      <c r="AK1083">
        <v>3.3849342273412759</v>
      </c>
      <c r="AL1083">
        <v>108</v>
      </c>
      <c r="AM1083">
        <v>32.918399999999998</v>
      </c>
      <c r="AN1083">
        <v>3.9095375244672983</v>
      </c>
    </row>
    <row r="1084" spans="1:40" ht="12.75" x14ac:dyDescent="0.2">
      <c r="A1084" s="15">
        <v>42577</v>
      </c>
      <c r="B1084" s="14">
        <v>118</v>
      </c>
      <c r="C1084" s="14" t="s">
        <v>358</v>
      </c>
      <c r="D1084" s="16">
        <v>0.34583333333333338</v>
      </c>
      <c r="E1084" s="14">
        <v>8</v>
      </c>
      <c r="F1084" s="14">
        <v>120.00000000000006</v>
      </c>
      <c r="G1084" s="14">
        <v>30.4</v>
      </c>
      <c r="H1084" s="14" t="s">
        <v>365</v>
      </c>
      <c r="I1084" s="14">
        <v>30.5</v>
      </c>
      <c r="J1084" s="14">
        <v>2.2863813201125716</v>
      </c>
      <c r="K1084" s="14">
        <v>131</v>
      </c>
      <c r="L1084" s="14">
        <v>10.789161807515626</v>
      </c>
      <c r="M1084" s="14">
        <v>218</v>
      </c>
      <c r="N1084" s="14" t="s">
        <v>27</v>
      </c>
      <c r="O1084" s="14" t="s">
        <v>72</v>
      </c>
      <c r="P1084" s="14">
        <v>4</v>
      </c>
      <c r="Q1084" s="14">
        <v>11.30456654847589</v>
      </c>
      <c r="R1084">
        <v>15.221500127490238</v>
      </c>
      <c r="S1084">
        <v>1</v>
      </c>
      <c r="T1084" t="s">
        <v>4</v>
      </c>
      <c r="U1084" t="s">
        <v>4</v>
      </c>
      <c r="V1084" t="s">
        <v>21</v>
      </c>
      <c r="W1084">
        <v>1.2</v>
      </c>
      <c r="X1084" t="s">
        <v>4</v>
      </c>
      <c r="Y1084">
        <v>2</v>
      </c>
      <c r="Z1084">
        <v>1</v>
      </c>
      <c r="AA1084">
        <v>0</v>
      </c>
      <c r="AB1084">
        <v>0</v>
      </c>
      <c r="AC1084" t="s">
        <v>354</v>
      </c>
      <c r="AD1084">
        <v>0</v>
      </c>
      <c r="AE1084">
        <v>-7.4164629529516617</v>
      </c>
      <c r="AF1084">
        <v>-7.4164629529516617</v>
      </c>
      <c r="AG1084">
        <v>1</v>
      </c>
      <c r="AH1084">
        <v>11.30456654847589</v>
      </c>
      <c r="AI1084">
        <v>-66.49143933517108</v>
      </c>
      <c r="AJ1084">
        <v>-85.105161389525975</v>
      </c>
      <c r="AK1084">
        <v>8.5316646744006306</v>
      </c>
      <c r="AL1084">
        <v>108</v>
      </c>
      <c r="AM1084">
        <v>32.918399999999998</v>
      </c>
      <c r="AN1084">
        <v>3.8048177693476384</v>
      </c>
    </row>
    <row r="1085" spans="1:40" ht="12.75" x14ac:dyDescent="0.2">
      <c r="A1085" s="15">
        <v>42577</v>
      </c>
      <c r="B1085" s="14">
        <v>118</v>
      </c>
      <c r="C1085" s="14" t="s">
        <v>358</v>
      </c>
      <c r="D1085" s="16">
        <v>0.3840277777777778</v>
      </c>
      <c r="E1085" s="14">
        <v>9</v>
      </c>
      <c r="F1085" s="14">
        <v>175.00000000000003</v>
      </c>
      <c r="G1085" s="14">
        <v>35.9</v>
      </c>
      <c r="H1085" s="14" t="s">
        <v>365</v>
      </c>
      <c r="I1085" s="14">
        <v>32.299999999999997</v>
      </c>
      <c r="J1085" s="14" t="s">
        <v>4</v>
      </c>
      <c r="K1085" s="14" t="s">
        <v>4</v>
      </c>
      <c r="L1085" s="14" t="s">
        <v>4</v>
      </c>
      <c r="M1085" s="14">
        <v>218</v>
      </c>
      <c r="N1085" s="14" t="s">
        <v>27</v>
      </c>
      <c r="O1085" s="14" t="s">
        <v>4</v>
      </c>
      <c r="P1085" s="14" t="s">
        <v>4</v>
      </c>
      <c r="Q1085" s="14">
        <v>0</v>
      </c>
      <c r="R1085">
        <v>15.221500127490238</v>
      </c>
      <c r="S1085">
        <v>1</v>
      </c>
      <c r="T1085" t="s">
        <v>4</v>
      </c>
      <c r="U1085" t="s">
        <v>4</v>
      </c>
      <c r="V1085" t="s">
        <v>6</v>
      </c>
      <c r="W1085">
        <v>2</v>
      </c>
      <c r="X1085" t="s">
        <v>4</v>
      </c>
      <c r="Y1085">
        <v>2</v>
      </c>
      <c r="Z1085">
        <v>1</v>
      </c>
      <c r="AA1085">
        <v>0</v>
      </c>
      <c r="AB1085">
        <v>0</v>
      </c>
      <c r="AC1085" t="s">
        <v>354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-66.49143933517108</v>
      </c>
      <c r="AJ1085">
        <v>-85.105161389525975</v>
      </c>
      <c r="AK1085">
        <v>0</v>
      </c>
      <c r="AL1085">
        <v>108</v>
      </c>
      <c r="AM1085">
        <v>32.918399999999998</v>
      </c>
      <c r="AN1085">
        <v>3.8048177693476384</v>
      </c>
    </row>
    <row r="1086" spans="1:40" ht="12.75" x14ac:dyDescent="0.2">
      <c r="A1086" s="15">
        <v>42577</v>
      </c>
      <c r="B1086" s="14">
        <v>118</v>
      </c>
      <c r="C1086" s="14" t="s">
        <v>358</v>
      </c>
      <c r="D1086" s="16">
        <v>0.4284722222222222</v>
      </c>
      <c r="E1086" s="14">
        <v>10</v>
      </c>
      <c r="F1086" s="14">
        <v>238.99999999999994</v>
      </c>
      <c r="G1086" s="14">
        <v>40.799999999999997</v>
      </c>
      <c r="H1086" s="14" t="s">
        <v>365</v>
      </c>
      <c r="I1086" s="14">
        <v>33.299999999999997</v>
      </c>
      <c r="J1086" s="14" t="s">
        <v>4</v>
      </c>
      <c r="K1086" s="14" t="s">
        <v>4</v>
      </c>
      <c r="L1086" s="14" t="s">
        <v>4</v>
      </c>
      <c r="M1086" s="14">
        <v>218</v>
      </c>
      <c r="N1086" s="14" t="s">
        <v>27</v>
      </c>
      <c r="O1086" s="14" t="s">
        <v>4</v>
      </c>
      <c r="P1086" s="14" t="s">
        <v>4</v>
      </c>
      <c r="Q1086" s="14">
        <v>0</v>
      </c>
      <c r="R1086">
        <v>15.221500127490238</v>
      </c>
      <c r="S1086">
        <v>1</v>
      </c>
      <c r="T1086" t="s">
        <v>4</v>
      </c>
      <c r="U1086" t="s">
        <v>4</v>
      </c>
      <c r="V1086" t="s">
        <v>6</v>
      </c>
      <c r="W1086">
        <v>2.8</v>
      </c>
      <c r="X1086" t="s">
        <v>43</v>
      </c>
      <c r="Y1086">
        <v>0</v>
      </c>
      <c r="Z1086">
        <v>0</v>
      </c>
      <c r="AA1086">
        <v>1</v>
      </c>
      <c r="AB1086">
        <v>1</v>
      </c>
      <c r="AC1086" t="s">
        <v>354</v>
      </c>
      <c r="AD1086">
        <v>0</v>
      </c>
      <c r="AE1086">
        <v>0</v>
      </c>
      <c r="AF1086">
        <v>0</v>
      </c>
      <c r="AG1086">
        <v>1</v>
      </c>
      <c r="AH1086">
        <v>0</v>
      </c>
      <c r="AI1086">
        <v>-66.49143933517108</v>
      </c>
      <c r="AJ1086">
        <v>-85.105161389525975</v>
      </c>
      <c r="AK1086">
        <v>0</v>
      </c>
      <c r="AL1086">
        <v>108</v>
      </c>
      <c r="AM1086">
        <v>32.918399999999998</v>
      </c>
      <c r="AN1086">
        <v>3.8048177693476384</v>
      </c>
    </row>
    <row r="1087" spans="1:40" ht="12.75" x14ac:dyDescent="0.2">
      <c r="A1087" s="15">
        <v>42577</v>
      </c>
      <c r="B1087" s="14">
        <v>118</v>
      </c>
      <c r="C1087" s="14" t="s">
        <v>358</v>
      </c>
      <c r="D1087" s="16">
        <v>0.47152777777777777</v>
      </c>
      <c r="E1087" s="14">
        <v>11</v>
      </c>
      <c r="F1087" s="14">
        <v>300.99999999999994</v>
      </c>
      <c r="G1087" s="14">
        <v>47.8</v>
      </c>
      <c r="H1087" s="14" t="s">
        <v>365</v>
      </c>
      <c r="I1087" s="14">
        <v>34.299999999999997</v>
      </c>
      <c r="J1087" s="14" t="s">
        <v>4</v>
      </c>
      <c r="K1087" s="14" t="s">
        <v>4</v>
      </c>
      <c r="L1087" s="14" t="s">
        <v>4</v>
      </c>
      <c r="M1087" s="14">
        <v>218</v>
      </c>
      <c r="N1087" s="14" t="s">
        <v>27</v>
      </c>
      <c r="O1087" s="14" t="s">
        <v>4</v>
      </c>
      <c r="P1087" s="14" t="s">
        <v>4</v>
      </c>
      <c r="Q1087" s="14">
        <v>0</v>
      </c>
      <c r="R1087">
        <v>15.221500127490238</v>
      </c>
      <c r="S1087">
        <v>1</v>
      </c>
      <c r="T1087" t="s">
        <v>4</v>
      </c>
      <c r="U1087" t="s">
        <v>4</v>
      </c>
      <c r="V1087" t="s">
        <v>6</v>
      </c>
      <c r="W1087">
        <v>2</v>
      </c>
      <c r="X1087" t="s">
        <v>43</v>
      </c>
      <c r="Y1087">
        <v>0</v>
      </c>
      <c r="Z1087">
        <v>0</v>
      </c>
      <c r="AA1087">
        <v>1</v>
      </c>
      <c r="AB1087" t="s">
        <v>4</v>
      </c>
      <c r="AC1087" t="s">
        <v>354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-66.49143933517108</v>
      </c>
      <c r="AJ1087">
        <v>-85.105161389525975</v>
      </c>
      <c r="AK1087">
        <v>0</v>
      </c>
      <c r="AL1087">
        <v>108</v>
      </c>
      <c r="AM1087">
        <v>32.918399999999998</v>
      </c>
      <c r="AN1087">
        <v>3.8048177693476384</v>
      </c>
    </row>
    <row r="1088" spans="1:40" ht="12.75" x14ac:dyDescent="0.2">
      <c r="A1088" s="15">
        <v>42577</v>
      </c>
      <c r="B1088" s="14">
        <v>118</v>
      </c>
      <c r="C1088" s="14" t="s">
        <v>358</v>
      </c>
      <c r="D1088" s="16">
        <v>0.5083333333333333</v>
      </c>
      <c r="E1088" s="14">
        <v>12</v>
      </c>
      <c r="F1088" s="14">
        <v>353.99999999999989</v>
      </c>
      <c r="G1088" s="14">
        <v>50.6</v>
      </c>
      <c r="H1088" s="14" t="s">
        <v>365</v>
      </c>
      <c r="I1088" s="14">
        <v>33.1</v>
      </c>
      <c r="J1088" s="14" t="s">
        <v>4</v>
      </c>
      <c r="K1088" s="14" t="s">
        <v>4</v>
      </c>
      <c r="L1088" s="14" t="s">
        <v>4</v>
      </c>
      <c r="M1088" s="14">
        <v>218</v>
      </c>
      <c r="N1088" s="14" t="s">
        <v>27</v>
      </c>
      <c r="O1088" s="14" t="s">
        <v>4</v>
      </c>
      <c r="P1088" s="14" t="s">
        <v>4</v>
      </c>
      <c r="Q1088" s="14">
        <v>0</v>
      </c>
      <c r="R1088">
        <v>15.221500127490238</v>
      </c>
      <c r="S1088">
        <v>1</v>
      </c>
      <c r="T1088" t="s">
        <v>4</v>
      </c>
      <c r="U1088" t="s">
        <v>4</v>
      </c>
      <c r="V1088" t="s">
        <v>6</v>
      </c>
      <c r="W1088">
        <v>2.8</v>
      </c>
      <c r="X1088" t="s">
        <v>228</v>
      </c>
      <c r="Y1088">
        <v>0</v>
      </c>
      <c r="Z1088">
        <v>0</v>
      </c>
      <c r="AA1088">
        <v>1</v>
      </c>
      <c r="AB1088" t="s">
        <v>4</v>
      </c>
      <c r="AC1088" t="s">
        <v>354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-66.49143933517108</v>
      </c>
      <c r="AJ1088">
        <v>-85.105161389525975</v>
      </c>
      <c r="AK1088">
        <v>0</v>
      </c>
      <c r="AL1088">
        <v>108</v>
      </c>
      <c r="AM1088">
        <v>32.918399999999998</v>
      </c>
      <c r="AN1088">
        <v>3.8048177693476384</v>
      </c>
    </row>
    <row r="1089" spans="1:40" ht="12.75" x14ac:dyDescent="0.2">
      <c r="A1089" s="15">
        <v>42577</v>
      </c>
      <c r="B1089" s="14">
        <v>118</v>
      </c>
      <c r="C1089" s="14" t="s">
        <v>358</v>
      </c>
      <c r="D1089" s="16">
        <v>0.55069444444444449</v>
      </c>
      <c r="E1089" s="14">
        <v>13</v>
      </c>
      <c r="F1089" s="14">
        <v>415</v>
      </c>
      <c r="G1089" s="14">
        <v>53.4</v>
      </c>
      <c r="H1089" s="14" t="s">
        <v>365</v>
      </c>
      <c r="I1089" s="14">
        <v>33.1</v>
      </c>
      <c r="J1089" s="14" t="s">
        <v>4</v>
      </c>
      <c r="K1089" s="14" t="s">
        <v>4</v>
      </c>
      <c r="L1089" s="14" t="s">
        <v>4</v>
      </c>
      <c r="M1089" s="14">
        <v>218</v>
      </c>
      <c r="N1089" s="14" t="s">
        <v>27</v>
      </c>
      <c r="O1089" s="14" t="s">
        <v>4</v>
      </c>
      <c r="P1089" s="14" t="s">
        <v>4</v>
      </c>
      <c r="Q1089" s="14">
        <v>0</v>
      </c>
      <c r="R1089">
        <v>15.221500127490238</v>
      </c>
      <c r="S1089">
        <v>1</v>
      </c>
      <c r="T1089" t="s">
        <v>4</v>
      </c>
      <c r="U1089" t="s">
        <v>4</v>
      </c>
      <c r="V1089" t="s">
        <v>6</v>
      </c>
      <c r="W1089">
        <v>4.7</v>
      </c>
      <c r="X1089" t="s">
        <v>43</v>
      </c>
      <c r="Y1089">
        <v>0</v>
      </c>
      <c r="Z1089">
        <v>0</v>
      </c>
      <c r="AA1089">
        <v>1</v>
      </c>
      <c r="AB1089" t="s">
        <v>4</v>
      </c>
      <c r="AC1089" t="s">
        <v>354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-66.49143933517108</v>
      </c>
      <c r="AJ1089">
        <v>-85.105161389525975</v>
      </c>
      <c r="AK1089">
        <v>0</v>
      </c>
      <c r="AL1089">
        <v>108</v>
      </c>
      <c r="AM1089">
        <v>32.918399999999998</v>
      </c>
      <c r="AN1089">
        <v>3.8048177693476384</v>
      </c>
    </row>
    <row r="1090" spans="1:40" ht="12.75" x14ac:dyDescent="0.2">
      <c r="A1090" s="15">
        <v>42577</v>
      </c>
      <c r="B1090" s="14">
        <v>118</v>
      </c>
      <c r="C1090" s="14" t="s">
        <v>358</v>
      </c>
      <c r="D1090" s="16">
        <v>0.59375</v>
      </c>
      <c r="E1090" s="14">
        <v>14</v>
      </c>
      <c r="F1090" s="14">
        <v>476.99999999999994</v>
      </c>
      <c r="G1090" s="14">
        <v>49.7</v>
      </c>
      <c r="H1090" s="14" t="s">
        <v>365</v>
      </c>
      <c r="I1090" s="14">
        <v>32.299999999999997</v>
      </c>
      <c r="J1090" s="14" t="s">
        <v>4</v>
      </c>
      <c r="K1090" s="14" t="s">
        <v>4</v>
      </c>
      <c r="L1090" s="14" t="s">
        <v>4</v>
      </c>
      <c r="M1090" s="14">
        <v>218</v>
      </c>
      <c r="N1090" s="14" t="s">
        <v>27</v>
      </c>
      <c r="O1090" s="14" t="s">
        <v>4</v>
      </c>
      <c r="P1090" s="14" t="s">
        <v>4</v>
      </c>
      <c r="Q1090" s="14">
        <v>0</v>
      </c>
      <c r="R1090">
        <v>15.221500127490238</v>
      </c>
      <c r="S1090">
        <v>1</v>
      </c>
      <c r="T1090" t="s">
        <v>4</v>
      </c>
      <c r="U1090" t="s">
        <v>4</v>
      </c>
      <c r="V1090" t="s">
        <v>6</v>
      </c>
      <c r="W1090">
        <v>4.8</v>
      </c>
      <c r="X1090" t="s">
        <v>43</v>
      </c>
      <c r="Y1090">
        <v>0</v>
      </c>
      <c r="Z1090">
        <v>0</v>
      </c>
      <c r="AA1090">
        <v>1</v>
      </c>
      <c r="AB1090" t="s">
        <v>4</v>
      </c>
      <c r="AC1090" t="s">
        <v>354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-66.49143933517108</v>
      </c>
      <c r="AJ1090">
        <v>-85.105161389525975</v>
      </c>
      <c r="AK1090">
        <v>0</v>
      </c>
      <c r="AL1090">
        <v>108</v>
      </c>
      <c r="AM1090">
        <v>32.918399999999998</v>
      </c>
      <c r="AN1090">
        <v>3.8048177693476384</v>
      </c>
    </row>
    <row r="1091" spans="1:40" ht="12.75" x14ac:dyDescent="0.2">
      <c r="A1091" s="15">
        <v>42577</v>
      </c>
      <c r="B1091" s="14">
        <v>118</v>
      </c>
      <c r="C1091" s="14" t="s">
        <v>358</v>
      </c>
      <c r="D1091" s="16">
        <v>0.6333333333333333</v>
      </c>
      <c r="E1091" s="14">
        <v>15</v>
      </c>
      <c r="F1091" s="14">
        <v>533.99999999999989</v>
      </c>
      <c r="G1091" s="14">
        <v>48</v>
      </c>
      <c r="H1091" s="14" t="s">
        <v>365</v>
      </c>
      <c r="I1091" s="14">
        <v>33.4</v>
      </c>
      <c r="J1091" s="14" t="s">
        <v>4</v>
      </c>
      <c r="K1091" s="14" t="s">
        <v>4</v>
      </c>
      <c r="L1091" s="14" t="s">
        <v>4</v>
      </c>
      <c r="M1091" s="14">
        <v>218</v>
      </c>
      <c r="N1091" s="14" t="s">
        <v>27</v>
      </c>
      <c r="O1091" s="14" t="s">
        <v>4</v>
      </c>
      <c r="P1091" s="14" t="s">
        <v>4</v>
      </c>
      <c r="Q1091" s="14">
        <v>0</v>
      </c>
      <c r="R1091">
        <v>15.221500127490238</v>
      </c>
      <c r="S1091">
        <v>1</v>
      </c>
      <c r="T1091" t="s">
        <v>4</v>
      </c>
      <c r="U1091" t="s">
        <v>4</v>
      </c>
      <c r="V1091" t="s">
        <v>6</v>
      </c>
      <c r="W1091">
        <v>6.9</v>
      </c>
      <c r="X1091" t="s">
        <v>43</v>
      </c>
      <c r="Y1091">
        <v>0</v>
      </c>
      <c r="Z1091">
        <v>0</v>
      </c>
      <c r="AA1091">
        <v>1</v>
      </c>
      <c r="AB1091" t="s">
        <v>4</v>
      </c>
      <c r="AC1091" t="s">
        <v>354</v>
      </c>
      <c r="AD1091">
        <v>0</v>
      </c>
      <c r="AE1091">
        <v>0</v>
      </c>
      <c r="AF1091">
        <v>0</v>
      </c>
      <c r="AG1091">
        <v>1</v>
      </c>
      <c r="AH1091">
        <v>0</v>
      </c>
      <c r="AI1091">
        <v>-66.49143933517108</v>
      </c>
      <c r="AJ1091">
        <v>-85.105161389525975</v>
      </c>
      <c r="AK1091">
        <v>0</v>
      </c>
      <c r="AL1091">
        <v>108</v>
      </c>
      <c r="AM1091">
        <v>32.918399999999998</v>
      </c>
      <c r="AN1091">
        <v>3.8048177693476384</v>
      </c>
    </row>
    <row r="1092" spans="1:40" ht="12.75" x14ac:dyDescent="0.2">
      <c r="A1092" s="15">
        <v>42577</v>
      </c>
      <c r="B1092" s="14">
        <v>118</v>
      </c>
      <c r="C1092" s="14" t="s">
        <v>358</v>
      </c>
      <c r="D1092" s="16">
        <v>0.67222222222222217</v>
      </c>
      <c r="E1092" s="14">
        <v>16</v>
      </c>
      <c r="F1092" s="14">
        <v>589.99999999999989</v>
      </c>
      <c r="G1092" s="14">
        <v>44.4</v>
      </c>
      <c r="H1092" s="14" t="s">
        <v>365</v>
      </c>
      <c r="I1092" s="14">
        <v>32.4</v>
      </c>
      <c r="J1092" s="14" t="s">
        <v>4</v>
      </c>
      <c r="K1092" s="14" t="s">
        <v>4</v>
      </c>
      <c r="L1092" s="14" t="s">
        <v>4</v>
      </c>
      <c r="M1092" s="14">
        <v>218</v>
      </c>
      <c r="N1092" s="14" t="s">
        <v>27</v>
      </c>
      <c r="O1092" s="14" t="s">
        <v>4</v>
      </c>
      <c r="P1092" s="14" t="s">
        <v>4</v>
      </c>
      <c r="Q1092" s="14">
        <v>0</v>
      </c>
      <c r="R1092">
        <v>15.221500127490238</v>
      </c>
      <c r="S1092">
        <v>1</v>
      </c>
      <c r="T1092">
        <v>15.16998976757958</v>
      </c>
      <c r="U1092">
        <v>1.0033955434841981</v>
      </c>
      <c r="V1092" t="s">
        <v>6</v>
      </c>
      <c r="W1092">
        <v>5.8</v>
      </c>
      <c r="X1092" t="s">
        <v>43</v>
      </c>
      <c r="Y1092">
        <v>0</v>
      </c>
      <c r="Z1092">
        <v>0</v>
      </c>
      <c r="AA1092">
        <v>1</v>
      </c>
      <c r="AB1092" t="s">
        <v>4</v>
      </c>
      <c r="AC1092" t="s">
        <v>354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-66.49143933517108</v>
      </c>
      <c r="AJ1092">
        <v>-85.105161389525975</v>
      </c>
      <c r="AK1092">
        <v>0</v>
      </c>
      <c r="AL1092">
        <v>108</v>
      </c>
      <c r="AM1092">
        <v>32.918399999999998</v>
      </c>
      <c r="AN1092">
        <v>3.8048177693476384</v>
      </c>
    </row>
    <row r="1093" spans="1:40" ht="12.75" x14ac:dyDescent="0.2">
      <c r="A1093" s="15">
        <v>42577</v>
      </c>
      <c r="B1093" s="14">
        <v>119</v>
      </c>
      <c r="C1093" s="14" t="s">
        <v>359</v>
      </c>
      <c r="D1093" s="16">
        <v>0.25347222222222221</v>
      </c>
      <c r="E1093" s="14">
        <v>6</v>
      </c>
      <c r="F1093" s="14">
        <v>0</v>
      </c>
      <c r="G1093" s="14" t="s">
        <v>4</v>
      </c>
      <c r="H1093" s="14" t="s">
        <v>4</v>
      </c>
      <c r="I1093" s="14">
        <v>18.399999999999999</v>
      </c>
      <c r="J1093" s="14" t="s">
        <v>4</v>
      </c>
      <c r="K1093" s="14" t="s">
        <v>4</v>
      </c>
      <c r="L1093" s="14" t="s">
        <v>4</v>
      </c>
      <c r="M1093" s="14">
        <v>315</v>
      </c>
      <c r="N1093" s="14" t="s">
        <v>27</v>
      </c>
      <c r="O1093" s="14" t="s">
        <v>4</v>
      </c>
      <c r="P1093" s="14" t="s">
        <v>4</v>
      </c>
      <c r="Q1093" s="14">
        <v>0</v>
      </c>
      <c r="R1093">
        <v>0</v>
      </c>
      <c r="S1093">
        <v>0</v>
      </c>
      <c r="T1093" t="s">
        <v>4</v>
      </c>
      <c r="U1093" t="s">
        <v>4</v>
      </c>
      <c r="V1093" t="s">
        <v>7</v>
      </c>
      <c r="W1093">
        <v>0</v>
      </c>
      <c r="X1093" t="s">
        <v>205</v>
      </c>
      <c r="Y1093">
        <v>2</v>
      </c>
      <c r="Z1093">
        <v>1</v>
      </c>
      <c r="AA1093">
        <v>0</v>
      </c>
      <c r="AB1093">
        <v>0</v>
      </c>
      <c r="AC1093" t="s">
        <v>355</v>
      </c>
      <c r="AD1093">
        <v>1</v>
      </c>
      <c r="AE1093" t="s">
        <v>4</v>
      </c>
      <c r="AF1093" t="s">
        <v>4</v>
      </c>
      <c r="AG1093" t="s">
        <v>4</v>
      </c>
      <c r="AH1093" t="s">
        <v>4</v>
      </c>
      <c r="AI1093">
        <v>-70.710678118654769</v>
      </c>
      <c r="AJ1093">
        <v>70.710678118654741</v>
      </c>
      <c r="AK1093" t="s">
        <v>4</v>
      </c>
      <c r="AL1093">
        <v>100</v>
      </c>
      <c r="AM1093">
        <v>30.48</v>
      </c>
      <c r="AN1093">
        <v>5.497787143782138</v>
      </c>
    </row>
    <row r="1094" spans="1:40" ht="12.75" x14ac:dyDescent="0.2">
      <c r="A1094" s="15">
        <v>42577</v>
      </c>
      <c r="B1094" s="14">
        <v>119</v>
      </c>
      <c r="C1094" s="14" t="s">
        <v>359</v>
      </c>
      <c r="D1094" s="16">
        <v>0.2902777777777778</v>
      </c>
      <c r="E1094" s="14">
        <v>7</v>
      </c>
      <c r="F1094" s="14">
        <v>53.00000000000005</v>
      </c>
      <c r="G1094" s="14" t="s">
        <v>4</v>
      </c>
      <c r="H1094" s="14" t="s">
        <v>4</v>
      </c>
      <c r="I1094" s="14">
        <v>21.8</v>
      </c>
      <c r="J1094" s="14" t="s">
        <v>4</v>
      </c>
      <c r="K1094" s="14" t="s">
        <v>4</v>
      </c>
      <c r="L1094" s="14" t="s">
        <v>4</v>
      </c>
      <c r="M1094" s="14">
        <v>315</v>
      </c>
      <c r="N1094" s="14" t="s">
        <v>27</v>
      </c>
      <c r="O1094" s="14" t="s">
        <v>4</v>
      </c>
      <c r="P1094" s="14" t="s">
        <v>4</v>
      </c>
      <c r="Q1094" s="14">
        <v>0</v>
      </c>
      <c r="R1094">
        <v>0</v>
      </c>
      <c r="S1094">
        <v>0</v>
      </c>
      <c r="T1094" t="s">
        <v>4</v>
      </c>
      <c r="U1094" t="s">
        <v>4</v>
      </c>
      <c r="V1094" t="s">
        <v>7</v>
      </c>
      <c r="W1094">
        <v>0</v>
      </c>
      <c r="X1094" t="s">
        <v>208</v>
      </c>
      <c r="Y1094">
        <v>2</v>
      </c>
      <c r="Z1094">
        <v>1</v>
      </c>
      <c r="AA1094">
        <v>0</v>
      </c>
      <c r="AB1094">
        <v>0</v>
      </c>
      <c r="AC1094" t="s">
        <v>355</v>
      </c>
      <c r="AD1094">
        <v>1</v>
      </c>
      <c r="AE1094">
        <v>0</v>
      </c>
      <c r="AF1094">
        <v>0</v>
      </c>
      <c r="AG1094">
        <v>1</v>
      </c>
      <c r="AH1094">
        <v>0</v>
      </c>
      <c r="AI1094">
        <v>-70.710678118654769</v>
      </c>
      <c r="AJ1094">
        <v>70.710678118654741</v>
      </c>
      <c r="AK1094">
        <v>0</v>
      </c>
      <c r="AL1094">
        <v>100</v>
      </c>
      <c r="AM1094">
        <v>30.48</v>
      </c>
      <c r="AN1094">
        <v>5.497787143782138</v>
      </c>
    </row>
    <row r="1095" spans="1:40" ht="12.75" x14ac:dyDescent="0.2">
      <c r="A1095" s="15">
        <v>42577</v>
      </c>
      <c r="B1095" s="14">
        <v>119</v>
      </c>
      <c r="C1095" s="14" t="s">
        <v>359</v>
      </c>
      <c r="D1095" s="16">
        <v>0.33263888888888887</v>
      </c>
      <c r="E1095" s="14">
        <v>8</v>
      </c>
      <c r="F1095" s="14">
        <v>114</v>
      </c>
      <c r="G1095" s="14" t="s">
        <v>4</v>
      </c>
      <c r="H1095" s="14" t="s">
        <v>4</v>
      </c>
      <c r="I1095" s="14">
        <v>33.700000000000003</v>
      </c>
      <c r="J1095" s="14" t="s">
        <v>4</v>
      </c>
      <c r="K1095" s="14" t="s">
        <v>4</v>
      </c>
      <c r="L1095" s="14" t="s">
        <v>4</v>
      </c>
      <c r="M1095" s="14">
        <v>315</v>
      </c>
      <c r="N1095" s="14" t="s">
        <v>27</v>
      </c>
      <c r="O1095" s="14" t="s">
        <v>4</v>
      </c>
      <c r="P1095" s="14" t="s">
        <v>4</v>
      </c>
      <c r="Q1095" s="14">
        <v>0</v>
      </c>
      <c r="R1095">
        <v>0</v>
      </c>
      <c r="S1095">
        <v>0</v>
      </c>
      <c r="T1095" t="s">
        <v>4</v>
      </c>
      <c r="U1095" t="s">
        <v>4</v>
      </c>
      <c r="V1095" t="s">
        <v>7</v>
      </c>
      <c r="W1095">
        <v>0.4</v>
      </c>
      <c r="X1095" t="s">
        <v>212</v>
      </c>
      <c r="Y1095">
        <v>2</v>
      </c>
      <c r="Z1095">
        <v>1</v>
      </c>
      <c r="AA1095">
        <v>0</v>
      </c>
      <c r="AB1095">
        <v>0</v>
      </c>
      <c r="AC1095" t="s">
        <v>355</v>
      </c>
      <c r="AD1095">
        <v>1</v>
      </c>
      <c r="AE1095">
        <v>0</v>
      </c>
      <c r="AF1095">
        <v>0</v>
      </c>
      <c r="AG1095">
        <v>1</v>
      </c>
      <c r="AH1095">
        <v>0</v>
      </c>
      <c r="AI1095">
        <v>-70.710678118654769</v>
      </c>
      <c r="AJ1095">
        <v>70.710678118654741</v>
      </c>
      <c r="AK1095">
        <v>0</v>
      </c>
      <c r="AL1095">
        <v>100</v>
      </c>
      <c r="AM1095">
        <v>30.48</v>
      </c>
      <c r="AN1095">
        <v>5.497787143782138</v>
      </c>
    </row>
    <row r="1096" spans="1:40" ht="12.75" x14ac:dyDescent="0.2">
      <c r="A1096" s="15">
        <v>42577</v>
      </c>
      <c r="B1096" s="14">
        <v>119</v>
      </c>
      <c r="C1096" s="14" t="s">
        <v>359</v>
      </c>
      <c r="D1096" s="16">
        <v>0.37638888888888888</v>
      </c>
      <c r="E1096" s="14">
        <v>9</v>
      </c>
      <c r="F1096" s="14">
        <v>177</v>
      </c>
      <c r="G1096" s="14" t="s">
        <v>4</v>
      </c>
      <c r="H1096" s="14" t="s">
        <v>4</v>
      </c>
      <c r="I1096" s="14">
        <v>32.299999999999997</v>
      </c>
      <c r="J1096" s="14" t="s">
        <v>4</v>
      </c>
      <c r="K1096" s="14" t="s">
        <v>4</v>
      </c>
      <c r="L1096" s="14" t="s">
        <v>4</v>
      </c>
      <c r="M1096" s="14">
        <v>315</v>
      </c>
      <c r="N1096" s="14" t="s">
        <v>27</v>
      </c>
      <c r="O1096" s="14" t="s">
        <v>4</v>
      </c>
      <c r="P1096" s="14" t="s">
        <v>4</v>
      </c>
      <c r="Q1096" s="14">
        <v>0</v>
      </c>
      <c r="R1096">
        <v>0</v>
      </c>
      <c r="S1096">
        <v>0</v>
      </c>
      <c r="T1096" t="s">
        <v>4</v>
      </c>
      <c r="U1096" t="s">
        <v>4</v>
      </c>
      <c r="V1096" t="s">
        <v>7</v>
      </c>
      <c r="W1096">
        <v>2</v>
      </c>
      <c r="X1096" t="s">
        <v>208</v>
      </c>
      <c r="Y1096">
        <v>2</v>
      </c>
      <c r="Z1096">
        <v>1</v>
      </c>
      <c r="AA1096">
        <v>0</v>
      </c>
      <c r="AB1096">
        <v>0</v>
      </c>
      <c r="AC1096" t="s">
        <v>355</v>
      </c>
      <c r="AD1096">
        <v>1</v>
      </c>
      <c r="AE1096">
        <v>0</v>
      </c>
      <c r="AF1096">
        <v>0</v>
      </c>
      <c r="AG1096">
        <v>1</v>
      </c>
      <c r="AH1096">
        <v>0</v>
      </c>
      <c r="AI1096">
        <v>-70.710678118654769</v>
      </c>
      <c r="AJ1096">
        <v>70.710678118654741</v>
      </c>
      <c r="AK1096">
        <v>0</v>
      </c>
      <c r="AL1096">
        <v>100</v>
      </c>
      <c r="AM1096">
        <v>30.48</v>
      </c>
      <c r="AN1096">
        <v>5.497787143782138</v>
      </c>
    </row>
    <row r="1097" spans="1:40" ht="12.75" x14ac:dyDescent="0.2">
      <c r="A1097" s="15">
        <v>42577</v>
      </c>
      <c r="B1097" s="14">
        <v>119</v>
      </c>
      <c r="C1097" s="14" t="s">
        <v>359</v>
      </c>
      <c r="D1097" s="16">
        <v>0.41805555555555557</v>
      </c>
      <c r="E1097" s="14">
        <v>10</v>
      </c>
      <c r="F1097" s="14">
        <v>237.00000000000003</v>
      </c>
      <c r="G1097" s="14" t="s">
        <v>4</v>
      </c>
      <c r="H1097" s="14" t="s">
        <v>4</v>
      </c>
      <c r="I1097" s="14">
        <v>31</v>
      </c>
      <c r="J1097" s="14" t="s">
        <v>4</v>
      </c>
      <c r="K1097" s="14" t="s">
        <v>4</v>
      </c>
      <c r="L1097" s="14" t="s">
        <v>4</v>
      </c>
      <c r="M1097" s="14">
        <v>315</v>
      </c>
      <c r="N1097" s="14" t="s">
        <v>27</v>
      </c>
      <c r="O1097" s="14" t="s">
        <v>4</v>
      </c>
      <c r="P1097" s="14" t="s">
        <v>4</v>
      </c>
      <c r="Q1097" s="14">
        <v>0</v>
      </c>
      <c r="R1097">
        <v>0</v>
      </c>
      <c r="S1097">
        <v>0</v>
      </c>
      <c r="T1097" t="s">
        <v>4</v>
      </c>
      <c r="U1097" t="s">
        <v>4</v>
      </c>
      <c r="V1097" t="s">
        <v>7</v>
      </c>
      <c r="W1097">
        <v>2</v>
      </c>
      <c r="X1097" t="s">
        <v>5</v>
      </c>
      <c r="Y1097">
        <v>2</v>
      </c>
      <c r="Z1097">
        <v>1</v>
      </c>
      <c r="AA1097">
        <v>0</v>
      </c>
      <c r="AB1097">
        <v>0</v>
      </c>
      <c r="AC1097" t="s">
        <v>355</v>
      </c>
      <c r="AD1097">
        <v>1</v>
      </c>
      <c r="AE1097">
        <v>0</v>
      </c>
      <c r="AF1097">
        <v>0</v>
      </c>
      <c r="AG1097">
        <v>1</v>
      </c>
      <c r="AH1097">
        <v>0</v>
      </c>
      <c r="AI1097">
        <v>-70.710678118654769</v>
      </c>
      <c r="AJ1097">
        <v>70.710678118654741</v>
      </c>
      <c r="AK1097">
        <v>0</v>
      </c>
      <c r="AL1097">
        <v>100</v>
      </c>
      <c r="AM1097">
        <v>30.48</v>
      </c>
      <c r="AN1097">
        <v>5.497787143782138</v>
      </c>
    </row>
    <row r="1098" spans="1:40" ht="12.75" x14ac:dyDescent="0.2">
      <c r="A1098" s="15">
        <v>42577</v>
      </c>
      <c r="B1098" s="14">
        <v>119</v>
      </c>
      <c r="C1098" s="14" t="s">
        <v>359</v>
      </c>
      <c r="D1098" s="16">
        <v>0.46111111111111108</v>
      </c>
      <c r="E1098" s="14">
        <v>11</v>
      </c>
      <c r="F1098" s="14">
        <v>299</v>
      </c>
      <c r="G1098" s="14" t="s">
        <v>4</v>
      </c>
      <c r="H1098" s="14" t="s">
        <v>4</v>
      </c>
      <c r="I1098" s="14">
        <v>32.299999999999997</v>
      </c>
      <c r="J1098" s="14" t="s">
        <v>4</v>
      </c>
      <c r="K1098" s="14" t="s">
        <v>4</v>
      </c>
      <c r="L1098" s="14" t="s">
        <v>4</v>
      </c>
      <c r="M1098" s="14">
        <v>315</v>
      </c>
      <c r="N1098" s="14" t="s">
        <v>27</v>
      </c>
      <c r="O1098" s="14" t="s">
        <v>4</v>
      </c>
      <c r="P1098" s="14" t="s">
        <v>4</v>
      </c>
      <c r="Q1098" s="14">
        <v>0</v>
      </c>
      <c r="R1098">
        <v>0</v>
      </c>
      <c r="S1098">
        <v>0</v>
      </c>
      <c r="T1098" t="s">
        <v>4</v>
      </c>
      <c r="U1098" t="s">
        <v>4</v>
      </c>
      <c r="V1098" t="s">
        <v>7</v>
      </c>
      <c r="W1098">
        <v>4</v>
      </c>
      <c r="X1098" t="s">
        <v>5</v>
      </c>
      <c r="Y1098">
        <v>2</v>
      </c>
      <c r="Z1098">
        <v>1</v>
      </c>
      <c r="AA1098">
        <v>0</v>
      </c>
      <c r="AB1098">
        <v>0</v>
      </c>
      <c r="AC1098" t="s">
        <v>355</v>
      </c>
      <c r="AD1098">
        <v>1</v>
      </c>
      <c r="AE1098">
        <v>0</v>
      </c>
      <c r="AF1098">
        <v>0</v>
      </c>
      <c r="AG1098">
        <v>1</v>
      </c>
      <c r="AH1098">
        <v>0</v>
      </c>
      <c r="AI1098">
        <v>-70.710678118654769</v>
      </c>
      <c r="AJ1098">
        <v>70.710678118654741</v>
      </c>
      <c r="AK1098">
        <v>0</v>
      </c>
      <c r="AL1098">
        <v>100</v>
      </c>
      <c r="AM1098">
        <v>30.48</v>
      </c>
      <c r="AN1098">
        <v>5.497787143782138</v>
      </c>
    </row>
    <row r="1099" spans="1:40" ht="12.75" x14ac:dyDescent="0.2">
      <c r="A1099" s="15">
        <v>42577</v>
      </c>
      <c r="B1099" s="14">
        <v>119</v>
      </c>
      <c r="C1099" s="14" t="s">
        <v>359</v>
      </c>
      <c r="D1099" s="16">
        <v>0.50138888888888888</v>
      </c>
      <c r="E1099" s="14">
        <v>12</v>
      </c>
      <c r="F1099" s="14">
        <v>357.00000000000006</v>
      </c>
      <c r="G1099" s="14">
        <v>47.2</v>
      </c>
      <c r="H1099" s="14" t="s">
        <v>365</v>
      </c>
      <c r="I1099" s="14">
        <v>34.6</v>
      </c>
      <c r="J1099" s="14" t="s">
        <v>4</v>
      </c>
      <c r="K1099" s="14" t="s">
        <v>4</v>
      </c>
      <c r="L1099" s="14" t="s">
        <v>4</v>
      </c>
      <c r="M1099" s="14">
        <v>315</v>
      </c>
      <c r="N1099" s="14" t="s">
        <v>27</v>
      </c>
      <c r="O1099" s="14" t="s">
        <v>4</v>
      </c>
      <c r="P1099" s="14" t="s">
        <v>4</v>
      </c>
      <c r="Q1099" s="14">
        <v>0</v>
      </c>
      <c r="R1099">
        <v>0</v>
      </c>
      <c r="S1099">
        <v>0</v>
      </c>
      <c r="T1099" t="s">
        <v>4</v>
      </c>
      <c r="U1099" t="s">
        <v>4</v>
      </c>
      <c r="V1099" t="s">
        <v>110</v>
      </c>
      <c r="W1099">
        <v>1.1000000000000001</v>
      </c>
      <c r="X1099" t="s">
        <v>227</v>
      </c>
      <c r="Y1099">
        <v>0</v>
      </c>
      <c r="Z1099">
        <v>0</v>
      </c>
      <c r="AA1099">
        <v>1</v>
      </c>
      <c r="AB1099">
        <v>1</v>
      </c>
      <c r="AC1099" t="s">
        <v>355</v>
      </c>
      <c r="AD1099">
        <v>1</v>
      </c>
      <c r="AE1099">
        <v>0</v>
      </c>
      <c r="AF1099">
        <v>0</v>
      </c>
      <c r="AG1099">
        <v>1</v>
      </c>
      <c r="AH1099">
        <v>0</v>
      </c>
      <c r="AI1099">
        <v>-70.710678118654769</v>
      </c>
      <c r="AJ1099">
        <v>70.710678118654741</v>
      </c>
      <c r="AK1099">
        <v>0</v>
      </c>
      <c r="AL1099">
        <v>100</v>
      </c>
      <c r="AM1099">
        <v>30.48</v>
      </c>
      <c r="AN1099">
        <v>5.497787143782138</v>
      </c>
    </row>
    <row r="1100" spans="1:40" ht="12.75" x14ac:dyDescent="0.2">
      <c r="A1100" s="15">
        <v>42577</v>
      </c>
      <c r="B1100" s="14">
        <v>119</v>
      </c>
      <c r="C1100" s="14" t="s">
        <v>359</v>
      </c>
      <c r="D1100" s="16">
        <v>0.5444444444444444</v>
      </c>
      <c r="E1100" s="14">
        <v>13</v>
      </c>
      <c r="F1100" s="14">
        <v>419</v>
      </c>
      <c r="G1100" s="14">
        <v>47.8</v>
      </c>
      <c r="H1100" s="14" t="s">
        <v>365</v>
      </c>
      <c r="I1100" s="14">
        <v>34</v>
      </c>
      <c r="J1100" s="14" t="s">
        <v>4</v>
      </c>
      <c r="K1100" s="14" t="s">
        <v>4</v>
      </c>
      <c r="L1100" s="14" t="s">
        <v>4</v>
      </c>
      <c r="M1100" s="14">
        <v>315</v>
      </c>
      <c r="N1100" s="14" t="s">
        <v>27</v>
      </c>
      <c r="O1100" s="14" t="s">
        <v>4</v>
      </c>
      <c r="P1100" s="14" t="s">
        <v>4</v>
      </c>
      <c r="Q1100" s="14">
        <v>0</v>
      </c>
      <c r="R1100">
        <v>0</v>
      </c>
      <c r="S1100">
        <v>0</v>
      </c>
      <c r="T1100" t="s">
        <v>4</v>
      </c>
      <c r="U1100" t="s">
        <v>4</v>
      </c>
      <c r="V1100" t="s">
        <v>6</v>
      </c>
      <c r="W1100">
        <v>4.4000000000000004</v>
      </c>
      <c r="X1100" t="s">
        <v>43</v>
      </c>
      <c r="Y1100">
        <v>0</v>
      </c>
      <c r="Z1100">
        <v>0</v>
      </c>
      <c r="AA1100">
        <v>1</v>
      </c>
      <c r="AB1100" t="s">
        <v>4</v>
      </c>
      <c r="AC1100" t="s">
        <v>355</v>
      </c>
      <c r="AD1100">
        <v>1</v>
      </c>
      <c r="AE1100">
        <v>0</v>
      </c>
      <c r="AF1100">
        <v>0</v>
      </c>
      <c r="AG1100">
        <v>1</v>
      </c>
      <c r="AH1100">
        <v>0</v>
      </c>
      <c r="AI1100">
        <v>-70.710678118654769</v>
      </c>
      <c r="AJ1100">
        <v>70.710678118654741</v>
      </c>
      <c r="AK1100">
        <v>0</v>
      </c>
      <c r="AL1100">
        <v>100</v>
      </c>
      <c r="AM1100">
        <v>30.48</v>
      </c>
      <c r="AN1100">
        <v>5.497787143782138</v>
      </c>
    </row>
    <row r="1101" spans="1:40" ht="12.75" x14ac:dyDescent="0.2">
      <c r="A1101" s="15">
        <v>42577</v>
      </c>
      <c r="B1101" s="14">
        <v>119</v>
      </c>
      <c r="C1101" s="14" t="s">
        <v>359</v>
      </c>
      <c r="D1101" s="16">
        <v>0.58472222222222225</v>
      </c>
      <c r="E1101" s="14">
        <v>14</v>
      </c>
      <c r="F1101" s="14">
        <v>477.00000000000011</v>
      </c>
      <c r="G1101" s="14">
        <v>53.5</v>
      </c>
      <c r="H1101" s="14" t="s">
        <v>365</v>
      </c>
      <c r="I1101" s="14">
        <v>34.299999999999997</v>
      </c>
      <c r="J1101" s="14" t="s">
        <v>4</v>
      </c>
      <c r="K1101" s="14" t="s">
        <v>4</v>
      </c>
      <c r="L1101" s="14" t="s">
        <v>4</v>
      </c>
      <c r="M1101" s="14">
        <v>315</v>
      </c>
      <c r="N1101" s="14" t="s">
        <v>27</v>
      </c>
      <c r="O1101" s="14" t="s">
        <v>4</v>
      </c>
      <c r="P1101" s="14" t="s">
        <v>4</v>
      </c>
      <c r="Q1101" s="14">
        <v>0</v>
      </c>
      <c r="R1101">
        <v>0</v>
      </c>
      <c r="S1101">
        <v>0</v>
      </c>
      <c r="T1101" t="s">
        <v>4</v>
      </c>
      <c r="U1101" t="s">
        <v>4</v>
      </c>
      <c r="V1101" t="s">
        <v>6</v>
      </c>
      <c r="W1101">
        <v>2.8</v>
      </c>
      <c r="X1101" t="s">
        <v>43</v>
      </c>
      <c r="Y1101">
        <v>0</v>
      </c>
      <c r="Z1101">
        <v>0</v>
      </c>
      <c r="AA1101">
        <v>1</v>
      </c>
      <c r="AB1101" t="s">
        <v>4</v>
      </c>
      <c r="AC1101" t="s">
        <v>355</v>
      </c>
      <c r="AD1101">
        <v>1</v>
      </c>
      <c r="AE1101">
        <v>0</v>
      </c>
      <c r="AF1101">
        <v>0</v>
      </c>
      <c r="AG1101">
        <v>1</v>
      </c>
      <c r="AH1101">
        <v>0</v>
      </c>
      <c r="AI1101">
        <v>-70.710678118654769</v>
      </c>
      <c r="AJ1101">
        <v>70.710678118654741</v>
      </c>
      <c r="AK1101">
        <v>0</v>
      </c>
      <c r="AL1101">
        <v>100</v>
      </c>
      <c r="AM1101">
        <v>30.48</v>
      </c>
      <c r="AN1101">
        <v>5.497787143782138</v>
      </c>
    </row>
    <row r="1102" spans="1:40" ht="12.75" x14ac:dyDescent="0.2">
      <c r="A1102" s="15">
        <v>42577</v>
      </c>
      <c r="B1102" s="14">
        <v>119</v>
      </c>
      <c r="C1102" s="14" t="s">
        <v>359</v>
      </c>
      <c r="D1102" s="16">
        <v>0.62708333333333333</v>
      </c>
      <c r="E1102" s="14">
        <v>15</v>
      </c>
      <c r="F1102" s="14">
        <v>538</v>
      </c>
      <c r="G1102" s="14">
        <v>35.299999999999997</v>
      </c>
      <c r="H1102" s="14" t="s">
        <v>365</v>
      </c>
      <c r="I1102" s="14">
        <v>32</v>
      </c>
      <c r="J1102" s="14" t="s">
        <v>4</v>
      </c>
      <c r="K1102" s="14" t="s">
        <v>4</v>
      </c>
      <c r="L1102" s="14" t="s">
        <v>4</v>
      </c>
      <c r="M1102" s="14">
        <v>315</v>
      </c>
      <c r="N1102" s="14" t="s">
        <v>27</v>
      </c>
      <c r="O1102" s="14" t="s">
        <v>4</v>
      </c>
      <c r="P1102" s="14" t="s">
        <v>4</v>
      </c>
      <c r="Q1102" s="14">
        <v>0</v>
      </c>
      <c r="R1102">
        <v>0</v>
      </c>
      <c r="S1102">
        <v>0</v>
      </c>
      <c r="T1102" t="s">
        <v>4</v>
      </c>
      <c r="U1102" t="s">
        <v>4</v>
      </c>
      <c r="V1102" t="s">
        <v>6</v>
      </c>
      <c r="W1102">
        <v>5</v>
      </c>
      <c r="X1102" t="s">
        <v>43</v>
      </c>
      <c r="Y1102">
        <v>0</v>
      </c>
      <c r="Z1102">
        <v>0</v>
      </c>
      <c r="AA1102">
        <v>1</v>
      </c>
      <c r="AB1102" t="s">
        <v>4</v>
      </c>
      <c r="AC1102" t="s">
        <v>355</v>
      </c>
      <c r="AD1102">
        <v>1</v>
      </c>
      <c r="AE1102">
        <v>0</v>
      </c>
      <c r="AF1102">
        <v>0</v>
      </c>
      <c r="AG1102">
        <v>1</v>
      </c>
      <c r="AH1102">
        <v>0</v>
      </c>
      <c r="AI1102">
        <v>-70.710678118654769</v>
      </c>
      <c r="AJ1102">
        <v>70.710678118654741</v>
      </c>
      <c r="AK1102">
        <v>0</v>
      </c>
      <c r="AL1102">
        <v>100</v>
      </c>
      <c r="AM1102">
        <v>30.48</v>
      </c>
      <c r="AN1102">
        <v>5.497787143782138</v>
      </c>
    </row>
    <row r="1103" spans="1:40" ht="12.75" x14ac:dyDescent="0.2">
      <c r="A1103" s="15">
        <v>42577</v>
      </c>
      <c r="B1103" s="14">
        <v>119</v>
      </c>
      <c r="C1103" s="14" t="s">
        <v>359</v>
      </c>
      <c r="D1103" s="16">
        <v>0.66597222222222219</v>
      </c>
      <c r="E1103" s="14">
        <v>16</v>
      </c>
      <c r="F1103" s="14">
        <v>594</v>
      </c>
      <c r="G1103" s="14">
        <v>41.9</v>
      </c>
      <c r="H1103" s="14" t="s">
        <v>365</v>
      </c>
      <c r="I1103" s="14">
        <v>31.5</v>
      </c>
      <c r="J1103" s="14" t="s">
        <v>4</v>
      </c>
      <c r="K1103" s="14" t="s">
        <v>4</v>
      </c>
      <c r="L1103" s="14" t="s">
        <v>4</v>
      </c>
      <c r="M1103" s="14">
        <v>315</v>
      </c>
      <c r="N1103" s="14" t="s">
        <v>27</v>
      </c>
      <c r="O1103" s="14" t="s">
        <v>4</v>
      </c>
      <c r="P1103" s="14" t="s">
        <v>4</v>
      </c>
      <c r="Q1103" s="14">
        <v>0</v>
      </c>
      <c r="R1103">
        <v>0</v>
      </c>
      <c r="S1103">
        <v>0</v>
      </c>
      <c r="T1103">
        <v>0</v>
      </c>
      <c r="U1103">
        <v>0</v>
      </c>
      <c r="V1103" t="s">
        <v>6</v>
      </c>
      <c r="W1103">
        <v>5.6</v>
      </c>
      <c r="X1103" t="s">
        <v>43</v>
      </c>
      <c r="Y1103">
        <v>0</v>
      </c>
      <c r="Z1103">
        <v>0</v>
      </c>
      <c r="AA1103">
        <v>1</v>
      </c>
      <c r="AB1103" t="s">
        <v>4</v>
      </c>
      <c r="AC1103" t="s">
        <v>355</v>
      </c>
      <c r="AD1103">
        <v>1</v>
      </c>
      <c r="AE1103">
        <v>0</v>
      </c>
      <c r="AF1103">
        <v>0</v>
      </c>
      <c r="AG1103">
        <v>1</v>
      </c>
      <c r="AH1103">
        <v>0</v>
      </c>
      <c r="AI1103">
        <v>-70.710678118654769</v>
      </c>
      <c r="AJ1103">
        <v>70.710678118654741</v>
      </c>
      <c r="AK1103">
        <v>0</v>
      </c>
      <c r="AL1103">
        <v>100</v>
      </c>
      <c r="AM1103">
        <v>30.48</v>
      </c>
      <c r="AN1103">
        <v>5.497787143782138</v>
      </c>
    </row>
    <row r="1104" spans="1:40" ht="12.75" x14ac:dyDescent="0.2">
      <c r="A1104" s="15">
        <v>42577</v>
      </c>
      <c r="B1104" s="14">
        <v>120</v>
      </c>
      <c r="C1104" s="14" t="s">
        <v>359</v>
      </c>
      <c r="D1104" s="16">
        <v>0.25347222222222221</v>
      </c>
      <c r="E1104" s="14">
        <v>6</v>
      </c>
      <c r="F1104" s="14">
        <v>0</v>
      </c>
      <c r="G1104" s="14" t="s">
        <v>4</v>
      </c>
      <c r="H1104" s="14" t="s">
        <v>4</v>
      </c>
      <c r="I1104" s="14">
        <v>18.399999999999999</v>
      </c>
      <c r="J1104" s="14" t="s">
        <v>4</v>
      </c>
      <c r="K1104" s="14" t="s">
        <v>4</v>
      </c>
      <c r="L1104" s="14" t="s">
        <v>4</v>
      </c>
      <c r="M1104" s="14">
        <v>315</v>
      </c>
      <c r="N1104" s="14" t="s">
        <v>27</v>
      </c>
      <c r="O1104" s="14" t="s">
        <v>4</v>
      </c>
      <c r="P1104" s="14" t="s">
        <v>4</v>
      </c>
      <c r="Q1104" s="14">
        <v>0</v>
      </c>
      <c r="R1104">
        <v>0</v>
      </c>
      <c r="S1104">
        <v>0</v>
      </c>
      <c r="T1104" t="s">
        <v>4</v>
      </c>
      <c r="U1104" t="s">
        <v>4</v>
      </c>
      <c r="V1104" t="s">
        <v>8</v>
      </c>
      <c r="W1104">
        <v>0</v>
      </c>
      <c r="X1104" t="s">
        <v>205</v>
      </c>
      <c r="Y1104">
        <v>2</v>
      </c>
      <c r="Z1104">
        <v>1</v>
      </c>
      <c r="AA1104">
        <v>0</v>
      </c>
      <c r="AB1104">
        <v>0</v>
      </c>
      <c r="AC1104" t="s">
        <v>356</v>
      </c>
      <c r="AD1104">
        <v>1</v>
      </c>
      <c r="AE1104" t="s">
        <v>4</v>
      </c>
      <c r="AF1104" t="s">
        <v>4</v>
      </c>
      <c r="AG1104" t="s">
        <v>4</v>
      </c>
      <c r="AH1104" t="s">
        <v>4</v>
      </c>
      <c r="AI1104">
        <v>-70.710678118654769</v>
      </c>
      <c r="AJ1104">
        <v>70.710678118654741</v>
      </c>
      <c r="AK1104" t="s">
        <v>4</v>
      </c>
      <c r="AL1104">
        <v>100</v>
      </c>
      <c r="AM1104">
        <v>30.48</v>
      </c>
      <c r="AN1104">
        <v>5.497787143782138</v>
      </c>
    </row>
    <row r="1105" spans="1:40" ht="12.75" x14ac:dyDescent="0.2">
      <c r="A1105" s="15">
        <v>42577</v>
      </c>
      <c r="B1105" s="14">
        <v>120</v>
      </c>
      <c r="C1105" s="14" t="s">
        <v>359</v>
      </c>
      <c r="D1105" s="16">
        <v>0.2902777777777778</v>
      </c>
      <c r="E1105" s="14">
        <v>7</v>
      </c>
      <c r="F1105" s="14">
        <v>53.00000000000005</v>
      </c>
      <c r="G1105" s="14" t="s">
        <v>4</v>
      </c>
      <c r="H1105" s="14" t="s">
        <v>4</v>
      </c>
      <c r="I1105" s="14">
        <v>21.8</v>
      </c>
      <c r="J1105" s="14" t="s">
        <v>4</v>
      </c>
      <c r="K1105" s="14" t="s">
        <v>4</v>
      </c>
      <c r="L1105" s="14" t="s">
        <v>4</v>
      </c>
      <c r="M1105" s="14">
        <v>315</v>
      </c>
      <c r="N1105" s="14" t="s">
        <v>27</v>
      </c>
      <c r="O1105" s="14" t="s">
        <v>4</v>
      </c>
      <c r="P1105" s="14" t="s">
        <v>4</v>
      </c>
      <c r="Q1105" s="14">
        <v>0</v>
      </c>
      <c r="R1105">
        <v>0</v>
      </c>
      <c r="S1105">
        <v>0</v>
      </c>
      <c r="T1105" t="s">
        <v>4</v>
      </c>
      <c r="U1105" t="s">
        <v>4</v>
      </c>
      <c r="V1105" t="s">
        <v>8</v>
      </c>
      <c r="W1105">
        <v>0</v>
      </c>
      <c r="X1105" t="s">
        <v>19</v>
      </c>
      <c r="Y1105">
        <v>2</v>
      </c>
      <c r="Z1105">
        <v>1</v>
      </c>
      <c r="AA1105">
        <v>0</v>
      </c>
      <c r="AB1105">
        <v>0</v>
      </c>
      <c r="AC1105" t="s">
        <v>356</v>
      </c>
      <c r="AD1105">
        <v>1</v>
      </c>
      <c r="AE1105">
        <v>0</v>
      </c>
      <c r="AF1105">
        <v>0</v>
      </c>
      <c r="AG1105">
        <v>1</v>
      </c>
      <c r="AH1105">
        <v>0</v>
      </c>
      <c r="AI1105">
        <v>-70.710678118654769</v>
      </c>
      <c r="AJ1105">
        <v>70.710678118654741</v>
      </c>
      <c r="AK1105">
        <v>0</v>
      </c>
      <c r="AL1105">
        <v>100</v>
      </c>
      <c r="AM1105">
        <v>30.48</v>
      </c>
      <c r="AN1105">
        <v>5.497787143782138</v>
      </c>
    </row>
    <row r="1106" spans="1:40" ht="12.75" x14ac:dyDescent="0.2">
      <c r="A1106" s="15">
        <v>42577</v>
      </c>
      <c r="B1106" s="14">
        <v>120</v>
      </c>
      <c r="C1106" s="14" t="s">
        <v>359</v>
      </c>
      <c r="D1106" s="16">
        <v>0.33263888888888887</v>
      </c>
      <c r="E1106" s="14">
        <v>8</v>
      </c>
      <c r="F1106" s="14">
        <v>114</v>
      </c>
      <c r="G1106" s="14" t="s">
        <v>4</v>
      </c>
      <c r="H1106" s="14" t="s">
        <v>4</v>
      </c>
      <c r="I1106" s="14">
        <v>33.700000000000003</v>
      </c>
      <c r="J1106" s="14" t="s">
        <v>4</v>
      </c>
      <c r="K1106" s="14" t="s">
        <v>4</v>
      </c>
      <c r="L1106" s="14" t="s">
        <v>4</v>
      </c>
      <c r="M1106" s="14">
        <v>315</v>
      </c>
      <c r="N1106" s="14" t="s">
        <v>27</v>
      </c>
      <c r="O1106" s="14" t="s">
        <v>4</v>
      </c>
      <c r="P1106" s="14" t="s">
        <v>4</v>
      </c>
      <c r="Q1106" s="14">
        <v>0</v>
      </c>
      <c r="R1106">
        <v>0</v>
      </c>
      <c r="S1106">
        <v>0</v>
      </c>
      <c r="T1106" t="s">
        <v>4</v>
      </c>
      <c r="U1106" t="s">
        <v>4</v>
      </c>
      <c r="V1106" t="s">
        <v>8</v>
      </c>
      <c r="W1106">
        <v>0.4</v>
      </c>
      <c r="X1106" t="s">
        <v>212</v>
      </c>
      <c r="Y1106">
        <v>2</v>
      </c>
      <c r="Z1106">
        <v>1</v>
      </c>
      <c r="AA1106">
        <v>0</v>
      </c>
      <c r="AB1106">
        <v>0</v>
      </c>
      <c r="AC1106" t="s">
        <v>356</v>
      </c>
      <c r="AD1106">
        <v>1</v>
      </c>
      <c r="AE1106">
        <v>0</v>
      </c>
      <c r="AF1106">
        <v>0</v>
      </c>
      <c r="AG1106">
        <v>1</v>
      </c>
      <c r="AH1106">
        <v>0</v>
      </c>
      <c r="AI1106">
        <v>-70.710678118654769</v>
      </c>
      <c r="AJ1106">
        <v>70.710678118654741</v>
      </c>
      <c r="AK1106">
        <v>0</v>
      </c>
      <c r="AL1106">
        <v>100</v>
      </c>
      <c r="AM1106">
        <v>30.48</v>
      </c>
      <c r="AN1106">
        <v>5.497787143782138</v>
      </c>
    </row>
    <row r="1107" spans="1:40" ht="12.75" x14ac:dyDescent="0.2">
      <c r="A1107" s="15">
        <v>42577</v>
      </c>
      <c r="B1107" s="14">
        <v>120</v>
      </c>
      <c r="C1107" s="14" t="s">
        <v>359</v>
      </c>
      <c r="D1107" s="16">
        <v>0.37638888888888888</v>
      </c>
      <c r="E1107" s="14">
        <v>9</v>
      </c>
      <c r="F1107" s="14">
        <v>177</v>
      </c>
      <c r="G1107" s="14" t="s">
        <v>4</v>
      </c>
      <c r="H1107" s="14" t="s">
        <v>4</v>
      </c>
      <c r="I1107" s="14">
        <v>32.299999999999997</v>
      </c>
      <c r="J1107" s="14" t="s">
        <v>4</v>
      </c>
      <c r="K1107" s="14" t="s">
        <v>4</v>
      </c>
      <c r="L1107" s="14" t="s">
        <v>4</v>
      </c>
      <c r="M1107" s="14">
        <v>315</v>
      </c>
      <c r="N1107" s="14" t="s">
        <v>27</v>
      </c>
      <c r="O1107" s="14" t="s">
        <v>4</v>
      </c>
      <c r="P1107" s="14" t="s">
        <v>4</v>
      </c>
      <c r="Q1107" s="14">
        <v>0</v>
      </c>
      <c r="R1107">
        <v>0</v>
      </c>
      <c r="S1107">
        <v>0</v>
      </c>
      <c r="T1107" t="s">
        <v>4</v>
      </c>
      <c r="U1107" t="s">
        <v>4</v>
      </c>
      <c r="V1107" t="s">
        <v>8</v>
      </c>
      <c r="W1107">
        <v>2</v>
      </c>
      <c r="X1107" t="s">
        <v>220</v>
      </c>
      <c r="Y1107">
        <v>2</v>
      </c>
      <c r="Z1107">
        <v>1</v>
      </c>
      <c r="AA1107">
        <v>0</v>
      </c>
      <c r="AB1107">
        <v>0</v>
      </c>
      <c r="AC1107" t="s">
        <v>356</v>
      </c>
      <c r="AD1107">
        <v>1</v>
      </c>
      <c r="AE1107">
        <v>0</v>
      </c>
      <c r="AF1107">
        <v>0</v>
      </c>
      <c r="AG1107">
        <v>1</v>
      </c>
      <c r="AH1107">
        <v>0</v>
      </c>
      <c r="AI1107">
        <v>-70.710678118654769</v>
      </c>
      <c r="AJ1107">
        <v>70.710678118654741</v>
      </c>
      <c r="AK1107">
        <v>0</v>
      </c>
      <c r="AL1107">
        <v>100</v>
      </c>
      <c r="AM1107">
        <v>30.48</v>
      </c>
      <c r="AN1107">
        <v>5.497787143782138</v>
      </c>
    </row>
    <row r="1108" spans="1:40" ht="12.75" x14ac:dyDescent="0.2">
      <c r="A1108" s="15">
        <v>42577</v>
      </c>
      <c r="B1108" s="14">
        <v>120</v>
      </c>
      <c r="C1108" s="14" t="s">
        <v>359</v>
      </c>
      <c r="D1108" s="16">
        <v>0.41805555555555557</v>
      </c>
      <c r="E1108" s="14">
        <v>10</v>
      </c>
      <c r="F1108" s="14">
        <v>237.00000000000003</v>
      </c>
      <c r="G1108" s="14" t="s">
        <v>4</v>
      </c>
      <c r="H1108" s="14" t="s">
        <v>4</v>
      </c>
      <c r="I1108" s="14">
        <v>31</v>
      </c>
      <c r="J1108" s="14" t="s">
        <v>4</v>
      </c>
      <c r="K1108" s="14" t="s">
        <v>4</v>
      </c>
      <c r="L1108" s="14" t="s">
        <v>4</v>
      </c>
      <c r="M1108" s="14">
        <v>315</v>
      </c>
      <c r="N1108" s="14" t="s">
        <v>27</v>
      </c>
      <c r="O1108" s="14" t="s">
        <v>4</v>
      </c>
      <c r="P1108" s="14" t="s">
        <v>4</v>
      </c>
      <c r="Q1108" s="14">
        <v>0</v>
      </c>
      <c r="R1108">
        <v>0</v>
      </c>
      <c r="S1108">
        <v>0</v>
      </c>
      <c r="T1108" t="s">
        <v>4</v>
      </c>
      <c r="U1108" t="s">
        <v>4</v>
      </c>
      <c r="V1108" t="s">
        <v>8</v>
      </c>
      <c r="W1108">
        <v>2</v>
      </c>
      <c r="X1108" t="s">
        <v>5</v>
      </c>
      <c r="Y1108">
        <v>2</v>
      </c>
      <c r="Z1108">
        <v>1</v>
      </c>
      <c r="AA1108">
        <v>0</v>
      </c>
      <c r="AB1108">
        <v>0</v>
      </c>
      <c r="AC1108" t="s">
        <v>356</v>
      </c>
      <c r="AD1108">
        <v>1</v>
      </c>
      <c r="AE1108">
        <v>0</v>
      </c>
      <c r="AF1108">
        <v>0</v>
      </c>
      <c r="AG1108">
        <v>1</v>
      </c>
      <c r="AH1108">
        <v>0</v>
      </c>
      <c r="AI1108">
        <v>-70.710678118654769</v>
      </c>
      <c r="AJ1108">
        <v>70.710678118654741</v>
      </c>
      <c r="AK1108">
        <v>0</v>
      </c>
      <c r="AL1108">
        <v>100</v>
      </c>
      <c r="AM1108">
        <v>30.48</v>
      </c>
      <c r="AN1108">
        <v>5.497787143782138</v>
      </c>
    </row>
    <row r="1109" spans="1:40" ht="12.75" x14ac:dyDescent="0.2">
      <c r="A1109" s="15">
        <v>42577</v>
      </c>
      <c r="B1109" s="14">
        <v>120</v>
      </c>
      <c r="C1109" s="14" t="s">
        <v>359</v>
      </c>
      <c r="D1109" s="16">
        <v>0.46111111111111108</v>
      </c>
      <c r="E1109" s="14">
        <v>11</v>
      </c>
      <c r="F1109" s="14">
        <v>299</v>
      </c>
      <c r="G1109" s="14" t="s">
        <v>4</v>
      </c>
      <c r="H1109" s="14" t="s">
        <v>4</v>
      </c>
      <c r="I1109" s="14">
        <v>32.299999999999997</v>
      </c>
      <c r="J1109" s="14" t="s">
        <v>4</v>
      </c>
      <c r="K1109" s="14" t="s">
        <v>4</v>
      </c>
      <c r="L1109" s="14" t="s">
        <v>4</v>
      </c>
      <c r="M1109" s="14">
        <v>315</v>
      </c>
      <c r="N1109" s="14" t="s">
        <v>27</v>
      </c>
      <c r="O1109" s="14" t="s">
        <v>4</v>
      </c>
      <c r="P1109" s="14" t="s">
        <v>4</v>
      </c>
      <c r="Q1109" s="14">
        <v>0</v>
      </c>
      <c r="R1109">
        <v>0</v>
      </c>
      <c r="S1109">
        <v>0</v>
      </c>
      <c r="T1109" t="s">
        <v>4</v>
      </c>
      <c r="U1109" t="s">
        <v>4</v>
      </c>
      <c r="V1109" t="s">
        <v>8</v>
      </c>
      <c r="W1109">
        <v>4</v>
      </c>
      <c r="X1109" t="s">
        <v>5</v>
      </c>
      <c r="Y1109">
        <v>2</v>
      </c>
      <c r="Z1109">
        <v>1</v>
      </c>
      <c r="AA1109">
        <v>0</v>
      </c>
      <c r="AB1109">
        <v>0</v>
      </c>
      <c r="AC1109" t="s">
        <v>356</v>
      </c>
      <c r="AD1109">
        <v>1</v>
      </c>
      <c r="AE1109">
        <v>0</v>
      </c>
      <c r="AF1109">
        <v>0</v>
      </c>
      <c r="AG1109">
        <v>1</v>
      </c>
      <c r="AH1109">
        <v>0</v>
      </c>
      <c r="AI1109">
        <v>-70.710678118654769</v>
      </c>
      <c r="AJ1109">
        <v>70.710678118654741</v>
      </c>
      <c r="AK1109">
        <v>0</v>
      </c>
      <c r="AL1109">
        <v>100</v>
      </c>
      <c r="AM1109">
        <v>30.48</v>
      </c>
      <c r="AN1109">
        <v>5.497787143782138</v>
      </c>
    </row>
    <row r="1110" spans="1:40" ht="12.75" x14ac:dyDescent="0.2">
      <c r="A1110" s="15">
        <v>42577</v>
      </c>
      <c r="B1110" s="14">
        <v>120</v>
      </c>
      <c r="C1110" s="14" t="s">
        <v>359</v>
      </c>
      <c r="D1110" s="16">
        <v>0.50138888888888888</v>
      </c>
      <c r="E1110" s="14">
        <v>12</v>
      </c>
      <c r="F1110" s="14">
        <v>357.00000000000006</v>
      </c>
      <c r="G1110" s="14" t="s">
        <v>4</v>
      </c>
      <c r="H1110" s="14" t="s">
        <v>4</v>
      </c>
      <c r="I1110" s="14">
        <v>34.6</v>
      </c>
      <c r="J1110" s="14" t="s">
        <v>4</v>
      </c>
      <c r="K1110" s="14" t="s">
        <v>4</v>
      </c>
      <c r="L1110" s="14" t="s">
        <v>4</v>
      </c>
      <c r="M1110" s="14">
        <v>315</v>
      </c>
      <c r="N1110" s="14" t="s">
        <v>27</v>
      </c>
      <c r="O1110" s="14" t="s">
        <v>4</v>
      </c>
      <c r="P1110" s="14" t="s">
        <v>4</v>
      </c>
      <c r="Q1110" s="14">
        <v>0</v>
      </c>
      <c r="R1110">
        <v>0</v>
      </c>
      <c r="S1110">
        <v>0</v>
      </c>
      <c r="T1110" t="s">
        <v>4</v>
      </c>
      <c r="U1110" t="s">
        <v>4</v>
      </c>
      <c r="V1110" t="s">
        <v>8</v>
      </c>
      <c r="W1110">
        <v>1.1000000000000001</v>
      </c>
      <c r="X1110" t="s">
        <v>5</v>
      </c>
      <c r="Y1110">
        <v>2</v>
      </c>
      <c r="Z1110">
        <v>1</v>
      </c>
      <c r="AA1110">
        <v>0</v>
      </c>
      <c r="AB1110">
        <v>0</v>
      </c>
      <c r="AC1110" t="s">
        <v>356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-70.710678118654769</v>
      </c>
      <c r="AJ1110">
        <v>70.710678118654741</v>
      </c>
      <c r="AK1110">
        <v>0</v>
      </c>
      <c r="AL1110">
        <v>100</v>
      </c>
      <c r="AM1110">
        <v>30.48</v>
      </c>
      <c r="AN1110">
        <v>5.497787143782138</v>
      </c>
    </row>
    <row r="1111" spans="1:40" ht="12.75" x14ac:dyDescent="0.2">
      <c r="A1111" s="15">
        <v>42577</v>
      </c>
      <c r="B1111" s="14">
        <v>120</v>
      </c>
      <c r="C1111" s="14" t="s">
        <v>359</v>
      </c>
      <c r="D1111" s="16">
        <v>0.5444444444444444</v>
      </c>
      <c r="E1111" s="14">
        <v>13</v>
      </c>
      <c r="F1111" s="14">
        <v>419</v>
      </c>
      <c r="G1111" s="14" t="s">
        <v>4</v>
      </c>
      <c r="H1111" s="14" t="s">
        <v>4</v>
      </c>
      <c r="I1111" s="14">
        <v>34</v>
      </c>
      <c r="J1111" s="14" t="s">
        <v>4</v>
      </c>
      <c r="K1111" s="14" t="s">
        <v>4</v>
      </c>
      <c r="L1111" s="14" t="s">
        <v>4</v>
      </c>
      <c r="M1111" s="14">
        <v>315</v>
      </c>
      <c r="N1111" s="14" t="s">
        <v>27</v>
      </c>
      <c r="O1111" s="14" t="s">
        <v>4</v>
      </c>
      <c r="P1111" s="14" t="s">
        <v>4</v>
      </c>
      <c r="Q1111" s="14">
        <v>0</v>
      </c>
      <c r="R1111">
        <v>0</v>
      </c>
      <c r="S1111">
        <v>0</v>
      </c>
      <c r="T1111">
        <v>0</v>
      </c>
      <c r="U1111">
        <v>0</v>
      </c>
      <c r="V1111" t="s">
        <v>8</v>
      </c>
      <c r="W1111">
        <v>4.4000000000000004</v>
      </c>
      <c r="X1111" t="s">
        <v>4</v>
      </c>
      <c r="Y1111">
        <v>2</v>
      </c>
      <c r="Z1111">
        <v>1</v>
      </c>
      <c r="AA1111">
        <v>0</v>
      </c>
      <c r="AB1111">
        <v>0</v>
      </c>
      <c r="AC1111" t="s">
        <v>356</v>
      </c>
      <c r="AD1111">
        <v>1</v>
      </c>
      <c r="AE1111">
        <v>0</v>
      </c>
      <c r="AF1111">
        <v>0</v>
      </c>
      <c r="AG1111">
        <v>1</v>
      </c>
      <c r="AH1111">
        <v>0</v>
      </c>
      <c r="AI1111">
        <v>-70.710678118654769</v>
      </c>
      <c r="AJ1111">
        <v>70.710678118654741</v>
      </c>
      <c r="AK1111">
        <v>0</v>
      </c>
      <c r="AL1111">
        <v>100</v>
      </c>
      <c r="AM1111">
        <v>30.48</v>
      </c>
      <c r="AN1111">
        <v>5.497787143782138</v>
      </c>
    </row>
    <row r="1112" spans="1:40" ht="12.75" x14ac:dyDescent="0.2">
      <c r="A1112" s="15">
        <v>42577</v>
      </c>
      <c r="B1112" s="14">
        <v>120</v>
      </c>
      <c r="C1112" s="14" t="s">
        <v>359</v>
      </c>
      <c r="D1112" s="16">
        <v>0.58472222222222225</v>
      </c>
      <c r="E1112" s="14">
        <v>14</v>
      </c>
      <c r="F1112" s="14">
        <v>477.00000000000011</v>
      </c>
      <c r="G1112" s="14" t="s">
        <v>4</v>
      </c>
      <c r="H1112" s="14" t="s">
        <v>4</v>
      </c>
      <c r="I1112" s="14" t="s">
        <v>4</v>
      </c>
      <c r="J1112" s="14" t="s">
        <v>4</v>
      </c>
      <c r="K1112" s="14" t="s">
        <v>4</v>
      </c>
      <c r="L1112" s="14" t="s">
        <v>4</v>
      </c>
      <c r="M1112" s="14" t="s">
        <v>4</v>
      </c>
      <c r="N1112" s="14" t="s">
        <v>27</v>
      </c>
      <c r="O1112" s="14" t="s">
        <v>4</v>
      </c>
      <c r="P1112" s="14" t="s">
        <v>4</v>
      </c>
      <c r="Q1112" s="14" t="s">
        <v>4</v>
      </c>
      <c r="R1112" t="s">
        <v>4</v>
      </c>
      <c r="S1112" t="s">
        <v>4</v>
      </c>
      <c r="T1112" t="s">
        <v>4</v>
      </c>
      <c r="U1112" t="s">
        <v>4</v>
      </c>
      <c r="V1112" t="s">
        <v>4</v>
      </c>
      <c r="W1112" t="s">
        <v>4</v>
      </c>
      <c r="X1112" t="s">
        <v>67</v>
      </c>
      <c r="Y1112" t="s">
        <v>4</v>
      </c>
      <c r="Z1112" t="s">
        <v>4</v>
      </c>
      <c r="AA1112" t="s">
        <v>4</v>
      </c>
      <c r="AB1112" t="s">
        <v>4</v>
      </c>
      <c r="AC1112" t="s">
        <v>356</v>
      </c>
      <c r="AD1112">
        <v>1</v>
      </c>
      <c r="AE1112" t="s">
        <v>4</v>
      </c>
      <c r="AF1112" t="s">
        <v>4</v>
      </c>
      <c r="AG1112" t="s">
        <v>4</v>
      </c>
      <c r="AH1112" t="s">
        <v>4</v>
      </c>
      <c r="AI1112" t="s">
        <v>4</v>
      </c>
      <c r="AJ1112" t="s">
        <v>4</v>
      </c>
      <c r="AK1112" t="s">
        <v>4</v>
      </c>
      <c r="AL1112" t="s">
        <v>4</v>
      </c>
      <c r="AM1112" t="s">
        <v>4</v>
      </c>
      <c r="AN1112" t="s">
        <v>4</v>
      </c>
    </row>
    <row r="1113" spans="1:40" ht="12.75" x14ac:dyDescent="0.2">
      <c r="A1113" s="15">
        <v>42577</v>
      </c>
      <c r="B1113" s="14">
        <v>120</v>
      </c>
      <c r="C1113" s="14" t="s">
        <v>359</v>
      </c>
      <c r="D1113" s="16">
        <v>0.62708333333333333</v>
      </c>
      <c r="E1113" s="14">
        <v>15</v>
      </c>
      <c r="F1113" s="14">
        <v>538</v>
      </c>
      <c r="G1113" s="14" t="s">
        <v>4</v>
      </c>
      <c r="H1113" s="14" t="s">
        <v>4</v>
      </c>
      <c r="I1113" s="14" t="s">
        <v>4</v>
      </c>
      <c r="J1113" s="14" t="s">
        <v>4</v>
      </c>
      <c r="K1113" s="14" t="s">
        <v>4</v>
      </c>
      <c r="L1113" s="14" t="s">
        <v>4</v>
      </c>
      <c r="M1113" s="14" t="s">
        <v>4</v>
      </c>
      <c r="N1113" s="14" t="s">
        <v>27</v>
      </c>
      <c r="O1113" s="14" t="s">
        <v>4</v>
      </c>
      <c r="P1113" s="14" t="s">
        <v>4</v>
      </c>
      <c r="Q1113" s="14" t="s">
        <v>4</v>
      </c>
      <c r="R1113" t="s">
        <v>4</v>
      </c>
      <c r="S1113" t="s">
        <v>4</v>
      </c>
      <c r="T1113" t="s">
        <v>4</v>
      </c>
      <c r="U1113" t="s">
        <v>4</v>
      </c>
      <c r="V1113" t="s">
        <v>4</v>
      </c>
      <c r="W1113" t="s">
        <v>4</v>
      </c>
      <c r="X1113" t="s">
        <v>67</v>
      </c>
      <c r="Y1113" t="s">
        <v>4</v>
      </c>
      <c r="Z1113" t="s">
        <v>4</v>
      </c>
      <c r="AA1113" t="s">
        <v>4</v>
      </c>
      <c r="AB1113" t="s">
        <v>4</v>
      </c>
      <c r="AC1113" t="s">
        <v>356</v>
      </c>
      <c r="AD1113">
        <v>1</v>
      </c>
      <c r="AE1113" t="s">
        <v>4</v>
      </c>
      <c r="AF1113" t="s">
        <v>4</v>
      </c>
      <c r="AG1113" t="s">
        <v>4</v>
      </c>
      <c r="AH1113" t="s">
        <v>4</v>
      </c>
      <c r="AI1113" t="s">
        <v>4</v>
      </c>
      <c r="AJ1113" t="s">
        <v>4</v>
      </c>
      <c r="AK1113" t="s">
        <v>4</v>
      </c>
      <c r="AL1113" t="s">
        <v>4</v>
      </c>
      <c r="AM1113" t="s">
        <v>4</v>
      </c>
      <c r="AN1113" t="s">
        <v>4</v>
      </c>
    </row>
    <row r="1114" spans="1:40" ht="12.75" x14ac:dyDescent="0.2">
      <c r="A1114" s="15">
        <v>42577</v>
      </c>
      <c r="B1114" s="14">
        <v>120</v>
      </c>
      <c r="C1114" s="14" t="s">
        <v>359</v>
      </c>
      <c r="D1114" s="16">
        <v>0.66597222222222219</v>
      </c>
      <c r="E1114" s="14">
        <v>16</v>
      </c>
      <c r="F1114" s="14">
        <v>594</v>
      </c>
      <c r="G1114" s="14" t="s">
        <v>4</v>
      </c>
      <c r="H1114" s="14" t="s">
        <v>4</v>
      </c>
      <c r="I1114" s="14" t="s">
        <v>4</v>
      </c>
      <c r="J1114" s="14" t="s">
        <v>4</v>
      </c>
      <c r="K1114" s="14" t="s">
        <v>4</v>
      </c>
      <c r="L1114" s="14" t="s">
        <v>4</v>
      </c>
      <c r="M1114" s="14" t="s">
        <v>4</v>
      </c>
      <c r="N1114" s="14" t="s">
        <v>27</v>
      </c>
      <c r="O1114" s="14" t="s">
        <v>4</v>
      </c>
      <c r="P1114" s="14" t="s">
        <v>4</v>
      </c>
      <c r="Q1114" s="14" t="s">
        <v>4</v>
      </c>
      <c r="R1114" t="s">
        <v>4</v>
      </c>
      <c r="S1114" t="s">
        <v>4</v>
      </c>
      <c r="T1114" t="s">
        <v>4</v>
      </c>
      <c r="U1114" t="s">
        <v>4</v>
      </c>
      <c r="V1114" t="s">
        <v>4</v>
      </c>
      <c r="W1114" t="s">
        <v>4</v>
      </c>
      <c r="X1114" t="s">
        <v>146</v>
      </c>
      <c r="Y1114" t="s">
        <v>4</v>
      </c>
      <c r="Z1114" t="s">
        <v>4</v>
      </c>
      <c r="AA1114" t="s">
        <v>4</v>
      </c>
      <c r="AB1114" t="s">
        <v>4</v>
      </c>
      <c r="AC1114" t="s">
        <v>356</v>
      </c>
      <c r="AD1114">
        <v>1</v>
      </c>
      <c r="AE1114" t="s">
        <v>4</v>
      </c>
      <c r="AF1114" t="s">
        <v>4</v>
      </c>
      <c r="AG1114" t="s">
        <v>4</v>
      </c>
      <c r="AH1114" t="s">
        <v>4</v>
      </c>
      <c r="AI1114" t="s">
        <v>4</v>
      </c>
      <c r="AJ1114" t="s">
        <v>4</v>
      </c>
      <c r="AK1114" t="s">
        <v>4</v>
      </c>
      <c r="AL1114" t="s">
        <v>4</v>
      </c>
      <c r="AM1114" t="s">
        <v>4</v>
      </c>
      <c r="AN1114" t="s">
        <v>4</v>
      </c>
    </row>
    <row r="1115" spans="1:40" ht="12.75" x14ac:dyDescent="0.2">
      <c r="A1115" s="15">
        <v>42577</v>
      </c>
      <c r="B1115" s="14">
        <v>121</v>
      </c>
      <c r="C1115" s="14" t="s">
        <v>359</v>
      </c>
      <c r="D1115" s="16">
        <v>0.25347222222222221</v>
      </c>
      <c r="E1115" s="14">
        <v>6</v>
      </c>
      <c r="F1115" s="14">
        <v>0</v>
      </c>
      <c r="G1115" s="14" t="s">
        <v>4</v>
      </c>
      <c r="H1115" s="14" t="s">
        <v>4</v>
      </c>
      <c r="I1115" s="14">
        <v>18.399999999999999</v>
      </c>
      <c r="J1115" s="14" t="s">
        <v>4</v>
      </c>
      <c r="K1115" s="14" t="s">
        <v>4</v>
      </c>
      <c r="L1115" s="14" t="s">
        <v>4</v>
      </c>
      <c r="M1115" s="14">
        <v>315</v>
      </c>
      <c r="N1115" s="14" t="s">
        <v>27</v>
      </c>
      <c r="O1115" s="14" t="s">
        <v>4</v>
      </c>
      <c r="P1115" s="14" t="s">
        <v>4</v>
      </c>
      <c r="Q1115" s="14">
        <v>0</v>
      </c>
      <c r="R1115">
        <v>0</v>
      </c>
      <c r="S1115">
        <v>0</v>
      </c>
      <c r="T1115" t="s">
        <v>4</v>
      </c>
      <c r="U1115" t="s">
        <v>4</v>
      </c>
      <c r="V1115" t="s">
        <v>8</v>
      </c>
      <c r="W1115">
        <v>0</v>
      </c>
      <c r="X1115" t="s">
        <v>205</v>
      </c>
      <c r="Y1115">
        <v>2</v>
      </c>
      <c r="Z1115">
        <v>1</v>
      </c>
      <c r="AA1115">
        <v>0</v>
      </c>
      <c r="AB1115">
        <v>0</v>
      </c>
      <c r="AC1115" t="s">
        <v>357</v>
      </c>
      <c r="AD1115">
        <v>1</v>
      </c>
      <c r="AE1115" t="s">
        <v>4</v>
      </c>
      <c r="AF1115" t="s">
        <v>4</v>
      </c>
      <c r="AG1115" t="s">
        <v>4</v>
      </c>
      <c r="AH1115" t="s">
        <v>4</v>
      </c>
      <c r="AI1115">
        <v>-70.710678118654769</v>
      </c>
      <c r="AJ1115">
        <v>70.710678118654741</v>
      </c>
      <c r="AK1115" t="s">
        <v>4</v>
      </c>
      <c r="AL1115">
        <v>100</v>
      </c>
      <c r="AM1115">
        <v>30.48</v>
      </c>
      <c r="AN1115">
        <v>5.497787143782138</v>
      </c>
    </row>
    <row r="1116" spans="1:40" ht="12.75" x14ac:dyDescent="0.2">
      <c r="A1116" s="15">
        <v>42577</v>
      </c>
      <c r="B1116" s="14">
        <v>121</v>
      </c>
      <c r="C1116" s="14" t="s">
        <v>359</v>
      </c>
      <c r="D1116" s="16">
        <v>0.2902777777777778</v>
      </c>
      <c r="E1116" s="14">
        <v>7</v>
      </c>
      <c r="F1116" s="14">
        <v>53.00000000000005</v>
      </c>
      <c r="G1116" s="14" t="s">
        <v>4</v>
      </c>
      <c r="H1116" s="14" t="s">
        <v>4</v>
      </c>
      <c r="I1116" s="14">
        <v>21.8</v>
      </c>
      <c r="J1116" s="14" t="s">
        <v>4</v>
      </c>
      <c r="K1116" s="14" t="s">
        <v>4</v>
      </c>
      <c r="L1116" s="14" t="s">
        <v>4</v>
      </c>
      <c r="M1116" s="14">
        <v>315</v>
      </c>
      <c r="N1116" s="14" t="s">
        <v>27</v>
      </c>
      <c r="O1116" s="14" t="s">
        <v>4</v>
      </c>
      <c r="P1116" s="14" t="s">
        <v>4</v>
      </c>
      <c r="Q1116" s="14">
        <v>0</v>
      </c>
      <c r="R1116">
        <v>0</v>
      </c>
      <c r="S1116">
        <v>0</v>
      </c>
      <c r="T1116" t="s">
        <v>4</v>
      </c>
      <c r="U1116" t="s">
        <v>4</v>
      </c>
      <c r="V1116" t="s">
        <v>8</v>
      </c>
      <c r="W1116">
        <v>0</v>
      </c>
      <c r="X1116" t="s">
        <v>209</v>
      </c>
      <c r="Y1116">
        <v>2</v>
      </c>
      <c r="Z1116">
        <v>1</v>
      </c>
      <c r="AA1116">
        <v>0</v>
      </c>
      <c r="AB1116">
        <v>0</v>
      </c>
      <c r="AC1116" t="s">
        <v>357</v>
      </c>
      <c r="AD1116">
        <v>1</v>
      </c>
      <c r="AE1116">
        <v>0</v>
      </c>
      <c r="AF1116">
        <v>0</v>
      </c>
      <c r="AG1116">
        <v>1</v>
      </c>
      <c r="AH1116">
        <v>0</v>
      </c>
      <c r="AI1116">
        <v>-70.710678118654769</v>
      </c>
      <c r="AJ1116">
        <v>70.710678118654741</v>
      </c>
      <c r="AK1116">
        <v>0</v>
      </c>
      <c r="AL1116">
        <v>100</v>
      </c>
      <c r="AM1116">
        <v>30.48</v>
      </c>
      <c r="AN1116">
        <v>5.497787143782138</v>
      </c>
    </row>
    <row r="1117" spans="1:40" ht="12.75" x14ac:dyDescent="0.2">
      <c r="A1117" s="15">
        <v>42577</v>
      </c>
      <c r="B1117" s="14">
        <v>121</v>
      </c>
      <c r="C1117" s="14" t="s">
        <v>359</v>
      </c>
      <c r="D1117" s="16">
        <v>0.33263888888888887</v>
      </c>
      <c r="E1117" s="14">
        <v>8</v>
      </c>
      <c r="F1117" s="14">
        <v>114</v>
      </c>
      <c r="G1117" s="14" t="s">
        <v>4</v>
      </c>
      <c r="H1117" s="14" t="s">
        <v>4</v>
      </c>
      <c r="I1117" s="14">
        <v>33.700000000000003</v>
      </c>
      <c r="J1117" s="14" t="s">
        <v>4</v>
      </c>
      <c r="K1117" s="14" t="s">
        <v>4</v>
      </c>
      <c r="L1117" s="14" t="s">
        <v>4</v>
      </c>
      <c r="M1117" s="14">
        <v>315</v>
      </c>
      <c r="N1117" s="14" t="s">
        <v>27</v>
      </c>
      <c r="O1117" s="14" t="s">
        <v>4</v>
      </c>
      <c r="P1117" s="14" t="s">
        <v>4</v>
      </c>
      <c r="Q1117" s="14">
        <v>0</v>
      </c>
      <c r="R1117">
        <v>0</v>
      </c>
      <c r="S1117">
        <v>0</v>
      </c>
      <c r="T1117" t="s">
        <v>4</v>
      </c>
      <c r="U1117" t="s">
        <v>4</v>
      </c>
      <c r="V1117" t="s">
        <v>8</v>
      </c>
      <c r="W1117">
        <v>0.4</v>
      </c>
      <c r="X1117" t="s">
        <v>214</v>
      </c>
      <c r="Y1117">
        <v>2</v>
      </c>
      <c r="Z1117">
        <v>1</v>
      </c>
      <c r="AA1117">
        <v>0</v>
      </c>
      <c r="AB1117">
        <v>0</v>
      </c>
      <c r="AC1117" t="s">
        <v>357</v>
      </c>
      <c r="AD1117">
        <v>1</v>
      </c>
      <c r="AE1117">
        <v>0</v>
      </c>
      <c r="AF1117">
        <v>0</v>
      </c>
      <c r="AG1117">
        <v>1</v>
      </c>
      <c r="AH1117">
        <v>0</v>
      </c>
      <c r="AI1117">
        <v>-70.710678118654769</v>
      </c>
      <c r="AJ1117">
        <v>70.710678118654741</v>
      </c>
      <c r="AK1117">
        <v>0</v>
      </c>
      <c r="AL1117">
        <v>100</v>
      </c>
      <c r="AM1117">
        <v>30.48</v>
      </c>
      <c r="AN1117">
        <v>5.497787143782138</v>
      </c>
    </row>
    <row r="1118" spans="1:40" ht="12.75" x14ac:dyDescent="0.2">
      <c r="A1118" s="15">
        <v>42577</v>
      </c>
      <c r="B1118" s="14">
        <v>121</v>
      </c>
      <c r="C1118" s="14" t="s">
        <v>359</v>
      </c>
      <c r="D1118" s="16">
        <v>0.37638888888888888</v>
      </c>
      <c r="E1118" s="14">
        <v>9</v>
      </c>
      <c r="F1118" s="14">
        <v>177</v>
      </c>
      <c r="G1118" s="14" t="s">
        <v>4</v>
      </c>
      <c r="H1118" s="14" t="s">
        <v>4</v>
      </c>
      <c r="I1118" s="14">
        <v>32.299999999999997</v>
      </c>
      <c r="J1118" s="14" t="s">
        <v>4</v>
      </c>
      <c r="K1118" s="14" t="s">
        <v>4</v>
      </c>
      <c r="L1118" s="14" t="s">
        <v>4</v>
      </c>
      <c r="M1118" s="14">
        <v>315</v>
      </c>
      <c r="N1118" s="14" t="s">
        <v>27</v>
      </c>
      <c r="O1118" s="14" t="s">
        <v>4</v>
      </c>
      <c r="P1118" s="14" t="s">
        <v>4</v>
      </c>
      <c r="Q1118" s="14">
        <v>0</v>
      </c>
      <c r="R1118">
        <v>0</v>
      </c>
      <c r="S1118">
        <v>1</v>
      </c>
      <c r="T1118" t="s">
        <v>4</v>
      </c>
      <c r="U1118" t="s">
        <v>4</v>
      </c>
      <c r="V1118" t="s">
        <v>8</v>
      </c>
      <c r="W1118">
        <v>2</v>
      </c>
      <c r="X1118" t="s">
        <v>214</v>
      </c>
      <c r="Y1118">
        <v>2</v>
      </c>
      <c r="Z1118">
        <v>1</v>
      </c>
      <c r="AA1118">
        <v>0</v>
      </c>
      <c r="AB1118">
        <v>0</v>
      </c>
      <c r="AC1118" t="s">
        <v>357</v>
      </c>
      <c r="AD1118">
        <v>1</v>
      </c>
      <c r="AE1118">
        <v>0</v>
      </c>
      <c r="AF1118">
        <v>0</v>
      </c>
      <c r="AG1118">
        <v>1</v>
      </c>
      <c r="AH1118">
        <v>0</v>
      </c>
      <c r="AI1118">
        <v>-70.710678118654769</v>
      </c>
      <c r="AJ1118">
        <v>70.710678118654741</v>
      </c>
      <c r="AK1118">
        <v>0</v>
      </c>
      <c r="AL1118">
        <v>100</v>
      </c>
      <c r="AM1118">
        <v>30.48</v>
      </c>
      <c r="AN1118">
        <v>5.497787143782138</v>
      </c>
    </row>
    <row r="1119" spans="1:40" ht="12.75" x14ac:dyDescent="0.2">
      <c r="A1119" s="15">
        <v>42577</v>
      </c>
      <c r="B1119" s="14">
        <v>121</v>
      </c>
      <c r="C1119" s="14" t="s">
        <v>359</v>
      </c>
      <c r="D1119" s="16">
        <v>0.41805555555555557</v>
      </c>
      <c r="E1119" s="14">
        <v>10</v>
      </c>
      <c r="F1119" s="14">
        <v>237.00000000000003</v>
      </c>
      <c r="G1119" s="14">
        <v>46.3</v>
      </c>
      <c r="H1119" s="14" t="s">
        <v>365</v>
      </c>
      <c r="I1119" s="14">
        <v>31</v>
      </c>
      <c r="J1119" s="14">
        <v>1.3579287687273152</v>
      </c>
      <c r="K1119" s="14">
        <v>282.19641267252837</v>
      </c>
      <c r="L1119" s="14">
        <v>147.19641267252837</v>
      </c>
      <c r="M1119" s="14">
        <v>312</v>
      </c>
      <c r="N1119" s="14" t="s">
        <v>27</v>
      </c>
      <c r="O1119" s="14" t="s">
        <v>31</v>
      </c>
      <c r="P1119" s="14">
        <v>7</v>
      </c>
      <c r="Q1119" s="14">
        <v>10.529774088283657</v>
      </c>
      <c r="R1119">
        <v>10.529774088283657</v>
      </c>
      <c r="S1119">
        <v>1</v>
      </c>
      <c r="T1119" t="s">
        <v>4</v>
      </c>
      <c r="U1119" t="s">
        <v>4</v>
      </c>
      <c r="V1119" t="s">
        <v>6</v>
      </c>
      <c r="W1119">
        <v>2</v>
      </c>
      <c r="X1119" t="s">
        <v>223</v>
      </c>
      <c r="Y1119">
        <v>0</v>
      </c>
      <c r="Z1119">
        <v>0</v>
      </c>
      <c r="AA1119">
        <v>1</v>
      </c>
      <c r="AB1119">
        <v>1</v>
      </c>
      <c r="AC1119" t="s">
        <v>357</v>
      </c>
      <c r="AD1119">
        <v>1</v>
      </c>
      <c r="AE1119">
        <v>2.2245579744607653</v>
      </c>
      <c r="AF1119">
        <v>2.2245579744607653</v>
      </c>
      <c r="AG1119">
        <v>1</v>
      </c>
      <c r="AH1119">
        <v>10.529774088283657</v>
      </c>
      <c r="AI1119">
        <v>-81.002785977036012</v>
      </c>
      <c r="AJ1119">
        <v>72.935236093115506</v>
      </c>
      <c r="AK1119">
        <v>-10.292107858381243</v>
      </c>
      <c r="AL1119">
        <v>109</v>
      </c>
      <c r="AM1119">
        <v>33.223199999999999</v>
      </c>
      <c r="AN1119">
        <v>5.4454272662223078</v>
      </c>
    </row>
    <row r="1120" spans="1:40" ht="12.75" x14ac:dyDescent="0.2">
      <c r="A1120" s="15">
        <v>42577</v>
      </c>
      <c r="B1120" s="14">
        <v>121</v>
      </c>
      <c r="C1120" s="14" t="s">
        <v>359</v>
      </c>
      <c r="D1120" s="16">
        <v>0.46111111111111108</v>
      </c>
      <c r="E1120" s="14">
        <v>11</v>
      </c>
      <c r="F1120" s="14">
        <v>299</v>
      </c>
      <c r="G1120" s="14">
        <v>45.6</v>
      </c>
      <c r="H1120" s="14" t="s">
        <v>365</v>
      </c>
      <c r="I1120" s="14">
        <v>32.299999999999997</v>
      </c>
      <c r="J1120" s="14" t="s">
        <v>4</v>
      </c>
      <c r="K1120" s="14" t="s">
        <v>4</v>
      </c>
      <c r="L1120" s="14" t="s">
        <v>4</v>
      </c>
      <c r="M1120" s="14">
        <v>312</v>
      </c>
      <c r="N1120" s="14" t="s">
        <v>27</v>
      </c>
      <c r="O1120" s="14" t="s">
        <v>4</v>
      </c>
      <c r="P1120" s="14" t="s">
        <v>4</v>
      </c>
      <c r="Q1120" s="14">
        <v>0</v>
      </c>
      <c r="R1120">
        <v>10.529774088283657</v>
      </c>
      <c r="S1120">
        <v>1</v>
      </c>
      <c r="T1120" t="s">
        <v>4</v>
      </c>
      <c r="U1120" t="s">
        <v>4</v>
      </c>
      <c r="V1120" t="s">
        <v>110</v>
      </c>
      <c r="W1120">
        <v>4</v>
      </c>
      <c r="X1120" t="s">
        <v>5</v>
      </c>
      <c r="Y1120">
        <v>0</v>
      </c>
      <c r="Z1120">
        <v>0</v>
      </c>
      <c r="AA1120">
        <v>1</v>
      </c>
      <c r="AB1120" t="s">
        <v>4</v>
      </c>
      <c r="AC1120" t="s">
        <v>357</v>
      </c>
      <c r="AD1120">
        <v>1</v>
      </c>
      <c r="AE1120">
        <v>0</v>
      </c>
      <c r="AF1120">
        <v>0</v>
      </c>
      <c r="AG1120">
        <v>1</v>
      </c>
      <c r="AH1120">
        <v>0</v>
      </c>
      <c r="AI1120">
        <v>-81.002785977036012</v>
      </c>
      <c r="AJ1120">
        <v>72.935236093115506</v>
      </c>
      <c r="AK1120">
        <v>0</v>
      </c>
      <c r="AL1120">
        <v>109</v>
      </c>
      <c r="AM1120">
        <v>33.223199999999999</v>
      </c>
      <c r="AN1120">
        <v>5.4454272662223078</v>
      </c>
    </row>
    <row r="1121" spans="1:40" ht="12.75" x14ac:dyDescent="0.2">
      <c r="A1121" s="15">
        <v>42577</v>
      </c>
      <c r="B1121" s="14">
        <v>121</v>
      </c>
      <c r="C1121" s="14" t="s">
        <v>359</v>
      </c>
      <c r="D1121" s="16">
        <v>0.50138888888888888</v>
      </c>
      <c r="E1121" s="14">
        <v>12</v>
      </c>
      <c r="F1121" s="14">
        <v>357.00000000000006</v>
      </c>
      <c r="G1121" s="14">
        <v>51.2</v>
      </c>
      <c r="H1121" s="14" t="s">
        <v>365</v>
      </c>
      <c r="I1121" s="14">
        <v>34.6</v>
      </c>
      <c r="J1121" s="14" t="s">
        <v>4</v>
      </c>
      <c r="K1121" s="14" t="s">
        <v>4</v>
      </c>
      <c r="L1121" s="14" t="s">
        <v>4</v>
      </c>
      <c r="M1121" s="14">
        <v>312</v>
      </c>
      <c r="N1121" s="14" t="s">
        <v>27</v>
      </c>
      <c r="O1121" s="14" t="s">
        <v>4</v>
      </c>
      <c r="P1121" s="14" t="s">
        <v>4</v>
      </c>
      <c r="Q1121" s="14">
        <v>0</v>
      </c>
      <c r="R1121">
        <v>10.529774088283657</v>
      </c>
      <c r="S1121">
        <v>1</v>
      </c>
      <c r="T1121" t="s">
        <v>4</v>
      </c>
      <c r="U1121" t="s">
        <v>4</v>
      </c>
      <c r="V1121" t="s">
        <v>6</v>
      </c>
      <c r="W1121">
        <v>1.1000000000000001</v>
      </c>
      <c r="X1121" t="s">
        <v>43</v>
      </c>
      <c r="Y1121">
        <v>0</v>
      </c>
      <c r="Z1121">
        <v>0</v>
      </c>
      <c r="AA1121">
        <v>1</v>
      </c>
      <c r="AB1121" t="s">
        <v>4</v>
      </c>
      <c r="AC1121" t="s">
        <v>357</v>
      </c>
      <c r="AD1121">
        <v>1</v>
      </c>
      <c r="AE1121">
        <v>0</v>
      </c>
      <c r="AF1121">
        <v>0</v>
      </c>
      <c r="AG1121">
        <v>1</v>
      </c>
      <c r="AH1121">
        <v>0</v>
      </c>
      <c r="AI1121">
        <v>-81.002785977036012</v>
      </c>
      <c r="AJ1121">
        <v>72.935236093115506</v>
      </c>
      <c r="AK1121">
        <v>0</v>
      </c>
      <c r="AL1121">
        <v>109</v>
      </c>
      <c r="AM1121">
        <v>33.223199999999999</v>
      </c>
      <c r="AN1121">
        <v>5.4454272662223078</v>
      </c>
    </row>
    <row r="1122" spans="1:40" ht="12.75" x14ac:dyDescent="0.2">
      <c r="A1122" s="15">
        <v>42577</v>
      </c>
      <c r="B1122" s="14">
        <v>121</v>
      </c>
      <c r="C1122" s="14" t="s">
        <v>359</v>
      </c>
      <c r="D1122" s="16">
        <v>0.5444444444444444</v>
      </c>
      <c r="E1122" s="14">
        <v>13</v>
      </c>
      <c r="F1122" s="14">
        <v>419</v>
      </c>
      <c r="G1122" s="14">
        <v>46.5</v>
      </c>
      <c r="H1122" s="14" t="s">
        <v>365</v>
      </c>
      <c r="I1122" s="14">
        <v>34</v>
      </c>
      <c r="J1122" s="14" t="s">
        <v>4</v>
      </c>
      <c r="K1122" s="14" t="s">
        <v>4</v>
      </c>
      <c r="L1122" s="14" t="s">
        <v>4</v>
      </c>
      <c r="M1122" s="14">
        <v>312</v>
      </c>
      <c r="N1122" s="14" t="s">
        <v>27</v>
      </c>
      <c r="O1122" s="14" t="s">
        <v>4</v>
      </c>
      <c r="P1122" s="14" t="s">
        <v>4</v>
      </c>
      <c r="Q1122" s="14">
        <v>0</v>
      </c>
      <c r="R1122">
        <v>10.529774088283657</v>
      </c>
      <c r="S1122">
        <v>1</v>
      </c>
      <c r="T1122" t="s">
        <v>4</v>
      </c>
      <c r="U1122" t="s">
        <v>4</v>
      </c>
      <c r="V1122" t="s">
        <v>6</v>
      </c>
      <c r="W1122">
        <v>4.4000000000000004</v>
      </c>
      <c r="X1122" t="s">
        <v>43</v>
      </c>
      <c r="Y1122">
        <v>0</v>
      </c>
      <c r="Z1122">
        <v>0</v>
      </c>
      <c r="AA1122">
        <v>1</v>
      </c>
      <c r="AB1122" t="s">
        <v>4</v>
      </c>
      <c r="AC1122" t="s">
        <v>357</v>
      </c>
      <c r="AD1122">
        <v>1</v>
      </c>
      <c r="AE1122">
        <v>0</v>
      </c>
      <c r="AF1122">
        <v>0</v>
      </c>
      <c r="AG1122">
        <v>1</v>
      </c>
      <c r="AH1122">
        <v>0</v>
      </c>
      <c r="AI1122">
        <v>-81.002785977036012</v>
      </c>
      <c r="AJ1122">
        <v>72.935236093115506</v>
      </c>
      <c r="AK1122">
        <v>0</v>
      </c>
      <c r="AL1122">
        <v>109</v>
      </c>
      <c r="AM1122">
        <v>33.223199999999999</v>
      </c>
      <c r="AN1122">
        <v>5.4454272662223078</v>
      </c>
    </row>
    <row r="1123" spans="1:40" ht="12.75" x14ac:dyDescent="0.2">
      <c r="A1123" s="15">
        <v>42577</v>
      </c>
      <c r="B1123" s="14">
        <v>121</v>
      </c>
      <c r="C1123" s="14" t="s">
        <v>359</v>
      </c>
      <c r="D1123" s="16">
        <v>0.58472222222222225</v>
      </c>
      <c r="E1123" s="14">
        <v>14</v>
      </c>
      <c r="F1123" s="14">
        <v>477.00000000000011</v>
      </c>
      <c r="G1123" s="14">
        <v>42.9</v>
      </c>
      <c r="H1123" s="14" t="s">
        <v>365</v>
      </c>
      <c r="I1123" s="14">
        <v>34.299999999999997</v>
      </c>
      <c r="J1123" s="14" t="s">
        <v>4</v>
      </c>
      <c r="K1123" s="14" t="s">
        <v>4</v>
      </c>
      <c r="L1123" s="14" t="s">
        <v>4</v>
      </c>
      <c r="M1123" s="14">
        <v>312</v>
      </c>
      <c r="N1123" s="14" t="s">
        <v>27</v>
      </c>
      <c r="O1123" s="14" t="s">
        <v>4</v>
      </c>
      <c r="P1123" s="14" t="s">
        <v>4</v>
      </c>
      <c r="Q1123" s="14">
        <v>0</v>
      </c>
      <c r="R1123">
        <v>10.529774088283657</v>
      </c>
      <c r="S1123">
        <v>1</v>
      </c>
      <c r="T1123" t="s">
        <v>4</v>
      </c>
      <c r="U1123" t="s">
        <v>4</v>
      </c>
      <c r="V1123" t="s">
        <v>6</v>
      </c>
      <c r="W1123">
        <v>2.8</v>
      </c>
      <c r="X1123" t="s">
        <v>43</v>
      </c>
      <c r="Y1123">
        <v>0</v>
      </c>
      <c r="Z1123">
        <v>0</v>
      </c>
      <c r="AA1123">
        <v>1</v>
      </c>
      <c r="AB1123" t="s">
        <v>4</v>
      </c>
      <c r="AC1123" t="s">
        <v>357</v>
      </c>
      <c r="AD1123">
        <v>1</v>
      </c>
      <c r="AE1123">
        <v>0</v>
      </c>
      <c r="AF1123">
        <v>0</v>
      </c>
      <c r="AG1123">
        <v>1</v>
      </c>
      <c r="AH1123">
        <v>0</v>
      </c>
      <c r="AI1123">
        <v>-81.002785977036012</v>
      </c>
      <c r="AJ1123">
        <v>72.935236093115506</v>
      </c>
      <c r="AK1123">
        <v>0</v>
      </c>
      <c r="AL1123">
        <v>109</v>
      </c>
      <c r="AM1123">
        <v>33.223199999999999</v>
      </c>
      <c r="AN1123">
        <v>5.4454272662223078</v>
      </c>
    </row>
    <row r="1124" spans="1:40" ht="12.75" x14ac:dyDescent="0.2">
      <c r="A1124" s="15">
        <v>42577</v>
      </c>
      <c r="B1124" s="14">
        <v>121</v>
      </c>
      <c r="C1124" s="14" t="s">
        <v>359</v>
      </c>
      <c r="D1124" s="16">
        <v>0.62708333333333333</v>
      </c>
      <c r="E1124" s="14">
        <v>15</v>
      </c>
      <c r="F1124" s="14">
        <v>538</v>
      </c>
      <c r="G1124" s="14">
        <v>49.8</v>
      </c>
      <c r="H1124" s="14" t="s">
        <v>365</v>
      </c>
      <c r="I1124" s="14">
        <v>32</v>
      </c>
      <c r="J1124" s="14" t="s">
        <v>4</v>
      </c>
      <c r="K1124" s="14" t="s">
        <v>4</v>
      </c>
      <c r="L1124" s="14" t="s">
        <v>4</v>
      </c>
      <c r="M1124" s="14">
        <v>312</v>
      </c>
      <c r="N1124" s="14" t="s">
        <v>27</v>
      </c>
      <c r="O1124" s="14" t="s">
        <v>4</v>
      </c>
      <c r="P1124" s="14" t="s">
        <v>4</v>
      </c>
      <c r="Q1124" s="14">
        <v>0</v>
      </c>
      <c r="R1124">
        <v>10.529774088283657</v>
      </c>
      <c r="S1124">
        <v>1</v>
      </c>
      <c r="T1124" t="s">
        <v>4</v>
      </c>
      <c r="U1124" t="s">
        <v>4</v>
      </c>
      <c r="V1124" t="s">
        <v>6</v>
      </c>
      <c r="W1124">
        <v>5</v>
      </c>
      <c r="X1124" t="s">
        <v>43</v>
      </c>
      <c r="Y1124">
        <v>0</v>
      </c>
      <c r="Z1124">
        <v>0</v>
      </c>
      <c r="AA1124">
        <v>1</v>
      </c>
      <c r="AB1124" t="s">
        <v>4</v>
      </c>
      <c r="AC1124" t="s">
        <v>357</v>
      </c>
      <c r="AD1124">
        <v>1</v>
      </c>
      <c r="AE1124">
        <v>0</v>
      </c>
      <c r="AF1124">
        <v>0</v>
      </c>
      <c r="AG1124">
        <v>1</v>
      </c>
      <c r="AH1124">
        <v>0</v>
      </c>
      <c r="AI1124">
        <v>-81.002785977036012</v>
      </c>
      <c r="AJ1124">
        <v>72.935236093115506</v>
      </c>
      <c r="AK1124">
        <v>0</v>
      </c>
      <c r="AL1124">
        <v>109</v>
      </c>
      <c r="AM1124">
        <v>33.223199999999999</v>
      </c>
      <c r="AN1124">
        <v>5.4454272662223078</v>
      </c>
    </row>
    <row r="1125" spans="1:40" ht="12.75" x14ac:dyDescent="0.2">
      <c r="A1125" s="15">
        <v>42577</v>
      </c>
      <c r="B1125" s="14">
        <v>121</v>
      </c>
      <c r="C1125" s="14" t="s">
        <v>359</v>
      </c>
      <c r="D1125" s="16">
        <v>0.66597222222222219</v>
      </c>
      <c r="E1125" s="14">
        <v>16</v>
      </c>
      <c r="F1125" s="14">
        <v>594</v>
      </c>
      <c r="G1125" s="14">
        <v>47</v>
      </c>
      <c r="H1125" s="14" t="s">
        <v>365</v>
      </c>
      <c r="I1125" s="14">
        <v>31.5</v>
      </c>
      <c r="J1125" s="14" t="s">
        <v>4</v>
      </c>
      <c r="K1125" s="14" t="s">
        <v>4</v>
      </c>
      <c r="L1125" s="14" t="s">
        <v>4</v>
      </c>
      <c r="M1125" s="14">
        <v>312</v>
      </c>
      <c r="N1125" s="14" t="s">
        <v>27</v>
      </c>
      <c r="O1125" s="14" t="s">
        <v>4</v>
      </c>
      <c r="P1125" s="14" t="s">
        <v>4</v>
      </c>
      <c r="Q1125" s="14">
        <v>0</v>
      </c>
      <c r="R1125">
        <v>10.529774088283657</v>
      </c>
      <c r="S1125">
        <v>1</v>
      </c>
      <c r="T1125">
        <v>10.529774088283657</v>
      </c>
      <c r="U1125">
        <v>1</v>
      </c>
      <c r="V1125" t="s">
        <v>6</v>
      </c>
      <c r="W1125">
        <v>5.6</v>
      </c>
      <c r="X1125" t="s">
        <v>43</v>
      </c>
      <c r="Y1125">
        <v>0</v>
      </c>
      <c r="Z1125">
        <v>0</v>
      </c>
      <c r="AA1125">
        <v>1</v>
      </c>
      <c r="AB1125" t="s">
        <v>4</v>
      </c>
      <c r="AC1125" t="s">
        <v>357</v>
      </c>
      <c r="AD1125">
        <v>1</v>
      </c>
      <c r="AE1125">
        <v>0</v>
      </c>
      <c r="AF1125">
        <v>0</v>
      </c>
      <c r="AG1125">
        <v>1</v>
      </c>
      <c r="AH1125">
        <v>0</v>
      </c>
      <c r="AI1125">
        <v>-81.002785977036012</v>
      </c>
      <c r="AJ1125">
        <v>72.935236093115506</v>
      </c>
      <c r="AK1125">
        <v>0</v>
      </c>
      <c r="AL1125">
        <v>109</v>
      </c>
      <c r="AM1125">
        <v>33.223199999999999</v>
      </c>
      <c r="AN1125">
        <v>5.4454272662223078</v>
      </c>
    </row>
  </sheetData>
  <sortState ref="A2:AB1125">
    <sortCondition descending="1" ref="C2:C1125"/>
  </sortState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70" workbookViewId="0">
      <selection activeCell="B15" sqref="B15"/>
    </sheetView>
  </sheetViews>
  <sheetFormatPr defaultRowHeight="12.75" x14ac:dyDescent="0.2"/>
  <cols>
    <col min="2" max="2" width="14.42578125" bestFit="1" customWidth="1"/>
    <col min="3" max="3" width="14.42578125" customWidth="1"/>
    <col min="4" max="5" width="13.7109375" bestFit="1" customWidth="1"/>
  </cols>
  <sheetData>
    <row r="1" spans="1:6" ht="13.5" thickBot="1" x14ac:dyDescent="0.25">
      <c r="A1" s="3" t="s">
        <v>370</v>
      </c>
      <c r="B1" s="3" t="s">
        <v>364</v>
      </c>
      <c r="C1" s="3" t="s">
        <v>368</v>
      </c>
      <c r="D1" s="3" t="s">
        <v>369</v>
      </c>
      <c r="E1" s="3" t="s">
        <v>374</v>
      </c>
      <c r="F1" s="3" t="s">
        <v>371</v>
      </c>
    </row>
    <row r="2" spans="1:6" x14ac:dyDescent="0.2">
      <c r="A2" s="11">
        <v>1</v>
      </c>
      <c r="B2" s="12">
        <v>42.883040689648062</v>
      </c>
      <c r="C2" s="12">
        <v>26.34321667597516</v>
      </c>
      <c r="D2" s="12">
        <v>2.04602011825195</v>
      </c>
      <c r="E2" s="12">
        <v>0</v>
      </c>
      <c r="F2" s="10" t="str">
        <f>IF(E2=0,"Absence","Presence")</f>
        <v>Absence</v>
      </c>
    </row>
    <row r="3" spans="1:6" x14ac:dyDescent="0.2">
      <c r="A3" s="11">
        <v>2</v>
      </c>
      <c r="B3" s="12">
        <v>27.887803484217315</v>
      </c>
      <c r="C3" s="12">
        <v>2.6429481521081319</v>
      </c>
      <c r="D3" s="12">
        <v>15.506686070598526</v>
      </c>
      <c r="E3" s="12">
        <v>0</v>
      </c>
      <c r="F3" s="10" t="str">
        <f t="shared" ref="F3:F66" si="0">IF(E3=0,"Absence","Presence")</f>
        <v>Absence</v>
      </c>
    </row>
    <row r="4" spans="1:6" x14ac:dyDescent="0.2">
      <c r="A4" s="11">
        <v>4</v>
      </c>
      <c r="B4" s="12">
        <v>45.067623257375637</v>
      </c>
      <c r="C4" s="12">
        <v>28.49458501024316</v>
      </c>
      <c r="D4" s="12">
        <v>2.0642085567079498</v>
      </c>
      <c r="E4" s="12">
        <v>0</v>
      </c>
      <c r="F4" s="10" t="str">
        <f t="shared" si="0"/>
        <v>Absence</v>
      </c>
    </row>
    <row r="5" spans="1:6" x14ac:dyDescent="0.2">
      <c r="A5" s="11">
        <v>5</v>
      </c>
      <c r="B5" s="12">
        <v>0</v>
      </c>
      <c r="C5" s="12">
        <v>0</v>
      </c>
      <c r="D5" s="12">
        <v>0</v>
      </c>
      <c r="E5" s="12">
        <v>0</v>
      </c>
      <c r="F5" s="10" t="str">
        <f t="shared" si="0"/>
        <v>Absence</v>
      </c>
    </row>
    <row r="6" spans="1:6" x14ac:dyDescent="0.2">
      <c r="A6" s="11">
        <v>6</v>
      </c>
      <c r="B6" s="12">
        <v>15.56302386558346</v>
      </c>
      <c r="C6" s="12">
        <v>10.056307694166943</v>
      </c>
      <c r="D6" s="12">
        <v>2.0782138385940194</v>
      </c>
      <c r="E6" s="12">
        <v>0</v>
      </c>
      <c r="F6" s="10" t="str">
        <f t="shared" si="0"/>
        <v>Absence</v>
      </c>
    </row>
    <row r="7" spans="1:6" x14ac:dyDescent="0.2">
      <c r="A7" s="11">
        <v>7</v>
      </c>
      <c r="B7" s="12">
        <v>7.7352545940201303</v>
      </c>
      <c r="C7" s="12">
        <v>9.6748152075997833</v>
      </c>
      <c r="D7" s="12">
        <v>1.0476660121441541</v>
      </c>
      <c r="E7" s="12">
        <v>0</v>
      </c>
      <c r="F7" s="10" t="str">
        <f t="shared" si="0"/>
        <v>Absence</v>
      </c>
    </row>
    <row r="8" spans="1:6" x14ac:dyDescent="0.2">
      <c r="A8" s="11">
        <v>8</v>
      </c>
      <c r="B8" s="12">
        <v>0</v>
      </c>
      <c r="C8" s="12">
        <v>0</v>
      </c>
      <c r="D8" s="12">
        <v>0</v>
      </c>
      <c r="E8" s="12">
        <v>1</v>
      </c>
      <c r="F8" s="10" t="str">
        <f t="shared" si="0"/>
        <v>Presence</v>
      </c>
    </row>
    <row r="9" spans="1:6" x14ac:dyDescent="0.2">
      <c r="A9" s="11">
        <v>9</v>
      </c>
      <c r="B9" s="12">
        <v>3.4718624968528018</v>
      </c>
      <c r="C9" s="12">
        <v>3.4838886001622589</v>
      </c>
      <c r="D9" s="12">
        <v>1.1536100053115641</v>
      </c>
      <c r="E9" s="12">
        <v>0</v>
      </c>
      <c r="F9" s="10" t="str">
        <f t="shared" si="0"/>
        <v>Absence</v>
      </c>
    </row>
    <row r="10" spans="1:6" x14ac:dyDescent="0.2">
      <c r="A10" s="11">
        <v>10</v>
      </c>
      <c r="B10" s="12">
        <v>0</v>
      </c>
      <c r="C10" s="12">
        <v>0</v>
      </c>
      <c r="D10" s="12">
        <v>0</v>
      </c>
      <c r="E10" s="12">
        <v>1</v>
      </c>
      <c r="F10" s="10" t="str">
        <f t="shared" si="0"/>
        <v>Presence</v>
      </c>
    </row>
    <row r="11" spans="1:6" x14ac:dyDescent="0.2">
      <c r="A11" s="11">
        <v>11</v>
      </c>
      <c r="B11" s="12">
        <v>0</v>
      </c>
      <c r="C11" s="12">
        <v>0</v>
      </c>
      <c r="D11" s="12">
        <v>0</v>
      </c>
      <c r="E11" s="12">
        <v>1</v>
      </c>
      <c r="F11" s="10" t="str">
        <f t="shared" si="0"/>
        <v>Presence</v>
      </c>
    </row>
    <row r="12" spans="1:6" x14ac:dyDescent="0.2">
      <c r="A12" s="11">
        <v>12</v>
      </c>
      <c r="B12" s="12">
        <v>0</v>
      </c>
      <c r="C12" s="12">
        <v>0</v>
      </c>
      <c r="D12" s="12">
        <v>0</v>
      </c>
      <c r="E12" s="12">
        <v>1</v>
      </c>
      <c r="F12" s="10" t="str">
        <f t="shared" si="0"/>
        <v>Presence</v>
      </c>
    </row>
    <row r="13" spans="1:6" x14ac:dyDescent="0.2">
      <c r="A13" s="11">
        <v>13</v>
      </c>
      <c r="B13" s="12">
        <v>0</v>
      </c>
      <c r="C13" s="12">
        <v>0</v>
      </c>
      <c r="D13" s="12">
        <v>0</v>
      </c>
      <c r="E13" s="12">
        <v>1</v>
      </c>
      <c r="F13" s="10" t="str">
        <f t="shared" si="0"/>
        <v>Presence</v>
      </c>
    </row>
    <row r="14" spans="1:6" x14ac:dyDescent="0.2">
      <c r="A14" s="11">
        <v>14</v>
      </c>
      <c r="B14" s="12">
        <v>0</v>
      </c>
      <c r="C14" s="12">
        <v>0</v>
      </c>
      <c r="D14" s="12">
        <v>0</v>
      </c>
      <c r="E14" s="12">
        <v>1</v>
      </c>
      <c r="F14" s="10" t="str">
        <f t="shared" si="0"/>
        <v>Presence</v>
      </c>
    </row>
    <row r="15" spans="1:6" x14ac:dyDescent="0.2">
      <c r="A15" s="11">
        <v>15</v>
      </c>
      <c r="B15" s="12">
        <v>30.889150041228767</v>
      </c>
      <c r="C15" s="12">
        <v>34.262248626010475</v>
      </c>
      <c r="D15" s="12">
        <v>1.065825372450601</v>
      </c>
      <c r="E15" s="12">
        <v>0</v>
      </c>
      <c r="F15" s="10" t="str">
        <f t="shared" si="0"/>
        <v>Absence</v>
      </c>
    </row>
    <row r="16" spans="1:6" x14ac:dyDescent="0.2">
      <c r="A16" s="11">
        <v>16</v>
      </c>
      <c r="B16" s="12">
        <v>19.754394386803483</v>
      </c>
      <c r="C16" s="12">
        <v>17.431148549531617</v>
      </c>
      <c r="D16" s="12">
        <v>1.5206354037624474</v>
      </c>
      <c r="E16" s="12">
        <v>0</v>
      </c>
      <c r="F16" s="10" t="str">
        <f t="shared" si="0"/>
        <v>Absence</v>
      </c>
    </row>
    <row r="17" spans="1:6" x14ac:dyDescent="0.2">
      <c r="A17" s="11">
        <v>17</v>
      </c>
      <c r="B17" s="12">
        <v>31.161791123887859</v>
      </c>
      <c r="C17" s="12">
        <v>34.262248626010475</v>
      </c>
      <c r="D17" s="12">
        <v>1.0699336810016613</v>
      </c>
      <c r="E17" s="12">
        <v>0</v>
      </c>
      <c r="F17" s="10" t="str">
        <f t="shared" si="0"/>
        <v>Absence</v>
      </c>
    </row>
    <row r="18" spans="1:6" x14ac:dyDescent="0.2">
      <c r="A18" s="11">
        <v>18</v>
      </c>
      <c r="B18" s="12">
        <v>47.575144965632788</v>
      </c>
      <c r="C18" s="12">
        <v>22.082791356792445</v>
      </c>
      <c r="D18" s="12">
        <v>2.8426236983903972</v>
      </c>
      <c r="E18" s="12">
        <v>0</v>
      </c>
      <c r="F18" s="10" t="str">
        <f t="shared" si="0"/>
        <v>Absence</v>
      </c>
    </row>
    <row r="19" spans="1:6" x14ac:dyDescent="0.2">
      <c r="A19" s="11">
        <v>19</v>
      </c>
      <c r="B19" s="12">
        <v>0</v>
      </c>
      <c r="C19" s="12">
        <v>0</v>
      </c>
      <c r="D19" s="12">
        <v>0</v>
      </c>
      <c r="E19" s="12">
        <v>1</v>
      </c>
      <c r="F19" s="10" t="str">
        <f t="shared" si="0"/>
        <v>Presence</v>
      </c>
    </row>
    <row r="20" spans="1:6" x14ac:dyDescent="0.2">
      <c r="A20" s="11">
        <v>20</v>
      </c>
      <c r="B20" s="12">
        <v>0</v>
      </c>
      <c r="C20" s="12">
        <v>0</v>
      </c>
      <c r="D20" s="12">
        <v>0</v>
      </c>
      <c r="E20" s="12">
        <v>1</v>
      </c>
      <c r="F20" s="10" t="str">
        <f t="shared" si="0"/>
        <v>Presence</v>
      </c>
    </row>
    <row r="21" spans="1:6" x14ac:dyDescent="0.2">
      <c r="A21" s="11">
        <v>21</v>
      </c>
      <c r="B21" s="12">
        <v>0</v>
      </c>
      <c r="C21" s="12">
        <v>0</v>
      </c>
      <c r="D21" s="12">
        <v>0</v>
      </c>
      <c r="E21" s="12">
        <v>1</v>
      </c>
      <c r="F21" s="10" t="str">
        <f t="shared" si="0"/>
        <v>Presence</v>
      </c>
    </row>
    <row r="22" spans="1:6" x14ac:dyDescent="0.2">
      <c r="A22" s="11">
        <v>22</v>
      </c>
      <c r="B22" s="12">
        <v>13.549345968333173</v>
      </c>
      <c r="C22" s="12">
        <v>15.691819145568997</v>
      </c>
      <c r="D22" s="12">
        <v>1.1480332200068075</v>
      </c>
      <c r="E22" s="12">
        <v>0</v>
      </c>
      <c r="F22" s="10" t="str">
        <f t="shared" si="0"/>
        <v>Absence</v>
      </c>
    </row>
    <row r="23" spans="1:6" x14ac:dyDescent="0.2">
      <c r="A23" s="11">
        <v>23</v>
      </c>
      <c r="B23" s="12">
        <v>5.2771719314180778</v>
      </c>
      <c r="C23" s="12">
        <v>9.67481520759981</v>
      </c>
      <c r="D23" s="12">
        <v>1</v>
      </c>
      <c r="E23" s="12">
        <v>1</v>
      </c>
      <c r="F23" s="10" t="str">
        <f t="shared" si="0"/>
        <v>Presence</v>
      </c>
    </row>
    <row r="24" spans="1:6" x14ac:dyDescent="0.2">
      <c r="A24" s="11">
        <v>24</v>
      </c>
      <c r="B24" s="12">
        <v>0</v>
      </c>
      <c r="C24" s="12">
        <v>0</v>
      </c>
      <c r="D24" s="12">
        <v>0</v>
      </c>
      <c r="E24" s="12">
        <v>1</v>
      </c>
      <c r="F24" s="10" t="str">
        <f t="shared" si="0"/>
        <v>Presence</v>
      </c>
    </row>
    <row r="25" spans="1:6" x14ac:dyDescent="0.2">
      <c r="A25" s="11">
        <v>25</v>
      </c>
      <c r="B25" s="12">
        <v>0</v>
      </c>
      <c r="C25" s="12">
        <v>0</v>
      </c>
      <c r="D25" s="12">
        <v>0</v>
      </c>
      <c r="E25" s="12">
        <v>1</v>
      </c>
      <c r="F25" s="10" t="str">
        <f t="shared" si="0"/>
        <v>Presence</v>
      </c>
    </row>
    <row r="26" spans="1:6" x14ac:dyDescent="0.2">
      <c r="A26" s="11">
        <v>26</v>
      </c>
      <c r="B26" s="12">
        <v>2.4235447724660979</v>
      </c>
      <c r="C26" s="12">
        <v>2.6658992497127074</v>
      </c>
      <c r="D26" s="12">
        <v>1</v>
      </c>
      <c r="E26" s="12">
        <v>0</v>
      </c>
      <c r="F26" s="10" t="str">
        <f t="shared" si="0"/>
        <v>Absence</v>
      </c>
    </row>
    <row r="27" spans="1:6" x14ac:dyDescent="0.2">
      <c r="A27" s="11">
        <v>27</v>
      </c>
      <c r="B27" s="12">
        <v>10.489675252573649</v>
      </c>
      <c r="C27" s="12">
        <v>4.642086105042428</v>
      </c>
      <c r="D27" s="12">
        <v>2.5664083134966185</v>
      </c>
      <c r="E27" s="12">
        <v>0</v>
      </c>
      <c r="F27" s="10" t="str">
        <f t="shared" si="0"/>
        <v>Absence</v>
      </c>
    </row>
    <row r="28" spans="1:6" x14ac:dyDescent="0.2">
      <c r="A28" s="11">
        <v>28</v>
      </c>
      <c r="B28" s="12">
        <v>50.62955317090011</v>
      </c>
      <c r="C28" s="12">
        <v>50.115294390835466</v>
      </c>
      <c r="D28" s="12">
        <v>1.2564661320334947</v>
      </c>
      <c r="E28" s="12">
        <v>0</v>
      </c>
      <c r="F28" s="10" t="str">
        <f t="shared" si="0"/>
        <v>Absence</v>
      </c>
    </row>
    <row r="29" spans="1:6" x14ac:dyDescent="0.2">
      <c r="A29" s="11">
        <v>29</v>
      </c>
      <c r="B29" s="12">
        <v>13.118897375750072</v>
      </c>
      <c r="C29" s="12">
        <v>11.408340606739234</v>
      </c>
      <c r="D29" s="12">
        <v>1.4805534629442176</v>
      </c>
      <c r="E29" s="12">
        <v>1</v>
      </c>
      <c r="F29" s="10" t="str">
        <f t="shared" si="0"/>
        <v>Presence</v>
      </c>
    </row>
    <row r="30" spans="1:6" x14ac:dyDescent="0.2">
      <c r="A30" s="11">
        <v>30</v>
      </c>
      <c r="B30" s="12">
        <v>1.3636363636363611</v>
      </c>
      <c r="C30" s="12">
        <v>2.9999999999999942</v>
      </c>
      <c r="D30" s="12">
        <v>1</v>
      </c>
      <c r="E30" s="12">
        <v>1</v>
      </c>
      <c r="F30" s="10" t="str">
        <f t="shared" si="0"/>
        <v>Presence</v>
      </c>
    </row>
    <row r="31" spans="1:6" x14ac:dyDescent="0.2">
      <c r="A31" s="11">
        <v>31</v>
      </c>
      <c r="B31" s="12">
        <v>27.758605121548953</v>
      </c>
      <c r="C31" s="12">
        <v>25.076036789935905</v>
      </c>
      <c r="D31" s="12">
        <v>1.4267351041321701</v>
      </c>
      <c r="E31" s="12">
        <v>1</v>
      </c>
      <c r="F31" s="10" t="str">
        <f t="shared" si="0"/>
        <v>Presence</v>
      </c>
    </row>
    <row r="32" spans="1:6" x14ac:dyDescent="0.2">
      <c r="A32" s="11">
        <v>32</v>
      </c>
      <c r="B32" s="12">
        <v>4.0275106484319432</v>
      </c>
      <c r="C32" s="12">
        <v>16.110042593727773</v>
      </c>
      <c r="D32" s="12">
        <v>1</v>
      </c>
      <c r="E32" s="12">
        <v>1</v>
      </c>
      <c r="F32" s="10" t="str">
        <f t="shared" si="0"/>
        <v>Presence</v>
      </c>
    </row>
    <row r="33" spans="1:6" x14ac:dyDescent="0.2">
      <c r="A33" s="11">
        <v>33</v>
      </c>
      <c r="B33" s="12">
        <v>0.57142857142857029</v>
      </c>
      <c r="C33" s="12">
        <v>0.999999999999998</v>
      </c>
      <c r="D33" s="12">
        <v>1</v>
      </c>
      <c r="E33" s="12">
        <v>1</v>
      </c>
      <c r="F33" s="10" t="str">
        <f t="shared" si="0"/>
        <v>Presence</v>
      </c>
    </row>
    <row r="34" spans="1:6" x14ac:dyDescent="0.2">
      <c r="A34" s="11">
        <v>34</v>
      </c>
      <c r="B34" s="12">
        <v>9.2359254674632982</v>
      </c>
      <c r="C34" s="12">
        <v>10.77524637870718</v>
      </c>
      <c r="D34" s="12">
        <v>1</v>
      </c>
      <c r="E34" s="12">
        <v>0</v>
      </c>
      <c r="F34" s="10" t="str">
        <f t="shared" si="0"/>
        <v>Absence</v>
      </c>
    </row>
    <row r="35" spans="1:6" x14ac:dyDescent="0.2">
      <c r="A35" s="11">
        <v>35</v>
      </c>
      <c r="B35" s="12">
        <v>9.2359254674632982</v>
      </c>
      <c r="C35" s="12">
        <v>10.77524637870718</v>
      </c>
      <c r="D35" s="12">
        <v>1</v>
      </c>
      <c r="E35" s="12">
        <v>0</v>
      </c>
      <c r="F35" s="10" t="str">
        <f t="shared" si="0"/>
        <v>Absence</v>
      </c>
    </row>
    <row r="36" spans="1:6" x14ac:dyDescent="0.2">
      <c r="A36" s="11">
        <v>36</v>
      </c>
      <c r="B36" s="12">
        <v>0</v>
      </c>
      <c r="C36" s="12">
        <v>0</v>
      </c>
      <c r="D36" s="12">
        <v>0</v>
      </c>
      <c r="E36" s="12">
        <v>1</v>
      </c>
      <c r="F36" s="10" t="str">
        <f t="shared" si="0"/>
        <v>Presence</v>
      </c>
    </row>
    <row r="37" spans="1:6" x14ac:dyDescent="0.2">
      <c r="A37" s="11">
        <v>37</v>
      </c>
      <c r="B37" s="12">
        <v>0</v>
      </c>
      <c r="C37" s="12">
        <v>0</v>
      </c>
      <c r="D37" s="12">
        <v>0</v>
      </c>
      <c r="E37" s="12">
        <v>1</v>
      </c>
      <c r="F37" s="10" t="str">
        <f t="shared" si="0"/>
        <v>Presence</v>
      </c>
    </row>
    <row r="38" spans="1:6" x14ac:dyDescent="0.2">
      <c r="A38" s="11">
        <v>38</v>
      </c>
      <c r="B38" s="12">
        <v>0</v>
      </c>
      <c r="C38" s="12">
        <v>0</v>
      </c>
      <c r="D38" s="12">
        <v>0</v>
      </c>
      <c r="E38" s="12">
        <v>1</v>
      </c>
      <c r="F38" s="10" t="str">
        <f t="shared" si="0"/>
        <v>Presence</v>
      </c>
    </row>
    <row r="39" spans="1:6" x14ac:dyDescent="0.2">
      <c r="A39" s="11">
        <v>39</v>
      </c>
      <c r="B39" s="12">
        <v>17.808611212080926</v>
      </c>
      <c r="C39" s="12">
        <v>12.576443330445628</v>
      </c>
      <c r="D39" s="12">
        <v>1.7746003725597097</v>
      </c>
      <c r="E39" s="12">
        <v>0</v>
      </c>
      <c r="F39" s="10" t="str">
        <f t="shared" si="0"/>
        <v>Absence</v>
      </c>
    </row>
    <row r="40" spans="1:6" x14ac:dyDescent="0.2">
      <c r="A40" s="11">
        <v>40</v>
      </c>
      <c r="B40" s="12">
        <v>12.167707026079464</v>
      </c>
      <c r="C40" s="12">
        <v>14.195658197092705</v>
      </c>
      <c r="D40" s="12">
        <v>1</v>
      </c>
      <c r="E40" s="12">
        <v>0</v>
      </c>
      <c r="F40" s="10" t="str">
        <f t="shared" si="0"/>
        <v>Absence</v>
      </c>
    </row>
    <row r="41" spans="1:6" x14ac:dyDescent="0.2">
      <c r="A41" s="11">
        <v>41</v>
      </c>
      <c r="B41" s="12">
        <v>9.939107712622528</v>
      </c>
      <c r="C41" s="12">
        <v>11.595625664726281</v>
      </c>
      <c r="D41" s="12">
        <v>1</v>
      </c>
      <c r="E41" s="12">
        <v>0</v>
      </c>
      <c r="F41" s="10" t="str">
        <f t="shared" si="0"/>
        <v>Absence</v>
      </c>
    </row>
    <row r="42" spans="1:6" x14ac:dyDescent="0.2">
      <c r="A42" s="11">
        <v>42</v>
      </c>
      <c r="B42" s="12">
        <v>9.2359254674632982</v>
      </c>
      <c r="C42" s="12">
        <v>10.77524637870718</v>
      </c>
      <c r="D42" s="12">
        <v>1</v>
      </c>
      <c r="E42" s="12">
        <v>0</v>
      </c>
      <c r="F42" s="10" t="str">
        <f t="shared" si="0"/>
        <v>Absence</v>
      </c>
    </row>
    <row r="43" spans="1:6" x14ac:dyDescent="0.2">
      <c r="A43" s="11">
        <v>43</v>
      </c>
      <c r="B43" s="12">
        <v>2.3571428571428537</v>
      </c>
      <c r="C43" s="12">
        <v>0</v>
      </c>
      <c r="D43" s="12">
        <v>0</v>
      </c>
      <c r="E43" s="12">
        <v>1</v>
      </c>
      <c r="F43" s="10" t="str">
        <f t="shared" si="0"/>
        <v>Presence</v>
      </c>
    </row>
    <row r="44" spans="1:6" x14ac:dyDescent="0.2">
      <c r="A44" s="11">
        <v>44</v>
      </c>
      <c r="B44" s="12">
        <v>9.8999344878206141</v>
      </c>
      <c r="C44" s="12">
        <v>11.549923569124049</v>
      </c>
      <c r="D44" s="12">
        <v>1</v>
      </c>
      <c r="E44" s="12">
        <v>0</v>
      </c>
      <c r="F44" s="10" t="str">
        <f t="shared" si="0"/>
        <v>Absence</v>
      </c>
    </row>
    <row r="45" spans="1:6" x14ac:dyDescent="0.2">
      <c r="A45" s="11">
        <v>45</v>
      </c>
      <c r="B45" s="12">
        <v>7.6943316797167025</v>
      </c>
      <c r="C45" s="12">
        <v>12.091092639554819</v>
      </c>
      <c r="D45" s="12">
        <v>1</v>
      </c>
      <c r="E45" s="12">
        <v>1</v>
      </c>
      <c r="F45" s="10" t="str">
        <f t="shared" si="0"/>
        <v>Presence</v>
      </c>
    </row>
    <row r="46" spans="1:6" x14ac:dyDescent="0.2">
      <c r="A46" s="11">
        <v>46</v>
      </c>
      <c r="B46" s="12">
        <v>5.9999999999999947</v>
      </c>
      <c r="C46" s="12">
        <v>6.9999999999999947</v>
      </c>
      <c r="D46" s="12">
        <v>1</v>
      </c>
      <c r="E46" s="12">
        <v>0</v>
      </c>
      <c r="F46" s="10" t="str">
        <f t="shared" si="0"/>
        <v>Absence</v>
      </c>
    </row>
    <row r="47" spans="1:6" x14ac:dyDescent="0.2">
      <c r="A47" s="11">
        <v>47</v>
      </c>
      <c r="B47" s="12">
        <v>0</v>
      </c>
      <c r="C47" s="12">
        <v>0</v>
      </c>
      <c r="D47" s="12">
        <v>0</v>
      </c>
      <c r="E47" s="12">
        <v>1</v>
      </c>
      <c r="F47" s="10" t="str">
        <f t="shared" si="0"/>
        <v>Presence</v>
      </c>
    </row>
    <row r="48" spans="1:6" x14ac:dyDescent="0.2">
      <c r="A48" s="11">
        <v>48</v>
      </c>
      <c r="B48" s="12">
        <v>0.14285714285714257</v>
      </c>
      <c r="C48" s="12">
        <v>0.999999999999998</v>
      </c>
      <c r="D48" s="12">
        <v>1</v>
      </c>
      <c r="E48" s="12">
        <v>1</v>
      </c>
      <c r="F48" s="10" t="str">
        <f t="shared" si="0"/>
        <v>Presence</v>
      </c>
    </row>
    <row r="49" spans="1:6" x14ac:dyDescent="0.2">
      <c r="A49" s="11">
        <v>51</v>
      </c>
      <c r="B49" s="12">
        <v>0</v>
      </c>
      <c r="C49" s="12">
        <v>0</v>
      </c>
      <c r="D49" s="12">
        <v>0</v>
      </c>
      <c r="E49" s="12">
        <v>1</v>
      </c>
      <c r="F49" s="10" t="str">
        <f t="shared" si="0"/>
        <v>Presence</v>
      </c>
    </row>
    <row r="50" spans="1:6" x14ac:dyDescent="0.2">
      <c r="A50" s="11">
        <v>52</v>
      </c>
      <c r="B50" s="12">
        <v>5.9999999999999947</v>
      </c>
      <c r="C50" s="12">
        <v>6.9999999999999947</v>
      </c>
      <c r="D50" s="12">
        <v>1</v>
      </c>
      <c r="E50" s="12">
        <v>0</v>
      </c>
      <c r="F50" s="10" t="str">
        <f t="shared" si="0"/>
        <v>Absence</v>
      </c>
    </row>
    <row r="51" spans="1:6" x14ac:dyDescent="0.2">
      <c r="A51" s="11">
        <v>53</v>
      </c>
      <c r="B51" s="12">
        <v>5.8333333333333286</v>
      </c>
      <c r="C51" s="12">
        <v>6.9999999999999947</v>
      </c>
      <c r="D51" s="12">
        <v>1</v>
      </c>
      <c r="E51" s="12">
        <v>0</v>
      </c>
      <c r="F51" s="10" t="str">
        <f t="shared" si="0"/>
        <v>Absence</v>
      </c>
    </row>
    <row r="52" spans="1:6" x14ac:dyDescent="0.2">
      <c r="A52" s="11">
        <v>54</v>
      </c>
      <c r="B52" s="12">
        <v>12.247254345314666</v>
      </c>
      <c r="C52" s="12">
        <v>1.9999999999999862</v>
      </c>
      <c r="D52" s="12">
        <v>7.4583760466327629</v>
      </c>
      <c r="E52" s="12">
        <v>0</v>
      </c>
      <c r="F52" s="10" t="str">
        <f t="shared" si="0"/>
        <v>Absence</v>
      </c>
    </row>
    <row r="53" spans="1:6" x14ac:dyDescent="0.2">
      <c r="A53" s="11">
        <v>55</v>
      </c>
      <c r="B53" s="12">
        <v>30.742240829714671</v>
      </c>
      <c r="C53" s="12">
        <v>21.208228238831371</v>
      </c>
      <c r="D53" s="12">
        <v>2.1197482871775186</v>
      </c>
      <c r="E53" s="12">
        <v>0</v>
      </c>
      <c r="F53" s="10" t="str">
        <f t="shared" si="0"/>
        <v>Absence</v>
      </c>
    </row>
    <row r="54" spans="1:6" x14ac:dyDescent="0.2">
      <c r="A54" s="11">
        <v>56</v>
      </c>
      <c r="B54" s="12">
        <v>0</v>
      </c>
      <c r="C54" s="12">
        <v>0</v>
      </c>
      <c r="D54" s="12">
        <v>0</v>
      </c>
      <c r="E54" s="12">
        <v>1</v>
      </c>
      <c r="F54" s="10" t="str">
        <f t="shared" si="0"/>
        <v>Presence</v>
      </c>
    </row>
    <row r="55" spans="1:6" x14ac:dyDescent="0.2">
      <c r="A55" s="11">
        <v>57</v>
      </c>
      <c r="B55" s="12">
        <v>0</v>
      </c>
      <c r="C55" s="12">
        <v>0</v>
      </c>
      <c r="D55" s="12">
        <v>0</v>
      </c>
      <c r="E55" s="12">
        <v>1</v>
      </c>
      <c r="F55" s="10" t="str">
        <f t="shared" si="0"/>
        <v>Presence</v>
      </c>
    </row>
    <row r="56" spans="1:6" x14ac:dyDescent="0.2">
      <c r="A56" s="11">
        <v>58</v>
      </c>
      <c r="B56" s="12">
        <v>34.336838365315032</v>
      </c>
      <c r="C56" s="12">
        <v>24.639691580907197</v>
      </c>
      <c r="D56" s="12">
        <v>1.0048013395700401</v>
      </c>
      <c r="E56" s="12">
        <v>0</v>
      </c>
      <c r="F56" s="10" t="str">
        <f t="shared" si="0"/>
        <v>Absence</v>
      </c>
    </row>
    <row r="57" spans="1:6" x14ac:dyDescent="0.2">
      <c r="A57" s="11">
        <v>59</v>
      </c>
      <c r="B57" s="12">
        <v>21.287105557131</v>
      </c>
      <c r="C57" s="12">
        <v>21.99773589690723</v>
      </c>
      <c r="D57" s="12">
        <v>1.1390703324290277</v>
      </c>
      <c r="E57" s="12">
        <v>0</v>
      </c>
      <c r="F57" s="10" t="str">
        <f t="shared" si="0"/>
        <v>Absence</v>
      </c>
    </row>
    <row r="58" spans="1:6" x14ac:dyDescent="0.2">
      <c r="A58" s="11">
        <v>60</v>
      </c>
      <c r="B58" s="12">
        <v>24.46594712895677</v>
      </c>
      <c r="C58" s="12">
        <v>12.31128493883946</v>
      </c>
      <c r="D58" s="12">
        <v>2.6220155487353827</v>
      </c>
      <c r="E58" s="12">
        <v>0</v>
      </c>
      <c r="F58" s="10" t="str">
        <f t="shared" si="0"/>
        <v>Absence</v>
      </c>
    </row>
    <row r="59" spans="1:6" x14ac:dyDescent="0.2">
      <c r="A59" s="11">
        <v>61</v>
      </c>
      <c r="B59" s="12">
        <v>0</v>
      </c>
      <c r="C59" s="12">
        <v>0</v>
      </c>
      <c r="D59" s="12">
        <v>0</v>
      </c>
      <c r="E59" s="12">
        <v>1</v>
      </c>
      <c r="F59" s="10" t="str">
        <f t="shared" si="0"/>
        <v>Presence</v>
      </c>
    </row>
    <row r="60" spans="1:6" x14ac:dyDescent="0.2">
      <c r="A60" s="11">
        <v>62</v>
      </c>
      <c r="B60" s="12">
        <v>36.848429688708073</v>
      </c>
      <c r="C60" s="12">
        <v>22.729745803606342</v>
      </c>
      <c r="D60" s="12">
        <v>2.1473006916628545</v>
      </c>
      <c r="E60" s="12">
        <v>0</v>
      </c>
      <c r="F60" s="10" t="str">
        <f t="shared" si="0"/>
        <v>Absence</v>
      </c>
    </row>
    <row r="61" spans="1:6" x14ac:dyDescent="0.2">
      <c r="A61" s="11">
        <v>63</v>
      </c>
      <c r="B61" s="12">
        <v>0</v>
      </c>
      <c r="C61" s="12">
        <v>0</v>
      </c>
      <c r="D61" s="12">
        <v>0</v>
      </c>
      <c r="E61" s="12">
        <v>1</v>
      </c>
      <c r="F61" s="10" t="str">
        <f t="shared" si="0"/>
        <v>Presence</v>
      </c>
    </row>
    <row r="62" spans="1:6" x14ac:dyDescent="0.2">
      <c r="A62" s="11">
        <v>65</v>
      </c>
      <c r="B62" s="12">
        <v>0</v>
      </c>
      <c r="C62" s="12">
        <v>0</v>
      </c>
      <c r="D62" s="12">
        <v>0</v>
      </c>
      <c r="E62" s="12">
        <v>1</v>
      </c>
      <c r="F62" s="10" t="str">
        <f t="shared" si="0"/>
        <v>Presence</v>
      </c>
    </row>
    <row r="63" spans="1:6" x14ac:dyDescent="0.2">
      <c r="A63" s="11">
        <v>66</v>
      </c>
      <c r="B63" s="12">
        <v>18.636599247828361</v>
      </c>
      <c r="C63" s="12">
        <v>21.775336023568318</v>
      </c>
      <c r="D63" s="12">
        <v>1.304776318314206</v>
      </c>
      <c r="E63" s="12">
        <v>1</v>
      </c>
      <c r="F63" s="10" t="str">
        <f t="shared" si="0"/>
        <v>Presence</v>
      </c>
    </row>
    <row r="64" spans="1:6" x14ac:dyDescent="0.2">
      <c r="A64" s="11">
        <v>67</v>
      </c>
      <c r="B64" s="12">
        <v>21.315565225605095</v>
      </c>
      <c r="C64" s="12">
        <v>24.86134605465007</v>
      </c>
      <c r="D64" s="12">
        <v>1.0002148521328276</v>
      </c>
      <c r="E64" s="12">
        <v>0</v>
      </c>
      <c r="F64" s="10" t="str">
        <f t="shared" si="0"/>
        <v>Absence</v>
      </c>
    </row>
    <row r="65" spans="1:6" x14ac:dyDescent="0.2">
      <c r="A65" s="11">
        <v>68</v>
      </c>
      <c r="B65" s="12">
        <v>3.0000000000000031</v>
      </c>
      <c r="C65" s="12">
        <v>6.0000000000000062</v>
      </c>
      <c r="D65" s="12">
        <v>1</v>
      </c>
      <c r="E65" s="12">
        <v>0</v>
      </c>
      <c r="F65" s="10" t="str">
        <f t="shared" si="0"/>
        <v>Absence</v>
      </c>
    </row>
    <row r="66" spans="1:6" x14ac:dyDescent="0.2">
      <c r="A66" s="11">
        <v>69</v>
      </c>
      <c r="B66" s="12">
        <v>23.553159954709784</v>
      </c>
      <c r="C66" s="12">
        <v>17.000000000000014</v>
      </c>
      <c r="D66" s="12">
        <v>1.6813912818765169</v>
      </c>
      <c r="E66" s="12">
        <v>0</v>
      </c>
      <c r="F66" s="10" t="str">
        <f t="shared" si="0"/>
        <v>Absence</v>
      </c>
    </row>
    <row r="67" spans="1:6" x14ac:dyDescent="0.2">
      <c r="A67" s="11">
        <v>70</v>
      </c>
      <c r="B67" s="12">
        <v>21.832071001345458</v>
      </c>
      <c r="C67" s="12">
        <v>18</v>
      </c>
      <c r="D67" s="12">
        <v>1.6906570930545</v>
      </c>
      <c r="E67" s="12">
        <v>0</v>
      </c>
      <c r="F67" s="10" t="str">
        <f t="shared" ref="F67:F104" si="1">IF(E67=0,"Absence","Presence")</f>
        <v>Absence</v>
      </c>
    </row>
    <row r="68" spans="1:6" x14ac:dyDescent="0.2">
      <c r="A68" s="11">
        <v>71</v>
      </c>
      <c r="B68" s="12">
        <v>19.480970995986365</v>
      </c>
      <c r="C68" s="12">
        <v>26.276311740562928</v>
      </c>
      <c r="D68" s="12">
        <v>1.033598683192954</v>
      </c>
      <c r="E68" s="12">
        <v>0</v>
      </c>
      <c r="F68" s="10" t="str">
        <f t="shared" si="1"/>
        <v>Absence</v>
      </c>
    </row>
    <row r="69" spans="1:6" x14ac:dyDescent="0.2">
      <c r="A69" s="11">
        <v>72</v>
      </c>
      <c r="B69" s="12">
        <v>0</v>
      </c>
      <c r="C69" s="12">
        <v>0</v>
      </c>
      <c r="D69" s="12">
        <v>0</v>
      </c>
      <c r="E69" s="12">
        <v>1</v>
      </c>
      <c r="F69" s="10" t="str">
        <f t="shared" si="1"/>
        <v>Presence</v>
      </c>
    </row>
    <row r="70" spans="1:6" x14ac:dyDescent="0.2">
      <c r="A70" s="11">
        <v>73</v>
      </c>
      <c r="B70" s="12">
        <v>1.4545454545454517</v>
      </c>
      <c r="C70" s="12">
        <v>1.999999999999996</v>
      </c>
      <c r="D70" s="12">
        <v>1</v>
      </c>
      <c r="E70" s="12">
        <v>1</v>
      </c>
      <c r="F70" s="10" t="str">
        <f t="shared" si="1"/>
        <v>Presence</v>
      </c>
    </row>
    <row r="71" spans="1:6" x14ac:dyDescent="0.2">
      <c r="A71" s="11">
        <v>74</v>
      </c>
      <c r="B71" s="12">
        <v>18.48281600873311</v>
      </c>
      <c r="C71" s="12">
        <v>17.000000000000014</v>
      </c>
      <c r="D71" s="12">
        <v>1.2879215801958417</v>
      </c>
      <c r="E71" s="12">
        <v>0</v>
      </c>
      <c r="F71" s="10" t="str">
        <f t="shared" si="1"/>
        <v>Absence</v>
      </c>
    </row>
    <row r="72" spans="1:6" x14ac:dyDescent="0.2">
      <c r="A72" s="11">
        <v>75</v>
      </c>
      <c r="B72" s="12">
        <v>26.568416245556353</v>
      </c>
      <c r="C72" s="12">
        <v>18.212662688073451</v>
      </c>
      <c r="D72" s="12">
        <v>2.9616159817846262</v>
      </c>
      <c r="E72" s="12">
        <v>0</v>
      </c>
      <c r="F72" s="10" t="str">
        <f t="shared" si="1"/>
        <v>Absence</v>
      </c>
    </row>
    <row r="73" spans="1:6" x14ac:dyDescent="0.2">
      <c r="A73" s="11">
        <v>76</v>
      </c>
      <c r="B73" s="12">
        <v>0</v>
      </c>
      <c r="C73" s="12">
        <v>0</v>
      </c>
      <c r="D73" s="12">
        <v>0</v>
      </c>
      <c r="E73" s="12">
        <v>1</v>
      </c>
      <c r="F73" s="10" t="str">
        <f t="shared" si="1"/>
        <v>Presence</v>
      </c>
    </row>
    <row r="74" spans="1:6" x14ac:dyDescent="0.2">
      <c r="A74" s="11">
        <v>77</v>
      </c>
      <c r="B74" s="12">
        <v>0</v>
      </c>
      <c r="C74" s="12">
        <v>0</v>
      </c>
      <c r="D74" s="12">
        <v>0</v>
      </c>
      <c r="E74" s="12">
        <v>1</v>
      </c>
      <c r="F74" s="10" t="str">
        <f t="shared" si="1"/>
        <v>Presence</v>
      </c>
    </row>
    <row r="75" spans="1:6" x14ac:dyDescent="0.2">
      <c r="A75" s="11">
        <v>78</v>
      </c>
      <c r="B75" s="12">
        <v>0</v>
      </c>
      <c r="C75" s="12">
        <v>0</v>
      </c>
      <c r="D75" s="12">
        <v>0</v>
      </c>
      <c r="E75" s="12">
        <v>1</v>
      </c>
      <c r="F75" s="10" t="str">
        <f t="shared" si="1"/>
        <v>Presence</v>
      </c>
    </row>
    <row r="76" spans="1:6" x14ac:dyDescent="0.2">
      <c r="A76" s="11">
        <v>79</v>
      </c>
      <c r="B76" s="12">
        <v>28.158557580542105</v>
      </c>
      <c r="C76" s="12">
        <v>31.386187586282126</v>
      </c>
      <c r="D76" s="12">
        <v>1.1376499194373426</v>
      </c>
      <c r="E76" s="12">
        <v>0</v>
      </c>
      <c r="F76" s="10" t="str">
        <f t="shared" si="1"/>
        <v>Absence</v>
      </c>
    </row>
    <row r="77" spans="1:6" x14ac:dyDescent="0.2">
      <c r="A77" s="11">
        <v>80</v>
      </c>
      <c r="B77" s="12">
        <v>0.63636363636362858</v>
      </c>
      <c r="C77" s="12">
        <v>0.99999999999998801</v>
      </c>
      <c r="D77" s="12">
        <v>1</v>
      </c>
      <c r="E77" s="12">
        <v>1</v>
      </c>
      <c r="F77" s="10" t="str">
        <f t="shared" si="1"/>
        <v>Presence</v>
      </c>
    </row>
    <row r="78" spans="1:6" x14ac:dyDescent="0.2">
      <c r="A78" s="11">
        <v>81</v>
      </c>
      <c r="B78" s="12">
        <v>8.6658797653336652</v>
      </c>
      <c r="C78" s="12">
        <v>13.309902832497746</v>
      </c>
      <c r="D78" s="12">
        <v>1.2243270261854982</v>
      </c>
      <c r="E78" s="12">
        <v>0</v>
      </c>
      <c r="F78" s="10" t="str">
        <f t="shared" si="1"/>
        <v>Absence</v>
      </c>
    </row>
    <row r="79" spans="1:6" x14ac:dyDescent="0.2">
      <c r="A79" s="11">
        <v>82</v>
      </c>
      <c r="B79" s="12">
        <v>0</v>
      </c>
      <c r="C79" s="12">
        <v>0</v>
      </c>
      <c r="D79" s="12">
        <v>0</v>
      </c>
      <c r="E79" s="12">
        <v>1</v>
      </c>
      <c r="F79" s="10" t="str">
        <f t="shared" si="1"/>
        <v>Presence</v>
      </c>
    </row>
    <row r="80" spans="1:6" x14ac:dyDescent="0.2">
      <c r="A80" s="11">
        <v>83</v>
      </c>
      <c r="B80" s="12">
        <v>0</v>
      </c>
      <c r="C80" s="12">
        <v>0</v>
      </c>
      <c r="D80" s="12">
        <v>0</v>
      </c>
      <c r="E80" s="12">
        <v>1</v>
      </c>
      <c r="F80" s="10" t="str">
        <f t="shared" si="1"/>
        <v>Presence</v>
      </c>
    </row>
    <row r="81" spans="1:6" x14ac:dyDescent="0.2">
      <c r="A81" s="11">
        <v>84</v>
      </c>
      <c r="B81" s="12">
        <v>0</v>
      </c>
      <c r="C81" s="12">
        <v>0</v>
      </c>
      <c r="D81" s="12">
        <v>0</v>
      </c>
      <c r="E81" s="12">
        <v>1</v>
      </c>
      <c r="F81" s="10" t="str">
        <f t="shared" si="1"/>
        <v>Presence</v>
      </c>
    </row>
    <row r="82" spans="1:6" x14ac:dyDescent="0.2">
      <c r="A82" s="11">
        <v>85</v>
      </c>
      <c r="B82" s="12">
        <v>8.7697688474761328</v>
      </c>
      <c r="C82" s="12">
        <v>4.2981333188124253</v>
      </c>
      <c r="D82" s="12">
        <v>3.393311805617155</v>
      </c>
      <c r="E82" s="12">
        <v>0</v>
      </c>
      <c r="F82" s="10" t="str">
        <f t="shared" si="1"/>
        <v>Absence</v>
      </c>
    </row>
    <row r="83" spans="1:6" x14ac:dyDescent="0.2">
      <c r="A83" s="11">
        <v>86</v>
      </c>
      <c r="B83" s="12">
        <v>26.355961193886706</v>
      </c>
      <c r="C83" s="12">
        <v>19.389195584603165</v>
      </c>
      <c r="D83" s="12">
        <v>1.7725487653765886</v>
      </c>
      <c r="E83" s="12">
        <v>0</v>
      </c>
      <c r="F83" s="10" t="str">
        <f t="shared" si="1"/>
        <v>Absence</v>
      </c>
    </row>
    <row r="84" spans="1:6" x14ac:dyDescent="0.2">
      <c r="A84" s="11">
        <v>87</v>
      </c>
      <c r="B84" s="12">
        <v>7.048701831494788</v>
      </c>
      <c r="C84" s="12">
        <v>7.1194973273102065</v>
      </c>
      <c r="D84" s="12">
        <v>2.0775066348338336</v>
      </c>
      <c r="E84" s="12">
        <v>0</v>
      </c>
      <c r="F84" s="10" t="str">
        <f t="shared" si="1"/>
        <v>Absence</v>
      </c>
    </row>
    <row r="85" spans="1:6" x14ac:dyDescent="0.2">
      <c r="A85" s="11">
        <v>88</v>
      </c>
      <c r="B85" s="12">
        <v>4.3967609598381054</v>
      </c>
      <c r="C85" s="12">
        <v>12.091092639554789</v>
      </c>
      <c r="D85" s="12">
        <v>1</v>
      </c>
      <c r="E85" s="12">
        <v>1</v>
      </c>
      <c r="F85" s="10" t="str">
        <f t="shared" si="1"/>
        <v>Presence</v>
      </c>
    </row>
    <row r="86" spans="1:6" x14ac:dyDescent="0.2">
      <c r="A86" s="11">
        <v>90</v>
      </c>
      <c r="B86" s="12">
        <v>0</v>
      </c>
      <c r="C86" s="12">
        <v>0</v>
      </c>
      <c r="D86" s="12">
        <v>0</v>
      </c>
      <c r="E86" s="12">
        <v>1</v>
      </c>
      <c r="F86" s="10" t="str">
        <f t="shared" si="1"/>
        <v>Presence</v>
      </c>
    </row>
    <row r="87" spans="1:6" x14ac:dyDescent="0.2">
      <c r="A87" s="11">
        <v>91</v>
      </c>
      <c r="B87" s="12">
        <v>30.606170561693798</v>
      </c>
      <c r="C87" s="12">
        <v>5.401181031873862</v>
      </c>
      <c r="D87" s="12">
        <v>8.7929160584468224</v>
      </c>
      <c r="E87" s="12">
        <v>0</v>
      </c>
      <c r="F87" s="10" t="str">
        <f t="shared" si="1"/>
        <v>Absence</v>
      </c>
    </row>
    <row r="88" spans="1:6" x14ac:dyDescent="0.2">
      <c r="A88" s="11">
        <v>92</v>
      </c>
      <c r="B88" s="12">
        <v>0</v>
      </c>
      <c r="C88" s="12">
        <v>0</v>
      </c>
      <c r="D88" s="12">
        <v>0</v>
      </c>
      <c r="E88" s="12">
        <v>1</v>
      </c>
      <c r="F88" s="10" t="str">
        <f t="shared" si="1"/>
        <v>Presence</v>
      </c>
    </row>
    <row r="89" spans="1:6" x14ac:dyDescent="0.2">
      <c r="A89" s="11">
        <v>94</v>
      </c>
      <c r="B89" s="12">
        <v>22.404587661436803</v>
      </c>
      <c r="C89" s="12">
        <v>30.346328898434713</v>
      </c>
      <c r="D89" s="12">
        <v>1.3979074354581906</v>
      </c>
      <c r="E89" s="12">
        <v>0</v>
      </c>
      <c r="F89" s="10" t="str">
        <f t="shared" si="1"/>
        <v>Absence</v>
      </c>
    </row>
    <row r="90" spans="1:6" x14ac:dyDescent="0.2">
      <c r="A90" s="11">
        <v>95</v>
      </c>
      <c r="B90" s="12">
        <v>0</v>
      </c>
      <c r="C90" s="12">
        <v>0</v>
      </c>
      <c r="D90" s="12">
        <v>0</v>
      </c>
      <c r="E90" s="12">
        <v>1</v>
      </c>
      <c r="F90" s="10" t="str">
        <f t="shared" si="1"/>
        <v>Presence</v>
      </c>
    </row>
    <row r="91" spans="1:6" x14ac:dyDescent="0.2">
      <c r="A91" s="11">
        <v>97</v>
      </c>
      <c r="B91" s="12">
        <v>0</v>
      </c>
      <c r="C91" s="12">
        <v>0</v>
      </c>
      <c r="D91" s="12">
        <v>0</v>
      </c>
      <c r="E91" s="12">
        <v>1</v>
      </c>
      <c r="F91" s="10" t="str">
        <f t="shared" si="1"/>
        <v>Presence</v>
      </c>
    </row>
    <row r="92" spans="1:6" x14ac:dyDescent="0.2">
      <c r="A92" s="11">
        <v>99</v>
      </c>
      <c r="B92" s="12">
        <v>0</v>
      </c>
      <c r="C92" s="12">
        <v>0</v>
      </c>
      <c r="D92" s="12">
        <v>0</v>
      </c>
      <c r="E92" s="12">
        <v>1</v>
      </c>
      <c r="F92" s="10" t="str">
        <f t="shared" si="1"/>
        <v>Presence</v>
      </c>
    </row>
    <row r="93" spans="1:6" x14ac:dyDescent="0.2">
      <c r="A93" s="11">
        <v>100</v>
      </c>
      <c r="B93" s="12">
        <v>12.912995417207371</v>
      </c>
      <c r="C93" s="12">
        <v>15.337232041678496</v>
      </c>
      <c r="D93" s="12">
        <v>1.5384889311763148</v>
      </c>
      <c r="E93" s="12">
        <v>0</v>
      </c>
      <c r="F93" s="10" t="str">
        <f t="shared" si="1"/>
        <v>Absence</v>
      </c>
    </row>
    <row r="94" spans="1:6" x14ac:dyDescent="0.2">
      <c r="A94" s="11">
        <v>101</v>
      </c>
      <c r="B94" s="12">
        <v>0</v>
      </c>
      <c r="C94" s="12">
        <v>0</v>
      </c>
      <c r="D94" s="12">
        <v>0</v>
      </c>
      <c r="E94" s="12">
        <v>1</v>
      </c>
      <c r="F94" s="10" t="str">
        <f t="shared" si="1"/>
        <v>Presence</v>
      </c>
    </row>
    <row r="95" spans="1:6" x14ac:dyDescent="0.2">
      <c r="A95" s="11">
        <v>111</v>
      </c>
      <c r="B95" s="12">
        <v>8.6455811091162236</v>
      </c>
      <c r="C95" s="12">
        <v>10.566821355586496</v>
      </c>
      <c r="D95" s="12">
        <v>1</v>
      </c>
      <c r="E95" s="12">
        <v>0</v>
      </c>
      <c r="F95" s="10" t="str">
        <f t="shared" si="1"/>
        <v>Absence</v>
      </c>
    </row>
    <row r="96" spans="1:6" x14ac:dyDescent="0.2">
      <c r="A96" s="11">
        <v>112</v>
      </c>
      <c r="B96" s="12">
        <v>12.038636232385663</v>
      </c>
      <c r="C96" s="12">
        <v>10.545037588125622</v>
      </c>
      <c r="D96" s="12">
        <v>1.3469839708513944</v>
      </c>
      <c r="E96" s="12">
        <v>0</v>
      </c>
      <c r="F96" s="10" t="str">
        <f t="shared" si="1"/>
        <v>Absence</v>
      </c>
    </row>
    <row r="97" spans="1:6" x14ac:dyDescent="0.2">
      <c r="A97" s="11">
        <v>113</v>
      </c>
      <c r="B97" s="12">
        <v>0</v>
      </c>
      <c r="C97" s="12">
        <v>0</v>
      </c>
      <c r="D97" s="12">
        <v>0</v>
      </c>
      <c r="E97" s="12">
        <v>1</v>
      </c>
      <c r="F97" s="10" t="str">
        <f t="shared" si="1"/>
        <v>Presence</v>
      </c>
    </row>
    <row r="98" spans="1:6" x14ac:dyDescent="0.2">
      <c r="A98" s="11">
        <v>114</v>
      </c>
      <c r="B98" s="12">
        <v>23.612886573128829</v>
      </c>
      <c r="C98" s="12">
        <v>21.809786904827483</v>
      </c>
      <c r="D98" s="12">
        <v>1.4366988754943968</v>
      </c>
      <c r="E98" s="12">
        <v>0</v>
      </c>
      <c r="F98" s="10" t="str">
        <f t="shared" si="1"/>
        <v>Absence</v>
      </c>
    </row>
    <row r="99" spans="1:6" x14ac:dyDescent="0.2">
      <c r="A99" s="11">
        <v>115</v>
      </c>
      <c r="B99" s="12">
        <v>28.578945919801853</v>
      </c>
      <c r="C99" s="12">
        <v>20.131526301166332</v>
      </c>
      <c r="D99" s="12">
        <v>1.6929199196423506</v>
      </c>
      <c r="E99" s="12">
        <v>0</v>
      </c>
      <c r="F99" s="10" t="str">
        <f t="shared" si="1"/>
        <v>Absence</v>
      </c>
    </row>
    <row r="100" spans="1:6" x14ac:dyDescent="0.2">
      <c r="A100" s="11">
        <v>117</v>
      </c>
      <c r="B100" s="12">
        <v>0</v>
      </c>
      <c r="C100" s="12">
        <v>0</v>
      </c>
      <c r="D100" s="12">
        <v>0</v>
      </c>
      <c r="E100" s="12">
        <v>1</v>
      </c>
      <c r="F100" s="10" t="str">
        <f t="shared" si="1"/>
        <v>Presence</v>
      </c>
    </row>
    <row r="101" spans="1:6" x14ac:dyDescent="0.2">
      <c r="A101" s="11">
        <v>118</v>
      </c>
      <c r="B101" s="12">
        <v>12.810039520584223</v>
      </c>
      <c r="C101" s="12">
        <v>15.16998976757958</v>
      </c>
      <c r="D101" s="12">
        <v>1.0033955434841981</v>
      </c>
      <c r="E101" s="12">
        <v>0</v>
      </c>
      <c r="F101" s="10" t="str">
        <f t="shared" si="1"/>
        <v>Absence</v>
      </c>
    </row>
    <row r="102" spans="1:6" x14ac:dyDescent="0.2">
      <c r="A102" s="11">
        <v>119</v>
      </c>
      <c r="B102" s="12">
        <v>0</v>
      </c>
      <c r="C102" s="12">
        <v>0</v>
      </c>
      <c r="D102" s="12">
        <v>0</v>
      </c>
      <c r="E102" s="12">
        <v>1</v>
      </c>
      <c r="F102" s="10" t="str">
        <f t="shared" si="1"/>
        <v>Presence</v>
      </c>
    </row>
    <row r="103" spans="1:6" x14ac:dyDescent="0.2">
      <c r="A103" s="11">
        <v>120</v>
      </c>
      <c r="B103" s="12">
        <v>0</v>
      </c>
      <c r="C103" s="12">
        <v>0</v>
      </c>
      <c r="D103" s="12">
        <v>0</v>
      </c>
      <c r="E103" s="12">
        <v>1</v>
      </c>
      <c r="F103" s="10" t="str">
        <f t="shared" si="1"/>
        <v>Presence</v>
      </c>
    </row>
    <row r="104" spans="1:6" x14ac:dyDescent="0.2">
      <c r="A104" s="11">
        <v>121</v>
      </c>
      <c r="B104" s="12">
        <v>6.7007653289077815</v>
      </c>
      <c r="C104" s="12">
        <v>10.529774088283657</v>
      </c>
      <c r="D104" s="12">
        <v>1</v>
      </c>
      <c r="E104" s="12">
        <v>1</v>
      </c>
      <c r="F104" s="10" t="str">
        <f t="shared" si="1"/>
        <v>Presence</v>
      </c>
    </row>
  </sheetData>
  <sortState ref="A2:F104">
    <sortCondition descending="1" ref="D2:D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Raw Data</vt:lpstr>
      <vt:lpstr>All Data with formulas</vt:lpstr>
      <vt:lpstr>Column Explanations</vt:lpstr>
      <vt:lpstr>gm.alldata.2016.v1.1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Wittman</dc:creator>
  <cp:lastModifiedBy>Jake Wittman</cp:lastModifiedBy>
  <dcterms:created xsi:type="dcterms:W3CDTF">2016-08-01T15:13:59Z</dcterms:created>
  <dcterms:modified xsi:type="dcterms:W3CDTF">2017-07-06T16:53:10Z</dcterms:modified>
</cp:coreProperties>
</file>